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 tabRatio="886"/>
  </bookViews>
  <sheets>
    <sheet name="PD REPORT" sheetId="1" r:id="rId1"/>
    <sheet name="Cp - Cpk" sheetId="41" r:id="rId2"/>
    <sheet name="BOM" sheetId="17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REPORT'!$5:$2373</definedName>
    <definedName name="_xlnm._FilterDatabase" localSheetId="2" hidden="1">BOM!$A$1:$B$7744</definedName>
    <definedName name="_xlnm._FilterDatabase" localSheetId="3" hidden="1">'Backend Data for KPI'!$A$6:$H$20</definedName>
    <definedName name="_xlnm._FilterDatabase" localSheetId="4" hidden="1">MACHINE!$A$1:$AY$108</definedName>
    <definedName name="Slicer_M_C5">#N/A</definedName>
    <definedName name="Slicer_M_C4">#N/A</definedName>
    <definedName name="Slicer_M_C2">#N/A</definedName>
    <definedName name="Slicer_M_C1">#N/A</definedName>
    <definedName name="Slicer_Shift">#N/A</definedName>
    <definedName name="Slicer_Date">#N/A</definedName>
    <definedName name="Slicer_M_C">#N/A</definedName>
    <definedName name="Slicer_M_C3">#N/A</definedName>
    <definedName name="_3299.00">#REF!</definedName>
    <definedName name="HARSHAD">#REF!</definedName>
  </definedNames>
  <calcPr calcId="144525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</extLst>
</workbook>
</file>

<file path=xl/sharedStrings.xml><?xml version="1.0" encoding="utf-8"?>
<sst xmlns="http://schemas.openxmlformats.org/spreadsheetml/2006/main" count="8043">
  <si>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</si>
  <si>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</si>
  <si>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</si>
  <si>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</si>
  <si>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</si>
  <si>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</si>
  <si>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</si>
  <si>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</si>
  <si>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</si>
  <si>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</si>
  <si>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</si>
  <si>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</si>
  <si>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</si>
  <si>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</si>
  <si>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</si>
  <si>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</si>
  <si>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</si>
  <si>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</si>
  <si>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</si>
  <si>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</si>
  <si>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</si>
  <si>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</si>
  <si>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</si>
  <si>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</si>
  <si>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</si>
  <si>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</si>
  <si>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</si>
  <si>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</si>
  <si>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</si>
  <si>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</si>
  <si>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</si>
  <si>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</si>
  <si>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</si>
  <si>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</si>
  <si>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</si>
  <si>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</si>
  <si>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</si>
  <si>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</si>
  <si>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</si>
  <si>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</si>
  <si>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</si>
  <si>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</si>
  <si>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</si>
  <si>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</si>
  <si>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</si>
  <si>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</si>
  <si>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</si>
  <si>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</si>
  <si>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</si>
  <si>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</si>
  <si>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</si>
  <si>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</si>
  <si>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</si>
  <si>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</si>
  <si>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</si>
  <si>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</si>
  <si>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</si>
  <si>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</si>
  <si>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</si>
  <si>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</si>
  <si>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</si>
  <si>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</si>
  <si>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</si>
  <si>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</si>
  <si>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</si>
  <si>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</si>
  <si>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</si>
  <si>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</si>
  <si>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</si>
  <si>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</si>
  <si>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</si>
  <si>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</si>
  <si>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</si>
  <si>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</si>
  <si>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</si>
  <si>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</si>
  <si>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</si>
  <si>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</si>
  <si>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</si>
  <si>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</si>
  <si>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no.of pass x good qty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</si>
  <si>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</si>
  <si>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</si>
  <si>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</si>
  <si>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</si>
  <si>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</si>
  <si>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</si>
  <si>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</si>
  <si>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</si>
  <si>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</si>
  <si>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</si>
  <si>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</si>
  <si>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</si>
  <si>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</si>
  <si>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</si>
  <si>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</si>
  <si>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</si>
  <si>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</si>
  <si>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</si>
  <si>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II</t>
  </si>
  <si>
    <t>RFG</t>
  </si>
  <si>
    <t>Nareshbhai  Rathod</t>
  </si>
  <si>
    <t>Sanjay</t>
  </si>
  <si>
    <t>FG.04</t>
  </si>
  <si>
    <t>Ketan</t>
  </si>
  <si>
    <t>Sunil</t>
  </si>
  <si>
    <t>FG</t>
  </si>
  <si>
    <t>Vishal</t>
  </si>
  <si>
    <t>Light Cut</t>
  </si>
  <si>
    <t>CG.02</t>
  </si>
  <si>
    <t>CG.03</t>
  </si>
  <si>
    <t>RODG</t>
  </si>
  <si>
    <t>Kalpeshbhai Vasoya</t>
  </si>
  <si>
    <t>Umang</t>
  </si>
  <si>
    <t>FODG</t>
  </si>
  <si>
    <t>Gankesh</t>
  </si>
  <si>
    <t>Badriprasad Mali</t>
  </si>
  <si>
    <t>Pradip</t>
  </si>
  <si>
    <t>CG.04</t>
  </si>
  <si>
    <t>CG.09</t>
  </si>
  <si>
    <t>EG.02</t>
  </si>
  <si>
    <t>EG.04</t>
  </si>
  <si>
    <t>CODG</t>
  </si>
  <si>
    <t>Dilip Panday</t>
  </si>
  <si>
    <t>Jaglal Gupta</t>
  </si>
  <si>
    <t>EG.05</t>
  </si>
  <si>
    <t>Kiran Vaghadiya</t>
  </si>
  <si>
    <t xml:space="preserve">Anand </t>
  </si>
  <si>
    <t>EG.07</t>
  </si>
  <si>
    <t>TG</t>
  </si>
  <si>
    <t>Shrawan Matho</t>
  </si>
  <si>
    <t>EG.08</t>
  </si>
  <si>
    <t>IG.01</t>
  </si>
  <si>
    <t>IG.04</t>
  </si>
  <si>
    <t>BG</t>
  </si>
  <si>
    <t>Vala  Himesh</t>
  </si>
  <si>
    <t>Raymalbhai Bharathiya</t>
  </si>
  <si>
    <t>IG.11</t>
  </si>
  <si>
    <t>IG.12</t>
  </si>
  <si>
    <t>IG.13</t>
  </si>
  <si>
    <t>Ass. Rework</t>
  </si>
  <si>
    <t>Himesh</t>
  </si>
  <si>
    <t>Pankajbhai Khasiya</t>
  </si>
  <si>
    <t>Shamjibhai Satapara</t>
  </si>
  <si>
    <t>IG.14</t>
  </si>
  <si>
    <t>Kaushik Vasveliya</t>
  </si>
  <si>
    <t>IG.15</t>
  </si>
  <si>
    <t>Abhijitsinh Rana</t>
  </si>
  <si>
    <t>Akash Kumar</t>
  </si>
  <si>
    <t>IG.16</t>
  </si>
  <si>
    <t>Anand P</t>
  </si>
  <si>
    <t>Hashmukh</t>
  </si>
  <si>
    <t>IG.17</t>
  </si>
  <si>
    <t>IG.18</t>
  </si>
  <si>
    <t>Hritik singh</t>
  </si>
  <si>
    <t>Ramesh Shakriya</t>
  </si>
  <si>
    <t>IG.19</t>
  </si>
  <si>
    <t>Rinaben Oganiya</t>
  </si>
  <si>
    <t>IG.20</t>
  </si>
  <si>
    <t>HO.02</t>
  </si>
  <si>
    <t>HONING</t>
  </si>
  <si>
    <t>Rohit</t>
  </si>
  <si>
    <t>Akshay</t>
  </si>
  <si>
    <t>HO.03</t>
  </si>
  <si>
    <t>Pankaj  Oganiya</t>
  </si>
  <si>
    <t>Parulben Ranga</t>
  </si>
  <si>
    <t>Nihar Sheth</t>
  </si>
  <si>
    <t>HO.06</t>
  </si>
  <si>
    <t>Navghan</t>
  </si>
  <si>
    <t>Anand Kaldiya</t>
  </si>
  <si>
    <t>HO.07 IR</t>
  </si>
  <si>
    <t>Mehul M</t>
  </si>
  <si>
    <t>HO.07 OR</t>
  </si>
  <si>
    <t>Ravikumar Sharma</t>
  </si>
  <si>
    <t>HO.08 IR</t>
  </si>
  <si>
    <t>HO.08 OR</t>
  </si>
  <si>
    <t>Pravin Baraiya</t>
  </si>
  <si>
    <t>HO.09 IR</t>
  </si>
  <si>
    <t>HO.09 OR</t>
  </si>
  <si>
    <t>Tofik</t>
  </si>
  <si>
    <t>Ajay</t>
  </si>
  <si>
    <t>SFODG</t>
  </si>
  <si>
    <t>Kishan</t>
  </si>
  <si>
    <t>Rutvik</t>
  </si>
  <si>
    <t>EG</t>
  </si>
  <si>
    <t>Amit Makampara</t>
  </si>
  <si>
    <t>Varshaben Mankoliya</t>
  </si>
  <si>
    <t>Taslimbhai Kondhiya</t>
  </si>
  <si>
    <t>Ramdev</t>
  </si>
  <si>
    <t>Atul</t>
  </si>
  <si>
    <t>Baldev Dabhi</t>
  </si>
  <si>
    <t xml:space="preserve">Dilip </t>
  </si>
  <si>
    <t>Anil</t>
  </si>
  <si>
    <t>ATUl</t>
  </si>
  <si>
    <t>Vijay D</t>
  </si>
  <si>
    <t>Mehul P</t>
  </si>
  <si>
    <t/>
  </si>
  <si>
    <t xml:space="preserve">JC.OR 8008 </t>
  </si>
  <si>
    <t xml:space="preserve">IR.IR 32X41X28 </t>
  </si>
  <si>
    <t xml:space="preserve">NF.OR 311 </t>
  </si>
  <si>
    <t xml:space="preserve">OR.9916 </t>
  </si>
  <si>
    <t>CG</t>
  </si>
  <si>
    <t>Sumit</t>
  </si>
  <si>
    <t>Hitesh</t>
  </si>
  <si>
    <t>OR.MNA6718G</t>
  </si>
  <si>
    <t xml:space="preserve">NB.OR 95076 </t>
  </si>
  <si>
    <t>R.OR 442(JC 8015) (L)</t>
  </si>
  <si>
    <t>NA/RNA.OR 6905 SR</t>
  </si>
  <si>
    <t>EG.03</t>
  </si>
  <si>
    <t xml:space="preserve">D.IR 14537 SPL </t>
  </si>
  <si>
    <t>IR.209</t>
  </si>
  <si>
    <t>Ravi Dave</t>
  </si>
  <si>
    <t>Akash</t>
  </si>
  <si>
    <t>IR.9916</t>
  </si>
  <si>
    <t>SAMPLE</t>
  </si>
  <si>
    <t xml:space="preserve">OR.209 YY2 </t>
  </si>
  <si>
    <t xml:space="preserve">R.OR 448(JC 8007) </t>
  </si>
  <si>
    <t xml:space="preserve">D.OR 14536 </t>
  </si>
  <si>
    <t>HO</t>
  </si>
  <si>
    <t>IR-BA1-9935(G)</t>
  </si>
  <si>
    <t>NA/RNA.OR 49/32</t>
  </si>
  <si>
    <t>Ravibhai  Janadiya</t>
  </si>
  <si>
    <t xml:space="preserve">IR.IR 42X51.5X37 </t>
  </si>
  <si>
    <t xml:space="preserve">HO.10 </t>
  </si>
  <si>
    <t>KANJI</t>
  </si>
  <si>
    <t>+</t>
  </si>
  <si>
    <t>.</t>
  </si>
  <si>
    <t>Vikram</t>
  </si>
  <si>
    <t>Pawan</t>
  </si>
  <si>
    <t>RBG</t>
  </si>
  <si>
    <t xml:space="preserve">Cp_Cpk Summary Sheet </t>
  </si>
  <si>
    <t>Machine</t>
  </si>
  <si>
    <t>{=AVERAGE()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</si>
  <si>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</si>
  <si>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</si>
  <si>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</si>
  <si>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</si>
  <si>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</si>
  <si>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</si>
  <si>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</si>
  <si>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</si>
  <si>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BR 3017(26)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</si>
  <si>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</si>
  <si>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</si>
  <si>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</si>
  <si>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</si>
  <si>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</si>
  <si>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</si>
  <si>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</si>
  <si>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</si>
  <si>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</si>
  <si>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</si>
  <si>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</si>
  <si>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</si>
  <si>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</si>
  <si>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</si>
  <si>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</si>
  <si>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</si>
  <si>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</si>
  <si>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</si>
  <si>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</si>
  <si>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</si>
  <si>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</si>
  <si>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</si>
  <si>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</si>
  <si>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</si>
  <si>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</si>
  <si>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</si>
  <si>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</si>
  <si>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</si>
  <si>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</si>
  <si>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</si>
  <si>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</si>
  <si>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</si>
  <si>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</si>
  <si>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</si>
  <si>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</si>
  <si>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</si>
  <si>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</si>
  <si>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</si>
  <si>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</si>
  <si>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</si>
  <si>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</si>
  <si>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</si>
  <si>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</si>
  <si>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</si>
  <si>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</si>
  <si>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</si>
  <si>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</si>
  <si>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</si>
  <si>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</si>
  <si>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</si>
  <si>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</si>
  <si>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</si>
  <si>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</si>
  <si>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</si>
  <si>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</si>
  <si>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</si>
  <si>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</si>
  <si>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</si>
  <si>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</si>
  <si>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</si>
  <si>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</si>
  <si>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</si>
  <si>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</si>
  <si>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</si>
  <si>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</si>
  <si>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</si>
  <si>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</si>
  <si>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</si>
  <si>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</si>
  <si>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</si>
  <si>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</si>
  <si>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</si>
  <si>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</si>
  <si>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</si>
  <si>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</si>
  <si>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</si>
  <si>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</si>
  <si>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</si>
  <si>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</si>
  <si>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</si>
  <si>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</si>
  <si>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</si>
  <si>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</si>
  <si>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</si>
  <si>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</si>
  <si>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</si>
  <si>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</si>
  <si>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</si>
  <si>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</si>
  <si>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</si>
  <si>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</si>
  <si>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</si>
  <si>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</si>
  <si>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</si>
  <si>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</si>
  <si>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</si>
  <si>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</si>
  <si>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</si>
  <si>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</si>
  <si>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</si>
  <si>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</si>
  <si>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</si>
  <si>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</si>
  <si>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</si>
  <si>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</si>
  <si>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</si>
  <si>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</si>
  <si>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</si>
  <si>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</si>
  <si>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</si>
  <si>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</si>
  <si>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</si>
  <si>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</si>
  <si>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</si>
  <si>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</si>
  <si>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</si>
  <si>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</si>
  <si>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</si>
  <si>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</si>
  <si>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</si>
  <si>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</si>
  <si>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</si>
  <si>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</si>
  <si>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</si>
  <si>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</si>
  <si>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</si>
  <si>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</si>
  <si>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</si>
  <si>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</si>
  <si>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</si>
  <si>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</si>
  <si>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</si>
  <si>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</si>
  <si>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</si>
  <si>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</si>
  <si>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</si>
  <si>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</si>
  <si>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</si>
  <si>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</si>
  <si>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</si>
  <si>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</si>
  <si>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</si>
  <si>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</si>
  <si>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</si>
  <si>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</si>
  <si>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</si>
  <si>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</si>
  <si>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</si>
  <si>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</si>
  <si>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</si>
  <si>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</si>
  <si>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</si>
  <si>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</si>
  <si>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</si>
  <si>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</si>
  <si>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</si>
  <si>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</si>
  <si>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</si>
  <si>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</si>
  <si>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</si>
  <si>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</si>
  <si>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</si>
  <si>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</si>
  <si>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</si>
  <si>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</si>
  <si>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</si>
  <si>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</si>
  <si>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</si>
  <si>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</si>
  <si>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</si>
  <si>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</si>
  <si>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</si>
  <si>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</si>
  <si>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</si>
  <si>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</si>
  <si>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</si>
  <si>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</si>
  <si>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</si>
  <si>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</si>
  <si>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</si>
  <si>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</si>
  <si>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</si>
  <si>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</si>
  <si>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</si>
  <si>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</si>
  <si>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</si>
  <si>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</si>
  <si>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</si>
  <si>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</si>
  <si>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</si>
  <si>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</si>
  <si>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</si>
  <si>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</si>
  <si>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</si>
  <si>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</si>
  <si>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</si>
  <si>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</si>
  <si>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</si>
  <si>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</si>
  <si>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</si>
  <si>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</si>
  <si>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</si>
  <si>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</si>
  <si>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</si>
  <si>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</si>
  <si>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</si>
  <si>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</si>
  <si>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</si>
  <si>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</si>
  <si>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</si>
  <si>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</si>
  <si>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</si>
  <si>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</si>
  <si>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</si>
  <si>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</si>
  <si>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</si>
  <si>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</si>
  <si>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</si>
  <si>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</si>
  <si>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</si>
  <si>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</si>
  <si>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</si>
  <si>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</si>
  <si>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</si>
  <si>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</si>
  <si>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</si>
  <si>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</si>
  <si>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</si>
  <si>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</si>
  <si>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</si>
  <si>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</si>
  <si>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</si>
  <si>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</si>
  <si>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</si>
  <si>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</si>
  <si>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</si>
  <si>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</si>
  <si>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</si>
  <si>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</si>
  <si>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</si>
  <si>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</si>
  <si>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</si>
  <si>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</si>
  <si>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</si>
  <si>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</si>
  <si>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</si>
  <si>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</si>
  <si>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</si>
  <si>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</si>
  <si>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</si>
  <si>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</si>
  <si>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</si>
  <si>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</si>
  <si>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</si>
  <si>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</si>
  <si>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</si>
  <si>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</si>
  <si>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</si>
  <si>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</si>
  <si>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</si>
  <si>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</si>
  <si>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</si>
  <si>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</si>
  <si>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</si>
  <si>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</si>
  <si>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</si>
  <si>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</si>
  <si>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</si>
  <si>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</si>
  <si>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</si>
  <si>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</si>
  <si>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</si>
  <si>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</si>
  <si>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</si>
  <si>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</si>
  <si>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</si>
  <si>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</si>
  <si>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</si>
  <si>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</si>
  <si>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</si>
  <si>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</si>
  <si>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</si>
  <si>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</si>
  <si>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</si>
  <si>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</si>
  <si>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</si>
  <si>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</si>
  <si>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</si>
  <si>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</si>
  <si>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</si>
  <si>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</si>
  <si>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</si>
  <si>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</si>
  <si>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</si>
  <si>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</si>
  <si>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</si>
  <si>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</si>
  <si>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</si>
  <si>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</si>
  <si>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</si>
  <si>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</si>
  <si>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</si>
  <si>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</si>
  <si>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</si>
  <si>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</si>
  <si>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</si>
  <si>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</si>
  <si>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</si>
  <si>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</si>
  <si>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</si>
  <si>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</si>
  <si>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</si>
  <si>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</si>
  <si>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</si>
  <si>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</si>
  <si>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</si>
  <si>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</si>
  <si>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</si>
  <si>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</si>
  <si>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</si>
  <si>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</si>
  <si>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</si>
  <si>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</si>
  <si>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</si>
  <si>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</si>
  <si>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</si>
  <si>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</si>
  <si>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</si>
  <si>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</si>
  <si>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</si>
  <si>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</si>
  <si>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</si>
  <si>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</si>
  <si>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</si>
  <si>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</si>
  <si>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</si>
  <si>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</si>
  <si>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</si>
  <si>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</si>
  <si>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</si>
  <si>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</si>
  <si>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</si>
  <si>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</si>
  <si>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</si>
  <si>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</si>
  <si>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</si>
  <si>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</si>
  <si>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</si>
  <si>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</si>
  <si>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</si>
  <si>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</si>
  <si>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</si>
  <si>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</si>
  <si>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</si>
  <si>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</si>
  <si>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</si>
  <si>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</si>
  <si>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</si>
  <si>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</si>
  <si>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</si>
  <si>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</si>
  <si>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</si>
  <si>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</si>
  <si>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</si>
  <si>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</si>
  <si>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</si>
  <si>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</si>
  <si>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</si>
  <si>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</si>
  <si>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</si>
  <si>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</si>
  <si>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</si>
  <si>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</si>
  <si>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</si>
  <si>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</si>
  <si>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</si>
  <si>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</si>
  <si>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</si>
  <si>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</si>
  <si>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</si>
  <si>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</si>
  <si>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</si>
  <si>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</si>
  <si>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</si>
  <si>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</si>
  <si>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</si>
  <si>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</si>
  <si>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</si>
  <si>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</si>
  <si>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</si>
  <si>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</si>
  <si>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</si>
  <si>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</si>
  <si>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</si>
  <si>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</si>
  <si>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</si>
  <si>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</si>
  <si>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</si>
  <si>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</si>
  <si>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</si>
  <si>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</si>
  <si>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</si>
  <si>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</si>
  <si>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</si>
  <si>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</si>
  <si>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</si>
  <si>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</si>
  <si>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</si>
  <si>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</si>
  <si>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</si>
  <si>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</si>
  <si>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</si>
  <si>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</si>
  <si>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</si>
  <si>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</si>
  <si>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</si>
  <si>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</si>
  <si>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</si>
  <si>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</si>
  <si>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</si>
  <si>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</si>
  <si>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</si>
  <si>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</si>
  <si>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</si>
  <si>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</si>
  <si>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</si>
  <si>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</si>
  <si>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</si>
  <si>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</si>
  <si>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</si>
  <si>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</si>
  <si>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</si>
  <si>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</si>
  <si>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</si>
  <si>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</si>
  <si>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</si>
  <si>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</si>
  <si>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</si>
  <si>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</si>
  <si>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</si>
  <si>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</si>
  <si>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</si>
  <si>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</si>
  <si>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</si>
  <si>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</si>
  <si>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</si>
  <si>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</si>
  <si>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</si>
  <si>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</si>
  <si>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</si>
  <si>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</si>
  <si>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</si>
  <si>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</si>
  <si>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</si>
  <si>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</si>
  <si>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</si>
  <si>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</si>
  <si>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</si>
  <si>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</si>
  <si>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</si>
  <si>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</si>
  <si>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</si>
  <si>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</si>
  <si>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</si>
  <si>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</si>
  <si>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</si>
  <si>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</si>
  <si>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</si>
  <si>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</si>
  <si>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</si>
  <si>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</si>
  <si>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</si>
  <si>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</si>
  <si>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</si>
  <si>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</si>
  <si>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</si>
  <si>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</si>
  <si>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</si>
  <si>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</si>
  <si>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</si>
  <si>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</si>
  <si>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</si>
  <si>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</si>
  <si>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</si>
  <si>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</si>
  <si>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</si>
  <si>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</si>
  <si>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</si>
  <si>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</si>
  <si>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</si>
  <si>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</si>
  <si>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</si>
  <si>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</si>
  <si>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</si>
  <si>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</si>
  <si>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</si>
  <si>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</si>
  <si>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</si>
  <si>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</si>
  <si>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</si>
  <si>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</si>
  <si>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</si>
  <si>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</si>
  <si>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</si>
  <si>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</si>
  <si>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</si>
  <si>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</si>
  <si>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</si>
  <si>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</si>
  <si>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</si>
  <si>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</si>
  <si>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</si>
  <si>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</si>
  <si>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</si>
  <si>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</si>
  <si>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</si>
  <si>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</si>
  <si>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</si>
  <si>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</si>
  <si>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</si>
  <si>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</si>
  <si>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</si>
  <si>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</si>
  <si>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</si>
  <si>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</si>
  <si>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</si>
  <si>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</si>
  <si>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</si>
  <si>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</si>
  <si>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</si>
  <si>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</si>
  <si>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</si>
  <si>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</si>
  <si>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</si>
  <si>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</si>
  <si>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</si>
  <si>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</si>
  <si>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</si>
  <si>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</si>
  <si>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</si>
  <si>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</si>
  <si>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</si>
  <si>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</si>
  <si>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</si>
  <si>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</si>
  <si>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</si>
  <si>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</si>
  <si>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</si>
  <si>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</si>
  <si>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</si>
  <si>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</si>
  <si>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</si>
  <si>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</si>
  <si>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</si>
  <si>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</si>
  <si>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</si>
  <si>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</si>
  <si>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</si>
  <si>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</si>
  <si>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</si>
  <si>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</si>
  <si>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</si>
  <si>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</si>
  <si>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</si>
  <si>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</si>
  <si>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</si>
  <si>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</si>
  <si>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</si>
  <si>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</si>
  <si>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</si>
  <si>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</si>
  <si>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</si>
  <si>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</si>
  <si>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</si>
  <si>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</si>
  <si>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</si>
  <si>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</si>
  <si>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</si>
  <si>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</si>
  <si>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</si>
  <si>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</si>
  <si>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</si>
  <si>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</si>
  <si>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</si>
  <si>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</si>
  <si>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</si>
  <si>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</si>
  <si>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</si>
  <si>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</si>
  <si>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</si>
  <si>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</si>
  <si>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</si>
  <si>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</si>
  <si>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</si>
  <si>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</si>
  <si>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</si>
  <si>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</si>
  <si>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</si>
  <si>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</si>
  <si>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</si>
  <si>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</si>
  <si>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</si>
  <si>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</si>
  <si>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</si>
  <si>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</si>
  <si>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</si>
  <si>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</si>
  <si>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</si>
  <si>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</si>
  <si>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</si>
  <si>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</si>
  <si>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</si>
  <si>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</si>
  <si>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</si>
  <si>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</si>
  <si>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</si>
  <si>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</si>
  <si>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</si>
  <si>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</si>
  <si>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</si>
  <si>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</si>
  <si>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</si>
  <si>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</si>
  <si>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</si>
  <si>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</si>
  <si>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</si>
  <si>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</si>
  <si>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</si>
  <si>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</si>
  <si>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</si>
  <si>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</si>
  <si>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</si>
  <si>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</si>
  <si>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</si>
  <si>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</si>
  <si>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</si>
  <si>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</si>
  <si>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</si>
  <si>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</si>
  <si>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</si>
  <si>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</si>
  <si>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</si>
  <si>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</si>
  <si>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</si>
  <si>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</si>
  <si>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</si>
  <si>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</si>
  <si>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</si>
  <si>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</si>
  <si>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</si>
  <si>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</si>
  <si>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</si>
  <si>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</si>
  <si>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</si>
  <si>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</si>
  <si>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</si>
  <si>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</si>
  <si>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</si>
  <si>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</si>
  <si>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</si>
  <si>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</si>
  <si>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</si>
  <si>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</si>
  <si>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</si>
  <si>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</si>
  <si>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</si>
  <si>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</si>
  <si>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</si>
  <si>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</si>
  <si>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</si>
  <si>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</si>
  <si>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</si>
  <si>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</si>
  <si>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</si>
  <si>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</si>
  <si>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</si>
  <si>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</si>
  <si>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</si>
  <si>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</si>
  <si>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</si>
  <si>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</si>
  <si>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</si>
  <si>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</si>
  <si>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</si>
  <si>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</si>
  <si>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</si>
  <si>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</si>
  <si>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</si>
  <si>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</si>
  <si>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</si>
  <si>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</si>
  <si>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</si>
  <si>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</si>
  <si>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</si>
  <si>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</si>
  <si>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</si>
  <si>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</si>
  <si>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</si>
  <si>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</si>
  <si>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</si>
  <si>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</si>
  <si>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</si>
  <si>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</si>
  <si>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</si>
  <si>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</si>
  <si>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</si>
  <si>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</si>
  <si>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</si>
  <si>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</si>
  <si>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</si>
  <si>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</si>
  <si>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</si>
  <si>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</si>
  <si>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</si>
  <si>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</si>
  <si>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</si>
  <si>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</si>
  <si>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</si>
  <si>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</si>
  <si>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</si>
  <si>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</si>
  <si>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</si>
  <si>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</si>
  <si>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</si>
  <si>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</si>
  <si>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</si>
  <si>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</si>
  <si>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</si>
  <si>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</si>
  <si>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</si>
  <si>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</si>
  <si>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</si>
  <si>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</si>
  <si>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</si>
  <si>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</si>
  <si>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</si>
  <si>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</si>
  <si>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</si>
  <si>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</si>
  <si>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</si>
  <si>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</si>
  <si>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</si>
  <si>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</si>
  <si>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</si>
  <si>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</si>
  <si>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</si>
  <si>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</si>
  <si>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</si>
  <si>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</si>
  <si>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</si>
  <si>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</si>
  <si>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</si>
  <si>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</si>
  <si>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</si>
  <si>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</si>
  <si>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</si>
  <si>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</si>
  <si>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</si>
  <si>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</si>
  <si>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</si>
  <si>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</si>
  <si>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</si>
  <si>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</si>
  <si>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</si>
  <si>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</si>
  <si>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</si>
  <si>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</si>
  <si>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</si>
  <si>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</si>
  <si>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</si>
  <si>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</si>
  <si>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</si>
  <si>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</si>
  <si>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</si>
  <si>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</si>
  <si>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</si>
  <si>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</si>
  <si>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</si>
  <si>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</si>
  <si>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</si>
  <si>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</si>
  <si>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</si>
  <si>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</si>
  <si>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</si>
  <si>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</si>
  <si>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</si>
  <si>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</si>
  <si>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</si>
  <si>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</si>
  <si>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</si>
  <si>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</si>
  <si>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</si>
  <si>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</si>
  <si>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</si>
  <si>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</si>
  <si>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</si>
  <si>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</si>
  <si>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</si>
  <si>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</si>
  <si>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</si>
  <si>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</si>
  <si>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</si>
  <si>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</si>
  <si>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</si>
  <si>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</si>
  <si>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</si>
  <si>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</si>
  <si>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</si>
  <si>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</si>
  <si>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</si>
  <si>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</si>
  <si>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</si>
  <si>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</si>
  <si>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</si>
  <si>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</si>
  <si>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</si>
  <si>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</si>
  <si>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</si>
  <si>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</si>
  <si>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</si>
  <si>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</si>
  <si>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</si>
  <si>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</si>
  <si>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</si>
  <si>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</si>
  <si>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</si>
  <si>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</si>
  <si>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</si>
  <si>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</si>
  <si>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</si>
  <si>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</si>
  <si>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</si>
  <si>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</si>
  <si>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</si>
  <si>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</si>
  <si>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</si>
  <si>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</si>
  <si>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</si>
  <si>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</si>
  <si>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</si>
  <si>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</si>
  <si>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</si>
  <si>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</si>
  <si>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</si>
  <si>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</si>
  <si>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</si>
  <si>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</si>
  <si>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</si>
  <si>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</si>
  <si>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</si>
  <si>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</si>
  <si>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</si>
  <si>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</si>
  <si>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</si>
  <si>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</si>
  <si>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</si>
  <si>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</si>
  <si>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</si>
  <si>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</si>
  <si>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</si>
  <si>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</si>
  <si>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</si>
  <si>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</si>
  <si>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</si>
  <si>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</si>
  <si>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</si>
  <si>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</si>
  <si>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</si>
  <si>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</si>
  <si>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</si>
  <si>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</si>
  <si>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</si>
  <si>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</si>
  <si>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</si>
  <si>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</si>
  <si>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</si>
  <si>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</si>
  <si>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</si>
  <si>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</si>
  <si>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</si>
  <si>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</si>
  <si>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</si>
  <si>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</si>
  <si>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</si>
  <si>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</si>
  <si>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</si>
  <si>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</si>
  <si>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</si>
  <si>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</si>
  <si>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</si>
  <si>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</si>
  <si>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</si>
  <si>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</si>
  <si>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</si>
  <si>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</si>
  <si>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</si>
  <si>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</si>
  <si>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</si>
  <si>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</si>
  <si>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</si>
  <si>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</si>
  <si>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</si>
  <si>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</si>
  <si>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</si>
  <si>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</si>
  <si>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</si>
  <si>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</si>
  <si>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</si>
  <si>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</si>
  <si>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</si>
  <si>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</si>
  <si>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</si>
  <si>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</si>
  <si>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</si>
  <si>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</si>
  <si>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</si>
  <si>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</si>
  <si>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</si>
  <si>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</si>
  <si>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</si>
  <si>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</si>
  <si>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</si>
  <si>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</si>
  <si>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</si>
  <si>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</si>
  <si>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</si>
  <si>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</si>
  <si>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</si>
  <si>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</si>
  <si>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</si>
  <si>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</si>
  <si>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</si>
  <si>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</si>
  <si>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</si>
  <si>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</si>
  <si>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</si>
  <si>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</si>
  <si>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</si>
  <si>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</si>
  <si>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</si>
  <si>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</si>
  <si>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</si>
  <si>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</si>
  <si>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</si>
  <si>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</si>
  <si>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</si>
  <si>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</si>
  <si>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</si>
  <si>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</si>
  <si>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</si>
  <si>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</si>
  <si>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</si>
  <si>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</si>
  <si>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</si>
  <si>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</si>
  <si>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</si>
  <si>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</si>
  <si>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</si>
  <si>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</si>
  <si>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</si>
  <si>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</si>
  <si>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</si>
  <si>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</si>
  <si>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</si>
  <si>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</si>
  <si>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</si>
  <si>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</si>
  <si>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</si>
  <si>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</si>
  <si>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</si>
  <si>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</si>
  <si>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</si>
  <si>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</si>
  <si>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</si>
  <si>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</si>
  <si>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</si>
  <si>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</si>
  <si>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</si>
  <si>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</si>
  <si>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</si>
  <si>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</si>
  <si>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</si>
  <si>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</si>
  <si>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</si>
  <si>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</si>
  <si>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</si>
  <si>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</si>
  <si>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</si>
  <si>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</si>
  <si>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</si>
  <si>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</si>
  <si>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</si>
  <si>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</si>
  <si>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</si>
  <si>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</si>
  <si>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</si>
  <si>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</si>
  <si>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</si>
  <si>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</si>
  <si>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</si>
  <si>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</si>
  <si>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</si>
  <si>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</si>
  <si>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</si>
  <si>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</si>
  <si>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</si>
  <si>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</si>
  <si>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</si>
  <si>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</si>
  <si>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</si>
  <si>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</si>
  <si>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</si>
  <si>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</si>
  <si>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</si>
  <si>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</si>
  <si>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</si>
  <si>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</si>
  <si>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</si>
  <si>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</si>
  <si>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</si>
  <si>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</si>
  <si>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</si>
  <si>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</si>
  <si>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</si>
  <si>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</si>
  <si>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</si>
  <si>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</si>
  <si>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</si>
  <si>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</si>
  <si>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</si>
  <si>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</si>
  <si>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</si>
  <si>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</si>
  <si>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</si>
  <si>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</si>
  <si>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</si>
  <si>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</si>
  <si>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</si>
  <si>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</si>
  <si>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</si>
  <si>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</si>
  <si>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</si>
  <si>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</si>
  <si>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</si>
  <si>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</si>
  <si>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</si>
  <si>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</si>
  <si>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</si>
  <si>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</si>
  <si>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</si>
  <si>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</si>
  <si>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</si>
  <si>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</si>
  <si>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</si>
  <si>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</si>
  <si>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</si>
  <si>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</si>
  <si>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</si>
  <si>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</si>
  <si>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</si>
  <si>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</si>
  <si>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</si>
  <si>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</si>
  <si>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</si>
  <si>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</si>
  <si>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</si>
  <si>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</si>
  <si>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</si>
  <si>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</si>
  <si>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</si>
  <si>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</si>
  <si>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</si>
  <si>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</si>
  <si>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</si>
  <si>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</si>
  <si>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</si>
  <si>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</si>
  <si>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</si>
  <si>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</si>
  <si>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</si>
  <si>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</si>
  <si>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</si>
  <si>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</si>
  <si>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</si>
  <si>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</si>
  <si>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</si>
  <si>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</si>
  <si>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</si>
  <si>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</si>
  <si>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</si>
  <si>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</si>
  <si>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</si>
  <si>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</si>
  <si>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</si>
  <si>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</si>
  <si>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</si>
  <si>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</si>
  <si>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</si>
  <si>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</si>
  <si>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</si>
  <si>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</si>
  <si>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</si>
  <si>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</si>
  <si>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</si>
  <si>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</si>
  <si>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</si>
  <si>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</si>
  <si>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</si>
  <si>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</si>
  <si>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</si>
  <si>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</si>
  <si>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</si>
  <si>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</si>
  <si>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</si>
  <si>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</si>
  <si>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</si>
  <si>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</si>
  <si>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</si>
  <si>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</si>
  <si>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</si>
  <si>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</si>
  <si>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</si>
  <si>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</si>
  <si>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</si>
  <si>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</si>
  <si>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</si>
  <si>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</si>
  <si>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</si>
  <si>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</si>
  <si>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</si>
  <si>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</si>
  <si>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</si>
  <si>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</si>
  <si>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</si>
  <si>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</si>
  <si>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</si>
  <si>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</si>
  <si>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</si>
  <si>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</si>
  <si>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</si>
  <si>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</si>
  <si>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</si>
  <si>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</si>
  <si>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</si>
  <si>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</si>
  <si>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</si>
  <si>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</si>
  <si>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</si>
  <si>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</si>
  <si>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</si>
  <si>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</si>
  <si>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</si>
  <si>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</si>
  <si>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</si>
  <si>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</si>
  <si>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</si>
  <si>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</si>
  <si>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</si>
  <si>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</si>
  <si>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</si>
  <si>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</si>
  <si>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</si>
  <si>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</si>
  <si>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</si>
  <si>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</si>
  <si>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</si>
  <si>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</si>
  <si>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</si>
  <si>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</si>
  <si>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</si>
  <si>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</si>
  <si>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</si>
  <si>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</si>
  <si>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</si>
  <si>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</si>
  <si>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</si>
  <si>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</si>
  <si>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</si>
  <si>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</si>
  <si>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</si>
  <si>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</si>
  <si>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</si>
  <si>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</si>
  <si>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</si>
  <si>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</si>
  <si>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</si>
  <si>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</si>
  <si>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</si>
  <si>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</si>
  <si>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</si>
  <si>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</si>
  <si>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</si>
  <si>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</si>
  <si>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</si>
  <si>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</si>
  <si>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</si>
  <si>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</si>
  <si>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</si>
  <si>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</si>
  <si>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</si>
  <si>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</si>
  <si>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</si>
  <si>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</si>
  <si>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</si>
  <si>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</si>
  <si>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</si>
  <si>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</si>
  <si>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</si>
  <si>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</si>
  <si>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</si>
  <si>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</si>
  <si>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</si>
  <si>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</si>
  <si>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</si>
  <si>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</si>
  <si>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</si>
  <si>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</si>
  <si>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</si>
  <si>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</si>
  <si>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</si>
  <si>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</si>
  <si>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</si>
  <si>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</si>
  <si>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</si>
  <si>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</si>
  <si>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</si>
  <si>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</si>
  <si>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</si>
  <si>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</si>
  <si>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</si>
  <si>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</si>
  <si>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</si>
  <si>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</si>
  <si>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</si>
  <si>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</si>
  <si>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</si>
  <si>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</si>
  <si>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</si>
  <si>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</si>
  <si>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</si>
  <si>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</si>
  <si>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</si>
  <si>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</si>
  <si>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</si>
  <si>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</si>
  <si>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</si>
  <si>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</si>
  <si>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</si>
  <si>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</si>
  <si>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</si>
  <si>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</si>
  <si>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</si>
  <si>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</si>
  <si>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</si>
  <si>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</si>
  <si>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</si>
  <si>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</si>
  <si>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</si>
  <si>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</si>
  <si>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</si>
  <si>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</si>
  <si>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</si>
  <si>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</si>
  <si>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</si>
  <si>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</si>
  <si>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</si>
  <si>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</si>
  <si>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</si>
  <si>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</si>
  <si>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</si>
  <si>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</si>
  <si>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</si>
  <si>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</si>
  <si>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</si>
  <si>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</si>
  <si>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</si>
  <si>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</si>
  <si>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</si>
  <si>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</si>
  <si>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</si>
  <si>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</si>
  <si>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</si>
  <si>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</si>
  <si>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</si>
  <si>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</si>
  <si>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</si>
  <si>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</si>
  <si>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</si>
  <si>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</si>
  <si>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</si>
  <si>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</si>
  <si>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</si>
  <si>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</si>
  <si>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</si>
  <si>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</si>
  <si>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</si>
  <si>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</si>
  <si>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</si>
  <si>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</si>
  <si>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</si>
  <si>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</si>
  <si>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</si>
  <si>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</si>
  <si>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</si>
  <si>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</si>
  <si>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</si>
  <si>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</si>
  <si>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</si>
  <si>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</si>
  <si>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</si>
  <si>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</si>
  <si>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</si>
  <si>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</si>
  <si>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</si>
  <si>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</si>
  <si>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</si>
  <si>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</si>
  <si>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</si>
  <si>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</si>
  <si>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</si>
  <si>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</si>
  <si>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</si>
  <si>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</si>
  <si>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</si>
  <si>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</si>
  <si>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</si>
  <si>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</si>
  <si>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</si>
  <si>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</si>
  <si>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</si>
  <si>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</si>
  <si>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</si>
  <si>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</si>
  <si>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</si>
  <si>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</si>
  <si>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</si>
  <si>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</si>
  <si>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</si>
  <si>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</si>
  <si>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</si>
  <si>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</si>
  <si>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</si>
  <si>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</si>
  <si>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</si>
  <si>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</si>
  <si>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</si>
  <si>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</si>
  <si>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</si>
  <si>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</si>
  <si>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</si>
  <si>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</si>
  <si>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</si>
  <si>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</si>
  <si>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</si>
  <si>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</si>
  <si>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</si>
  <si>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</si>
  <si>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</si>
  <si>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</si>
  <si>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</si>
  <si>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</si>
  <si>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</si>
  <si>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</si>
  <si>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</si>
  <si>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</si>
  <si>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</si>
  <si>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</si>
  <si>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</si>
  <si>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</si>
  <si>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</si>
  <si>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</si>
  <si>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</si>
  <si>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</si>
  <si>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</si>
  <si>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</si>
  <si>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</si>
  <si>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</si>
  <si>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</si>
  <si>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</si>
  <si>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</si>
  <si>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</si>
  <si>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</si>
  <si>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</si>
  <si>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</si>
  <si>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</si>
  <si>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</si>
  <si>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</si>
  <si>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</si>
  <si>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</si>
  <si>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</si>
  <si>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</si>
  <si>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</si>
  <si>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</si>
  <si>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</si>
  <si>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</si>
  <si>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</si>
  <si>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</si>
  <si>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</si>
  <si>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</si>
  <si>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</si>
  <si>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</si>
  <si>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</si>
  <si>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</si>
  <si>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</si>
  <si>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</si>
  <si>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</si>
  <si>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</si>
  <si>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</si>
  <si>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</si>
  <si>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</si>
  <si>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</si>
  <si>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</si>
  <si>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</si>
  <si>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</si>
  <si>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</si>
  <si>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</si>
  <si>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</si>
  <si>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</si>
  <si>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</si>
  <si>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</si>
  <si>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</si>
  <si>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</si>
  <si>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</si>
  <si>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</si>
  <si>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</si>
  <si>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</si>
  <si>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</si>
  <si>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</si>
  <si>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</si>
  <si>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</si>
  <si>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</si>
  <si>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</si>
  <si>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</si>
  <si>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</si>
  <si>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</si>
  <si>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</si>
  <si>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</si>
  <si>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</si>
  <si>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</si>
  <si>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</si>
  <si>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</si>
  <si>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</si>
  <si>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</si>
  <si>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</si>
  <si>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</si>
  <si>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</si>
  <si>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</si>
  <si>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</si>
  <si>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</si>
  <si>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</si>
  <si>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</si>
  <si>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</si>
  <si>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</si>
  <si>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</si>
  <si>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</si>
  <si>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</si>
  <si>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</si>
  <si>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</si>
  <si>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</si>
  <si>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</si>
  <si>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</si>
  <si>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</si>
  <si>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</si>
  <si>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</si>
  <si>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</si>
  <si>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</si>
  <si>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</si>
  <si>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</si>
  <si>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</si>
  <si>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</si>
  <si>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</si>
  <si>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</si>
  <si>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</si>
  <si>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</si>
  <si>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</si>
  <si>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</si>
  <si>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</si>
  <si>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</si>
  <si>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</si>
  <si>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</si>
  <si>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</si>
  <si>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</si>
  <si>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</si>
  <si>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</si>
  <si>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</si>
  <si>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</si>
  <si>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</si>
  <si>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</si>
  <si>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</si>
  <si>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</si>
  <si>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</si>
  <si>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</si>
  <si>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</si>
  <si>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</si>
  <si>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</si>
  <si>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</si>
  <si>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</si>
  <si>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</si>
  <si>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</si>
  <si>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</si>
  <si>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</si>
  <si>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</si>
  <si>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</si>
  <si>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</si>
  <si>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</si>
  <si>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</si>
  <si>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</si>
  <si>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</si>
  <si>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</si>
  <si>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</si>
  <si>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</si>
  <si>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</si>
  <si>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</si>
  <si>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</si>
  <si>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</si>
  <si>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</si>
  <si>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</si>
  <si>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</si>
  <si>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</si>
  <si>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</si>
  <si>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</si>
  <si>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</si>
  <si>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</si>
  <si>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</si>
  <si>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</si>
  <si>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</si>
  <si>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</si>
  <si>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</si>
  <si>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</si>
  <si>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</si>
  <si>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</si>
  <si>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</si>
  <si>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</si>
  <si>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</si>
  <si>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</si>
  <si>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</si>
  <si>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</si>
  <si>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</si>
  <si>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</si>
  <si>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</si>
  <si>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</si>
  <si>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</si>
  <si>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</si>
  <si>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</si>
  <si>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</si>
  <si>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</si>
  <si>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</si>
  <si>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</si>
  <si>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</si>
  <si>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</si>
  <si>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</si>
  <si>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</si>
  <si>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</si>
  <si>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</si>
  <si>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</si>
  <si>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</si>
  <si>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</si>
  <si>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</si>
  <si>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</si>
  <si>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</si>
  <si>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</si>
  <si>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</si>
  <si>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</si>
  <si>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</si>
  <si>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</si>
  <si>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</si>
  <si>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</si>
  <si>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</si>
  <si>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</si>
  <si>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</si>
  <si>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</si>
  <si>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</si>
  <si>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</si>
  <si>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</si>
  <si>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</si>
  <si>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</si>
  <si>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</si>
  <si>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</si>
  <si>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</si>
  <si>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</si>
  <si>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</si>
  <si>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</si>
  <si>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</si>
  <si>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</si>
  <si>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</si>
  <si>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</si>
  <si>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</si>
  <si>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</si>
  <si>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</si>
  <si>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</si>
  <si>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</si>
  <si>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</si>
  <si>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</si>
  <si>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</si>
  <si>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</si>
  <si>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</si>
  <si>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</si>
  <si>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</si>
  <si>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</si>
  <si>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</si>
  <si>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</si>
  <si>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</si>
  <si>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</si>
  <si>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</si>
  <si>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</si>
  <si>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</si>
  <si>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</si>
  <si>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</si>
  <si>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</si>
  <si>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</si>
  <si>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</si>
  <si>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</si>
  <si>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</si>
  <si>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</si>
  <si>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</si>
  <si>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</si>
  <si>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</si>
  <si>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</si>
  <si>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</si>
  <si>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</si>
  <si>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</si>
  <si>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</si>
  <si>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</si>
  <si>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</si>
  <si>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</si>
  <si>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</si>
  <si>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</si>
  <si>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</si>
  <si>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</si>
  <si>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</si>
  <si>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</si>
  <si>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</si>
  <si>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</si>
  <si>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</si>
  <si>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</si>
  <si>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</si>
  <si>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</si>
  <si>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</si>
  <si>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</si>
  <si>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</si>
  <si>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</si>
  <si>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</si>
  <si>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</si>
  <si>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</si>
  <si>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</si>
  <si>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</si>
  <si>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</si>
  <si>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</si>
  <si>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</si>
  <si>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</si>
  <si>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</si>
  <si>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</si>
  <si>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</si>
  <si>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</si>
  <si>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</si>
  <si>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</si>
  <si>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</si>
  <si>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</si>
  <si>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</si>
  <si>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</si>
  <si>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</si>
  <si>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</si>
  <si>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</si>
  <si>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</si>
  <si>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</si>
  <si>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</si>
  <si>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</si>
  <si>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</si>
  <si>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</si>
  <si>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</si>
  <si>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</si>
  <si>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</si>
  <si>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</si>
  <si>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</si>
  <si>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</si>
  <si>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</si>
  <si>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</si>
  <si>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</si>
  <si>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</si>
  <si>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</si>
  <si>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</si>
  <si>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</si>
  <si>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</si>
  <si>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</si>
  <si>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</si>
  <si>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</si>
  <si>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</si>
  <si>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</si>
  <si>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</si>
  <si>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</si>
  <si>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</si>
  <si>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</si>
  <si>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</si>
  <si>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</si>
  <si>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</si>
  <si>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</si>
  <si>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</si>
  <si>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</si>
  <si>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</si>
  <si>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</si>
  <si>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</si>
  <si>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</si>
  <si>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</si>
  <si>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</si>
  <si>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</si>
  <si>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</si>
  <si>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</si>
  <si>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</si>
  <si>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</si>
  <si>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</si>
  <si>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</si>
  <si>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</si>
  <si>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</si>
  <si>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</si>
  <si>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</si>
  <si>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</si>
  <si>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</si>
  <si>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</si>
  <si>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</si>
  <si>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</si>
  <si>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</si>
  <si>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</si>
  <si>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</si>
  <si>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</si>
  <si>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</si>
  <si>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</si>
  <si>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</si>
  <si>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</si>
  <si>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</si>
  <si>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</si>
  <si>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</si>
  <si>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</si>
  <si>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</si>
  <si>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</si>
  <si>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</si>
  <si>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</si>
  <si>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</si>
  <si>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</si>
  <si>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</si>
  <si>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</si>
  <si>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</si>
  <si>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</si>
  <si>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</si>
  <si>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</si>
  <si>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</si>
  <si>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</si>
  <si>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</si>
  <si>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</si>
  <si>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</si>
  <si>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</si>
  <si>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</si>
  <si>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</si>
  <si>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</si>
  <si>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</si>
  <si>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</si>
  <si>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</si>
  <si>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</si>
  <si>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</si>
  <si>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</si>
  <si>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</si>
  <si>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</si>
  <si>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</si>
  <si>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</si>
  <si>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</si>
  <si>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</si>
  <si>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</si>
  <si>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</si>
  <si>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</si>
  <si>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</si>
  <si>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</si>
  <si>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</si>
  <si>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</si>
  <si>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</si>
  <si>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</si>
  <si>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</si>
  <si>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</si>
  <si>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</si>
  <si>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</si>
  <si>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</si>
  <si>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</si>
  <si>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</si>
  <si>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</si>
  <si>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</si>
  <si>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</si>
  <si>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</si>
  <si>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</si>
  <si>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</si>
  <si>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</si>
  <si>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</si>
  <si>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</si>
  <si>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</si>
  <si>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</si>
  <si>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</si>
  <si>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</si>
  <si>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</si>
  <si>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</si>
  <si>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</si>
  <si>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</si>
  <si>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</si>
  <si>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</si>
  <si>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</si>
  <si>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</si>
  <si>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</si>
  <si>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</si>
  <si>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</si>
  <si>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</si>
  <si>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</si>
  <si>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</si>
  <si>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</si>
  <si>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</si>
  <si>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</si>
  <si>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</si>
  <si>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</si>
  <si>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</si>
  <si>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</si>
  <si>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</si>
  <si>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</si>
  <si>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</si>
  <si>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</si>
  <si>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</si>
  <si>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</si>
  <si>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</si>
  <si>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</si>
  <si>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</si>
  <si>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</si>
  <si>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</si>
  <si>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</si>
  <si>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</si>
  <si>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</si>
  <si>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</si>
  <si>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</si>
  <si>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</si>
  <si>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</si>
  <si>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</si>
  <si>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</si>
  <si>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</si>
  <si>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</si>
  <si>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</si>
  <si>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</si>
  <si>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</si>
  <si>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</si>
  <si>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</si>
  <si>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</si>
  <si>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</si>
  <si>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</si>
  <si>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</si>
  <si>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</si>
  <si>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</si>
  <si>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</si>
  <si>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</si>
  <si>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</si>
  <si>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</si>
  <si>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</si>
  <si>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</si>
  <si>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</si>
  <si>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</si>
  <si>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</si>
  <si>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</si>
  <si>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</si>
  <si>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</si>
  <si>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</si>
  <si>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</si>
  <si>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</si>
  <si>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</si>
  <si>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</si>
  <si>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</si>
  <si>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</si>
  <si>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</si>
  <si>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</si>
  <si>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</si>
  <si>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</si>
  <si>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</si>
  <si>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</si>
  <si>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</si>
  <si>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</si>
  <si>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</si>
  <si>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</si>
  <si>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</si>
  <si>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</si>
  <si>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</si>
  <si>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</si>
  <si>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</si>
  <si>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</si>
  <si>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</si>
  <si>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</si>
  <si>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</si>
  <si>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</si>
  <si>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</si>
  <si>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</si>
  <si>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</si>
  <si>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</si>
  <si>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</si>
  <si>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</si>
  <si>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</si>
  <si>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</si>
  <si>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</si>
  <si>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</si>
  <si>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</si>
  <si>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</si>
  <si>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</si>
  <si>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</si>
  <si>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</si>
  <si>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</si>
  <si>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</si>
  <si>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</si>
  <si>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</si>
  <si>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</si>
  <si>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</si>
  <si>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</si>
  <si>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</si>
  <si>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</si>
  <si>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</si>
  <si>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</si>
  <si>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</si>
  <si>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</si>
  <si>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</si>
  <si>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</si>
  <si>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</si>
  <si>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</si>
  <si>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</si>
  <si>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</si>
  <si>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</si>
  <si>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</si>
  <si>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</si>
  <si>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</si>
  <si>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</si>
  <si>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</si>
  <si>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</si>
  <si>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</si>
  <si>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</si>
  <si>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</si>
  <si>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</si>
  <si>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</si>
  <si>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</si>
  <si>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</si>
  <si>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</si>
  <si>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</si>
  <si>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</si>
  <si>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</si>
  <si>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</si>
  <si>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</si>
  <si>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</si>
  <si>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</si>
  <si>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</si>
  <si>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</si>
  <si>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</si>
  <si>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</si>
  <si>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</si>
  <si>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</si>
  <si>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</si>
  <si>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</si>
  <si>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</si>
  <si>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</si>
  <si>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</si>
  <si>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</si>
  <si>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</si>
  <si>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</si>
  <si>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</si>
  <si>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</si>
  <si>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</si>
  <si>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</si>
  <si>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</si>
  <si>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</si>
  <si>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</si>
  <si>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</si>
  <si>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</si>
  <si>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</si>
  <si>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</si>
  <si>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</si>
  <si>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</si>
  <si>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</si>
  <si>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</si>
  <si>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</si>
  <si>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</si>
  <si>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</si>
  <si>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</si>
  <si>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</si>
  <si>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</si>
  <si>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</si>
  <si>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</si>
  <si>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</si>
  <si>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</si>
  <si>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</si>
  <si>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</si>
  <si>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</si>
  <si>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</si>
  <si>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</si>
  <si>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</si>
  <si>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</si>
  <si>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</si>
  <si>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</si>
  <si>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</si>
  <si>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</si>
  <si>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</si>
  <si>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</si>
  <si>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</si>
  <si>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</si>
  <si>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</si>
  <si>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</si>
  <si>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</si>
  <si>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</si>
  <si>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</si>
  <si>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</si>
  <si>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</si>
  <si>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</si>
  <si>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</si>
  <si>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</si>
  <si>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</si>
  <si>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</si>
  <si>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</si>
  <si>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</si>
  <si>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</si>
  <si>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</si>
  <si>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</si>
  <si>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</si>
  <si>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</si>
  <si>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</si>
  <si>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</si>
  <si>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</si>
  <si>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</si>
  <si>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</si>
  <si>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</si>
  <si>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</si>
  <si>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</si>
  <si>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</si>
  <si>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</si>
  <si>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</si>
  <si>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</si>
  <si>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</si>
  <si>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</si>
  <si>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</si>
  <si>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</si>
  <si>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</si>
  <si>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</si>
  <si>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</si>
  <si>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</si>
  <si>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</si>
  <si>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</si>
  <si>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</si>
  <si>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</si>
  <si>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</si>
  <si>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</si>
  <si>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</si>
  <si>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</si>
  <si>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</si>
  <si>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</si>
  <si>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</si>
  <si>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</si>
  <si>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</si>
  <si>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</si>
  <si>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</si>
  <si>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</si>
  <si>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</si>
  <si>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</si>
  <si>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</si>
  <si>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</si>
  <si>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</si>
  <si>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</si>
  <si>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</si>
  <si>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</si>
  <si>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</si>
  <si>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</si>
  <si>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</si>
  <si>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</si>
  <si>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</si>
  <si>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</si>
  <si>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</si>
  <si>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</si>
  <si>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</si>
  <si>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</si>
  <si>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</si>
  <si>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</si>
  <si>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</si>
  <si>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</si>
  <si>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</si>
  <si>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</si>
  <si>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</si>
  <si>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</si>
  <si>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</si>
  <si>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</si>
  <si>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</si>
  <si>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</si>
  <si>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</si>
  <si>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</si>
  <si>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</si>
  <si>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</si>
  <si>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</si>
  <si>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</si>
  <si>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</si>
  <si>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</si>
  <si>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</si>
  <si>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</si>
  <si>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</si>
  <si>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</si>
  <si>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</si>
  <si>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</si>
  <si>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</si>
  <si>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</si>
  <si>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</si>
  <si>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</si>
  <si>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</si>
  <si>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</si>
  <si>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</si>
  <si>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</si>
  <si>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</si>
  <si>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</si>
  <si>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</si>
  <si>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</si>
  <si>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</si>
  <si>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</si>
  <si>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</si>
  <si>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</si>
  <si>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</si>
  <si>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</si>
  <si>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</si>
  <si>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</si>
  <si>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</si>
  <si>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</si>
  <si>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</si>
  <si>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</si>
  <si>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</si>
  <si>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</si>
  <si>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</si>
  <si>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</si>
  <si>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</si>
  <si>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</si>
  <si>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</si>
  <si>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</si>
  <si>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</si>
  <si>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</si>
  <si>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</si>
  <si>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</si>
  <si>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</si>
  <si>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</si>
  <si>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</si>
  <si>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</si>
  <si>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</si>
  <si>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</si>
  <si>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</si>
  <si>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</si>
  <si>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</si>
  <si>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</si>
  <si>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</si>
  <si>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</si>
  <si>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</si>
  <si>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</si>
  <si>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</si>
  <si>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</si>
  <si>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</si>
  <si>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</si>
  <si>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</si>
  <si>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</si>
  <si>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</si>
  <si>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</si>
  <si>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</si>
  <si>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</si>
  <si>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</si>
  <si>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</si>
  <si>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</si>
  <si>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</si>
  <si>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</si>
  <si>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</si>
  <si>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</si>
  <si>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</si>
  <si>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</si>
  <si>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</si>
  <si>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</si>
  <si>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</si>
  <si>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</si>
  <si>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</si>
  <si>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</si>
  <si>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</si>
  <si>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</si>
  <si>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</si>
  <si>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</si>
  <si>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</si>
  <si>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</si>
  <si>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</si>
  <si>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</si>
  <si>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</si>
  <si>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</si>
  <si>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</si>
  <si>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</si>
  <si>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</si>
  <si>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</si>
  <si>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</si>
  <si>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</si>
  <si>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</si>
  <si>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</si>
  <si>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</si>
  <si>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</si>
  <si>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</si>
  <si>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</si>
  <si>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</si>
  <si>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</si>
  <si>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</si>
  <si>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</si>
  <si>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</si>
  <si>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</si>
  <si>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</si>
  <si>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</si>
  <si>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</si>
  <si>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</si>
  <si>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</si>
  <si>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</si>
  <si>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</si>
  <si>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</si>
  <si>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</si>
  <si>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</si>
  <si>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</si>
  <si>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</si>
  <si>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</si>
  <si>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</si>
  <si>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</si>
  <si>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</si>
  <si>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</si>
  <si>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</si>
  <si>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</si>
  <si>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</si>
  <si>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</si>
  <si>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</si>
  <si>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</si>
  <si>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</si>
  <si>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</si>
  <si>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</si>
  <si>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</si>
  <si>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</si>
  <si>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</si>
  <si>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</si>
  <si>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</si>
  <si>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</si>
  <si>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</si>
  <si>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</si>
  <si>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</si>
  <si>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</si>
  <si>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</si>
  <si>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</si>
  <si>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</si>
  <si>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</si>
  <si>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</si>
  <si>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</si>
  <si>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</si>
  <si>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</si>
  <si>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</si>
  <si>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</si>
  <si>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</si>
  <si>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</si>
  <si>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</si>
  <si>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</si>
  <si>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</si>
  <si>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</si>
  <si>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</si>
  <si>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</si>
  <si>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</si>
  <si>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</si>
  <si>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</si>
  <si>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</si>
  <si>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</si>
  <si>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</si>
  <si>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</si>
  <si>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</si>
  <si>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</si>
  <si>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</si>
  <si>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</si>
  <si>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</si>
  <si>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</si>
  <si>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</si>
  <si>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</si>
  <si>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</si>
  <si>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</si>
  <si>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</si>
  <si>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</si>
  <si>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</si>
  <si>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</si>
  <si>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</si>
  <si>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</si>
  <si>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</si>
  <si>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</si>
  <si>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</si>
  <si>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</si>
  <si>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</si>
  <si>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</si>
  <si>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</si>
  <si>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</si>
  <si>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</si>
  <si>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</si>
  <si>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</si>
  <si>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</si>
  <si>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</si>
  <si>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</si>
  <si>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</si>
  <si>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</si>
  <si>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</si>
  <si>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</si>
  <si>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</si>
  <si>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</si>
  <si>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</si>
  <si>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</si>
  <si>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</si>
  <si>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</si>
  <si>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</si>
  <si>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</si>
  <si>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</si>
  <si>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</si>
  <si>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</si>
  <si>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</si>
  <si>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</si>
  <si>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</si>
  <si>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</si>
  <si>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</si>
  <si>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</si>
  <si>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</si>
  <si>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</si>
  <si>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</si>
  <si>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</si>
  <si>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</si>
  <si>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</si>
  <si>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</si>
  <si>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</si>
  <si>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</si>
  <si>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</si>
  <si>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</si>
  <si>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</si>
  <si>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</si>
  <si>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</si>
  <si>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</si>
  <si>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</si>
  <si>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</si>
  <si>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</si>
  <si>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</si>
  <si>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</si>
  <si>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</si>
  <si>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</si>
  <si>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</si>
  <si>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</si>
  <si>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</si>
  <si>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</si>
  <si>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</si>
  <si>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</si>
  <si>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</si>
  <si>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</si>
  <si>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</si>
  <si>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</si>
  <si>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</si>
  <si>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</si>
  <si>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</si>
  <si>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</si>
  <si>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</si>
  <si>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</si>
  <si>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</si>
  <si>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</si>
  <si>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</si>
  <si>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</si>
  <si>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</si>
  <si>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</si>
  <si>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</si>
  <si>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</si>
  <si>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</si>
  <si>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</si>
  <si>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</si>
  <si>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</si>
  <si>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</si>
  <si>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</si>
  <si>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</si>
  <si>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</si>
  <si>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</si>
  <si>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</si>
  <si>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</si>
  <si>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</si>
  <si>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</si>
  <si>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</si>
  <si>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</si>
  <si>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</si>
  <si>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</si>
  <si>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</si>
  <si>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</si>
  <si>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</si>
  <si>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</si>
  <si>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</si>
  <si>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</si>
  <si>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</si>
  <si>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</si>
  <si>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</si>
  <si>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</si>
  <si>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</si>
  <si>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</si>
  <si>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</si>
  <si>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</si>
  <si>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</si>
  <si>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</si>
  <si>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</si>
  <si>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</si>
  <si>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</si>
  <si>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</si>
  <si>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</si>
  <si>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</si>
  <si>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</si>
  <si>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</si>
  <si>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</si>
  <si>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</si>
  <si>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</si>
  <si>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</si>
  <si>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</si>
  <si>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</si>
  <si>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</si>
  <si>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</si>
  <si>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</si>
  <si>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</si>
  <si>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</si>
  <si>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</si>
  <si>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</si>
  <si>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</si>
  <si>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</si>
  <si>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</si>
  <si>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</si>
  <si>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</si>
  <si>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</si>
  <si>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</si>
  <si>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</si>
  <si>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</si>
  <si>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</si>
  <si>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</si>
  <si>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</si>
  <si>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</si>
  <si>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</si>
  <si>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</si>
  <si>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</si>
  <si>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</si>
  <si>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</si>
  <si>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</si>
  <si>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</si>
  <si>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</si>
  <si>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</si>
  <si>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</si>
  <si>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</si>
  <si>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</si>
  <si>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</si>
  <si>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</si>
  <si>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</si>
  <si>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</si>
  <si>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</si>
  <si>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</si>
  <si>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</si>
  <si>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</si>
  <si>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</si>
  <si>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</si>
  <si>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</si>
  <si>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</si>
  <si>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</si>
  <si>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</si>
  <si>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</si>
  <si>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</si>
  <si>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</si>
  <si>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</si>
  <si>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</si>
  <si>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</si>
  <si>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</si>
  <si>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</si>
  <si>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</si>
  <si>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</si>
  <si>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</si>
  <si>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</si>
  <si>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</si>
  <si>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</si>
  <si>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</si>
  <si>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</si>
  <si>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</si>
  <si>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</si>
  <si>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</si>
  <si>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</si>
  <si>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</si>
  <si>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</si>
  <si>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</si>
  <si>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</si>
  <si>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</si>
  <si>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</si>
  <si>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</si>
  <si>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</si>
  <si>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</si>
  <si>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</si>
  <si>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</si>
  <si>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</si>
  <si>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</si>
  <si>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</si>
  <si>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</si>
  <si>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</si>
  <si>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</si>
  <si>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</si>
  <si>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</si>
  <si>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</si>
  <si>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</si>
  <si>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</si>
  <si>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</si>
  <si>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</si>
  <si>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</si>
  <si>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</si>
  <si>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</si>
  <si>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</si>
  <si>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</si>
  <si>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</si>
  <si>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</si>
  <si>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</si>
  <si>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</si>
  <si>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</si>
  <si>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</si>
  <si>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</si>
  <si>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</si>
  <si>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</si>
  <si>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</si>
  <si>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</si>
  <si>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</si>
  <si>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</si>
  <si>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</si>
  <si>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</si>
  <si>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</si>
  <si>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</si>
  <si>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</si>
  <si>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</si>
  <si>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</si>
  <si>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</si>
  <si>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</si>
  <si>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</si>
  <si>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</si>
  <si>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</si>
  <si>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</si>
  <si>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</si>
  <si>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</si>
  <si>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</si>
  <si>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</si>
  <si>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</si>
  <si>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</si>
  <si>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</si>
  <si>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</si>
  <si>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</si>
  <si>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</si>
  <si>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</si>
  <si>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</si>
  <si>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</si>
  <si>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</si>
  <si>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</si>
  <si>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</si>
  <si>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</si>
  <si>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</si>
  <si>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</si>
  <si>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</si>
  <si>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</si>
  <si>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</si>
  <si>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</si>
  <si>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</si>
  <si>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</si>
  <si>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</si>
  <si>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</si>
  <si>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</si>
  <si>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</si>
  <si>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</si>
  <si>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</si>
  <si>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</si>
  <si>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</si>
  <si>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</si>
  <si>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</si>
  <si>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</si>
  <si>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</si>
  <si>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</si>
  <si>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</si>
  <si>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</si>
  <si>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</si>
  <si>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</si>
  <si>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</si>
  <si>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</si>
  <si>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</si>
  <si>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</si>
  <si>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</si>
  <si>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</si>
  <si>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</si>
  <si>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</si>
  <si>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</si>
  <si>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</si>
  <si>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</si>
  <si>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</si>
  <si>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</si>
  <si>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</si>
  <si>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</si>
  <si>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</si>
  <si>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</si>
  <si>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</si>
  <si>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</si>
  <si>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</si>
  <si>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</si>
  <si>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</si>
  <si>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</si>
  <si>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</si>
  <si>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</si>
  <si>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</si>
  <si>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</si>
  <si>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</si>
  <si>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</si>
  <si>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</si>
  <si>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</si>
  <si>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</si>
  <si>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</si>
  <si>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</si>
  <si>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</si>
  <si>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</si>
  <si>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</si>
  <si>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</si>
  <si>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</si>
  <si>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</si>
  <si>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</si>
  <si>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</si>
  <si>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</si>
  <si>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</si>
  <si>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</si>
  <si>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</si>
  <si>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</si>
  <si>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</si>
  <si>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</si>
  <si>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</si>
  <si>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</si>
  <si>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</si>
  <si>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</si>
  <si>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</si>
  <si>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</si>
  <si>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</si>
  <si>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</si>
  <si>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</si>
  <si>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</si>
  <si>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</si>
  <si>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</si>
  <si>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</si>
  <si>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</si>
  <si>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</si>
  <si>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</si>
  <si>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</si>
  <si>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</si>
  <si>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</si>
  <si>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</si>
  <si>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</si>
  <si>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</si>
  <si>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</si>
  <si>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</si>
  <si>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</si>
  <si>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</si>
  <si>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</si>
  <si>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</si>
  <si>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</si>
  <si>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</si>
  <si>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</si>
  <si>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</si>
  <si>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</si>
  <si>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</si>
  <si>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</si>
  <si>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</si>
  <si>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</si>
  <si>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</si>
  <si>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</si>
  <si>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</si>
  <si>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</si>
  <si>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</si>
  <si>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</si>
  <si>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</si>
  <si>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</si>
  <si>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</si>
  <si>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</si>
  <si>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</si>
  <si>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</si>
  <si>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</si>
  <si>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</si>
  <si>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</si>
  <si>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</si>
  <si>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</si>
  <si>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</si>
  <si>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</si>
  <si>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</si>
  <si>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</si>
  <si>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</si>
  <si>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</si>
  <si>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</si>
  <si>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</si>
  <si>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</si>
  <si>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</si>
  <si>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</si>
  <si>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</si>
  <si>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</si>
  <si>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</si>
  <si>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</si>
  <si>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</si>
  <si>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</si>
  <si>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</si>
  <si>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</si>
  <si>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</si>
  <si>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</si>
  <si>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</si>
  <si>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</si>
  <si>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</si>
  <si>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</si>
  <si>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</si>
  <si>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</si>
  <si>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</si>
  <si>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</si>
  <si>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</si>
  <si>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</si>
  <si>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</si>
  <si>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</si>
  <si>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</si>
  <si>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</si>
  <si>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</si>
  <si>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</si>
  <si>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</si>
  <si>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</si>
  <si>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</si>
  <si>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</si>
  <si>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</si>
  <si>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</si>
  <si>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</si>
  <si>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</si>
  <si>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</si>
  <si>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</si>
  <si>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</si>
  <si>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</si>
  <si>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</si>
  <si>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</si>
  <si>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</si>
  <si>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</si>
  <si>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</si>
  <si>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</si>
  <si>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</si>
  <si>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</si>
  <si>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</si>
  <si>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</si>
  <si>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</si>
  <si>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</si>
  <si>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</si>
  <si>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</si>
  <si>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</si>
  <si>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</si>
  <si>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</si>
  <si>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</si>
  <si>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</si>
  <si>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</si>
  <si>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</si>
  <si>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</si>
  <si>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</si>
  <si>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</si>
  <si>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</si>
  <si>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</si>
  <si>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</si>
  <si>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</si>
  <si>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</si>
  <si>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</si>
  <si>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</si>
  <si>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</si>
  <si>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</si>
  <si>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</si>
  <si>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</si>
  <si>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</si>
  <si>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</si>
  <si>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</si>
  <si>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</si>
  <si>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</si>
  <si>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</si>
  <si>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</si>
  <si>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</si>
  <si>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</si>
  <si>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</si>
  <si>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</si>
  <si>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</si>
  <si>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</si>
  <si>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</si>
  <si>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</si>
  <si>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</si>
  <si>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</si>
  <si>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</si>
  <si>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</si>
  <si>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</si>
  <si>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</si>
  <si>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</si>
  <si>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</si>
  <si>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</si>
  <si>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</si>
  <si>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</si>
  <si>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</si>
  <si>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</si>
  <si>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</si>
  <si>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</si>
  <si>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</si>
  <si>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</si>
  <si>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</si>
  <si>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</si>
  <si>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</si>
  <si>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</si>
  <si>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</si>
  <si>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</si>
  <si>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</si>
  <si>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</si>
  <si>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</si>
  <si>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</si>
  <si>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</si>
  <si>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</si>
  <si>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</si>
  <si>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</si>
  <si>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</si>
  <si>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</si>
  <si>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</si>
  <si>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</si>
  <si>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</si>
  <si>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</si>
  <si>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</si>
  <si>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</si>
  <si>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</si>
  <si>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</si>
  <si>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</si>
  <si>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</si>
  <si>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</si>
  <si>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</si>
  <si>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</si>
  <si>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</si>
  <si>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</si>
  <si>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</si>
  <si>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</si>
  <si>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</si>
  <si>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</si>
  <si>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</si>
  <si>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</si>
  <si>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</si>
  <si>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</si>
  <si>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</si>
  <si>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</si>
  <si>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</si>
  <si>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</si>
  <si>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</si>
  <si>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</si>
  <si>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</si>
  <si>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</si>
  <si>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</si>
  <si>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</si>
  <si>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</si>
  <si>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</si>
  <si>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</si>
  <si>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</si>
  <si>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</si>
  <si>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</si>
  <si>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</si>
  <si>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</si>
  <si>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</si>
  <si>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</si>
  <si>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</si>
  <si>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</si>
  <si>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</si>
  <si>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</si>
  <si>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</si>
  <si>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</si>
  <si>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</si>
  <si>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</si>
  <si>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</si>
  <si>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</si>
  <si>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</si>
  <si>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</si>
  <si>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</si>
  <si>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</si>
  <si>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</si>
  <si>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</si>
  <si>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</si>
  <si>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</si>
  <si>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</si>
  <si>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</si>
  <si>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</si>
  <si>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</si>
  <si>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</si>
  <si>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</si>
  <si>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</si>
  <si>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</si>
  <si>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</si>
  <si>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</si>
  <si>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</si>
  <si>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</si>
  <si>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</si>
  <si>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</si>
  <si>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</si>
  <si>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</si>
  <si>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</si>
  <si>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</si>
  <si>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</si>
  <si>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</si>
  <si>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</si>
  <si>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</si>
  <si>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</si>
  <si>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</si>
  <si>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</si>
  <si>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</si>
  <si>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</si>
  <si>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</si>
  <si>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</si>
  <si>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</si>
  <si>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</si>
  <si>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</si>
  <si>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</si>
  <si>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</si>
  <si>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</si>
  <si>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</si>
  <si>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</si>
  <si>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</si>
  <si>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</si>
  <si>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</si>
  <si>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</si>
  <si>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</si>
  <si>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</si>
  <si>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</si>
  <si>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</si>
  <si>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</si>
  <si>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</si>
  <si>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</si>
  <si>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</si>
  <si>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</si>
  <si>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</si>
  <si>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</si>
  <si>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</si>
  <si>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</si>
  <si>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</si>
  <si>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</si>
  <si>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</si>
  <si>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</si>
  <si>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</si>
  <si>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</si>
  <si>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</si>
  <si>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</si>
  <si>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</si>
  <si>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</si>
  <si>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</si>
  <si>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</si>
  <si>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</si>
  <si>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</si>
  <si>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</si>
  <si>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</si>
  <si>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</si>
  <si>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</si>
  <si>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</si>
  <si>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</si>
  <si>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</si>
  <si>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</si>
  <si>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</si>
  <si>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</si>
  <si>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</si>
  <si>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</si>
  <si>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</si>
  <si>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</si>
  <si>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</si>
  <si>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</si>
  <si>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</si>
  <si>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</si>
  <si>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</si>
  <si>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</si>
  <si>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</si>
  <si>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</si>
  <si>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</si>
  <si>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</si>
  <si>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</si>
  <si>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</si>
  <si>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</si>
  <si>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</si>
  <si>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</si>
  <si>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</si>
  <si>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</si>
  <si>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</si>
  <si>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</si>
  <si>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</si>
  <si>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</si>
  <si>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</si>
  <si>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</si>
  <si>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</si>
  <si>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</si>
  <si>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</si>
  <si>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</si>
  <si>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</si>
  <si>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</si>
  <si>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</si>
  <si>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</si>
  <si>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</si>
  <si>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</si>
  <si>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</si>
  <si>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</si>
  <si>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</si>
  <si>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</si>
  <si>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</si>
  <si>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</si>
  <si>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</si>
  <si>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</si>
  <si>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</si>
  <si>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</si>
  <si>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</si>
  <si>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</si>
  <si>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</si>
  <si>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</si>
  <si>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</si>
  <si>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</si>
  <si>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</si>
  <si>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</si>
  <si>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</si>
  <si>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</si>
  <si>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</si>
  <si>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</si>
  <si>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</si>
  <si>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</si>
  <si>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</si>
  <si>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</si>
  <si>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</si>
  <si>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</si>
  <si>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</si>
  <si>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</si>
  <si>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</si>
  <si>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</si>
  <si>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</si>
  <si>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</si>
  <si>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</si>
  <si>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</si>
  <si>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</si>
  <si>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</si>
  <si>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</si>
  <si>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</si>
  <si>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</si>
  <si>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</si>
  <si>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</si>
  <si>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</si>
  <si>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</si>
  <si>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</si>
  <si>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</si>
  <si>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</si>
  <si>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</si>
  <si>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</si>
  <si>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</si>
  <si>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</si>
  <si>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</si>
  <si>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</si>
  <si>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</si>
  <si>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</si>
  <si>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</si>
  <si>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</si>
  <si>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</si>
  <si>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</si>
  <si>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</si>
  <si>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</si>
  <si>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</si>
  <si>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</si>
  <si>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</si>
  <si>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</si>
  <si>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</si>
  <si>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</si>
  <si>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</si>
  <si>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</si>
  <si>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</si>
  <si>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</si>
  <si>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</si>
  <si>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</si>
  <si>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</si>
  <si>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</si>
  <si>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</si>
  <si>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</si>
  <si>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</si>
  <si>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</si>
  <si>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</si>
  <si>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</si>
  <si>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</si>
  <si>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</si>
  <si>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</si>
  <si>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</si>
  <si>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</si>
  <si>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</si>
  <si>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</si>
  <si>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</si>
  <si>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</si>
  <si>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</si>
  <si>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</si>
  <si>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</si>
  <si>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</si>
  <si>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</si>
  <si>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</si>
  <si>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</si>
  <si>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</si>
  <si>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</si>
  <si>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</si>
  <si>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</si>
  <si>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</si>
  <si>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</si>
  <si>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</si>
  <si>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</si>
  <si>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</si>
  <si>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</si>
  <si>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</si>
  <si>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</si>
  <si>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</si>
  <si>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</si>
  <si>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</si>
  <si>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</si>
  <si>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</si>
  <si>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</si>
  <si>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</si>
  <si>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</si>
  <si>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</si>
  <si>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</si>
  <si>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</si>
  <si>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</si>
  <si>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</si>
  <si>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</si>
  <si>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</si>
  <si>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</si>
  <si>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</si>
  <si>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</si>
  <si>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</si>
  <si>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</si>
  <si>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</si>
  <si>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</si>
  <si>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</si>
  <si>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</si>
  <si>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</si>
  <si>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</si>
  <si>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</si>
  <si>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</si>
  <si>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</si>
  <si>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</si>
  <si>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</si>
  <si>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</si>
  <si>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</si>
  <si>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</si>
  <si>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</si>
  <si>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</si>
  <si>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</si>
  <si>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</si>
  <si>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</si>
  <si>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</si>
  <si>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</si>
  <si>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</si>
  <si>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</si>
  <si>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</si>
  <si>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</si>
  <si>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</si>
  <si>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</si>
  <si>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</si>
  <si>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</si>
  <si>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</si>
  <si>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</si>
  <si>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</si>
  <si>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</si>
  <si>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</si>
  <si>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</si>
  <si>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</si>
  <si>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</si>
  <si>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</si>
  <si>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</si>
  <si>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</si>
  <si>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</si>
  <si>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</si>
  <si>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</si>
  <si>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</si>
  <si>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</si>
  <si>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</si>
  <si>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</si>
  <si>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</si>
  <si>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</si>
  <si>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</si>
  <si>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</si>
  <si>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</si>
  <si>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</si>
  <si>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</si>
  <si>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</si>
  <si>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</si>
  <si>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</si>
  <si>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</si>
  <si>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</si>
  <si>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</si>
  <si>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</si>
  <si>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</si>
  <si>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</si>
  <si>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</si>
  <si>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</si>
  <si>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</si>
  <si>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</si>
  <si>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</si>
  <si>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</si>
  <si>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</si>
  <si>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</si>
  <si>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</si>
  <si>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</si>
  <si>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</si>
  <si>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</si>
  <si>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</si>
  <si>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</si>
  <si>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</si>
  <si>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</si>
  <si>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</si>
  <si>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</si>
  <si>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</si>
  <si>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</si>
  <si>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</si>
  <si>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</si>
  <si>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</si>
  <si>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</si>
  <si>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</si>
  <si>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</si>
  <si>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</si>
  <si>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</si>
  <si>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</si>
  <si>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</si>
  <si>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</si>
  <si>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</si>
  <si>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</si>
  <si>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</si>
  <si>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</si>
  <si>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</si>
  <si>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</si>
  <si>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</si>
  <si>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</si>
  <si>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</si>
  <si>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</si>
  <si>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</si>
  <si>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</si>
  <si>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</si>
  <si>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</si>
  <si>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</si>
  <si>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</si>
  <si>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</si>
  <si>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</si>
  <si>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</si>
  <si>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</si>
  <si>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</si>
  <si>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</si>
  <si>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</si>
  <si>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</si>
  <si>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</si>
  <si>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</si>
  <si>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</si>
  <si>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</si>
  <si>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</si>
  <si>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</si>
  <si>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</si>
  <si>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</si>
  <si>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</si>
  <si>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</si>
  <si>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</si>
  <si>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</si>
  <si>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</si>
  <si>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</si>
  <si>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</si>
  <si>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</si>
  <si>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</si>
  <si>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</si>
  <si>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</si>
  <si>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</si>
  <si>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</si>
  <si>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</si>
  <si>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</si>
  <si>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</si>
  <si>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</si>
  <si>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</si>
  <si>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</si>
  <si>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</si>
  <si>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</si>
  <si>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</si>
  <si>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</si>
  <si>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</si>
  <si>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</si>
  <si>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</si>
  <si>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</si>
  <si>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</si>
  <si>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</si>
  <si>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</si>
  <si>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</si>
  <si>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</si>
  <si>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</si>
  <si>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</si>
  <si>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</si>
  <si>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</si>
  <si>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</si>
  <si>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</si>
  <si>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</si>
  <si>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</si>
  <si>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</si>
  <si>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</si>
  <si>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</si>
  <si>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</si>
  <si>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</si>
  <si>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</si>
  <si>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</si>
  <si>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</si>
  <si>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</si>
  <si>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</si>
  <si>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</si>
  <si>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</si>
  <si>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</si>
  <si>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</si>
  <si>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</si>
  <si>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</si>
  <si>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</si>
  <si>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</si>
  <si>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</si>
  <si>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</si>
  <si>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</si>
  <si>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</si>
  <si>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</si>
  <si>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</si>
  <si>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</si>
  <si>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</si>
  <si>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</si>
  <si>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</si>
  <si>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</si>
  <si>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</si>
  <si>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</si>
  <si>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</si>
  <si>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</si>
  <si>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</si>
  <si>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</si>
  <si>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</si>
  <si>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</si>
  <si>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</si>
  <si>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</si>
  <si>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</si>
  <si>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</si>
  <si>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</si>
  <si>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</si>
  <si>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</si>
  <si>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</si>
  <si>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</si>
  <si>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</si>
  <si>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</si>
  <si>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</si>
  <si>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</si>
  <si>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</si>
  <si>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</si>
  <si>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</si>
  <si>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</si>
  <si>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</si>
  <si>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</si>
  <si>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</si>
  <si>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</si>
  <si>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</si>
  <si>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</si>
  <si>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</si>
  <si>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</si>
  <si>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</si>
  <si>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</si>
  <si>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</si>
  <si>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</si>
  <si>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</si>
  <si>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</si>
  <si>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</si>
  <si>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</si>
  <si>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</si>
  <si>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</si>
  <si>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</si>
  <si>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</si>
  <si>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</si>
  <si>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</si>
  <si>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</si>
  <si>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</si>
  <si>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</si>
  <si>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</si>
  <si>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</si>
  <si>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</si>
  <si>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</si>
  <si>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</si>
  <si>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</si>
  <si>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</si>
  <si>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</si>
  <si>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</si>
  <si>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</si>
  <si>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</si>
  <si>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</si>
  <si>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</si>
  <si>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</si>
  <si>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</si>
  <si>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</si>
  <si>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</si>
  <si>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</si>
  <si>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</si>
  <si>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</si>
  <si>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</si>
  <si>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</si>
  <si>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</si>
  <si>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</si>
  <si>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</si>
  <si>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</si>
  <si>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</si>
  <si>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</si>
  <si>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</si>
  <si>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</si>
  <si>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</si>
  <si>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</si>
  <si>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</si>
  <si>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</si>
  <si>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</si>
  <si>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</si>
  <si>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</si>
  <si>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</si>
  <si>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</si>
  <si>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</si>
  <si>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</si>
  <si>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</si>
  <si>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</si>
  <si>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</si>
  <si>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</si>
  <si>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</si>
  <si>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</si>
  <si>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</si>
  <si>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</si>
  <si>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</si>
  <si>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</si>
  <si>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</si>
  <si>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</si>
  <si>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</si>
  <si>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</si>
  <si>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</si>
  <si>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</si>
  <si>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</si>
  <si>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</si>
  <si>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</si>
  <si>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</si>
  <si>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</si>
  <si>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</si>
  <si>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</si>
  <si>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</si>
  <si>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</si>
  <si>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</si>
  <si>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</si>
  <si>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</si>
  <si>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</si>
  <si>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</si>
  <si>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</si>
  <si>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</si>
  <si>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</si>
  <si>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</si>
  <si>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</si>
  <si>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</si>
  <si>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</si>
  <si>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</si>
  <si>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</si>
  <si>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</si>
  <si>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</si>
  <si>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</si>
  <si>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</si>
  <si>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</si>
  <si>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</si>
  <si>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</si>
  <si>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</si>
  <si>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</si>
  <si>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</si>
  <si>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</si>
  <si>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</si>
  <si>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</si>
  <si>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</si>
  <si>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</si>
  <si>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</si>
  <si>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</si>
  <si>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</si>
  <si>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</si>
  <si>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</si>
  <si>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</si>
  <si>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</si>
  <si>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</si>
  <si>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</si>
  <si>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</si>
  <si>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</si>
  <si>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</si>
  <si>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</si>
  <si>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</si>
  <si>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</si>
  <si>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</si>
  <si>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</si>
  <si>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</si>
  <si>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</si>
  <si>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</si>
  <si>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</si>
  <si>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</si>
  <si>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</si>
  <si>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</si>
  <si>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</si>
  <si>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</si>
  <si>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</si>
  <si>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</si>
  <si>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</si>
  <si>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</si>
  <si>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</si>
  <si>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</si>
  <si>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</si>
  <si>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</si>
  <si>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</si>
  <si>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</si>
  <si>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</si>
  <si>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</si>
  <si>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</si>
  <si>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</si>
  <si>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</si>
  <si>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</si>
  <si>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</si>
  <si>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</si>
  <si>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</si>
  <si>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</si>
  <si>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</si>
  <si>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</si>
  <si>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</si>
  <si>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</si>
  <si>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</si>
  <si>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</si>
  <si>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</si>
  <si>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</si>
  <si>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</si>
  <si>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</si>
  <si>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</si>
  <si>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</si>
  <si>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</si>
  <si>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</si>
  <si>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</si>
  <si>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</si>
  <si>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</si>
  <si>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</si>
  <si>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</si>
  <si>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</si>
  <si>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</si>
  <si>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</si>
  <si>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</si>
  <si>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</si>
  <si>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</si>
  <si>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</si>
  <si>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</si>
  <si>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</si>
  <si>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</si>
  <si>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</si>
  <si>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</si>
  <si>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</si>
  <si>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</si>
  <si>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</si>
  <si>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</si>
  <si>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</si>
  <si>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</si>
  <si>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</si>
  <si>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</si>
  <si>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</si>
  <si>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</si>
  <si>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</si>
  <si>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</si>
  <si>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</si>
  <si>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</si>
  <si>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</si>
  <si>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</si>
  <si>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</si>
  <si>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</si>
  <si>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</si>
  <si>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</si>
  <si>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</si>
  <si>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</si>
  <si>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</si>
  <si>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</si>
  <si>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</si>
  <si>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</si>
  <si>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</si>
  <si>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</si>
  <si>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</si>
  <si>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</si>
  <si>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</si>
  <si>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</si>
  <si>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</si>
  <si>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</si>
  <si>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</si>
  <si>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</si>
  <si>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</si>
  <si>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</si>
  <si>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</si>
  <si>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</si>
  <si>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</si>
  <si>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</si>
  <si>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</si>
  <si>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</si>
  <si>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</si>
  <si>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</si>
  <si>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</si>
  <si>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</si>
  <si>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</si>
  <si>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</si>
  <si>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</si>
  <si>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</si>
  <si>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</si>
  <si>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</si>
  <si>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</si>
  <si>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</si>
  <si>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</si>
  <si>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</si>
  <si>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</si>
  <si>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</si>
  <si>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</si>
  <si>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</si>
  <si>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</si>
  <si>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</si>
  <si>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</si>
  <si>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</si>
  <si>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</si>
  <si>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</si>
  <si>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</si>
  <si>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</si>
  <si>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</si>
  <si>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</si>
  <si>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</si>
  <si>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</si>
  <si>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</si>
  <si>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</si>
  <si>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</si>
  <si>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</si>
  <si>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</si>
  <si>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</si>
  <si>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</si>
  <si>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</si>
  <si>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</si>
  <si>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</si>
  <si>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</si>
  <si>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</si>
  <si>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</si>
  <si>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</si>
  <si>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</si>
  <si>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</si>
  <si>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</si>
  <si>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</si>
  <si>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</si>
  <si>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</si>
  <si>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</si>
  <si>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</si>
  <si>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</si>
  <si>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</si>
  <si>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</si>
  <si>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</si>
  <si>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</si>
  <si>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</si>
  <si>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</si>
  <si>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</si>
  <si>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</si>
  <si>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</si>
  <si>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</si>
  <si>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</si>
  <si>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</si>
  <si>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</si>
  <si>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</si>
  <si>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</si>
  <si>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</si>
  <si>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</si>
  <si>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</si>
  <si>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</si>
  <si>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</si>
  <si>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</si>
  <si>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</si>
  <si>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</si>
  <si>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</si>
  <si>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</si>
  <si>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</si>
  <si>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</si>
  <si>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</si>
  <si>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</si>
  <si>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</si>
  <si>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</si>
  <si>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</si>
  <si>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</si>
  <si>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</si>
  <si>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</si>
  <si>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</si>
  <si>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</si>
  <si>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</si>
  <si>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</si>
  <si>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</si>
  <si>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</si>
  <si>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</si>
  <si>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</si>
  <si>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</si>
  <si>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</si>
  <si>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</si>
  <si>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</si>
  <si>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</si>
  <si>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</si>
  <si>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</si>
  <si>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</si>
  <si>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</si>
  <si>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</si>
  <si>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</si>
  <si>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</si>
  <si>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</si>
  <si>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</si>
  <si>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</si>
  <si>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</si>
  <si>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</si>
  <si>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</si>
  <si>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</si>
  <si>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</si>
  <si>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</si>
  <si>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</si>
  <si>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</si>
  <si>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</si>
  <si>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</si>
  <si>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</si>
  <si>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</si>
  <si>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</si>
  <si>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</si>
  <si>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</si>
  <si>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</si>
  <si>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</si>
  <si>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</si>
  <si>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</si>
  <si>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</si>
  <si>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</si>
  <si>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</si>
  <si>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</si>
  <si>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</si>
  <si>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</si>
  <si>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</si>
  <si>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</si>
  <si>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</si>
  <si>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</si>
  <si>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</si>
  <si>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</si>
  <si>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</si>
  <si>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</si>
  <si>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</si>
  <si>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</si>
  <si>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</si>
  <si>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</si>
  <si>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</si>
  <si>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</si>
  <si>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</si>
  <si>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</si>
  <si>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</si>
  <si>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</si>
  <si>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</si>
  <si>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</si>
  <si>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</si>
  <si>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</si>
  <si>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</si>
  <si>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</si>
  <si>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</si>
  <si>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</si>
  <si>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</si>
  <si>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</si>
  <si>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</si>
  <si>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</si>
  <si>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</si>
  <si>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</si>
  <si>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</si>
  <si>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</si>
  <si>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</si>
  <si>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</si>
  <si>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</si>
  <si>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</si>
  <si>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</si>
  <si>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</si>
  <si>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</si>
  <si>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</si>
  <si>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</si>
  <si>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</si>
  <si>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</si>
  <si>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</si>
  <si>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</si>
  <si>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</si>
  <si>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</si>
  <si>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</si>
  <si>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</si>
  <si>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</si>
  <si>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</si>
  <si>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</si>
  <si>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</si>
  <si>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</si>
  <si>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</si>
  <si>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</si>
  <si>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</si>
  <si>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</si>
  <si>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</si>
  <si>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</si>
  <si>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</si>
  <si>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</si>
  <si>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</si>
  <si>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</si>
  <si>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</si>
  <si>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</si>
  <si>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</si>
  <si>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</si>
  <si>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</si>
  <si>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</si>
  <si>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</si>
  <si>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</si>
  <si>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</si>
  <si>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</si>
  <si>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</si>
  <si>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</si>
  <si>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</si>
  <si>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</si>
  <si>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</si>
  <si>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</si>
  <si>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</si>
  <si>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</si>
  <si>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</si>
  <si>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</si>
  <si>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</si>
  <si>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</si>
  <si>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</si>
  <si>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</si>
  <si>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</si>
  <si>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</si>
  <si>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</si>
  <si>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</si>
  <si>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</si>
  <si>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</si>
  <si>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</si>
  <si>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</si>
  <si>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</si>
  <si>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</si>
  <si>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</si>
  <si>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</si>
  <si>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</si>
  <si>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</si>
  <si>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</si>
  <si>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</si>
  <si>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</si>
  <si>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</si>
  <si>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</si>
  <si>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</si>
  <si>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</si>
  <si>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</si>
  <si>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</si>
  <si>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</si>
  <si>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</si>
  <si>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</si>
  <si>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</si>
  <si>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</si>
  <si>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</si>
  <si>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</si>
  <si>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</si>
  <si>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</si>
  <si>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</si>
  <si>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</si>
  <si>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</si>
  <si>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</si>
  <si>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</si>
  <si>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</si>
  <si>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</si>
  <si>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</si>
  <si>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</si>
  <si>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</si>
  <si>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</si>
  <si>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</si>
  <si>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</si>
  <si>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</si>
  <si>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</si>
  <si>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</si>
  <si>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</si>
  <si>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</si>
  <si>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</si>
  <si>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</si>
  <si>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</si>
  <si>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</si>
  <si>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</si>
  <si>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</si>
  <si>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</si>
  <si>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</si>
  <si>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</si>
  <si>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</si>
  <si>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</si>
  <si>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</si>
  <si>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</si>
  <si>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</si>
  <si>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</si>
  <si>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</si>
  <si>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</si>
  <si>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</si>
  <si>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</si>
  <si>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</si>
  <si>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</si>
  <si>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</si>
  <si>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</si>
  <si>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</si>
  <si>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</si>
  <si>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</si>
  <si>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</si>
  <si>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</si>
  <si>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</si>
  <si>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</si>
  <si>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</si>
  <si>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</si>
  <si>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</si>
  <si>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</si>
  <si>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</si>
  <si>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</si>
  <si>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</si>
  <si>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</si>
  <si>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</si>
  <si>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</si>
  <si>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</si>
  <si>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</si>
  <si>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</si>
  <si>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</si>
  <si>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</si>
  <si>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</si>
  <si>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</si>
  <si>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</si>
  <si>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</si>
  <si>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</si>
  <si>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</si>
  <si>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</si>
  <si>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</si>
  <si>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</si>
  <si>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</si>
  <si>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</si>
  <si>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</si>
  <si>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</si>
  <si>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</si>
  <si>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</si>
  <si>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</si>
  <si>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</si>
  <si>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</si>
  <si>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</si>
  <si>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</si>
  <si>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</si>
  <si>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</si>
  <si>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</si>
  <si>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</si>
  <si>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</si>
  <si>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</si>
  <si>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</si>
  <si>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</si>
  <si>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</si>
  <si>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</si>
  <si>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</si>
  <si>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</si>
  <si>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</si>
  <si>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</si>
  <si>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</si>
  <si>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</si>
  <si>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</si>
  <si>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</si>
  <si>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</si>
  <si>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</si>
  <si>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</si>
  <si>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</si>
  <si>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</si>
  <si>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</si>
  <si>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</si>
  <si>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</si>
  <si>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</si>
  <si>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</si>
  <si>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</si>
  <si>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</si>
  <si>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</si>
  <si>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</si>
  <si>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</si>
  <si>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</si>
  <si>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</si>
  <si>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</si>
  <si>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</si>
  <si>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</si>
  <si>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</si>
  <si>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</si>
  <si>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</si>
  <si>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</si>
  <si>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</si>
  <si>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</si>
  <si>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</si>
  <si>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</si>
  <si>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</si>
  <si>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</si>
  <si>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</si>
  <si>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</si>
  <si>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</si>
  <si>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</si>
  <si>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</si>
  <si>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</si>
  <si>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</si>
  <si>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</si>
  <si>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</si>
  <si>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</si>
  <si>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</si>
  <si>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</si>
  <si>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</si>
  <si>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</si>
  <si>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</si>
  <si>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</si>
  <si>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</si>
  <si>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</si>
  <si>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</si>
  <si>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</si>
  <si>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</si>
  <si>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</si>
  <si>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</si>
  <si>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</si>
  <si>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</si>
  <si>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</si>
  <si>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</si>
  <si>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</si>
  <si>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</si>
  <si>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</si>
  <si>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</si>
  <si>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</si>
  <si>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</si>
  <si>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</si>
  <si>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</si>
  <si>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</si>
  <si>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</si>
  <si>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</si>
  <si>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</si>
  <si>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</si>
  <si>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</si>
  <si>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</si>
  <si>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</si>
  <si>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</si>
  <si>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</si>
  <si>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</si>
  <si>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</si>
  <si>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</si>
  <si>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</si>
  <si>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</si>
  <si>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</si>
  <si>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</si>
  <si>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</si>
  <si>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</si>
  <si>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</si>
  <si>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</si>
  <si>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</si>
  <si>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</si>
  <si>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</si>
  <si>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</si>
  <si>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</si>
  <si>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</si>
  <si>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</si>
  <si>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</si>
  <si>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</si>
  <si>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</si>
  <si>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</si>
  <si>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</si>
  <si>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</si>
  <si>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</si>
  <si>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</si>
  <si>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</si>
  <si>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</si>
  <si>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</si>
  <si>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</si>
  <si>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</si>
  <si>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</si>
  <si>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</si>
  <si>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</si>
  <si>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</si>
  <si>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</si>
  <si>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</si>
  <si>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</si>
  <si>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</si>
  <si>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</si>
  <si>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</si>
  <si>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</si>
  <si>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</si>
  <si>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</si>
  <si>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</si>
  <si>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</si>
  <si>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</si>
  <si>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</si>
  <si>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</si>
  <si>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</si>
  <si>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</si>
  <si>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</si>
  <si>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</si>
  <si>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</si>
  <si>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</si>
  <si>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</si>
  <si>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</si>
  <si>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</si>
  <si>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</si>
  <si>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</si>
  <si>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</si>
  <si>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</si>
  <si>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</si>
  <si>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</si>
  <si>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</si>
  <si>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</si>
  <si>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</si>
  <si>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</si>
  <si>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</si>
  <si>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</si>
  <si>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</si>
  <si>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</si>
  <si>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</si>
  <si>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</si>
  <si>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</si>
  <si>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</si>
  <si>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</si>
  <si>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</si>
  <si>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</si>
  <si>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</si>
  <si>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</si>
  <si>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</si>
  <si>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</si>
  <si>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</si>
  <si>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</si>
  <si>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</si>
  <si>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</si>
  <si>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</si>
  <si>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</si>
  <si>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</si>
  <si>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</si>
  <si>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</si>
  <si>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</si>
  <si>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</si>
  <si>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</si>
  <si>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</si>
  <si>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</si>
  <si>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</si>
  <si>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</si>
  <si>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</si>
  <si>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</si>
  <si>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</si>
  <si>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</si>
  <si>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</si>
  <si>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</si>
  <si>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</si>
  <si>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</si>
  <si>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</si>
  <si>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</si>
  <si>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</si>
  <si>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</si>
  <si>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</si>
  <si>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</si>
  <si>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</si>
  <si>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</si>
  <si>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</si>
  <si>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</si>
  <si>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</si>
  <si>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</si>
  <si>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</si>
  <si>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</si>
  <si>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</si>
  <si>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</si>
  <si>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</si>
  <si>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</si>
  <si>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</si>
  <si>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</si>
  <si>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</si>
  <si>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</si>
  <si>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</si>
  <si>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</si>
  <si>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</si>
  <si>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</si>
  <si>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</si>
  <si>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</si>
  <si>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</si>
  <si>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</si>
  <si>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</si>
  <si>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</si>
  <si>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</si>
  <si>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</si>
  <si>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</si>
  <si>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</si>
  <si>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</si>
  <si>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</si>
  <si>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</si>
  <si>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</si>
  <si>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</si>
  <si>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</si>
  <si>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</si>
  <si>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</si>
  <si>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</si>
  <si>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</si>
  <si>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</si>
  <si>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</si>
  <si>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</si>
  <si>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</si>
  <si>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</si>
  <si>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</si>
  <si>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</si>
  <si>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</si>
  <si>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</si>
  <si>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</si>
  <si>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</si>
  <si>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</si>
  <si>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</si>
  <si>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</si>
  <si>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</si>
  <si>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</si>
  <si>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</si>
  <si>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</si>
  <si>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</si>
  <si>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</si>
  <si>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</si>
  <si>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</si>
  <si>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</si>
  <si>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</si>
  <si>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</si>
  <si>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</si>
  <si>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</si>
  <si>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</si>
  <si>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</si>
  <si>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</si>
  <si>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</si>
  <si>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</si>
  <si>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</si>
  <si>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</si>
  <si>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</si>
  <si>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</si>
  <si>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</si>
  <si>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</si>
  <si>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</si>
  <si>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</si>
  <si>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</si>
  <si>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</si>
  <si>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</si>
  <si>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</si>
  <si>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</si>
  <si>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</si>
  <si>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</si>
  <si>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</si>
  <si>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</si>
  <si>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</si>
  <si>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</si>
  <si>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</si>
  <si>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</si>
  <si>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</si>
  <si>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</si>
  <si>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</si>
  <si>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</si>
  <si>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</si>
  <si>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</si>
  <si>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</si>
  <si>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</si>
  <si>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</si>
  <si>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</si>
  <si>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</si>
  <si>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</si>
  <si>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</si>
  <si>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</si>
  <si>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</si>
  <si>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</si>
  <si>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</si>
  <si>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</si>
  <si>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</si>
  <si>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</si>
  <si>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</si>
  <si>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</si>
  <si>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</si>
  <si>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</si>
  <si>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</si>
  <si>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</si>
  <si>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</si>
  <si>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</si>
  <si>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</si>
  <si>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</si>
  <si>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</si>
  <si>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</si>
  <si>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</si>
  <si>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</si>
  <si>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</si>
  <si>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</si>
  <si>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</si>
  <si>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</si>
  <si>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</si>
  <si>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</si>
  <si>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</si>
  <si>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</si>
  <si>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</si>
  <si>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</si>
  <si>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</si>
  <si>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</si>
  <si>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</si>
  <si>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</si>
  <si>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</si>
  <si>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</si>
  <si>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</si>
  <si>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</si>
  <si>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</si>
  <si>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</si>
  <si>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</si>
  <si>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</si>
  <si>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</si>
  <si>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</si>
  <si>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</si>
  <si>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</si>
  <si>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</si>
  <si>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</si>
  <si>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</si>
  <si>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</si>
  <si>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</si>
  <si>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</si>
  <si>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</si>
  <si>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</si>
  <si>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</si>
  <si>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</si>
  <si>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</si>
  <si>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</si>
  <si>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</si>
  <si>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</si>
  <si>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</si>
  <si>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</si>
  <si>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</si>
  <si>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</si>
  <si>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</si>
  <si>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</si>
  <si>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</si>
  <si>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</si>
  <si>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</si>
  <si>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</si>
  <si>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</si>
  <si>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</si>
  <si>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</si>
  <si>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</si>
  <si>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</si>
  <si>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</si>
  <si>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</si>
  <si>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</si>
  <si>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</si>
  <si>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</si>
  <si>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</si>
  <si>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</si>
  <si>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</si>
  <si>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</si>
  <si>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</si>
  <si>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</si>
  <si>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</si>
  <si>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</si>
  <si>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</si>
  <si>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</si>
  <si>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</si>
  <si>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</si>
  <si>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</si>
  <si>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</si>
  <si>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</si>
  <si>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</si>
  <si>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</si>
  <si>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</si>
  <si>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</si>
  <si>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</si>
  <si>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</si>
  <si>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</si>
  <si>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</si>
  <si>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</si>
  <si>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</si>
  <si>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</si>
  <si>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</si>
  <si>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</si>
  <si>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</si>
  <si>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</si>
  <si>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</si>
  <si>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</si>
  <si>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</si>
  <si>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</si>
  <si>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</si>
  <si>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</si>
  <si>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</si>
  <si>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</si>
  <si>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</si>
  <si>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</si>
  <si>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</si>
  <si>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</si>
  <si>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</si>
  <si>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</si>
  <si>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</si>
  <si>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</si>
  <si>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</si>
  <si>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</si>
  <si>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</si>
  <si>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</si>
  <si>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</si>
  <si>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</si>
  <si>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</si>
  <si>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</si>
  <si>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</si>
  <si>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</si>
  <si>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</si>
  <si>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</si>
  <si>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</si>
  <si>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</si>
  <si>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</si>
  <si>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</si>
  <si>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</si>
  <si>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</si>
  <si>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</si>
  <si>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</si>
  <si>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</si>
  <si>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</si>
  <si>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</si>
  <si>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</si>
  <si>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</si>
  <si>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</si>
  <si>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</si>
  <si>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</si>
  <si>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</si>
  <si>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</si>
  <si>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</si>
  <si>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</si>
  <si>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</si>
  <si>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</si>
  <si>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</si>
  <si>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</si>
  <si>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</si>
  <si>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</si>
  <si>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</si>
  <si>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</si>
  <si>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</si>
  <si>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</si>
  <si>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</si>
  <si>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</si>
  <si>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</si>
  <si>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</si>
  <si>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</si>
  <si>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</si>
  <si>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</si>
  <si>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</si>
  <si>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</si>
  <si>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</si>
  <si>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</si>
  <si>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</si>
  <si>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</si>
  <si>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</si>
  <si>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</si>
  <si>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</si>
  <si>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</si>
  <si>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</si>
  <si>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</si>
  <si>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</si>
  <si>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</si>
  <si>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</si>
  <si>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</si>
  <si>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</si>
  <si>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</si>
  <si>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</si>
  <si>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</si>
  <si>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</si>
  <si>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</si>
  <si>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</si>
  <si>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</si>
  <si>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</si>
  <si>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</si>
  <si>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</si>
  <si>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</si>
  <si>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</si>
  <si>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</si>
  <si>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</si>
  <si>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</si>
  <si>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</si>
  <si>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</si>
  <si>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</si>
  <si>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</si>
  <si>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</si>
  <si>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</si>
  <si>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</si>
  <si>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</si>
  <si>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</si>
  <si>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</si>
  <si>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</si>
  <si>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</si>
  <si>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</si>
  <si>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</si>
  <si>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</si>
  <si>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</si>
  <si>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</si>
  <si>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</si>
  <si>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</si>
  <si>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</si>
  <si>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</si>
  <si>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</si>
  <si>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</si>
  <si>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</si>
  <si>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</si>
  <si>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</si>
  <si>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</si>
  <si>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</si>
  <si>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</si>
  <si>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</si>
  <si>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</si>
  <si>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</si>
  <si>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</si>
  <si>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</si>
  <si>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</si>
  <si>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</si>
  <si>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</si>
  <si>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</si>
  <si>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</si>
  <si>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</si>
  <si>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</si>
  <si>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</si>
  <si>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</si>
  <si>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</si>
  <si>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</si>
  <si>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</si>
  <si>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</si>
  <si>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</si>
  <si>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</si>
  <si>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</si>
  <si>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</si>
  <si>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</si>
  <si>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</si>
  <si>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</si>
  <si>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</si>
  <si>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</si>
  <si>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</si>
  <si>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</si>
  <si>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</si>
  <si>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</si>
  <si>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</si>
  <si>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</si>
  <si>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</si>
  <si>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</si>
  <si>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</si>
  <si>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</si>
  <si>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</si>
  <si>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</si>
  <si>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</si>
  <si>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</si>
  <si>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</si>
  <si>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</si>
  <si>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</si>
  <si>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</si>
  <si>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</si>
  <si>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</si>
  <si>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</si>
  <si>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</si>
  <si>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</si>
  <si>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</si>
  <si>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</si>
  <si>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</si>
  <si>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</si>
  <si>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</si>
  <si>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</si>
  <si>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</si>
  <si>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</si>
  <si>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</si>
  <si>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</si>
  <si>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</si>
  <si>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</si>
  <si>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</si>
  <si>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</si>
  <si>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</si>
  <si>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</si>
  <si>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</si>
  <si>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</si>
  <si>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</si>
  <si>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</si>
  <si>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</si>
  <si>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</si>
  <si>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</si>
  <si>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</si>
  <si>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</si>
  <si>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</si>
  <si>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</si>
  <si>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</si>
  <si>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</si>
  <si>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</si>
  <si>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</si>
  <si>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</si>
  <si>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</si>
  <si>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</si>
  <si>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</si>
  <si>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</si>
  <si>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</si>
  <si>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</si>
  <si>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</si>
  <si>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</si>
  <si>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</si>
  <si>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</si>
  <si>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</si>
  <si>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</si>
  <si>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</si>
  <si>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</si>
  <si>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</si>
  <si>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</si>
  <si>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</si>
  <si>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</si>
  <si>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</si>
  <si>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</si>
  <si>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</si>
  <si>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</si>
  <si>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</si>
  <si>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</si>
  <si>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</si>
  <si>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</si>
  <si>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</si>
  <si>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</si>
  <si>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</si>
  <si>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</si>
  <si>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</si>
  <si>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</si>
  <si>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</si>
  <si>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</si>
  <si>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</si>
  <si>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</si>
  <si>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</si>
  <si>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</si>
  <si>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</si>
  <si>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</si>
  <si>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</si>
  <si>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</si>
  <si>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</si>
  <si>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</si>
  <si>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</si>
  <si>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</si>
  <si>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</si>
  <si>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</si>
  <si>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</si>
  <si>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</si>
  <si>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</si>
  <si>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</si>
  <si>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</si>
  <si>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</si>
  <si>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</si>
  <si>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</si>
  <si>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</si>
  <si>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</si>
  <si>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</si>
  <si>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</si>
  <si>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</si>
  <si>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</si>
  <si>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</si>
  <si>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</si>
  <si>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</si>
  <si>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</si>
  <si>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</si>
  <si>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</si>
  <si>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</si>
  <si>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</si>
  <si>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</si>
  <si>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</si>
  <si>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</si>
  <si>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</si>
  <si>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</si>
  <si>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</si>
  <si>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</si>
  <si>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</si>
  <si>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</si>
  <si>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</si>
  <si>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</si>
  <si>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</si>
  <si>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</si>
  <si>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</si>
  <si>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</si>
  <si>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</si>
  <si>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</si>
  <si>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</si>
  <si>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</si>
  <si>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</si>
  <si>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</si>
  <si>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</si>
  <si>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</si>
  <si>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</si>
  <si>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</si>
  <si>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</si>
  <si>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</si>
  <si>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</si>
  <si>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</si>
  <si>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</si>
  <si>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</si>
  <si>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</si>
  <si>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</si>
  <si>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</si>
  <si>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</si>
  <si>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</si>
  <si>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</si>
  <si>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</si>
  <si>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</si>
  <si>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</si>
  <si>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</si>
  <si>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</si>
  <si>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</si>
  <si>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</si>
  <si>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</si>
  <si>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</si>
  <si>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</si>
  <si>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</si>
  <si>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</si>
  <si>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</si>
  <si>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</si>
  <si>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</si>
  <si>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</si>
  <si>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</si>
  <si>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</si>
  <si>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</si>
  <si>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</si>
  <si>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</si>
  <si>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</si>
  <si>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</si>
  <si>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</si>
  <si>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</si>
  <si>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</si>
  <si>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</si>
  <si>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</si>
  <si>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</si>
  <si>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</si>
  <si>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</si>
  <si>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</si>
  <si>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</si>
  <si>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</si>
  <si>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</si>
  <si>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</si>
  <si>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</si>
  <si>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</si>
  <si>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</si>
  <si>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</si>
  <si>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</si>
  <si>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</si>
  <si>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</si>
  <si>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</si>
  <si>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</si>
  <si>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</si>
  <si>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</si>
  <si>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</si>
  <si>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</si>
  <si>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</si>
  <si>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</si>
  <si>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</si>
  <si>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</si>
  <si>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</si>
  <si>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</si>
  <si>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</si>
  <si>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</si>
  <si>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</si>
  <si>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</si>
  <si>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</si>
  <si>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</si>
  <si>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</si>
  <si>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</si>
  <si>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</si>
  <si>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</si>
  <si>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</si>
  <si>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</si>
  <si>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</si>
  <si>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</si>
  <si>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</si>
  <si>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</si>
  <si>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</si>
  <si>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</si>
  <si>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</si>
  <si>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</si>
  <si>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</si>
  <si>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</si>
  <si>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</si>
  <si>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</si>
  <si>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</si>
  <si>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</si>
  <si>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</si>
  <si>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</si>
  <si>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</si>
  <si>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</si>
  <si>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</si>
  <si>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</si>
  <si>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</si>
  <si>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</si>
  <si>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</si>
  <si>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</si>
  <si>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</si>
  <si>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</si>
  <si>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</si>
  <si>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</si>
  <si>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</si>
  <si>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</si>
  <si>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</si>
  <si>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</si>
  <si>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</si>
  <si>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</si>
  <si>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</si>
  <si>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</si>
  <si>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</si>
  <si>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</si>
  <si>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</si>
  <si>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</si>
  <si>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</si>
  <si>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</si>
  <si>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</si>
  <si>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</si>
  <si>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</si>
  <si>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</si>
  <si>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</si>
  <si>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</si>
  <si>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</si>
  <si>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</si>
  <si>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</si>
  <si>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</si>
  <si>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</si>
  <si>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</si>
  <si>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</si>
  <si>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</si>
  <si>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</si>
  <si>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</si>
  <si>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</si>
  <si>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</si>
  <si>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</si>
  <si>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</si>
  <si>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</si>
  <si>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</si>
  <si>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</si>
  <si>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</si>
  <si>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</si>
  <si>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</si>
  <si>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</si>
  <si>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</si>
  <si>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</si>
  <si>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</si>
  <si>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</si>
  <si>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</si>
  <si>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</si>
  <si>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</si>
  <si>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</si>
  <si>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</si>
  <si>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</si>
  <si>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</si>
  <si>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</si>
  <si>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</si>
  <si>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</si>
  <si>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</si>
  <si>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</si>
  <si>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</si>
  <si>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</si>
  <si>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</si>
  <si>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</si>
  <si>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</si>
  <si>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</si>
  <si>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</si>
  <si>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</si>
  <si>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</si>
  <si>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</si>
  <si>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</si>
  <si>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</si>
  <si>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</si>
  <si>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</si>
  <si>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</si>
  <si>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</si>
  <si>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</si>
  <si>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</si>
  <si>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</si>
  <si>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</si>
  <si>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</si>
  <si>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</si>
  <si>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</si>
  <si>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</si>
  <si>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</si>
  <si>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</si>
  <si>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</si>
  <si>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</si>
  <si>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</si>
  <si>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</si>
  <si>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</si>
  <si>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</si>
  <si>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</si>
  <si>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</si>
  <si>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</si>
  <si>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</si>
  <si>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</si>
  <si>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</si>
  <si>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</si>
  <si>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</si>
  <si>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</si>
  <si>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</si>
  <si>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</si>
  <si>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</si>
  <si>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</si>
  <si>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</si>
  <si>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</si>
  <si>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</si>
  <si>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</si>
  <si>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</si>
  <si>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</si>
  <si>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</si>
  <si>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</si>
  <si>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</si>
  <si>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</si>
  <si>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</si>
  <si>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</si>
  <si>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</si>
  <si>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</si>
  <si>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</si>
  <si>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</si>
  <si>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</si>
  <si>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</si>
  <si>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</si>
  <si>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</si>
  <si>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</si>
  <si>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</si>
  <si>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</si>
  <si>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</si>
  <si>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</si>
  <si>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</si>
  <si>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</si>
  <si>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</si>
  <si>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</si>
  <si>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</si>
  <si>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</si>
  <si>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</si>
  <si>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</si>
  <si>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</si>
  <si>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</si>
  <si>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</si>
  <si>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</si>
  <si>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</si>
  <si>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</si>
  <si>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</si>
  <si>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</si>
  <si>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</si>
  <si>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</si>
  <si>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</si>
  <si>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</si>
  <si>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</si>
  <si>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</si>
  <si>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</si>
  <si>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</si>
  <si>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</si>
  <si>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</si>
  <si>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</si>
  <si>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</si>
  <si>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</si>
  <si>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</si>
  <si>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</si>
  <si>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</si>
  <si>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</si>
  <si>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</si>
  <si>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</si>
  <si>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</si>
  <si>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</si>
  <si>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</si>
  <si>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</si>
  <si>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</si>
  <si>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</si>
  <si>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</si>
  <si>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</si>
  <si>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</si>
  <si>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</si>
  <si>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</si>
  <si>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</si>
  <si>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</si>
  <si>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</si>
  <si>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</si>
  <si>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</si>
  <si>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</si>
  <si>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</si>
  <si>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</si>
  <si>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</si>
  <si>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</si>
  <si>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</si>
  <si>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</si>
  <si>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</si>
  <si>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</si>
  <si>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</si>
  <si>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</si>
  <si>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</si>
  <si>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</si>
  <si>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</si>
  <si>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</si>
  <si>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</si>
  <si>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</si>
  <si>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</si>
  <si>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</si>
  <si>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</si>
  <si>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</si>
  <si>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</si>
  <si>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</si>
  <si>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</si>
  <si>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</si>
  <si>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</si>
  <si>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</si>
  <si>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</si>
  <si>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</si>
  <si>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</si>
  <si>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</si>
  <si>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</si>
  <si>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</si>
  <si>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</si>
  <si>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</si>
  <si>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</si>
  <si>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</si>
  <si>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</si>
  <si>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</si>
  <si>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</si>
  <si>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</si>
  <si>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</si>
  <si>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</si>
  <si>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</si>
  <si>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</si>
  <si>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</si>
  <si>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</si>
  <si>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</si>
  <si>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</si>
  <si>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</si>
  <si>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</si>
  <si>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</si>
  <si>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</si>
  <si>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</si>
  <si>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</si>
  <si>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</si>
  <si>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</si>
  <si>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</si>
  <si>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</si>
  <si>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</si>
  <si>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</si>
  <si>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</si>
  <si>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</si>
  <si>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</si>
  <si>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</si>
  <si>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</si>
  <si>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</si>
  <si>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</si>
  <si>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</si>
  <si>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</si>
  <si>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</si>
  <si>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</si>
  <si>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</si>
  <si>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</si>
  <si>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</si>
  <si>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</si>
  <si>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</si>
  <si>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</si>
  <si>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</si>
  <si>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</si>
  <si>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</si>
  <si>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</si>
  <si>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</si>
  <si>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</si>
  <si>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</si>
  <si>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</si>
  <si>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</si>
  <si>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</si>
  <si>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</si>
  <si>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</si>
  <si>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</si>
  <si>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</si>
  <si>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</si>
  <si>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</si>
  <si>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</si>
  <si>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</si>
  <si>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</si>
  <si>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</si>
  <si>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</si>
  <si>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</si>
  <si>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</si>
  <si>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</si>
  <si>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</si>
  <si>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</si>
  <si>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</si>
  <si>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</si>
  <si>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</si>
  <si>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</si>
  <si>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</si>
  <si>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</si>
  <si>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</si>
  <si>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</si>
  <si>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</si>
  <si>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</si>
  <si>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</si>
  <si>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</si>
  <si>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</si>
  <si>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</si>
  <si>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</si>
  <si>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</si>
  <si>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</si>
  <si>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</si>
  <si>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</si>
  <si>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</si>
  <si>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</si>
  <si>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</si>
  <si>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</si>
  <si>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</si>
  <si>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</si>
  <si>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</si>
  <si>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</si>
  <si>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</si>
  <si>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</si>
  <si>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</si>
  <si>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</si>
  <si>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</si>
  <si>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</si>
  <si>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</si>
  <si>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</si>
  <si>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</si>
  <si>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</si>
  <si>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</si>
  <si>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</si>
  <si>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</si>
  <si>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</si>
  <si>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</si>
  <si>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</si>
  <si>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</si>
  <si>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</si>
  <si>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</si>
  <si>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</si>
  <si>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</si>
  <si>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</si>
  <si>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</si>
  <si>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</si>
  <si>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</si>
  <si>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</si>
  <si>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</si>
  <si>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</si>
  <si>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</si>
  <si>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</si>
  <si>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</si>
  <si>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</si>
  <si>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</si>
  <si>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</si>
  <si>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</si>
  <si>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</si>
  <si>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</si>
  <si>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</si>
  <si>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</si>
  <si>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</si>
  <si>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</si>
  <si>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</si>
  <si>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</si>
  <si>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</si>
  <si>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</si>
  <si>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</si>
  <si>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</si>
  <si>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</si>
  <si>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</si>
  <si>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</si>
  <si>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</si>
  <si>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</si>
  <si>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</si>
  <si>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</si>
  <si>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</si>
  <si>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</si>
  <si>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</si>
  <si>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</si>
  <si>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</si>
  <si>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</si>
  <si>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</si>
  <si>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</si>
  <si>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</si>
  <si>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</si>
  <si>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</si>
  <si>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</si>
  <si>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</si>
  <si>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</si>
  <si>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</si>
  <si>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</si>
  <si>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</si>
  <si>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</si>
  <si>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</si>
  <si>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</si>
  <si>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</si>
  <si>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</si>
  <si>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</si>
  <si>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</si>
  <si>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</si>
  <si>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</si>
  <si>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</si>
  <si>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</si>
  <si>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</si>
  <si>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</si>
  <si>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</si>
  <si>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</si>
  <si>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</si>
  <si>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</si>
  <si>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</si>
  <si>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</si>
  <si>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</si>
  <si>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</si>
  <si>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</si>
  <si>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</si>
  <si>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</si>
  <si>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</si>
  <si>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</si>
  <si>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</si>
  <si>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</si>
  <si>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</si>
  <si>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</si>
  <si>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</si>
  <si>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</si>
  <si>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</si>
  <si>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</si>
  <si>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</si>
  <si>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</si>
  <si>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</si>
  <si>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</si>
  <si>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</si>
  <si>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</si>
  <si>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</si>
  <si>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</si>
  <si>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</si>
  <si>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</si>
  <si>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</si>
  <si>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</si>
  <si>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</si>
  <si>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</si>
  <si>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</si>
  <si>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</si>
  <si>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</si>
  <si>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</si>
  <si>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</si>
  <si>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</si>
  <si>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</si>
  <si>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</si>
  <si>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</si>
  <si>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</si>
  <si>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</si>
  <si>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</si>
  <si>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</si>
  <si>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</si>
  <si>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</si>
  <si>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</si>
  <si>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</si>
  <si>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</si>
  <si>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</si>
  <si>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</si>
  <si>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</si>
  <si>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</si>
  <si>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</si>
  <si>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</si>
  <si>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</si>
  <si>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</si>
  <si>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</si>
  <si>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</si>
  <si>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</si>
  <si>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</si>
  <si>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</si>
  <si>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</si>
  <si>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</si>
  <si>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</si>
  <si>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</si>
  <si>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</si>
  <si>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</si>
  <si>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</si>
  <si>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</si>
  <si>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</si>
  <si>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</si>
  <si>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</si>
  <si>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</si>
  <si>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</si>
  <si>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</si>
  <si>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</si>
  <si>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</si>
  <si>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</si>
  <si>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</si>
  <si>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</si>
  <si>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</si>
  <si>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</si>
  <si>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</si>
  <si>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</si>
  <si>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</si>
  <si>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</si>
  <si>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</si>
  <si>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</si>
  <si>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</si>
  <si>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</si>
  <si>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</si>
  <si>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</si>
  <si>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</si>
  <si>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</si>
  <si>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</si>
  <si>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</si>
  <si>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</si>
  <si>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</si>
  <si>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</si>
  <si>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</si>
  <si>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</si>
  <si>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</si>
  <si>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</si>
  <si>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</si>
  <si>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</si>
  <si>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</si>
  <si>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</si>
  <si>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</si>
  <si>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</si>
  <si>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</si>
  <si>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</si>
  <si>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</si>
  <si>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</si>
  <si>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</si>
  <si>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</si>
  <si>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</si>
  <si>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</si>
  <si>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</si>
  <si>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</si>
  <si>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</si>
  <si>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</si>
  <si>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</si>
  <si>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</si>
  <si>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</si>
  <si>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</si>
  <si>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</si>
  <si>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</si>
  <si>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</si>
  <si>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</si>
  <si>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</si>
  <si>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</si>
  <si>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</si>
  <si>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</si>
  <si>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</si>
  <si>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</si>
  <si>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</si>
  <si>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</si>
  <si>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</si>
  <si>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</si>
  <si>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</si>
  <si>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</si>
  <si>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</si>
  <si>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</si>
  <si>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</si>
  <si>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</si>
  <si>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</si>
  <si>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</si>
  <si>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</si>
  <si>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</si>
  <si>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</si>
  <si>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</si>
  <si>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</si>
  <si>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</si>
  <si>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</si>
  <si>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</si>
  <si>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</si>
  <si>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</si>
  <si>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</si>
  <si>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</si>
  <si>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</si>
  <si>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</si>
  <si>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</si>
  <si>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</si>
  <si>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</si>
  <si>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</si>
  <si>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</si>
  <si>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</si>
  <si>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</si>
  <si>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</si>
  <si>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</si>
  <si>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</si>
  <si>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</si>
  <si>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</si>
  <si>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</si>
  <si>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</si>
  <si>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</si>
  <si>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</si>
  <si>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</si>
  <si>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</si>
  <si>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</si>
  <si>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</si>
  <si>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</si>
  <si>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</si>
  <si>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</si>
  <si>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</si>
  <si>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</si>
  <si>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</si>
  <si>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</si>
  <si>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</si>
  <si>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</si>
  <si>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</si>
  <si>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</si>
  <si>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</si>
  <si>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</si>
  <si>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</si>
  <si>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</si>
  <si>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</si>
  <si>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</si>
  <si>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</si>
  <si>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</si>
  <si>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</si>
  <si>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</si>
  <si>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</si>
  <si>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</si>
  <si>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</si>
  <si>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</si>
  <si>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</si>
  <si>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</si>
  <si>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</si>
  <si>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</si>
  <si>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</si>
  <si>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</si>
  <si>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</si>
  <si>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</si>
  <si>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</si>
  <si>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</si>
  <si>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</si>
  <si>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</si>
  <si>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</si>
  <si>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</si>
  <si>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</si>
  <si>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</si>
  <si>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</si>
  <si>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</si>
  <si>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</si>
  <si>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</si>
  <si>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</si>
  <si>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</si>
  <si>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</si>
  <si>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</si>
  <si>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</si>
  <si>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</si>
  <si>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</si>
  <si>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</si>
  <si>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</si>
  <si>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</si>
  <si>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</si>
  <si>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</si>
  <si>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</si>
  <si>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</si>
  <si>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</si>
  <si>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</si>
  <si>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</si>
  <si>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</si>
  <si>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</si>
  <si>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</si>
  <si>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</si>
  <si>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</si>
  <si>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</si>
  <si>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</si>
  <si>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</si>
  <si>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</si>
  <si>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</si>
  <si>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</si>
  <si>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</si>
  <si>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</si>
  <si>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</si>
  <si>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</si>
  <si>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</si>
  <si>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</si>
  <si>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</si>
  <si>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</si>
  <si>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</si>
  <si>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</si>
  <si>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</si>
  <si>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</si>
  <si>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</si>
  <si>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</si>
  <si>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</si>
  <si>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</si>
  <si>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</si>
  <si>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</si>
  <si>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</si>
  <si>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</si>
  <si>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</si>
  <si>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</si>
  <si>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</si>
  <si>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</si>
  <si>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</si>
  <si>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</si>
  <si>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</si>
  <si>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</si>
  <si>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</si>
  <si>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</si>
  <si>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</si>
  <si>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</si>
  <si>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</si>
  <si>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</si>
  <si>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</si>
  <si>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</si>
  <si>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</si>
  <si>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</si>
  <si>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</si>
  <si>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</si>
  <si>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</si>
  <si>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</si>
  <si>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</si>
  <si>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</si>
  <si>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</si>
  <si>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</si>
  <si>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</si>
  <si>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</si>
  <si>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</si>
  <si>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</si>
  <si>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</si>
  <si>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</si>
  <si>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</si>
  <si>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</si>
  <si>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</si>
  <si>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</si>
  <si>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</si>
  <si>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</si>
  <si>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</si>
  <si>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</si>
  <si>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</si>
  <si>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</si>
  <si>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</si>
  <si>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</si>
  <si>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</si>
  <si>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</si>
  <si>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</si>
  <si>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</si>
  <si>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</si>
  <si>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</si>
  <si>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</si>
  <si>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</si>
  <si>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</si>
  <si>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</si>
  <si>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</si>
  <si>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</si>
  <si>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</si>
  <si>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</si>
  <si>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</si>
  <si>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</si>
  <si>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</si>
  <si>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</si>
  <si>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</si>
  <si>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</si>
  <si>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</si>
  <si>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</si>
  <si>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</si>
  <si>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</si>
  <si>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</si>
  <si>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</si>
  <si>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</si>
  <si>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</si>
  <si>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</si>
  <si>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</si>
  <si>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</si>
  <si>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</si>
  <si>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</si>
  <si>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</si>
  <si>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</si>
  <si>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</si>
  <si>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</si>
  <si>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</si>
  <si>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</si>
  <si>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</si>
  <si>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</si>
  <si>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</si>
  <si>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</si>
  <si>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</si>
  <si>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</si>
  <si>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</si>
  <si>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</si>
  <si>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</si>
  <si>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</si>
  <si>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</si>
  <si>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</si>
  <si>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</si>
  <si>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</si>
  <si>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</si>
  <si>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</si>
  <si>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</si>
  <si>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</si>
  <si>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</si>
  <si>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</si>
  <si>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</si>
  <si>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</si>
  <si>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</si>
  <si>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</si>
  <si>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</si>
  <si>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</si>
  <si>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</si>
  <si>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</si>
  <si>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</si>
  <si>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</si>
  <si>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</si>
  <si>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</si>
  <si>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</si>
  <si>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</si>
  <si>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</si>
  <si>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</si>
  <si>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</si>
  <si>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</si>
  <si>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</si>
  <si>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</si>
  <si>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</si>
  <si>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</si>
  <si>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</si>
  <si>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</si>
  <si>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</si>
  <si>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</si>
  <si>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</si>
  <si>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</si>
  <si>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</si>
  <si>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</si>
  <si>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</si>
  <si>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</si>
  <si>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</si>
  <si>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</si>
  <si>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</si>
  <si>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</si>
  <si>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</si>
  <si>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</si>
  <si>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</si>
  <si>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</si>
  <si>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</si>
  <si>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</si>
  <si>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</si>
  <si>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</si>
  <si>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</si>
  <si>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</si>
  <si>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</si>
  <si>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</si>
  <si>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</si>
  <si>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</si>
  <si>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</si>
  <si>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</si>
  <si>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</si>
  <si>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</si>
  <si>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</si>
  <si>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</si>
  <si>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</si>
  <si>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</si>
  <si>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</si>
  <si>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</si>
  <si>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</si>
  <si>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</si>
  <si>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</si>
  <si>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</si>
  <si>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</si>
  <si>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</si>
  <si>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</si>
  <si>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</si>
  <si>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</si>
  <si>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</si>
  <si>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</si>
  <si>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</si>
  <si>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</si>
  <si>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</si>
  <si>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</si>
  <si>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</si>
  <si>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</si>
  <si>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</si>
  <si>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</si>
  <si>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</si>
  <si>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</si>
  <si>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</si>
  <si>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</si>
  <si>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</si>
  <si>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</si>
  <si>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</si>
  <si>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</si>
  <si>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</si>
  <si>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</si>
  <si>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</si>
  <si>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</si>
  <si>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</si>
  <si>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</si>
  <si>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</si>
  <si>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</si>
  <si>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</si>
  <si>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</si>
  <si>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</si>
  <si>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</si>
  <si>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</si>
  <si>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</si>
  <si>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</si>
  <si>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</si>
  <si>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</si>
  <si>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</si>
  <si>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</si>
  <si>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</si>
  <si>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</si>
  <si>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</si>
  <si>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</si>
  <si>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</si>
  <si>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</si>
  <si>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</si>
  <si>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</si>
  <si>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</si>
  <si>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</si>
  <si>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</si>
  <si>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</si>
  <si>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</si>
  <si>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</si>
  <si>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</si>
  <si>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</si>
  <si>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</si>
  <si>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</si>
  <si>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</si>
  <si>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</si>
  <si>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</si>
  <si>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</si>
  <si>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</si>
  <si>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</si>
  <si>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</si>
  <si>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</si>
  <si>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</si>
  <si>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</si>
  <si>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</si>
  <si>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</si>
  <si>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</si>
  <si>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</si>
  <si>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</si>
  <si>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</si>
  <si>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</si>
  <si>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</si>
  <si>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</si>
  <si>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</si>
  <si>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</si>
  <si>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</si>
  <si>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</si>
  <si>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</si>
  <si>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</si>
  <si>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</si>
  <si>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</si>
  <si>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</si>
  <si>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</si>
  <si>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</si>
  <si>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</si>
  <si>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</si>
  <si>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</si>
  <si>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</si>
  <si>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</si>
  <si>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</si>
  <si>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</si>
  <si>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</si>
  <si>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</si>
  <si>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</si>
  <si>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</si>
  <si>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</si>
  <si>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</si>
  <si>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</si>
  <si>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</si>
  <si>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</si>
  <si>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</si>
  <si>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</si>
  <si>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</si>
  <si>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</si>
  <si>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</si>
  <si>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</si>
  <si>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</si>
  <si>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</si>
  <si>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</si>
  <si>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</si>
  <si>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</si>
  <si>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</si>
  <si>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</si>
  <si>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</si>
  <si>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</si>
  <si>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</si>
  <si>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</si>
  <si>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</si>
  <si>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</si>
  <si>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</si>
  <si>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</si>
  <si>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</si>
  <si>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</si>
  <si>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</si>
  <si>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</si>
  <si>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</si>
  <si>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</si>
  <si>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</si>
  <si>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</si>
  <si>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</si>
  <si>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</si>
  <si>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</si>
  <si>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</si>
  <si>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</si>
  <si>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</si>
  <si>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</si>
  <si>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</si>
  <si>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</si>
  <si>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</si>
  <si>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</si>
  <si>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</si>
  <si>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</si>
  <si>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</si>
  <si>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</si>
  <si>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</si>
  <si>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</si>
  <si>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</si>
  <si>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</si>
  <si>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</si>
  <si>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</si>
  <si>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</si>
  <si>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</si>
  <si>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</si>
  <si>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</si>
  <si>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</si>
  <si>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</si>
  <si>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</si>
  <si>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</si>
  <si>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</si>
  <si>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</si>
  <si>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</si>
  <si>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</si>
  <si>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</si>
  <si>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</si>
  <si>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</si>
  <si>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</si>
  <si>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</si>
  <si>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</si>
  <si>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</si>
  <si>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</si>
  <si>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</si>
  <si>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</si>
  <si>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</si>
  <si>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</si>
  <si>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</si>
  <si>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</si>
  <si>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</si>
  <si>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</si>
  <si>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</si>
  <si>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</si>
  <si>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</si>
  <si>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</si>
  <si>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</si>
  <si>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</si>
  <si>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</si>
  <si>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</si>
  <si>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</si>
  <si>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</si>
  <si>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</si>
  <si>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</si>
  <si>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</si>
  <si>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</si>
  <si>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</si>
  <si>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</si>
  <si>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</si>
  <si>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</si>
  <si>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</si>
  <si>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</si>
  <si>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</si>
  <si>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</si>
  <si>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</si>
  <si>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</si>
  <si>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</si>
  <si>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</si>
  <si>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</si>
  <si>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</si>
  <si>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</si>
  <si>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</si>
  <si>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</si>
  <si>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</si>
  <si>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</si>
  <si>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</si>
  <si>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</si>
  <si>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</si>
  <si>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</si>
  <si>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</si>
  <si>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</si>
  <si>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</si>
  <si>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</si>
  <si>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</si>
  <si>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</si>
  <si>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</si>
  <si>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</si>
  <si>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</si>
  <si>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</si>
  <si>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</si>
  <si>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</si>
  <si>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</si>
  <si>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</si>
  <si>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</si>
  <si>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</si>
  <si>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</si>
  <si>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</si>
  <si>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</si>
  <si>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</si>
  <si>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</si>
  <si>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</si>
  <si>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</si>
  <si>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</si>
  <si>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</si>
  <si>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</si>
  <si>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</si>
  <si>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</si>
  <si>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</si>
  <si>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</si>
  <si>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</si>
  <si>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</si>
  <si>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</si>
  <si>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</si>
  <si>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</si>
  <si>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</si>
  <si>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</si>
  <si>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</si>
  <si>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</si>
  <si>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</si>
  <si>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</si>
  <si>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</si>
  <si>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</si>
  <si>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</si>
  <si>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</si>
  <si>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</si>
  <si>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</si>
  <si>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</si>
  <si>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</si>
  <si>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</si>
  <si>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</si>
  <si>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</si>
  <si>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</si>
  <si>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</si>
  <si>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</si>
  <si>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</si>
  <si>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</si>
  <si>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</si>
  <si>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</si>
  <si>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</si>
  <si>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</si>
  <si>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</si>
  <si>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</si>
  <si>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</si>
  <si>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</si>
  <si>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</si>
  <si>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</si>
  <si>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</si>
  <si>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</si>
  <si>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</si>
  <si>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</si>
  <si>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</si>
  <si>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</si>
  <si>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</si>
  <si>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</si>
  <si>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</si>
  <si>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</si>
  <si>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</si>
  <si>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</si>
  <si>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</si>
  <si>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</si>
  <si>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</si>
  <si>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</si>
  <si>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</si>
  <si>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</si>
  <si>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</si>
  <si>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</si>
  <si>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</si>
  <si>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</si>
  <si>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</si>
  <si>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</si>
  <si>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</si>
  <si>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</si>
  <si>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</si>
  <si>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</si>
  <si>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</si>
  <si>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</si>
  <si>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</si>
  <si>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</si>
  <si>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</si>
  <si>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</si>
  <si>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</si>
  <si>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</si>
  <si>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</si>
  <si>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</si>
  <si>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</si>
  <si>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</si>
  <si>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</si>
  <si>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</si>
  <si>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</si>
  <si>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</si>
  <si>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</si>
  <si>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</si>
  <si>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</si>
  <si>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</si>
  <si>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</si>
  <si>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</si>
  <si>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</si>
  <si>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</si>
  <si>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</si>
  <si>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</si>
  <si>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</si>
  <si>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</si>
  <si>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</si>
  <si>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</si>
  <si>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</si>
  <si>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</si>
  <si>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</si>
  <si>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</si>
  <si>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</si>
  <si>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</si>
  <si>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</si>
  <si>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</si>
  <si>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</si>
  <si>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</si>
  <si>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</si>
  <si>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</si>
  <si>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</si>
  <si>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</si>
  <si>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</si>
  <si>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</si>
  <si>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</si>
  <si>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</si>
  <si>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</si>
  <si>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</si>
  <si>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</si>
  <si>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</si>
  <si>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</si>
  <si>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</si>
  <si>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</si>
  <si>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</si>
  <si>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</si>
  <si>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</si>
  <si>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</si>
  <si>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</si>
  <si>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</si>
  <si>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</si>
  <si>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</si>
  <si>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</si>
  <si>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</si>
  <si>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</si>
  <si>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</si>
  <si>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</si>
  <si>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</si>
  <si>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</si>
  <si>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</si>
  <si>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</si>
  <si>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</si>
  <si>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</si>
  <si>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</si>
  <si>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</si>
  <si>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</si>
  <si>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</si>
  <si>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</si>
  <si>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</si>
  <si>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</si>
  <si>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</si>
  <si>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</si>
  <si>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</si>
  <si>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</si>
  <si>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</si>
  <si>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</si>
  <si>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</si>
  <si>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</si>
  <si>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</si>
  <si>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</si>
  <si>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</si>
  <si>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</si>
  <si>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</si>
  <si>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</si>
  <si>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</si>
  <si>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</si>
  <si>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</si>
  <si>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</si>
  <si>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</si>
  <si>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</si>
  <si>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</si>
  <si>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</si>
  <si>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</si>
  <si>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</si>
  <si>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</si>
  <si>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</si>
  <si>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</si>
  <si>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</si>
  <si>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</si>
  <si>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</si>
  <si>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</si>
  <si>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</si>
  <si>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</si>
  <si>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</si>
  <si>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</si>
  <si>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</si>
  <si>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</si>
  <si>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</si>
  <si>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</si>
  <si>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</si>
  <si>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</si>
  <si>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</si>
  <si>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</si>
  <si>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</si>
  <si>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</si>
  <si>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</si>
  <si>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</si>
  <si>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</si>
  <si>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</si>
  <si>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</si>
  <si>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</si>
  <si>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</si>
  <si>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</si>
  <si>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</si>
  <si>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</si>
  <si>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</si>
  <si>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</si>
  <si>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</si>
  <si>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</si>
  <si>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</si>
  <si>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</si>
  <si>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</si>
  <si>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</si>
  <si>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</si>
  <si>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</si>
  <si>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</si>
  <si>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</si>
  <si>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</si>
  <si>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</si>
  <si>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</si>
  <si>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</si>
  <si>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</si>
  <si>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</si>
  <si>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</si>
  <si>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</si>
  <si>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</si>
  <si>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</si>
  <si>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</si>
  <si>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</si>
  <si>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</si>
  <si>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</si>
  <si>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</si>
  <si>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</si>
  <si>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</si>
  <si>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</si>
  <si>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</si>
  <si>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</si>
  <si>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</si>
  <si>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</si>
  <si>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</si>
  <si>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</si>
  <si>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</si>
  <si>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</si>
  <si>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</si>
  <si>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</si>
  <si>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</si>
  <si>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</si>
  <si>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</si>
  <si>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</si>
  <si>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</si>
  <si>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</si>
  <si>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</si>
  <si>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</si>
  <si>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</si>
  <si>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</si>
  <si>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</si>
  <si>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</si>
  <si>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</si>
  <si>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</si>
  <si>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</si>
  <si>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</si>
  <si>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</si>
  <si>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</si>
  <si>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</si>
  <si>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</si>
  <si>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</si>
  <si>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</si>
  <si>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</si>
  <si>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</si>
  <si>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</si>
  <si>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</si>
  <si>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</si>
  <si>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</si>
  <si>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</si>
  <si>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</si>
  <si>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</si>
  <si>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</si>
  <si>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</si>
  <si>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</si>
  <si>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</si>
  <si>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</si>
  <si>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</si>
  <si>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</si>
  <si>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</si>
  <si>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</si>
  <si>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</si>
  <si>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</si>
  <si>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</si>
  <si>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</si>
  <si>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</si>
  <si>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</si>
  <si>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</si>
  <si>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</si>
  <si>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</si>
  <si>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</si>
  <si>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</si>
  <si>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</si>
  <si>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</si>
  <si>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</si>
  <si>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</si>
  <si>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</si>
  <si>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</si>
  <si>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</si>
  <si>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</si>
  <si>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</si>
  <si>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</si>
  <si>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</si>
  <si>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</si>
  <si>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</si>
  <si>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</si>
  <si>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</si>
  <si>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</si>
  <si>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</si>
  <si>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</si>
  <si>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</si>
  <si>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</si>
  <si>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</si>
  <si>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</si>
  <si>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</si>
  <si>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</si>
  <si>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</si>
  <si>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</si>
  <si>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</si>
  <si>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</si>
  <si>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</si>
  <si>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</si>
  <si>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</si>
  <si>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</si>
  <si>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</si>
  <si>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</si>
  <si>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</si>
  <si>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</si>
  <si>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</si>
  <si>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</si>
  <si>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</si>
  <si>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</si>
  <si>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</si>
  <si>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</si>
  <si>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</si>
  <si>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</si>
  <si>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</si>
  <si>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</si>
  <si>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</si>
  <si>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</si>
  <si>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</si>
  <si>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</si>
  <si>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</si>
  <si>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</si>
  <si>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</si>
  <si>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</si>
  <si>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</si>
  <si>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</si>
  <si>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</si>
  <si>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</si>
  <si>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</si>
  <si>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</si>
  <si>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</si>
  <si>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</si>
  <si>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</si>
  <si>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</si>
  <si>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</si>
  <si>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</si>
  <si>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</si>
  <si>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</si>
  <si>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</si>
  <si>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</si>
  <si>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</si>
  <si>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</si>
  <si>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</si>
  <si>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</si>
  <si>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</si>
  <si>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</si>
  <si>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</si>
  <si>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</si>
  <si>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</si>
  <si>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</si>
  <si>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</si>
  <si>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</si>
  <si>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</si>
  <si>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</si>
  <si>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</si>
  <si>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</si>
  <si>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</si>
  <si>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</si>
  <si>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</si>
  <si>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</si>
  <si>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</si>
  <si>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</si>
  <si>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</si>
  <si>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</si>
  <si>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</si>
  <si>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</si>
  <si>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</si>
  <si>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</si>
  <si>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</si>
  <si>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</si>
  <si>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</si>
  <si>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</si>
  <si>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</si>
  <si>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</si>
  <si>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</si>
  <si>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</si>
  <si>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</si>
  <si>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</si>
  <si>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</si>
  <si>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</si>
  <si>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</si>
  <si>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</si>
  <si>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</si>
  <si>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</si>
  <si>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</si>
  <si>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</si>
  <si>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</si>
  <si>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</si>
  <si>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</si>
  <si>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</si>
  <si>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</si>
  <si>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</si>
  <si>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</si>
  <si>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</si>
  <si>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</si>
  <si>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</si>
  <si>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</si>
  <si>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</si>
  <si>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</si>
  <si>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</si>
  <si>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</si>
  <si>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</si>
  <si>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</si>
  <si>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</si>
  <si>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</si>
  <si>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</si>
  <si>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</si>
  <si>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</si>
  <si>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</si>
  <si>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</si>
  <si>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</si>
  <si>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</si>
  <si>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</si>
  <si>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</si>
  <si>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</si>
  <si>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</si>
  <si>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</si>
  <si>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</si>
  <si>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</si>
  <si>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</si>
  <si>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</si>
  <si>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</si>
  <si>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</si>
  <si>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</si>
  <si>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</si>
  <si>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</si>
  <si>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</si>
  <si>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</si>
  <si>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</si>
  <si>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</si>
  <si>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</si>
  <si>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</si>
  <si>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</si>
  <si>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</si>
  <si>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</si>
  <si>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</si>
  <si>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</si>
  <si>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</si>
  <si>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</si>
  <si>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</si>
  <si>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</si>
  <si>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</si>
  <si>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</si>
  <si>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</si>
  <si>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</si>
  <si>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</si>
  <si>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</si>
  <si>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</si>
  <si>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</si>
  <si>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</si>
  <si>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</si>
  <si>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</si>
  <si>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</si>
  <si>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</si>
  <si>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</si>
  <si>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</si>
  <si>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</si>
  <si>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</si>
  <si>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</si>
  <si>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</si>
  <si>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</si>
  <si>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</si>
  <si>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</si>
  <si>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</si>
  <si>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</si>
  <si>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</si>
  <si>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</si>
  <si>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</si>
  <si>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</si>
  <si>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</si>
  <si>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</si>
  <si>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</si>
  <si>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</si>
  <si>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</si>
  <si>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</si>
  <si>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</si>
  <si>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</si>
  <si>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</si>
  <si>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</si>
  <si>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</si>
  <si>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</si>
  <si>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</si>
  <si>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</si>
  <si>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</si>
  <si>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</si>
  <si>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</si>
  <si>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</si>
  <si>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</si>
  <si>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</si>
  <si>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</si>
  <si>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</si>
  <si>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</si>
  <si>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</si>
  <si>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</si>
  <si>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</si>
  <si>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</si>
  <si>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</si>
  <si>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</si>
  <si>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</si>
  <si>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</si>
  <si>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</si>
  <si>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</si>
  <si>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</si>
  <si>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</si>
  <si>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</si>
  <si>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</si>
  <si>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</si>
  <si>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</si>
  <si>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</si>
  <si>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</si>
  <si>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</si>
  <si>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</si>
  <si>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</si>
  <si>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</si>
  <si>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</si>
  <si>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</si>
  <si>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</si>
  <si>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</si>
  <si>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</si>
  <si>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</si>
  <si>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</si>
  <si>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</si>
  <si>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</si>
  <si>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</si>
  <si>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</si>
  <si>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</si>
  <si>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</si>
  <si>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</si>
  <si>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</si>
  <si>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</si>
  <si>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</si>
  <si>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</si>
  <si>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</si>
  <si>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</si>
  <si>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</si>
  <si>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</si>
  <si>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</si>
  <si>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</si>
  <si>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</si>
  <si>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</si>
  <si>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</si>
  <si>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</si>
  <si>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</si>
  <si>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</si>
  <si>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</si>
  <si>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</si>
  <si>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</si>
  <si>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</si>
  <si>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</si>
  <si>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</si>
  <si>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</si>
  <si>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</si>
  <si>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</si>
  <si>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</si>
  <si>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</si>
  <si>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</si>
  <si>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</si>
  <si>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</si>
  <si>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</si>
  <si>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</si>
  <si>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</si>
  <si>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</si>
  <si>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</si>
  <si>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</si>
  <si>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</si>
  <si>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</si>
  <si>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</si>
  <si>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</si>
  <si>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</si>
  <si>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</si>
  <si>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</si>
  <si>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</si>
  <si>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</si>
  <si>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</si>
  <si>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</si>
  <si>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</si>
  <si>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</si>
  <si>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</si>
  <si>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</si>
  <si>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</si>
  <si>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</si>
  <si>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</si>
  <si>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</si>
  <si>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</si>
  <si>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</si>
  <si>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</si>
  <si>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</si>
  <si>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</si>
  <si>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</si>
  <si>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</si>
  <si>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</si>
  <si>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</si>
  <si>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</si>
  <si>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</si>
  <si>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</si>
  <si>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</si>
  <si>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</si>
  <si>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</si>
  <si>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</si>
  <si>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</si>
  <si>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</si>
  <si>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</si>
  <si>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</si>
  <si>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</si>
  <si>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</si>
  <si>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</si>
  <si>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</si>
  <si>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</si>
  <si>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</si>
  <si>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</si>
  <si>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</si>
  <si>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</si>
  <si>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</si>
  <si>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</si>
  <si>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</si>
  <si>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</si>
  <si>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</si>
  <si>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</si>
  <si>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</si>
  <si>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</si>
  <si>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</si>
  <si>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</si>
  <si>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</si>
  <si>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</si>
  <si>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</si>
  <si>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</si>
  <si>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</si>
  <si>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</si>
  <si>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</si>
  <si>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</si>
  <si>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</si>
  <si>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</si>
  <si>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</si>
  <si>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</si>
  <si>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</si>
  <si>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</si>
  <si>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</si>
  <si>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</si>
  <si>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</si>
  <si>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</si>
  <si>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</si>
  <si>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</si>
  <si>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</si>
  <si>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</si>
  <si>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</si>
  <si>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</si>
  <si>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</si>
  <si>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</si>
  <si>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</si>
  <si>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</si>
  <si>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</si>
  <si>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</si>
  <si>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</si>
  <si>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</si>
  <si>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</si>
  <si>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</si>
  <si>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</si>
  <si>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</si>
  <si>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</si>
  <si>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</si>
  <si>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</si>
  <si>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</si>
  <si>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</si>
  <si>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</si>
  <si>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</si>
  <si>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</si>
  <si>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</si>
  <si>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</si>
  <si>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</si>
  <si>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</si>
  <si>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</si>
  <si>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</si>
  <si>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</si>
  <si>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</si>
  <si>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</si>
  <si>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</si>
  <si>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</si>
  <si>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</si>
  <si>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</si>
  <si>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</si>
  <si>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</si>
  <si>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</si>
  <si>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</si>
  <si>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</si>
  <si>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</si>
  <si>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</si>
  <si>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</si>
  <si>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</si>
  <si>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</si>
  <si>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</si>
  <si>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</si>
  <si>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</si>
  <si>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</si>
  <si>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</si>
  <si>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</si>
  <si>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</si>
  <si>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</si>
  <si>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</si>
  <si>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</si>
  <si>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</si>
  <si>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</si>
  <si>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</si>
  <si>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</si>
  <si>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</si>
  <si>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</si>
  <si>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</si>
  <si>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</si>
  <si>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</si>
  <si>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</si>
  <si>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</si>
  <si>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</si>
  <si>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</si>
  <si>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</si>
  <si>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</si>
  <si>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</si>
  <si>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</si>
  <si>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</si>
  <si>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</si>
  <si>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</si>
  <si>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</si>
  <si>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</si>
  <si>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</si>
  <si>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</si>
  <si>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</si>
  <si>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</si>
  <si>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</si>
  <si>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</si>
  <si>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</si>
  <si>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</si>
  <si>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</si>
  <si>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</si>
  <si>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</si>
  <si>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</si>
  <si>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</si>
  <si>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</si>
  <si>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</si>
  <si>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</si>
  <si>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</si>
  <si>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</si>
  <si>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</si>
  <si>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</si>
  <si>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</si>
  <si>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</si>
  <si>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</si>
  <si>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</si>
  <si>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</si>
  <si>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</si>
  <si>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</si>
  <si>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</si>
  <si>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</si>
  <si>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</si>
  <si>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</si>
  <si>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</si>
  <si>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</si>
  <si>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</si>
  <si>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</si>
  <si>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</si>
  <si>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</si>
  <si>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</si>
  <si>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</si>
  <si>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</si>
  <si>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</si>
  <si>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</si>
  <si>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</si>
  <si>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</si>
  <si>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</si>
  <si>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</si>
  <si>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</si>
  <si>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</si>
  <si>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</si>
  <si>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</si>
  <si>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</si>
  <si>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</si>
  <si>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</si>
  <si>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</si>
  <si>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</si>
  <si>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</si>
  <si>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</si>
  <si>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</si>
  <si>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</si>
  <si>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</si>
  <si>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</si>
  <si>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</si>
  <si>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</si>
  <si>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</si>
  <si>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</si>
  <si>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</si>
  <si>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</si>
  <si>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</si>
  <si>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</si>
  <si>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</si>
  <si>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</si>
  <si>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</si>
  <si>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</si>
  <si>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</si>
  <si>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</si>
  <si>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</si>
  <si>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</si>
  <si>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</si>
  <si>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</si>
  <si>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</si>
  <si>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</si>
  <si>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</si>
  <si>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</si>
  <si>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</si>
  <si>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</si>
  <si>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</si>
  <si>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</si>
  <si>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</si>
  <si>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</si>
  <si>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</si>
  <si>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</si>
  <si>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</si>
  <si>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</si>
  <si>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</si>
  <si>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</si>
  <si>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</si>
  <si>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</si>
  <si>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</si>
  <si>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</si>
  <si>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</si>
  <si>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</si>
  <si>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</si>
  <si>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</si>
  <si>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</si>
  <si>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</si>
  <si>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</si>
  <si>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</si>
  <si>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</si>
  <si>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</si>
  <si>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</si>
  <si>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</si>
  <si>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</si>
  <si>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</si>
  <si>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</si>
  <si>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</si>
  <si>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</si>
  <si>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</si>
  <si>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</si>
  <si>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</si>
  <si>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</si>
  <si>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</si>
  <si>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</si>
  <si>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</si>
  <si>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</si>
  <si>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</si>
  <si>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</si>
  <si>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</si>
  <si>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</si>
  <si>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</si>
  <si>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</si>
  <si>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</si>
  <si>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</si>
  <si>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</si>
  <si>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</si>
  <si>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</si>
  <si>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</si>
  <si>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</si>
  <si>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</si>
  <si>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</si>
  <si>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</si>
  <si>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</si>
  <si>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</si>
  <si>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</si>
  <si>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</si>
  <si>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</si>
  <si>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</si>
  <si>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</si>
  <si>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</si>
  <si>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</si>
  <si>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</si>
  <si>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</si>
  <si>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</si>
  <si>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</si>
  <si>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</si>
  <si>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</si>
  <si>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</si>
  <si>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</si>
  <si>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</si>
  <si>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</si>
  <si>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</si>
  <si>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</si>
  <si>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</si>
  <si>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</si>
  <si>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</si>
  <si>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</si>
  <si>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</si>
  <si>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</si>
  <si>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</si>
  <si>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</si>
  <si>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</si>
  <si>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</si>
  <si>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</si>
  <si>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</si>
  <si>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</si>
  <si>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</si>
  <si>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</si>
  <si>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</si>
  <si>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</si>
  <si>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</si>
  <si>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</si>
  <si>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</si>
  <si>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</si>
  <si>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</si>
  <si>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</si>
  <si>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</si>
  <si>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</si>
  <si>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</si>
  <si>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</si>
  <si>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</si>
  <si>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</si>
  <si>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</si>
  <si>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</si>
  <si>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</si>
  <si>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</si>
  <si>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</si>
  <si>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</si>
  <si>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</si>
  <si>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</si>
  <si>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</si>
  <si>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</si>
  <si>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</si>
  <si>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</si>
  <si>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</si>
  <si>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</si>
  <si>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</si>
  <si>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</si>
  <si>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</si>
  <si>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</si>
  <si>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</si>
  <si>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</si>
  <si>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</si>
  <si>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</si>
  <si>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</si>
  <si>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</si>
  <si>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</si>
  <si>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</si>
  <si>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</si>
  <si>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</si>
  <si>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</si>
  <si>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</si>
  <si>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</si>
  <si>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</si>
  <si>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</si>
  <si>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</si>
  <si>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</si>
  <si>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</si>
  <si>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</si>
  <si>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</si>
  <si>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</si>
  <si>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</si>
  <si>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</si>
  <si>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</si>
  <si>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</si>
  <si>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</si>
  <si>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</si>
  <si>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</si>
  <si>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</si>
  <si>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</si>
  <si>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</si>
  <si>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</si>
  <si>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</si>
  <si>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</si>
  <si>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</si>
  <si>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</si>
  <si>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</si>
  <si>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</si>
  <si>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</si>
  <si>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</si>
  <si>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</si>
  <si>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</si>
  <si>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</si>
  <si>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</si>
  <si>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</si>
  <si>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</si>
  <si>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</si>
  <si>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</si>
  <si>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</si>
  <si>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</si>
  <si>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</si>
  <si>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</si>
  <si>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</si>
  <si>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</si>
  <si>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</si>
  <si>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</si>
  <si>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</si>
  <si>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</si>
  <si>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</si>
  <si>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</si>
  <si>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</si>
  <si>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</si>
  <si>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</si>
  <si>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</si>
  <si>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</si>
  <si>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</si>
  <si>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</si>
  <si>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</si>
  <si>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</si>
  <si>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</si>
  <si>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</si>
  <si>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</si>
  <si>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</si>
  <si>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</si>
  <si>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</si>
  <si>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</si>
  <si>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</si>
  <si>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</si>
  <si>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</si>
  <si>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</si>
  <si>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</si>
  <si>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</si>
  <si>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</si>
  <si>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</si>
  <si>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</si>
  <si>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</si>
  <si>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</si>
  <si>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</si>
  <si>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</si>
  <si>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</si>
  <si>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</si>
  <si>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</si>
  <si>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</si>
  <si>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</si>
  <si>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</si>
  <si>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</si>
  <si>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</si>
  <si>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</si>
  <si>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</si>
  <si>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</si>
  <si>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</si>
  <si>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</si>
  <si>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</si>
  <si>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</si>
  <si>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</si>
  <si>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</si>
  <si>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</si>
  <si>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</si>
  <si>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</si>
  <si>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</si>
  <si>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</si>
  <si>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</si>
  <si>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</si>
  <si>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</si>
  <si>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</si>
  <si>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</si>
  <si>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</si>
  <si>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</si>
  <si>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</si>
  <si>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</si>
  <si>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</si>
  <si>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</si>
  <si>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</si>
  <si>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</si>
  <si>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</si>
  <si>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</si>
  <si>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</si>
  <si>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</si>
  <si>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</si>
  <si>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</si>
  <si>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</si>
  <si>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</si>
  <si>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</si>
  <si>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</si>
  <si>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</si>
  <si>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</si>
  <si>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</si>
  <si>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</si>
  <si>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</si>
  <si>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</si>
  <si>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</si>
  <si>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</si>
  <si>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</si>
  <si>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</si>
  <si>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</si>
  <si>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</si>
  <si>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</si>
  <si>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</si>
  <si>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</si>
  <si>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</si>
  <si>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</si>
  <si>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</si>
  <si>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</si>
  <si>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</si>
  <si>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</si>
  <si>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</si>
  <si>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</si>
  <si>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</si>
  <si>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</si>
  <si>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</si>
  <si>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</si>
  <si>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</si>
  <si>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</si>
  <si>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</si>
  <si>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</si>
  <si>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</si>
  <si>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</si>
  <si>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</si>
  <si>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</si>
  <si>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</si>
  <si>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</si>
  <si>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</si>
  <si>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</si>
  <si>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</si>
  <si>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</si>
  <si>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</si>
  <si>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</si>
  <si>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</si>
  <si>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</si>
  <si>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</si>
  <si>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</si>
  <si>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</si>
  <si>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</si>
  <si>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</si>
  <si>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</si>
  <si>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</si>
  <si>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</si>
  <si>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</si>
  <si>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</si>
  <si>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</si>
  <si>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</si>
  <si>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</si>
  <si>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</si>
  <si>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</si>
  <si>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</si>
  <si>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</si>
  <si>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</si>
  <si>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</si>
  <si>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</si>
  <si>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</si>
  <si>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</si>
  <si>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</si>
  <si>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</si>
  <si>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</si>
  <si>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</si>
  <si>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</si>
  <si>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</si>
  <si>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</si>
  <si>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</si>
  <si>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</si>
  <si>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</si>
  <si>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</si>
  <si>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</si>
  <si>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</si>
  <si>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</si>
  <si>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</si>
  <si>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</si>
  <si>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</si>
  <si>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</si>
  <si>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</si>
  <si>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</si>
  <si>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</si>
  <si>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</si>
  <si>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</si>
  <si>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</si>
  <si>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</si>
  <si>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</si>
  <si>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</si>
  <si>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</si>
  <si>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</si>
  <si>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</si>
  <si>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</si>
  <si>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</si>
  <si>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</si>
  <si>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</si>
  <si>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</si>
  <si>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</si>
  <si>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</si>
  <si>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</si>
  <si>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</si>
  <si>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</si>
  <si>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</si>
  <si>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</si>
  <si>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</si>
  <si>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</si>
  <si>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</si>
  <si>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</si>
  <si>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</si>
  <si>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</si>
  <si>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</si>
  <si>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</si>
  <si>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</si>
  <si>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</si>
  <si>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</si>
  <si>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</si>
  <si>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</si>
  <si>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</si>
  <si>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</si>
  <si>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</si>
  <si>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</si>
  <si>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</si>
  <si>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</si>
  <si>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</si>
  <si>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</si>
  <si>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</si>
  <si>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</si>
  <si>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</si>
  <si>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</si>
  <si>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</si>
  <si>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</si>
  <si>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</si>
  <si>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</si>
  <si>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</si>
  <si>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</si>
  <si>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</si>
  <si>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</si>
  <si>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</si>
  <si>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</si>
  <si>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</si>
  <si>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</si>
  <si>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</si>
  <si>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</si>
  <si>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</si>
  <si>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</si>
  <si>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</si>
  <si>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</si>
  <si>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</si>
  <si>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</si>
  <si>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</si>
  <si>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</si>
  <si>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</si>
  <si>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</si>
  <si>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</si>
  <si>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</si>
  <si>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</si>
  <si>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</si>
  <si>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</si>
  <si>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</si>
  <si>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</si>
  <si>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</si>
  <si>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</si>
  <si>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</si>
  <si>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</si>
  <si>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</si>
  <si>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</si>
  <si>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</si>
  <si>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</si>
  <si>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</si>
  <si>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</si>
  <si>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</si>
  <si>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</si>
  <si>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</si>
  <si>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</si>
  <si>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</si>
  <si>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</si>
  <si>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</si>
  <si>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</si>
  <si>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</si>
  <si>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</si>
  <si>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</si>
  <si>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</si>
  <si>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</si>
  <si>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</si>
  <si>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</si>
  <si>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</si>
  <si>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</si>
  <si>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</si>
  <si>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</si>
  <si>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</si>
  <si>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</si>
  <si>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</si>
  <si>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</si>
  <si>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</si>
  <si>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</si>
  <si>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</si>
  <si>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</si>
  <si>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</si>
  <si>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</si>
  <si>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</si>
  <si>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</si>
  <si>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</si>
  <si>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</si>
  <si>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</si>
  <si>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</si>
  <si>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</si>
  <si>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</si>
  <si>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</si>
  <si>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</si>
  <si>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</si>
  <si>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</si>
  <si>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</si>
  <si>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</si>
  <si>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</si>
  <si>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</si>
  <si>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</si>
  <si>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</si>
  <si>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</si>
  <si>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</si>
  <si>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</si>
  <si>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</si>
  <si>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</si>
  <si>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</si>
  <si>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</si>
  <si>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</si>
  <si>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</si>
  <si>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</si>
  <si>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</si>
  <si>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</si>
  <si>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</si>
  <si>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</si>
  <si>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</si>
  <si>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</si>
  <si>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</si>
  <si>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</si>
  <si>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</si>
  <si>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</si>
  <si>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</si>
  <si>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</si>
  <si>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</si>
  <si>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</si>
  <si>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</si>
  <si>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</si>
  <si>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</si>
  <si>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</si>
  <si>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</si>
  <si>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</si>
  <si>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</si>
  <si>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</si>
  <si>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</si>
  <si>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</si>
  <si>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</si>
  <si>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</si>
  <si>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</si>
  <si>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</si>
  <si>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</si>
  <si>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</si>
  <si>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</si>
  <si>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</si>
  <si>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</si>
  <si>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</si>
  <si>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</si>
  <si>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</si>
  <si>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</si>
  <si>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</si>
  <si>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</si>
  <si>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</si>
  <si>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</si>
  <si>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</si>
  <si>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</si>
  <si>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</si>
  <si>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</si>
  <si>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</si>
  <si>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</si>
  <si>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</si>
  <si>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</si>
  <si>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</si>
  <si>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</si>
  <si>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</si>
  <si>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</si>
  <si>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</si>
  <si>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</si>
  <si>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</si>
  <si>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</si>
  <si>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</si>
  <si>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</si>
  <si>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</si>
  <si>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</si>
  <si>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</si>
  <si>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</si>
  <si>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</si>
  <si>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</si>
  <si>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</si>
  <si>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</si>
  <si>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</si>
  <si>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</si>
  <si>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</si>
  <si>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</si>
  <si>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</si>
  <si>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</si>
  <si>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</si>
  <si>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</si>
  <si>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</si>
  <si>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</si>
  <si>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</si>
  <si>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</si>
  <si>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</si>
  <si>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</si>
  <si>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</si>
  <si>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</si>
  <si>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</si>
  <si>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</si>
  <si>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</si>
  <si>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</si>
  <si>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</si>
  <si>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</si>
  <si>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</si>
  <si>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</si>
  <si>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</si>
  <si>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</si>
  <si>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</si>
  <si>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</si>
  <si>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</si>
  <si>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</si>
  <si>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</si>
  <si>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</si>
  <si>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</si>
  <si>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</si>
  <si>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</si>
  <si>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</si>
  <si>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</si>
  <si>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</si>
  <si>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</si>
  <si>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</si>
  <si>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</si>
  <si>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</si>
  <si>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</si>
  <si>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</si>
  <si>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</si>
  <si>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</si>
  <si>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</si>
  <si>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</si>
  <si>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</si>
  <si>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</si>
  <si>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</si>
  <si>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</si>
  <si>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</si>
  <si>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</si>
  <si>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</si>
  <si>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</si>
  <si>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</si>
  <si>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</si>
  <si>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</si>
  <si>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</si>
  <si>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</si>
  <si>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</si>
  <si>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</si>
  <si>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</si>
  <si>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</si>
  <si>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</si>
  <si>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</si>
  <si>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</si>
  <si>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</si>
  <si>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</si>
  <si>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</si>
  <si>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</si>
  <si>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</si>
  <si>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</si>
  <si>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</si>
  <si>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</si>
  <si>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</si>
  <si>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</si>
  <si>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</si>
  <si>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</si>
  <si>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</si>
  <si>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</si>
  <si>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</si>
  <si>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</si>
  <si>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</si>
  <si>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</si>
  <si>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</si>
  <si>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</si>
  <si>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</si>
  <si>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</si>
  <si>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</si>
  <si>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</si>
  <si>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</si>
  <si>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</si>
  <si>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</si>
  <si>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</si>
  <si>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</si>
  <si>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</si>
  <si>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</si>
  <si>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</si>
  <si>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</si>
  <si>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</si>
  <si>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</si>
  <si>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</si>
  <si>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</si>
  <si>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</si>
  <si>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</si>
  <si>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</si>
  <si>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</si>
  <si>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</si>
  <si>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</si>
  <si>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</si>
  <si>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</si>
  <si>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</si>
  <si>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</si>
  <si>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</si>
  <si>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</si>
  <si>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</si>
  <si>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</si>
  <si>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</si>
  <si>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</si>
  <si>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</si>
  <si>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</si>
  <si>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</si>
  <si>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</si>
  <si>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</si>
  <si>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</si>
  <si>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</si>
  <si>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</si>
  <si>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</si>
  <si>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</si>
  <si>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</si>
  <si>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</si>
  <si>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</si>
  <si>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</si>
  <si>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</si>
  <si>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</si>
  <si>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</si>
  <si>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</si>
  <si>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</si>
  <si>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</si>
  <si>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</si>
  <si>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</si>
  <si>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</si>
  <si>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</si>
  <si>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</si>
  <si>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</si>
  <si>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</si>
  <si>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</si>
  <si>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</si>
  <si>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</si>
  <si>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</si>
  <si>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</si>
  <si>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</si>
  <si>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</si>
  <si>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</si>
  <si>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</si>
  <si>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</si>
  <si>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</si>
  <si>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</si>
  <si>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</si>
  <si>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</si>
  <si>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</si>
  <si>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</si>
  <si>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</si>
  <si>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</si>
  <si>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</si>
  <si>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</si>
  <si>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</si>
  <si>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</si>
  <si>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</si>
  <si>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</si>
  <si>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</si>
  <si>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</si>
  <si>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</si>
  <si>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</si>
  <si>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</si>
  <si>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</si>
  <si>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</si>
  <si>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</si>
  <si>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</si>
  <si>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</si>
  <si>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</si>
  <si>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</si>
  <si>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</si>
  <si>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</si>
  <si>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</si>
  <si>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</si>
  <si>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</si>
  <si>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</si>
  <si>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</si>
  <si>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</si>
  <si>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</si>
  <si>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</si>
  <si>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</si>
  <si>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</si>
  <si>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</si>
  <si>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</si>
  <si>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</si>
  <si>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</si>
  <si>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</si>
  <si>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</si>
  <si>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</si>
  <si>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</si>
  <si>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</si>
  <si>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</si>
  <si>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</si>
  <si>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</si>
  <si>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</si>
  <si>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</si>
  <si>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</si>
  <si>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</si>
  <si>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</si>
  <si>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</si>
  <si>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</si>
  <si>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</si>
  <si>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</si>
  <si>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</si>
  <si>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</si>
  <si>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</si>
  <si>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</si>
  <si>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</si>
  <si>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</si>
  <si>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</si>
  <si>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</si>
  <si>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</si>
  <si>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</si>
  <si>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</si>
  <si>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</si>
  <si>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</si>
  <si>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</si>
  <si>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</si>
  <si>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</si>
  <si>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</si>
  <si>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</si>
  <si>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</si>
  <si>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</si>
  <si>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</si>
  <si>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</si>
  <si>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</si>
  <si>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</si>
  <si>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</si>
  <si>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</si>
  <si>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</si>
  <si>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</si>
  <si>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</si>
  <si>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</si>
  <si>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</si>
  <si>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</si>
  <si>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</si>
  <si>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</si>
  <si>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</si>
  <si>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</si>
  <si>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</si>
  <si>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</si>
  <si>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</si>
  <si>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</si>
  <si>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</si>
  <si>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</si>
  <si>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</si>
  <si>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</si>
  <si>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</si>
  <si>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</si>
  <si>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</si>
  <si>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</si>
  <si>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</si>
  <si>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</si>
  <si>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</si>
  <si>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</si>
  <si>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</si>
  <si>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</si>
  <si>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</si>
  <si>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</si>
  <si>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</si>
  <si>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</si>
  <si>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</si>
  <si>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</si>
  <si>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</si>
  <si>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</si>
  <si>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</si>
  <si>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</si>
  <si>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</si>
  <si>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</si>
  <si>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</si>
  <si>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</si>
  <si>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</si>
  <si>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</si>
  <si>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</si>
  <si>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</si>
  <si>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</si>
  <si>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</si>
  <si>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</si>
  <si>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</si>
  <si>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</si>
  <si>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</si>
  <si>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</si>
  <si>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</si>
  <si>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</si>
  <si>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</si>
  <si>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</si>
  <si>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</si>
  <si>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</si>
  <si>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</si>
  <si>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</si>
  <si>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</si>
  <si>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</si>
  <si>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</si>
  <si>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</si>
  <si>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</si>
  <si>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</si>
  <si>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</si>
  <si>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</si>
  <si>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</si>
  <si>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</si>
  <si>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</si>
  <si>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</si>
  <si>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</si>
  <si>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</si>
  <si>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</si>
  <si>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</si>
  <si>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</si>
  <si>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</si>
  <si>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</si>
  <si>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</si>
  <si>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</si>
  <si>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</si>
  <si>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</si>
  <si>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</si>
  <si>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</si>
  <si>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</si>
  <si>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</si>
  <si>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</si>
  <si>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</si>
  <si>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</si>
  <si>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</si>
  <si>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</si>
  <si>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</si>
  <si>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</si>
  <si>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</si>
  <si>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</si>
  <si>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</si>
  <si>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</si>
  <si>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</si>
  <si>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</si>
  <si>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</si>
  <si>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</si>
  <si>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</si>
  <si>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</si>
  <si>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</si>
  <si>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</si>
  <si>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</si>
  <si>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</si>
  <si>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</si>
  <si>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</si>
  <si>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</si>
  <si>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</si>
  <si>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</si>
  <si>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</si>
  <si>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</si>
  <si>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</si>
  <si>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</si>
  <si>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</si>
  <si>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</si>
  <si>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</si>
  <si>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</si>
  <si>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</si>
  <si>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</si>
  <si>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</si>
  <si>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</si>
  <si>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</si>
  <si>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</si>
  <si>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</si>
  <si>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</si>
  <si>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</si>
  <si>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</si>
  <si>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</si>
  <si>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</si>
  <si>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</si>
  <si>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</si>
  <si>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</si>
  <si>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</si>
  <si>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</si>
  <si>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</si>
  <si>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</si>
  <si>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</si>
  <si>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</si>
  <si>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</si>
  <si>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</si>
  <si>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</si>
  <si>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</si>
  <si>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</si>
  <si>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</si>
  <si>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</si>
  <si>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</si>
  <si>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</si>
  <si>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</si>
  <si>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</si>
  <si>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</si>
  <si>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</si>
  <si>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</si>
  <si>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</si>
  <si>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</si>
  <si>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</si>
  <si>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</si>
  <si>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</si>
  <si>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</si>
  <si>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</si>
  <si>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</si>
  <si>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</si>
  <si>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</si>
  <si>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</si>
  <si>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</si>
  <si>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</si>
  <si>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</si>
  <si>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</si>
  <si>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</si>
  <si>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</si>
  <si>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</si>
  <si>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</si>
  <si>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</si>
  <si>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</si>
  <si>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</si>
  <si>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</si>
  <si>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</si>
  <si>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</si>
  <si>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</si>
  <si>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</si>
  <si>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</si>
  <si>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</si>
  <si>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</si>
  <si>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</si>
  <si>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</si>
  <si>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</si>
  <si>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</si>
  <si>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</si>
  <si>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</si>
  <si>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</si>
  <si>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</si>
  <si>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</si>
  <si>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</si>
  <si>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</si>
  <si>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</si>
  <si>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</si>
  <si>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</si>
  <si>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</si>
  <si>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</si>
  <si>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</si>
  <si>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</si>
  <si>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</si>
  <si>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</si>
  <si>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</si>
  <si>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</si>
  <si>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</si>
  <si>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</si>
  <si>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</si>
  <si>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</si>
  <si>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</si>
  <si>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</si>
  <si>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</si>
  <si>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</si>
  <si>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</si>
  <si>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</si>
  <si>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</si>
  <si>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</si>
  <si>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</si>
  <si>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</si>
  <si>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</si>
  <si>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</si>
  <si>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</si>
  <si>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</si>
  <si>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</si>
  <si>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</si>
  <si>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</si>
  <si>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</si>
  <si>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</si>
  <si>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</si>
  <si>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Total Qty.</t>
  </si>
  <si>
    <t>Rework PPM</t>
  </si>
  <si>
    <t>Rej PPM</t>
  </si>
  <si>
    <t>TR PPM</t>
  </si>
  <si>
    <t>(blank)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</si>
  <si>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</si>
  <si>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</si>
  <si>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</si>
  <si>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</si>
  <si>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</si>
  <si>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</si>
  <si>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</si>
  <si>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RTG</t>
  </si>
  <si>
    <t>Dharmendra</t>
  </si>
  <si>
    <t>Kishan Garthiya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</si>
  <si>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</si>
  <si>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</si>
  <si>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</si>
  <si>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</si>
  <si>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</si>
  <si>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</si>
  <si>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</si>
  <si>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</si>
  <si>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</si>
  <si>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</si>
  <si>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</si>
  <si>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</si>
  <si>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</si>
  <si>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</si>
  <si>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</si>
  <si>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Rahul  Loladiya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</si>
  <si>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</si>
  <si>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</si>
  <si>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</si>
  <si>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</si>
  <si>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</si>
  <si>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</si>
  <si>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</si>
  <si>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</si>
  <si>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</si>
  <si>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</si>
  <si>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Vijay M</t>
  </si>
  <si>
    <t>Vishal B</t>
  </si>
  <si>
    <t>Vishal R</t>
  </si>
  <si>
    <t>Kishan B</t>
  </si>
  <si>
    <t>Kishor Kumar</t>
  </si>
  <si>
    <t>Jayendra</t>
  </si>
  <si>
    <t>Mundu</t>
  </si>
  <si>
    <t>Tupati</t>
  </si>
  <si>
    <t>Shailesh</t>
  </si>
  <si>
    <t>Aajit</t>
  </si>
  <si>
    <t>Govtam</t>
  </si>
  <si>
    <t>Irfan</t>
  </si>
  <si>
    <t>Vishal.D</t>
  </si>
  <si>
    <t>Jagdish</t>
  </si>
  <si>
    <t>Ashok</t>
  </si>
  <si>
    <t>Sahdev</t>
  </si>
  <si>
    <t>Rajendra</t>
  </si>
  <si>
    <t>Production KPI Data Jan-2026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</si>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</sst>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>
  <numFmts count="15">
    <numFmt numFmtId="176" formatCode="0_ "/>
    <numFmt numFmtId="177" formatCode="_ * #,##0_ ;_ * \-#,##0_ ;_ * &quot;-&quot;_ ;_ @_ "/>
    <numFmt numFmtId="178" formatCode="[$-809]dd\ mmmm\ yyyy;@"/>
    <numFmt numFmtId="179" formatCode="dd/mm/yyyy;@"/>
    <numFmt numFmtId="180" formatCode="_(&quot;$&quot;* #,##0.00_);_(&quot;$&quot;* \(#,##0.00\);_(&quot;$&quot;* &quot;-&quot;??_);_(@_)"/>
    <numFmt numFmtId="181" formatCode="0_);[Red]\(0\)"/>
    <numFmt numFmtId="182" formatCode="_(&quot;$&quot;* #,##0_);_(&quot;$&quot;* \(#,##0\);_(&quot;$&quot;* &quot;-&quot;_);_(@_)"/>
    <numFmt numFmtId="183" formatCode="m\.yy;@"/>
    <numFmt numFmtId="184" formatCode="_ * #,##0.00_ ;_ * \-#,##0.00_ ;_ * &quot;-&quot;??_ ;_ @_ "/>
    <numFmt numFmtId="185" formatCode="dd/mm/yyyy"/>
    <numFmt numFmtId="186" formatCode="0.00_ "/>
    <numFmt numFmtId="187" formatCode="d\.m\.yy;@"/>
    <numFmt numFmtId="188" formatCode="dd\ mmm\ yyyy"/>
    <numFmt numFmtId="189" formatCode="d/mmm/yyyy;@"/>
    <numFmt numFmtId="190" formatCode="0.0_ 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43" fillId="35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29" borderId="38" applyNumberFormat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0" fillId="34" borderId="41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0" fillId="0" borderId="3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8" fillId="33" borderId="40" applyNumberFormat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46" fillId="27" borderId="35" applyNumberFormat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62" fillId="27" borderId="40" applyNumberFormat="0" applyAlignment="0" applyProtection="0">
      <alignment vertical="center"/>
    </xf>
    <xf numFmtId="0" fontId="49" fillId="0" borderId="37" applyNumberFormat="0" applyFill="0" applyAlignment="0" applyProtection="0">
      <alignment vertical="center"/>
    </xf>
    <xf numFmtId="0" fontId="60" fillId="0" borderId="42" applyNumberFormat="0" applyFill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56" fillId="0" borderId="0"/>
    <xf numFmtId="0" fontId="43" fillId="3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17" fillId="53" borderId="0" applyNumberFormat="0" applyBorder="0" applyAlignment="0" applyProtection="0"/>
    <xf numFmtId="0" fontId="43" fillId="1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</cellStyleXfs>
  <cellXfs count="280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76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7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7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7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85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76" fontId="0" fillId="0" borderId="7" xfId="0" applyNumberFormat="1" applyFont="1" applyBorder="1" applyAlignment="1">
      <alignment horizontal="center"/>
    </xf>
    <xf numFmtId="176" fontId="12" fillId="0" borderId="7" xfId="0" applyNumberFormat="1" applyFont="1" applyBorder="1" applyAlignment="1">
      <alignment horizontal="center"/>
    </xf>
    <xf numFmtId="176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76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76" fontId="15" fillId="0" borderId="1" xfId="0" applyNumberFormat="1" applyFont="1" applyBorder="1" applyAlignment="1">
      <alignment horizontal="center" vertical="center"/>
    </xf>
    <xf numFmtId="176" fontId="17" fillId="0" borderId="0" xfId="0" applyNumberFormat="1" applyFont="1" applyBorder="1" applyAlignment="1">
      <alignment horizontal="left"/>
    </xf>
    <xf numFmtId="176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76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76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 vertical="center"/>
    </xf>
    <xf numFmtId="185" fontId="0" fillId="0" borderId="7" xfId="0" applyNumberFormat="1" applyBorder="1"/>
    <xf numFmtId="0" fontId="0" fillId="0" borderId="1" xfId="0" applyBorder="1"/>
    <xf numFmtId="176" fontId="0" fillId="0" borderId="1" xfId="0" applyNumberFormat="1" applyBorder="1"/>
    <xf numFmtId="0" fontId="0" fillId="0" borderId="13" xfId="0" applyBorder="1" applyAlignment="1">
      <alignment horizontal="center"/>
    </xf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86" fontId="0" fillId="0" borderId="13" xfId="0" applyNumberFormat="1" applyBorder="1" applyAlignment="1">
      <alignment horizontal="center"/>
    </xf>
    <xf numFmtId="0" fontId="12" fillId="12" borderId="1" xfId="0" applyFont="1" applyFill="1" applyBorder="1" applyAlignment="1">
      <alignment horizontal="left" vertical="center"/>
    </xf>
    <xf numFmtId="176" fontId="0" fillId="0" borderId="7" xfId="0" applyNumberFormat="1" applyFont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6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76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8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6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88" fontId="23" fillId="0" borderId="10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2" fillId="0" borderId="0" xfId="0" applyFont="1" applyAlignment="1">
      <alignment vertical="center"/>
    </xf>
    <xf numFmtId="187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7" fontId="25" fillId="0" borderId="0" xfId="0" applyNumberFormat="1" applyFont="1" applyFill="1" applyBorder="1" applyAlignment="1" applyProtection="1">
      <alignment horizontal="center" vertical="center"/>
      <protection locked="0"/>
    </xf>
    <xf numFmtId="187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9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7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6" xfId="47" applyNumberFormat="1" applyFont="1" applyFill="1" applyBorder="1" applyAlignment="1" applyProtection="1">
      <alignment horizontal="center" vertical="center" wrapText="1"/>
      <protection locked="0"/>
    </xf>
    <xf numFmtId="0" fontId="29" fillId="17" borderId="26" xfId="47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7" applyFont="1" applyFill="1" applyBorder="1" applyAlignment="1" applyProtection="1">
      <alignment horizontal="center" vertical="center" wrapText="1"/>
      <protection locked="0"/>
    </xf>
    <xf numFmtId="0" fontId="30" fillId="18" borderId="1" xfId="47" applyFont="1" applyFill="1" applyBorder="1" applyAlignment="1" applyProtection="1">
      <alignment horizontal="center" vertical="top" wrapText="1"/>
      <protection locked="0"/>
    </xf>
    <xf numFmtId="0" fontId="29" fillId="0" borderId="27" xfId="47" applyFont="1" applyFill="1" applyBorder="1" applyAlignment="1" applyProtection="1">
      <alignment horizontal="center" vertical="center" wrapText="1"/>
      <protection locked="0"/>
    </xf>
    <xf numFmtId="1" fontId="31" fillId="17" borderId="6" xfId="47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7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7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7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3" fontId="32" fillId="18" borderId="1" xfId="47" applyNumberFormat="1" applyFont="1" applyFill="1" applyBorder="1" applyAlignment="1" applyProtection="1">
      <alignment horizontal="center" vertical="center" wrapText="1"/>
      <protection locked="0"/>
    </xf>
    <xf numFmtId="187" fontId="32" fillId="18" borderId="1" xfId="47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7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7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7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7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8" xfId="0" applyFont="1" applyFill="1" applyBorder="1" applyAlignment="1" applyProtection="1">
      <alignment horizontal="center" vertical="center"/>
      <protection locked="0"/>
    </xf>
    <xf numFmtId="0" fontId="28" fillId="18" borderId="29" xfId="47" applyNumberFormat="1" applyFont="1" applyFill="1" applyBorder="1" applyAlignment="1" applyProtection="1">
      <alignment horizontal="center" vertical="center" textRotation="90" wrapText="1"/>
      <protection locked="0"/>
    </xf>
    <xf numFmtId="187" fontId="33" fillId="18" borderId="28" xfId="47" applyNumberFormat="1" applyFont="1" applyFill="1" applyBorder="1" applyAlignment="1" applyProtection="1">
      <alignment horizontal="center" vertical="center" wrapText="1"/>
      <protection locked="0"/>
    </xf>
    <xf numFmtId="0" fontId="29" fillId="18" borderId="28" xfId="47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79" fontId="1" fillId="0" borderId="1" xfId="0" applyNumberFormat="1" applyFont="1" applyFill="1" applyBorder="1" applyAlignment="1">
      <alignment horizontal="center" vertical="center"/>
    </xf>
    <xf numFmtId="189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30" xfId="0" applyFont="1" applyFill="1" applyBorder="1" applyAlignment="1" applyProtection="1">
      <alignment horizontal="center" vertical="center"/>
      <protection locked="0"/>
    </xf>
    <xf numFmtId="2" fontId="21" fillId="0" borderId="27" xfId="0" applyNumberFormat="1" applyFont="1" applyFill="1" applyBorder="1" applyAlignment="1" applyProtection="1">
      <alignment horizontal="center" vertical="center"/>
      <protection locked="0"/>
    </xf>
    <xf numFmtId="2" fontId="21" fillId="0" borderId="6" xfId="47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7" applyFont="1" applyFill="1" applyBorder="1" applyAlignment="1" applyProtection="1">
      <alignment horizontal="center" vertical="center" wrapText="1"/>
      <protection locked="0"/>
    </xf>
    <xf numFmtId="0" fontId="29" fillId="0" borderId="0" xfId="47" applyFont="1" applyFill="1" applyAlignment="1" applyProtection="1">
      <alignment horizontal="center" vertical="center" wrapText="1"/>
      <protection locked="0"/>
    </xf>
    <xf numFmtId="0" fontId="29" fillId="0" borderId="29" xfId="47" applyFont="1" applyFill="1" applyBorder="1" applyAlignment="1" applyProtection="1">
      <alignment horizontal="center" vertical="center" wrapText="1"/>
      <protection locked="0"/>
    </xf>
    <xf numFmtId="0" fontId="21" fillId="0" borderId="30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9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7" applyFont="1" applyFill="1" applyBorder="1" applyAlignment="1" applyProtection="1">
      <alignment horizontal="center" vertical="center" wrapText="1"/>
      <protection locked="0"/>
    </xf>
    <xf numFmtId="2" fontId="32" fillId="18" borderId="11" xfId="47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7" applyFont="1" applyFill="1" applyBorder="1" applyAlignment="1" applyProtection="1">
      <alignment horizontal="center" vertical="center" wrapText="1"/>
      <protection locked="0"/>
    </xf>
    <xf numFmtId="2" fontId="28" fillId="18" borderId="1" xfId="47" applyNumberFormat="1" applyFont="1" applyFill="1" applyBorder="1" applyAlignment="1" applyProtection="1">
      <alignment horizontal="center" vertical="center" wrapText="1"/>
      <protection locked="0"/>
    </xf>
    <xf numFmtId="2" fontId="28" fillId="18" borderId="29" xfId="47" applyNumberFormat="1" applyFont="1" applyFill="1" applyBorder="1" applyAlignment="1" applyProtection="1">
      <alignment horizontal="center" vertical="center" wrapText="1"/>
      <protection locked="0"/>
    </xf>
    <xf numFmtId="2" fontId="28" fillId="18" borderId="28" xfId="47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7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7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8" xfId="47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90" fontId="36" fillId="0" borderId="6" xfId="47" applyNumberFormat="1" applyFont="1" applyFill="1" applyBorder="1" applyAlignment="1" applyProtection="1">
      <alignment horizontal="center" vertical="center" wrapText="1"/>
      <protection locked="0"/>
    </xf>
    <xf numFmtId="190" fontId="32" fillId="13" borderId="6" xfId="47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7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7" applyFont="1" applyFill="1" applyBorder="1" applyAlignment="1" applyProtection="1">
      <alignment horizontal="center" vertical="center" wrapText="1"/>
      <protection locked="0"/>
    </xf>
    <xf numFmtId="0" fontId="26" fillId="9" borderId="1" xfId="47" applyFont="1" applyFill="1" applyBorder="1" applyAlignment="1" applyProtection="1">
      <alignment horizontal="center" vertical="center" wrapText="1"/>
      <protection locked="0"/>
    </xf>
    <xf numFmtId="0" fontId="30" fillId="18" borderId="28" xfId="47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7" applyFont="1" applyFill="1" applyBorder="1" applyAlignment="1" applyProtection="1">
      <alignment horizontal="center" vertical="center" wrapText="1"/>
      <protection locked="0"/>
    </xf>
    <xf numFmtId="0" fontId="37" fillId="21" borderId="28" xfId="47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7" applyFont="1" applyFill="1" applyBorder="1" applyAlignment="1" applyProtection="1">
      <alignment horizontal="center" vertical="center" wrapText="1"/>
      <protection locked="0"/>
    </xf>
    <xf numFmtId="179" fontId="26" fillId="9" borderId="1" xfId="47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7" applyFont="1" applyFill="1" applyBorder="1" applyAlignment="1" applyProtection="1">
      <alignment horizontal="center" vertical="center" wrapText="1"/>
      <protection locked="0"/>
    </xf>
    <xf numFmtId="0" fontId="26" fillId="23" borderId="1" xfId="47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7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8" xfId="0" applyFont="1" applyFill="1" applyBorder="1" applyAlignment="1" applyProtection="1">
      <alignment horizontal="center" vertical="center" wrapText="1"/>
      <protection locked="0"/>
    </xf>
    <xf numFmtId="0" fontId="26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76" fontId="25" fillId="0" borderId="1" xfId="0" applyNumberFormat="1" applyFont="1" applyFill="1" applyBorder="1" applyAlignment="1" applyProtection="1">
      <alignment horizontal="center" vertical="center"/>
      <protection locked="0"/>
    </xf>
    <xf numFmtId="176" fontId="25" fillId="16" borderId="1" xfId="0" applyNumberFormat="1" applyFont="1" applyFill="1" applyBorder="1" applyAlignment="1" applyProtection="1">
      <alignment horizontal="center" vertical="center"/>
      <protection locked="0"/>
    </xf>
    <xf numFmtId="176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7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3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3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76" fontId="25" fillId="7" borderId="1" xfId="0" applyNumberFormat="1" applyFont="1" applyFill="1" applyBorder="1" applyAlignment="1" applyProtection="1">
      <alignment horizontal="center" vertical="center"/>
      <protection locked="0"/>
    </xf>
    <xf numFmtId="176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79" fontId="23" fillId="0" borderId="1" xfId="0" applyNumberFormat="1" applyFont="1" applyFill="1" applyBorder="1" applyAlignment="1">
      <alignment horizontal="center" vertical="center"/>
    </xf>
    <xf numFmtId="187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4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76" fontId="25" fillId="0" borderId="6" xfId="0" applyNumberFormat="1" applyFont="1" applyFill="1" applyBorder="1" applyAlignment="1" applyProtection="1">
      <alignment horizontal="center" vertical="center"/>
      <protection locked="0"/>
    </xf>
    <xf numFmtId="176" fontId="25" fillId="0" borderId="12" xfId="0" applyNumberFormat="1" applyFont="1" applyFill="1" applyBorder="1" applyAlignment="1" applyProtection="1">
      <alignment horizontal="center" vertical="center"/>
      <protection locked="0"/>
    </xf>
    <xf numFmtId="176" fontId="25" fillId="7" borderId="6" xfId="0" applyNumberFormat="1" applyFont="1" applyFill="1" applyBorder="1" applyAlignment="1" applyProtection="1">
      <alignment horizontal="center" vertical="center"/>
      <protection locked="0"/>
    </xf>
    <xf numFmtId="176" fontId="25" fillId="7" borderId="34" xfId="0" applyNumberFormat="1" applyFont="1" applyFill="1" applyBorder="1" applyAlignment="1" applyProtection="1">
      <alignment horizontal="center" vertical="center"/>
      <protection locked="0"/>
    </xf>
    <xf numFmtId="176" fontId="25" fillId="7" borderId="12" xfId="0" applyNumberFormat="1" applyFont="1" applyFill="1" applyBorder="1" applyAlignment="1" applyProtection="1">
      <alignment horizontal="center" vertical="center"/>
      <protection locked="0"/>
    </xf>
    <xf numFmtId="176" fontId="25" fillId="7" borderId="33" xfId="0" applyNumberFormat="1" applyFont="1" applyFill="1" applyBorder="1" applyAlignment="1" applyProtection="1">
      <alignment horizontal="center" vertical="center"/>
      <protection locked="0"/>
    </xf>
    <xf numFmtId="0" fontId="23" fillId="0" borderId="1" xfId="0" applyNumberFormat="1" applyFont="1" applyFill="1" applyBorder="1" applyAlignment="1">
      <alignment horizontal="center" vertical="center"/>
    </xf>
    <xf numFmtId="1" fontId="21" fillId="0" borderId="10" xfId="0" applyNumberFormat="1" applyFont="1" applyFill="1" applyBorder="1" applyAlignment="1" applyProtection="1">
      <alignment horizontal="center" vertical="center"/>
      <protection locked="0"/>
    </xf>
    <xf numFmtId="176" fontId="40" fillId="0" borderId="1" xfId="0" applyNumberFormat="1" applyFont="1" applyFill="1" applyBorder="1" applyAlignment="1" applyProtection="1">
      <alignment horizontal="center" vertical="center"/>
      <protection locked="0" hidden="1"/>
    </xf>
    <xf numFmtId="176" fontId="25" fillId="0" borderId="10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178" fontId="1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76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76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475"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90" formatCode="0.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90" formatCode="0.0_ "/>
    </dxf>
    <dxf>
      <numFmt numFmtId="186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90" formatCode="0.0_ "/>
    </dxf>
    <dxf>
      <numFmt numFmtId="176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0</c:v>
                </c:pt>
                <c:pt idx="1">
                  <c:v>69720.541630654</c:v>
                </c:pt>
                <c:pt idx="2">
                  <c:v>41824.6581638515</c:v>
                </c:pt>
                <c:pt idx="3">
                  <c:v>42015.9680638723</c:v>
                </c:pt>
                <c:pt idx="4">
                  <c:v>43428.5714285714</c:v>
                </c:pt>
                <c:pt idx="5">
                  <c:v>33276.9317540891</c:v>
                </c:pt>
                <c:pt idx="6">
                  <c:v>36363.6363636364</c:v>
                </c:pt>
                <c:pt idx="7">
                  <c:v>31130.5297651557</c:v>
                </c:pt>
                <c:pt idx="8">
                  <c:v>17098.5369293143</c:v>
                </c:pt>
                <c:pt idx="9">
                  <c:v>22875.5080820493</c:v>
                </c:pt>
                <c:pt idx="10">
                  <c:v>24825.0040696728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0</c:v>
                </c:pt>
                <c:pt idx="1">
                  <c:v>33275.713050994</c:v>
                </c:pt>
                <c:pt idx="2">
                  <c:v>29300.2412961048</c:v>
                </c:pt>
                <c:pt idx="3">
                  <c:v>19560.878243513</c:v>
                </c:pt>
                <c:pt idx="4">
                  <c:v>20228.5714285714</c:v>
                </c:pt>
                <c:pt idx="5">
                  <c:v>21996.6159052453</c:v>
                </c:pt>
                <c:pt idx="6">
                  <c:v>19473.4227521113</c:v>
                </c:pt>
                <c:pt idx="7">
                  <c:v>16839.6140542509</c:v>
                </c:pt>
                <c:pt idx="8">
                  <c:v>11986.6032081791</c:v>
                </c:pt>
                <c:pt idx="9">
                  <c:v>22308.3467246432</c:v>
                </c:pt>
                <c:pt idx="10">
                  <c:v>18639.1014162461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0</c:v>
                </c:pt>
                <c:pt idx="1">
                  <c:v>17848.9702517162</c:v>
                </c:pt>
                <c:pt idx="2">
                  <c:v>12851.8971848225</c:v>
                </c:pt>
                <c:pt idx="3">
                  <c:v>19295.3020134228</c:v>
                </c:pt>
                <c:pt idx="4">
                  <c:v>6815.08405270332</c:v>
                </c:pt>
                <c:pt idx="5">
                  <c:v>1804.2399639152</c:v>
                </c:pt>
                <c:pt idx="6">
                  <c:v>4275.78834847675</c:v>
                </c:pt>
                <c:pt idx="7">
                  <c:v>1180.1730920535</c:v>
                </c:pt>
                <c:pt idx="8">
                  <c:v>3525.26439482961</c:v>
                </c:pt>
                <c:pt idx="9">
                  <c:v>4086.08008716971</c:v>
                </c:pt>
                <c:pt idx="10">
                  <c:v>4693.91746528457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0</c:v>
                </c:pt>
                <c:pt idx="1">
                  <c:v>5491.99084668192</c:v>
                </c:pt>
                <c:pt idx="2">
                  <c:v>611.995104039168</c:v>
                </c:pt>
                <c:pt idx="3">
                  <c:v>3355.70469798658</c:v>
                </c:pt>
                <c:pt idx="4">
                  <c:v>2726.03362108133</c:v>
                </c:pt>
                <c:pt idx="5">
                  <c:v>225.5299954894</c:v>
                </c:pt>
                <c:pt idx="6">
                  <c:v>0</c:v>
                </c:pt>
                <c:pt idx="7">
                  <c:v>0</c:v>
                </c:pt>
                <c:pt idx="8">
                  <c:v>1566.78417547983</c:v>
                </c:pt>
                <c:pt idx="9">
                  <c:v>4630.890765459</c:v>
                </c:pt>
                <c:pt idx="10">
                  <c:v>782.319577547428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838.926174496644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272.405339144647</c:v>
                </c:pt>
                <c:pt idx="10">
                  <c:v>195.579894386857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 c:formatCode="dd/mm/yyyy">
                  <c:v>11-02-2026</c:v>
                </c:pt>
                <c:pt idx="12">
                  <c:v>Grand Total</c:v>
                </c:pt>
              </c:strCache>
            </c:str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360.828462149094</c:v>
                </c:pt>
                <c:pt idx="2">
                  <c:v>0</c:v>
                </c:pt>
                <c:pt idx="3">
                  <c:v>81.2182741116751</c:v>
                </c:pt>
                <c:pt idx="4">
                  <c:v>0</c:v>
                </c:pt>
                <c:pt idx="5">
                  <c:v>208.496221005994</c:v>
                </c:pt>
                <c:pt idx="6">
                  <c:v>106.507615294494</c:v>
                </c:pt>
                <c:pt idx="7">
                  <c:v>1025.69112044544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 c:formatCode="dd/mm/yyyy">
                  <c:v>11-02-2026</c:v>
                </c:pt>
                <c:pt idx="12">
                  <c:v>Grand Total</c:v>
                </c:pt>
              </c:strCache>
            </c:str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54.7525186158563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KPI'!$G$94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KPI'!$A$95:$A$121</c:f>
              <c:strCache>
                <c:ptCount val="27"/>
                <c:pt idx="0">
                  <c:v>(blank)</c:v>
                </c:pt>
                <c:pt idx="1" c:formatCode="dd/mm/yyyy">
                  <c:v>01-02-2026</c:v>
                </c:pt>
                <c:pt idx="2" c:formatCode="dd/mm/yyyy">
                  <c:v>02-02-2026</c:v>
                </c:pt>
                <c:pt idx="3" c:formatCode="dd/mm/yyyy">
                  <c:v>03-02-2026</c:v>
                </c:pt>
                <c:pt idx="4" c:formatCode="dd/mm/yyyy">
                  <c:v>04-02-2026</c:v>
                </c:pt>
                <c:pt idx="5" c:formatCode="dd/mm/yyyy">
                  <c:v>05-02-2026</c:v>
                </c:pt>
                <c:pt idx="6" c:formatCode="dd/mm/yyyy">
                  <c:v>06-02-2026</c:v>
                </c:pt>
                <c:pt idx="7" c:formatCode="dd/mm/yyyy">
                  <c:v>07-02-2026</c:v>
                </c:pt>
                <c:pt idx="8" c:formatCode="dd/mm/yyyy">
                  <c:v>08-02-2026</c:v>
                </c:pt>
                <c:pt idx="9" c:formatCode="dd/mm/yyyy">
                  <c:v>09-02-2026</c:v>
                </c:pt>
                <c:pt idx="10" c:formatCode="dd/mm/yyyy">
                  <c:v>10-02-2026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KPI'!$G$95:$G$121</c:f>
              <c:numCache>
                <c:formatCode>0_);[Red]\(0\)</c:formatCode>
                <c:ptCount val="27"/>
                <c:pt idx="0">
                  <c:v>484.966052376334</c:v>
                </c:pt>
                <c:pt idx="1">
                  <c:v>0</c:v>
                </c:pt>
                <c:pt idx="2">
                  <c:v>0</c:v>
                </c:pt>
                <c:pt idx="3">
                  <c:v>838.926174496644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272.405339144647</c:v>
                </c:pt>
                <c:pt idx="10">
                  <c:v>195.579894386857</c:v>
                </c:pt>
                <c:pt idx="11">
                  <c:v>149.740948159684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87</xdr:row>
      <xdr:rowOff>6350</xdr:rowOff>
    </xdr:from>
    <xdr:to>
      <xdr:col>2</xdr:col>
      <xdr:colOff>221615</xdr:colOff>
      <xdr:row>91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888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ILPA\SHILPA\PRODUCTION\DAILY%20ROUTE%20CARD%20FILE%20SHILPA\DAILY%20ROUTE%20CARD%202024%20SHILPA%20NEW%201%20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mdserver\SHILPA\12.PD%20REPORT%20AUGUST-25%20SHILPA%20(2)%20-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E05\AppData\Roaming\kingsoft\office6\backup\12.PD%20REPORT%20JAN-2026%20SHILPA%20-%20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5.4604976852" refreshedBy="PE05" recordCount="2064">
  <cacheSource type="worksheet">
    <worksheetSource ref="A5:BQ2070" sheet="PD REPORT"/>
  </cacheSource>
  <cacheFields count="69">
    <cacheField name="SR NO" numFmtId="0">
      <sharedItems containsString="0" containsBlank="1" containsNumber="1" containsInteger="1" minValue="0" maxValue="2124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m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2-11T00:00:00" count="154">
        <m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5T00:00:00" u="1"/>
        <d v="2026-01-16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7T00:00:00" u="1"/>
        <d v="2026-01-28T00:00:00" u="1"/>
        <d v="2026-01-29T00:00:00" u="1"/>
        <d v="2026-01-30T00:00:00" u="1"/>
        <d v="2026-01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7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CG.09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HO.10 IR" u="1"/>
        <s v="HO.10 " u="1"/>
        <s v="EG.03" u="1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2">
        <m/>
        <s v="RFG"/>
        <s v="FG"/>
        <s v="Light Cut"/>
        <s v="RODG"/>
        <s v="FODG"/>
        <s v="CODG"/>
        <s v="TG"/>
        <s v="BG"/>
        <s v="Ass. Rework"/>
        <s v="HONING"/>
        <s v="SFODG"/>
      </sharedItems>
    </cacheField>
    <cacheField name="Name 1" numFmtId="0">
      <sharedItems containsBlank="1" count="44">
        <m/>
        <s v="Nareshbhai  Rathod"/>
        <s v="Ketan"/>
        <s v="Sunil"/>
        <s v="Kalpeshbhai Vasoya"/>
        <s v="Gankesh"/>
        <s v="Dilip Panday"/>
        <s v="Jaglal Gupta"/>
        <s v="Kiran Vaghadiya"/>
        <s v="Shrawan Matho"/>
        <s v="Vala  Himesh"/>
        <s v="Raymalbhai Bharathiya"/>
        <s v="Himesh"/>
        <s v="Shamjibhai Satapara"/>
        <s v="Pankajbhai Khasiya"/>
        <s v="Kaushik Vasveliya"/>
        <s v="Abhijitsinh Rana"/>
        <s v="Akash Kumar"/>
        <s v="Anand P"/>
        <s v="Ramesh Shakriya"/>
        <s v="Rinaben Oganiya"/>
        <s v="Akshay"/>
        <s v="Pankaj  Oganiya"/>
        <s v="Parulben Ranga"/>
        <s v="Navghan"/>
        <s v="Nihar Sheth"/>
        <s v="Umang"/>
        <s v="Mehul M"/>
        <s v="Ravikumar Sharma"/>
        <s v="Pravin Baraiya"/>
        <s v="Rohit"/>
        <s v="Anand Kaldiya"/>
        <s v="Tofik"/>
        <s v="Hritik singh"/>
        <s v="Amit Makampara"/>
        <s v="Hashmukh"/>
        <s v="Varshaben Mankoliya"/>
        <s v="Taslimbhai Kondhiya"/>
        <s v="Ramdev"/>
        <s v="Baldev Dabhi"/>
        <s v="Rutvik"/>
        <s v="Anil"/>
        <s v="Vijay D"/>
        <s v="Dilip "/>
      </sharedItems>
    </cacheField>
    <cacheField name="Name 2" numFmtId="0">
      <sharedItems containsBlank="1" count="40">
        <m/>
        <s v="Sanjay"/>
        <s v="Sunil"/>
        <s v="Vishal"/>
        <s v="Umang"/>
        <s v="Badriprasad Mali"/>
        <s v="Jaglal Gupta"/>
        <s v="Kiran Vaghadiya"/>
        <s v="Shrawan Matho"/>
        <s v="Dilip Panday"/>
        <s v="Himesh"/>
        <s v="Hashmukh"/>
        <s v="Hritik singh"/>
        <s v="Rohit"/>
        <s v="Nihar Sheth"/>
        <s v="Ravikumar Sharma"/>
        <s v="Ajay"/>
        <s v="Rutvik"/>
        <s v="Akash Kumar"/>
        <s v="Atul"/>
        <s v="Dilip "/>
        <s v="Pravin Baraiya"/>
        <s v="Pankajbhai Khasiya"/>
        <s v="Varshaben Mankoliya"/>
        <s v="Ramdev"/>
        <s v="Anil"/>
        <s v="Anand Kaldiya"/>
        <s v="Taslimbhai Kondhiya"/>
        <s v="Abhijitsinh Rana"/>
        <s v="Pankaj  Oganiya"/>
        <s v="Kishan"/>
        <s v="Rinaben Oganiya"/>
        <s v="Shamjibhai Satapara"/>
        <s v="Pradip"/>
        <s v="Kaushik Vasveliya"/>
        <s v="Amit Makampara"/>
        <s v="Mehul M"/>
        <s v="Ramesh Shakriya"/>
        <s v="Vala  Himesh"/>
        <s v="Raymalbhai Bharathiya"/>
      </sharedItems>
    </cacheField>
    <cacheField name="Name 3" numFmtId="0">
      <sharedItems containsBlank="1" count="26">
        <m/>
        <s v="Pradip"/>
        <s v="Anand "/>
        <s v="Pankajbhai Khasiya"/>
        <s v="Anand Kaldiya"/>
        <s v="Mehul M"/>
        <s v="Sunil"/>
        <s v="Kishan"/>
        <s v="Rohit"/>
        <s v="Anil"/>
        <s v="Pravin Baraiya"/>
        <s v="Pankaj  Oganiya"/>
        <s v="Tofik"/>
        <s v="Ravikumar Sharma"/>
        <s v="Ramesh Shakriya"/>
        <s v="Sanjay"/>
        <s v="Mehul P"/>
        <s v="Amit Makampara"/>
        <s v="Kaushik Vasveliya"/>
        <s v="Ajay"/>
        <s v="Badriprasad Mali"/>
        <s v="Ramdev"/>
        <s v="Akash Kumar"/>
        <s v="Atul"/>
        <s v="Gankesh"/>
        <s v="Hritik singh"/>
      </sharedItems>
    </cacheField>
    <cacheField name="ITEM CODE" numFmtId="2">
      <sharedItems containsString="0" containsBlank="1" containsNumber="1" minValue="0" maxValue="1526014.01" count="50">
        <m/>
        <n v="104343.01"/>
        <n v="104299"/>
        <n v="104281"/>
        <n v="200261"/>
        <n v="208246"/>
        <n v="208322.01"/>
        <n v="208281"/>
        <n v="202103"/>
        <n v="100261"/>
        <n v="104332.01"/>
        <n v="208433.01"/>
        <n v="208821.01"/>
        <n v="200827.1"/>
        <n v="208417"/>
        <n v="100282.4"/>
        <n v="208442"/>
        <n v="1526014.01"/>
        <n v="208249"/>
        <n v="1526013.01"/>
        <n v="200299.13"/>
        <n v="104343"/>
        <n v="208448"/>
        <n v="104246"/>
        <n v="203103"/>
        <n v="601171"/>
        <n v="104564"/>
        <n v="208299"/>
        <n v="208344.01"/>
        <n v="208311.01"/>
        <n v="104247"/>
        <n v="103002"/>
        <n v="201049.11"/>
        <n v="101049.11"/>
        <n v="101049"/>
        <n v="104606.1"/>
        <n v="200497.11"/>
        <n v="104737"/>
        <n v="208247"/>
        <n v="105464"/>
        <n v="104603.1"/>
        <n v="95076"/>
        <n v="208497"/>
        <n v="104306.01"/>
        <n v="104249"/>
        <n v="104738"/>
        <n v="202100"/>
        <n v="202101"/>
        <n v="100742"/>
        <n v="103003"/>
      </sharedItems>
    </cacheField>
    <cacheField name="ITEM   NAME" numFmtId="0">
      <sharedItems containsBlank="1" count="41">
        <m/>
        <e v="#N/A"/>
        <s v="NA/RNA.IR 69/32"/>
        <s v="IR.9916"/>
        <s v="D.IR 14536 "/>
        <s v="OR.211 YY4 "/>
        <s v="OR. 208 YY2 "/>
        <s v="NA/RNA.OR 49/32"/>
        <s v="D.OR 14536 "/>
        <s v="IR. 211 YY4"/>
        <s v="NA/RNA.IR 6908"/>
        <s v="R.OR 433(RNA 6902 SPL)"/>
        <s v="NK.OR 32/20(NKI 28/20)"/>
        <s v="MNA.OR 4020 "/>
        <s v="JC.OR 8008 "/>
        <s v="D.IR 14537 SPL "/>
        <s v="R.OR 442(JC 8015) (L)"/>
        <s v="OW-BDA-4003 "/>
        <s v="OR.9913 C"/>
        <s v="R.OR 448(JC 8007) "/>
        <s v="IN. 208"/>
        <s v="IR 21309"/>
        <s v="OR.9916 "/>
        <s v="NA/RNA.OR 6905 SR"/>
        <s v="NA/RNA.OR 4911"/>
        <s v="IR.209"/>
        <s v="940041550 MATERIAL "/>
        <s v="NUTR. OR 1542X"/>
        <s v="NUTR.IR 1542X"/>
        <s v="NUTR.IR.40A"/>
        <s v="NU.IR 2308 "/>
        <s v="OR.MNA6718G"/>
        <s v="IR.IR 42X51.5X37 "/>
        <s v="OR.209 YY2 "/>
        <s v="NU.IR 2305"/>
        <s v="NB.OR 95076 "/>
        <s v="NA/RNA.IR 4906"/>
        <s v="IW. BDA-4003"/>
        <s v="IR.IR 20X28.6X16"/>
        <s v="IR.IR 32X41X28 "/>
        <s v="940041552 MATERIAL "/>
      </sharedItems>
    </cacheField>
    <cacheField name="BATCH NO" numFmtId="0">
      <sharedItems containsString="0" containsBlank="1" containsNumber="1" containsInteger="1" minValue="0" maxValue="261223008" count="74">
        <m/>
        <n v="260101001"/>
        <n v="260107018"/>
        <n v="251223015"/>
        <n v="260116005"/>
        <n v="251225006"/>
        <n v="260116004"/>
        <n v="251012002"/>
        <n v="250711028"/>
        <n v="260101003"/>
        <n v="251204004"/>
        <n v="251207004"/>
        <n v="251223008"/>
        <n v="251225005"/>
        <n v="251226004"/>
        <n v="251226005"/>
        <n v="251107004"/>
        <n v="251226003"/>
        <n v="251107005"/>
        <n v="251127015"/>
        <n v="251207016"/>
        <n v="251223011"/>
        <n v="251223010"/>
        <n v="251230009"/>
        <n v="251123003"/>
        <n v="260101002"/>
        <n v="250101011"/>
        <n v="260116006"/>
        <n v="251223013"/>
        <n v="251015008"/>
        <n v="251005009"/>
        <n v="260113006"/>
        <n v="260104001"/>
        <n v="260104007"/>
        <n v="251203003"/>
        <n v="251105001"/>
        <n v="260106006"/>
        <n v="260104006"/>
        <n v="250928013"/>
        <n v="250218012"/>
        <n v="260129020"/>
        <n v="260121008"/>
        <n v="251121004"/>
        <n v="251107009"/>
        <n v="250717007"/>
        <n v="260104004"/>
        <n v="260129006"/>
        <n v="251230010"/>
        <n v="251221001"/>
        <n v="261223008"/>
        <n v="260112002"/>
        <n v="251009001"/>
        <n v="250104001"/>
        <n v="201230009"/>
        <n v="251221004"/>
        <n v="260223008"/>
        <n v="260104002"/>
        <n v="251228002"/>
        <n v="260104008"/>
        <n v="260107019"/>
        <n v="251221006"/>
        <n v="251207010"/>
        <n v="251207020"/>
        <n v="260202011"/>
        <n v="260106007"/>
        <n v="260104003"/>
        <n v="251207011"/>
        <n v="260121009"/>
        <n v="260129022"/>
        <n v="260129021"/>
        <n v="260121005"/>
        <n v="260110013"/>
        <n v="260127002"/>
        <n v="251128004"/>
      </sharedItems>
    </cacheField>
    <cacheField name=".OR/ IR" numFmtId="0">
      <sharedItems containsBlank="1" count="4">
        <m/>
        <s v="IR"/>
        <s v="OR"/>
        <s v="."/>
      </sharedItems>
    </cacheField>
    <cacheField name="Cycle time" numFmtId="0">
      <sharedItems containsString="0" containsBlank="1" containsNumber="1" containsInteger="1" minValue="0" maxValue="90" count="13">
        <m/>
        <n v="45"/>
        <n v="40"/>
        <n v="50"/>
        <n v="20"/>
        <n v="25"/>
        <n v="30"/>
        <n v="90"/>
        <n v="55"/>
        <n v="15"/>
        <n v="35"/>
        <n v="23"/>
        <n v="60"/>
      </sharedItems>
    </cacheField>
    <cacheField name="P.H.P" numFmtId="0">
      <sharedItems containsBlank="1" containsNumber="1" containsMixedTypes="1" count="14">
        <m/>
        <s v=""/>
        <n v="80"/>
        <n v="90"/>
        <n v="72"/>
        <n v="180"/>
        <n v="144"/>
        <n v="120"/>
        <n v="40"/>
        <n v="65.4545454545455"/>
        <n v="240"/>
        <n v="102.857142857143"/>
        <n v="156.521739130435"/>
        <n v="60"/>
      </sharedItems>
    </cacheField>
    <cacheField name="PASS" numFmtId="0">
      <sharedItems containsString="0" containsBlank="1" containsNumber="1" containsInteger="1" minValue="0" maxValue="6" count="7">
        <m/>
        <n v="1"/>
        <n v="2"/>
        <n v="3"/>
        <n v="6"/>
        <n v="4"/>
        <n v="5"/>
      </sharedItems>
    </cacheField>
    <cacheField name="Good" numFmtId="0">
      <sharedItems containsString="0" containsBlank="1" containsNumber="1" containsInteger="1" minValue="0" maxValue="12000" count="407">
        <m/>
        <n v="967"/>
        <n v="5000"/>
        <n v="500"/>
        <n v="7000"/>
        <n v="385"/>
        <n v="4741"/>
        <n v="1416"/>
        <n v="3311"/>
        <n v="2528"/>
        <n v="145"/>
        <n v="26"/>
        <n v="200"/>
        <n v="282"/>
        <n v="1040"/>
        <n v="441"/>
        <n v="4"/>
        <n v="232"/>
        <n v="70"/>
        <n v="13"/>
        <n v="445"/>
        <n v="576"/>
        <n v="966"/>
        <n v="705"/>
        <n v="547"/>
        <n v="977"/>
        <n v="859"/>
        <n v="154"/>
        <n v="501"/>
        <n v="107"/>
        <n v="43"/>
        <n v="147"/>
        <n v="72"/>
        <n v="61"/>
        <n v="218"/>
        <n v="1219"/>
        <n v="1195"/>
        <n v="953"/>
        <n v="710"/>
        <n v="1526"/>
        <n v="868"/>
        <n v="1283"/>
        <n v="961"/>
        <n v="1750"/>
        <n v="179"/>
        <n v="106"/>
        <n v="1479"/>
        <n v="4571"/>
        <n v="661"/>
        <n v="550"/>
        <n v="5986"/>
        <n v="2531"/>
        <n v="3000"/>
        <n v="2986"/>
        <n v="1024"/>
        <n v="155"/>
        <n v="330"/>
        <n v="339"/>
        <n v="137"/>
        <n v="115"/>
        <n v="536"/>
        <n v="257"/>
        <n v="143"/>
        <n v="156"/>
        <n v="465"/>
        <n v="471"/>
        <n v="935"/>
        <n v="974"/>
        <n v="646"/>
        <n v="377"/>
        <n v="1002"/>
        <n v="985"/>
        <n v="728"/>
        <n v="749"/>
        <n v="164"/>
        <n v="270"/>
        <n v="951"/>
        <n v="173"/>
        <n v="943"/>
        <n v="810"/>
        <n v="1740"/>
        <n v="1523"/>
        <n v="1744"/>
        <n v="1324"/>
        <n v="207"/>
        <n v="900"/>
        <n v="2000"/>
        <n v="10123"/>
        <n v="4800"/>
        <n v="7200"/>
        <n v="1036"/>
        <n v="1045"/>
        <n v="1300"/>
        <n v="3017"/>
        <n v="3700"/>
        <n v="136"/>
        <n v="132"/>
        <n v="51"/>
        <n v="131"/>
        <n v="195"/>
        <n v="450"/>
        <n v="69"/>
        <n v="1073"/>
        <n v="216"/>
        <n v="275"/>
        <n v="121"/>
        <n v="456"/>
        <n v="467"/>
        <n v="991"/>
        <n v="526"/>
        <n v="543"/>
        <n v="983"/>
        <n v="990"/>
        <n v="815"/>
        <n v="819"/>
        <n v="349"/>
        <n v="165"/>
        <n v="1111"/>
        <n v="301"/>
        <n v="975"/>
        <n v="508"/>
        <n v="1670"/>
        <n v="1446"/>
        <n v="342"/>
        <n v="311"/>
        <n v="1197"/>
        <n v="1268"/>
        <n v="7460"/>
        <n v="320"/>
        <n v="2520"/>
        <n v="1700"/>
        <n v="999"/>
        <n v="4000"/>
        <n v="2470"/>
        <n v="570"/>
        <n v="696"/>
        <n v="215"/>
        <n v="580"/>
        <n v="261"/>
        <n v="662"/>
        <n v="462"/>
        <n v="816"/>
        <n v="1214"/>
        <n v="41"/>
        <n v="127"/>
        <n v="105"/>
        <n v="210"/>
        <n v="382"/>
        <n v="291"/>
        <n v="366"/>
        <n v="796"/>
        <n v="321"/>
        <n v="190"/>
        <n v="682"/>
        <n v="643"/>
        <n v="52"/>
        <n v="84"/>
        <n v="62"/>
        <n v="980"/>
        <n v="138"/>
        <n v="806"/>
        <n v="482"/>
        <n v="948"/>
        <n v="1058"/>
        <n v="224"/>
        <n v="432"/>
        <n v="911"/>
        <n v="1212"/>
        <n v="1032"/>
        <n v="1261"/>
        <n v="600"/>
        <n v="3600"/>
        <n v="6480"/>
        <n v="3996"/>
        <n v="1000"/>
        <n v="1168"/>
        <n v="1284"/>
        <n v="1053"/>
        <n v="6695"/>
        <n v="3631"/>
        <n v="6960"/>
        <n v="2238"/>
        <n v="8550"/>
        <n v="5890"/>
        <n v="3541"/>
        <n v="494"/>
        <n v="647"/>
        <n v="1044"/>
        <n v="2240"/>
        <n v="1186"/>
        <n v="1220"/>
        <n v="258"/>
        <n v="104"/>
        <n v="159"/>
        <n v="46"/>
        <n v="130"/>
        <n v="901"/>
        <n v="808"/>
        <n v="303"/>
        <n v="204"/>
        <n v="608"/>
        <n v="344"/>
        <n v="383"/>
        <n v="225"/>
        <n v="76"/>
        <n v="85"/>
        <n v="358"/>
        <n v="1302"/>
        <n v="1659"/>
        <n v="315"/>
        <n v="12000"/>
        <n v="1083"/>
        <n v="1644"/>
        <n v="1149"/>
        <n v="2400"/>
        <n v="3596"/>
        <n v="1400"/>
        <n v="2862"/>
        <n v="1485"/>
        <n v="4347"/>
        <n v="3533"/>
        <n v="873"/>
        <n v="8750"/>
        <n v="841"/>
        <n v="591"/>
        <n v="1091"/>
        <n v="1621"/>
        <n v="588"/>
        <n v="1399"/>
        <n v="1092"/>
        <n v="1148"/>
        <n v="337"/>
        <n v="527"/>
        <n v="357"/>
        <n v="817"/>
        <n v="360"/>
        <n v="9"/>
        <n v="67"/>
        <n v="1012"/>
        <n v="755"/>
        <n v="631"/>
        <n v="283"/>
        <n v="477"/>
        <n v="566"/>
        <n v="609"/>
        <n v="1680"/>
        <n v="582"/>
        <n v="408"/>
        <n v="1665"/>
        <n v="4374"/>
        <n v="7499"/>
        <n v="2100"/>
        <n v="4780"/>
        <n v="1200"/>
        <n v="802"/>
        <n v="396"/>
        <n v="3920"/>
        <n v="3908"/>
        <n v="1728"/>
        <n v="3040"/>
        <n v="1620"/>
        <n v="1165"/>
        <n v="1112"/>
        <n v="166"/>
        <n v="486"/>
        <n v="1067"/>
        <n v="820"/>
        <n v="1225"/>
        <n v="485"/>
        <n v="630"/>
        <n v="555"/>
        <n v="108"/>
        <n v="861"/>
        <n v="1137"/>
        <n v="669"/>
        <n v="652"/>
        <n v="832"/>
        <n v="530"/>
        <n v="1610"/>
        <n v="262"/>
        <n v="151"/>
        <n v="350"/>
        <n v="428"/>
        <n v="103"/>
        <n v="1134"/>
        <n v="4870"/>
        <n v="2700"/>
        <n v="2200"/>
        <n v="4400"/>
        <n v="2837"/>
        <n v="4350"/>
        <n v="3198"/>
        <n v="3060"/>
        <n v="2500"/>
        <n v="402"/>
        <n v="65"/>
        <n v="838"/>
        <n v="737"/>
        <n v="1205"/>
        <n v="1144"/>
        <n v="592"/>
        <n v="554"/>
        <n v="783"/>
        <n v="1248"/>
        <n v="1191"/>
        <n v="840"/>
        <n v="839"/>
        <n v="765"/>
        <n v="801"/>
        <n v="271"/>
        <n v="585"/>
        <n v="174"/>
        <n v="347"/>
        <n v="1326"/>
        <n v="756"/>
        <n v="750"/>
        <n v="5093"/>
        <n v="1100"/>
        <n v="6670"/>
        <n v="5760"/>
        <n v="880"/>
        <n v="3670"/>
        <n v="5800"/>
        <n v="1800"/>
        <n v="2473"/>
        <n v="473"/>
        <n v="3400"/>
        <n v="97"/>
        <n v="380"/>
        <n v="1206"/>
        <n v="1418"/>
        <n v="50"/>
        <n v="506"/>
        <n v="89"/>
        <n v="23"/>
        <n v="813"/>
        <n v="686"/>
        <n v="481"/>
        <n v="478"/>
        <n v="1245"/>
        <n v="916"/>
        <n v="812"/>
        <n v="856"/>
        <n v="571"/>
        <n v="502"/>
        <n v="370"/>
        <n v="607"/>
        <n v="1560"/>
        <n v="1743"/>
        <n v="1663"/>
        <n v="250"/>
        <n v="1254"/>
        <n v="4130"/>
        <n v="2800"/>
        <n v="557"/>
        <n v="243"/>
        <n v="201"/>
        <n v="2244"/>
        <n v="1987"/>
        <n v="1592"/>
        <n v="3050"/>
        <n v="249"/>
        <n v="1103"/>
        <n v="1682"/>
        <n v="596"/>
        <n v="424"/>
        <n v="517"/>
        <n v="1401"/>
        <n v="1318"/>
        <n v="515"/>
        <n v="162"/>
        <n v="778"/>
        <n v="546"/>
        <n v="937"/>
        <n v="33"/>
        <n v="1160"/>
        <n v="924"/>
        <n v="912"/>
        <n v="805"/>
        <n v="544"/>
        <n v="565"/>
        <n v="449"/>
        <n v="394"/>
        <n v="1515"/>
        <n v="824"/>
        <n v="1570"/>
        <n v="1386"/>
        <n v="1008"/>
        <n v="2880"/>
        <n v="1715"/>
        <n v="2324"/>
        <n v="2870"/>
        <n v="4265"/>
        <n v="4240"/>
        <n v="2565"/>
        <n v="412"/>
        <n v="1337"/>
        <n v="2940"/>
        <n v="625"/>
        <n v="253"/>
        <n v="483"/>
        <n v="99"/>
        <n v="1388"/>
        <n v="709"/>
        <n v="139"/>
        <n v="620"/>
        <n v="416"/>
      </sharedItems>
    </cacheField>
    <cacheField name="Rework" numFmtId="0">
      <sharedItems containsString="0" containsBlank="1" containsNumber="1" containsInteger="1" minValue="0" maxValue="167" count="55">
        <m/>
        <n v="9"/>
        <n v="4"/>
        <n v="6"/>
        <n v="17"/>
        <n v="3"/>
        <n v="45"/>
        <n v="43"/>
        <n v="27"/>
        <n v="15"/>
        <n v="70"/>
        <n v="167"/>
        <n v="7"/>
        <n v="24"/>
        <n v="5"/>
        <n v="46"/>
        <n v="21"/>
        <n v="60"/>
        <n v="38"/>
        <n v="16"/>
        <n v="14"/>
        <n v="76"/>
        <n v="73"/>
        <n v="23"/>
        <n v="2"/>
        <n v="8"/>
        <n v="13"/>
        <n v="57"/>
        <n v="52"/>
        <n v="18"/>
        <n v="94"/>
        <n v="111"/>
        <n v="10"/>
        <n v="1"/>
        <n v="19"/>
        <n v="26"/>
        <n v="33"/>
        <n v="20"/>
        <n v="92"/>
        <n v="22"/>
        <n v="12"/>
        <n v="39"/>
        <n v="48"/>
        <n v="47"/>
        <n v="25"/>
        <n v="40"/>
        <n v="32"/>
        <n v="63"/>
        <n v="59"/>
        <n v="42"/>
        <n v="56"/>
        <n v="35"/>
        <n v="29"/>
        <n v="51"/>
        <n v="37"/>
      </sharedItems>
    </cacheField>
    <cacheField name="IN Running REJ." numFmtId="0">
      <sharedItems containsString="0" containsBlank="1" containsNumber="1" containsInteger="1" minValue="0" maxValue="88" count="48">
        <m/>
        <n v="5"/>
        <n v="63"/>
        <n v="13"/>
        <n v="1"/>
        <n v="2"/>
        <n v="7"/>
        <n v="8"/>
        <n v="15"/>
        <n v="26"/>
        <n v="33"/>
        <n v="20"/>
        <n v="52"/>
        <n v="10"/>
        <n v="14"/>
        <n v="38"/>
        <n v="28"/>
        <n v="19"/>
        <n v="46"/>
        <n v="21"/>
        <n v="82"/>
        <n v="16"/>
        <n v="6"/>
        <n v="23"/>
        <n v="3"/>
        <n v="56"/>
        <n v="34"/>
        <n v="12"/>
        <n v="17"/>
        <n v="4"/>
        <n v="9"/>
        <n v="25"/>
        <n v="18"/>
        <n v="72"/>
        <n v="11"/>
        <n v="67"/>
        <n v="84"/>
        <n v="88"/>
        <n v="35"/>
        <n v="27"/>
        <n v="42"/>
        <n v="60"/>
        <n v="50"/>
        <n v="54"/>
        <n v="40"/>
        <n v="36"/>
        <n v="47"/>
        <n v="37"/>
      </sharedItems>
    </cacheField>
    <cacheField name="T.R" numFmtId="0">
      <sharedItems containsString="0" containsBlank="1" containsNumber="1" containsInteger="1" minValue="0" maxValue="83" count="23">
        <m/>
        <n v="10"/>
        <n v="12"/>
        <n v="6"/>
        <n v="7"/>
        <n v="13"/>
        <n v="11"/>
        <n v="1"/>
        <n v="2"/>
        <n v="4"/>
        <n v="3"/>
        <n v="8"/>
        <n v="5"/>
        <n v="35"/>
        <n v="25"/>
        <n v="16"/>
        <n v="34"/>
        <n v="38"/>
        <n v="83"/>
        <n v="46"/>
        <n v="9"/>
        <n v="20"/>
        <n v="18"/>
      </sharedItems>
    </cacheField>
    <cacheField name="Total" numFmtId="0">
      <sharedItems containsString="0" containsBlank="1" containsNumber="1" containsInteger="1" minValue="0" maxValue="12000" count="407">
        <m/>
        <n v="0"/>
        <n v="972"/>
        <n v="5000"/>
        <n v="500"/>
        <n v="7000"/>
        <n v="385"/>
        <n v="4741"/>
        <n v="1416"/>
        <n v="63"/>
        <n v="3324"/>
        <n v="2528"/>
        <n v="146"/>
        <n v="26"/>
        <n v="202"/>
        <n v="289"/>
        <n v="1042"/>
        <n v="441"/>
        <n v="12"/>
        <n v="247"/>
        <n v="96"/>
        <n v="13"/>
        <n v="445"/>
        <n v="609"/>
        <n v="983"/>
        <n v="737"/>
        <n v="605"/>
        <n v="985"/>
        <n v="869"/>
        <n v="168"/>
        <n v="539"/>
        <n v="107"/>
        <n v="43"/>
        <n v="147"/>
        <n v="72"/>
        <n v="61"/>
        <n v="218"/>
        <n v="1219"/>
        <n v="1195"/>
        <n v="953"/>
        <n v="710"/>
        <n v="1526"/>
        <n v="868"/>
        <n v="1283"/>
        <n v="961"/>
        <n v="1750"/>
        <n v="179"/>
        <n v="106"/>
        <n v="1479"/>
        <n v="4571"/>
        <n v="661"/>
        <n v="550"/>
        <n v="5986"/>
        <n v="2531"/>
        <n v="3000"/>
        <n v="2986"/>
        <n v="1024"/>
        <n v="155"/>
        <n v="330"/>
        <n v="340"/>
        <n v="137"/>
        <n v="115"/>
        <n v="536"/>
        <n v="285"/>
        <n v="162"/>
        <n v="209"/>
        <n v="465"/>
        <n v="471"/>
        <n v="945"/>
        <n v="994"/>
        <n v="667"/>
        <n v="470"/>
        <n v="1010"/>
        <n v="992"/>
        <n v="729"/>
        <n v="765"/>
        <n v="175"/>
        <n v="270"/>
        <n v="951"/>
        <n v="173"/>
        <n v="943"/>
        <n v="810"/>
        <n v="1740"/>
        <n v="1523"/>
        <n v="1744"/>
        <n v="1324"/>
        <n v="207"/>
        <n v="900"/>
        <n v="2000"/>
        <n v="10125"/>
        <n v="4800"/>
        <n v="7200"/>
        <n v="1036"/>
        <n v="1066"/>
        <n v="1300"/>
        <n v="3017"/>
        <n v="3700"/>
        <n v="133"/>
        <n v="52"/>
        <n v="131"/>
        <n v="197"/>
        <n v="450"/>
        <n v="69"/>
        <n v="1081"/>
        <n v="239"/>
        <n v="290"/>
        <n v="124"/>
        <n v="456"/>
        <n v="467"/>
        <n v="955"/>
        <n v="1002"/>
        <n v="582"/>
        <n v="588"/>
        <n v="995"/>
        <n v="1000"/>
        <n v="822"/>
        <n v="836"/>
        <n v="349"/>
        <n v="165"/>
        <n v="1111"/>
        <n v="301"/>
        <n v="974"/>
        <n v="975"/>
        <n v="508"/>
        <n v="1670"/>
        <n v="1446"/>
        <n v="342"/>
        <n v="311"/>
        <n v="1197"/>
        <n v="1268"/>
        <n v="7460"/>
        <n v="320"/>
        <n v="2520"/>
        <n v="1700"/>
        <n v="999"/>
        <n v="4000"/>
        <n v="2470"/>
        <n v="570"/>
        <n v="778"/>
        <n v="219"/>
        <n v="580"/>
        <n v="261"/>
        <n v="664"/>
        <n v="462"/>
        <n v="837"/>
        <n v="1224"/>
        <n v="50"/>
        <n v="142"/>
        <n v="109"/>
        <n v="384"/>
        <n v="291"/>
        <n v="561"/>
        <n v="383"/>
        <n v="804"/>
        <n v="883"/>
        <n v="322"/>
        <n v="190"/>
        <n v="682"/>
        <n v="78"/>
        <n v="86"/>
        <n v="62"/>
        <n v="980"/>
        <n v="138"/>
        <n v="806"/>
        <n v="482"/>
        <n v="948"/>
        <n v="1058"/>
        <n v="224"/>
        <n v="432"/>
        <n v="911"/>
        <n v="1212"/>
        <n v="1032"/>
        <n v="1261"/>
        <n v="600"/>
        <n v="3600"/>
        <n v="6480"/>
        <n v="3996"/>
        <n v="1168"/>
        <n v="1288"/>
        <n v="1053"/>
        <n v="6695"/>
        <n v="3631"/>
        <n v="6960"/>
        <n v="2238"/>
        <n v="8550"/>
        <n v="5890"/>
        <n v="3566"/>
        <n v="494"/>
        <n v="648"/>
        <n v="1044"/>
        <n v="2240"/>
        <n v="1201"/>
        <n v="1227"/>
        <n v="273"/>
        <n v="139"/>
        <n v="105"/>
        <n v="159"/>
        <n v="46"/>
        <n v="130"/>
        <n v="287"/>
        <n v="516"/>
        <n v="908"/>
        <n v="815"/>
        <n v="303"/>
        <n v="543"/>
        <n v="642"/>
        <n v="348"/>
        <n v="399"/>
        <n v="225"/>
        <n v="76"/>
        <n v="85"/>
        <n v="358"/>
        <n v="1302"/>
        <n v="1659"/>
        <n v="315"/>
        <n v="12000"/>
        <n v="1085"/>
        <n v="1644"/>
        <n v="1149"/>
        <n v="2400"/>
        <n v="3663"/>
        <n v="1400"/>
        <n v="2862"/>
        <n v="1485"/>
        <n v="4347"/>
        <n v="3533"/>
        <n v="873"/>
        <n v="8750"/>
        <n v="925"/>
        <n v="591"/>
        <n v="1091"/>
        <n v="1621"/>
        <n v="647"/>
        <n v="1399"/>
        <n v="1092"/>
        <n v="1150"/>
        <n v="1199"/>
        <n v="346"/>
        <n v="368"/>
        <n v="360"/>
        <n v="9"/>
        <n v="67"/>
        <n v="1012"/>
        <n v="799"/>
        <n v="242"/>
        <n v="487"/>
        <n v="621"/>
        <n v="728"/>
        <n v="1680"/>
        <n v="408"/>
        <n v="1665"/>
        <n v="4375"/>
        <n v="7499"/>
        <n v="2100"/>
        <n v="1200"/>
        <n v="802"/>
        <n v="396"/>
        <n v="3925"/>
        <n v="3920"/>
        <n v="1728"/>
        <n v="3040"/>
        <n v="1620"/>
        <n v="1165"/>
        <n v="1112"/>
        <n v="166"/>
        <n v="486"/>
        <n v="1067"/>
        <n v="820"/>
        <n v="1225"/>
        <n v="1035"/>
        <n v="493"/>
        <n v="576"/>
        <n v="611"/>
        <n v="112"/>
        <n v="861"/>
        <n v="1137"/>
        <n v="823"/>
        <n v="655"/>
        <n v="540"/>
        <n v="325"/>
        <n v="1610"/>
        <n v="262"/>
        <n v="151"/>
        <n v="350"/>
        <n v="428"/>
        <n v="103"/>
        <n v="1134"/>
        <n v="4870"/>
        <n v="2700"/>
        <n v="2200"/>
        <n v="4400"/>
        <n v="2837"/>
        <n v="4350"/>
        <n v="3198"/>
        <n v="3060"/>
        <n v="2500"/>
        <n v="402"/>
        <n v="70"/>
        <n v="838"/>
        <n v="1232"/>
        <n v="1185"/>
        <n v="604"/>
        <n v="825"/>
        <n v="1248"/>
        <n v="1192"/>
        <n v="881"/>
        <n v="801"/>
        <n v="204"/>
        <n v="275"/>
        <n v="585"/>
        <n v="174"/>
        <n v="347"/>
        <n v="1326"/>
        <n v="756"/>
        <n v="750"/>
        <n v="5094"/>
        <n v="1100"/>
        <n v="6670"/>
        <n v="5760"/>
        <n v="880"/>
        <n v="3670"/>
        <n v="5800"/>
        <n v="1800"/>
        <n v="2473"/>
        <n v="473"/>
        <n v="3400"/>
        <n v="292"/>
        <n v="97"/>
        <n v="386"/>
        <n v="1209"/>
        <n v="1418"/>
        <n v="1011"/>
        <n v="305"/>
        <n v="512"/>
        <n v="116"/>
        <n v="28"/>
        <n v="736"/>
        <n v="484"/>
        <n v="480"/>
        <n v="807"/>
        <n v="812"/>
        <n v="859"/>
        <n v="594"/>
        <n v="527"/>
        <n v="370"/>
        <n v="607"/>
        <n v="1560"/>
        <n v="1743"/>
        <n v="1663"/>
        <n v="250"/>
        <n v="1254"/>
        <n v="4130"/>
        <n v="2800"/>
        <n v="210"/>
        <n v="557"/>
        <n v="840"/>
        <n v="243"/>
        <n v="201"/>
        <n v="2250"/>
        <n v="1987"/>
        <n v="1592"/>
        <n v="3050"/>
        <n v="249"/>
        <n v="54"/>
        <n v="1103"/>
        <n v="1682"/>
        <n v="596"/>
        <n v="429"/>
        <n v="517"/>
        <n v="1401"/>
        <n v="1318"/>
        <n v="515"/>
        <n v="830"/>
        <n v="795"/>
        <n v="572"/>
        <n v="973"/>
        <n v="466"/>
        <n v="30"/>
        <n v="1198"/>
        <n v="1166"/>
        <n v="931"/>
        <n v="455"/>
        <n v="394"/>
        <n v="1515"/>
        <n v="824"/>
        <n v="1570"/>
        <n v="1386"/>
        <n v="1008"/>
        <n v="2880"/>
        <n v="1715"/>
        <n v="2324"/>
        <n v="4265"/>
        <n v="4277"/>
        <n v="2565"/>
        <n v="412"/>
        <n v="1337"/>
        <n v="2940"/>
        <n v="625"/>
        <n v="254"/>
        <n v="200"/>
        <n v="483"/>
        <n v="99"/>
        <n v="1388"/>
        <n v="709"/>
        <n v="140"/>
        <n v="1127"/>
        <n v="632"/>
      </sharedItems>
    </cacheField>
    <cacheField name="Working MINUTES" numFmtId="0">
      <sharedItems containsString="0" containsBlank="1" containsNumber="1" containsInteger="1" minValue="0" maxValue="780" count="87">
        <m/>
        <n v="210"/>
        <n v="180"/>
        <n v="60"/>
        <n v="240"/>
        <n v="45"/>
        <n v="150"/>
        <n v="30"/>
        <n v="360"/>
        <n v="285"/>
        <n v="420"/>
        <n v="305"/>
        <n v="460"/>
        <n v="415"/>
        <n v="405"/>
        <n v="450"/>
        <n v="90"/>
        <n v="250"/>
        <n v="85"/>
        <n v="255"/>
        <n v="435"/>
        <n v="335"/>
        <n v="400"/>
        <n v="230"/>
        <n v="115"/>
        <n v="120"/>
        <n v="270"/>
        <n v="300"/>
        <n v="475"/>
        <n v="480"/>
        <n v="370"/>
        <n v="185"/>
        <n v="440"/>
        <n v="425"/>
        <n v="410"/>
        <n v="455"/>
        <n v="395"/>
        <n v="330"/>
        <n v="70"/>
        <n v="390"/>
        <n v="340"/>
        <n v="130"/>
        <n v="320"/>
        <n v="540"/>
        <n v="220"/>
        <n v="145"/>
        <n v="100"/>
        <n v="260"/>
        <n v="295"/>
        <n v="350"/>
        <n v="470"/>
        <n v="165"/>
        <n v="105"/>
        <n v="125"/>
        <n v="430"/>
        <n v="80"/>
        <n v="110"/>
        <n v="135"/>
        <n v="160"/>
        <n v="225"/>
        <n v="365"/>
        <n v="355"/>
        <n v="155"/>
        <n v="375"/>
        <n v="50"/>
        <n v="280"/>
        <n v="75"/>
        <n v="325"/>
        <n v="380"/>
        <n v="465"/>
        <n v="780"/>
        <n v="195"/>
        <n v="265"/>
        <n v="385"/>
        <n v="315"/>
        <n v="215"/>
        <n v="310"/>
        <n v="345"/>
        <n v="290"/>
        <n v="40"/>
        <n v="175"/>
        <n v="190"/>
        <n v="275"/>
        <n v="445"/>
        <n v="235"/>
        <n v="205"/>
        <n v="140"/>
      </sharedItems>
    </cacheField>
    <cacheField name="New Setting 10" numFmtId="0">
      <sharedItems containsString="0" containsBlank="1" containsNumber="1" containsInteger="1" minValue="0" maxValue="240" count="19">
        <n v="10"/>
        <m/>
        <n v="60"/>
        <n v="120"/>
        <n v="170"/>
        <n v="240"/>
        <n v="35"/>
        <n v="180"/>
        <n v="105"/>
        <n v="90"/>
        <n v="50"/>
        <n v="150"/>
        <n v="20"/>
        <n v="80"/>
        <n v="110"/>
        <n v="100"/>
        <n v="165"/>
        <n v="70"/>
        <n v="30"/>
      </sharedItems>
    </cacheField>
    <cacheField name="RE SETTING,LODING" numFmtId="0">
      <sharedItems containsString="0" containsBlank="1" containsNumber="1" containsInteger="1" minValue="0" maxValue="280" count="30">
        <n v="11"/>
        <m/>
        <n v="60"/>
        <n v="30"/>
        <n v="120"/>
        <n v="20"/>
        <n v="10"/>
        <n v="90"/>
        <n v="55"/>
        <n v="85"/>
        <n v="45"/>
        <n v="140"/>
        <n v="100"/>
        <n v="40"/>
        <n v="115"/>
        <n v="110"/>
        <n v="105"/>
        <n v="80"/>
        <n v="50"/>
        <n v="135"/>
        <n v="160"/>
        <n v="250"/>
        <n v="25"/>
        <n v="35"/>
        <n v="70"/>
        <n v="150"/>
        <n v="195"/>
        <n v="280"/>
        <n v="240"/>
        <n v="15"/>
      </sharedItems>
    </cacheField>
    <cacheField name="Ovality Problem 11Ov" numFmtId="0">
      <sharedItems containsBlank="1" containsNumber="1" containsInteger="1" containsMixedTypes="1" count="7">
        <s v="11OV"/>
        <m/>
        <n v="15"/>
        <n v="40"/>
        <n v="30"/>
        <n v="50"/>
        <n v="20"/>
      </sharedItems>
    </cacheField>
    <cacheField name="Taper Problem  11Tp" numFmtId="0">
      <sharedItems containsBlank="1" containsNumber="1" containsInteger="1" containsMixedTypes="1" count="11">
        <s v="11TP"/>
        <m/>
        <n v="100"/>
        <n v="15"/>
        <n v="10"/>
        <n v="30"/>
        <n v="90"/>
        <n v="20"/>
        <n v="25"/>
        <n v="35"/>
        <n v="40"/>
      </sharedItems>
    </cacheField>
    <cacheField name="Ra Problem  11Ra" numFmtId="0">
      <sharedItems containsBlank="1" containsNumber="1" containsInteger="1" containsMixedTypes="1" count="3">
        <s v="11RA"/>
        <m/>
        <n v="10"/>
      </sharedItems>
    </cacheField>
    <cacheField name="Raadiua Problem  11Rd" numFmtId="0">
      <sharedItems containsBlank="1" containsNumber="1" containsInteger="1" containsMixedTypes="1" count="3">
        <s v="11RD"/>
        <m/>
        <n v="180"/>
      </sharedItems>
    </cacheField>
    <cacheField name="Size variation Problem  11 Sv_x000a_IPG Pro" numFmtId="0">
      <sharedItems containsBlank="1" containsNumber="1" containsInteger="1" containsMixedTypes="1" count="13">
        <s v="11SV"/>
        <m/>
        <n v="30"/>
        <n v="15"/>
        <n v="10"/>
        <n v="90"/>
        <n v="20"/>
        <n v="60"/>
        <n v="80"/>
        <n v="75"/>
        <n v="50"/>
        <n v="40"/>
        <n v="25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15"/>
        <n v="10"/>
        <n v="5"/>
        <n v="20"/>
        <n v="25"/>
      </sharedItems>
    </cacheField>
    <cacheField name="Diamond change 11Dc" numFmtId="0">
      <sharedItems containsBlank="1" containsNumber="1" containsInteger="1" containsMixedTypes="1" count="4">
        <s v="11DC"/>
        <m/>
        <n v="10"/>
        <n v="5"/>
      </sharedItems>
    </cacheField>
    <cacheField name="Straightness Problem  11St" numFmtId="0">
      <sharedItems containsBlank="1" containsNumber="1" containsInteger="1" containsMixedTypes="1" count="5">
        <s v="11ST"/>
        <m/>
        <n v="30"/>
        <n v="10"/>
        <n v="15"/>
      </sharedItems>
    </cacheField>
    <cacheField name="Finishing Problem 11Fn" numFmtId="0">
      <sharedItems containsBlank="1" count="2">
        <s v="11FN"/>
        <m/>
      </sharedItems>
    </cacheField>
    <cacheField name="Vibration Problem 11Vb" numFmtId="0">
      <sharedItems containsBlank="1" count="2">
        <s v="11VB"/>
        <m/>
      </sharedItems>
    </cacheField>
    <cacheField name="Step Problem 11Sp" numFmtId="0">
      <sharedItems containsBlank="1" containsNumber="1" containsInteger="1" containsMixedTypes="1" count="5">
        <s v="11SP"/>
        <m/>
        <n v="10"/>
        <n v="20"/>
        <n v="3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60" count="5">
        <n v="12"/>
        <m/>
        <n v="60"/>
        <n v="30"/>
        <n v="10"/>
      </sharedItems>
    </cacheField>
    <cacheField name="No Material  14(INTERNAL)" numFmtId="0">
      <sharedItems containsBlank="1" containsNumber="1" containsInteger="1" containsMixedTypes="1" count="31">
        <s v="14_x000a_IN"/>
        <m/>
        <n v="30"/>
        <n v="120"/>
        <n v="20"/>
        <n v="50"/>
        <n v="300"/>
        <n v="270"/>
        <n v="350"/>
        <n v="340"/>
        <n v="150"/>
        <n v="60"/>
        <n v="360"/>
        <n v="10"/>
        <n v="240"/>
        <n v="90"/>
        <n v="380"/>
        <n v="305"/>
        <n v="140"/>
        <n v="375"/>
        <n v="145"/>
        <n v="15"/>
        <n v="80"/>
        <n v="320"/>
        <n v="40"/>
        <n v="420"/>
        <n v="210"/>
        <n v="280"/>
        <n v="315"/>
        <n v="390"/>
        <n v="55"/>
      </sharedItems>
    </cacheField>
    <cacheField name="Q.C. Waiting  19" numFmtId="0">
      <sharedItems containsString="0" containsBlank="1" containsNumber="1" containsInteger="1" minValue="0" maxValue="60" count="3">
        <n v="19"/>
        <m/>
        <n v="60"/>
      </sharedItems>
    </cacheField>
    <cacheField name="Wheel Change  17" numFmtId="0">
      <sharedItems containsString="0" containsBlank="1" containsNumber="1" containsInteger="1" minValue="0" maxValue="240" count="15">
        <n v="17"/>
        <m/>
        <n v="150"/>
        <n v="60"/>
        <n v="30"/>
        <n v="10"/>
        <n v="20"/>
        <n v="40"/>
        <n v="15"/>
        <n v="45"/>
        <n v="240"/>
        <n v="120"/>
        <n v="50"/>
        <n v="180"/>
        <n v="70"/>
      </sharedItems>
    </cacheField>
    <cacheField name="Wheel Dressing  18" numFmtId="0">
      <sharedItems containsString="0" containsBlank="1" containsNumber="1" containsInteger="1" minValue="0" maxValue="180" count="16">
        <n v="18"/>
        <m/>
        <n v="60"/>
        <n v="120"/>
        <n v="75"/>
        <n v="90"/>
        <n v="180"/>
        <n v="30"/>
        <n v="80"/>
        <n v="45"/>
        <n v="15"/>
        <n v="150"/>
        <n v="105"/>
        <n v="20"/>
        <n v="100"/>
        <n v="40"/>
      </sharedItems>
    </cacheField>
    <cacheField name="No Operator   13" numFmtId="0">
      <sharedItems containsString="0" containsBlank="1" containsNumber="1" containsInteger="1" minValue="0" maxValue="480" count="33">
        <n v="13"/>
        <n v="480"/>
        <m/>
        <n v="120"/>
        <n v="330"/>
        <n v="390"/>
        <n v="180"/>
        <n v="300"/>
        <n v="60"/>
        <n v="150"/>
        <n v="240"/>
        <n v="210"/>
        <n v="360"/>
        <n v="20"/>
        <n v="90"/>
        <n v="15"/>
        <n v="335"/>
        <n v="40"/>
        <n v="70"/>
        <n v="30"/>
        <n v="420"/>
        <n v="270"/>
        <n v="105"/>
        <n v="155"/>
        <n v="310"/>
        <n v="320"/>
        <n v="305"/>
        <n v="80"/>
        <n v="450"/>
        <n v="170"/>
        <n v="255"/>
        <n v="35"/>
        <n v="14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16" count="2">
        <n v="16"/>
        <m/>
      </sharedItems>
    </cacheField>
    <cacheField name="No Material  14(EXTERNAL)" numFmtId="0">
      <sharedItems containsBlank="1" containsNumber="1" containsInteger="1" containsMixedTypes="1" count="3">
        <s v="14( EX)"/>
        <m/>
        <n v="480"/>
      </sharedItems>
    </cacheField>
    <cacheField name="Under Trial  20" numFmtId="0">
      <sharedItems containsString="0" containsBlank="1" containsNumber="1" containsInteger="1" minValue="0" maxValue="480" count="5">
        <n v="20"/>
        <m/>
        <n v="480"/>
        <n v="180"/>
        <n v="120"/>
      </sharedItems>
    </cacheField>
    <cacheField name="Mech.Maint.21" numFmtId="0">
      <sharedItems containsString="0" containsBlank="1" containsNumber="1" containsInteger="1" minValue="0" maxValue="480" count="12">
        <n v="21"/>
        <m/>
        <n v="90"/>
        <n v="480"/>
        <n v="240"/>
        <n v="20"/>
        <n v="30"/>
        <n v="40"/>
        <n v="300"/>
        <n v="120"/>
        <n v="60"/>
        <n v="50"/>
      </sharedItems>
    </cacheField>
    <cacheField name="Elec. Maint.  22" numFmtId="0">
      <sharedItems containsString="0" containsBlank="1" containsNumber="1" containsInteger="1" minValue="0" maxValue="480" count="11">
        <n v="22"/>
        <m/>
        <n v="480"/>
        <n v="120"/>
        <n v="15"/>
        <n v="40"/>
        <n v="30"/>
        <n v="90"/>
        <n v="85"/>
        <n v="10"/>
        <n v="25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100" count="8">
        <n v="24"/>
        <m/>
        <n v="70"/>
        <n v="100"/>
        <n v="60"/>
        <n v="10"/>
        <n v="15"/>
        <n v="30"/>
      </sharedItems>
    </cacheField>
    <cacheField name="No Air  25" numFmtId="0">
      <sharedItems containsString="0" containsBlank="1" containsNumber="1" containsInteger="1" minValue="0" maxValue="25" count="2">
        <n v="25"/>
        <m/>
      </sharedItems>
    </cacheField>
    <cacheField name="No Coolant  26" numFmtId="0">
      <sharedItems containsString="0" containsBlank="1" containsNumber="1" containsInteger="1" minValue="0" maxValue="26" count="4">
        <n v="26"/>
        <m/>
        <n v="10"/>
        <n v="20"/>
      </sharedItems>
    </cacheField>
    <cacheField name="Other  27" numFmtId="0">
      <sharedItems containsString="0" containsBlank="1" containsNumber="1" containsInteger="1" minValue="0" maxValue="120" count="15">
        <n v="27"/>
        <m/>
        <n v="60"/>
        <n v="10"/>
        <n v="35"/>
        <n v="20"/>
        <n v="30"/>
        <n v="40"/>
        <n v="120"/>
        <n v="75"/>
        <n v="90"/>
        <n v="15"/>
        <n v="50"/>
        <n v="100"/>
        <n v="80"/>
      </sharedItems>
    </cacheField>
    <cacheField name="Oiling  28" numFmtId="0">
      <sharedItems containsString="0" containsBlank="1" containsNumber="1" containsInteger="1" minValue="0" maxValue="28" count="3">
        <n v="28"/>
        <m/>
        <n v="20"/>
      </sharedItems>
    </cacheField>
    <cacheField name="M/c Cleaning  29" numFmtId="0">
      <sharedItems containsString="0" containsBlank="1" containsNumber="1" containsInteger="1" minValue="0" maxValue="70" count="6">
        <n v="29"/>
        <m/>
        <n v="5"/>
        <n v="10"/>
        <n v="70"/>
        <n v="15"/>
      </sharedItems>
    </cacheField>
    <cacheField name="Not In Plan 30" numFmtId="0">
      <sharedItems containsString="0" containsBlank="1" containsNumber="1" containsInteger="1" minValue="0" maxValue="480" count="3">
        <n v="30"/>
        <m/>
        <n v="480"/>
      </sharedItems>
    </cacheField>
    <cacheField name="TOTAL2" numFmtId="0">
      <sharedItems containsString="0" containsBlank="1" containsNumber="1" containsInteger="1" minValue="0" maxValue="900" count="46">
        <m/>
        <n v="480"/>
        <n v="420"/>
        <n v="60"/>
        <n v="360"/>
        <n v="120"/>
        <n v="255"/>
        <n v="180"/>
        <n v="45"/>
        <n v="270"/>
        <n v="0"/>
        <n v="600"/>
        <n v="250"/>
        <n v="230"/>
        <n v="300"/>
        <n v="210"/>
        <n v="90"/>
        <n v="810"/>
        <n v="390"/>
        <n v="150"/>
        <n v="260"/>
        <n v="220"/>
        <n v="160"/>
        <n v="320"/>
        <n v="490"/>
        <n v="310"/>
        <n v="110"/>
        <n v="330"/>
        <n v="510"/>
        <n v="240"/>
        <n v="195"/>
        <n v="275"/>
        <n v="900"/>
        <n v="30"/>
        <n v="450"/>
        <n v="660"/>
        <n v="165"/>
        <n v="65"/>
        <n v="415"/>
        <n v="105"/>
        <n v="315"/>
        <n v="345"/>
        <n v="175"/>
        <n v="440"/>
        <n v="40"/>
        <n v="135"/>
      </sharedItems>
    </cacheField>
    <cacheField name="Plan Hrs" numFmtId="0">
      <sharedItems containsString="0" containsBlank="1" containsNumber="1" minValue="0" maxValue="15" count="46">
        <m/>
        <n v="8"/>
        <n v="7"/>
        <n v="1"/>
        <n v="6"/>
        <n v="2"/>
        <n v="4.25"/>
        <n v="3"/>
        <n v="0.75"/>
        <n v="4.5"/>
        <n v="0"/>
        <n v="10"/>
        <n v="4.16666666666667"/>
        <n v="3.83333333333333"/>
        <n v="5"/>
        <n v="3.5"/>
        <n v="1.5"/>
        <n v="13.5"/>
        <n v="6.5"/>
        <n v="2.5"/>
        <n v="4.33333333333333"/>
        <n v="3.66666666666667"/>
        <n v="2.66666666666667"/>
        <n v="5.33333333333333"/>
        <n v="8.16666666666667"/>
        <n v="5.16666666666667"/>
        <n v="1.83333333333333"/>
        <n v="5.5"/>
        <n v="8.5"/>
        <n v="4"/>
        <n v="3.25"/>
        <n v="4.58333333333333"/>
        <n v="15"/>
        <n v="0.5"/>
        <n v="7.5"/>
        <n v="11"/>
        <n v="2.75"/>
        <n v="1.08333333333333"/>
        <n v="6.91666666666667"/>
        <n v="1.75"/>
        <n v="5.25"/>
        <n v="5.75"/>
        <n v="2.91666666666667"/>
        <n v="7.33333333333333"/>
        <n v="0.666666666666667"/>
        <n v="2.25"/>
      </sharedItems>
    </cacheField>
    <cacheField name="0" numFmtId="0">
      <sharedItems containsString="0" containsBlank="1" containsNumber="1" minValue="0" maxValue="13" count="88">
        <m/>
        <n v="0"/>
        <n v="3.5"/>
        <n v="3"/>
        <n v="1"/>
        <n v="4"/>
        <n v="0.75"/>
        <n v="2.5"/>
        <n v="0.5"/>
        <n v="6"/>
        <n v="4.75"/>
        <n v="7"/>
        <n v="5.08333333333333"/>
        <n v="7.66666666666667"/>
        <n v="6.91666666666667"/>
        <n v="6.75"/>
        <n v="7.5"/>
        <n v="1.5"/>
        <n v="4.16666666666667"/>
        <n v="1.41666666666667"/>
        <n v="4.25"/>
        <n v="7.25"/>
        <n v="5.58333333333333"/>
        <n v="6.66666666666667"/>
        <n v="3.83333333333333"/>
        <n v="1.91666666666667"/>
        <n v="2"/>
        <n v="4.5"/>
        <n v="5"/>
        <n v="7.91666666666667"/>
        <n v="8"/>
        <n v="6.16666666666667"/>
        <n v="3.08333333333333"/>
        <n v="7.33333333333333"/>
        <n v="7.08333333333333"/>
        <n v="6.83333333333333"/>
        <n v="7.58333333333333"/>
        <n v="6.58333333333333"/>
        <n v="5.5"/>
        <n v="1.16666666666667"/>
        <n v="6.5"/>
        <n v="5.66666666666667"/>
        <n v="2.16666666666667"/>
        <n v="5.33333333333333"/>
        <n v="9"/>
        <n v="3.66666666666667"/>
        <n v="2.41666666666667"/>
        <n v="1.66666666666667"/>
        <n v="4.33333333333333"/>
        <n v="4.91666666666667"/>
        <n v="5.83333333333333"/>
        <n v="7.83333333333333"/>
        <n v="2.75"/>
        <n v="1.75"/>
        <n v="2.08333333333333"/>
        <n v="7.16666666666667"/>
        <n v="1.33333333333333"/>
        <n v="1.83333333333333"/>
        <n v="2.25"/>
        <n v="2.66666666666667"/>
        <n v="3.75"/>
        <n v="6.08333333333333"/>
        <n v="5.91666666666667"/>
        <n v="2.58333333333333"/>
        <n v="6.25"/>
        <n v="0.833333333333333"/>
        <n v="4.66666666666667"/>
        <n v="1.25"/>
        <n v="5.41666666666667"/>
        <n v="6.33333333333333"/>
        <n v="7.75"/>
        <n v="13"/>
        <n v="3.25"/>
        <n v="4.41666666666667"/>
        <n v="6.41666666666667"/>
        <n v="5.25"/>
        <n v="3.58333333333333"/>
        <n v="5.16666666666667"/>
        <n v="5.75"/>
        <n v="4.83333333333333"/>
        <n v="0.666666666666667"/>
        <n v="2.91666666666667"/>
        <n v="3.16666666666667"/>
        <n v="4.58333333333333"/>
        <n v="7.41666666666667"/>
        <n v="3.91666666666667"/>
        <n v="3.41666666666667"/>
        <n v="2.33333333333333"/>
      </sharedItems>
    </cacheField>
    <cacheField name="Availability     ( Ar ) = x/a (%)" numFmtId="0">
      <sharedItems containsString="0" containsBlank="1" containsNumber="1" minValue="0" maxValue="100" count="123">
        <m/>
        <n v="0"/>
        <n v="43.75"/>
        <n v="42.8571428571429"/>
        <n v="100"/>
        <n v="66.6666666666667"/>
        <n v="50"/>
        <n v="70.5882352941177"/>
        <n v="55.5555555555556"/>
        <n v="25"/>
        <n v="6.25"/>
        <n v="75"/>
        <n v="31.25"/>
        <n v="12.5"/>
        <n v="59.375"/>
        <n v="60"/>
        <n v="26.0869565217391"/>
        <n v="87.5"/>
        <n v="63.5416666666667"/>
        <n v="95.8333333333333"/>
        <n v="86.4583333333333"/>
        <n v="84.375"/>
        <n v="93.75"/>
        <n v="18.75"/>
        <n v="52.0833333333333"/>
        <n v="70.8333333333333"/>
        <n v="53.125"/>
        <n v="90.625"/>
        <n v="69.7916666666667"/>
        <n v="83.3333333333333"/>
        <n v="47.9166666666667"/>
        <n v="23.9583333333333"/>
        <n v="57.1428571428571"/>
        <n v="71.4285714285714"/>
        <n v="44.4444444444444"/>
        <n v="21.4285714285714"/>
        <n v="62.5"/>
        <n v="98.9583333333333"/>
        <n v="77.0833333333333"/>
        <n v="38.5416666666667"/>
        <n v="91.6666666666667"/>
        <n v="88.5416666666667"/>
        <n v="85.4166666666667"/>
        <n v="94.7916666666667"/>
        <n v="82.2916666666667"/>
        <n v="58.3333333333333"/>
        <n v="81.25"/>
        <n v="27.0833333333333"/>
        <n v="37.5"/>
        <n v="53.8461538461538"/>
        <n v="69.2307692307692"/>
        <n v="30.2083333333333"/>
        <n v="54.1666666666667"/>
        <n v="61.4583333333333"/>
        <n v="72.9166666666667"/>
        <n v="97.9166666666667"/>
        <n v="95.9183673469388"/>
        <n v="34.375"/>
        <n v="21.875"/>
        <n v="26.0416666666667"/>
        <n v="89.5833333333333"/>
        <n v="16.6666666666667"/>
        <n v="19.3548387096774"/>
        <n v="28.125"/>
        <n v="15.3846153846154"/>
        <n v="33.3333333333333"/>
        <n v="46.875"/>
        <n v="76.0416666666667"/>
        <n v="30.5555555555556"/>
        <n v="73.9583333333333"/>
        <n v="32.2916666666667"/>
        <n v="78.125"/>
        <n v="22.9166666666667"/>
        <n v="14.5833333333333"/>
        <n v="10.4166666666667"/>
        <n v="45.8333333333333"/>
        <n v="15.625"/>
        <n v="67.7083333333333"/>
        <n v="79.1666666666667"/>
        <n v="90.9090909090909"/>
        <n v="64.7058823529412"/>
        <n v="61.5384615384615"/>
        <n v="38.7096774193548"/>
        <n v="45.4545454545455"/>
        <n v="96.875"/>
        <n v="86.6666666666667"/>
        <n v="40.625"/>
        <n v="39.2857142857143"/>
        <n v="55.2083333333333"/>
        <n v="80.2083333333333"/>
        <n v="65.625"/>
        <n v="44.7916666666667"/>
        <n v="68.75"/>
        <n v="64.5833333333333"/>
        <n v="6.66666666666667"/>
        <n v="51.5151515151515"/>
        <n v="28.5714285714286"/>
        <n v="30.7692307692308"/>
        <n v="56.25"/>
        <n v="14.4578313253012"/>
        <n v="90"/>
        <n v="82.1428571428571"/>
        <n v="52.3809523809524"/>
        <n v="41.6666666666667"/>
        <n v="20.8333333333333"/>
        <n v="60.4166666666667"/>
        <n v="71.875"/>
        <n v="8.33333333333334"/>
        <n v="52.1739130434783"/>
        <n v="40"/>
        <n v="39.5833333333333"/>
        <n v="57.2916666666667"/>
        <n v="80"/>
        <n v="27.2727272727273"/>
        <n v="92.7083333333333"/>
        <n v="48.9583333333333"/>
        <n v="31.8181818181818"/>
        <n v="73.9130434782609"/>
        <n v="42.7083333333333"/>
        <n v="46.1538461538461"/>
        <n v="29.1666666666667"/>
        <n v="48.4848484848485"/>
        <n v="96.6666666666667"/>
      </sharedItems>
    </cacheField>
    <cacheField name="Net Performance (Pr)=(o*n)/_x000a_(x*3600) (%)" numFmtId="0">
      <sharedItems containsString="0" containsBlank="1" containsNumber="1" minValue="0" maxValue="132.631578947368" count="310">
        <m/>
        <n v="0"/>
        <n v="73"/>
        <n v="57.7777777777778"/>
        <n v="80.1587301587302"/>
        <n v="66.8981481481482"/>
        <n v="96.4814814814815"/>
        <n v="98"/>
        <n v="15"/>
        <n v="65"/>
        <n v="48"/>
        <n v="16.25"/>
        <n v="79.4642857142857"/>
        <n v="83.1967213114754"/>
        <n v="89.0398550724638"/>
        <n v="73.995983935743"/>
        <n v="62.2427983539095"/>
        <n v="91.2037037037037"/>
        <n v="89.40329218107"/>
        <n v="93.3333333333333"/>
        <n v="74.8611111111111"/>
        <n v="64.2"/>
        <n v="71.6666666666667"/>
        <n v="77.6470588235294"/>
        <n v="93.1944444444444"/>
        <n v="78.3660130718954"/>
        <n v="93.4099616858237"/>
        <n v="94.8412698412698"/>
        <n v="95.6827309236948"/>
        <n v="88.3084577114428"/>
        <n v="95.375"/>
        <n v="94.3478260869565"/>
        <n v="95.7462686567164"/>
        <n v="96.1"/>
        <n v="97.2222222222222"/>
        <n v="64.8550724637681"/>
        <n v="36.8055555555556"/>
        <n v="50.5434782608696"/>
        <n v="82.5"/>
        <n v="59.6491228070175"/>
        <n v="76.1111111111111"/>
        <n v="71.875"/>
        <n v="83.75"/>
        <n v="57.7702702702703"/>
        <n v="65.6756756756757"/>
        <n v="27.7083333333333"/>
        <n v="82.0588235294118"/>
        <n v="83.1176470588235"/>
        <n v="89.4886363636364"/>
        <n v="90.036231884058"/>
        <n v="67.7845528455285"/>
        <n v="43.5185185185185"/>
        <n v="92.4908424908425"/>
        <n v="91.8518518518518"/>
        <n v="85.7647058823529"/>
        <n v="91.0714285714286"/>
        <n v="66.4556962025316"/>
        <n v="78.9473684210526"/>
        <n v="96.0606060606061"/>
        <n v="82.3809523809524"/>
        <n v="93.5515873015873"/>
        <n v="93.75"/>
        <n v="96.6666666666667"/>
        <n v="97.6282051282051"/>
        <n v="96.8888888888889"/>
        <n v="97.3529411764706"/>
        <n v="66.3461538461538"/>
        <n v="70.8620689655172"/>
        <n v="83.125"/>
        <n v="39"/>
        <n v="63.6805555555556"/>
        <n v="63.1410256410256"/>
        <n v="80.3571428571429"/>
        <n v="86.25"/>
        <n v="69"/>
        <n v="92.0851851851852"/>
        <n v="60.7627118644068"/>
        <n v="62.1428571428571"/>
        <n v="81.4285714285714"/>
        <n v="82.4117647058823"/>
        <n v="90.4356060606061"/>
        <n v="90.7608695652174"/>
        <n v="62.1794871794872"/>
        <n v="68.0555555555556"/>
        <n v="91.1172161172161"/>
        <n v="91.5750915750916"/>
        <n v="87.4468085106383"/>
        <n v="88.936170212766"/>
        <n v="66.8582375478927"/>
        <n v="83.3333333333333"/>
        <n v="94.957264957265"/>
        <n v="95.5555555555556"/>
        <n v="93.2950191570881"/>
        <n v="93.3908045977011"/>
        <n v="101.6"/>
        <n v="97.0930232558139"/>
        <n v="100.416666666667"/>
        <n v="95"/>
        <n v="97.1875"/>
        <n v="92.7906976744186"/>
        <n v="93.9259259259259"/>
        <n v="91.25"/>
        <n v="80.5555555555556"/>
        <n v="84.5833333333333"/>
        <n v="98.3703703703704"/>
        <n v="96.25"/>
        <n v="87.9041095890411"/>
        <n v="99.8297872340426"/>
        <n v="34.0909090909091"/>
        <n v="78.8888888888889"/>
        <n v="51.9047619047619"/>
        <n v="58.9189189189189"/>
        <n v="81.1267605633803"/>
        <n v="81.5294117647059"/>
        <n v="78.2258064516129"/>
        <n v="65.8450704225352"/>
        <n v="39.40329218107"/>
        <n v="89.3333333333333"/>
        <n v="88.6546184738956"/>
        <n v="68.0281690140845"/>
        <n v="67.8571428571429"/>
        <n v="87.4358974358974"/>
        <n v="83"/>
        <n v="35.4545454545455"/>
        <n v="61.4285714285714"/>
        <n v="43.0555555555556"/>
        <n v="82.7004219409283"/>
        <n v="92"/>
        <n v="92.0091324200913"/>
        <n v="91.2878787878788"/>
        <n v="94.8"/>
        <n v="94.4642857142857"/>
        <n v="90"/>
        <n v="94.8958333333333"/>
        <n v="93.2307692307693"/>
        <n v="90.5263157894737"/>
        <n v="93.4074074074074"/>
        <n v="91.4814814814815"/>
        <n v="92.9032258064516"/>
        <n v="95.7264957264957"/>
        <n v="100.083333333333"/>
        <n v="100.074468085106"/>
        <n v="81.6666666666667"/>
        <n v="36.037037037037"/>
        <n v="58.3333333333333"/>
        <n v="56.7857142857143"/>
        <n v="80.5"/>
        <n v="57.5"/>
        <n v="78.7878787878788"/>
        <n v="81.1320754716981"/>
        <n v="89.0196078431373"/>
        <n v="88.2034632034632"/>
        <n v="72.1428571428571"/>
        <n v="72.2093023255814"/>
        <n v="82.2727272727273"/>
        <n v="78.2926829268293"/>
        <n v="56.1290322580645"/>
        <n v="66.5"/>
        <n v="84.4444444444444"/>
        <n v="94.4444444444444"/>
        <n v="90.4040404040404"/>
        <n v="95.7352941176471"/>
        <n v="96.453488372093"/>
        <n v="98.4375"/>
        <n v="92.7598566308244"/>
        <n v="97.1527777777778"/>
        <n v="97.0666666666667"/>
        <n v="100.189393939394"/>
        <n v="101.014652014652"/>
        <n v="74.7530864197531"/>
        <n v="84.4298245614035"/>
        <n v="78.3703703703704"/>
        <n v="77.8024691358025"/>
        <n v="81.8181818181818"/>
        <n v="20"/>
        <n v="93.0555555555556"/>
        <n v="87.6190476190476"/>
        <n v="82.201646090535"/>
        <n v="74.1111111111111"/>
        <n v="44.8148148148148"/>
        <n v="102.962962962963"/>
        <n v="53.8888888888889"/>
        <n v="78.5483870967742"/>
        <n v="69.5121951219512"/>
        <n v="73.0588235294118"/>
        <n v="91.5723270440252"/>
        <n v="96.551724137931"/>
        <n v="97"/>
        <n v="85"/>
        <n v="95.6896551724138"/>
        <n v="92.2222222222222"/>
        <n v="94.8444444444444"/>
        <n v="94.2528735632184"/>
        <n v="99.9113475177305"/>
        <n v="96.7682926829268"/>
        <n v="83.3574879227053"/>
        <n v="85.0632911392405"/>
        <n v="91.1481481481481"/>
        <n v="64.1689497716895"/>
        <n v="74.6666666666667"/>
        <n v="77.5"/>
        <n v="85.6716417910448"/>
        <n v="86.1363636363636"/>
        <n v="78.8314176245211"/>
        <n v="75.8547008547009"/>
        <n v="79.8780487804878"/>
        <n v="89.0425531914894"/>
        <n v="77.1428571428571"/>
        <n v="90.2777777777778"/>
        <n v="95.8333333333333"/>
        <n v="93.5714285714286"/>
        <n v="94.375"/>
        <n v="93.0434782608695"/>
        <n v="57.2222222222222"/>
        <n v="95.1111111111111"/>
        <n v="92.4137931034483"/>
        <n v="67.0833333333333"/>
        <n v="98.0116959064327"/>
        <n v="94.4871794871795"/>
        <n v="100.482269503546"/>
        <n v="100.944444444444"/>
        <n v="85.9349593495935"/>
        <n v="85.2564102564102"/>
        <n v="81.0897435897436"/>
        <n v="73.3516483516484"/>
        <n v="90.4347826086957"/>
        <n v="90.3030303030303"/>
        <n v="85.3682170542636"/>
        <n v="88.6015325670498"/>
        <n v="88.953488372093"/>
        <n v="93.1395348837209"/>
        <n v="85.9375"/>
        <n v="91.7647058823529"/>
        <n v="38.1578947368421"/>
        <n v="96.3888888888889"/>
        <n v="96.0869565217391"/>
        <n v="96.5909090909091"/>
        <n v="132.631578947368"/>
        <n v="90.9090909090909"/>
        <n v="92.4444444444444"/>
        <n v="92.6984126984127"/>
        <n v="107.777777777778"/>
        <n v="76.3276836158192"/>
        <n v="98.2926829268293"/>
        <n v="98.4722222222222"/>
        <n v="62.5"/>
        <n v="99.3717948717949"/>
        <n v="97.4305555555556"/>
        <n v="87.843137254902"/>
        <n v="56.3888888888889"/>
        <n v="40.8333333333333"/>
        <n v="80.6385542168675"/>
        <n v="79.4741784037559"/>
        <n v="78.9130434782609"/>
        <n v="82.0121951219512"/>
        <n v="88.4831460674157"/>
        <n v="88.2608695652174"/>
        <n v="91.3829787234042"/>
        <n v="80.2702702702703"/>
        <n v="74"/>
        <n v="86.0992907801418"/>
        <n v="48.3333333333333"/>
        <n v="96.2962962962963"/>
        <n v="96.8333333333333"/>
        <n v="96.6860465116279"/>
        <n v="94.8387096774194"/>
        <n v="78.125"/>
        <n v="93.0232558139535"/>
        <n v="92.8888888888889"/>
        <n v="95.8730158730159"/>
        <n v="94.6031746031746"/>
        <n v="69.5138888888889"/>
        <n v="80.78125"/>
        <n v="97.2916666666667"/>
        <n v="97.6296296296296"/>
        <n v="80.46875"/>
        <n v="81"/>
        <n v="90.9047619047619"/>
        <n v="98.3064516129032"/>
        <n v="84.4725738396624"/>
        <n v="79.1558441558442"/>
        <n v="92.0946502057613"/>
        <n v="79.4318181818182"/>
        <n v="90.7575757575758"/>
        <n v="90.3875968992248"/>
        <n v="87.5"/>
        <n v="92.3611111111111"/>
        <n v="91.4444444444444"/>
        <n v="93.5227272727273"/>
        <n v="76.7532467532468"/>
        <n v="85.8490566037736"/>
        <n v="69.2168674698795"/>
        <n v="80.958904109589"/>
        <n v="95.8860759493671"/>
        <n v="100.487804878049"/>
        <n v="96.9135802469136"/>
        <n v="128.333333333333"/>
        <n v="94.5714285714286"/>
        <n v="90.1075268817205"/>
        <n v="82.962962962963"/>
        <n v="93.6329588014981"/>
        <n v="94.0740740740741"/>
        <n v="72.9166666666667"/>
        <n v="77.9032258064516"/>
        <n v="61.875"/>
        <n v="77.7777777777778"/>
        <n v="94.948717948718"/>
        <n v="98.8510638297872"/>
        <n v="86.7450980392157"/>
        <n v="86.8965517241379"/>
      </sharedItems>
    </cacheField>
    <cacheField name="Quality rate  (Qr)=(o-p)/o (%)" numFmtId="0">
      <sharedItems containsString="0" containsBlank="1" containsNumber="1" minValue="-341.666666666667" maxValue="100" count="216">
        <m/>
        <n v="0"/>
        <n v="99.4855967078189"/>
        <n v="100"/>
        <n v="99.6089049338147"/>
        <n v="93.1506849315068"/>
        <n v="84.6153846153846"/>
        <n v="96.039603960396"/>
        <n v="91.6955017301038"/>
        <n v="99.5201535508637"/>
        <n v="-341.666666666667"/>
        <n v="76.5182186234818"/>
        <n v="26.0416666666667"/>
        <n v="93.9325842696629"/>
        <n v="90.1477832512315"/>
        <n v="96.7446592065107"/>
        <n v="86.1601085481682"/>
        <n v="62.8099173553719"/>
        <n v="99.1878172588832"/>
        <n v="97.8135788262371"/>
        <n v="87.5"/>
        <n v="92.9499072356215"/>
        <n v="77.5700934579439"/>
        <n v="88.3720930232558"/>
        <n v="96.4146531566641"/>
        <n v="93.5294117647059"/>
        <n v="69.1228070175439"/>
        <n v="64.8148148148148"/>
        <n v="74.6411483253589"/>
        <n v="95.4838709677419"/>
        <n v="96.6029723991507"/>
        <n v="97.2486772486773"/>
        <n v="96.579476861167"/>
        <n v="85.4572713643178"/>
        <n v="64.6808510638298"/>
        <n v="99.2079207920792"/>
        <n v="98.991935483871"/>
        <n v="96.5706447187929"/>
        <n v="97.9084967320261"/>
        <n v="80.5714285714286"/>
        <n v="99.9802469135802"/>
        <n v="98.0300187617261"/>
        <n v="94.8905109489051"/>
        <n v="99.2481203007519"/>
        <n v="94.2307692307692"/>
        <n v="94.6564885496183"/>
        <n v="94.9238578680203"/>
        <n v="88.2716049382716"/>
        <n v="99.2599444958372"/>
        <n v="66.5271966527197"/>
        <n v="76.8965517241379"/>
        <n v="83.0645161290323"/>
        <n v="96.2719298245614"/>
        <n v="97.0021413276231"/>
        <n v="98.3246073298429"/>
        <n v="98.1037924151697"/>
        <n v="74.2268041237113"/>
        <n v="73.469387755102"/>
        <n v="98.7939698492462"/>
        <n v="98.8"/>
        <n v="97.2019464720195"/>
        <n v="97.3684210526316"/>
        <n v="89.4601542416452"/>
        <n v="93.6073059360731"/>
        <n v="98.9457831325301"/>
        <n v="97.3715651135006"/>
        <n v="99.1830065359477"/>
        <n v="64"/>
        <n v="76.056338028169"/>
        <n v="72.4770642201835"/>
        <n v="81.1926605504587"/>
        <n v="94.7916666666667"/>
        <n v="95.6709956709957"/>
        <n v="95.53264604811"/>
        <n v="79.144385026738"/>
        <n v="88.7728459530026"/>
        <n v="99.0049751243781"/>
        <n v="97.281993204983"/>
        <n v="92.8571428571429"/>
        <n v="94.7368421052632"/>
        <n v="98.2404692082112"/>
        <n v="90.9638554216867"/>
        <n v="37.1794871794872"/>
        <n v="99.6894409937888"/>
        <n v="99.298934380258"/>
        <n v="98.9878542510121"/>
        <n v="99.3827160493827"/>
        <n v="98.5012489592007"/>
        <n v="99.4295028524857"/>
        <n v="76.9230769230769"/>
        <n v="53.2374100719424"/>
        <n v="94.2857142857143"/>
        <n v="88.6792452830189"/>
        <n v="95.6521739130435"/>
        <n v="91.304347826087"/>
        <n v="96.9230769230769"/>
        <n v="74.9128919860627"/>
        <n v="92.2480620155039"/>
        <n v="99.2290748898678"/>
        <n v="98.5276073619632"/>
        <n v="92.7392739273927"/>
        <n v="93.719806763285"/>
        <n v="98.3425414364641"/>
        <n v="88.4735202492212"/>
        <n v="94.2528735632184"/>
        <n v="89.4736842105263"/>
        <n v="99.815668202765"/>
        <n v="98.1708981708982"/>
        <n v="90.9189189189189"/>
        <n v="98.9795918367347"/>
        <n v="98.4544049459042"/>
        <n v="99.4782608695652"/>
        <n v="99.5829858215179"/>
        <n v="91.0404624277457"/>
        <n v="91.2727272727273"/>
        <n v="88.3152173913043"/>
        <n v="96.9586374695864"/>
        <n v="97.7777777777778"/>
        <n v="66.6666666666667"/>
        <n v="88.0597014925373"/>
        <n v="97.4308300395257"/>
        <n v="86.6082603254068"/>
        <n v="85.7571214392804"/>
        <n v="55.3719008264463"/>
        <n v="92.0863309352518"/>
        <n v="94.1580756013746"/>
        <n v="93.6344969199179"/>
        <n v="95.7894736842105"/>
        <n v="99.9771428571429"/>
        <n v="99.5833333333333"/>
        <n v="99.8726114649682"/>
        <n v="99.6938775510204"/>
        <n v="98.1927710843374"/>
        <n v="94.0096618357488"/>
        <n v="93.3062880324544"/>
        <n v="93.75"/>
        <n v="95.9501557632399"/>
        <n v="83.9607201309329"/>
        <n v="84.8214285714286"/>
        <n v="93.5483870967742"/>
        <n v="98.2578397212544"/>
        <n v="97.8012313104661"/>
        <n v="91.1300121506683"/>
        <n v="87.4647887323944"/>
        <n v="98.4732824427481"/>
        <n v="99.4026284348865"/>
        <n v="90.7407407407407"/>
        <n v="98.7562189054726"/>
        <n v="94.2028985507246"/>
        <n v="99.5226730310263"/>
        <n v="97.8084415584416"/>
        <n v="96.3713080168776"/>
        <n v="94.0397350993377"/>
        <n v="92.8070175438596"/>
        <n v="90.6666666666667"/>
        <n v="92.5842696629213"/>
        <n v="99.3589743589744"/>
        <n v="99.0771812080537"/>
        <n v="91.3734392735528"/>
        <n v="88.7567567567568"/>
        <n v="94.1176470588235"/>
        <n v="93.8181818181818"/>
        <n v="99.9803690616412"/>
        <n v="95.2054794520548"/>
        <n v="98.4455958549223"/>
        <n v="99.7518610421836"/>
        <n v="80"/>
        <n v="98.813056379822"/>
        <n v="98.0327868852459"/>
        <n v="96.09375"/>
        <n v="76.7241379310345"/>
        <n v="82.1428571428571"/>
        <n v="86.2542955326461"/>
        <n v="87.7717391304348"/>
        <n v="97.3140495867769"/>
        <n v="95.8333333333333"/>
        <n v="99.1185897435898"/>
        <n v="91.0780669144982"/>
        <n v="94.0740740740741"/>
        <n v="99.7536945812808"/>
        <n v="99.65075669383"/>
        <n v="92.0875420875421"/>
        <n v="91.0815939278937"/>
        <n v="99.7333333333333"/>
        <n v="99.6644295302013"/>
        <n v="97.6689976689977"/>
        <n v="99.0328820116054"/>
        <n v="98.0582524271845"/>
        <n v="98.7654320987654"/>
        <n v="98.3132530120482"/>
        <n v="97.1069182389937"/>
        <n v="90.3846153846154"/>
        <n v="90.062893081761"/>
        <n v="94.5529290853032"/>
        <n v="95.2789699570815"/>
        <n v="93.3333333333333"/>
        <n v="99.0818030050084"/>
        <n v="98.885077186964"/>
        <n v="95.5555555555556"/>
        <n v="96.1331901181525"/>
        <n v="97.812879708384"/>
        <n v="98.5419198055893"/>
        <n v="83.4179357021997"/>
        <n v="88.3760683760684"/>
        <n v="90.5494505494506"/>
        <n v="99.6527777777778"/>
        <n v="99.134907645546"/>
        <n v="98.72"/>
        <n v="99.6062992125984"/>
        <n v="99.3788819875776"/>
        <n v="90.9090909090909"/>
        <n v="95.7142857142857"/>
        <n v="95.5634427684117"/>
        <n v="97.2772277227723"/>
        <n v="95.5696202531646"/>
        <n v="94.6759259259259"/>
      </sharedItems>
    </cacheField>
    <cacheField name="O.E.E=  Ar*Pr*Cr (%)" numFmtId="0">
      <sharedItems containsString="0" containsBlank="1" containsNumber="1" minValue="-6.40625" maxValue="107.777777777778" count="312">
        <m/>
        <n v="0"/>
        <n v="17"/>
        <n v="3.05555555555556"/>
        <n v="33.6805555555556"/>
        <n v="46.0069444444445"/>
        <n v="72.0138888888889"/>
        <n v="30.625"/>
        <n v="-6.40625"/>
        <n v="29.53125"/>
        <n v="7.5"/>
        <n v="4.23913043478261"/>
        <n v="65.3125"/>
        <n v="47.65625"/>
        <n v="82.5520833333333"/>
        <n v="55.1215277777778"/>
        <n v="32.9861111111111"/>
        <n v="84.8090277777778"/>
        <n v="73.7847222222222"/>
        <n v="15.3125"/>
        <n v="52.1875"/>
        <n v="25.9375"/>
        <n v="11.875"/>
        <n v="44.9166666666667"/>
        <n v="55"/>
        <n v="93.1944444444444"/>
        <n v="41.6319444444444"/>
        <n v="84.6527777777778"/>
        <n v="82.9861111111111"/>
        <n v="82.7256944444445"/>
        <n v="61.6319444444444"/>
        <n v="79.4791666666667"/>
        <n v="45.2083333333333"/>
        <n v="64.4270833333333"/>
        <n v="50.0520833333333"/>
        <n v="91.1458333333333"/>
        <n v="15.5381944444444"/>
        <n v="9.20138888888889"/>
        <n v="24.21875"/>
        <n v="51.5625"/>
        <n v="55.2083333333333"/>
        <n v="23.7847222222222"/>
        <n v="17.96875"/>
        <n v="83.75"/>
        <n v="30.78125"/>
        <n v="16.40625"/>
        <n v="18.9583333333333"/>
        <n v="69.3750000000001"/>
        <n v="71.09375"/>
        <n v="79.7743055555556"/>
        <n v="83.3333333333333"/>
        <n v="49.4791666666667"/>
        <n v="26.3888888888889"/>
        <n v="86.9791666666667"/>
        <n v="85.2430555555555"/>
        <n v="73.3333333333333"/>
        <n v="78.0208333333334"/>
        <n v="44.0625"/>
        <n v="46.875"/>
        <n v="88.0555555555556"/>
        <n v="48.0555555555555"/>
        <n v="81.8576388888889"/>
        <n v="70.3125"/>
        <n v="90.625"/>
        <n v="79.3229166666666"/>
        <n v="90.8333333333333"/>
        <n v="68.9583333333333"/>
        <n v="62.5"/>
        <n v="20.3125"/>
        <n v="20.625"/>
        <n v="22.96875"/>
        <n v="22.6041666666667"/>
        <n v="32.4652777777778"/>
        <n v="10.78125"/>
        <n v="11.4201388888889"/>
        <n v="85.6909722222222"/>
        <n v="24.84375"/>
        <n v="34.84375"/>
        <n v="68.59375"/>
        <n v="70.78125"/>
        <n v="81.5104166666667"/>
        <n v="85.3298611111111"/>
        <n v="37.5"/>
        <n v="85.7638888888889"/>
        <n v="83.2291666666666"/>
        <n v="83.0612244897959"/>
        <n v="60.5902777777778"/>
        <n v="28.6458333333333"/>
        <n v="77.1527777777778"/>
        <n v="20.9027777777778"/>
        <n v="84.5486111111111"/>
        <n v="84.6354166666667"/>
        <n v="26.4583333333334"/>
        <n v="86.9791666666666"/>
        <n v="75.3125000000003"/>
        <n v="17.8125"/>
        <n v="16.1979166666667"/>
        <n v="83.125"/>
        <n v="88.0555555555555"/>
        <n v="28.4722222222222"/>
        <n v="70.4861111111111"/>
        <n v="31.71875"/>
        <n v="45.625"/>
        <n v="32.0833333333333"/>
        <n v="65.0868055555556"/>
        <n v="96.951388888889"/>
        <n v="6.66666666666668"/>
        <n v="13.125"/>
        <n v="16.4583333333333"/>
        <n v="36.875"/>
        <n v="56.875"/>
        <n v="69.0625"/>
        <n v="24.1319444444445"/>
        <n v="38.5416666666666"/>
        <n v="29.5138888888889"/>
        <n v="69.0972222222222"/>
        <n v="74.5659722222222"/>
        <n v="46.71875"/>
        <n v="28.125"/>
        <n v="69.7916666666667"/>
        <n v="62.9166666666666"/>
        <n v="3.02083333333334"/>
        <n v="7.91666666666665"/>
        <n v="10.7638888888889"/>
        <n v="68.0555555555556"/>
        <n v="9.58333333333336"/>
        <n v="69.9652777777778"/>
        <n v="41.8402777777778"/>
        <n v="49.375"/>
        <n v="55.1041666666666"/>
        <n v="22.5"/>
        <n v="47.4479166666667"/>
        <n v="63.125"/>
        <n v="71.6666666666667"/>
        <n v="87.5694444444444"/>
        <n v="67.9166666666667"/>
        <n v="89.4444444444444"/>
        <n v="72.5"/>
        <n v="82.962962962963"/>
        <n v="94.4756944444444"/>
        <n v="97.4305555555556"/>
        <n v="25.5208333333333"/>
        <n v="8.99305555555556"/>
        <n v="29.375"/>
        <n v="48.125"/>
        <n v="52.5"/>
        <n v="30"/>
        <n v="41.3194444444444"/>
        <n v="78.2118055555555"/>
        <n v="69.7048611111111"/>
        <n v="43.90625"/>
        <n v="30.3125"/>
        <n v="55.625"/>
        <n v="59.1666666666667"/>
        <n v="34.1666666666667"/>
        <n v="37.1875"/>
        <n v="15.625"/>
        <n v="84.4444444444444"/>
        <n v="6.2962962962963"/>
        <n v="31.0763888888889"/>
        <n v="49.3181818181818"/>
        <n v="86.40625"/>
        <n v="80.8333333333333"/>
        <n v="88.4722222222222"/>
        <n v="97.1527777777778"/>
        <n v="75.8333333333334"/>
        <n v="91.3611111111112"/>
        <n v="95.3541666666667"/>
        <n v="38.28125"/>
        <n v="61.0069444444445"/>
        <n v="25.9548611111111"/>
        <n v="63.6493055555556"/>
        <n v="9.23076923076922"/>
        <n v="11.8473895582329"/>
        <n v="68.4722222222222"/>
        <n v="60.0694444444444"/>
        <n v="49.6527777777778"/>
        <n v="18.6111111111111"/>
        <n v="17.7777777777778"/>
        <n v="45.6666666666667"/>
        <n v="47.5"/>
        <n v="61.875"/>
        <n v="50.5555555555556"/>
        <n v="87.5"/>
        <n v="21.25"/>
        <n v="86.71875"/>
        <n v="22.6388888888889"/>
        <n v="67.5"/>
        <n v="74.0972222222222"/>
        <n v="56.9444444444445"/>
        <n v="97.8298611111111"/>
        <n v="77.7048611111111"/>
        <n v="55.9027777777778"/>
        <n v="65.625"/>
        <n v="49.1944444444444"/>
        <n v="40.96875"/>
        <n v="16.4930555555556"/>
        <n v="9.0625"/>
        <n v="58.75"/>
        <n v="77.2222222222222"/>
        <n v="65.1041666666667"/>
        <n v="53.90625"/>
        <n v="67.1875"/>
        <n v="86.6666666666667"/>
        <n v="51.0416666666667"/>
        <n v="32.8125"/>
        <n v="83.8541666666666"/>
        <n v="13.6458333333333"/>
        <n v="7.86458333333334"/>
        <n v="18.2291666666667"/>
        <n v="22.2916666666666"/>
        <n v="7.15277777777778"/>
        <n v="78.75"/>
        <n v="59.4444444444444"/>
        <n v="55.1388888888889"/>
        <n v="7.89930555555555"/>
        <n v="8.50694444444445"/>
        <n v="57.9166666666666"/>
        <n v="51.1805555555556"/>
        <n v="96.2326388888888"/>
        <n v="91.2013888888885"/>
        <n v="69.0277777777778"/>
        <n v="64.2881944444444"/>
        <n v="59.7361111111111"/>
        <n v="64.375"/>
        <n v="86.1111111111111"/>
        <n v="82.0138888888889"/>
        <n v="69.8784722222222"/>
        <n v="71.2673611111111"/>
        <n v="79.6875"/>
        <n v="83.4375"/>
        <n v="20"/>
        <n v="26.875"/>
        <n v="76.4705882352941"/>
        <n v="15.1041666666667"/>
        <n v="18.0729166666667"/>
        <n v="88.5416666666667"/>
        <n v="8.64583333333333"/>
        <n v="67.8125"/>
        <n v="52.0833333333333"/>
        <n v="44.1269841269841"/>
        <n v="107.777777777778"/>
        <n v="46.1805555555555"/>
        <n v="83.7500000000001"/>
        <n v="98.4722222222222"/>
        <n v="6.25"/>
        <n v="31.875"/>
        <n v="79.78125"/>
        <n v="23.8784722222222"/>
        <n v="59.7916666666667"/>
        <n v="11.7992424242424"/>
        <n v="33.5416666666666"/>
        <n v="60.1354166666667"/>
        <n v="51.5902777777778"/>
        <n v="73.59375"/>
        <n v="71.875"/>
        <n v="85.9027777777778"/>
        <n v="63.8020833333333"/>
        <n v="77.1701388888888"/>
        <n v="84.375"/>
        <n v="89.1666666666666"/>
        <n v="56.9791666666667"/>
        <n v="50"/>
        <n v="57.8125"/>
        <n v="42.1527777777777"/>
        <n v="12.0833333333333"/>
        <n v="81.25"/>
        <n v="90.78125"/>
        <n v="86.6145833333333"/>
        <n v="13.0208333333334"/>
        <n v="87.0833333333333"/>
        <n v="20.9722222222222"/>
        <n v="82.5"/>
        <n v="50.9201388888889"/>
        <n v="80"/>
        <n v="97.2916666666667"/>
        <n v="91.5277777777778"/>
        <n v="78.90625"/>
        <n v="25"/>
        <n v="65.1666666666667"/>
        <n v="61.6527777777777"/>
        <n v="62.8298611111111"/>
        <n v="57.1805555555556"/>
        <n v="73.4722222222222"/>
        <n v="69.375"/>
        <n v="82.4305555555556"/>
        <n v="80.0694444444444"/>
        <n v="78.3854166666667"/>
        <n v="77.6909722222222"/>
        <n v="83.8541666666667"/>
        <n v="84.4791666666666"/>
        <n v="51.3541666666667"/>
        <n v="42.9166666666667"/>
        <n v="59.84375"/>
        <n v="61.5625"/>
        <n v="81.7708333333333"/>
        <n v="96.25"/>
        <n v="58.1944444444445"/>
        <n v="70"/>
        <n v="85.6944444444445"/>
        <n v="35.1388888888889"/>
        <n v="35.3535353535353"/>
        <n v="27.9166666666667"/>
        <n v="75"/>
        <n v="14.0625"/>
        <n v="96.3888888888889"/>
        <n v="49.2361111111111"/>
        <n v="20.9375"/>
        <n v="86.0104166666667"/>
        <n v="94.15625"/>
        <n v="73.4027777777778"/>
        <n v="79.5277777777778"/>
      </sharedItems>
    </cacheField>
    <cacheField name="AD" numFmtId="0">
      <sharedItems containsString="0" containsBlank="1" containsNumber="1" minValue="0" maxValue="9" count="29">
        <m/>
        <n v="0"/>
        <n v="2.5"/>
        <n v="1"/>
        <n v="8"/>
        <n v="2"/>
        <n v="0.583333333333333"/>
        <n v="0.166666666666667"/>
        <n v="2.83333333333333"/>
        <n v="0.333333333333333"/>
        <n v="0.666666666666667"/>
        <n v="4"/>
        <n v="0.5"/>
        <n v="0.25"/>
        <n v="0.75"/>
        <n v="1.5"/>
        <n v="3"/>
        <n v="2.08333333333333"/>
        <n v="9"/>
        <n v="0.0833333333333333"/>
        <n v="0.833333333333333"/>
        <n v="2.66666666666667"/>
        <n v="0.416666666666667"/>
        <n v="1.33333333333333"/>
        <n v="1.83333333333333"/>
        <n v="3.16666666666667"/>
        <n v="2.75"/>
        <n v="1.41666666666667"/>
        <n v="1.16666666666667"/>
      </sharedItems>
    </cacheField>
    <cacheField name="M/C_x000a_ Plan Qty." numFmtId="0">
      <sharedItems containsString="0" containsBlank="1" containsNumber="1" minValue="0" maxValue="2700" count="104">
        <m/>
        <n v="0"/>
        <n v="640"/>
        <n v="630"/>
        <n v="504"/>
        <n v="576"/>
        <n v="1260"/>
        <n v="1440"/>
        <n v="480"/>
        <n v="593.333333333333"/>
        <n v="320"/>
        <n v="80"/>
        <n v="626.666666666667"/>
        <n v="1104"/>
        <n v="1068"/>
        <n v="1056"/>
        <n v="940"/>
        <n v="300"/>
        <n v="294.545454545455"/>
        <n v="92.7272727272727"/>
        <n v="65.4545454545455"/>
        <n v="507.272727272727"/>
        <n v="1305"/>
        <n v="1350"/>
        <n v="1044"/>
        <n v="936"/>
        <n v="1800"/>
        <n v="1200"/>
        <n v="1880"/>
        <n v="1420"/>
        <n v="1840"/>
        <n v="1128"/>
        <n v="570"/>
        <n v="600"/>
        <n v="797.142857142857"/>
        <n v="613.333333333333"/>
        <n v="920"/>
        <n v="468"/>
        <n v="558"/>
        <n v="990"/>
        <n v="210"/>
        <n v="1080"/>
        <n v="960"/>
        <n v="186.666666666667"/>
        <n v="445.714285714286"/>
        <n v="1252.17391304348"/>
        <n v="1173.91304347826"/>
        <n v="606.666666666667"/>
        <n v="1152"/>
        <n v="522"/>
        <n v="1395"/>
        <n v="1920"/>
        <n v="1170"/>
        <n v="540"/>
        <n v="822.857142857143"/>
        <n v="1017.39130434783"/>
        <n v="1226.08695652174"/>
        <n v="514.285714285714"/>
        <n v="360"/>
        <n v="455"/>
        <n v="720"/>
        <n v="573.333333333333"/>
        <n v="930"/>
        <n v="2700"/>
        <n v="788.571428571429"/>
        <n v="805.714285714286"/>
        <n v="460"/>
        <n v="240"/>
        <n v="696"/>
        <n v="586.666666666667"/>
        <n v="90"/>
        <n v="1116"/>
        <n v="2600"/>
        <n v="780"/>
        <n v="756.521739130435"/>
        <n v="45"/>
        <n v="1380"/>
        <n v="1092"/>
        <n v="740"/>
        <n v="762.857142857143"/>
        <n v="1186.95652173913"/>
        <n v="560"/>
        <n v="1320"/>
        <n v="900"/>
        <n v="1740"/>
        <n v="1600"/>
        <n v="450"/>
        <n v="771.428571428571"/>
        <n v="633.333333333333"/>
        <n v="637.5"/>
        <n v="1008"/>
        <n v="1410"/>
        <n v="814.285714285714"/>
        <n v="1230"/>
        <n v="754.285714285714"/>
        <n v="68.5714285714286"/>
        <n v="1147.82608695652"/>
        <n v="910"/>
        <n v="520"/>
        <n v="890"/>
        <n v="580"/>
        <n v="1720"/>
        <n v="565.714285714286"/>
        <n v="497.142857142857"/>
      </sharedItems>
    </cacheField>
    <cacheField name="Down Time (Hrs)" numFmtId="0">
      <sharedItems containsString="0" containsBlank="1" containsNumber="1" minValue="-1" maxValue="8" count="77">
        <m/>
        <n v="8"/>
        <n v="2"/>
        <n v="4"/>
        <n v="0"/>
        <n v="1.25"/>
        <n v="1.5"/>
        <n v="5.5"/>
        <n v="6.5"/>
        <n v="3.5"/>
        <n v="1"/>
        <n v="5"/>
        <n v="2.66666666666667"/>
        <n v="0.833333333333333"/>
        <n v="2.58333333333333"/>
        <n v="0.5"/>
        <n v="0.583333333333333"/>
        <n v="0.166666666666667"/>
        <n v="0.666666666666667"/>
        <n v="2.5"/>
        <n v="1.83333333333333"/>
        <n v="3.33333333333333"/>
        <n v="0.333333333333333"/>
        <n v="0.916666666666667"/>
        <n v="5.91666666666667"/>
        <n v="5.83333333333333"/>
        <n v="3"/>
        <n v="-1"/>
        <n v="6"/>
        <n v="1.33333333333333"/>
        <n v="4.75"/>
        <n v="0.416666666666667"/>
        <n v="0.0833333333333334"/>
        <n v="0.75"/>
        <n v="1.41666666666667"/>
        <n v="0.25"/>
        <n v="5.66666666666667"/>
        <n v="5.58333333333333"/>
        <n v="2.33333333333333"/>
        <n v="3.66666666666667"/>
        <n v="7"/>
        <n v="1.75"/>
        <n v="6.66666666666667"/>
        <n v="6.33333333333333"/>
        <n v="6.16666666666667"/>
        <n v="2.16666666666667"/>
        <n v="5.75"/>
        <n v="6.25"/>
        <n v="4.33333333333333"/>
        <n v="2.75"/>
        <n v="5.33333333333333"/>
        <n v="4.16666666666667"/>
        <n v="3.25"/>
        <n v="5.08333333333333"/>
        <n v="1.58333333333333"/>
        <n v="6.83333333333333"/>
        <n v="1.16666666666667"/>
        <n v="6.75"/>
        <n v="2.41666666666667"/>
        <n v="3.75"/>
        <n v="4.25"/>
        <n v="4.41666666666667"/>
        <n v="4.08333333333333"/>
        <n v="4.66666666666667"/>
        <n v="2.83333333333333"/>
        <n v="1.66666666666667"/>
        <n v="2.08333333333333"/>
        <n v="5.16666666666667"/>
        <n v="2.25"/>
        <n v="3.16666666666667"/>
        <n v="4.5"/>
        <n v="1.91666666666667"/>
        <n v="3.83333333333333"/>
        <n v="3.41666666666667"/>
        <n v="5.25"/>
        <n v="1.08333333333333"/>
        <n v="7.5"/>
      </sharedItems>
    </cacheField>
    <cacheField name="Total Loss Qty." numFmtId="0">
      <sharedItems containsString="0" containsBlank="1" containsNumber="1" minValue="0" maxValue="1680" count="156">
        <m/>
        <n v="0"/>
        <n v="440"/>
        <n v="585"/>
        <n v="252"/>
        <n v="144"/>
        <n v="180"/>
        <n v="990"/>
        <n v="400"/>
        <n v="213.333333333333"/>
        <n v="120"/>
        <n v="66.6666666666667"/>
        <n v="372"/>
        <n v="72"/>
        <n v="84"/>
        <n v="24"/>
        <n v="96"/>
        <n v="300"/>
        <n v="220"/>
        <n v="133.333333333333"/>
        <n v="260"/>
        <n v="98.1818181818182"/>
        <n v="229.090909090909"/>
        <n v="90"/>
        <n v="48"/>
        <n v="132"/>
        <n v="200"/>
        <n v="1200"/>
        <n v="960"/>
        <n v="79.9999999999999"/>
        <n v="840"/>
        <n v="852"/>
        <n v="320"/>
        <n v="80"/>
        <n v="396"/>
        <n v="480"/>
        <n v="106.666666666667"/>
        <n v="380"/>
        <n v="42.8571428571429"/>
        <n v="46.6666666666667"/>
        <n v="12"/>
        <n v="56.6666666666667"/>
        <n v="468"/>
        <n v="216"/>
        <n v="36"/>
        <n v="240"/>
        <n v="816"/>
        <n v="446.666666666667"/>
        <n v="53.3333333333333"/>
        <n v="264"/>
        <n v="560"/>
        <n v="1017.39130434783"/>
        <n v="206.666666666667"/>
        <n v="140"/>
        <n v="192"/>
        <n v="20"/>
        <n v="360"/>
        <n v="1080"/>
        <n v="1420"/>
        <n v="1520"/>
        <n v="1560"/>
        <n v="1170"/>
        <n v="60"/>
        <n v="540"/>
        <n v="390"/>
        <n v="102.857142857143"/>
        <n v="514.285714285714"/>
        <n v="495"/>
        <n v="65.2173913043478"/>
        <n v="333.333333333333"/>
        <n v="334.285714285714"/>
        <n v="150"/>
        <n v="85"/>
        <n v="732"/>
        <n v="720"/>
        <n v="228"/>
        <n v="204"/>
        <n v="100"/>
        <n v="740"/>
        <n v="820"/>
        <n v="432"/>
        <n v="210"/>
        <n v="1110"/>
        <n v="168"/>
        <n v="576"/>
        <n v="1400"/>
        <n v="880"/>
        <n v="580"/>
        <n v="22.5"/>
        <n v="454.285714285714"/>
        <n v="420"/>
        <n v="280"/>
        <n v="226.666666666667"/>
        <n v="75"/>
        <n v="166.666666666667"/>
        <n v="326.666666666667"/>
        <n v="340"/>
        <n v="1240"/>
        <n v="315"/>
        <n v="78.2608695652174"/>
        <n v="39.1304347826087"/>
        <n v="325.714285714286"/>
        <n v="128.571428571429"/>
        <n v="286.95652173913"/>
        <n v="143.478260869565"/>
        <n v="225"/>
        <n v="600"/>
        <n v="1280"/>
        <n v="1440"/>
        <n v="570"/>
        <n v="104.347826086957"/>
        <n v="197.142857142857"/>
        <n v="85.7142857142857"/>
        <n v="495.652173913043"/>
        <n v="234.782608695652"/>
        <n v="408"/>
        <n v="375"/>
        <n v="1600"/>
        <n v="135"/>
        <n v="285"/>
        <n v="660"/>
        <n v="52.1739130434783"/>
        <n v="68.5714285714286"/>
        <n v="208.695652173913"/>
        <n v="26.6666666666667"/>
        <n v="70"/>
        <n v="620"/>
        <n v="552"/>
        <n v="460"/>
        <n v="40"/>
        <n v="1680"/>
        <n v="615"/>
        <n v="308.571428571429"/>
        <n v="939.130434782609"/>
        <n v="188.571428571429"/>
        <n v="548.571428571429"/>
        <n v="247.826086956522"/>
        <n v="13.3333333333333"/>
        <n v="170"/>
        <n v="690"/>
        <n v="1260"/>
        <n v="562.5"/>
        <n v="205.714285714286"/>
        <n v="313.04347826087"/>
        <n v="443.478260869565"/>
        <n v="111.428571428571"/>
        <n v="195.652173913043"/>
        <n v="30"/>
        <n v="410"/>
        <n v="113.333333333333"/>
        <n v="1020"/>
        <n v="450"/>
        <n v="52.5"/>
        <n v="291.428571428571"/>
        <n v="13.0434782608696"/>
        <n v="25.714285714285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2"/>
    <x v="1"/>
    <x v="1"/>
    <x v="1"/>
    <x v="1"/>
    <x v="1"/>
    <x v="0"/>
    <x v="1"/>
    <x v="2"/>
    <x v="1"/>
    <x v="1"/>
    <x v="0"/>
    <x v="1"/>
    <x v="1"/>
    <x v="1"/>
    <x v="0"/>
    <x v="1"/>
    <x v="0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2"/>
    <x v="1"/>
    <x v="2"/>
    <x v="1"/>
    <x v="2"/>
    <x v="1"/>
  </r>
  <r>
    <x v="3"/>
    <x v="1"/>
    <x v="1"/>
    <x v="1"/>
    <x v="2"/>
    <x v="1"/>
    <x v="2"/>
    <x v="2"/>
    <x v="0"/>
    <x v="2"/>
    <x v="3"/>
    <x v="2"/>
    <x v="1"/>
    <x v="0"/>
    <x v="1"/>
    <x v="1"/>
    <x v="2"/>
    <x v="0"/>
    <x v="0"/>
    <x v="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1"/>
    <x v="1"/>
    <x v="1"/>
    <x v="1"/>
    <x v="1"/>
    <x v="1"/>
    <x v="1"/>
    <x v="1"/>
    <x v="1"/>
    <x v="2"/>
    <x v="2"/>
    <x v="3"/>
    <x v="3"/>
    <x v="1"/>
    <x v="3"/>
    <x v="1"/>
    <x v="1"/>
    <x v="1"/>
    <x v="3"/>
    <x v="1"/>
  </r>
  <r>
    <x v="4"/>
    <x v="1"/>
    <x v="1"/>
    <x v="1"/>
    <x v="2"/>
    <x v="2"/>
    <x v="2"/>
    <x v="2"/>
    <x v="0"/>
    <x v="2"/>
    <x v="3"/>
    <x v="2"/>
    <x v="1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"/>
    <x v="1"/>
    <x v="2"/>
    <x v="1"/>
    <x v="2"/>
    <x v="2"/>
    <x v="3"/>
    <x v="3"/>
    <x v="0"/>
    <x v="2"/>
    <x v="3"/>
    <x v="2"/>
    <x v="1"/>
    <x v="0"/>
    <x v="1"/>
    <x v="1"/>
    <x v="4"/>
    <x v="0"/>
    <x v="0"/>
    <x v="0"/>
    <x v="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6"/>
    <x v="1"/>
    <x v="2"/>
    <x v="1"/>
    <x v="2"/>
    <x v="3"/>
    <x v="3"/>
    <x v="3"/>
    <x v="0"/>
    <x v="3"/>
    <x v="4"/>
    <x v="3"/>
    <x v="1"/>
    <x v="0"/>
    <x v="1"/>
    <x v="1"/>
    <x v="5"/>
    <x v="0"/>
    <x v="0"/>
    <x v="0"/>
    <x v="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7"/>
    <x v="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8"/>
    <x v="1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9"/>
    <x v="1"/>
    <x v="1"/>
    <x v="2"/>
    <x v="4"/>
    <x v="4"/>
    <x v="4"/>
    <x v="4"/>
    <x v="0"/>
    <x v="4"/>
    <x v="5"/>
    <x v="4"/>
    <x v="2"/>
    <x v="0"/>
    <x v="1"/>
    <x v="2"/>
    <x v="6"/>
    <x v="0"/>
    <x v="0"/>
    <x v="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6"/>
    <x v="6"/>
    <x v="3"/>
    <x v="7"/>
    <x v="1"/>
    <x v="3"/>
    <x v="1"/>
    <x v="1"/>
    <x v="1"/>
    <x v="5"/>
    <x v="1"/>
  </r>
  <r>
    <x v="10"/>
    <x v="1"/>
    <x v="1"/>
    <x v="2"/>
    <x v="4"/>
    <x v="5"/>
    <x v="4"/>
    <x v="4"/>
    <x v="0"/>
    <x v="4"/>
    <x v="5"/>
    <x v="4"/>
    <x v="2"/>
    <x v="0"/>
    <x v="1"/>
    <x v="3"/>
    <x v="7"/>
    <x v="0"/>
    <x v="0"/>
    <x v="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11"/>
    <x v="1"/>
    <x v="1"/>
    <x v="2"/>
    <x v="4"/>
    <x v="0"/>
    <x v="4"/>
    <x v="4"/>
    <x v="0"/>
    <x v="5"/>
    <x v="6"/>
    <x v="0"/>
    <x v="2"/>
    <x v="0"/>
    <x v="1"/>
    <x v="0"/>
    <x v="0"/>
    <x v="0"/>
    <x v="2"/>
    <x v="0"/>
    <x v="9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8"/>
    <x v="8"/>
    <x v="6"/>
    <x v="4"/>
    <x v="1"/>
    <x v="1"/>
    <x v="1"/>
    <x v="1"/>
    <x v="1"/>
    <x v="4"/>
    <x v="1"/>
  </r>
  <r>
    <x v="12"/>
    <x v="1"/>
    <x v="2"/>
    <x v="2"/>
    <x v="4"/>
    <x v="5"/>
    <x v="5"/>
    <x v="5"/>
    <x v="1"/>
    <x v="4"/>
    <x v="5"/>
    <x v="4"/>
    <x v="2"/>
    <x v="0"/>
    <x v="1"/>
    <x v="1"/>
    <x v="8"/>
    <x v="0"/>
    <x v="3"/>
    <x v="0"/>
    <x v="1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9"/>
    <x v="9"/>
    <x v="3"/>
    <x v="5"/>
    <x v="1"/>
    <x v="4"/>
    <x v="1"/>
    <x v="1"/>
    <x v="1"/>
    <x v="6"/>
    <x v="1"/>
  </r>
  <r>
    <x v="11"/>
    <x v="1"/>
    <x v="2"/>
    <x v="2"/>
    <x v="4"/>
    <x v="4"/>
    <x v="5"/>
    <x v="5"/>
    <x v="1"/>
    <x v="6"/>
    <x v="7"/>
    <x v="0"/>
    <x v="2"/>
    <x v="0"/>
    <x v="1"/>
    <x v="2"/>
    <x v="9"/>
    <x v="0"/>
    <x v="0"/>
    <x v="0"/>
    <x v="1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9"/>
    <x v="9"/>
    <x v="7"/>
    <x v="8"/>
    <x v="1"/>
    <x v="3"/>
    <x v="1"/>
    <x v="5"/>
    <x v="1"/>
    <x v="4"/>
    <x v="1"/>
  </r>
  <r>
    <x v="10"/>
    <x v="1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"/>
    <x v="1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"/>
    <x v="1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"/>
    <x v="1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"/>
    <x v="1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"/>
    <x v="1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"/>
    <x v="1"/>
    <x v="1"/>
    <x v="3"/>
    <x v="8"/>
    <x v="6"/>
    <x v="6"/>
    <x v="0"/>
    <x v="0"/>
    <x v="7"/>
    <x v="8"/>
    <x v="0"/>
    <x v="2"/>
    <x v="1"/>
    <x v="2"/>
    <x v="1"/>
    <x v="10"/>
    <x v="1"/>
    <x v="4"/>
    <x v="0"/>
    <x v="12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1"/>
    <x v="11"/>
    <x v="7"/>
    <x v="9"/>
    <x v="2"/>
    <x v="5"/>
    <x v="2"/>
    <x v="5"/>
    <x v="2"/>
    <x v="7"/>
    <x v="2"/>
  </r>
  <r>
    <x v="17"/>
    <x v="1"/>
    <x v="2"/>
    <x v="3"/>
    <x v="8"/>
    <x v="6"/>
    <x v="7"/>
    <x v="0"/>
    <x v="0"/>
    <x v="8"/>
    <x v="1"/>
    <x v="0"/>
    <x v="2"/>
    <x v="2"/>
    <x v="3"/>
    <x v="1"/>
    <x v="11"/>
    <x v="2"/>
    <x v="0"/>
    <x v="0"/>
    <x v="13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8"/>
    <x v="10"/>
    <x v="3"/>
    <x v="6"/>
    <x v="3"/>
    <x v="3"/>
    <x v="3"/>
    <x v="8"/>
    <x v="3"/>
  </r>
  <r>
    <x v="18"/>
    <x v="1"/>
    <x v="1"/>
    <x v="3"/>
    <x v="9"/>
    <x v="6"/>
    <x v="8"/>
    <x v="0"/>
    <x v="0"/>
    <x v="7"/>
    <x v="8"/>
    <x v="5"/>
    <x v="2"/>
    <x v="3"/>
    <x v="4"/>
    <x v="1"/>
    <x v="12"/>
    <x v="3"/>
    <x v="5"/>
    <x v="0"/>
    <x v="14"/>
    <x v="1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"/>
    <x v="7"/>
    <x v="4"/>
    <x v="3"/>
    <x v="4"/>
    <x v="9"/>
    <x v="4"/>
  </r>
  <r>
    <x v="19"/>
    <x v="1"/>
    <x v="2"/>
    <x v="3"/>
    <x v="9"/>
    <x v="6"/>
    <x v="8"/>
    <x v="6"/>
    <x v="2"/>
    <x v="7"/>
    <x v="8"/>
    <x v="5"/>
    <x v="2"/>
    <x v="3"/>
    <x v="4"/>
    <x v="1"/>
    <x v="13"/>
    <x v="4"/>
    <x v="6"/>
    <x v="0"/>
    <x v="15"/>
    <x v="8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5"/>
    <x v="8"/>
    <x v="5"/>
    <x v="1"/>
    <x v="5"/>
    <x v="2"/>
    <x v="5"/>
  </r>
  <r>
    <x v="20"/>
    <x v="1"/>
    <x v="1"/>
    <x v="3"/>
    <x v="10"/>
    <x v="7"/>
    <x v="9"/>
    <x v="6"/>
    <x v="0"/>
    <x v="9"/>
    <x v="9"/>
    <x v="6"/>
    <x v="1"/>
    <x v="4"/>
    <x v="5"/>
    <x v="1"/>
    <x v="14"/>
    <x v="5"/>
    <x v="5"/>
    <x v="0"/>
    <x v="1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9"/>
    <x v="11"/>
    <x v="6"/>
    <x v="9"/>
    <x v="6"/>
    <x v="3"/>
    <x v="6"/>
    <x v="10"/>
    <x v="6"/>
  </r>
  <r>
    <x v="21"/>
    <x v="1"/>
    <x v="2"/>
    <x v="3"/>
    <x v="10"/>
    <x v="7"/>
    <x v="7"/>
    <x v="7"/>
    <x v="0"/>
    <x v="9"/>
    <x v="9"/>
    <x v="6"/>
    <x v="1"/>
    <x v="4"/>
    <x v="5"/>
    <x v="1"/>
    <x v="15"/>
    <x v="0"/>
    <x v="0"/>
    <x v="0"/>
    <x v="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7"/>
    <x v="3"/>
    <x v="7"/>
    <x v="1"/>
    <x v="7"/>
    <x v="7"/>
    <x v="7"/>
  </r>
  <r>
    <x v="22"/>
    <x v="1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3"/>
    <x v="1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4"/>
    <x v="1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1"/>
    <x v="4"/>
    <x v="13"/>
    <x v="8"/>
    <x v="10"/>
    <x v="8"/>
    <x v="0"/>
    <x v="10"/>
    <x v="10"/>
    <x v="7"/>
    <x v="1"/>
    <x v="1"/>
    <x v="2"/>
    <x v="1"/>
    <x v="16"/>
    <x v="6"/>
    <x v="7"/>
    <x v="0"/>
    <x v="18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8"/>
    <x v="10"/>
    <x v="8"/>
    <x v="5"/>
    <x v="8"/>
    <x v="11"/>
    <x v="8"/>
  </r>
  <r>
    <x v="26"/>
    <x v="1"/>
    <x v="2"/>
    <x v="4"/>
    <x v="13"/>
    <x v="8"/>
    <x v="11"/>
    <x v="0"/>
    <x v="0"/>
    <x v="10"/>
    <x v="10"/>
    <x v="7"/>
    <x v="1"/>
    <x v="1"/>
    <x v="2"/>
    <x v="1"/>
    <x v="17"/>
    <x v="7"/>
    <x v="8"/>
    <x v="0"/>
    <x v="19"/>
    <x v="9"/>
    <x v="1"/>
    <x v="5"/>
    <x v="1"/>
    <x v="2"/>
    <x v="1"/>
    <x v="1"/>
    <x v="2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10"/>
    <x v="14"/>
    <x v="9"/>
    <x v="11"/>
    <x v="9"/>
    <x v="6"/>
    <x v="9"/>
    <x v="12"/>
    <x v="9"/>
  </r>
  <r>
    <x v="27"/>
    <x v="1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8"/>
    <x v="1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9"/>
    <x v="1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"/>
    <x v="1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"/>
    <x v="1"/>
    <x v="1"/>
    <x v="4"/>
    <x v="16"/>
    <x v="9"/>
    <x v="12"/>
    <x v="9"/>
    <x v="3"/>
    <x v="11"/>
    <x v="11"/>
    <x v="8"/>
    <x v="2"/>
    <x v="1"/>
    <x v="2"/>
    <x v="1"/>
    <x v="18"/>
    <x v="6"/>
    <x v="9"/>
    <x v="0"/>
    <x v="20"/>
    <x v="6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8"/>
    <x v="1"/>
    <x v="1"/>
    <x v="1"/>
    <x v="1"/>
    <x v="1"/>
    <x v="1"/>
    <x v="1"/>
    <x v="1"/>
    <x v="1"/>
    <x v="1"/>
    <x v="1"/>
    <x v="1"/>
    <x v="1"/>
    <x v="1"/>
    <x v="12"/>
    <x v="12"/>
    <x v="7"/>
    <x v="15"/>
    <x v="10"/>
    <x v="12"/>
    <x v="10"/>
    <x v="7"/>
    <x v="10"/>
    <x v="6"/>
    <x v="10"/>
  </r>
  <r>
    <x v="32"/>
    <x v="1"/>
    <x v="1"/>
    <x v="4"/>
    <x v="16"/>
    <x v="8"/>
    <x v="12"/>
    <x v="9"/>
    <x v="3"/>
    <x v="12"/>
    <x v="12"/>
    <x v="0"/>
    <x v="2"/>
    <x v="1"/>
    <x v="2"/>
    <x v="1"/>
    <x v="19"/>
    <x v="0"/>
    <x v="0"/>
    <x v="0"/>
    <x v="21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3"/>
    <x v="13"/>
    <x v="4"/>
    <x v="16"/>
    <x v="11"/>
    <x v="3"/>
    <x v="11"/>
    <x v="8"/>
    <x v="11"/>
    <x v="4"/>
    <x v="1"/>
  </r>
  <r>
    <x v="33"/>
    <x v="1"/>
    <x v="2"/>
    <x v="4"/>
    <x v="16"/>
    <x v="8"/>
    <x v="13"/>
    <x v="0"/>
    <x v="0"/>
    <x v="12"/>
    <x v="12"/>
    <x v="9"/>
    <x v="2"/>
    <x v="1"/>
    <x v="2"/>
    <x v="1"/>
    <x v="20"/>
    <x v="8"/>
    <x v="0"/>
    <x v="0"/>
    <x v="22"/>
    <x v="10"/>
    <x v="1"/>
    <x v="1"/>
    <x v="2"/>
    <x v="3"/>
    <x v="1"/>
    <x v="1"/>
    <x v="1"/>
    <x v="1"/>
    <x v="1"/>
    <x v="2"/>
    <x v="1"/>
    <x v="1"/>
    <x v="1"/>
    <x v="2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2"/>
    <x v="13"/>
    <x v="12"/>
    <x v="7"/>
    <x v="12"/>
    <x v="13"/>
    <x v="11"/>
  </r>
  <r>
    <x v="34"/>
    <x v="1"/>
    <x v="1"/>
    <x v="4"/>
    <x v="17"/>
    <x v="8"/>
    <x v="14"/>
    <x v="10"/>
    <x v="0"/>
    <x v="4"/>
    <x v="5"/>
    <x v="4"/>
    <x v="2"/>
    <x v="5"/>
    <x v="6"/>
    <x v="1"/>
    <x v="21"/>
    <x v="8"/>
    <x v="10"/>
    <x v="0"/>
    <x v="2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3"/>
    <x v="1"/>
    <x v="1"/>
    <x v="1"/>
    <x v="1"/>
    <x v="4"/>
    <x v="1"/>
    <x v="1"/>
    <x v="1"/>
    <x v="1"/>
    <x v="1"/>
    <x v="12"/>
    <x v="18"/>
    <x v="13"/>
    <x v="14"/>
    <x v="13"/>
    <x v="9"/>
    <x v="13"/>
    <x v="14"/>
    <x v="12"/>
  </r>
  <r>
    <x v="35"/>
    <x v="1"/>
    <x v="2"/>
    <x v="4"/>
    <x v="17"/>
    <x v="8"/>
    <x v="15"/>
    <x v="0"/>
    <x v="0"/>
    <x v="4"/>
    <x v="5"/>
    <x v="4"/>
    <x v="2"/>
    <x v="5"/>
    <x v="6"/>
    <x v="1"/>
    <x v="22"/>
    <x v="9"/>
    <x v="6"/>
    <x v="1"/>
    <x v="2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14"/>
    <x v="15"/>
    <x v="14"/>
    <x v="9"/>
    <x v="13"/>
    <x v="4"/>
    <x v="1"/>
  </r>
  <r>
    <x v="36"/>
    <x v="1"/>
    <x v="1"/>
    <x v="4"/>
    <x v="18"/>
    <x v="8"/>
    <x v="16"/>
    <x v="0"/>
    <x v="0"/>
    <x v="9"/>
    <x v="9"/>
    <x v="6"/>
    <x v="1"/>
    <x v="5"/>
    <x v="6"/>
    <x v="1"/>
    <x v="23"/>
    <x v="10"/>
    <x v="11"/>
    <x v="2"/>
    <x v="25"/>
    <x v="13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4"/>
    <x v="20"/>
    <x v="15"/>
    <x v="16"/>
    <x v="15"/>
    <x v="6"/>
    <x v="14"/>
    <x v="15"/>
    <x v="13"/>
  </r>
  <r>
    <x v="37"/>
    <x v="1"/>
    <x v="2"/>
    <x v="4"/>
    <x v="18"/>
    <x v="8"/>
    <x v="17"/>
    <x v="0"/>
    <x v="0"/>
    <x v="9"/>
    <x v="9"/>
    <x v="6"/>
    <x v="1"/>
    <x v="5"/>
    <x v="6"/>
    <x v="1"/>
    <x v="24"/>
    <x v="11"/>
    <x v="12"/>
    <x v="3"/>
    <x v="26"/>
    <x v="14"/>
    <x v="1"/>
    <x v="1"/>
    <x v="1"/>
    <x v="3"/>
    <x v="1"/>
    <x v="1"/>
    <x v="4"/>
    <x v="1"/>
    <x v="3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16"/>
    <x v="17"/>
    <x v="16"/>
    <x v="10"/>
    <x v="15"/>
    <x v="16"/>
    <x v="14"/>
  </r>
  <r>
    <x v="38"/>
    <x v="1"/>
    <x v="1"/>
    <x v="4"/>
    <x v="19"/>
    <x v="8"/>
    <x v="18"/>
    <x v="0"/>
    <x v="0"/>
    <x v="13"/>
    <x v="13"/>
    <x v="10"/>
    <x v="2"/>
    <x v="5"/>
    <x v="6"/>
    <x v="1"/>
    <x v="25"/>
    <x v="0"/>
    <x v="7"/>
    <x v="0"/>
    <x v="27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7"/>
    <x v="18"/>
    <x v="17"/>
    <x v="9"/>
    <x v="13"/>
    <x v="17"/>
    <x v="15"/>
  </r>
  <r>
    <x v="39"/>
    <x v="1"/>
    <x v="2"/>
    <x v="4"/>
    <x v="19"/>
    <x v="8"/>
    <x v="14"/>
    <x v="11"/>
    <x v="0"/>
    <x v="13"/>
    <x v="13"/>
    <x v="11"/>
    <x v="2"/>
    <x v="5"/>
    <x v="6"/>
    <x v="1"/>
    <x v="26"/>
    <x v="1"/>
    <x v="13"/>
    <x v="0"/>
    <x v="28"/>
    <x v="14"/>
    <x v="1"/>
    <x v="1"/>
    <x v="1"/>
    <x v="3"/>
    <x v="1"/>
    <x v="1"/>
    <x v="3"/>
    <x v="1"/>
    <x v="3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5"/>
    <x v="21"/>
    <x v="18"/>
    <x v="19"/>
    <x v="18"/>
    <x v="6"/>
    <x v="14"/>
    <x v="18"/>
    <x v="16"/>
  </r>
  <r>
    <x v="40"/>
    <x v="1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"/>
    <x v="1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2"/>
    <x v="1"/>
    <x v="1"/>
    <x v="4"/>
    <x v="21"/>
    <x v="8"/>
    <x v="14"/>
    <x v="12"/>
    <x v="0"/>
    <x v="14"/>
    <x v="14"/>
    <x v="12"/>
    <x v="2"/>
    <x v="6"/>
    <x v="7"/>
    <x v="1"/>
    <x v="27"/>
    <x v="12"/>
    <x v="14"/>
    <x v="0"/>
    <x v="29"/>
    <x v="1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19"/>
    <x v="20"/>
    <x v="19"/>
    <x v="11"/>
    <x v="8"/>
    <x v="19"/>
    <x v="17"/>
  </r>
  <r>
    <x v="43"/>
    <x v="1"/>
    <x v="2"/>
    <x v="4"/>
    <x v="21"/>
    <x v="8"/>
    <x v="19"/>
    <x v="0"/>
    <x v="0"/>
    <x v="14"/>
    <x v="14"/>
    <x v="12"/>
    <x v="2"/>
    <x v="6"/>
    <x v="7"/>
    <x v="1"/>
    <x v="28"/>
    <x v="0"/>
    <x v="15"/>
    <x v="0"/>
    <x v="30"/>
    <x v="8"/>
    <x v="1"/>
    <x v="1"/>
    <x v="3"/>
    <x v="4"/>
    <x v="1"/>
    <x v="1"/>
    <x v="3"/>
    <x v="1"/>
    <x v="3"/>
    <x v="2"/>
    <x v="1"/>
    <x v="1"/>
    <x v="1"/>
    <x v="1"/>
    <x v="1"/>
    <x v="1"/>
    <x v="1"/>
    <x v="1"/>
    <x v="1"/>
    <x v="5"/>
    <x v="1"/>
    <x v="2"/>
    <x v="1"/>
    <x v="1"/>
    <x v="1"/>
    <x v="1"/>
    <x v="1"/>
    <x v="4"/>
    <x v="1"/>
    <x v="1"/>
    <x v="1"/>
    <x v="1"/>
    <x v="3"/>
    <x v="1"/>
    <x v="1"/>
    <x v="1"/>
    <x v="1"/>
    <x v="1"/>
    <x v="9"/>
    <x v="11"/>
    <x v="20"/>
    <x v="21"/>
    <x v="20"/>
    <x v="7"/>
    <x v="16"/>
    <x v="20"/>
    <x v="18"/>
  </r>
  <r>
    <x v="44"/>
    <x v="1"/>
    <x v="1"/>
    <x v="4"/>
    <x v="22"/>
    <x v="8"/>
    <x v="20"/>
    <x v="0"/>
    <x v="0"/>
    <x v="7"/>
    <x v="8"/>
    <x v="5"/>
    <x v="2"/>
    <x v="7"/>
    <x v="8"/>
    <x v="1"/>
    <x v="29"/>
    <x v="13"/>
    <x v="0"/>
    <x v="0"/>
    <x v="31"/>
    <x v="1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1"/>
    <x v="1"/>
    <x v="1"/>
    <x v="1"/>
    <x v="5"/>
    <x v="1"/>
    <x v="1"/>
    <x v="1"/>
    <x v="1"/>
    <x v="1"/>
    <x v="1"/>
    <x v="1"/>
    <x v="1"/>
    <x v="1"/>
    <x v="1"/>
    <x v="18"/>
    <x v="24"/>
    <x v="21"/>
    <x v="22"/>
    <x v="21"/>
    <x v="12"/>
    <x v="17"/>
    <x v="21"/>
    <x v="19"/>
  </r>
  <r>
    <x v="45"/>
    <x v="1"/>
    <x v="2"/>
    <x v="4"/>
    <x v="22"/>
    <x v="8"/>
    <x v="20"/>
    <x v="0"/>
    <x v="0"/>
    <x v="7"/>
    <x v="8"/>
    <x v="5"/>
    <x v="2"/>
    <x v="7"/>
    <x v="8"/>
    <x v="1"/>
    <x v="30"/>
    <x v="14"/>
    <x v="0"/>
    <x v="0"/>
    <x v="32"/>
    <x v="1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6"/>
    <x v="1"/>
    <x v="1"/>
    <x v="1"/>
    <x v="1"/>
    <x v="1"/>
    <x v="1"/>
    <x v="1"/>
    <x v="1"/>
    <x v="1"/>
    <x v="1"/>
    <x v="17"/>
    <x v="23"/>
    <x v="22"/>
    <x v="23"/>
    <x v="22"/>
    <x v="1"/>
    <x v="10"/>
    <x v="8"/>
    <x v="20"/>
  </r>
  <r>
    <x v="46"/>
    <x v="1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47"/>
    <x v="1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48"/>
    <x v="1"/>
    <x v="1"/>
    <x v="5"/>
    <x v="24"/>
    <x v="10"/>
    <x v="3"/>
    <x v="13"/>
    <x v="0"/>
    <x v="15"/>
    <x v="15"/>
    <x v="13"/>
    <x v="1"/>
    <x v="8"/>
    <x v="9"/>
    <x v="1"/>
    <x v="31"/>
    <x v="0"/>
    <x v="0"/>
    <x v="0"/>
    <x v="3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2"/>
    <x v="1"/>
    <x v="1"/>
    <x v="1"/>
    <x v="1"/>
    <x v="1"/>
    <x v="1"/>
    <x v="1"/>
    <x v="1"/>
    <x v="1"/>
    <x v="14"/>
    <x v="14"/>
    <x v="3"/>
    <x v="15"/>
    <x v="20"/>
    <x v="3"/>
    <x v="23"/>
    <x v="12"/>
    <x v="18"/>
    <x v="6"/>
    <x v="21"/>
  </r>
  <r>
    <x v="49"/>
    <x v="1"/>
    <x v="1"/>
    <x v="5"/>
    <x v="24"/>
    <x v="10"/>
    <x v="3"/>
    <x v="13"/>
    <x v="0"/>
    <x v="3"/>
    <x v="4"/>
    <x v="0"/>
    <x v="1"/>
    <x v="8"/>
    <x v="9"/>
    <x v="1"/>
    <x v="32"/>
    <x v="0"/>
    <x v="0"/>
    <x v="0"/>
    <x v="34"/>
    <x v="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9"/>
    <x v="25"/>
    <x v="23"/>
    <x v="3"/>
    <x v="24"/>
    <x v="6"/>
    <x v="19"/>
    <x v="4"/>
    <x v="1"/>
  </r>
  <r>
    <x v="50"/>
    <x v="1"/>
    <x v="1"/>
    <x v="5"/>
    <x v="24"/>
    <x v="9"/>
    <x v="3"/>
    <x v="13"/>
    <x v="0"/>
    <x v="3"/>
    <x v="4"/>
    <x v="0"/>
    <x v="1"/>
    <x v="8"/>
    <x v="9"/>
    <x v="1"/>
    <x v="33"/>
    <x v="0"/>
    <x v="0"/>
    <x v="0"/>
    <x v="3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4"/>
    <x v="3"/>
    <x v="25"/>
    <x v="1"/>
    <x v="20"/>
    <x v="4"/>
    <x v="1"/>
  </r>
  <r>
    <x v="51"/>
    <x v="1"/>
    <x v="2"/>
    <x v="5"/>
    <x v="24"/>
    <x v="10"/>
    <x v="21"/>
    <x v="0"/>
    <x v="0"/>
    <x v="15"/>
    <x v="15"/>
    <x v="13"/>
    <x v="1"/>
    <x v="8"/>
    <x v="9"/>
    <x v="1"/>
    <x v="34"/>
    <x v="0"/>
    <x v="0"/>
    <x v="0"/>
    <x v="36"/>
    <x v="19"/>
    <x v="1"/>
    <x v="7"/>
    <x v="1"/>
    <x v="1"/>
    <x v="1"/>
    <x v="1"/>
    <x v="1"/>
    <x v="1"/>
    <x v="1"/>
    <x v="1"/>
    <x v="1"/>
    <x v="1"/>
    <x v="1"/>
    <x v="1"/>
    <x v="1"/>
    <x v="1"/>
    <x v="1"/>
    <x v="3"/>
    <x v="1"/>
    <x v="8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0"/>
    <x v="26"/>
    <x v="25"/>
    <x v="3"/>
    <x v="26"/>
    <x v="13"/>
    <x v="21"/>
    <x v="9"/>
    <x v="22"/>
  </r>
  <r>
    <x v="52"/>
    <x v="1"/>
    <x v="1"/>
    <x v="5"/>
    <x v="25"/>
    <x v="10"/>
    <x v="22"/>
    <x v="0"/>
    <x v="0"/>
    <x v="16"/>
    <x v="16"/>
    <x v="14"/>
    <x v="2"/>
    <x v="4"/>
    <x v="5"/>
    <x v="1"/>
    <x v="35"/>
    <x v="0"/>
    <x v="0"/>
    <x v="0"/>
    <x v="3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26"/>
    <x v="3"/>
    <x v="27"/>
    <x v="14"/>
    <x v="22"/>
    <x v="4"/>
    <x v="1"/>
  </r>
  <r>
    <x v="51"/>
    <x v="1"/>
    <x v="2"/>
    <x v="5"/>
    <x v="25"/>
    <x v="10"/>
    <x v="23"/>
    <x v="14"/>
    <x v="0"/>
    <x v="16"/>
    <x v="16"/>
    <x v="15"/>
    <x v="2"/>
    <x v="4"/>
    <x v="5"/>
    <x v="1"/>
    <x v="36"/>
    <x v="0"/>
    <x v="0"/>
    <x v="0"/>
    <x v="38"/>
    <x v="1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27"/>
    <x v="3"/>
    <x v="28"/>
    <x v="12"/>
    <x v="23"/>
    <x v="15"/>
    <x v="23"/>
  </r>
  <r>
    <x v="53"/>
    <x v="1"/>
    <x v="1"/>
    <x v="5"/>
    <x v="26"/>
    <x v="10"/>
    <x v="24"/>
    <x v="0"/>
    <x v="0"/>
    <x v="17"/>
    <x v="1"/>
    <x v="16"/>
    <x v="1"/>
    <x v="5"/>
    <x v="6"/>
    <x v="1"/>
    <x v="37"/>
    <x v="0"/>
    <x v="0"/>
    <x v="0"/>
    <x v="39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8"/>
    <x v="3"/>
    <x v="29"/>
    <x v="14"/>
    <x v="24"/>
    <x v="22"/>
    <x v="24"/>
  </r>
  <r>
    <x v="54"/>
    <x v="1"/>
    <x v="2"/>
    <x v="5"/>
    <x v="26"/>
    <x v="10"/>
    <x v="25"/>
    <x v="3"/>
    <x v="4"/>
    <x v="18"/>
    <x v="17"/>
    <x v="17"/>
    <x v="2"/>
    <x v="5"/>
    <x v="6"/>
    <x v="1"/>
    <x v="38"/>
    <x v="0"/>
    <x v="0"/>
    <x v="0"/>
    <x v="40"/>
    <x v="21"/>
    <x v="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28"/>
    <x v="29"/>
    <x v="3"/>
    <x v="30"/>
    <x v="15"/>
    <x v="25"/>
    <x v="23"/>
    <x v="25"/>
  </r>
  <r>
    <x v="55"/>
    <x v="1"/>
    <x v="1"/>
    <x v="5"/>
    <x v="27"/>
    <x v="10"/>
    <x v="26"/>
    <x v="0"/>
    <x v="0"/>
    <x v="19"/>
    <x v="1"/>
    <x v="18"/>
    <x v="1"/>
    <x v="9"/>
    <x v="10"/>
    <x v="1"/>
    <x v="39"/>
    <x v="0"/>
    <x v="0"/>
    <x v="0"/>
    <x v="4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3"/>
    <x v="29"/>
    <x v="30"/>
    <x v="3"/>
    <x v="31"/>
    <x v="12"/>
    <x v="26"/>
    <x v="13"/>
    <x v="26"/>
  </r>
  <r>
    <x v="56"/>
    <x v="1"/>
    <x v="2"/>
    <x v="5"/>
    <x v="27"/>
    <x v="10"/>
    <x v="27"/>
    <x v="0"/>
    <x v="0"/>
    <x v="2"/>
    <x v="3"/>
    <x v="0"/>
    <x v="1"/>
    <x v="9"/>
    <x v="10"/>
    <x v="1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27"/>
    <x v="11"/>
    <x v="27"/>
  </r>
  <r>
    <x v="57"/>
    <x v="1"/>
    <x v="1"/>
    <x v="5"/>
    <x v="28"/>
    <x v="10"/>
    <x v="8"/>
    <x v="15"/>
    <x v="0"/>
    <x v="20"/>
    <x v="18"/>
    <x v="19"/>
    <x v="2"/>
    <x v="9"/>
    <x v="10"/>
    <x v="1"/>
    <x v="40"/>
    <x v="0"/>
    <x v="0"/>
    <x v="0"/>
    <x v="42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4"/>
    <x v="30"/>
    <x v="31"/>
    <x v="3"/>
    <x v="32"/>
    <x v="7"/>
    <x v="28"/>
    <x v="3"/>
    <x v="28"/>
  </r>
  <r>
    <x v="58"/>
    <x v="1"/>
    <x v="2"/>
    <x v="5"/>
    <x v="28"/>
    <x v="10"/>
    <x v="28"/>
    <x v="14"/>
    <x v="5"/>
    <x v="20"/>
    <x v="18"/>
    <x v="19"/>
    <x v="2"/>
    <x v="9"/>
    <x v="10"/>
    <x v="1"/>
    <x v="41"/>
    <x v="15"/>
    <x v="0"/>
    <x v="0"/>
    <x v="43"/>
    <x v="2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22"/>
    <x v="28"/>
    <x v="32"/>
    <x v="24"/>
    <x v="33"/>
    <x v="17"/>
    <x v="29"/>
    <x v="22"/>
    <x v="29"/>
  </r>
  <r>
    <x v="59"/>
    <x v="1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"/>
    <x v="1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1"/>
    <x v="1"/>
    <x v="1"/>
    <x v="5"/>
    <x v="30"/>
    <x v="10"/>
    <x v="20"/>
    <x v="14"/>
    <x v="0"/>
    <x v="13"/>
    <x v="13"/>
    <x v="20"/>
    <x v="2"/>
    <x v="9"/>
    <x v="10"/>
    <x v="1"/>
    <x v="42"/>
    <x v="0"/>
    <x v="0"/>
    <x v="0"/>
    <x v="4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8"/>
    <x v="24"/>
    <x v="33"/>
    <x v="3"/>
    <x v="34"/>
    <x v="9"/>
    <x v="30"/>
    <x v="9"/>
    <x v="30"/>
  </r>
  <r>
    <x v="62"/>
    <x v="1"/>
    <x v="2"/>
    <x v="5"/>
    <x v="30"/>
    <x v="10"/>
    <x v="29"/>
    <x v="0"/>
    <x v="0"/>
    <x v="13"/>
    <x v="13"/>
    <x v="20"/>
    <x v="2"/>
    <x v="9"/>
    <x v="10"/>
    <x v="1"/>
    <x v="43"/>
    <x v="0"/>
    <x v="0"/>
    <x v="0"/>
    <x v="4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34"/>
    <x v="3"/>
    <x v="35"/>
    <x v="12"/>
    <x v="26"/>
    <x v="4"/>
    <x v="1"/>
  </r>
  <r>
    <x v="63"/>
    <x v="1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"/>
    <x v="1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5"/>
    <x v="1"/>
    <x v="1"/>
    <x v="5"/>
    <x v="32"/>
    <x v="10"/>
    <x v="30"/>
    <x v="0"/>
    <x v="0"/>
    <x v="7"/>
    <x v="8"/>
    <x v="0"/>
    <x v="2"/>
    <x v="5"/>
    <x v="6"/>
    <x v="1"/>
    <x v="44"/>
    <x v="0"/>
    <x v="0"/>
    <x v="0"/>
    <x v="46"/>
    <x v="24"/>
    <x v="1"/>
    <x v="9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5"/>
    <x v="31"/>
    <x v="35"/>
    <x v="3"/>
    <x v="36"/>
    <x v="7"/>
    <x v="31"/>
    <x v="24"/>
    <x v="31"/>
  </r>
  <r>
    <x v="66"/>
    <x v="1"/>
    <x v="2"/>
    <x v="5"/>
    <x v="32"/>
    <x v="10"/>
    <x v="31"/>
    <x v="0"/>
    <x v="0"/>
    <x v="7"/>
    <x v="8"/>
    <x v="5"/>
    <x v="2"/>
    <x v="5"/>
    <x v="6"/>
    <x v="1"/>
    <x v="45"/>
    <x v="0"/>
    <x v="0"/>
    <x v="0"/>
    <x v="4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36"/>
    <x v="3"/>
    <x v="37"/>
    <x v="7"/>
    <x v="31"/>
    <x v="25"/>
    <x v="30"/>
  </r>
  <r>
    <x v="67"/>
    <x v="2"/>
    <x v="1"/>
    <x v="1"/>
    <x v="1"/>
    <x v="2"/>
    <x v="32"/>
    <x v="2"/>
    <x v="0"/>
    <x v="21"/>
    <x v="1"/>
    <x v="0"/>
    <x v="1"/>
    <x v="0"/>
    <x v="1"/>
    <x v="1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6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1"/>
    <x v="1"/>
    <x v="26"/>
    <x v="1"/>
  </r>
  <r>
    <x v="68"/>
    <x v="2"/>
    <x v="1"/>
    <x v="1"/>
    <x v="1"/>
    <x v="0"/>
    <x v="32"/>
    <x v="2"/>
    <x v="0"/>
    <x v="22"/>
    <x v="19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3"/>
    <x v="1"/>
    <x v="4"/>
    <x v="1"/>
  </r>
  <r>
    <x v="69"/>
    <x v="2"/>
    <x v="2"/>
    <x v="1"/>
    <x v="1"/>
    <x v="2"/>
    <x v="1"/>
    <x v="1"/>
    <x v="0"/>
    <x v="22"/>
    <x v="19"/>
    <x v="21"/>
    <x v="2"/>
    <x v="0"/>
    <x v="1"/>
    <x v="2"/>
    <x v="46"/>
    <x v="0"/>
    <x v="0"/>
    <x v="0"/>
    <x v="48"/>
    <x v="2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5"/>
    <x v="15"/>
    <x v="26"/>
    <x v="32"/>
    <x v="1"/>
    <x v="3"/>
    <x v="1"/>
    <x v="1"/>
    <x v="1"/>
    <x v="6"/>
    <x v="1"/>
  </r>
  <r>
    <x v="70"/>
    <x v="2"/>
    <x v="2"/>
    <x v="1"/>
    <x v="1"/>
    <x v="2"/>
    <x v="1"/>
    <x v="1"/>
    <x v="0"/>
    <x v="22"/>
    <x v="19"/>
    <x v="22"/>
    <x v="2"/>
    <x v="0"/>
    <x v="1"/>
    <x v="2"/>
    <x v="47"/>
    <x v="0"/>
    <x v="0"/>
    <x v="0"/>
    <x v="49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9"/>
    <x v="9"/>
    <x v="27"/>
    <x v="4"/>
    <x v="1"/>
    <x v="3"/>
    <x v="1"/>
    <x v="1"/>
    <x v="1"/>
    <x v="4"/>
    <x v="1"/>
  </r>
  <r>
    <x v="71"/>
    <x v="2"/>
    <x v="1"/>
    <x v="1"/>
    <x v="2"/>
    <x v="2"/>
    <x v="32"/>
    <x v="16"/>
    <x v="6"/>
    <x v="15"/>
    <x v="15"/>
    <x v="0"/>
    <x v="1"/>
    <x v="0"/>
    <x v="1"/>
    <x v="3"/>
    <x v="48"/>
    <x v="0"/>
    <x v="0"/>
    <x v="0"/>
    <x v="50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3"/>
    <x v="1"/>
    <x v="10"/>
    <x v="1"/>
  </r>
  <r>
    <x v="72"/>
    <x v="2"/>
    <x v="1"/>
    <x v="1"/>
    <x v="2"/>
    <x v="1"/>
    <x v="32"/>
    <x v="16"/>
    <x v="6"/>
    <x v="15"/>
    <x v="15"/>
    <x v="0"/>
    <x v="1"/>
    <x v="0"/>
    <x v="1"/>
    <x v="1"/>
    <x v="49"/>
    <x v="0"/>
    <x v="0"/>
    <x v="0"/>
    <x v="5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3"/>
    <x v="2"/>
    <x v="2"/>
    <x v="1"/>
    <x v="2"/>
    <x v="2"/>
    <x v="3"/>
    <x v="3"/>
    <x v="0"/>
    <x v="15"/>
    <x v="15"/>
    <x v="23"/>
    <x v="1"/>
    <x v="0"/>
    <x v="1"/>
    <x v="2"/>
    <x v="49"/>
    <x v="0"/>
    <x v="0"/>
    <x v="0"/>
    <x v="5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1"/>
    <x v="1"/>
    <x v="1"/>
    <x v="1"/>
    <x v="10"/>
    <x v="1"/>
  </r>
  <r>
    <x v="74"/>
    <x v="2"/>
    <x v="2"/>
    <x v="1"/>
    <x v="2"/>
    <x v="3"/>
    <x v="3"/>
    <x v="3"/>
    <x v="0"/>
    <x v="20"/>
    <x v="18"/>
    <x v="24"/>
    <x v="2"/>
    <x v="0"/>
    <x v="1"/>
    <x v="1"/>
    <x v="50"/>
    <x v="0"/>
    <x v="0"/>
    <x v="0"/>
    <x v="5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3"/>
    <x v="1"/>
    <x v="10"/>
    <x v="1"/>
  </r>
  <r>
    <x v="75"/>
    <x v="2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3"/>
    <x v="1"/>
    <x v="18"/>
    <x v="1"/>
    <x v="27"/>
    <x v="1"/>
  </r>
  <r>
    <x v="76"/>
    <x v="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7"/>
    <x v="2"/>
    <x v="1"/>
    <x v="2"/>
    <x v="4"/>
    <x v="11"/>
    <x v="4"/>
    <x v="5"/>
    <x v="7"/>
    <x v="6"/>
    <x v="7"/>
    <x v="25"/>
    <x v="2"/>
    <x v="0"/>
    <x v="1"/>
    <x v="1"/>
    <x v="51"/>
    <x v="0"/>
    <x v="0"/>
    <x v="0"/>
    <x v="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5"/>
    <x v="15"/>
    <x v="7"/>
    <x v="33"/>
    <x v="1"/>
    <x v="3"/>
    <x v="1"/>
    <x v="1"/>
    <x v="1"/>
    <x v="10"/>
    <x v="1"/>
  </r>
  <r>
    <x v="78"/>
    <x v="2"/>
    <x v="1"/>
    <x v="2"/>
    <x v="4"/>
    <x v="5"/>
    <x v="4"/>
    <x v="5"/>
    <x v="7"/>
    <x v="20"/>
    <x v="18"/>
    <x v="0"/>
    <x v="2"/>
    <x v="0"/>
    <x v="1"/>
    <x v="1"/>
    <x v="52"/>
    <x v="0"/>
    <x v="0"/>
    <x v="0"/>
    <x v="54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9"/>
    <x v="9"/>
    <x v="26"/>
    <x v="34"/>
    <x v="1"/>
    <x v="3"/>
    <x v="1"/>
    <x v="5"/>
    <x v="1"/>
    <x v="15"/>
    <x v="1"/>
  </r>
  <r>
    <x v="79"/>
    <x v="2"/>
    <x v="2"/>
    <x v="2"/>
    <x v="4"/>
    <x v="5"/>
    <x v="5"/>
    <x v="5"/>
    <x v="1"/>
    <x v="20"/>
    <x v="18"/>
    <x v="0"/>
    <x v="2"/>
    <x v="0"/>
    <x v="1"/>
    <x v="1"/>
    <x v="53"/>
    <x v="0"/>
    <x v="0"/>
    <x v="0"/>
    <x v="5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80"/>
    <x v="2"/>
    <x v="2"/>
    <x v="2"/>
    <x v="4"/>
    <x v="11"/>
    <x v="5"/>
    <x v="5"/>
    <x v="1"/>
    <x v="23"/>
    <x v="20"/>
    <x v="0"/>
    <x v="1"/>
    <x v="0"/>
    <x v="1"/>
    <x v="3"/>
    <x v="54"/>
    <x v="0"/>
    <x v="0"/>
    <x v="0"/>
    <x v="56"/>
    <x v="1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3"/>
    <x v="1"/>
    <x v="1"/>
    <x v="1"/>
    <x v="1"/>
    <x v="1"/>
    <x v="1"/>
    <x v="1"/>
    <x v="1"/>
    <x v="1"/>
    <x v="1"/>
    <x v="1"/>
    <x v="1"/>
    <x v="1"/>
    <x v="1"/>
    <x v="2"/>
    <x v="2"/>
    <x v="17"/>
    <x v="35"/>
    <x v="1"/>
    <x v="3"/>
    <x v="1"/>
    <x v="16"/>
    <x v="1"/>
    <x v="19"/>
    <x v="1"/>
  </r>
  <r>
    <x v="81"/>
    <x v="2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2"/>
    <x v="2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3"/>
    <x v="2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"/>
    <x v="2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"/>
    <x v="2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"/>
    <x v="2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87"/>
    <x v="2"/>
    <x v="1"/>
    <x v="3"/>
    <x v="8"/>
    <x v="6"/>
    <x v="9"/>
    <x v="0"/>
    <x v="0"/>
    <x v="24"/>
    <x v="1"/>
    <x v="0"/>
    <x v="2"/>
    <x v="1"/>
    <x v="2"/>
    <x v="1"/>
    <x v="55"/>
    <x v="0"/>
    <x v="0"/>
    <x v="0"/>
    <x v="57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3"/>
    <x v="1"/>
    <x v="1"/>
    <x v="1"/>
    <x v="24"/>
    <x v="30"/>
    <x v="37"/>
    <x v="3"/>
    <x v="38"/>
    <x v="7"/>
    <x v="12"/>
    <x v="3"/>
    <x v="32"/>
  </r>
  <r>
    <x v="88"/>
    <x v="2"/>
    <x v="2"/>
    <x v="3"/>
    <x v="8"/>
    <x v="7"/>
    <x v="14"/>
    <x v="17"/>
    <x v="0"/>
    <x v="25"/>
    <x v="1"/>
    <x v="26"/>
    <x v="1"/>
    <x v="1"/>
    <x v="2"/>
    <x v="1"/>
    <x v="56"/>
    <x v="0"/>
    <x v="0"/>
    <x v="0"/>
    <x v="58"/>
    <x v="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38"/>
    <x v="3"/>
    <x v="39"/>
    <x v="5"/>
    <x v="8"/>
    <x v="10"/>
    <x v="33"/>
  </r>
  <r>
    <x v="89"/>
    <x v="2"/>
    <x v="1"/>
    <x v="3"/>
    <x v="9"/>
    <x v="6"/>
    <x v="16"/>
    <x v="0"/>
    <x v="0"/>
    <x v="7"/>
    <x v="8"/>
    <x v="5"/>
    <x v="2"/>
    <x v="3"/>
    <x v="4"/>
    <x v="1"/>
    <x v="57"/>
    <x v="16"/>
    <x v="4"/>
    <x v="0"/>
    <x v="5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29"/>
    <x v="37"/>
    <x v="39"/>
    <x v="25"/>
    <x v="40"/>
    <x v="19"/>
    <x v="32"/>
    <x v="4"/>
    <x v="1"/>
  </r>
  <r>
    <x v="90"/>
    <x v="2"/>
    <x v="2"/>
    <x v="3"/>
    <x v="9"/>
    <x v="6"/>
    <x v="20"/>
    <x v="0"/>
    <x v="0"/>
    <x v="7"/>
    <x v="8"/>
    <x v="5"/>
    <x v="2"/>
    <x v="3"/>
    <x v="4"/>
    <x v="1"/>
    <x v="58"/>
    <x v="0"/>
    <x v="0"/>
    <x v="0"/>
    <x v="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40"/>
    <x v="3"/>
    <x v="41"/>
    <x v="1"/>
    <x v="5"/>
    <x v="7"/>
    <x v="34"/>
  </r>
  <r>
    <x v="91"/>
    <x v="2"/>
    <x v="1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"/>
    <x v="2"/>
    <x v="2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93"/>
    <x v="2"/>
    <x v="1"/>
    <x v="3"/>
    <x v="11"/>
    <x v="7"/>
    <x v="7"/>
    <x v="0"/>
    <x v="0"/>
    <x v="15"/>
    <x v="15"/>
    <x v="13"/>
    <x v="1"/>
    <x v="1"/>
    <x v="2"/>
    <x v="1"/>
    <x v="59"/>
    <x v="0"/>
    <x v="0"/>
    <x v="0"/>
    <x v="6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41"/>
    <x v="3"/>
    <x v="42"/>
    <x v="1"/>
    <x v="2"/>
    <x v="28"/>
    <x v="35"/>
  </r>
  <r>
    <x v="94"/>
    <x v="2"/>
    <x v="2"/>
    <x v="3"/>
    <x v="11"/>
    <x v="7"/>
    <x v="7"/>
    <x v="0"/>
    <x v="0"/>
    <x v="15"/>
    <x v="15"/>
    <x v="13"/>
    <x v="1"/>
    <x v="1"/>
    <x v="2"/>
    <x v="1"/>
    <x v="60"/>
    <x v="0"/>
    <x v="0"/>
    <x v="0"/>
    <x v="6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42"/>
    <x v="3"/>
    <x v="43"/>
    <x v="1"/>
    <x v="2"/>
    <x v="4"/>
    <x v="1"/>
  </r>
  <r>
    <x v="95"/>
    <x v="2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6"/>
    <x v="2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7"/>
    <x v="2"/>
    <x v="1"/>
    <x v="4"/>
    <x v="13"/>
    <x v="8"/>
    <x v="33"/>
    <x v="0"/>
    <x v="0"/>
    <x v="10"/>
    <x v="10"/>
    <x v="7"/>
    <x v="1"/>
    <x v="1"/>
    <x v="2"/>
    <x v="1"/>
    <x v="61"/>
    <x v="17"/>
    <x v="16"/>
    <x v="0"/>
    <x v="63"/>
    <x v="30"/>
    <x v="1"/>
    <x v="1"/>
    <x v="1"/>
    <x v="4"/>
    <x v="1"/>
    <x v="1"/>
    <x v="3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5"/>
    <x v="1"/>
    <x v="1"/>
    <x v="1"/>
    <x v="1"/>
    <x v="3"/>
    <x v="1"/>
    <x v="1"/>
    <x v="1"/>
    <x v="1"/>
    <x v="1"/>
    <x v="31"/>
    <x v="38"/>
    <x v="43"/>
    <x v="26"/>
    <x v="44"/>
    <x v="12"/>
    <x v="33"/>
    <x v="29"/>
    <x v="36"/>
  </r>
  <r>
    <x v="98"/>
    <x v="2"/>
    <x v="2"/>
    <x v="4"/>
    <x v="13"/>
    <x v="8"/>
    <x v="34"/>
    <x v="0"/>
    <x v="0"/>
    <x v="10"/>
    <x v="10"/>
    <x v="7"/>
    <x v="1"/>
    <x v="1"/>
    <x v="2"/>
    <x v="1"/>
    <x v="62"/>
    <x v="18"/>
    <x v="17"/>
    <x v="0"/>
    <x v="64"/>
    <x v="31"/>
    <x v="1"/>
    <x v="2"/>
    <x v="1"/>
    <x v="3"/>
    <x v="1"/>
    <x v="1"/>
    <x v="5"/>
    <x v="1"/>
    <x v="1"/>
    <x v="1"/>
    <x v="1"/>
    <x v="1"/>
    <x v="1"/>
    <x v="1"/>
    <x v="1"/>
    <x v="1"/>
    <x v="1"/>
    <x v="1"/>
    <x v="1"/>
    <x v="5"/>
    <x v="1"/>
    <x v="13"/>
    <x v="1"/>
    <x v="1"/>
    <x v="1"/>
    <x v="1"/>
    <x v="1"/>
    <x v="7"/>
    <x v="1"/>
    <x v="1"/>
    <x v="1"/>
    <x v="1"/>
    <x v="3"/>
    <x v="1"/>
    <x v="1"/>
    <x v="1"/>
    <x v="1"/>
    <x v="1"/>
    <x v="32"/>
    <x v="39"/>
    <x v="44"/>
    <x v="27"/>
    <x v="45"/>
    <x v="7"/>
    <x v="12"/>
    <x v="30"/>
    <x v="37"/>
  </r>
  <r>
    <x v="99"/>
    <x v="2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0"/>
    <x v="2"/>
    <x v="2"/>
    <x v="4"/>
    <x v="14"/>
    <x v="8"/>
    <x v="35"/>
    <x v="0"/>
    <x v="0"/>
    <x v="9"/>
    <x v="9"/>
    <x v="6"/>
    <x v="1"/>
    <x v="10"/>
    <x v="11"/>
    <x v="1"/>
    <x v="63"/>
    <x v="0"/>
    <x v="18"/>
    <x v="4"/>
    <x v="65"/>
    <x v="32"/>
    <x v="1"/>
    <x v="1"/>
    <x v="1"/>
    <x v="4"/>
    <x v="1"/>
    <x v="1"/>
    <x v="3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3"/>
    <x v="40"/>
    <x v="45"/>
    <x v="28"/>
    <x v="46"/>
    <x v="13"/>
    <x v="34"/>
    <x v="31"/>
    <x v="38"/>
  </r>
  <r>
    <x v="101"/>
    <x v="2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2"/>
    <x v="2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3"/>
    <x v="2"/>
    <x v="1"/>
    <x v="4"/>
    <x v="16"/>
    <x v="8"/>
    <x v="6"/>
    <x v="0"/>
    <x v="0"/>
    <x v="12"/>
    <x v="12"/>
    <x v="9"/>
    <x v="2"/>
    <x v="1"/>
    <x v="2"/>
    <x v="1"/>
    <x v="64"/>
    <x v="16"/>
    <x v="0"/>
    <x v="0"/>
    <x v="66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46"/>
    <x v="29"/>
    <x v="47"/>
    <x v="9"/>
    <x v="35"/>
    <x v="16"/>
    <x v="39"/>
  </r>
  <r>
    <x v="104"/>
    <x v="2"/>
    <x v="2"/>
    <x v="4"/>
    <x v="16"/>
    <x v="8"/>
    <x v="13"/>
    <x v="0"/>
    <x v="0"/>
    <x v="12"/>
    <x v="12"/>
    <x v="9"/>
    <x v="2"/>
    <x v="1"/>
    <x v="2"/>
    <x v="1"/>
    <x v="65"/>
    <x v="19"/>
    <x v="0"/>
    <x v="0"/>
    <x v="67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47"/>
    <x v="30"/>
    <x v="48"/>
    <x v="9"/>
    <x v="35"/>
    <x v="16"/>
    <x v="39"/>
  </r>
  <r>
    <x v="105"/>
    <x v="2"/>
    <x v="1"/>
    <x v="4"/>
    <x v="17"/>
    <x v="8"/>
    <x v="14"/>
    <x v="0"/>
    <x v="0"/>
    <x v="4"/>
    <x v="5"/>
    <x v="27"/>
    <x v="2"/>
    <x v="5"/>
    <x v="6"/>
    <x v="1"/>
    <x v="66"/>
    <x v="19"/>
    <x v="13"/>
    <x v="0"/>
    <x v="6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48"/>
    <x v="31"/>
    <x v="49"/>
    <x v="10"/>
    <x v="15"/>
    <x v="4"/>
    <x v="1"/>
  </r>
  <r>
    <x v="106"/>
    <x v="2"/>
    <x v="2"/>
    <x v="4"/>
    <x v="17"/>
    <x v="8"/>
    <x v="15"/>
    <x v="0"/>
    <x v="0"/>
    <x v="4"/>
    <x v="5"/>
    <x v="4"/>
    <x v="2"/>
    <x v="5"/>
    <x v="6"/>
    <x v="1"/>
    <x v="67"/>
    <x v="20"/>
    <x v="6"/>
    <x v="5"/>
    <x v="69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49"/>
    <x v="32"/>
    <x v="50"/>
    <x v="9"/>
    <x v="13"/>
    <x v="4"/>
    <x v="1"/>
  </r>
  <r>
    <x v="107"/>
    <x v="2"/>
    <x v="1"/>
    <x v="4"/>
    <x v="18"/>
    <x v="8"/>
    <x v="36"/>
    <x v="18"/>
    <x v="0"/>
    <x v="9"/>
    <x v="9"/>
    <x v="6"/>
    <x v="1"/>
    <x v="5"/>
    <x v="6"/>
    <x v="1"/>
    <x v="68"/>
    <x v="21"/>
    <x v="19"/>
    <x v="0"/>
    <x v="70"/>
    <x v="34"/>
    <x v="1"/>
    <x v="1"/>
    <x v="4"/>
    <x v="1"/>
    <x v="1"/>
    <x v="1"/>
    <x v="3"/>
    <x v="1"/>
    <x v="2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50"/>
    <x v="33"/>
    <x v="51"/>
    <x v="7"/>
    <x v="31"/>
    <x v="10"/>
    <x v="5"/>
  </r>
  <r>
    <x v="108"/>
    <x v="2"/>
    <x v="2"/>
    <x v="4"/>
    <x v="18"/>
    <x v="8"/>
    <x v="17"/>
    <x v="0"/>
    <x v="0"/>
    <x v="9"/>
    <x v="9"/>
    <x v="6"/>
    <x v="1"/>
    <x v="5"/>
    <x v="6"/>
    <x v="1"/>
    <x v="69"/>
    <x v="22"/>
    <x v="20"/>
    <x v="6"/>
    <x v="71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51"/>
    <x v="34"/>
    <x v="52"/>
    <x v="9"/>
    <x v="13"/>
    <x v="17"/>
    <x v="15"/>
  </r>
  <r>
    <x v="109"/>
    <x v="2"/>
    <x v="1"/>
    <x v="4"/>
    <x v="19"/>
    <x v="8"/>
    <x v="18"/>
    <x v="0"/>
    <x v="0"/>
    <x v="13"/>
    <x v="13"/>
    <x v="10"/>
    <x v="2"/>
    <x v="5"/>
    <x v="6"/>
    <x v="1"/>
    <x v="70"/>
    <x v="0"/>
    <x v="7"/>
    <x v="0"/>
    <x v="72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52"/>
    <x v="35"/>
    <x v="53"/>
    <x v="9"/>
    <x v="13"/>
    <x v="32"/>
    <x v="40"/>
  </r>
  <r>
    <x v="110"/>
    <x v="2"/>
    <x v="2"/>
    <x v="4"/>
    <x v="19"/>
    <x v="8"/>
    <x v="11"/>
    <x v="0"/>
    <x v="0"/>
    <x v="13"/>
    <x v="13"/>
    <x v="10"/>
    <x v="2"/>
    <x v="5"/>
    <x v="6"/>
    <x v="1"/>
    <x v="71"/>
    <x v="5"/>
    <x v="6"/>
    <x v="0"/>
    <x v="73"/>
    <x v="15"/>
    <x v="1"/>
    <x v="1"/>
    <x v="1"/>
    <x v="1"/>
    <x v="1"/>
    <x v="1"/>
    <x v="1"/>
    <x v="1"/>
    <x v="4"/>
    <x v="3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53"/>
    <x v="36"/>
    <x v="54"/>
    <x v="9"/>
    <x v="13"/>
    <x v="17"/>
    <x v="15"/>
  </r>
  <r>
    <x v="111"/>
    <x v="2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2"/>
    <x v="2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3"/>
    <x v="2"/>
    <x v="1"/>
    <x v="4"/>
    <x v="21"/>
    <x v="8"/>
    <x v="37"/>
    <x v="0"/>
    <x v="0"/>
    <x v="14"/>
    <x v="14"/>
    <x v="12"/>
    <x v="2"/>
    <x v="6"/>
    <x v="7"/>
    <x v="1"/>
    <x v="72"/>
    <x v="13"/>
    <x v="4"/>
    <x v="0"/>
    <x v="74"/>
    <x v="3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54"/>
    <x v="37"/>
    <x v="55"/>
    <x v="7"/>
    <x v="16"/>
    <x v="33"/>
    <x v="23"/>
  </r>
  <r>
    <x v="114"/>
    <x v="2"/>
    <x v="2"/>
    <x v="4"/>
    <x v="21"/>
    <x v="8"/>
    <x v="19"/>
    <x v="0"/>
    <x v="0"/>
    <x v="14"/>
    <x v="14"/>
    <x v="12"/>
    <x v="2"/>
    <x v="6"/>
    <x v="7"/>
    <x v="1"/>
    <x v="73"/>
    <x v="0"/>
    <x v="21"/>
    <x v="0"/>
    <x v="75"/>
    <x v="10"/>
    <x v="1"/>
    <x v="1"/>
    <x v="1"/>
    <x v="4"/>
    <x v="2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1"/>
    <x v="17"/>
    <x v="55"/>
    <x v="38"/>
    <x v="56"/>
    <x v="9"/>
    <x v="36"/>
    <x v="18"/>
    <x v="33"/>
  </r>
  <r>
    <x v="115"/>
    <x v="2"/>
    <x v="1"/>
    <x v="4"/>
    <x v="22"/>
    <x v="8"/>
    <x v="20"/>
    <x v="0"/>
    <x v="0"/>
    <x v="7"/>
    <x v="8"/>
    <x v="5"/>
    <x v="2"/>
    <x v="7"/>
    <x v="8"/>
    <x v="1"/>
    <x v="74"/>
    <x v="23"/>
    <x v="13"/>
    <x v="7"/>
    <x v="7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8"/>
    <x v="1"/>
    <x v="1"/>
    <x v="1"/>
    <x v="1"/>
    <x v="1"/>
    <x v="1"/>
    <x v="1"/>
    <x v="1"/>
    <x v="1"/>
    <x v="1"/>
    <x v="37"/>
    <x v="44"/>
    <x v="56"/>
    <x v="39"/>
    <x v="57"/>
    <x v="1"/>
    <x v="10"/>
    <x v="34"/>
    <x v="41"/>
  </r>
  <r>
    <x v="116"/>
    <x v="2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7"/>
    <x v="2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8"/>
    <x v="2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9"/>
    <x v="2"/>
    <x v="1"/>
    <x v="5"/>
    <x v="24"/>
    <x v="10"/>
    <x v="25"/>
    <x v="0"/>
    <x v="0"/>
    <x v="26"/>
    <x v="21"/>
    <x v="28"/>
    <x v="1"/>
    <x v="3"/>
    <x v="4"/>
    <x v="1"/>
    <x v="0"/>
    <x v="0"/>
    <x v="0"/>
    <x v="0"/>
    <x v="1"/>
    <x v="0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37"/>
    <x v="8"/>
    <x v="42"/>
  </r>
  <r>
    <x v="120"/>
    <x v="2"/>
    <x v="2"/>
    <x v="5"/>
    <x v="24"/>
    <x v="10"/>
    <x v="31"/>
    <x v="0"/>
    <x v="0"/>
    <x v="26"/>
    <x v="21"/>
    <x v="28"/>
    <x v="1"/>
    <x v="3"/>
    <x v="4"/>
    <x v="1"/>
    <x v="75"/>
    <x v="0"/>
    <x v="0"/>
    <x v="0"/>
    <x v="77"/>
    <x v="9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0"/>
    <x v="14"/>
    <x v="57"/>
    <x v="3"/>
    <x v="58"/>
    <x v="13"/>
    <x v="38"/>
    <x v="26"/>
    <x v="43"/>
  </r>
  <r>
    <x v="121"/>
    <x v="2"/>
    <x v="1"/>
    <x v="5"/>
    <x v="25"/>
    <x v="10"/>
    <x v="22"/>
    <x v="0"/>
    <x v="0"/>
    <x v="16"/>
    <x v="16"/>
    <x v="29"/>
    <x v="2"/>
    <x v="4"/>
    <x v="5"/>
    <x v="1"/>
    <x v="76"/>
    <x v="0"/>
    <x v="0"/>
    <x v="0"/>
    <x v="78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4"/>
    <x v="4"/>
    <x v="38"/>
    <x v="40"/>
    <x v="58"/>
    <x v="3"/>
    <x v="59"/>
    <x v="12"/>
    <x v="39"/>
    <x v="4"/>
    <x v="1"/>
  </r>
  <r>
    <x v="122"/>
    <x v="2"/>
    <x v="1"/>
    <x v="5"/>
    <x v="25"/>
    <x v="10"/>
    <x v="22"/>
    <x v="0"/>
    <x v="0"/>
    <x v="12"/>
    <x v="12"/>
    <x v="9"/>
    <x v="2"/>
    <x v="4"/>
    <x v="5"/>
    <x v="1"/>
    <x v="77"/>
    <x v="0"/>
    <x v="0"/>
    <x v="0"/>
    <x v="79"/>
    <x v="3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39"/>
    <x v="45"/>
    <x v="59"/>
    <x v="3"/>
    <x v="60"/>
    <x v="20"/>
    <x v="40"/>
    <x v="4"/>
    <x v="1"/>
  </r>
  <r>
    <x v="123"/>
    <x v="2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24"/>
    <x v="2"/>
    <x v="1"/>
    <x v="5"/>
    <x v="26"/>
    <x v="10"/>
    <x v="26"/>
    <x v="13"/>
    <x v="0"/>
    <x v="18"/>
    <x v="17"/>
    <x v="17"/>
    <x v="2"/>
    <x v="5"/>
    <x v="6"/>
    <x v="1"/>
    <x v="78"/>
    <x v="0"/>
    <x v="0"/>
    <x v="0"/>
    <x v="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60"/>
    <x v="3"/>
    <x v="61"/>
    <x v="14"/>
    <x v="24"/>
    <x v="35"/>
    <x v="44"/>
  </r>
  <r>
    <x v="125"/>
    <x v="2"/>
    <x v="2"/>
    <x v="5"/>
    <x v="26"/>
    <x v="10"/>
    <x v="27"/>
    <x v="0"/>
    <x v="0"/>
    <x v="18"/>
    <x v="17"/>
    <x v="17"/>
    <x v="2"/>
    <x v="5"/>
    <x v="6"/>
    <x v="1"/>
    <x v="79"/>
    <x v="0"/>
    <x v="0"/>
    <x v="0"/>
    <x v="8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61"/>
    <x v="3"/>
    <x v="62"/>
    <x v="12"/>
    <x v="41"/>
    <x v="6"/>
    <x v="43"/>
  </r>
  <r>
    <x v="126"/>
    <x v="2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7"/>
    <x v="2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8"/>
    <x v="2"/>
    <x v="1"/>
    <x v="5"/>
    <x v="28"/>
    <x v="10"/>
    <x v="38"/>
    <x v="2"/>
    <x v="0"/>
    <x v="27"/>
    <x v="22"/>
    <x v="30"/>
    <x v="2"/>
    <x v="9"/>
    <x v="10"/>
    <x v="1"/>
    <x v="80"/>
    <x v="0"/>
    <x v="0"/>
    <x v="0"/>
    <x v="8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62"/>
    <x v="3"/>
    <x v="63"/>
    <x v="12"/>
    <x v="26"/>
    <x v="4"/>
    <x v="1"/>
  </r>
  <r>
    <x v="129"/>
    <x v="2"/>
    <x v="2"/>
    <x v="5"/>
    <x v="28"/>
    <x v="10"/>
    <x v="28"/>
    <x v="0"/>
    <x v="0"/>
    <x v="27"/>
    <x v="22"/>
    <x v="30"/>
    <x v="2"/>
    <x v="9"/>
    <x v="10"/>
    <x v="1"/>
    <x v="81"/>
    <x v="0"/>
    <x v="0"/>
    <x v="0"/>
    <x v="83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63"/>
    <x v="3"/>
    <x v="64"/>
    <x v="12"/>
    <x v="26"/>
    <x v="10"/>
    <x v="45"/>
  </r>
  <r>
    <x v="130"/>
    <x v="2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1"/>
    <x v="2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2"/>
    <x v="2"/>
    <x v="1"/>
    <x v="5"/>
    <x v="30"/>
    <x v="10"/>
    <x v="26"/>
    <x v="0"/>
    <x v="0"/>
    <x v="13"/>
    <x v="13"/>
    <x v="10"/>
    <x v="2"/>
    <x v="9"/>
    <x v="10"/>
    <x v="1"/>
    <x v="82"/>
    <x v="0"/>
    <x v="0"/>
    <x v="0"/>
    <x v="8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64"/>
    <x v="3"/>
    <x v="65"/>
    <x v="12"/>
    <x v="26"/>
    <x v="4"/>
    <x v="1"/>
  </r>
  <r>
    <x v="133"/>
    <x v="2"/>
    <x v="2"/>
    <x v="5"/>
    <x v="30"/>
    <x v="10"/>
    <x v="29"/>
    <x v="0"/>
    <x v="0"/>
    <x v="13"/>
    <x v="13"/>
    <x v="10"/>
    <x v="2"/>
    <x v="9"/>
    <x v="10"/>
    <x v="1"/>
    <x v="83"/>
    <x v="0"/>
    <x v="0"/>
    <x v="0"/>
    <x v="85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41"/>
    <x v="25"/>
    <x v="65"/>
    <x v="3"/>
    <x v="66"/>
    <x v="9"/>
    <x v="30"/>
    <x v="2"/>
    <x v="35"/>
  </r>
  <r>
    <x v="134"/>
    <x v="2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5"/>
    <x v="2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6"/>
    <x v="2"/>
    <x v="1"/>
    <x v="5"/>
    <x v="32"/>
    <x v="10"/>
    <x v="30"/>
    <x v="15"/>
    <x v="0"/>
    <x v="7"/>
    <x v="8"/>
    <x v="5"/>
    <x v="2"/>
    <x v="5"/>
    <x v="6"/>
    <x v="1"/>
    <x v="84"/>
    <x v="0"/>
    <x v="0"/>
    <x v="0"/>
    <x v="86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2"/>
    <x v="47"/>
    <x v="66"/>
    <x v="3"/>
    <x v="42"/>
    <x v="7"/>
    <x v="31"/>
    <x v="36"/>
    <x v="46"/>
  </r>
  <r>
    <x v="137"/>
    <x v="2"/>
    <x v="2"/>
    <x v="5"/>
    <x v="32"/>
    <x v="10"/>
    <x v="25"/>
    <x v="0"/>
    <x v="0"/>
    <x v="4"/>
    <x v="5"/>
    <x v="4"/>
    <x v="2"/>
    <x v="4"/>
    <x v="5"/>
    <x v="1"/>
    <x v="85"/>
    <x v="0"/>
    <x v="0"/>
    <x v="0"/>
    <x v="87"/>
    <x v="4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3"/>
    <x v="5"/>
    <x v="61"/>
    <x v="3"/>
    <x v="67"/>
    <x v="21"/>
    <x v="42"/>
    <x v="4"/>
    <x v="1"/>
  </r>
  <r>
    <x v="138"/>
    <x v="3"/>
    <x v="1"/>
    <x v="1"/>
    <x v="1"/>
    <x v="1"/>
    <x v="32"/>
    <x v="19"/>
    <x v="0"/>
    <x v="28"/>
    <x v="23"/>
    <x v="31"/>
    <x v="2"/>
    <x v="0"/>
    <x v="1"/>
    <x v="1"/>
    <x v="86"/>
    <x v="0"/>
    <x v="0"/>
    <x v="0"/>
    <x v="88"/>
    <x v="2"/>
    <x v="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"/>
    <x v="3"/>
    <x v="1"/>
    <x v="15"/>
    <x v="1"/>
    <x v="9"/>
    <x v="1"/>
  </r>
  <r>
    <x v="139"/>
    <x v="3"/>
    <x v="2"/>
    <x v="1"/>
    <x v="1"/>
    <x v="1"/>
    <x v="1"/>
    <x v="1"/>
    <x v="0"/>
    <x v="29"/>
    <x v="24"/>
    <x v="31"/>
    <x v="2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"/>
    <x v="1"/>
    <x v="15"/>
    <x v="1"/>
  </r>
  <r>
    <x v="140"/>
    <x v="3"/>
    <x v="2"/>
    <x v="1"/>
    <x v="1"/>
    <x v="2"/>
    <x v="1"/>
    <x v="1"/>
    <x v="0"/>
    <x v="30"/>
    <x v="25"/>
    <x v="32"/>
    <x v="1"/>
    <x v="0"/>
    <x v="1"/>
    <x v="1"/>
    <x v="87"/>
    <x v="0"/>
    <x v="5"/>
    <x v="0"/>
    <x v="89"/>
    <x v="43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7"/>
    <x v="17"/>
    <x v="44"/>
    <x v="5"/>
    <x v="1"/>
    <x v="40"/>
    <x v="1"/>
    <x v="5"/>
    <x v="1"/>
    <x v="19"/>
    <x v="1"/>
  </r>
  <r>
    <x v="141"/>
    <x v="3"/>
    <x v="1"/>
    <x v="1"/>
    <x v="2"/>
    <x v="1"/>
    <x v="3"/>
    <x v="16"/>
    <x v="0"/>
    <x v="27"/>
    <x v="22"/>
    <x v="33"/>
    <x v="2"/>
    <x v="0"/>
    <x v="1"/>
    <x v="2"/>
    <x v="88"/>
    <x v="0"/>
    <x v="0"/>
    <x v="0"/>
    <x v="90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"/>
    <x v="3"/>
    <x v="1"/>
    <x v="3"/>
    <x v="1"/>
    <x v="2"/>
    <x v="1"/>
  </r>
  <r>
    <x v="142"/>
    <x v="3"/>
    <x v="2"/>
    <x v="1"/>
    <x v="2"/>
    <x v="2"/>
    <x v="3"/>
    <x v="3"/>
    <x v="0"/>
    <x v="27"/>
    <x v="22"/>
    <x v="33"/>
    <x v="2"/>
    <x v="0"/>
    <x v="1"/>
    <x v="1"/>
    <x v="89"/>
    <x v="0"/>
    <x v="0"/>
    <x v="0"/>
    <x v="9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143"/>
    <x v="3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44"/>
    <x v="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45"/>
    <x v="3"/>
    <x v="1"/>
    <x v="2"/>
    <x v="4"/>
    <x v="5"/>
    <x v="4"/>
    <x v="4"/>
    <x v="7"/>
    <x v="31"/>
    <x v="26"/>
    <x v="34"/>
    <x v="1"/>
    <x v="0"/>
    <x v="1"/>
    <x v="4"/>
    <x v="90"/>
    <x v="0"/>
    <x v="0"/>
    <x v="0"/>
    <x v="9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8"/>
    <x v="18"/>
    <x v="2"/>
    <x v="49"/>
    <x v="1"/>
    <x v="3"/>
    <x v="1"/>
    <x v="5"/>
    <x v="1"/>
    <x v="10"/>
    <x v="1"/>
  </r>
  <r>
    <x v="146"/>
    <x v="3"/>
    <x v="1"/>
    <x v="2"/>
    <x v="4"/>
    <x v="0"/>
    <x v="4"/>
    <x v="4"/>
    <x v="7"/>
    <x v="32"/>
    <x v="27"/>
    <x v="0"/>
    <x v="2"/>
    <x v="0"/>
    <x v="1"/>
    <x v="0"/>
    <x v="0"/>
    <x v="0"/>
    <x v="0"/>
    <x v="0"/>
    <x v="1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1"/>
    <x v="1"/>
    <x v="1"/>
    <x v="1"/>
    <x v="1"/>
    <x v="2"/>
    <x v="1"/>
    <x v="4"/>
    <x v="1"/>
  </r>
  <r>
    <x v="147"/>
    <x v="3"/>
    <x v="2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8"/>
    <x v="3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9"/>
    <x v="3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0"/>
    <x v="3"/>
    <x v="1"/>
    <x v="2"/>
    <x v="6"/>
    <x v="5"/>
    <x v="39"/>
    <x v="20"/>
    <x v="0"/>
    <x v="22"/>
    <x v="19"/>
    <x v="21"/>
    <x v="2"/>
    <x v="0"/>
    <x v="1"/>
    <x v="3"/>
    <x v="91"/>
    <x v="0"/>
    <x v="19"/>
    <x v="0"/>
    <x v="93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41"/>
    <x v="1"/>
    <x v="1"/>
    <x v="1"/>
    <x v="2"/>
    <x v="1"/>
  </r>
  <r>
    <x v="151"/>
    <x v="3"/>
    <x v="1"/>
    <x v="2"/>
    <x v="6"/>
    <x v="4"/>
    <x v="39"/>
    <x v="20"/>
    <x v="0"/>
    <x v="22"/>
    <x v="19"/>
    <x v="21"/>
    <x v="2"/>
    <x v="0"/>
    <x v="1"/>
    <x v="1"/>
    <x v="92"/>
    <x v="0"/>
    <x v="0"/>
    <x v="0"/>
    <x v="9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152"/>
    <x v="3"/>
    <x v="2"/>
    <x v="2"/>
    <x v="6"/>
    <x v="4"/>
    <x v="5"/>
    <x v="21"/>
    <x v="1"/>
    <x v="22"/>
    <x v="19"/>
    <x v="21"/>
    <x v="2"/>
    <x v="0"/>
    <x v="1"/>
    <x v="1"/>
    <x v="93"/>
    <x v="0"/>
    <x v="0"/>
    <x v="0"/>
    <x v="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1"/>
    <x v="1"/>
    <x v="1"/>
    <x v="20"/>
    <x v="20"/>
    <x v="3"/>
    <x v="50"/>
    <x v="1"/>
    <x v="3"/>
    <x v="1"/>
    <x v="1"/>
    <x v="1"/>
    <x v="29"/>
    <x v="1"/>
  </r>
  <r>
    <x v="153"/>
    <x v="3"/>
    <x v="2"/>
    <x v="2"/>
    <x v="6"/>
    <x v="4"/>
    <x v="5"/>
    <x v="21"/>
    <x v="1"/>
    <x v="22"/>
    <x v="19"/>
    <x v="21"/>
    <x v="2"/>
    <x v="0"/>
    <x v="1"/>
    <x v="1"/>
    <x v="94"/>
    <x v="0"/>
    <x v="0"/>
    <x v="0"/>
    <x v="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1"/>
    <x v="21"/>
    <x v="45"/>
    <x v="4"/>
    <x v="1"/>
    <x v="3"/>
    <x v="1"/>
    <x v="1"/>
    <x v="1"/>
    <x v="4"/>
    <x v="1"/>
  </r>
  <r>
    <x v="154"/>
    <x v="3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5"/>
    <x v="3"/>
    <x v="2"/>
    <x v="3"/>
    <x v="7"/>
    <x v="7"/>
    <x v="31"/>
    <x v="6"/>
    <x v="0"/>
    <x v="3"/>
    <x v="4"/>
    <x v="3"/>
    <x v="1"/>
    <x v="1"/>
    <x v="2"/>
    <x v="1"/>
    <x v="95"/>
    <x v="3"/>
    <x v="4"/>
    <x v="0"/>
    <x v="6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46"/>
    <x v="51"/>
    <x v="67"/>
    <x v="42"/>
    <x v="68"/>
    <x v="1"/>
    <x v="2"/>
    <x v="37"/>
    <x v="47"/>
  </r>
  <r>
    <x v="156"/>
    <x v="3"/>
    <x v="1"/>
    <x v="3"/>
    <x v="8"/>
    <x v="7"/>
    <x v="33"/>
    <x v="0"/>
    <x v="0"/>
    <x v="25"/>
    <x v="1"/>
    <x v="26"/>
    <x v="1"/>
    <x v="1"/>
    <x v="2"/>
    <x v="1"/>
    <x v="96"/>
    <x v="0"/>
    <x v="4"/>
    <x v="0"/>
    <x v="9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68"/>
    <x v="43"/>
    <x v="69"/>
    <x v="1"/>
    <x v="2"/>
    <x v="28"/>
    <x v="35"/>
  </r>
  <r>
    <x v="157"/>
    <x v="3"/>
    <x v="2"/>
    <x v="3"/>
    <x v="8"/>
    <x v="7"/>
    <x v="14"/>
    <x v="6"/>
    <x v="4"/>
    <x v="25"/>
    <x v="1"/>
    <x v="26"/>
    <x v="1"/>
    <x v="1"/>
    <x v="2"/>
    <x v="1"/>
    <x v="97"/>
    <x v="24"/>
    <x v="0"/>
    <x v="7"/>
    <x v="98"/>
    <x v="4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1"/>
    <x v="22"/>
    <x v="22"/>
    <x v="47"/>
    <x v="36"/>
    <x v="69"/>
    <x v="44"/>
    <x v="70"/>
    <x v="9"/>
    <x v="43"/>
    <x v="18"/>
    <x v="48"/>
  </r>
  <r>
    <x v="158"/>
    <x v="3"/>
    <x v="2"/>
    <x v="3"/>
    <x v="8"/>
    <x v="7"/>
    <x v="14"/>
    <x v="6"/>
    <x v="4"/>
    <x v="33"/>
    <x v="28"/>
    <x v="35"/>
    <x v="1"/>
    <x v="10"/>
    <x v="11"/>
    <x v="1"/>
    <x v="98"/>
    <x v="12"/>
    <x v="0"/>
    <x v="0"/>
    <x v="99"/>
    <x v="25"/>
    <x v="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3"/>
    <x v="23"/>
    <x v="26"/>
    <x v="48"/>
    <x v="70"/>
    <x v="45"/>
    <x v="71"/>
    <x v="3"/>
    <x v="44"/>
    <x v="38"/>
    <x v="45"/>
  </r>
  <r>
    <x v="159"/>
    <x v="3"/>
    <x v="1"/>
    <x v="3"/>
    <x v="9"/>
    <x v="6"/>
    <x v="36"/>
    <x v="7"/>
    <x v="0"/>
    <x v="7"/>
    <x v="8"/>
    <x v="5"/>
    <x v="2"/>
    <x v="3"/>
    <x v="4"/>
    <x v="1"/>
    <x v="99"/>
    <x v="25"/>
    <x v="5"/>
    <x v="0"/>
    <x v="100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48"/>
    <x v="52"/>
    <x v="71"/>
    <x v="46"/>
    <x v="72"/>
    <x v="1"/>
    <x v="5"/>
    <x v="39"/>
    <x v="49"/>
  </r>
  <r>
    <x v="160"/>
    <x v="3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1"/>
    <x v="3"/>
    <x v="1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2"/>
    <x v="3"/>
    <x v="2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3"/>
    <x v="3"/>
    <x v="1"/>
    <x v="3"/>
    <x v="11"/>
    <x v="7"/>
    <x v="20"/>
    <x v="0"/>
    <x v="0"/>
    <x v="15"/>
    <x v="15"/>
    <x v="23"/>
    <x v="1"/>
    <x v="1"/>
    <x v="2"/>
    <x v="1"/>
    <x v="100"/>
    <x v="0"/>
    <x v="0"/>
    <x v="0"/>
    <x v="10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72"/>
    <x v="3"/>
    <x v="62"/>
    <x v="1"/>
    <x v="2"/>
    <x v="10"/>
    <x v="33"/>
  </r>
  <r>
    <x v="164"/>
    <x v="3"/>
    <x v="2"/>
    <x v="3"/>
    <x v="11"/>
    <x v="7"/>
    <x v="7"/>
    <x v="0"/>
    <x v="0"/>
    <x v="3"/>
    <x v="4"/>
    <x v="3"/>
    <x v="1"/>
    <x v="1"/>
    <x v="2"/>
    <x v="1"/>
    <x v="101"/>
    <x v="0"/>
    <x v="0"/>
    <x v="0"/>
    <x v="102"/>
    <x v="3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73"/>
    <x v="3"/>
    <x v="73"/>
    <x v="1"/>
    <x v="2"/>
    <x v="40"/>
    <x v="50"/>
  </r>
  <r>
    <x v="165"/>
    <x v="3"/>
    <x v="1"/>
    <x v="4"/>
    <x v="12"/>
    <x v="8"/>
    <x v="33"/>
    <x v="0"/>
    <x v="0"/>
    <x v="2"/>
    <x v="3"/>
    <x v="36"/>
    <x v="1"/>
    <x v="11"/>
    <x v="12"/>
    <x v="1"/>
    <x v="63"/>
    <x v="26"/>
    <x v="22"/>
    <x v="0"/>
    <x v="64"/>
    <x v="16"/>
    <x v="1"/>
    <x v="1"/>
    <x v="1"/>
    <x v="4"/>
    <x v="1"/>
    <x v="1"/>
    <x v="6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74"/>
    <x v="47"/>
    <x v="74"/>
    <x v="1"/>
    <x v="45"/>
    <x v="8"/>
    <x v="51"/>
  </r>
  <r>
    <x v="166"/>
    <x v="3"/>
    <x v="2"/>
    <x v="4"/>
    <x v="12"/>
    <x v="8"/>
    <x v="40"/>
    <x v="0"/>
    <x v="0"/>
    <x v="2"/>
    <x v="3"/>
    <x v="37"/>
    <x v="1"/>
    <x v="11"/>
    <x v="12"/>
    <x v="1"/>
    <x v="102"/>
    <x v="0"/>
    <x v="7"/>
    <x v="0"/>
    <x v="10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75"/>
    <x v="48"/>
    <x v="75"/>
    <x v="12"/>
    <x v="46"/>
    <x v="4"/>
    <x v="1"/>
  </r>
  <r>
    <x v="167"/>
    <x v="3"/>
    <x v="1"/>
    <x v="4"/>
    <x v="13"/>
    <x v="8"/>
    <x v="33"/>
    <x v="22"/>
    <x v="0"/>
    <x v="10"/>
    <x v="10"/>
    <x v="7"/>
    <x v="1"/>
    <x v="1"/>
    <x v="2"/>
    <x v="1"/>
    <x v="103"/>
    <x v="27"/>
    <x v="23"/>
    <x v="0"/>
    <x v="104"/>
    <x v="48"/>
    <x v="1"/>
    <x v="12"/>
    <x v="1"/>
    <x v="5"/>
    <x v="1"/>
    <x v="1"/>
    <x v="3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49"/>
    <x v="53"/>
    <x v="76"/>
    <x v="49"/>
    <x v="76"/>
    <x v="12"/>
    <x v="33"/>
    <x v="14"/>
    <x v="52"/>
  </r>
  <r>
    <x v="168"/>
    <x v="3"/>
    <x v="2"/>
    <x v="4"/>
    <x v="13"/>
    <x v="8"/>
    <x v="11"/>
    <x v="0"/>
    <x v="0"/>
    <x v="10"/>
    <x v="10"/>
    <x v="7"/>
    <x v="1"/>
    <x v="1"/>
    <x v="2"/>
    <x v="1"/>
    <x v="104"/>
    <x v="28"/>
    <x v="8"/>
    <x v="0"/>
    <x v="105"/>
    <x v="49"/>
    <x v="1"/>
    <x v="1"/>
    <x v="1"/>
    <x v="6"/>
    <x v="1"/>
    <x v="1"/>
    <x v="1"/>
    <x v="1"/>
    <x v="1"/>
    <x v="3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50"/>
    <x v="54"/>
    <x v="77"/>
    <x v="50"/>
    <x v="77"/>
    <x v="22"/>
    <x v="47"/>
    <x v="41"/>
    <x v="53"/>
  </r>
  <r>
    <x v="169"/>
    <x v="3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"/>
    <x v="3"/>
    <x v="2"/>
    <x v="4"/>
    <x v="14"/>
    <x v="8"/>
    <x v="33"/>
    <x v="0"/>
    <x v="0"/>
    <x v="9"/>
    <x v="9"/>
    <x v="6"/>
    <x v="1"/>
    <x v="0"/>
    <x v="1"/>
    <x v="1"/>
    <x v="105"/>
    <x v="29"/>
    <x v="24"/>
    <x v="0"/>
    <x v="10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9"/>
    <x v="9"/>
    <x v="7"/>
    <x v="8"/>
    <x v="1"/>
    <x v="51"/>
    <x v="1"/>
    <x v="1"/>
    <x v="1"/>
    <x v="2"/>
    <x v="1"/>
  </r>
  <r>
    <x v="171"/>
    <x v="3"/>
    <x v="2"/>
    <x v="4"/>
    <x v="14"/>
    <x v="8"/>
    <x v="33"/>
    <x v="0"/>
    <x v="0"/>
    <x v="15"/>
    <x v="15"/>
    <x v="0"/>
    <x v="1"/>
    <x v="0"/>
    <x v="1"/>
    <x v="1"/>
    <x v="0"/>
    <x v="0"/>
    <x v="0"/>
    <x v="0"/>
    <x v="1"/>
    <x v="0"/>
    <x v="7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1"/>
    <x v="1"/>
    <x v="1"/>
    <x v="1"/>
    <x v="1"/>
    <x v="16"/>
    <x v="1"/>
    <x v="15"/>
    <x v="1"/>
  </r>
  <r>
    <x v="172"/>
    <x v="3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73"/>
    <x v="3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74"/>
    <x v="3"/>
    <x v="1"/>
    <x v="4"/>
    <x v="16"/>
    <x v="8"/>
    <x v="6"/>
    <x v="0"/>
    <x v="0"/>
    <x v="12"/>
    <x v="12"/>
    <x v="9"/>
    <x v="2"/>
    <x v="1"/>
    <x v="2"/>
    <x v="1"/>
    <x v="106"/>
    <x v="4"/>
    <x v="0"/>
    <x v="0"/>
    <x v="107"/>
    <x v="10"/>
    <x v="1"/>
    <x v="1"/>
    <x v="1"/>
    <x v="7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78"/>
    <x v="52"/>
    <x v="78"/>
    <x v="9"/>
    <x v="35"/>
    <x v="18"/>
    <x v="48"/>
  </r>
  <r>
    <x v="175"/>
    <x v="3"/>
    <x v="2"/>
    <x v="4"/>
    <x v="16"/>
    <x v="8"/>
    <x v="13"/>
    <x v="0"/>
    <x v="0"/>
    <x v="12"/>
    <x v="12"/>
    <x v="9"/>
    <x v="2"/>
    <x v="1"/>
    <x v="2"/>
    <x v="1"/>
    <x v="107"/>
    <x v="20"/>
    <x v="0"/>
    <x v="0"/>
    <x v="108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79"/>
    <x v="53"/>
    <x v="79"/>
    <x v="9"/>
    <x v="35"/>
    <x v="16"/>
    <x v="39"/>
  </r>
  <r>
    <x v="176"/>
    <x v="3"/>
    <x v="1"/>
    <x v="4"/>
    <x v="17"/>
    <x v="8"/>
    <x v="14"/>
    <x v="23"/>
    <x v="0"/>
    <x v="4"/>
    <x v="5"/>
    <x v="4"/>
    <x v="2"/>
    <x v="5"/>
    <x v="6"/>
    <x v="1"/>
    <x v="37"/>
    <x v="20"/>
    <x v="0"/>
    <x v="8"/>
    <x v="109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80"/>
    <x v="54"/>
    <x v="80"/>
    <x v="10"/>
    <x v="15"/>
    <x v="4"/>
    <x v="1"/>
  </r>
  <r>
    <x v="177"/>
    <x v="3"/>
    <x v="2"/>
    <x v="4"/>
    <x v="17"/>
    <x v="8"/>
    <x v="15"/>
    <x v="0"/>
    <x v="0"/>
    <x v="4"/>
    <x v="5"/>
    <x v="4"/>
    <x v="2"/>
    <x v="5"/>
    <x v="6"/>
    <x v="1"/>
    <x v="108"/>
    <x v="25"/>
    <x v="1"/>
    <x v="3"/>
    <x v="110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81"/>
    <x v="55"/>
    <x v="81"/>
    <x v="9"/>
    <x v="13"/>
    <x v="4"/>
    <x v="1"/>
  </r>
  <r>
    <x v="178"/>
    <x v="3"/>
    <x v="1"/>
    <x v="4"/>
    <x v="18"/>
    <x v="8"/>
    <x v="37"/>
    <x v="0"/>
    <x v="0"/>
    <x v="9"/>
    <x v="9"/>
    <x v="6"/>
    <x v="1"/>
    <x v="5"/>
    <x v="6"/>
    <x v="1"/>
    <x v="109"/>
    <x v="30"/>
    <x v="25"/>
    <x v="0"/>
    <x v="111"/>
    <x v="39"/>
    <x v="1"/>
    <x v="1"/>
    <x v="5"/>
    <x v="8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82"/>
    <x v="56"/>
    <x v="82"/>
    <x v="1"/>
    <x v="48"/>
    <x v="6"/>
    <x v="43"/>
  </r>
  <r>
    <x v="179"/>
    <x v="3"/>
    <x v="2"/>
    <x v="4"/>
    <x v="18"/>
    <x v="8"/>
    <x v="17"/>
    <x v="0"/>
    <x v="0"/>
    <x v="9"/>
    <x v="9"/>
    <x v="6"/>
    <x v="1"/>
    <x v="5"/>
    <x v="6"/>
    <x v="1"/>
    <x v="110"/>
    <x v="31"/>
    <x v="26"/>
    <x v="6"/>
    <x v="112"/>
    <x v="8"/>
    <x v="1"/>
    <x v="13"/>
    <x v="1"/>
    <x v="4"/>
    <x v="1"/>
    <x v="1"/>
    <x v="1"/>
    <x v="1"/>
    <x v="5"/>
    <x v="1"/>
    <x v="1"/>
    <x v="1"/>
    <x v="1"/>
    <x v="1"/>
    <x v="1"/>
    <x v="1"/>
    <x v="1"/>
    <x v="13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83"/>
    <x v="57"/>
    <x v="82"/>
    <x v="10"/>
    <x v="15"/>
    <x v="29"/>
    <x v="54"/>
  </r>
  <r>
    <x v="180"/>
    <x v="3"/>
    <x v="1"/>
    <x v="4"/>
    <x v="19"/>
    <x v="8"/>
    <x v="18"/>
    <x v="0"/>
    <x v="0"/>
    <x v="13"/>
    <x v="13"/>
    <x v="10"/>
    <x v="2"/>
    <x v="5"/>
    <x v="6"/>
    <x v="1"/>
    <x v="111"/>
    <x v="0"/>
    <x v="27"/>
    <x v="0"/>
    <x v="113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84"/>
    <x v="58"/>
    <x v="81"/>
    <x v="9"/>
    <x v="13"/>
    <x v="32"/>
    <x v="40"/>
  </r>
  <r>
    <x v="181"/>
    <x v="3"/>
    <x v="2"/>
    <x v="4"/>
    <x v="19"/>
    <x v="8"/>
    <x v="35"/>
    <x v="0"/>
    <x v="0"/>
    <x v="13"/>
    <x v="13"/>
    <x v="11"/>
    <x v="2"/>
    <x v="5"/>
    <x v="6"/>
    <x v="1"/>
    <x v="112"/>
    <x v="24"/>
    <x v="13"/>
    <x v="0"/>
    <x v="114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85"/>
    <x v="59"/>
    <x v="83"/>
    <x v="9"/>
    <x v="13"/>
    <x v="32"/>
    <x v="40"/>
  </r>
  <r>
    <x v="182"/>
    <x v="3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3"/>
    <x v="3"/>
    <x v="2"/>
    <x v="4"/>
    <x v="20"/>
    <x v="8"/>
    <x v="34"/>
    <x v="0"/>
    <x v="0"/>
    <x v="34"/>
    <x v="29"/>
    <x v="0"/>
    <x v="1"/>
    <x v="0"/>
    <x v="1"/>
    <x v="1"/>
    <x v="0"/>
    <x v="0"/>
    <x v="0"/>
    <x v="0"/>
    <x v="1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3"/>
    <x v="1"/>
    <x v="42"/>
    <x v="1"/>
  </r>
  <r>
    <x v="184"/>
    <x v="3"/>
    <x v="1"/>
    <x v="4"/>
    <x v="21"/>
    <x v="8"/>
    <x v="10"/>
    <x v="0"/>
    <x v="0"/>
    <x v="14"/>
    <x v="14"/>
    <x v="12"/>
    <x v="2"/>
    <x v="6"/>
    <x v="7"/>
    <x v="1"/>
    <x v="113"/>
    <x v="19"/>
    <x v="6"/>
    <x v="0"/>
    <x v="115"/>
    <x v="5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86"/>
    <x v="60"/>
    <x v="84"/>
    <x v="1"/>
    <x v="42"/>
    <x v="17"/>
    <x v="55"/>
  </r>
  <r>
    <x v="185"/>
    <x v="3"/>
    <x v="2"/>
    <x v="4"/>
    <x v="21"/>
    <x v="8"/>
    <x v="19"/>
    <x v="0"/>
    <x v="0"/>
    <x v="14"/>
    <x v="14"/>
    <x v="12"/>
    <x v="2"/>
    <x v="6"/>
    <x v="7"/>
    <x v="1"/>
    <x v="114"/>
    <x v="14"/>
    <x v="28"/>
    <x v="0"/>
    <x v="116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24"/>
    <x v="24"/>
    <x v="51"/>
    <x v="56"/>
    <x v="87"/>
    <x v="61"/>
    <x v="85"/>
    <x v="9"/>
    <x v="16"/>
    <x v="4"/>
    <x v="1"/>
  </r>
  <r>
    <x v="186"/>
    <x v="3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7"/>
    <x v="3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88"/>
    <x v="3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9"/>
    <x v="3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90"/>
    <x v="3"/>
    <x v="1"/>
    <x v="5"/>
    <x v="24"/>
    <x v="10"/>
    <x v="9"/>
    <x v="0"/>
    <x v="0"/>
    <x v="26"/>
    <x v="21"/>
    <x v="0"/>
    <x v="1"/>
    <x v="3"/>
    <x v="4"/>
    <x v="1"/>
    <x v="115"/>
    <x v="0"/>
    <x v="0"/>
    <x v="0"/>
    <x v="11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88"/>
    <x v="3"/>
    <x v="86"/>
    <x v="14"/>
    <x v="49"/>
    <x v="4"/>
    <x v="1"/>
  </r>
  <r>
    <x v="191"/>
    <x v="3"/>
    <x v="2"/>
    <x v="5"/>
    <x v="24"/>
    <x v="10"/>
    <x v="20"/>
    <x v="0"/>
    <x v="0"/>
    <x v="26"/>
    <x v="21"/>
    <x v="28"/>
    <x v="1"/>
    <x v="3"/>
    <x v="4"/>
    <x v="1"/>
    <x v="116"/>
    <x v="0"/>
    <x v="0"/>
    <x v="0"/>
    <x v="118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52"/>
    <x v="57"/>
    <x v="89"/>
    <x v="3"/>
    <x v="87"/>
    <x v="13"/>
    <x v="38"/>
    <x v="11"/>
    <x v="56"/>
  </r>
  <r>
    <x v="192"/>
    <x v="3"/>
    <x v="1"/>
    <x v="5"/>
    <x v="25"/>
    <x v="10"/>
    <x v="23"/>
    <x v="0"/>
    <x v="0"/>
    <x v="12"/>
    <x v="12"/>
    <x v="9"/>
    <x v="2"/>
    <x v="4"/>
    <x v="5"/>
    <x v="1"/>
    <x v="117"/>
    <x v="0"/>
    <x v="0"/>
    <x v="0"/>
    <x v="119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90"/>
    <x v="3"/>
    <x v="88"/>
    <x v="12"/>
    <x v="23"/>
    <x v="10"/>
    <x v="6"/>
  </r>
  <r>
    <x v="193"/>
    <x v="3"/>
    <x v="2"/>
    <x v="5"/>
    <x v="25"/>
    <x v="10"/>
    <x v="23"/>
    <x v="0"/>
    <x v="0"/>
    <x v="12"/>
    <x v="12"/>
    <x v="9"/>
    <x v="2"/>
    <x v="4"/>
    <x v="5"/>
    <x v="1"/>
    <x v="118"/>
    <x v="0"/>
    <x v="0"/>
    <x v="0"/>
    <x v="12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91"/>
    <x v="3"/>
    <x v="89"/>
    <x v="13"/>
    <x v="50"/>
    <x v="28"/>
    <x v="57"/>
  </r>
  <r>
    <x v="194"/>
    <x v="3"/>
    <x v="1"/>
    <x v="5"/>
    <x v="26"/>
    <x v="10"/>
    <x v="23"/>
    <x v="23"/>
    <x v="8"/>
    <x v="18"/>
    <x v="17"/>
    <x v="17"/>
    <x v="2"/>
    <x v="5"/>
    <x v="6"/>
    <x v="1"/>
    <x v="67"/>
    <x v="0"/>
    <x v="0"/>
    <x v="0"/>
    <x v="12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92"/>
    <x v="3"/>
    <x v="90"/>
    <x v="14"/>
    <x v="24"/>
    <x v="4"/>
    <x v="1"/>
  </r>
  <r>
    <x v="195"/>
    <x v="3"/>
    <x v="2"/>
    <x v="5"/>
    <x v="26"/>
    <x v="10"/>
    <x v="27"/>
    <x v="0"/>
    <x v="0"/>
    <x v="18"/>
    <x v="17"/>
    <x v="17"/>
    <x v="2"/>
    <x v="5"/>
    <x v="6"/>
    <x v="1"/>
    <x v="119"/>
    <x v="0"/>
    <x v="0"/>
    <x v="0"/>
    <x v="12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93"/>
    <x v="3"/>
    <x v="91"/>
    <x v="14"/>
    <x v="24"/>
    <x v="4"/>
    <x v="1"/>
  </r>
  <r>
    <x v="196"/>
    <x v="3"/>
    <x v="1"/>
    <x v="5"/>
    <x v="27"/>
    <x v="10"/>
    <x v="38"/>
    <x v="0"/>
    <x v="0"/>
    <x v="2"/>
    <x v="3"/>
    <x v="38"/>
    <x v="1"/>
    <x v="9"/>
    <x v="10"/>
    <x v="1"/>
    <x v="120"/>
    <x v="0"/>
    <x v="0"/>
    <x v="0"/>
    <x v="123"/>
    <x v="53"/>
    <x v="1"/>
    <x v="14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4"/>
    <x v="59"/>
    <x v="94"/>
    <x v="3"/>
    <x v="92"/>
    <x v="1"/>
    <x v="51"/>
    <x v="24"/>
    <x v="58"/>
  </r>
  <r>
    <x v="197"/>
    <x v="3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8"/>
    <x v="3"/>
    <x v="1"/>
    <x v="5"/>
    <x v="28"/>
    <x v="10"/>
    <x v="30"/>
    <x v="24"/>
    <x v="9"/>
    <x v="27"/>
    <x v="22"/>
    <x v="30"/>
    <x v="2"/>
    <x v="9"/>
    <x v="10"/>
    <x v="1"/>
    <x v="121"/>
    <x v="0"/>
    <x v="0"/>
    <x v="0"/>
    <x v="124"/>
    <x v="5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95"/>
    <x v="3"/>
    <x v="93"/>
    <x v="12"/>
    <x v="26"/>
    <x v="22"/>
    <x v="33"/>
  </r>
  <r>
    <x v="199"/>
    <x v="3"/>
    <x v="2"/>
    <x v="5"/>
    <x v="28"/>
    <x v="10"/>
    <x v="28"/>
    <x v="0"/>
    <x v="0"/>
    <x v="27"/>
    <x v="22"/>
    <x v="30"/>
    <x v="2"/>
    <x v="9"/>
    <x v="10"/>
    <x v="1"/>
    <x v="122"/>
    <x v="0"/>
    <x v="0"/>
    <x v="0"/>
    <x v="12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96"/>
    <x v="3"/>
    <x v="94"/>
    <x v="12"/>
    <x v="26"/>
    <x v="6"/>
    <x v="56"/>
  </r>
  <r>
    <x v="200"/>
    <x v="3"/>
    <x v="1"/>
    <x v="5"/>
    <x v="29"/>
    <x v="10"/>
    <x v="25"/>
    <x v="0"/>
    <x v="0"/>
    <x v="35"/>
    <x v="30"/>
    <x v="39"/>
    <x v="1"/>
    <x v="0"/>
    <x v="1"/>
    <x v="1"/>
    <x v="0"/>
    <x v="0"/>
    <x v="0"/>
    <x v="0"/>
    <x v="1"/>
    <x v="0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0"/>
    <x v="1"/>
  </r>
  <r>
    <x v="201"/>
    <x v="3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02"/>
    <x v="3"/>
    <x v="1"/>
    <x v="5"/>
    <x v="30"/>
    <x v="10"/>
    <x v="38"/>
    <x v="25"/>
    <x v="0"/>
    <x v="13"/>
    <x v="13"/>
    <x v="20"/>
    <x v="2"/>
    <x v="9"/>
    <x v="10"/>
    <x v="1"/>
    <x v="123"/>
    <x v="0"/>
    <x v="0"/>
    <x v="0"/>
    <x v="126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97"/>
    <x v="3"/>
    <x v="95"/>
    <x v="7"/>
    <x v="28"/>
    <x v="43"/>
    <x v="59"/>
  </r>
  <r>
    <x v="203"/>
    <x v="3"/>
    <x v="2"/>
    <x v="5"/>
    <x v="30"/>
    <x v="10"/>
    <x v="28"/>
    <x v="0"/>
    <x v="0"/>
    <x v="13"/>
    <x v="13"/>
    <x v="20"/>
    <x v="2"/>
    <x v="9"/>
    <x v="10"/>
    <x v="1"/>
    <x v="124"/>
    <x v="0"/>
    <x v="0"/>
    <x v="0"/>
    <x v="127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98"/>
    <x v="3"/>
    <x v="96"/>
    <x v="7"/>
    <x v="28"/>
    <x v="8"/>
    <x v="60"/>
  </r>
  <r>
    <x v="204"/>
    <x v="3"/>
    <x v="1"/>
    <x v="5"/>
    <x v="31"/>
    <x v="10"/>
    <x v="22"/>
    <x v="0"/>
    <x v="0"/>
    <x v="9"/>
    <x v="9"/>
    <x v="0"/>
    <x v="1"/>
    <x v="4"/>
    <x v="5"/>
    <x v="1"/>
    <x v="0"/>
    <x v="0"/>
    <x v="0"/>
    <x v="0"/>
    <x v="1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52"/>
    <x v="8"/>
    <x v="61"/>
  </r>
  <r>
    <x v="205"/>
    <x v="3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06"/>
    <x v="3"/>
    <x v="1"/>
    <x v="5"/>
    <x v="32"/>
    <x v="10"/>
    <x v="22"/>
    <x v="15"/>
    <x v="0"/>
    <x v="4"/>
    <x v="5"/>
    <x v="4"/>
    <x v="2"/>
    <x v="4"/>
    <x v="5"/>
    <x v="1"/>
    <x v="125"/>
    <x v="0"/>
    <x v="0"/>
    <x v="0"/>
    <x v="128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55"/>
    <x v="60"/>
    <x v="99"/>
    <x v="3"/>
    <x v="97"/>
    <x v="12"/>
    <x v="23"/>
    <x v="22"/>
    <x v="62"/>
  </r>
  <r>
    <x v="207"/>
    <x v="3"/>
    <x v="2"/>
    <x v="5"/>
    <x v="32"/>
    <x v="10"/>
    <x v="25"/>
    <x v="26"/>
    <x v="10"/>
    <x v="4"/>
    <x v="5"/>
    <x v="4"/>
    <x v="2"/>
    <x v="4"/>
    <x v="5"/>
    <x v="1"/>
    <x v="126"/>
    <x v="0"/>
    <x v="0"/>
    <x v="0"/>
    <x v="12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00"/>
    <x v="3"/>
    <x v="98"/>
    <x v="12"/>
    <x v="23"/>
    <x v="4"/>
    <x v="1"/>
  </r>
  <r>
    <x v="208"/>
    <x v="4"/>
    <x v="1"/>
    <x v="1"/>
    <x v="1"/>
    <x v="0"/>
    <x v="0"/>
    <x v="0"/>
    <x v="0"/>
    <x v="36"/>
    <x v="31"/>
    <x v="40"/>
    <x v="2"/>
    <x v="0"/>
    <x v="1"/>
    <x v="1"/>
    <x v="0"/>
    <x v="0"/>
    <x v="0"/>
    <x v="0"/>
    <x v="1"/>
    <x v="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4"/>
    <x v="1"/>
    <x v="44"/>
    <x v="1"/>
  </r>
  <r>
    <x v="209"/>
    <x v="4"/>
    <x v="2"/>
    <x v="1"/>
    <x v="1"/>
    <x v="2"/>
    <x v="1"/>
    <x v="1"/>
    <x v="0"/>
    <x v="36"/>
    <x v="31"/>
    <x v="40"/>
    <x v="2"/>
    <x v="0"/>
    <x v="1"/>
    <x v="1"/>
    <x v="127"/>
    <x v="0"/>
    <x v="0"/>
    <x v="0"/>
    <x v="13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"/>
    <x v="3"/>
    <x v="1"/>
    <x v="1"/>
    <x v="1"/>
    <x v="10"/>
    <x v="1"/>
  </r>
  <r>
    <x v="210"/>
    <x v="4"/>
    <x v="1"/>
    <x v="1"/>
    <x v="2"/>
    <x v="2"/>
    <x v="32"/>
    <x v="16"/>
    <x v="0"/>
    <x v="37"/>
    <x v="32"/>
    <x v="41"/>
    <x v="1"/>
    <x v="0"/>
    <x v="1"/>
    <x v="5"/>
    <x v="128"/>
    <x v="0"/>
    <x v="0"/>
    <x v="0"/>
    <x v="13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2"/>
    <x v="2"/>
    <x v="1"/>
    <x v="1"/>
    <x v="1"/>
    <x v="1"/>
    <x v="1"/>
    <x v="1"/>
    <x v="1"/>
    <x v="2"/>
    <x v="1"/>
    <x v="1"/>
    <x v="1"/>
    <x v="1"/>
    <x v="1"/>
    <x v="1"/>
    <x v="25"/>
    <x v="25"/>
    <x v="4"/>
    <x v="62"/>
    <x v="1"/>
    <x v="3"/>
    <x v="1"/>
    <x v="5"/>
    <x v="1"/>
    <x v="45"/>
    <x v="1"/>
  </r>
  <r>
    <x v="211"/>
    <x v="4"/>
    <x v="1"/>
    <x v="1"/>
    <x v="2"/>
    <x v="1"/>
    <x v="32"/>
    <x v="16"/>
    <x v="0"/>
    <x v="37"/>
    <x v="32"/>
    <x v="41"/>
    <x v="1"/>
    <x v="0"/>
    <x v="1"/>
    <x v="1"/>
    <x v="129"/>
    <x v="0"/>
    <x v="0"/>
    <x v="0"/>
    <x v="132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6"/>
    <x v="26"/>
    <x v="57"/>
    <x v="4"/>
    <x v="1"/>
    <x v="3"/>
    <x v="1"/>
    <x v="1"/>
    <x v="1"/>
    <x v="4"/>
    <x v="1"/>
  </r>
  <r>
    <x v="212"/>
    <x v="4"/>
    <x v="2"/>
    <x v="1"/>
    <x v="2"/>
    <x v="2"/>
    <x v="3"/>
    <x v="3"/>
    <x v="0"/>
    <x v="37"/>
    <x v="32"/>
    <x v="41"/>
    <x v="1"/>
    <x v="0"/>
    <x v="1"/>
    <x v="1"/>
    <x v="130"/>
    <x v="0"/>
    <x v="0"/>
    <x v="0"/>
    <x v="1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213"/>
    <x v="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14"/>
    <x v="4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15"/>
    <x v="4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6"/>
    <x v="4"/>
    <x v="2"/>
    <x v="2"/>
    <x v="4"/>
    <x v="5"/>
    <x v="5"/>
    <x v="5"/>
    <x v="1"/>
    <x v="32"/>
    <x v="27"/>
    <x v="42"/>
    <x v="2"/>
    <x v="0"/>
    <x v="1"/>
    <x v="3"/>
    <x v="131"/>
    <x v="0"/>
    <x v="0"/>
    <x v="0"/>
    <x v="134"/>
    <x v="5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4"/>
    <x v="1"/>
    <x v="1"/>
    <x v="1"/>
    <x v="1"/>
    <x v="1"/>
    <x v="1"/>
    <x v="1"/>
    <x v="1"/>
    <x v="1"/>
    <x v="1"/>
    <x v="1"/>
    <x v="58"/>
    <x v="63"/>
    <x v="1"/>
    <x v="3"/>
    <x v="1"/>
    <x v="1"/>
    <x v="1"/>
    <x v="46"/>
    <x v="1"/>
  </r>
  <r>
    <x v="217"/>
    <x v="4"/>
    <x v="1"/>
    <x v="2"/>
    <x v="5"/>
    <x v="3"/>
    <x v="4"/>
    <x v="4"/>
    <x v="7"/>
    <x v="2"/>
    <x v="3"/>
    <x v="37"/>
    <x v="1"/>
    <x v="0"/>
    <x v="1"/>
    <x v="1"/>
    <x v="132"/>
    <x v="0"/>
    <x v="0"/>
    <x v="0"/>
    <x v="13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3"/>
    <x v="1"/>
    <x v="1"/>
    <x v="1"/>
    <x v="1"/>
    <x v="1"/>
    <x v="1"/>
    <x v="1"/>
    <x v="1"/>
    <x v="56"/>
    <x v="61"/>
    <x v="1"/>
    <x v="3"/>
    <x v="1"/>
    <x v="1"/>
    <x v="1"/>
    <x v="42"/>
    <x v="1"/>
  </r>
  <r>
    <x v="218"/>
    <x v="4"/>
    <x v="2"/>
    <x v="2"/>
    <x v="5"/>
    <x v="3"/>
    <x v="5"/>
    <x v="5"/>
    <x v="1"/>
    <x v="2"/>
    <x v="3"/>
    <x v="37"/>
    <x v="1"/>
    <x v="0"/>
    <x v="1"/>
    <x v="1"/>
    <x v="133"/>
    <x v="0"/>
    <x v="0"/>
    <x v="0"/>
    <x v="136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1"/>
    <x v="3"/>
    <x v="1"/>
    <x v="1"/>
    <x v="1"/>
    <x v="47"/>
    <x v="1"/>
  </r>
  <r>
    <x v="219"/>
    <x v="4"/>
    <x v="1"/>
    <x v="2"/>
    <x v="6"/>
    <x v="4"/>
    <x v="4"/>
    <x v="4"/>
    <x v="7"/>
    <x v="22"/>
    <x v="19"/>
    <x v="0"/>
    <x v="2"/>
    <x v="0"/>
    <x v="1"/>
    <x v="1"/>
    <x v="134"/>
    <x v="0"/>
    <x v="0"/>
    <x v="0"/>
    <x v="13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6"/>
    <x v="1"/>
    <x v="1"/>
    <x v="1"/>
    <x v="1"/>
    <x v="1"/>
    <x v="1"/>
    <x v="1"/>
    <x v="1"/>
    <x v="1"/>
    <x v="1"/>
    <x v="8"/>
    <x v="1"/>
    <x v="1"/>
    <x v="1"/>
    <x v="18"/>
    <x v="18"/>
    <x v="4"/>
    <x v="64"/>
    <x v="1"/>
    <x v="3"/>
    <x v="1"/>
    <x v="1"/>
    <x v="1"/>
    <x v="7"/>
    <x v="1"/>
  </r>
  <r>
    <x v="220"/>
    <x v="4"/>
    <x v="1"/>
    <x v="2"/>
    <x v="6"/>
    <x v="5"/>
    <x v="4"/>
    <x v="4"/>
    <x v="7"/>
    <x v="22"/>
    <x v="19"/>
    <x v="0"/>
    <x v="2"/>
    <x v="0"/>
    <x v="1"/>
    <x v="1"/>
    <x v="135"/>
    <x v="0"/>
    <x v="20"/>
    <x v="0"/>
    <x v="138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62"/>
    <x v="1"/>
    <x v="1"/>
    <x v="1"/>
    <x v="4"/>
    <x v="1"/>
  </r>
  <r>
    <x v="221"/>
    <x v="4"/>
    <x v="1"/>
    <x v="3"/>
    <x v="7"/>
    <x v="7"/>
    <x v="7"/>
    <x v="0"/>
    <x v="0"/>
    <x v="37"/>
    <x v="32"/>
    <x v="43"/>
    <x v="1"/>
    <x v="2"/>
    <x v="3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53"/>
    <x v="28"/>
    <x v="63"/>
  </r>
  <r>
    <x v="222"/>
    <x v="4"/>
    <x v="2"/>
    <x v="3"/>
    <x v="7"/>
    <x v="7"/>
    <x v="7"/>
    <x v="0"/>
    <x v="0"/>
    <x v="37"/>
    <x v="32"/>
    <x v="43"/>
    <x v="1"/>
    <x v="2"/>
    <x v="3"/>
    <x v="1"/>
    <x v="136"/>
    <x v="32"/>
    <x v="29"/>
    <x v="0"/>
    <x v="139"/>
    <x v="58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9"/>
    <x v="1"/>
    <x v="1"/>
    <x v="1"/>
    <x v="1"/>
    <x v="1"/>
    <x v="1"/>
    <x v="1"/>
    <x v="1"/>
    <x v="1"/>
    <x v="1"/>
    <x v="2"/>
    <x v="1"/>
    <x v="1"/>
    <x v="1"/>
    <x v="1"/>
    <x v="1"/>
    <x v="59"/>
    <x v="65"/>
    <x v="101"/>
    <x v="63"/>
    <x v="99"/>
    <x v="3"/>
    <x v="3"/>
    <x v="48"/>
    <x v="64"/>
  </r>
  <r>
    <x v="223"/>
    <x v="4"/>
    <x v="1"/>
    <x v="3"/>
    <x v="8"/>
    <x v="7"/>
    <x v="20"/>
    <x v="0"/>
    <x v="0"/>
    <x v="33"/>
    <x v="28"/>
    <x v="35"/>
    <x v="1"/>
    <x v="10"/>
    <x v="11"/>
    <x v="1"/>
    <x v="137"/>
    <x v="0"/>
    <x v="0"/>
    <x v="0"/>
    <x v="14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11"/>
    <x v="17"/>
    <x v="102"/>
    <x v="3"/>
    <x v="100"/>
    <x v="1"/>
    <x v="54"/>
    <x v="10"/>
    <x v="65"/>
  </r>
  <r>
    <x v="224"/>
    <x v="4"/>
    <x v="2"/>
    <x v="3"/>
    <x v="8"/>
    <x v="7"/>
    <x v="40"/>
    <x v="0"/>
    <x v="0"/>
    <x v="33"/>
    <x v="28"/>
    <x v="35"/>
    <x v="1"/>
    <x v="10"/>
    <x v="11"/>
    <x v="1"/>
    <x v="138"/>
    <x v="0"/>
    <x v="0"/>
    <x v="0"/>
    <x v="14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03"/>
    <x v="3"/>
    <x v="101"/>
    <x v="1"/>
    <x v="54"/>
    <x v="11"/>
    <x v="66"/>
  </r>
  <r>
    <x v="225"/>
    <x v="4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6"/>
    <x v="4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7"/>
    <x v="4"/>
    <x v="1"/>
    <x v="3"/>
    <x v="10"/>
    <x v="7"/>
    <x v="8"/>
    <x v="0"/>
    <x v="0"/>
    <x v="30"/>
    <x v="25"/>
    <x v="32"/>
    <x v="1"/>
    <x v="4"/>
    <x v="5"/>
    <x v="1"/>
    <x v="139"/>
    <x v="14"/>
    <x v="5"/>
    <x v="0"/>
    <x v="142"/>
    <x v="59"/>
    <x v="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60"/>
    <x v="66"/>
    <x v="104"/>
    <x v="64"/>
    <x v="102"/>
    <x v="15"/>
    <x v="52"/>
    <x v="49"/>
    <x v="67"/>
  </r>
  <r>
    <x v="228"/>
    <x v="4"/>
    <x v="2"/>
    <x v="3"/>
    <x v="10"/>
    <x v="7"/>
    <x v="8"/>
    <x v="0"/>
    <x v="0"/>
    <x v="30"/>
    <x v="25"/>
    <x v="32"/>
    <x v="1"/>
    <x v="4"/>
    <x v="5"/>
    <x v="1"/>
    <x v="140"/>
    <x v="0"/>
    <x v="0"/>
    <x v="0"/>
    <x v="143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5"/>
    <x v="1"/>
    <x v="1"/>
    <x v="1"/>
    <x v="1"/>
    <x v="1"/>
    <x v="59"/>
    <x v="65"/>
    <x v="105"/>
    <x v="3"/>
    <x v="103"/>
    <x v="1"/>
    <x v="7"/>
    <x v="50"/>
    <x v="28"/>
  </r>
  <r>
    <x v="229"/>
    <x v="4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0"/>
    <x v="4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1"/>
    <x v="4"/>
    <x v="1"/>
    <x v="4"/>
    <x v="12"/>
    <x v="8"/>
    <x v="9"/>
    <x v="0"/>
    <x v="0"/>
    <x v="2"/>
    <x v="3"/>
    <x v="37"/>
    <x v="1"/>
    <x v="11"/>
    <x v="12"/>
    <x v="1"/>
    <x v="141"/>
    <x v="33"/>
    <x v="19"/>
    <x v="0"/>
    <x v="144"/>
    <x v="60"/>
    <x v="1"/>
    <x v="1"/>
    <x v="1"/>
    <x v="4"/>
    <x v="1"/>
    <x v="1"/>
    <x v="4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4"/>
    <x v="1"/>
    <x v="1"/>
    <x v="1"/>
    <x v="61"/>
    <x v="67"/>
    <x v="106"/>
    <x v="65"/>
    <x v="104"/>
    <x v="15"/>
    <x v="55"/>
    <x v="31"/>
    <x v="68"/>
  </r>
  <r>
    <x v="232"/>
    <x v="4"/>
    <x v="2"/>
    <x v="4"/>
    <x v="12"/>
    <x v="8"/>
    <x v="17"/>
    <x v="0"/>
    <x v="0"/>
    <x v="2"/>
    <x v="3"/>
    <x v="37"/>
    <x v="1"/>
    <x v="11"/>
    <x v="12"/>
    <x v="1"/>
    <x v="142"/>
    <x v="0"/>
    <x v="22"/>
    <x v="9"/>
    <x v="145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07"/>
    <x v="66"/>
    <x v="105"/>
    <x v="7"/>
    <x v="56"/>
    <x v="4"/>
    <x v="1"/>
  </r>
  <r>
    <x v="233"/>
    <x v="4"/>
    <x v="1"/>
    <x v="4"/>
    <x v="13"/>
    <x v="8"/>
    <x v="10"/>
    <x v="0"/>
    <x v="0"/>
    <x v="10"/>
    <x v="10"/>
    <x v="7"/>
    <x v="1"/>
    <x v="1"/>
    <x v="2"/>
    <x v="1"/>
    <x v="143"/>
    <x v="1"/>
    <x v="30"/>
    <x v="0"/>
    <x v="146"/>
    <x v="56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4"/>
    <x v="4"/>
    <x v="57"/>
    <x v="68"/>
    <x v="108"/>
    <x v="67"/>
    <x v="106"/>
    <x v="1"/>
    <x v="8"/>
    <x v="51"/>
    <x v="69"/>
  </r>
  <r>
    <x v="234"/>
    <x v="4"/>
    <x v="1"/>
    <x v="4"/>
    <x v="13"/>
    <x v="8"/>
    <x v="10"/>
    <x v="0"/>
    <x v="0"/>
    <x v="37"/>
    <x v="32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"/>
    <x v="1"/>
    <x v="1"/>
    <x v="1"/>
    <x v="1"/>
    <x v="5"/>
    <x v="1"/>
    <x v="4"/>
    <x v="1"/>
  </r>
  <r>
    <x v="235"/>
    <x v="4"/>
    <x v="2"/>
    <x v="4"/>
    <x v="13"/>
    <x v="8"/>
    <x v="34"/>
    <x v="0"/>
    <x v="0"/>
    <x v="37"/>
    <x v="32"/>
    <x v="0"/>
    <x v="1"/>
    <x v="10"/>
    <x v="11"/>
    <x v="1"/>
    <x v="144"/>
    <x v="34"/>
    <x v="8"/>
    <x v="0"/>
    <x v="147"/>
    <x v="52"/>
    <x v="7"/>
    <x v="1"/>
    <x v="1"/>
    <x v="9"/>
    <x v="1"/>
    <x v="1"/>
    <x v="1"/>
    <x v="1"/>
    <x v="1"/>
    <x v="1"/>
    <x v="1"/>
    <x v="1"/>
    <x v="1"/>
    <x v="1"/>
    <x v="1"/>
    <x v="1"/>
    <x v="1"/>
    <x v="3"/>
    <x v="1"/>
    <x v="1"/>
    <x v="1"/>
    <x v="19"/>
    <x v="1"/>
    <x v="1"/>
    <x v="1"/>
    <x v="1"/>
    <x v="1"/>
    <x v="1"/>
    <x v="1"/>
    <x v="1"/>
    <x v="1"/>
    <x v="1"/>
    <x v="3"/>
    <x v="1"/>
    <x v="1"/>
    <x v="1"/>
    <x v="1"/>
    <x v="1"/>
    <x v="53"/>
    <x v="58"/>
    <x v="109"/>
    <x v="68"/>
    <x v="107"/>
    <x v="16"/>
    <x v="57"/>
    <x v="52"/>
    <x v="70"/>
  </r>
  <r>
    <x v="236"/>
    <x v="4"/>
    <x v="1"/>
    <x v="4"/>
    <x v="14"/>
    <x v="8"/>
    <x v="14"/>
    <x v="27"/>
    <x v="0"/>
    <x v="15"/>
    <x v="15"/>
    <x v="23"/>
    <x v="1"/>
    <x v="12"/>
    <x v="13"/>
    <x v="1"/>
    <x v="145"/>
    <x v="35"/>
    <x v="29"/>
    <x v="0"/>
    <x v="148"/>
    <x v="1"/>
    <x v="1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2"/>
    <x v="2"/>
    <x v="110"/>
    <x v="69"/>
    <x v="108"/>
    <x v="5"/>
    <x v="58"/>
    <x v="19"/>
    <x v="71"/>
  </r>
  <r>
    <x v="237"/>
    <x v="4"/>
    <x v="2"/>
    <x v="4"/>
    <x v="14"/>
    <x v="8"/>
    <x v="19"/>
    <x v="0"/>
    <x v="0"/>
    <x v="15"/>
    <x v="15"/>
    <x v="23"/>
    <x v="1"/>
    <x v="12"/>
    <x v="13"/>
    <x v="1"/>
    <x v="146"/>
    <x v="36"/>
    <x v="7"/>
    <x v="0"/>
    <x v="36"/>
    <x v="30"/>
    <x v="1"/>
    <x v="1"/>
    <x v="2"/>
    <x v="9"/>
    <x v="1"/>
    <x v="1"/>
    <x v="1"/>
    <x v="1"/>
    <x v="6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9"/>
    <x v="1"/>
    <x v="1"/>
    <x v="1"/>
    <x v="1"/>
    <x v="1"/>
    <x v="1"/>
    <x v="2"/>
    <x v="1"/>
    <x v="1"/>
    <x v="1"/>
    <x v="31"/>
    <x v="38"/>
    <x v="111"/>
    <x v="70"/>
    <x v="109"/>
    <x v="22"/>
    <x v="59"/>
    <x v="34"/>
    <x v="72"/>
  </r>
  <r>
    <x v="238"/>
    <x v="4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39"/>
    <x v="4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40"/>
    <x v="4"/>
    <x v="1"/>
    <x v="4"/>
    <x v="16"/>
    <x v="8"/>
    <x v="6"/>
    <x v="0"/>
    <x v="0"/>
    <x v="12"/>
    <x v="12"/>
    <x v="9"/>
    <x v="2"/>
    <x v="1"/>
    <x v="2"/>
    <x v="1"/>
    <x v="147"/>
    <x v="29"/>
    <x v="5"/>
    <x v="0"/>
    <x v="149"/>
    <x v="61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2"/>
    <x v="69"/>
    <x v="112"/>
    <x v="71"/>
    <x v="110"/>
    <x v="9"/>
    <x v="35"/>
    <x v="41"/>
    <x v="53"/>
  </r>
  <r>
    <x v="241"/>
    <x v="4"/>
    <x v="2"/>
    <x v="4"/>
    <x v="16"/>
    <x v="8"/>
    <x v="13"/>
    <x v="0"/>
    <x v="0"/>
    <x v="12"/>
    <x v="12"/>
    <x v="9"/>
    <x v="2"/>
    <x v="1"/>
    <x v="2"/>
    <x v="1"/>
    <x v="140"/>
    <x v="37"/>
    <x v="0"/>
    <x v="0"/>
    <x v="143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113"/>
    <x v="72"/>
    <x v="111"/>
    <x v="9"/>
    <x v="35"/>
    <x v="16"/>
    <x v="39"/>
  </r>
  <r>
    <x v="242"/>
    <x v="4"/>
    <x v="1"/>
    <x v="4"/>
    <x v="17"/>
    <x v="8"/>
    <x v="16"/>
    <x v="0"/>
    <x v="0"/>
    <x v="4"/>
    <x v="5"/>
    <x v="4"/>
    <x v="2"/>
    <x v="5"/>
    <x v="6"/>
    <x v="1"/>
    <x v="148"/>
    <x v="26"/>
    <x v="0"/>
    <x v="0"/>
    <x v="15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3"/>
    <x v="70"/>
    <x v="114"/>
    <x v="73"/>
    <x v="112"/>
    <x v="9"/>
    <x v="13"/>
    <x v="53"/>
    <x v="73"/>
  </r>
  <r>
    <x v="243"/>
    <x v="4"/>
    <x v="2"/>
    <x v="4"/>
    <x v="17"/>
    <x v="8"/>
    <x v="15"/>
    <x v="0"/>
    <x v="0"/>
    <x v="38"/>
    <x v="33"/>
    <x v="0"/>
    <x v="2"/>
    <x v="4"/>
    <x v="5"/>
    <x v="1"/>
    <x v="0"/>
    <x v="0"/>
    <x v="0"/>
    <x v="0"/>
    <x v="1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60"/>
    <x v="3"/>
    <x v="74"/>
  </r>
  <r>
    <x v="244"/>
    <x v="4"/>
    <x v="1"/>
    <x v="4"/>
    <x v="18"/>
    <x v="8"/>
    <x v="33"/>
    <x v="0"/>
    <x v="0"/>
    <x v="9"/>
    <x v="9"/>
    <x v="6"/>
    <x v="1"/>
    <x v="5"/>
    <x v="6"/>
    <x v="1"/>
    <x v="60"/>
    <x v="38"/>
    <x v="31"/>
    <x v="0"/>
    <x v="151"/>
    <x v="6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2"/>
    <x v="1"/>
    <x v="1"/>
    <x v="3"/>
    <x v="1"/>
    <x v="1"/>
    <x v="1"/>
    <x v="1"/>
    <x v="1"/>
    <x v="62"/>
    <x v="69"/>
    <x v="115"/>
    <x v="74"/>
    <x v="113"/>
    <x v="12"/>
    <x v="41"/>
    <x v="54"/>
    <x v="75"/>
  </r>
  <r>
    <x v="245"/>
    <x v="4"/>
    <x v="2"/>
    <x v="4"/>
    <x v="18"/>
    <x v="8"/>
    <x v="11"/>
    <x v="0"/>
    <x v="0"/>
    <x v="9"/>
    <x v="9"/>
    <x v="6"/>
    <x v="1"/>
    <x v="5"/>
    <x v="6"/>
    <x v="1"/>
    <x v="149"/>
    <x v="35"/>
    <x v="28"/>
    <x v="0"/>
    <x v="15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9"/>
    <x v="1"/>
    <x v="1"/>
    <x v="1"/>
    <x v="1"/>
    <x v="1"/>
    <x v="15"/>
    <x v="21"/>
    <x v="116"/>
    <x v="75"/>
    <x v="114"/>
    <x v="1"/>
    <x v="48"/>
    <x v="5"/>
    <x v="6"/>
  </r>
  <r>
    <x v="246"/>
    <x v="4"/>
    <x v="1"/>
    <x v="4"/>
    <x v="19"/>
    <x v="8"/>
    <x v="18"/>
    <x v="0"/>
    <x v="0"/>
    <x v="13"/>
    <x v="13"/>
    <x v="10"/>
    <x v="2"/>
    <x v="5"/>
    <x v="6"/>
    <x v="1"/>
    <x v="150"/>
    <x v="0"/>
    <x v="7"/>
    <x v="0"/>
    <x v="153"/>
    <x v="63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4"/>
    <x v="71"/>
    <x v="117"/>
    <x v="76"/>
    <x v="115"/>
    <x v="9"/>
    <x v="13"/>
    <x v="34"/>
    <x v="76"/>
  </r>
  <r>
    <x v="247"/>
    <x v="4"/>
    <x v="2"/>
    <x v="4"/>
    <x v="19"/>
    <x v="8"/>
    <x v="35"/>
    <x v="0"/>
    <x v="0"/>
    <x v="13"/>
    <x v="13"/>
    <x v="11"/>
    <x v="2"/>
    <x v="5"/>
    <x v="6"/>
    <x v="1"/>
    <x v="40"/>
    <x v="1"/>
    <x v="8"/>
    <x v="0"/>
    <x v="154"/>
    <x v="13"/>
    <x v="1"/>
    <x v="1"/>
    <x v="1"/>
    <x v="4"/>
    <x v="1"/>
    <x v="1"/>
    <x v="1"/>
    <x v="1"/>
    <x v="5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4"/>
    <x v="20"/>
    <x v="118"/>
    <x v="77"/>
    <x v="116"/>
    <x v="6"/>
    <x v="14"/>
    <x v="15"/>
    <x v="13"/>
  </r>
  <r>
    <x v="248"/>
    <x v="4"/>
    <x v="1"/>
    <x v="4"/>
    <x v="20"/>
    <x v="8"/>
    <x v="36"/>
    <x v="0"/>
    <x v="0"/>
    <x v="33"/>
    <x v="28"/>
    <x v="35"/>
    <x v="1"/>
    <x v="1"/>
    <x v="2"/>
    <x v="1"/>
    <x v="151"/>
    <x v="39"/>
    <x v="4"/>
    <x v="0"/>
    <x v="155"/>
    <x v="6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2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62"/>
    <x v="69"/>
    <x v="119"/>
    <x v="78"/>
    <x v="117"/>
    <x v="20"/>
    <x v="61"/>
    <x v="5"/>
    <x v="77"/>
  </r>
  <r>
    <x v="249"/>
    <x v="4"/>
    <x v="2"/>
    <x v="4"/>
    <x v="20"/>
    <x v="8"/>
    <x v="36"/>
    <x v="0"/>
    <x v="0"/>
    <x v="33"/>
    <x v="28"/>
    <x v="35"/>
    <x v="1"/>
    <x v="1"/>
    <x v="2"/>
    <x v="1"/>
    <x v="152"/>
    <x v="32"/>
    <x v="0"/>
    <x v="0"/>
    <x v="1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0"/>
    <x v="79"/>
    <x v="118"/>
    <x v="12"/>
    <x v="33"/>
    <x v="3"/>
    <x v="32"/>
  </r>
  <r>
    <x v="250"/>
    <x v="4"/>
    <x v="1"/>
    <x v="4"/>
    <x v="21"/>
    <x v="8"/>
    <x v="37"/>
    <x v="28"/>
    <x v="0"/>
    <x v="14"/>
    <x v="14"/>
    <x v="12"/>
    <x v="2"/>
    <x v="6"/>
    <x v="7"/>
    <x v="1"/>
    <x v="153"/>
    <x v="40"/>
    <x v="0"/>
    <x v="0"/>
    <x v="157"/>
    <x v="39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2"/>
    <x v="1"/>
    <x v="1"/>
    <x v="1"/>
    <x v="1"/>
    <x v="2"/>
    <x v="1"/>
    <x v="1"/>
    <x v="1"/>
    <x v="40"/>
    <x v="46"/>
    <x v="121"/>
    <x v="80"/>
    <x v="119"/>
    <x v="13"/>
    <x v="62"/>
    <x v="5"/>
    <x v="71"/>
  </r>
  <r>
    <x v="251"/>
    <x v="4"/>
    <x v="2"/>
    <x v="4"/>
    <x v="21"/>
    <x v="8"/>
    <x v="21"/>
    <x v="0"/>
    <x v="0"/>
    <x v="14"/>
    <x v="14"/>
    <x v="12"/>
    <x v="2"/>
    <x v="6"/>
    <x v="7"/>
    <x v="1"/>
    <x v="154"/>
    <x v="41"/>
    <x v="19"/>
    <x v="0"/>
    <x v="142"/>
    <x v="22"/>
    <x v="1"/>
    <x v="5"/>
    <x v="1"/>
    <x v="3"/>
    <x v="1"/>
    <x v="1"/>
    <x v="3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3"/>
    <x v="29"/>
    <x v="122"/>
    <x v="81"/>
    <x v="120"/>
    <x v="9"/>
    <x v="36"/>
    <x v="10"/>
    <x v="10"/>
  </r>
  <r>
    <x v="252"/>
    <x v="4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53"/>
    <x v="4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54"/>
    <x v="4"/>
    <x v="1"/>
    <x v="4"/>
    <x v="23"/>
    <x v="8"/>
    <x v="14"/>
    <x v="0"/>
    <x v="0"/>
    <x v="30"/>
    <x v="25"/>
    <x v="32"/>
    <x v="1"/>
    <x v="6"/>
    <x v="7"/>
    <x v="1"/>
    <x v="155"/>
    <x v="23"/>
    <x v="23"/>
    <x v="10"/>
    <x v="158"/>
    <x v="56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2"/>
    <x v="1"/>
    <x v="1"/>
    <x v="1"/>
    <x v="1"/>
    <x v="1"/>
    <x v="1"/>
    <x v="1"/>
    <x v="1"/>
    <x v="57"/>
    <x v="72"/>
    <x v="123"/>
    <x v="82"/>
    <x v="121"/>
    <x v="1"/>
    <x v="42"/>
    <x v="44"/>
    <x v="78"/>
  </r>
  <r>
    <x v="255"/>
    <x v="4"/>
    <x v="2"/>
    <x v="4"/>
    <x v="23"/>
    <x v="8"/>
    <x v="14"/>
    <x v="0"/>
    <x v="0"/>
    <x v="30"/>
    <x v="25"/>
    <x v="32"/>
    <x v="1"/>
    <x v="6"/>
    <x v="7"/>
    <x v="1"/>
    <x v="156"/>
    <x v="25"/>
    <x v="5"/>
    <x v="0"/>
    <x v="159"/>
    <x v="38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39"/>
    <x v="73"/>
    <x v="124"/>
    <x v="23"/>
    <x v="122"/>
    <x v="1"/>
    <x v="42"/>
    <x v="55"/>
    <x v="79"/>
  </r>
  <r>
    <x v="256"/>
    <x v="4"/>
    <x v="1"/>
    <x v="5"/>
    <x v="24"/>
    <x v="10"/>
    <x v="23"/>
    <x v="29"/>
    <x v="0"/>
    <x v="39"/>
    <x v="1"/>
    <x v="28"/>
    <x v="1"/>
    <x v="3"/>
    <x v="4"/>
    <x v="1"/>
    <x v="157"/>
    <x v="0"/>
    <x v="0"/>
    <x v="0"/>
    <x v="16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25"/>
    <x v="3"/>
    <x v="123"/>
    <x v="1"/>
    <x v="5"/>
    <x v="28"/>
    <x v="80"/>
  </r>
  <r>
    <x v="257"/>
    <x v="4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8"/>
    <x v="4"/>
    <x v="1"/>
    <x v="5"/>
    <x v="25"/>
    <x v="10"/>
    <x v="23"/>
    <x v="0"/>
    <x v="0"/>
    <x v="12"/>
    <x v="12"/>
    <x v="9"/>
    <x v="2"/>
    <x v="4"/>
    <x v="5"/>
    <x v="1"/>
    <x v="158"/>
    <x v="0"/>
    <x v="0"/>
    <x v="0"/>
    <x v="16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37"/>
    <x v="44"/>
    <x v="126"/>
    <x v="3"/>
    <x v="124"/>
    <x v="13"/>
    <x v="50"/>
    <x v="56"/>
    <x v="81"/>
  </r>
  <r>
    <x v="259"/>
    <x v="4"/>
    <x v="2"/>
    <x v="5"/>
    <x v="25"/>
    <x v="10"/>
    <x v="23"/>
    <x v="0"/>
    <x v="0"/>
    <x v="11"/>
    <x v="11"/>
    <x v="8"/>
    <x v="2"/>
    <x v="4"/>
    <x v="5"/>
    <x v="1"/>
    <x v="159"/>
    <x v="0"/>
    <x v="0"/>
    <x v="0"/>
    <x v="162"/>
    <x v="64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65"/>
    <x v="74"/>
    <x v="127"/>
    <x v="3"/>
    <x v="125"/>
    <x v="3"/>
    <x v="6"/>
    <x v="44"/>
    <x v="82"/>
  </r>
  <r>
    <x v="260"/>
    <x v="4"/>
    <x v="1"/>
    <x v="5"/>
    <x v="26"/>
    <x v="10"/>
    <x v="30"/>
    <x v="0"/>
    <x v="0"/>
    <x v="18"/>
    <x v="17"/>
    <x v="17"/>
    <x v="2"/>
    <x v="5"/>
    <x v="6"/>
    <x v="1"/>
    <x v="160"/>
    <x v="0"/>
    <x v="0"/>
    <x v="0"/>
    <x v="163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1"/>
    <x v="67"/>
    <x v="128"/>
    <x v="3"/>
    <x v="126"/>
    <x v="14"/>
    <x v="24"/>
    <x v="56"/>
    <x v="83"/>
  </r>
  <r>
    <x v="261"/>
    <x v="4"/>
    <x v="2"/>
    <x v="5"/>
    <x v="26"/>
    <x v="10"/>
    <x v="20"/>
    <x v="15"/>
    <x v="0"/>
    <x v="18"/>
    <x v="17"/>
    <x v="17"/>
    <x v="2"/>
    <x v="5"/>
    <x v="6"/>
    <x v="1"/>
    <x v="161"/>
    <x v="0"/>
    <x v="0"/>
    <x v="0"/>
    <x v="164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45"/>
    <x v="75"/>
    <x v="129"/>
    <x v="3"/>
    <x v="127"/>
    <x v="9"/>
    <x v="13"/>
    <x v="3"/>
    <x v="84"/>
  </r>
  <r>
    <x v="262"/>
    <x v="4"/>
    <x v="1"/>
    <x v="5"/>
    <x v="27"/>
    <x v="10"/>
    <x v="38"/>
    <x v="25"/>
    <x v="0"/>
    <x v="2"/>
    <x v="3"/>
    <x v="38"/>
    <x v="1"/>
    <x v="9"/>
    <x v="10"/>
    <x v="1"/>
    <x v="162"/>
    <x v="0"/>
    <x v="0"/>
    <x v="0"/>
    <x v="16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18"/>
    <x v="24"/>
    <x v="130"/>
    <x v="3"/>
    <x v="128"/>
    <x v="9"/>
    <x v="30"/>
    <x v="9"/>
    <x v="30"/>
  </r>
  <r>
    <x v="263"/>
    <x v="4"/>
    <x v="2"/>
    <x v="5"/>
    <x v="27"/>
    <x v="10"/>
    <x v="28"/>
    <x v="0"/>
    <x v="0"/>
    <x v="2"/>
    <x v="3"/>
    <x v="38"/>
    <x v="1"/>
    <x v="9"/>
    <x v="10"/>
    <x v="1"/>
    <x v="163"/>
    <x v="0"/>
    <x v="0"/>
    <x v="0"/>
    <x v="16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66"/>
    <x v="45"/>
    <x v="131"/>
    <x v="3"/>
    <x v="129"/>
    <x v="9"/>
    <x v="30"/>
    <x v="26"/>
    <x v="74"/>
  </r>
  <r>
    <x v="264"/>
    <x v="4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5"/>
    <x v="4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6"/>
    <x v="4"/>
    <x v="1"/>
    <x v="5"/>
    <x v="29"/>
    <x v="10"/>
    <x v="25"/>
    <x v="0"/>
    <x v="0"/>
    <x v="40"/>
    <x v="34"/>
    <x v="44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0"/>
    <x v="1"/>
  </r>
  <r>
    <x v="267"/>
    <x v="4"/>
    <x v="2"/>
    <x v="5"/>
    <x v="29"/>
    <x v="10"/>
    <x v="25"/>
    <x v="0"/>
    <x v="0"/>
    <x v="40"/>
    <x v="34"/>
    <x v="44"/>
    <x v="1"/>
    <x v="0"/>
    <x v="1"/>
    <x v="1"/>
    <x v="164"/>
    <x v="0"/>
    <x v="0"/>
    <x v="0"/>
    <x v="167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67"/>
    <x v="76"/>
    <x v="1"/>
    <x v="3"/>
    <x v="1"/>
    <x v="1"/>
    <x v="1"/>
    <x v="57"/>
    <x v="1"/>
  </r>
  <r>
    <x v="268"/>
    <x v="4"/>
    <x v="1"/>
    <x v="5"/>
    <x v="30"/>
    <x v="10"/>
    <x v="38"/>
    <x v="0"/>
    <x v="0"/>
    <x v="13"/>
    <x v="13"/>
    <x v="10"/>
    <x v="2"/>
    <x v="9"/>
    <x v="10"/>
    <x v="1"/>
    <x v="165"/>
    <x v="0"/>
    <x v="0"/>
    <x v="0"/>
    <x v="16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1"/>
    <x v="1"/>
    <x v="1"/>
    <x v="1"/>
    <x v="1"/>
    <x v="1"/>
    <x v="1"/>
    <x v="1"/>
    <x v="2"/>
    <x v="1"/>
    <x v="1"/>
    <x v="3"/>
    <x v="1"/>
    <x v="1"/>
    <x v="1"/>
    <x v="1"/>
    <x v="1"/>
    <x v="26"/>
    <x v="9"/>
    <x v="132"/>
    <x v="3"/>
    <x v="130"/>
    <x v="7"/>
    <x v="28"/>
    <x v="25"/>
    <x v="85"/>
  </r>
  <r>
    <x v="269"/>
    <x v="4"/>
    <x v="2"/>
    <x v="5"/>
    <x v="30"/>
    <x v="10"/>
    <x v="28"/>
    <x v="21"/>
    <x v="0"/>
    <x v="13"/>
    <x v="13"/>
    <x v="10"/>
    <x v="2"/>
    <x v="9"/>
    <x v="10"/>
    <x v="1"/>
    <x v="43"/>
    <x v="0"/>
    <x v="0"/>
    <x v="0"/>
    <x v="4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34"/>
    <x v="3"/>
    <x v="35"/>
    <x v="12"/>
    <x v="26"/>
    <x v="4"/>
    <x v="1"/>
  </r>
  <r>
    <x v="270"/>
    <x v="4"/>
    <x v="1"/>
    <x v="5"/>
    <x v="31"/>
    <x v="10"/>
    <x v="41"/>
    <x v="29"/>
    <x v="0"/>
    <x v="9"/>
    <x v="9"/>
    <x v="6"/>
    <x v="1"/>
    <x v="9"/>
    <x v="10"/>
    <x v="1"/>
    <x v="166"/>
    <x v="0"/>
    <x v="0"/>
    <x v="0"/>
    <x v="16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5"/>
    <x v="6"/>
    <x v="133"/>
    <x v="3"/>
    <x v="131"/>
    <x v="9"/>
    <x v="30"/>
    <x v="39"/>
    <x v="86"/>
  </r>
  <r>
    <x v="271"/>
    <x v="4"/>
    <x v="2"/>
    <x v="5"/>
    <x v="31"/>
    <x v="10"/>
    <x v="25"/>
    <x v="0"/>
    <x v="0"/>
    <x v="9"/>
    <x v="9"/>
    <x v="6"/>
    <x v="1"/>
    <x v="9"/>
    <x v="10"/>
    <x v="1"/>
    <x v="167"/>
    <x v="0"/>
    <x v="0"/>
    <x v="0"/>
    <x v="170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8"/>
    <x v="77"/>
    <x v="134"/>
    <x v="3"/>
    <x v="132"/>
    <x v="7"/>
    <x v="28"/>
    <x v="58"/>
    <x v="87"/>
  </r>
  <r>
    <x v="272"/>
    <x v="4"/>
    <x v="1"/>
    <x v="5"/>
    <x v="32"/>
    <x v="10"/>
    <x v="38"/>
    <x v="25"/>
    <x v="11"/>
    <x v="4"/>
    <x v="5"/>
    <x v="4"/>
    <x v="2"/>
    <x v="4"/>
    <x v="5"/>
    <x v="1"/>
    <x v="168"/>
    <x v="0"/>
    <x v="0"/>
    <x v="0"/>
    <x v="171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9"/>
    <x v="78"/>
    <x v="135"/>
    <x v="3"/>
    <x v="133"/>
    <x v="12"/>
    <x v="23"/>
    <x v="56"/>
    <x v="81"/>
  </r>
  <r>
    <x v="273"/>
    <x v="4"/>
    <x v="2"/>
    <x v="5"/>
    <x v="32"/>
    <x v="10"/>
    <x v="29"/>
    <x v="14"/>
    <x v="0"/>
    <x v="4"/>
    <x v="5"/>
    <x v="4"/>
    <x v="2"/>
    <x v="4"/>
    <x v="5"/>
    <x v="1"/>
    <x v="169"/>
    <x v="0"/>
    <x v="0"/>
    <x v="0"/>
    <x v="17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36"/>
    <x v="3"/>
    <x v="134"/>
    <x v="12"/>
    <x v="23"/>
    <x v="4"/>
    <x v="1"/>
  </r>
  <r>
    <x v="274"/>
    <x v="5"/>
    <x v="1"/>
    <x v="1"/>
    <x v="1"/>
    <x v="2"/>
    <x v="32"/>
    <x v="19"/>
    <x v="0"/>
    <x v="36"/>
    <x v="31"/>
    <x v="40"/>
    <x v="2"/>
    <x v="0"/>
    <x v="1"/>
    <x v="1"/>
    <x v="170"/>
    <x v="0"/>
    <x v="0"/>
    <x v="0"/>
    <x v="17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"/>
    <x v="1"/>
    <x v="15"/>
    <x v="1"/>
  </r>
  <r>
    <x v="275"/>
    <x v="5"/>
    <x v="1"/>
    <x v="1"/>
    <x v="1"/>
    <x v="2"/>
    <x v="32"/>
    <x v="19"/>
    <x v="0"/>
    <x v="38"/>
    <x v="33"/>
    <x v="45"/>
    <x v="2"/>
    <x v="0"/>
    <x v="1"/>
    <x v="1"/>
    <x v="171"/>
    <x v="0"/>
    <x v="0"/>
    <x v="0"/>
    <x v="174"/>
    <x v="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8"/>
    <x v="18"/>
    <x v="27"/>
    <x v="50"/>
    <x v="1"/>
    <x v="3"/>
    <x v="1"/>
    <x v="5"/>
    <x v="1"/>
    <x v="4"/>
    <x v="1"/>
  </r>
  <r>
    <x v="276"/>
    <x v="5"/>
    <x v="2"/>
    <x v="1"/>
    <x v="1"/>
    <x v="2"/>
    <x v="1"/>
    <x v="1"/>
    <x v="0"/>
    <x v="38"/>
    <x v="33"/>
    <x v="45"/>
    <x v="2"/>
    <x v="0"/>
    <x v="1"/>
    <x v="2"/>
    <x v="172"/>
    <x v="0"/>
    <x v="0"/>
    <x v="0"/>
    <x v="175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27"/>
    <x v="27"/>
    <x v="28"/>
    <x v="79"/>
    <x v="1"/>
    <x v="3"/>
    <x v="1"/>
    <x v="1"/>
    <x v="1"/>
    <x v="15"/>
    <x v="1"/>
  </r>
  <r>
    <x v="277"/>
    <x v="5"/>
    <x v="2"/>
    <x v="1"/>
    <x v="1"/>
    <x v="2"/>
    <x v="1"/>
    <x v="1"/>
    <x v="0"/>
    <x v="22"/>
    <x v="19"/>
    <x v="46"/>
    <x v="2"/>
    <x v="0"/>
    <x v="1"/>
    <x v="2"/>
    <x v="173"/>
    <x v="0"/>
    <x v="0"/>
    <x v="0"/>
    <x v="176"/>
    <x v="3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8"/>
    <x v="28"/>
    <x v="38"/>
    <x v="80"/>
    <x v="1"/>
    <x v="3"/>
    <x v="1"/>
    <x v="5"/>
    <x v="1"/>
    <x v="10"/>
    <x v="1"/>
  </r>
  <r>
    <x v="278"/>
    <x v="5"/>
    <x v="2"/>
    <x v="1"/>
    <x v="1"/>
    <x v="0"/>
    <x v="1"/>
    <x v="1"/>
    <x v="0"/>
    <x v="41"/>
    <x v="1"/>
    <x v="0"/>
    <x v="1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3"/>
    <x v="1"/>
    <x v="4"/>
    <x v="1"/>
  </r>
  <r>
    <x v="279"/>
    <x v="5"/>
    <x v="1"/>
    <x v="1"/>
    <x v="2"/>
    <x v="2"/>
    <x v="3"/>
    <x v="16"/>
    <x v="0"/>
    <x v="37"/>
    <x v="32"/>
    <x v="41"/>
    <x v="1"/>
    <x v="0"/>
    <x v="1"/>
    <x v="1"/>
    <x v="174"/>
    <x v="0"/>
    <x v="0"/>
    <x v="0"/>
    <x v="1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29"/>
    <x v="29"/>
    <x v="4"/>
    <x v="9"/>
    <x v="1"/>
    <x v="3"/>
    <x v="1"/>
    <x v="1"/>
    <x v="1"/>
    <x v="26"/>
    <x v="1"/>
  </r>
  <r>
    <x v="280"/>
    <x v="5"/>
    <x v="1"/>
    <x v="1"/>
    <x v="2"/>
    <x v="1"/>
    <x v="3"/>
    <x v="16"/>
    <x v="0"/>
    <x v="37"/>
    <x v="32"/>
    <x v="41"/>
    <x v="1"/>
    <x v="0"/>
    <x v="1"/>
    <x v="1"/>
    <x v="175"/>
    <x v="0"/>
    <x v="0"/>
    <x v="0"/>
    <x v="17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281"/>
    <x v="5"/>
    <x v="2"/>
    <x v="1"/>
    <x v="2"/>
    <x v="2"/>
    <x v="3"/>
    <x v="3"/>
    <x v="0"/>
    <x v="37"/>
    <x v="32"/>
    <x v="41"/>
    <x v="1"/>
    <x v="0"/>
    <x v="1"/>
    <x v="1"/>
    <x v="176"/>
    <x v="0"/>
    <x v="29"/>
    <x v="0"/>
    <x v="17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83"/>
    <x v="1"/>
    <x v="1"/>
    <x v="1"/>
    <x v="2"/>
    <x v="1"/>
  </r>
  <r>
    <x v="282"/>
    <x v="5"/>
    <x v="2"/>
    <x v="1"/>
    <x v="2"/>
    <x v="1"/>
    <x v="3"/>
    <x v="3"/>
    <x v="0"/>
    <x v="7"/>
    <x v="8"/>
    <x v="47"/>
    <x v="2"/>
    <x v="0"/>
    <x v="1"/>
    <x v="3"/>
    <x v="177"/>
    <x v="0"/>
    <x v="0"/>
    <x v="0"/>
    <x v="17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3"/>
    <x v="11"/>
    <x v="1"/>
    <x v="3"/>
    <x v="1"/>
    <x v="3"/>
    <x v="1"/>
    <x v="4"/>
    <x v="1"/>
  </r>
  <r>
    <x v="283"/>
    <x v="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84"/>
    <x v="5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85"/>
    <x v="5"/>
    <x v="1"/>
    <x v="2"/>
    <x v="4"/>
    <x v="5"/>
    <x v="4"/>
    <x v="30"/>
    <x v="12"/>
    <x v="13"/>
    <x v="13"/>
    <x v="0"/>
    <x v="2"/>
    <x v="0"/>
    <x v="1"/>
    <x v="1"/>
    <x v="178"/>
    <x v="0"/>
    <x v="0"/>
    <x v="0"/>
    <x v="180"/>
    <x v="4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1"/>
    <x v="3"/>
    <x v="1"/>
    <x v="5"/>
    <x v="1"/>
    <x v="2"/>
    <x v="1"/>
  </r>
  <r>
    <x v="286"/>
    <x v="5"/>
    <x v="2"/>
    <x v="2"/>
    <x v="4"/>
    <x v="5"/>
    <x v="5"/>
    <x v="21"/>
    <x v="1"/>
    <x v="13"/>
    <x v="13"/>
    <x v="20"/>
    <x v="2"/>
    <x v="0"/>
    <x v="1"/>
    <x v="1"/>
    <x v="179"/>
    <x v="0"/>
    <x v="0"/>
    <x v="0"/>
    <x v="18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30"/>
    <x v="30"/>
    <x v="26"/>
    <x v="81"/>
    <x v="1"/>
    <x v="3"/>
    <x v="1"/>
    <x v="1"/>
    <x v="1"/>
    <x v="5"/>
    <x v="1"/>
  </r>
  <r>
    <x v="287"/>
    <x v="5"/>
    <x v="2"/>
    <x v="2"/>
    <x v="4"/>
    <x v="11"/>
    <x v="5"/>
    <x v="21"/>
    <x v="1"/>
    <x v="27"/>
    <x v="22"/>
    <x v="0"/>
    <x v="2"/>
    <x v="0"/>
    <x v="1"/>
    <x v="2"/>
    <x v="180"/>
    <x v="0"/>
    <x v="0"/>
    <x v="0"/>
    <x v="182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5"/>
    <x v="1"/>
    <x v="1"/>
    <x v="6"/>
    <x v="1"/>
    <x v="1"/>
    <x v="1"/>
    <x v="25"/>
    <x v="25"/>
    <x v="26"/>
    <x v="82"/>
    <x v="1"/>
    <x v="3"/>
    <x v="1"/>
    <x v="5"/>
    <x v="1"/>
    <x v="56"/>
    <x v="1"/>
  </r>
  <r>
    <x v="288"/>
    <x v="5"/>
    <x v="2"/>
    <x v="2"/>
    <x v="4"/>
    <x v="4"/>
    <x v="5"/>
    <x v="21"/>
    <x v="1"/>
    <x v="36"/>
    <x v="31"/>
    <x v="0"/>
    <x v="2"/>
    <x v="0"/>
    <x v="1"/>
    <x v="1"/>
    <x v="171"/>
    <x v="0"/>
    <x v="0"/>
    <x v="0"/>
    <x v="174"/>
    <x v="5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31"/>
    <x v="31"/>
    <x v="54"/>
    <x v="83"/>
    <x v="1"/>
    <x v="3"/>
    <x v="1"/>
    <x v="5"/>
    <x v="1"/>
    <x v="15"/>
    <x v="1"/>
  </r>
  <r>
    <x v="289"/>
    <x v="5"/>
    <x v="2"/>
    <x v="2"/>
    <x v="4"/>
    <x v="4"/>
    <x v="5"/>
    <x v="21"/>
    <x v="1"/>
    <x v="36"/>
    <x v="31"/>
    <x v="0"/>
    <x v="2"/>
    <x v="0"/>
    <x v="1"/>
    <x v="2"/>
    <x v="181"/>
    <x v="0"/>
    <x v="0"/>
    <x v="0"/>
    <x v="18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290"/>
    <x v="5"/>
    <x v="1"/>
    <x v="2"/>
    <x v="5"/>
    <x v="5"/>
    <x v="4"/>
    <x v="4"/>
    <x v="7"/>
    <x v="2"/>
    <x v="3"/>
    <x v="37"/>
    <x v="1"/>
    <x v="0"/>
    <x v="1"/>
    <x v="1"/>
    <x v="182"/>
    <x v="0"/>
    <x v="0"/>
    <x v="0"/>
    <x v="184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6"/>
    <x v="1"/>
    <x v="1"/>
    <x v="1"/>
    <x v="1"/>
    <x v="1"/>
    <x v="1"/>
    <x v="1"/>
    <x v="1"/>
    <x v="1"/>
    <x v="1"/>
    <x v="1"/>
    <x v="1"/>
    <x v="1"/>
    <x v="1"/>
    <x v="1"/>
    <x v="1"/>
    <x v="20"/>
    <x v="26"/>
    <x v="1"/>
    <x v="3"/>
    <x v="1"/>
    <x v="1"/>
    <x v="1"/>
    <x v="59"/>
    <x v="1"/>
  </r>
  <r>
    <x v="291"/>
    <x v="5"/>
    <x v="2"/>
    <x v="2"/>
    <x v="5"/>
    <x v="5"/>
    <x v="26"/>
    <x v="24"/>
    <x v="13"/>
    <x v="2"/>
    <x v="3"/>
    <x v="37"/>
    <x v="1"/>
    <x v="0"/>
    <x v="1"/>
    <x v="1"/>
    <x v="183"/>
    <x v="0"/>
    <x v="0"/>
    <x v="0"/>
    <x v="18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"/>
    <x v="3"/>
    <x v="1"/>
    <x v="1"/>
    <x v="1"/>
    <x v="7"/>
    <x v="1"/>
  </r>
  <r>
    <x v="292"/>
    <x v="5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3"/>
    <x v="5"/>
    <x v="2"/>
    <x v="2"/>
    <x v="6"/>
    <x v="5"/>
    <x v="39"/>
    <x v="5"/>
    <x v="0"/>
    <x v="22"/>
    <x v="19"/>
    <x v="22"/>
    <x v="2"/>
    <x v="0"/>
    <x v="1"/>
    <x v="1"/>
    <x v="184"/>
    <x v="0"/>
    <x v="31"/>
    <x v="0"/>
    <x v="186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3"/>
    <x v="1"/>
    <x v="1"/>
    <x v="1"/>
    <x v="6"/>
    <x v="1"/>
    <x v="1"/>
    <x v="1"/>
    <x v="1"/>
    <x v="1"/>
    <x v="1"/>
    <x v="1"/>
    <x v="1"/>
    <x v="60"/>
    <x v="66"/>
    <x v="1"/>
    <x v="84"/>
    <x v="1"/>
    <x v="1"/>
    <x v="1"/>
    <x v="60"/>
    <x v="1"/>
  </r>
  <r>
    <x v="294"/>
    <x v="5"/>
    <x v="1"/>
    <x v="3"/>
    <x v="7"/>
    <x v="7"/>
    <x v="20"/>
    <x v="0"/>
    <x v="0"/>
    <x v="37"/>
    <x v="32"/>
    <x v="43"/>
    <x v="1"/>
    <x v="2"/>
    <x v="3"/>
    <x v="1"/>
    <x v="185"/>
    <x v="14"/>
    <x v="0"/>
    <x v="0"/>
    <x v="18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37"/>
    <x v="85"/>
    <x v="135"/>
    <x v="1"/>
    <x v="60"/>
    <x v="2"/>
    <x v="6"/>
  </r>
  <r>
    <x v="295"/>
    <x v="5"/>
    <x v="2"/>
    <x v="3"/>
    <x v="7"/>
    <x v="7"/>
    <x v="7"/>
    <x v="31"/>
    <x v="4"/>
    <x v="37"/>
    <x v="32"/>
    <x v="43"/>
    <x v="1"/>
    <x v="2"/>
    <x v="3"/>
    <x v="1"/>
    <x v="186"/>
    <x v="5"/>
    <x v="4"/>
    <x v="0"/>
    <x v="188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0"/>
    <x v="84"/>
    <x v="138"/>
    <x v="86"/>
    <x v="136"/>
    <x v="1"/>
    <x v="60"/>
    <x v="35"/>
    <x v="88"/>
  </r>
  <r>
    <x v="296"/>
    <x v="5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7"/>
    <x v="5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98"/>
    <x v="5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9"/>
    <x v="5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00"/>
    <x v="5"/>
    <x v="1"/>
    <x v="3"/>
    <x v="10"/>
    <x v="7"/>
    <x v="23"/>
    <x v="7"/>
    <x v="3"/>
    <x v="30"/>
    <x v="25"/>
    <x v="32"/>
    <x v="1"/>
    <x v="4"/>
    <x v="5"/>
    <x v="1"/>
    <x v="187"/>
    <x v="0"/>
    <x v="0"/>
    <x v="0"/>
    <x v="18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62"/>
    <x v="3"/>
    <x v="137"/>
    <x v="1"/>
    <x v="7"/>
    <x v="2"/>
    <x v="56"/>
  </r>
  <r>
    <x v="301"/>
    <x v="5"/>
    <x v="2"/>
    <x v="3"/>
    <x v="10"/>
    <x v="7"/>
    <x v="31"/>
    <x v="14"/>
    <x v="0"/>
    <x v="30"/>
    <x v="25"/>
    <x v="32"/>
    <x v="1"/>
    <x v="4"/>
    <x v="5"/>
    <x v="1"/>
    <x v="188"/>
    <x v="0"/>
    <x v="0"/>
    <x v="0"/>
    <x v="190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6"/>
    <x v="1"/>
    <x v="1"/>
    <x v="1"/>
    <x v="1"/>
    <x v="1"/>
    <x v="1"/>
    <x v="32"/>
    <x v="32"/>
    <x v="71"/>
    <x v="85"/>
    <x v="139"/>
    <x v="3"/>
    <x v="138"/>
    <x v="1"/>
    <x v="63"/>
    <x v="2"/>
    <x v="56"/>
  </r>
  <r>
    <x v="302"/>
    <x v="5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3"/>
    <x v="5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4"/>
    <x v="5"/>
    <x v="1"/>
    <x v="4"/>
    <x v="12"/>
    <x v="8"/>
    <x v="33"/>
    <x v="0"/>
    <x v="0"/>
    <x v="2"/>
    <x v="3"/>
    <x v="37"/>
    <x v="1"/>
    <x v="11"/>
    <x v="12"/>
    <x v="1"/>
    <x v="189"/>
    <x v="5"/>
    <x v="8"/>
    <x v="0"/>
    <x v="19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140"/>
    <x v="87"/>
    <x v="139"/>
    <x v="9"/>
    <x v="27"/>
    <x v="4"/>
    <x v="1"/>
  </r>
  <r>
    <x v="305"/>
    <x v="5"/>
    <x v="2"/>
    <x v="4"/>
    <x v="12"/>
    <x v="8"/>
    <x v="17"/>
    <x v="0"/>
    <x v="0"/>
    <x v="2"/>
    <x v="3"/>
    <x v="37"/>
    <x v="1"/>
    <x v="11"/>
    <x v="12"/>
    <x v="1"/>
    <x v="190"/>
    <x v="0"/>
    <x v="6"/>
    <x v="0"/>
    <x v="192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41"/>
    <x v="88"/>
    <x v="140"/>
    <x v="7"/>
    <x v="56"/>
    <x v="4"/>
    <x v="1"/>
  </r>
  <r>
    <x v="306"/>
    <x v="5"/>
    <x v="1"/>
    <x v="4"/>
    <x v="13"/>
    <x v="8"/>
    <x v="14"/>
    <x v="0"/>
    <x v="0"/>
    <x v="37"/>
    <x v="32"/>
    <x v="43"/>
    <x v="1"/>
    <x v="10"/>
    <x v="11"/>
    <x v="1"/>
    <x v="191"/>
    <x v="42"/>
    <x v="8"/>
    <x v="0"/>
    <x v="193"/>
    <x v="71"/>
    <x v="1"/>
    <x v="14"/>
    <x v="1"/>
    <x v="4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5"/>
    <x v="1"/>
    <x v="1"/>
    <x v="1"/>
    <x v="1"/>
    <x v="1"/>
    <x v="1"/>
    <x v="1"/>
    <x v="1"/>
    <x v="1"/>
    <x v="1"/>
    <x v="1"/>
    <x v="72"/>
    <x v="86"/>
    <x v="142"/>
    <x v="89"/>
    <x v="141"/>
    <x v="9"/>
    <x v="64"/>
    <x v="61"/>
    <x v="89"/>
  </r>
  <r>
    <x v="307"/>
    <x v="5"/>
    <x v="2"/>
    <x v="4"/>
    <x v="13"/>
    <x v="8"/>
    <x v="34"/>
    <x v="0"/>
    <x v="0"/>
    <x v="37"/>
    <x v="32"/>
    <x v="43"/>
    <x v="1"/>
    <x v="10"/>
    <x v="11"/>
    <x v="1"/>
    <x v="105"/>
    <x v="43"/>
    <x v="32"/>
    <x v="0"/>
    <x v="194"/>
    <x v="59"/>
    <x v="1"/>
    <x v="19"/>
    <x v="1"/>
    <x v="9"/>
    <x v="1"/>
    <x v="1"/>
    <x v="7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60"/>
    <x v="66"/>
    <x v="143"/>
    <x v="90"/>
    <x v="142"/>
    <x v="7"/>
    <x v="65"/>
    <x v="62"/>
    <x v="90"/>
  </r>
  <r>
    <x v="308"/>
    <x v="5"/>
    <x v="1"/>
    <x v="4"/>
    <x v="14"/>
    <x v="8"/>
    <x v="37"/>
    <x v="0"/>
    <x v="0"/>
    <x v="15"/>
    <x v="15"/>
    <x v="23"/>
    <x v="1"/>
    <x v="12"/>
    <x v="13"/>
    <x v="1"/>
    <x v="192"/>
    <x v="14"/>
    <x v="4"/>
    <x v="0"/>
    <x v="195"/>
    <x v="2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4"/>
    <x v="1"/>
    <x v="1"/>
    <x v="1"/>
    <x v="1"/>
    <x v="6"/>
    <x v="1"/>
    <x v="1"/>
    <x v="1"/>
    <x v="1"/>
    <x v="1"/>
    <x v="1"/>
    <x v="1"/>
    <x v="1"/>
    <x v="1"/>
    <x v="1"/>
    <x v="1"/>
    <x v="3"/>
    <x v="48"/>
    <x v="144"/>
    <x v="91"/>
    <x v="69"/>
    <x v="9"/>
    <x v="66"/>
    <x v="63"/>
    <x v="91"/>
  </r>
  <r>
    <x v="309"/>
    <x v="5"/>
    <x v="2"/>
    <x v="4"/>
    <x v="14"/>
    <x v="8"/>
    <x v="14"/>
    <x v="32"/>
    <x v="14"/>
    <x v="15"/>
    <x v="15"/>
    <x v="23"/>
    <x v="1"/>
    <x v="12"/>
    <x v="13"/>
    <x v="1"/>
    <x v="193"/>
    <x v="29"/>
    <x v="0"/>
    <x v="0"/>
    <x v="196"/>
    <x v="65"/>
    <x v="1"/>
    <x v="1"/>
    <x v="1"/>
    <x v="4"/>
    <x v="1"/>
    <x v="1"/>
    <x v="1"/>
    <x v="1"/>
    <x v="3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66"/>
    <x v="45"/>
    <x v="145"/>
    <x v="92"/>
    <x v="143"/>
    <x v="1"/>
    <x v="8"/>
    <x v="21"/>
    <x v="26"/>
  </r>
  <r>
    <x v="310"/>
    <x v="5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1"/>
    <x v="5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2"/>
    <x v="5"/>
    <x v="1"/>
    <x v="4"/>
    <x v="16"/>
    <x v="8"/>
    <x v="6"/>
    <x v="0"/>
    <x v="0"/>
    <x v="12"/>
    <x v="12"/>
    <x v="9"/>
    <x v="2"/>
    <x v="1"/>
    <x v="2"/>
    <x v="1"/>
    <x v="151"/>
    <x v="26"/>
    <x v="4"/>
    <x v="0"/>
    <x v="155"/>
    <x v="27"/>
    <x v="1"/>
    <x v="1"/>
    <x v="1"/>
    <x v="4"/>
    <x v="1"/>
    <x v="1"/>
    <x v="1"/>
    <x v="1"/>
    <x v="1"/>
    <x v="1"/>
    <x v="3"/>
    <x v="1"/>
    <x v="1"/>
    <x v="1"/>
    <x v="1"/>
    <x v="1"/>
    <x v="1"/>
    <x v="1"/>
    <x v="1"/>
    <x v="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46"/>
    <x v="93"/>
    <x v="144"/>
    <x v="7"/>
    <x v="12"/>
    <x v="64"/>
    <x v="92"/>
  </r>
  <r>
    <x v="313"/>
    <x v="5"/>
    <x v="2"/>
    <x v="4"/>
    <x v="16"/>
    <x v="8"/>
    <x v="13"/>
    <x v="22"/>
    <x v="0"/>
    <x v="12"/>
    <x v="12"/>
    <x v="9"/>
    <x v="2"/>
    <x v="1"/>
    <x v="2"/>
    <x v="1"/>
    <x v="194"/>
    <x v="2"/>
    <x v="0"/>
    <x v="0"/>
    <x v="19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47"/>
    <x v="94"/>
    <x v="145"/>
    <x v="1"/>
    <x v="11"/>
    <x v="4"/>
    <x v="1"/>
  </r>
  <r>
    <x v="314"/>
    <x v="5"/>
    <x v="2"/>
    <x v="4"/>
    <x v="16"/>
    <x v="8"/>
    <x v="13"/>
    <x v="22"/>
    <x v="0"/>
    <x v="15"/>
    <x v="15"/>
    <x v="0"/>
    <x v="1"/>
    <x v="12"/>
    <x v="13"/>
    <x v="1"/>
    <x v="195"/>
    <x v="2"/>
    <x v="0"/>
    <x v="0"/>
    <x v="198"/>
    <x v="5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6"/>
    <x v="1"/>
    <x v="1"/>
    <x v="1"/>
    <x v="1"/>
    <x v="1"/>
    <x v="1"/>
    <x v="2"/>
    <x v="2"/>
    <x v="52"/>
    <x v="87"/>
    <x v="148"/>
    <x v="95"/>
    <x v="146"/>
    <x v="16"/>
    <x v="67"/>
    <x v="5"/>
    <x v="93"/>
  </r>
  <r>
    <x v="315"/>
    <x v="5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6"/>
    <x v="5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7"/>
    <x v="5"/>
    <x v="1"/>
    <x v="4"/>
    <x v="18"/>
    <x v="8"/>
    <x v="10"/>
    <x v="18"/>
    <x v="0"/>
    <x v="9"/>
    <x v="9"/>
    <x v="6"/>
    <x v="1"/>
    <x v="0"/>
    <x v="1"/>
    <x v="1"/>
    <x v="136"/>
    <x v="0"/>
    <x v="33"/>
    <x v="0"/>
    <x v="199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7"/>
    <x v="1"/>
    <x v="1"/>
    <x v="1"/>
    <x v="1"/>
    <x v="1"/>
    <x v="69"/>
    <x v="78"/>
    <x v="1"/>
    <x v="96"/>
    <x v="1"/>
    <x v="1"/>
    <x v="1"/>
    <x v="65"/>
    <x v="1"/>
  </r>
  <r>
    <x v="318"/>
    <x v="5"/>
    <x v="2"/>
    <x v="4"/>
    <x v="18"/>
    <x v="8"/>
    <x v="11"/>
    <x v="0"/>
    <x v="0"/>
    <x v="30"/>
    <x v="25"/>
    <x v="48"/>
    <x v="1"/>
    <x v="5"/>
    <x v="6"/>
    <x v="1"/>
    <x v="28"/>
    <x v="44"/>
    <x v="6"/>
    <x v="11"/>
    <x v="200"/>
    <x v="7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3"/>
    <x v="1"/>
    <x v="1"/>
    <x v="1"/>
    <x v="1"/>
    <x v="1"/>
    <x v="73"/>
    <x v="88"/>
    <x v="149"/>
    <x v="97"/>
    <x v="147"/>
    <x v="25"/>
    <x v="68"/>
    <x v="31"/>
    <x v="62"/>
  </r>
  <r>
    <x v="319"/>
    <x v="5"/>
    <x v="1"/>
    <x v="4"/>
    <x v="19"/>
    <x v="8"/>
    <x v="9"/>
    <x v="0"/>
    <x v="0"/>
    <x v="13"/>
    <x v="13"/>
    <x v="11"/>
    <x v="2"/>
    <x v="5"/>
    <x v="6"/>
    <x v="1"/>
    <x v="196"/>
    <x v="0"/>
    <x v="6"/>
    <x v="0"/>
    <x v="201"/>
    <x v="33"/>
    <x v="1"/>
    <x v="1"/>
    <x v="1"/>
    <x v="4"/>
    <x v="1"/>
    <x v="1"/>
    <x v="1"/>
    <x v="1"/>
    <x v="4"/>
    <x v="1"/>
    <x v="3"/>
    <x v="1"/>
    <x v="1"/>
    <x v="2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150"/>
    <x v="98"/>
    <x v="148"/>
    <x v="9"/>
    <x v="13"/>
    <x v="16"/>
    <x v="14"/>
  </r>
  <r>
    <x v="320"/>
    <x v="5"/>
    <x v="2"/>
    <x v="4"/>
    <x v="19"/>
    <x v="8"/>
    <x v="35"/>
    <x v="0"/>
    <x v="0"/>
    <x v="13"/>
    <x v="13"/>
    <x v="11"/>
    <x v="2"/>
    <x v="5"/>
    <x v="6"/>
    <x v="1"/>
    <x v="197"/>
    <x v="14"/>
    <x v="0"/>
    <x v="4"/>
    <x v="202"/>
    <x v="7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3"/>
    <x v="2"/>
    <x v="2"/>
    <x v="1"/>
    <x v="1"/>
    <x v="1"/>
    <x v="74"/>
    <x v="89"/>
    <x v="151"/>
    <x v="99"/>
    <x v="149"/>
    <x v="6"/>
    <x v="14"/>
    <x v="10"/>
    <x v="5"/>
  </r>
  <r>
    <x v="321"/>
    <x v="5"/>
    <x v="1"/>
    <x v="4"/>
    <x v="20"/>
    <x v="8"/>
    <x v="36"/>
    <x v="0"/>
    <x v="0"/>
    <x v="33"/>
    <x v="28"/>
    <x v="35"/>
    <x v="1"/>
    <x v="1"/>
    <x v="2"/>
    <x v="1"/>
    <x v="198"/>
    <x v="39"/>
    <x v="0"/>
    <x v="0"/>
    <x v="203"/>
    <x v="7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75"/>
    <x v="90"/>
    <x v="152"/>
    <x v="100"/>
    <x v="150"/>
    <x v="10"/>
    <x v="69"/>
    <x v="66"/>
    <x v="94"/>
  </r>
  <r>
    <x v="322"/>
    <x v="5"/>
    <x v="2"/>
    <x v="4"/>
    <x v="20"/>
    <x v="8"/>
    <x v="36"/>
    <x v="17"/>
    <x v="0"/>
    <x v="33"/>
    <x v="28"/>
    <x v="35"/>
    <x v="1"/>
    <x v="1"/>
    <x v="2"/>
    <x v="1"/>
    <x v="199"/>
    <x v="32"/>
    <x v="24"/>
    <x v="0"/>
    <x v="86"/>
    <x v="7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76"/>
    <x v="91"/>
    <x v="153"/>
    <x v="101"/>
    <x v="151"/>
    <x v="9"/>
    <x v="35"/>
    <x v="62"/>
    <x v="95"/>
  </r>
  <r>
    <x v="323"/>
    <x v="5"/>
    <x v="1"/>
    <x v="4"/>
    <x v="21"/>
    <x v="8"/>
    <x v="16"/>
    <x v="0"/>
    <x v="0"/>
    <x v="14"/>
    <x v="14"/>
    <x v="12"/>
    <x v="2"/>
    <x v="6"/>
    <x v="7"/>
    <x v="1"/>
    <x v="110"/>
    <x v="1"/>
    <x v="0"/>
    <x v="0"/>
    <x v="204"/>
    <x v="3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38"/>
    <x v="92"/>
    <x v="154"/>
    <x v="102"/>
    <x v="152"/>
    <x v="1"/>
    <x v="42"/>
    <x v="19"/>
    <x v="17"/>
  </r>
  <r>
    <x v="324"/>
    <x v="5"/>
    <x v="2"/>
    <x v="4"/>
    <x v="21"/>
    <x v="8"/>
    <x v="19"/>
    <x v="32"/>
    <x v="0"/>
    <x v="14"/>
    <x v="14"/>
    <x v="49"/>
    <x v="2"/>
    <x v="6"/>
    <x v="7"/>
    <x v="1"/>
    <x v="200"/>
    <x v="45"/>
    <x v="26"/>
    <x v="0"/>
    <x v="205"/>
    <x v="34"/>
    <x v="1"/>
    <x v="1"/>
    <x v="1"/>
    <x v="4"/>
    <x v="1"/>
    <x v="1"/>
    <x v="3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35"/>
    <x v="42"/>
    <x v="155"/>
    <x v="103"/>
    <x v="153"/>
    <x v="7"/>
    <x v="16"/>
    <x v="10"/>
    <x v="10"/>
  </r>
  <r>
    <x v="325"/>
    <x v="5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26"/>
    <x v="5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27"/>
    <x v="5"/>
    <x v="1"/>
    <x v="4"/>
    <x v="23"/>
    <x v="8"/>
    <x v="8"/>
    <x v="0"/>
    <x v="0"/>
    <x v="30"/>
    <x v="25"/>
    <x v="32"/>
    <x v="1"/>
    <x v="6"/>
    <x v="7"/>
    <x v="1"/>
    <x v="201"/>
    <x v="19"/>
    <x v="29"/>
    <x v="0"/>
    <x v="206"/>
    <x v="7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77"/>
    <x v="93"/>
    <x v="156"/>
    <x v="104"/>
    <x v="154"/>
    <x v="9"/>
    <x v="36"/>
    <x v="19"/>
    <x v="17"/>
  </r>
  <r>
    <x v="328"/>
    <x v="5"/>
    <x v="2"/>
    <x v="4"/>
    <x v="23"/>
    <x v="8"/>
    <x v="20"/>
    <x v="6"/>
    <x v="0"/>
    <x v="30"/>
    <x v="25"/>
    <x v="32"/>
    <x v="1"/>
    <x v="6"/>
    <x v="7"/>
    <x v="1"/>
    <x v="202"/>
    <x v="35"/>
    <x v="34"/>
    <x v="12"/>
    <x v="207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3"/>
    <x v="1"/>
    <x v="1"/>
    <x v="1"/>
    <x v="1"/>
    <x v="1"/>
    <x v="1"/>
    <x v="1"/>
    <x v="6"/>
    <x v="1"/>
    <x v="1"/>
    <x v="1"/>
    <x v="1"/>
    <x v="1"/>
    <x v="1"/>
    <x v="1"/>
    <x v="1"/>
    <x v="28"/>
    <x v="36"/>
    <x v="157"/>
    <x v="105"/>
    <x v="155"/>
    <x v="7"/>
    <x v="16"/>
    <x v="64"/>
    <x v="96"/>
  </r>
  <r>
    <x v="329"/>
    <x v="5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0"/>
    <x v="5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1"/>
    <x v="5"/>
    <x v="1"/>
    <x v="5"/>
    <x v="25"/>
    <x v="10"/>
    <x v="23"/>
    <x v="0"/>
    <x v="0"/>
    <x v="11"/>
    <x v="11"/>
    <x v="8"/>
    <x v="2"/>
    <x v="4"/>
    <x v="5"/>
    <x v="1"/>
    <x v="203"/>
    <x v="0"/>
    <x v="0"/>
    <x v="0"/>
    <x v="208"/>
    <x v="1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89"/>
    <x v="3"/>
    <x v="156"/>
    <x v="1"/>
    <x v="7"/>
    <x v="8"/>
    <x v="61"/>
  </r>
  <r>
    <x v="332"/>
    <x v="5"/>
    <x v="2"/>
    <x v="5"/>
    <x v="25"/>
    <x v="9"/>
    <x v="23"/>
    <x v="0"/>
    <x v="0"/>
    <x v="11"/>
    <x v="11"/>
    <x v="8"/>
    <x v="2"/>
    <x v="4"/>
    <x v="5"/>
    <x v="1"/>
    <x v="204"/>
    <x v="0"/>
    <x v="0"/>
    <x v="0"/>
    <x v="209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3"/>
    <x v="33"/>
    <x v="8"/>
    <x v="4"/>
    <x v="158"/>
    <x v="3"/>
    <x v="157"/>
    <x v="1"/>
    <x v="70"/>
    <x v="4"/>
    <x v="1"/>
  </r>
  <r>
    <x v="333"/>
    <x v="5"/>
    <x v="2"/>
    <x v="5"/>
    <x v="25"/>
    <x v="10"/>
    <x v="23"/>
    <x v="0"/>
    <x v="0"/>
    <x v="12"/>
    <x v="12"/>
    <x v="9"/>
    <x v="2"/>
    <x v="4"/>
    <x v="5"/>
    <x v="1"/>
    <x v="205"/>
    <x v="0"/>
    <x v="0"/>
    <x v="0"/>
    <x v="21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34"/>
    <x v="34"/>
    <x v="8"/>
    <x v="94"/>
    <x v="159"/>
    <x v="3"/>
    <x v="158"/>
    <x v="3"/>
    <x v="52"/>
    <x v="28"/>
    <x v="57"/>
  </r>
  <r>
    <x v="334"/>
    <x v="5"/>
    <x v="1"/>
    <x v="5"/>
    <x v="26"/>
    <x v="10"/>
    <x v="22"/>
    <x v="0"/>
    <x v="0"/>
    <x v="18"/>
    <x v="17"/>
    <x v="17"/>
    <x v="2"/>
    <x v="5"/>
    <x v="6"/>
    <x v="1"/>
    <x v="206"/>
    <x v="0"/>
    <x v="0"/>
    <x v="0"/>
    <x v="21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52"/>
    <x v="57"/>
    <x v="160"/>
    <x v="3"/>
    <x v="159"/>
    <x v="13"/>
    <x v="71"/>
    <x v="11"/>
    <x v="74"/>
  </r>
  <r>
    <x v="335"/>
    <x v="5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6"/>
    <x v="5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7"/>
    <x v="5"/>
    <x v="2"/>
    <x v="5"/>
    <x v="27"/>
    <x v="10"/>
    <x v="28"/>
    <x v="0"/>
    <x v="0"/>
    <x v="30"/>
    <x v="25"/>
    <x v="32"/>
    <x v="1"/>
    <x v="9"/>
    <x v="10"/>
    <x v="1"/>
    <x v="207"/>
    <x v="0"/>
    <x v="0"/>
    <x v="0"/>
    <x v="212"/>
    <x v="40"/>
    <x v="1"/>
    <x v="21"/>
    <x v="1"/>
    <x v="1"/>
    <x v="1"/>
    <x v="1"/>
    <x v="1"/>
    <x v="1"/>
    <x v="1"/>
    <x v="1"/>
    <x v="1"/>
    <x v="1"/>
    <x v="1"/>
    <x v="1"/>
    <x v="1"/>
    <x v="1"/>
    <x v="1"/>
    <x v="21"/>
    <x v="1"/>
    <x v="5"/>
    <x v="1"/>
    <x v="2"/>
    <x v="1"/>
    <x v="1"/>
    <x v="1"/>
    <x v="1"/>
    <x v="1"/>
    <x v="6"/>
    <x v="1"/>
    <x v="6"/>
    <x v="1"/>
    <x v="1"/>
    <x v="1"/>
    <x v="1"/>
    <x v="1"/>
    <x v="1"/>
    <x v="35"/>
    <x v="35"/>
    <x v="41"/>
    <x v="95"/>
    <x v="161"/>
    <x v="3"/>
    <x v="160"/>
    <x v="7"/>
    <x v="72"/>
    <x v="67"/>
    <x v="97"/>
  </r>
  <r>
    <x v="338"/>
    <x v="5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9"/>
    <x v="5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0"/>
    <x v="5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1"/>
    <x v="5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2"/>
    <x v="5"/>
    <x v="1"/>
    <x v="5"/>
    <x v="30"/>
    <x v="10"/>
    <x v="38"/>
    <x v="25"/>
    <x v="11"/>
    <x v="13"/>
    <x v="13"/>
    <x v="0"/>
    <x v="2"/>
    <x v="9"/>
    <x v="10"/>
    <x v="1"/>
    <x v="208"/>
    <x v="0"/>
    <x v="0"/>
    <x v="0"/>
    <x v="213"/>
    <x v="5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162"/>
    <x v="3"/>
    <x v="161"/>
    <x v="9"/>
    <x v="30"/>
    <x v="15"/>
    <x v="10"/>
  </r>
  <r>
    <x v="343"/>
    <x v="5"/>
    <x v="2"/>
    <x v="5"/>
    <x v="30"/>
    <x v="10"/>
    <x v="28"/>
    <x v="0"/>
    <x v="0"/>
    <x v="13"/>
    <x v="13"/>
    <x v="10"/>
    <x v="2"/>
    <x v="9"/>
    <x v="10"/>
    <x v="1"/>
    <x v="209"/>
    <x v="0"/>
    <x v="0"/>
    <x v="0"/>
    <x v="21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5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163"/>
    <x v="3"/>
    <x v="45"/>
    <x v="7"/>
    <x v="28"/>
    <x v="8"/>
    <x v="60"/>
  </r>
  <r>
    <x v="344"/>
    <x v="5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5"/>
    <x v="5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6"/>
    <x v="5"/>
    <x v="1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7"/>
    <x v="5"/>
    <x v="2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8"/>
    <x v="6"/>
    <x v="1"/>
    <x v="1"/>
    <x v="1"/>
    <x v="2"/>
    <x v="32"/>
    <x v="19"/>
    <x v="0"/>
    <x v="42"/>
    <x v="35"/>
    <x v="0"/>
    <x v="2"/>
    <x v="0"/>
    <x v="1"/>
    <x v="1"/>
    <x v="210"/>
    <x v="0"/>
    <x v="0"/>
    <x v="0"/>
    <x v="215"/>
    <x v="1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"/>
    <x v="3"/>
    <x v="1"/>
    <x v="3"/>
    <x v="1"/>
    <x v="4"/>
    <x v="1"/>
  </r>
  <r>
    <x v="349"/>
    <x v="6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0"/>
    <x v="6"/>
    <x v="1"/>
    <x v="1"/>
    <x v="2"/>
    <x v="2"/>
    <x v="42"/>
    <x v="16"/>
    <x v="0"/>
    <x v="7"/>
    <x v="8"/>
    <x v="47"/>
    <x v="2"/>
    <x v="0"/>
    <x v="1"/>
    <x v="1"/>
    <x v="211"/>
    <x v="0"/>
    <x v="5"/>
    <x v="0"/>
    <x v="2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1"/>
    <x v="1"/>
    <x v="1"/>
    <x v="1"/>
    <x v="4"/>
    <x v="4"/>
    <x v="2"/>
    <x v="45"/>
    <x v="1"/>
    <x v="106"/>
    <x v="1"/>
    <x v="1"/>
    <x v="1"/>
    <x v="19"/>
    <x v="1"/>
  </r>
  <r>
    <x v="351"/>
    <x v="6"/>
    <x v="1"/>
    <x v="1"/>
    <x v="2"/>
    <x v="2"/>
    <x v="42"/>
    <x v="16"/>
    <x v="0"/>
    <x v="28"/>
    <x v="23"/>
    <x v="31"/>
    <x v="2"/>
    <x v="0"/>
    <x v="1"/>
    <x v="1"/>
    <x v="3"/>
    <x v="0"/>
    <x v="0"/>
    <x v="0"/>
    <x v="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352"/>
    <x v="6"/>
    <x v="2"/>
    <x v="1"/>
    <x v="2"/>
    <x v="2"/>
    <x v="3"/>
    <x v="3"/>
    <x v="0"/>
    <x v="28"/>
    <x v="23"/>
    <x v="50"/>
    <x v="2"/>
    <x v="0"/>
    <x v="1"/>
    <x v="1"/>
    <x v="212"/>
    <x v="0"/>
    <x v="0"/>
    <x v="0"/>
    <x v="2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1"/>
    <x v="1"/>
    <x v="10"/>
    <x v="1"/>
  </r>
  <r>
    <x v="353"/>
    <x v="6"/>
    <x v="2"/>
    <x v="1"/>
    <x v="2"/>
    <x v="2"/>
    <x v="3"/>
    <x v="3"/>
    <x v="0"/>
    <x v="43"/>
    <x v="36"/>
    <x v="51"/>
    <x v="1"/>
    <x v="0"/>
    <x v="1"/>
    <x v="1"/>
    <x v="213"/>
    <x v="0"/>
    <x v="0"/>
    <x v="0"/>
    <x v="218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4"/>
    <x v="65"/>
    <x v="1"/>
    <x v="3"/>
    <x v="1"/>
    <x v="3"/>
    <x v="1"/>
    <x v="10"/>
    <x v="1"/>
  </r>
  <r>
    <x v="354"/>
    <x v="6"/>
    <x v="2"/>
    <x v="1"/>
    <x v="2"/>
    <x v="1"/>
    <x v="3"/>
    <x v="3"/>
    <x v="0"/>
    <x v="27"/>
    <x v="22"/>
    <x v="33"/>
    <x v="2"/>
    <x v="0"/>
    <x v="1"/>
    <x v="2"/>
    <x v="214"/>
    <x v="0"/>
    <x v="0"/>
    <x v="0"/>
    <x v="219"/>
    <x v="5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7"/>
    <x v="7"/>
    <x v="53"/>
    <x v="45"/>
    <x v="1"/>
    <x v="3"/>
    <x v="1"/>
    <x v="3"/>
    <x v="1"/>
    <x v="35"/>
    <x v="1"/>
  </r>
  <r>
    <x v="355"/>
    <x v="6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56"/>
    <x v="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57"/>
    <x v="6"/>
    <x v="1"/>
    <x v="2"/>
    <x v="4"/>
    <x v="5"/>
    <x v="43"/>
    <x v="8"/>
    <x v="0"/>
    <x v="36"/>
    <x v="31"/>
    <x v="40"/>
    <x v="2"/>
    <x v="0"/>
    <x v="1"/>
    <x v="1"/>
    <x v="215"/>
    <x v="0"/>
    <x v="35"/>
    <x v="0"/>
    <x v="22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0"/>
    <x v="1"/>
    <x v="1"/>
    <x v="1"/>
    <x v="9"/>
    <x v="9"/>
    <x v="26"/>
    <x v="34"/>
    <x v="1"/>
    <x v="107"/>
    <x v="1"/>
    <x v="1"/>
    <x v="1"/>
    <x v="19"/>
    <x v="1"/>
  </r>
  <r>
    <x v="358"/>
    <x v="6"/>
    <x v="1"/>
    <x v="2"/>
    <x v="4"/>
    <x v="4"/>
    <x v="43"/>
    <x v="8"/>
    <x v="0"/>
    <x v="36"/>
    <x v="31"/>
    <x v="40"/>
    <x v="2"/>
    <x v="0"/>
    <x v="1"/>
    <x v="1"/>
    <x v="216"/>
    <x v="0"/>
    <x v="0"/>
    <x v="0"/>
    <x v="2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359"/>
    <x v="6"/>
    <x v="1"/>
    <x v="2"/>
    <x v="4"/>
    <x v="4"/>
    <x v="43"/>
    <x v="8"/>
    <x v="0"/>
    <x v="36"/>
    <x v="31"/>
    <x v="40"/>
    <x v="2"/>
    <x v="0"/>
    <x v="1"/>
    <x v="1"/>
    <x v="217"/>
    <x v="0"/>
    <x v="0"/>
    <x v="0"/>
    <x v="22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60"/>
    <x v="6"/>
    <x v="2"/>
    <x v="2"/>
    <x v="4"/>
    <x v="4"/>
    <x v="5"/>
    <x v="33"/>
    <x v="15"/>
    <x v="36"/>
    <x v="31"/>
    <x v="40"/>
    <x v="2"/>
    <x v="0"/>
    <x v="1"/>
    <x v="1"/>
    <x v="218"/>
    <x v="0"/>
    <x v="0"/>
    <x v="0"/>
    <x v="223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2"/>
    <x v="1"/>
    <x v="1"/>
    <x v="1"/>
    <x v="1"/>
    <x v="1"/>
    <x v="1"/>
    <x v="1"/>
    <x v="6"/>
    <x v="1"/>
    <x v="1"/>
    <x v="1"/>
    <x v="1"/>
    <x v="1"/>
    <x v="1"/>
    <x v="15"/>
    <x v="15"/>
    <x v="17"/>
    <x v="3"/>
    <x v="1"/>
    <x v="3"/>
    <x v="1"/>
    <x v="1"/>
    <x v="1"/>
    <x v="2"/>
    <x v="1"/>
  </r>
  <r>
    <x v="361"/>
    <x v="6"/>
    <x v="2"/>
    <x v="2"/>
    <x v="4"/>
    <x v="4"/>
    <x v="5"/>
    <x v="33"/>
    <x v="15"/>
    <x v="36"/>
    <x v="31"/>
    <x v="40"/>
    <x v="2"/>
    <x v="0"/>
    <x v="1"/>
    <x v="1"/>
    <x v="219"/>
    <x v="0"/>
    <x v="0"/>
    <x v="0"/>
    <x v="22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62"/>
    <x v="6"/>
    <x v="2"/>
    <x v="2"/>
    <x v="4"/>
    <x v="5"/>
    <x v="5"/>
    <x v="33"/>
    <x v="15"/>
    <x v="36"/>
    <x v="31"/>
    <x v="40"/>
    <x v="2"/>
    <x v="0"/>
    <x v="1"/>
    <x v="1"/>
    <x v="220"/>
    <x v="0"/>
    <x v="0"/>
    <x v="0"/>
    <x v="225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363"/>
    <x v="6"/>
    <x v="2"/>
    <x v="2"/>
    <x v="4"/>
    <x v="9"/>
    <x v="5"/>
    <x v="33"/>
    <x v="15"/>
    <x v="36"/>
    <x v="31"/>
    <x v="40"/>
    <x v="2"/>
    <x v="0"/>
    <x v="1"/>
    <x v="1"/>
    <x v="221"/>
    <x v="0"/>
    <x v="0"/>
    <x v="0"/>
    <x v="2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364"/>
    <x v="6"/>
    <x v="1"/>
    <x v="2"/>
    <x v="5"/>
    <x v="5"/>
    <x v="4"/>
    <x v="4"/>
    <x v="7"/>
    <x v="2"/>
    <x v="3"/>
    <x v="37"/>
    <x v="1"/>
    <x v="0"/>
    <x v="1"/>
    <x v="1"/>
    <x v="222"/>
    <x v="0"/>
    <x v="0"/>
    <x v="0"/>
    <x v="22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2"/>
    <x v="1"/>
    <x v="1"/>
    <x v="1"/>
    <x v="1"/>
    <x v="1"/>
    <x v="5"/>
    <x v="6"/>
    <x v="1"/>
    <x v="3"/>
    <x v="1"/>
    <x v="1"/>
    <x v="1"/>
    <x v="3"/>
    <x v="1"/>
  </r>
  <r>
    <x v="365"/>
    <x v="6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66"/>
    <x v="6"/>
    <x v="1"/>
    <x v="2"/>
    <x v="6"/>
    <x v="5"/>
    <x v="39"/>
    <x v="24"/>
    <x v="0"/>
    <x v="22"/>
    <x v="19"/>
    <x v="22"/>
    <x v="2"/>
    <x v="0"/>
    <x v="1"/>
    <x v="1"/>
    <x v="223"/>
    <x v="0"/>
    <x v="36"/>
    <x v="0"/>
    <x v="2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29"/>
    <x v="29"/>
    <x v="4"/>
    <x v="9"/>
    <x v="1"/>
    <x v="108"/>
    <x v="1"/>
    <x v="1"/>
    <x v="1"/>
    <x v="26"/>
    <x v="1"/>
  </r>
  <r>
    <x v="367"/>
    <x v="6"/>
    <x v="1"/>
    <x v="2"/>
    <x v="6"/>
    <x v="4"/>
    <x v="39"/>
    <x v="24"/>
    <x v="0"/>
    <x v="38"/>
    <x v="33"/>
    <x v="0"/>
    <x v="2"/>
    <x v="0"/>
    <x v="1"/>
    <x v="1"/>
    <x v="174"/>
    <x v="0"/>
    <x v="0"/>
    <x v="0"/>
    <x v="114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2"/>
    <x v="1"/>
    <x v="4"/>
    <x v="1"/>
  </r>
  <r>
    <x v="368"/>
    <x v="6"/>
    <x v="1"/>
    <x v="2"/>
    <x v="6"/>
    <x v="4"/>
    <x v="39"/>
    <x v="24"/>
    <x v="0"/>
    <x v="38"/>
    <x v="33"/>
    <x v="0"/>
    <x v="2"/>
    <x v="0"/>
    <x v="1"/>
    <x v="1"/>
    <x v="3"/>
    <x v="0"/>
    <x v="0"/>
    <x v="0"/>
    <x v="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3"/>
    <x v="33"/>
    <x v="8"/>
    <x v="4"/>
    <x v="1"/>
    <x v="3"/>
    <x v="1"/>
    <x v="1"/>
    <x v="1"/>
    <x v="4"/>
    <x v="1"/>
  </r>
  <r>
    <x v="369"/>
    <x v="6"/>
    <x v="2"/>
    <x v="2"/>
    <x v="6"/>
    <x v="4"/>
    <x v="39"/>
    <x v="5"/>
    <x v="16"/>
    <x v="38"/>
    <x v="33"/>
    <x v="45"/>
    <x v="2"/>
    <x v="0"/>
    <x v="1"/>
    <x v="1"/>
    <x v="224"/>
    <x v="0"/>
    <x v="0"/>
    <x v="0"/>
    <x v="229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6"/>
    <x v="1"/>
    <x v="1"/>
    <x v="1"/>
    <x v="1"/>
    <x v="1"/>
    <x v="1"/>
    <x v="30"/>
    <x v="30"/>
    <x v="4"/>
    <x v="97"/>
    <x v="1"/>
    <x v="3"/>
    <x v="1"/>
    <x v="1"/>
    <x v="1"/>
    <x v="68"/>
    <x v="1"/>
  </r>
  <r>
    <x v="370"/>
    <x v="6"/>
    <x v="2"/>
    <x v="2"/>
    <x v="6"/>
    <x v="5"/>
    <x v="39"/>
    <x v="5"/>
    <x v="16"/>
    <x v="38"/>
    <x v="33"/>
    <x v="45"/>
    <x v="2"/>
    <x v="0"/>
    <x v="1"/>
    <x v="1"/>
    <x v="225"/>
    <x v="0"/>
    <x v="0"/>
    <x v="0"/>
    <x v="23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71"/>
    <x v="6"/>
    <x v="2"/>
    <x v="2"/>
    <x v="6"/>
    <x v="4"/>
    <x v="39"/>
    <x v="5"/>
    <x v="16"/>
    <x v="38"/>
    <x v="33"/>
    <x v="45"/>
    <x v="2"/>
    <x v="0"/>
    <x v="1"/>
    <x v="2"/>
    <x v="226"/>
    <x v="0"/>
    <x v="0"/>
    <x v="0"/>
    <x v="23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6"/>
    <x v="36"/>
    <x v="52"/>
    <x v="4"/>
    <x v="1"/>
    <x v="3"/>
    <x v="1"/>
    <x v="1"/>
    <x v="1"/>
    <x v="4"/>
    <x v="1"/>
  </r>
  <r>
    <x v="372"/>
    <x v="6"/>
    <x v="1"/>
    <x v="3"/>
    <x v="7"/>
    <x v="7"/>
    <x v="8"/>
    <x v="0"/>
    <x v="0"/>
    <x v="37"/>
    <x v="32"/>
    <x v="43"/>
    <x v="1"/>
    <x v="2"/>
    <x v="3"/>
    <x v="1"/>
    <x v="227"/>
    <x v="3"/>
    <x v="0"/>
    <x v="0"/>
    <x v="11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9"/>
    <x v="109"/>
    <x v="162"/>
    <x v="1"/>
    <x v="60"/>
    <x v="10"/>
    <x v="23"/>
  </r>
  <r>
    <x v="373"/>
    <x v="6"/>
    <x v="2"/>
    <x v="3"/>
    <x v="7"/>
    <x v="7"/>
    <x v="7"/>
    <x v="0"/>
    <x v="0"/>
    <x v="37"/>
    <x v="32"/>
    <x v="43"/>
    <x v="1"/>
    <x v="2"/>
    <x v="3"/>
    <x v="1"/>
    <x v="186"/>
    <x v="32"/>
    <x v="0"/>
    <x v="0"/>
    <x v="23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0"/>
    <x v="84"/>
    <x v="164"/>
    <x v="110"/>
    <x v="163"/>
    <x v="1"/>
    <x v="60"/>
    <x v="35"/>
    <x v="88"/>
  </r>
  <r>
    <x v="374"/>
    <x v="6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75"/>
    <x v="6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76"/>
    <x v="6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77"/>
    <x v="6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78"/>
    <x v="6"/>
    <x v="1"/>
    <x v="3"/>
    <x v="10"/>
    <x v="7"/>
    <x v="20"/>
    <x v="29"/>
    <x v="0"/>
    <x v="30"/>
    <x v="25"/>
    <x v="52"/>
    <x v="1"/>
    <x v="4"/>
    <x v="5"/>
    <x v="1"/>
    <x v="228"/>
    <x v="0"/>
    <x v="0"/>
    <x v="0"/>
    <x v="23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165"/>
    <x v="3"/>
    <x v="164"/>
    <x v="1"/>
    <x v="7"/>
    <x v="4"/>
    <x v="1"/>
  </r>
  <r>
    <x v="379"/>
    <x v="6"/>
    <x v="2"/>
    <x v="3"/>
    <x v="10"/>
    <x v="7"/>
    <x v="23"/>
    <x v="14"/>
    <x v="0"/>
    <x v="30"/>
    <x v="25"/>
    <x v="52"/>
    <x v="1"/>
    <x v="4"/>
    <x v="5"/>
    <x v="1"/>
    <x v="229"/>
    <x v="0"/>
    <x v="0"/>
    <x v="0"/>
    <x v="234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6"/>
    <x v="1"/>
    <x v="1"/>
    <x v="1"/>
    <x v="1"/>
    <x v="1"/>
    <x v="1"/>
    <x v="1"/>
    <x v="1"/>
    <x v="64"/>
    <x v="71"/>
    <x v="166"/>
    <x v="3"/>
    <x v="165"/>
    <x v="1"/>
    <x v="7"/>
    <x v="41"/>
    <x v="98"/>
  </r>
  <r>
    <x v="380"/>
    <x v="6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81"/>
    <x v="6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2"/>
    <x v="6"/>
    <x v="1"/>
    <x v="4"/>
    <x v="12"/>
    <x v="8"/>
    <x v="33"/>
    <x v="0"/>
    <x v="0"/>
    <x v="2"/>
    <x v="3"/>
    <x v="37"/>
    <x v="1"/>
    <x v="11"/>
    <x v="12"/>
    <x v="1"/>
    <x v="230"/>
    <x v="2"/>
    <x v="5"/>
    <x v="0"/>
    <x v="235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6"/>
    <x v="1"/>
    <x v="1"/>
    <x v="1"/>
    <x v="1"/>
    <x v="1"/>
    <x v="1"/>
    <x v="1"/>
    <x v="1"/>
    <x v="1"/>
    <x v="1"/>
    <x v="33"/>
    <x v="40"/>
    <x v="167"/>
    <x v="111"/>
    <x v="166"/>
    <x v="7"/>
    <x v="56"/>
    <x v="15"/>
    <x v="99"/>
  </r>
  <r>
    <x v="383"/>
    <x v="6"/>
    <x v="2"/>
    <x v="4"/>
    <x v="12"/>
    <x v="8"/>
    <x v="17"/>
    <x v="0"/>
    <x v="0"/>
    <x v="2"/>
    <x v="3"/>
    <x v="37"/>
    <x v="1"/>
    <x v="11"/>
    <x v="12"/>
    <x v="1"/>
    <x v="36"/>
    <x v="33"/>
    <x v="29"/>
    <x v="0"/>
    <x v="236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36"/>
    <x v="43"/>
    <x v="168"/>
    <x v="112"/>
    <x v="167"/>
    <x v="7"/>
    <x v="56"/>
    <x v="35"/>
    <x v="100"/>
  </r>
  <r>
    <x v="384"/>
    <x v="6"/>
    <x v="1"/>
    <x v="4"/>
    <x v="13"/>
    <x v="8"/>
    <x v="10"/>
    <x v="0"/>
    <x v="0"/>
    <x v="37"/>
    <x v="32"/>
    <x v="43"/>
    <x v="1"/>
    <x v="10"/>
    <x v="11"/>
    <x v="1"/>
    <x v="231"/>
    <x v="39"/>
    <x v="30"/>
    <x v="0"/>
    <x v="237"/>
    <x v="26"/>
    <x v="1"/>
    <x v="7"/>
    <x v="1"/>
    <x v="10"/>
    <x v="1"/>
    <x v="1"/>
    <x v="1"/>
    <x v="1"/>
    <x v="1"/>
    <x v="1"/>
    <x v="1"/>
    <x v="1"/>
    <x v="1"/>
    <x v="1"/>
    <x v="1"/>
    <x v="1"/>
    <x v="2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7"/>
    <x v="98"/>
    <x v="169"/>
    <x v="113"/>
    <x v="168"/>
    <x v="9"/>
    <x v="64"/>
    <x v="69"/>
    <x v="101"/>
  </r>
  <r>
    <x v="385"/>
    <x v="6"/>
    <x v="2"/>
    <x v="4"/>
    <x v="13"/>
    <x v="8"/>
    <x v="11"/>
    <x v="0"/>
    <x v="0"/>
    <x v="37"/>
    <x v="32"/>
    <x v="43"/>
    <x v="1"/>
    <x v="10"/>
    <x v="11"/>
    <x v="1"/>
    <x v="232"/>
    <x v="44"/>
    <x v="23"/>
    <x v="0"/>
    <x v="51"/>
    <x v="68"/>
    <x v="1"/>
    <x v="1"/>
    <x v="6"/>
    <x v="5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6"/>
    <x v="1"/>
    <x v="1"/>
    <x v="3"/>
    <x v="1"/>
    <x v="2"/>
    <x v="1"/>
    <x v="1"/>
    <x v="1"/>
    <x v="69"/>
    <x v="78"/>
    <x v="170"/>
    <x v="114"/>
    <x v="169"/>
    <x v="22"/>
    <x v="73"/>
    <x v="5"/>
    <x v="102"/>
  </r>
  <r>
    <x v="386"/>
    <x v="6"/>
    <x v="1"/>
    <x v="4"/>
    <x v="14"/>
    <x v="8"/>
    <x v="14"/>
    <x v="10"/>
    <x v="0"/>
    <x v="44"/>
    <x v="37"/>
    <x v="37"/>
    <x v="1"/>
    <x v="11"/>
    <x v="12"/>
    <x v="1"/>
    <x v="233"/>
    <x v="46"/>
    <x v="34"/>
    <x v="0"/>
    <x v="238"/>
    <x v="2"/>
    <x v="7"/>
    <x v="3"/>
    <x v="1"/>
    <x v="7"/>
    <x v="1"/>
    <x v="1"/>
    <x v="1"/>
    <x v="1"/>
    <x v="1"/>
    <x v="1"/>
    <x v="1"/>
    <x v="1"/>
    <x v="1"/>
    <x v="1"/>
    <x v="1"/>
    <x v="1"/>
    <x v="3"/>
    <x v="1"/>
    <x v="1"/>
    <x v="5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71"/>
    <x v="115"/>
    <x v="170"/>
    <x v="25"/>
    <x v="74"/>
    <x v="20"/>
    <x v="103"/>
  </r>
  <r>
    <x v="387"/>
    <x v="6"/>
    <x v="2"/>
    <x v="4"/>
    <x v="14"/>
    <x v="8"/>
    <x v="6"/>
    <x v="8"/>
    <x v="0"/>
    <x v="44"/>
    <x v="37"/>
    <x v="37"/>
    <x v="1"/>
    <x v="11"/>
    <x v="12"/>
    <x v="1"/>
    <x v="234"/>
    <x v="37"/>
    <x v="1"/>
    <x v="0"/>
    <x v="115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7"/>
    <x v="1"/>
    <x v="1"/>
    <x v="6"/>
    <x v="1"/>
    <x v="1"/>
    <x v="1"/>
    <x v="1"/>
    <x v="1"/>
    <x v="1"/>
    <x v="1"/>
    <x v="1"/>
    <x v="15"/>
    <x v="21"/>
    <x v="172"/>
    <x v="116"/>
    <x v="171"/>
    <x v="9"/>
    <x v="27"/>
    <x v="23"/>
    <x v="104"/>
  </r>
  <r>
    <x v="388"/>
    <x v="6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9"/>
    <x v="6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90"/>
    <x v="6"/>
    <x v="1"/>
    <x v="4"/>
    <x v="16"/>
    <x v="8"/>
    <x v="6"/>
    <x v="0"/>
    <x v="0"/>
    <x v="15"/>
    <x v="15"/>
    <x v="23"/>
    <x v="1"/>
    <x v="12"/>
    <x v="13"/>
    <x v="1"/>
    <x v="235"/>
    <x v="25"/>
    <x v="0"/>
    <x v="0"/>
    <x v="239"/>
    <x v="3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173"/>
    <x v="117"/>
    <x v="55"/>
    <x v="9"/>
    <x v="66"/>
    <x v="22"/>
    <x v="55"/>
  </r>
  <r>
    <x v="391"/>
    <x v="6"/>
    <x v="2"/>
    <x v="4"/>
    <x v="16"/>
    <x v="8"/>
    <x v="13"/>
    <x v="34"/>
    <x v="0"/>
    <x v="15"/>
    <x v="15"/>
    <x v="23"/>
    <x v="1"/>
    <x v="12"/>
    <x v="13"/>
    <x v="1"/>
    <x v="236"/>
    <x v="5"/>
    <x v="0"/>
    <x v="0"/>
    <x v="24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37"/>
    <x v="37"/>
    <x v="6"/>
    <x v="50"/>
    <x v="174"/>
    <x v="118"/>
    <x v="172"/>
    <x v="9"/>
    <x v="75"/>
    <x v="4"/>
    <x v="1"/>
  </r>
  <r>
    <x v="392"/>
    <x v="6"/>
    <x v="2"/>
    <x v="4"/>
    <x v="16"/>
    <x v="8"/>
    <x v="13"/>
    <x v="34"/>
    <x v="0"/>
    <x v="8"/>
    <x v="1"/>
    <x v="53"/>
    <x v="2"/>
    <x v="3"/>
    <x v="4"/>
    <x v="1"/>
    <x v="237"/>
    <x v="25"/>
    <x v="0"/>
    <x v="0"/>
    <x v="241"/>
    <x v="3"/>
    <x v="16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38"/>
    <x v="38"/>
    <x v="4"/>
    <x v="99"/>
    <x v="175"/>
    <x v="119"/>
    <x v="173"/>
    <x v="26"/>
    <x v="17"/>
    <x v="69"/>
    <x v="75"/>
  </r>
  <r>
    <x v="393"/>
    <x v="6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4"/>
    <x v="6"/>
    <x v="2"/>
    <x v="4"/>
    <x v="17"/>
    <x v="8"/>
    <x v="15"/>
    <x v="32"/>
    <x v="0"/>
    <x v="38"/>
    <x v="33"/>
    <x v="54"/>
    <x v="2"/>
    <x v="4"/>
    <x v="5"/>
    <x v="1"/>
    <x v="238"/>
    <x v="35"/>
    <x v="0"/>
    <x v="0"/>
    <x v="242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6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4"/>
    <x v="89"/>
    <x v="176"/>
    <x v="120"/>
    <x v="174"/>
    <x v="9"/>
    <x v="76"/>
    <x v="5"/>
    <x v="105"/>
  </r>
  <r>
    <x v="395"/>
    <x v="6"/>
    <x v="1"/>
    <x v="4"/>
    <x v="18"/>
    <x v="8"/>
    <x v="36"/>
    <x v="0"/>
    <x v="0"/>
    <x v="30"/>
    <x v="25"/>
    <x v="48"/>
    <x v="1"/>
    <x v="5"/>
    <x v="6"/>
    <x v="1"/>
    <x v="239"/>
    <x v="47"/>
    <x v="30"/>
    <x v="13"/>
    <x v="243"/>
    <x v="14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5"/>
    <x v="21"/>
    <x v="177"/>
    <x v="121"/>
    <x v="175"/>
    <x v="10"/>
    <x v="15"/>
    <x v="16"/>
    <x v="14"/>
  </r>
  <r>
    <x v="396"/>
    <x v="6"/>
    <x v="2"/>
    <x v="4"/>
    <x v="18"/>
    <x v="8"/>
    <x v="19"/>
    <x v="0"/>
    <x v="0"/>
    <x v="30"/>
    <x v="25"/>
    <x v="48"/>
    <x v="1"/>
    <x v="5"/>
    <x v="6"/>
    <x v="1"/>
    <x v="240"/>
    <x v="48"/>
    <x v="34"/>
    <x v="14"/>
    <x v="70"/>
    <x v="63"/>
    <x v="1"/>
    <x v="23"/>
    <x v="1"/>
    <x v="4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6"/>
    <x v="1"/>
    <x v="1"/>
    <x v="3"/>
    <x v="1"/>
    <x v="2"/>
    <x v="1"/>
    <x v="1"/>
    <x v="1"/>
    <x v="64"/>
    <x v="71"/>
    <x v="178"/>
    <x v="122"/>
    <x v="176"/>
    <x v="22"/>
    <x v="77"/>
    <x v="29"/>
    <x v="54"/>
  </r>
  <r>
    <x v="397"/>
    <x v="6"/>
    <x v="1"/>
    <x v="4"/>
    <x v="19"/>
    <x v="8"/>
    <x v="37"/>
    <x v="0"/>
    <x v="0"/>
    <x v="13"/>
    <x v="13"/>
    <x v="11"/>
    <x v="2"/>
    <x v="2"/>
    <x v="3"/>
    <x v="1"/>
    <x v="27"/>
    <x v="37"/>
    <x v="37"/>
    <x v="0"/>
    <x v="24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8"/>
    <x v="1"/>
    <x v="1"/>
    <x v="1"/>
    <x v="1"/>
    <x v="1"/>
    <x v="9"/>
    <x v="11"/>
    <x v="179"/>
    <x v="123"/>
    <x v="177"/>
    <x v="1"/>
    <x v="60"/>
    <x v="2"/>
    <x v="6"/>
  </r>
  <r>
    <x v="398"/>
    <x v="6"/>
    <x v="2"/>
    <x v="4"/>
    <x v="19"/>
    <x v="8"/>
    <x v="19"/>
    <x v="22"/>
    <x v="17"/>
    <x v="36"/>
    <x v="31"/>
    <x v="40"/>
    <x v="2"/>
    <x v="2"/>
    <x v="3"/>
    <x v="1"/>
    <x v="159"/>
    <x v="32"/>
    <x v="4"/>
    <x v="0"/>
    <x v="194"/>
    <x v="16"/>
    <x v="5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1"/>
    <x v="1"/>
    <x v="1"/>
    <x v="1"/>
    <x v="1"/>
    <x v="1"/>
    <x v="17"/>
    <x v="23"/>
    <x v="180"/>
    <x v="124"/>
    <x v="178"/>
    <x v="11"/>
    <x v="58"/>
    <x v="19"/>
    <x v="105"/>
  </r>
  <r>
    <x v="399"/>
    <x v="6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0"/>
    <x v="6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1"/>
    <x v="6"/>
    <x v="1"/>
    <x v="4"/>
    <x v="21"/>
    <x v="8"/>
    <x v="9"/>
    <x v="35"/>
    <x v="0"/>
    <x v="14"/>
    <x v="14"/>
    <x v="12"/>
    <x v="2"/>
    <x v="6"/>
    <x v="7"/>
    <x v="1"/>
    <x v="241"/>
    <x v="1"/>
    <x v="7"/>
    <x v="0"/>
    <x v="150"/>
    <x v="26"/>
    <x v="1"/>
    <x v="1"/>
    <x v="1"/>
    <x v="4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4"/>
    <x v="14"/>
    <x v="27"/>
    <x v="100"/>
    <x v="181"/>
    <x v="125"/>
    <x v="179"/>
    <x v="1"/>
    <x v="33"/>
    <x v="15"/>
    <x v="62"/>
  </r>
  <r>
    <x v="402"/>
    <x v="6"/>
    <x v="1"/>
    <x v="4"/>
    <x v="21"/>
    <x v="8"/>
    <x v="9"/>
    <x v="35"/>
    <x v="0"/>
    <x v="22"/>
    <x v="19"/>
    <x v="0"/>
    <x v="2"/>
    <x v="0"/>
    <x v="1"/>
    <x v="0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6"/>
    <x v="1"/>
    <x v="4"/>
    <x v="1"/>
  </r>
  <r>
    <x v="403"/>
    <x v="6"/>
    <x v="2"/>
    <x v="4"/>
    <x v="21"/>
    <x v="8"/>
    <x v="34"/>
    <x v="21"/>
    <x v="18"/>
    <x v="22"/>
    <x v="19"/>
    <x v="55"/>
    <x v="2"/>
    <x v="6"/>
    <x v="7"/>
    <x v="1"/>
    <x v="242"/>
    <x v="16"/>
    <x v="13"/>
    <x v="0"/>
    <x v="245"/>
    <x v="76"/>
    <x v="15"/>
    <x v="5"/>
    <x v="1"/>
    <x v="4"/>
    <x v="1"/>
    <x v="1"/>
    <x v="4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7"/>
    <x v="93"/>
    <x v="182"/>
    <x v="126"/>
    <x v="180"/>
    <x v="24"/>
    <x v="78"/>
    <x v="10"/>
    <x v="10"/>
  </r>
  <r>
    <x v="404"/>
    <x v="6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5"/>
    <x v="6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06"/>
    <x v="6"/>
    <x v="1"/>
    <x v="4"/>
    <x v="23"/>
    <x v="8"/>
    <x v="20"/>
    <x v="0"/>
    <x v="0"/>
    <x v="30"/>
    <x v="25"/>
    <x v="52"/>
    <x v="1"/>
    <x v="6"/>
    <x v="7"/>
    <x v="1"/>
    <x v="243"/>
    <x v="37"/>
    <x v="24"/>
    <x v="7"/>
    <x v="137"/>
    <x v="3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183"/>
    <x v="127"/>
    <x v="110"/>
    <x v="9"/>
    <x v="36"/>
    <x v="13"/>
    <x v="77"/>
  </r>
  <r>
    <x v="407"/>
    <x v="6"/>
    <x v="2"/>
    <x v="4"/>
    <x v="23"/>
    <x v="8"/>
    <x v="33"/>
    <x v="0"/>
    <x v="0"/>
    <x v="30"/>
    <x v="25"/>
    <x v="52"/>
    <x v="1"/>
    <x v="6"/>
    <x v="7"/>
    <x v="1"/>
    <x v="244"/>
    <x v="9"/>
    <x v="27"/>
    <x v="0"/>
    <x v="246"/>
    <x v="3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34"/>
    <x v="41"/>
    <x v="184"/>
    <x v="93"/>
    <x v="181"/>
    <x v="7"/>
    <x v="16"/>
    <x v="33"/>
    <x v="23"/>
  </r>
  <r>
    <x v="408"/>
    <x v="6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09"/>
    <x v="6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0"/>
    <x v="6"/>
    <x v="1"/>
    <x v="5"/>
    <x v="25"/>
    <x v="10"/>
    <x v="23"/>
    <x v="0"/>
    <x v="0"/>
    <x v="12"/>
    <x v="12"/>
    <x v="9"/>
    <x v="2"/>
    <x v="4"/>
    <x v="5"/>
    <x v="1"/>
    <x v="72"/>
    <x v="0"/>
    <x v="0"/>
    <x v="0"/>
    <x v="247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73"/>
    <x v="88"/>
    <x v="185"/>
    <x v="3"/>
    <x v="182"/>
    <x v="13"/>
    <x v="50"/>
    <x v="21"/>
    <x v="106"/>
  </r>
  <r>
    <x v="411"/>
    <x v="6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2"/>
    <x v="6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9"/>
    <x v="6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3"/>
    <x v="6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4"/>
    <x v="6"/>
    <x v="2"/>
    <x v="5"/>
    <x v="27"/>
    <x v="10"/>
    <x v="28"/>
    <x v="0"/>
    <x v="0"/>
    <x v="30"/>
    <x v="25"/>
    <x v="32"/>
    <x v="1"/>
    <x v="9"/>
    <x v="10"/>
    <x v="1"/>
    <x v="245"/>
    <x v="0"/>
    <x v="0"/>
    <x v="0"/>
    <x v="24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21"/>
    <x v="27"/>
    <x v="186"/>
    <x v="3"/>
    <x v="183"/>
    <x v="12"/>
    <x v="26"/>
    <x v="35"/>
    <x v="62"/>
  </r>
  <r>
    <x v="415"/>
    <x v="6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6"/>
    <x v="6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7"/>
    <x v="6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8"/>
    <x v="6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9"/>
    <x v="6"/>
    <x v="1"/>
    <x v="5"/>
    <x v="30"/>
    <x v="10"/>
    <x v="3"/>
    <x v="0"/>
    <x v="0"/>
    <x v="13"/>
    <x v="13"/>
    <x v="10"/>
    <x v="2"/>
    <x v="9"/>
    <x v="10"/>
    <x v="1"/>
    <x v="246"/>
    <x v="0"/>
    <x v="0"/>
    <x v="0"/>
    <x v="11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87"/>
    <x v="3"/>
    <x v="151"/>
    <x v="7"/>
    <x v="28"/>
    <x v="50"/>
    <x v="107"/>
  </r>
  <r>
    <x v="420"/>
    <x v="6"/>
    <x v="2"/>
    <x v="5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21"/>
    <x v="6"/>
    <x v="1"/>
    <x v="5"/>
    <x v="31"/>
    <x v="10"/>
    <x v="23"/>
    <x v="0"/>
    <x v="0"/>
    <x v="9"/>
    <x v="9"/>
    <x v="6"/>
    <x v="1"/>
    <x v="9"/>
    <x v="10"/>
    <x v="1"/>
    <x v="247"/>
    <x v="0"/>
    <x v="0"/>
    <x v="0"/>
    <x v="24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88"/>
    <x v="3"/>
    <x v="184"/>
    <x v="1"/>
    <x v="51"/>
    <x v="28"/>
    <x v="108"/>
  </r>
  <r>
    <x v="422"/>
    <x v="6"/>
    <x v="2"/>
    <x v="5"/>
    <x v="31"/>
    <x v="10"/>
    <x v="25"/>
    <x v="0"/>
    <x v="0"/>
    <x v="9"/>
    <x v="9"/>
    <x v="6"/>
    <x v="1"/>
    <x v="9"/>
    <x v="10"/>
    <x v="1"/>
    <x v="248"/>
    <x v="0"/>
    <x v="0"/>
    <x v="0"/>
    <x v="25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21"/>
    <x v="27"/>
    <x v="189"/>
    <x v="3"/>
    <x v="185"/>
    <x v="12"/>
    <x v="26"/>
    <x v="35"/>
    <x v="62"/>
  </r>
  <r>
    <x v="423"/>
    <x v="6"/>
    <x v="1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4"/>
    <x v="6"/>
    <x v="2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5"/>
    <x v="7"/>
    <x v="1"/>
    <x v="1"/>
    <x v="1"/>
    <x v="1"/>
    <x v="42"/>
    <x v="19"/>
    <x v="0"/>
    <x v="30"/>
    <x v="25"/>
    <x v="56"/>
    <x v="1"/>
    <x v="0"/>
    <x v="1"/>
    <x v="1"/>
    <x v="249"/>
    <x v="0"/>
    <x v="4"/>
    <x v="0"/>
    <x v="25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28"/>
    <x v="1"/>
    <x v="1"/>
    <x v="1"/>
    <x v="70"/>
    <x v="1"/>
  </r>
  <r>
    <x v="426"/>
    <x v="7"/>
    <x v="2"/>
    <x v="1"/>
    <x v="1"/>
    <x v="2"/>
    <x v="1"/>
    <x v="1"/>
    <x v="0"/>
    <x v="30"/>
    <x v="25"/>
    <x v="56"/>
    <x v="1"/>
    <x v="0"/>
    <x v="1"/>
    <x v="2"/>
    <x v="250"/>
    <x v="0"/>
    <x v="0"/>
    <x v="0"/>
    <x v="252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1"/>
    <x v="1"/>
    <x v="1"/>
    <x v="1"/>
    <x v="2"/>
    <x v="2"/>
    <x v="78"/>
    <x v="101"/>
    <x v="1"/>
    <x v="3"/>
    <x v="1"/>
    <x v="1"/>
    <x v="1"/>
    <x v="5"/>
    <x v="1"/>
  </r>
  <r>
    <x v="427"/>
    <x v="7"/>
    <x v="2"/>
    <x v="1"/>
    <x v="1"/>
    <x v="2"/>
    <x v="1"/>
    <x v="1"/>
    <x v="0"/>
    <x v="30"/>
    <x v="25"/>
    <x v="32"/>
    <x v="1"/>
    <x v="0"/>
    <x v="1"/>
    <x v="2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28"/>
    <x v="7"/>
    <x v="1"/>
    <x v="1"/>
    <x v="2"/>
    <x v="1"/>
    <x v="42"/>
    <x v="16"/>
    <x v="0"/>
    <x v="27"/>
    <x v="22"/>
    <x v="0"/>
    <x v="2"/>
    <x v="0"/>
    <x v="1"/>
    <x v="1"/>
    <x v="251"/>
    <x v="0"/>
    <x v="0"/>
    <x v="0"/>
    <x v="253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8"/>
    <x v="1"/>
    <x v="1"/>
    <x v="1"/>
    <x v="1"/>
    <x v="1"/>
    <x v="1"/>
    <x v="1"/>
    <x v="1"/>
    <x v="1"/>
    <x v="1"/>
    <x v="1"/>
    <x v="26"/>
    <x v="9"/>
    <x v="1"/>
    <x v="3"/>
    <x v="1"/>
    <x v="3"/>
    <x v="1"/>
    <x v="11"/>
    <x v="1"/>
  </r>
  <r>
    <x v="429"/>
    <x v="7"/>
    <x v="2"/>
    <x v="1"/>
    <x v="2"/>
    <x v="2"/>
    <x v="3"/>
    <x v="3"/>
    <x v="0"/>
    <x v="27"/>
    <x v="22"/>
    <x v="33"/>
    <x v="2"/>
    <x v="0"/>
    <x v="1"/>
    <x v="1"/>
    <x v="252"/>
    <x v="0"/>
    <x v="11"/>
    <x v="0"/>
    <x v="9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"/>
    <x v="2"/>
    <x v="28"/>
    <x v="33"/>
    <x v="1"/>
    <x v="129"/>
    <x v="1"/>
    <x v="1"/>
    <x v="1"/>
    <x v="2"/>
    <x v="1"/>
  </r>
  <r>
    <x v="430"/>
    <x v="7"/>
    <x v="2"/>
    <x v="1"/>
    <x v="2"/>
    <x v="1"/>
    <x v="3"/>
    <x v="3"/>
    <x v="0"/>
    <x v="27"/>
    <x v="22"/>
    <x v="33"/>
    <x v="2"/>
    <x v="0"/>
    <x v="1"/>
    <x v="1"/>
    <x v="253"/>
    <x v="0"/>
    <x v="0"/>
    <x v="0"/>
    <x v="2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31"/>
    <x v="7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32"/>
    <x v="7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33"/>
    <x v="7"/>
    <x v="1"/>
    <x v="2"/>
    <x v="4"/>
    <x v="5"/>
    <x v="4"/>
    <x v="20"/>
    <x v="19"/>
    <x v="36"/>
    <x v="31"/>
    <x v="0"/>
    <x v="2"/>
    <x v="0"/>
    <x v="1"/>
    <x v="1"/>
    <x v="254"/>
    <x v="0"/>
    <x v="0"/>
    <x v="0"/>
    <x v="25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1"/>
    <x v="1"/>
    <x v="1"/>
    <x v="1"/>
    <x v="39"/>
    <x v="39"/>
    <x v="4"/>
    <x v="32"/>
    <x v="1"/>
    <x v="3"/>
    <x v="1"/>
    <x v="1"/>
    <x v="1"/>
    <x v="33"/>
    <x v="1"/>
  </r>
  <r>
    <x v="434"/>
    <x v="7"/>
    <x v="1"/>
    <x v="2"/>
    <x v="4"/>
    <x v="9"/>
    <x v="4"/>
    <x v="20"/>
    <x v="19"/>
    <x v="36"/>
    <x v="31"/>
    <x v="0"/>
    <x v="2"/>
    <x v="0"/>
    <x v="1"/>
    <x v="1"/>
    <x v="255"/>
    <x v="0"/>
    <x v="0"/>
    <x v="0"/>
    <x v="2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35"/>
    <x v="7"/>
    <x v="1"/>
    <x v="2"/>
    <x v="4"/>
    <x v="4"/>
    <x v="4"/>
    <x v="20"/>
    <x v="19"/>
    <x v="22"/>
    <x v="19"/>
    <x v="46"/>
    <x v="2"/>
    <x v="0"/>
    <x v="1"/>
    <x v="2"/>
    <x v="256"/>
    <x v="0"/>
    <x v="1"/>
    <x v="0"/>
    <x v="257"/>
    <x v="51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0"/>
    <x v="40"/>
    <x v="52"/>
    <x v="102"/>
    <x v="1"/>
    <x v="130"/>
    <x v="1"/>
    <x v="5"/>
    <x v="1"/>
    <x v="15"/>
    <x v="1"/>
  </r>
  <r>
    <x v="436"/>
    <x v="7"/>
    <x v="2"/>
    <x v="2"/>
    <x v="4"/>
    <x v="5"/>
    <x v="5"/>
    <x v="33"/>
    <x v="20"/>
    <x v="22"/>
    <x v="19"/>
    <x v="46"/>
    <x v="2"/>
    <x v="0"/>
    <x v="1"/>
    <x v="1"/>
    <x v="257"/>
    <x v="0"/>
    <x v="27"/>
    <x v="0"/>
    <x v="258"/>
    <x v="2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131"/>
    <x v="1"/>
    <x v="1"/>
    <x v="1"/>
    <x v="2"/>
    <x v="1"/>
  </r>
  <r>
    <x v="437"/>
    <x v="7"/>
    <x v="2"/>
    <x v="2"/>
    <x v="4"/>
    <x v="4"/>
    <x v="5"/>
    <x v="33"/>
    <x v="20"/>
    <x v="38"/>
    <x v="33"/>
    <x v="45"/>
    <x v="2"/>
    <x v="0"/>
    <x v="1"/>
    <x v="3"/>
    <x v="258"/>
    <x v="0"/>
    <x v="0"/>
    <x v="0"/>
    <x v="259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5"/>
    <x v="1"/>
    <x v="4"/>
    <x v="1"/>
  </r>
  <r>
    <x v="389"/>
    <x v="7"/>
    <x v="1"/>
    <x v="2"/>
    <x v="5"/>
    <x v="4"/>
    <x v="26"/>
    <x v="19"/>
    <x v="0"/>
    <x v="44"/>
    <x v="37"/>
    <x v="37"/>
    <x v="1"/>
    <x v="0"/>
    <x v="1"/>
    <x v="1"/>
    <x v="259"/>
    <x v="0"/>
    <x v="0"/>
    <x v="0"/>
    <x v="26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8"/>
    <x v="1"/>
    <x v="1"/>
    <x v="1"/>
    <x v="1"/>
    <x v="4"/>
    <x v="1"/>
    <x v="1"/>
    <x v="1"/>
    <x v="1"/>
    <x v="1"/>
    <x v="2"/>
    <x v="1"/>
    <x v="1"/>
    <x v="1"/>
    <x v="1"/>
    <x v="1"/>
    <x v="53"/>
    <x v="58"/>
    <x v="1"/>
    <x v="3"/>
    <x v="1"/>
    <x v="1"/>
    <x v="1"/>
    <x v="47"/>
    <x v="1"/>
  </r>
  <r>
    <x v="389"/>
    <x v="7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8"/>
    <x v="7"/>
    <x v="1"/>
    <x v="2"/>
    <x v="6"/>
    <x v="5"/>
    <x v="39"/>
    <x v="30"/>
    <x v="0"/>
    <x v="38"/>
    <x v="33"/>
    <x v="45"/>
    <x v="2"/>
    <x v="0"/>
    <x v="1"/>
    <x v="1"/>
    <x v="260"/>
    <x v="0"/>
    <x v="0"/>
    <x v="0"/>
    <x v="26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8"/>
    <x v="1"/>
    <x v="1"/>
    <x v="1"/>
    <x v="1"/>
    <x v="1"/>
    <x v="1"/>
    <x v="1"/>
    <x v="1"/>
    <x v="1"/>
    <x v="1"/>
    <x v="1"/>
    <x v="1"/>
    <x v="1"/>
    <x v="1"/>
    <x v="29"/>
    <x v="29"/>
    <x v="47"/>
    <x v="103"/>
    <x v="1"/>
    <x v="3"/>
    <x v="1"/>
    <x v="1"/>
    <x v="1"/>
    <x v="38"/>
    <x v="1"/>
  </r>
  <r>
    <x v="439"/>
    <x v="7"/>
    <x v="1"/>
    <x v="2"/>
    <x v="6"/>
    <x v="4"/>
    <x v="39"/>
    <x v="30"/>
    <x v="0"/>
    <x v="38"/>
    <x v="33"/>
    <x v="45"/>
    <x v="2"/>
    <x v="0"/>
    <x v="1"/>
    <x v="2"/>
    <x v="261"/>
    <x v="0"/>
    <x v="0"/>
    <x v="0"/>
    <x v="26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440"/>
    <x v="7"/>
    <x v="2"/>
    <x v="2"/>
    <x v="6"/>
    <x v="4"/>
    <x v="5"/>
    <x v="5"/>
    <x v="21"/>
    <x v="38"/>
    <x v="33"/>
    <x v="45"/>
    <x v="2"/>
    <x v="0"/>
    <x v="1"/>
    <x v="1"/>
    <x v="262"/>
    <x v="0"/>
    <x v="0"/>
    <x v="0"/>
    <x v="26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2"/>
    <x v="1"/>
    <x v="1"/>
    <x v="1"/>
    <x v="1"/>
    <x v="1"/>
    <x v="1"/>
    <x v="1"/>
    <x v="1"/>
    <x v="1"/>
    <x v="1"/>
    <x v="1"/>
    <x v="1"/>
    <x v="1"/>
    <x v="1"/>
    <x v="1"/>
    <x v="1"/>
    <x v="47"/>
    <x v="104"/>
    <x v="1"/>
    <x v="3"/>
    <x v="1"/>
    <x v="1"/>
    <x v="1"/>
    <x v="43"/>
    <x v="1"/>
  </r>
  <r>
    <x v="441"/>
    <x v="7"/>
    <x v="1"/>
    <x v="3"/>
    <x v="7"/>
    <x v="7"/>
    <x v="7"/>
    <x v="0"/>
    <x v="0"/>
    <x v="37"/>
    <x v="32"/>
    <x v="43"/>
    <x v="1"/>
    <x v="2"/>
    <x v="3"/>
    <x v="1"/>
    <x v="263"/>
    <x v="5"/>
    <x v="0"/>
    <x v="0"/>
    <x v="26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90"/>
    <x v="132"/>
    <x v="186"/>
    <x v="1"/>
    <x v="60"/>
    <x v="28"/>
    <x v="63"/>
  </r>
  <r>
    <x v="442"/>
    <x v="7"/>
    <x v="2"/>
    <x v="3"/>
    <x v="7"/>
    <x v="7"/>
    <x v="7"/>
    <x v="0"/>
    <x v="0"/>
    <x v="37"/>
    <x v="32"/>
    <x v="43"/>
    <x v="1"/>
    <x v="2"/>
    <x v="3"/>
    <x v="1"/>
    <x v="264"/>
    <x v="0"/>
    <x v="0"/>
    <x v="0"/>
    <x v="26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32"/>
    <x v="3"/>
    <x v="187"/>
    <x v="1"/>
    <x v="60"/>
    <x v="2"/>
    <x v="6"/>
  </r>
  <r>
    <x v="443"/>
    <x v="7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44"/>
    <x v="7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45"/>
    <x v="7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46"/>
    <x v="7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47"/>
    <x v="7"/>
    <x v="1"/>
    <x v="3"/>
    <x v="10"/>
    <x v="7"/>
    <x v="22"/>
    <x v="4"/>
    <x v="22"/>
    <x v="30"/>
    <x v="25"/>
    <x v="32"/>
    <x v="1"/>
    <x v="4"/>
    <x v="5"/>
    <x v="1"/>
    <x v="265"/>
    <x v="0"/>
    <x v="0"/>
    <x v="0"/>
    <x v="266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64"/>
    <x v="71"/>
    <x v="191"/>
    <x v="3"/>
    <x v="188"/>
    <x v="1"/>
    <x v="7"/>
    <x v="41"/>
    <x v="98"/>
  </r>
  <r>
    <x v="448"/>
    <x v="7"/>
    <x v="2"/>
    <x v="3"/>
    <x v="10"/>
    <x v="7"/>
    <x v="10"/>
    <x v="36"/>
    <x v="0"/>
    <x v="30"/>
    <x v="25"/>
    <x v="32"/>
    <x v="1"/>
    <x v="4"/>
    <x v="5"/>
    <x v="1"/>
    <x v="266"/>
    <x v="0"/>
    <x v="0"/>
    <x v="0"/>
    <x v="267"/>
    <x v="78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79"/>
    <x v="105"/>
    <x v="192"/>
    <x v="3"/>
    <x v="189"/>
    <x v="1"/>
    <x v="7"/>
    <x v="69"/>
    <x v="109"/>
  </r>
  <r>
    <x v="449"/>
    <x v="7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0"/>
    <x v="7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1"/>
    <x v="7"/>
    <x v="1"/>
    <x v="4"/>
    <x v="12"/>
    <x v="8"/>
    <x v="37"/>
    <x v="0"/>
    <x v="0"/>
    <x v="2"/>
    <x v="3"/>
    <x v="37"/>
    <x v="1"/>
    <x v="11"/>
    <x v="12"/>
    <x v="1"/>
    <x v="267"/>
    <x v="0"/>
    <x v="0"/>
    <x v="0"/>
    <x v="268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93"/>
    <x v="3"/>
    <x v="190"/>
    <x v="7"/>
    <x v="56"/>
    <x v="4"/>
    <x v="1"/>
  </r>
  <r>
    <x v="452"/>
    <x v="7"/>
    <x v="2"/>
    <x v="4"/>
    <x v="12"/>
    <x v="8"/>
    <x v="17"/>
    <x v="0"/>
    <x v="0"/>
    <x v="2"/>
    <x v="3"/>
    <x v="37"/>
    <x v="1"/>
    <x v="11"/>
    <x v="12"/>
    <x v="1"/>
    <x v="174"/>
    <x v="8"/>
    <x v="38"/>
    <x v="0"/>
    <x v="269"/>
    <x v="34"/>
    <x v="1"/>
    <x v="5"/>
    <x v="1"/>
    <x v="3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194"/>
    <x v="133"/>
    <x v="191"/>
    <x v="12"/>
    <x v="46"/>
    <x v="18"/>
    <x v="110"/>
  </r>
  <r>
    <x v="453"/>
    <x v="7"/>
    <x v="1"/>
    <x v="4"/>
    <x v="13"/>
    <x v="8"/>
    <x v="36"/>
    <x v="22"/>
    <x v="0"/>
    <x v="37"/>
    <x v="32"/>
    <x v="41"/>
    <x v="1"/>
    <x v="10"/>
    <x v="11"/>
    <x v="1"/>
    <x v="268"/>
    <x v="44"/>
    <x v="7"/>
    <x v="0"/>
    <x v="270"/>
    <x v="77"/>
    <x v="1"/>
    <x v="24"/>
    <x v="1"/>
    <x v="4"/>
    <x v="1"/>
    <x v="1"/>
    <x v="1"/>
    <x v="1"/>
    <x v="4"/>
    <x v="1"/>
    <x v="1"/>
    <x v="1"/>
    <x v="1"/>
    <x v="4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8"/>
    <x v="106"/>
    <x v="195"/>
    <x v="134"/>
    <x v="192"/>
    <x v="9"/>
    <x v="64"/>
    <x v="71"/>
    <x v="111"/>
  </r>
  <r>
    <x v="454"/>
    <x v="7"/>
    <x v="2"/>
    <x v="4"/>
    <x v="13"/>
    <x v="8"/>
    <x v="11"/>
    <x v="0"/>
    <x v="0"/>
    <x v="37"/>
    <x v="32"/>
    <x v="41"/>
    <x v="1"/>
    <x v="10"/>
    <x v="11"/>
    <x v="1"/>
    <x v="243"/>
    <x v="35"/>
    <x v="13"/>
    <x v="0"/>
    <x v="271"/>
    <x v="36"/>
    <x v="1"/>
    <x v="1"/>
    <x v="1"/>
    <x v="5"/>
    <x v="1"/>
    <x v="1"/>
    <x v="1"/>
    <x v="1"/>
    <x v="4"/>
    <x v="3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37"/>
    <x v="44"/>
    <x v="196"/>
    <x v="135"/>
    <x v="193"/>
    <x v="6"/>
    <x v="79"/>
    <x v="13"/>
    <x v="112"/>
  </r>
  <r>
    <x v="455"/>
    <x v="7"/>
    <x v="1"/>
    <x v="4"/>
    <x v="14"/>
    <x v="8"/>
    <x v="12"/>
    <x v="0"/>
    <x v="0"/>
    <x v="2"/>
    <x v="3"/>
    <x v="37"/>
    <x v="1"/>
    <x v="11"/>
    <x v="12"/>
    <x v="1"/>
    <x v="269"/>
    <x v="20"/>
    <x v="27"/>
    <x v="0"/>
    <x v="205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6"/>
    <x v="1"/>
    <x v="1"/>
    <x v="1"/>
    <x v="1"/>
    <x v="1"/>
    <x v="1"/>
    <x v="1"/>
    <x v="1"/>
    <x v="1"/>
    <x v="1"/>
    <x v="3"/>
    <x v="1"/>
    <x v="1"/>
    <x v="1"/>
    <x v="1"/>
    <x v="1"/>
    <x v="27"/>
    <x v="98"/>
    <x v="197"/>
    <x v="136"/>
    <x v="194"/>
    <x v="9"/>
    <x v="27"/>
    <x v="69"/>
    <x v="113"/>
  </r>
  <r>
    <x v="456"/>
    <x v="7"/>
    <x v="2"/>
    <x v="4"/>
    <x v="14"/>
    <x v="8"/>
    <x v="29"/>
    <x v="37"/>
    <x v="0"/>
    <x v="2"/>
    <x v="3"/>
    <x v="37"/>
    <x v="1"/>
    <x v="11"/>
    <x v="12"/>
    <x v="1"/>
    <x v="270"/>
    <x v="49"/>
    <x v="25"/>
    <x v="0"/>
    <x v="272"/>
    <x v="60"/>
    <x v="1"/>
    <x v="1"/>
    <x v="1"/>
    <x v="1"/>
    <x v="1"/>
    <x v="1"/>
    <x v="8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61"/>
    <x v="67"/>
    <x v="198"/>
    <x v="137"/>
    <x v="195"/>
    <x v="22"/>
    <x v="80"/>
    <x v="6"/>
    <x v="114"/>
  </r>
  <r>
    <x v="456"/>
    <x v="7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57"/>
    <x v="7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58"/>
    <x v="7"/>
    <x v="1"/>
    <x v="4"/>
    <x v="16"/>
    <x v="8"/>
    <x v="14"/>
    <x v="0"/>
    <x v="0"/>
    <x v="8"/>
    <x v="1"/>
    <x v="0"/>
    <x v="2"/>
    <x v="3"/>
    <x v="4"/>
    <x v="1"/>
    <x v="271"/>
    <x v="26"/>
    <x v="29"/>
    <x v="0"/>
    <x v="273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5"/>
    <x v="1"/>
    <x v="1"/>
    <x v="1"/>
    <x v="1"/>
    <x v="1"/>
    <x v="9"/>
    <x v="1"/>
    <x v="1"/>
    <x v="1"/>
    <x v="1"/>
    <x v="3"/>
    <x v="1"/>
    <x v="1"/>
    <x v="1"/>
    <x v="1"/>
    <x v="1"/>
    <x v="54"/>
    <x v="59"/>
    <x v="199"/>
    <x v="138"/>
    <x v="196"/>
    <x v="13"/>
    <x v="38"/>
    <x v="36"/>
    <x v="115"/>
  </r>
  <r>
    <x v="459"/>
    <x v="7"/>
    <x v="2"/>
    <x v="4"/>
    <x v="16"/>
    <x v="8"/>
    <x v="14"/>
    <x v="0"/>
    <x v="0"/>
    <x v="6"/>
    <x v="7"/>
    <x v="25"/>
    <x v="2"/>
    <x v="1"/>
    <x v="2"/>
    <x v="1"/>
    <x v="157"/>
    <x v="2"/>
    <x v="0"/>
    <x v="0"/>
    <x v="16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00"/>
    <x v="139"/>
    <x v="197"/>
    <x v="3"/>
    <x v="81"/>
    <x v="28"/>
    <x v="35"/>
  </r>
  <r>
    <x v="460"/>
    <x v="7"/>
    <x v="1"/>
    <x v="4"/>
    <x v="17"/>
    <x v="8"/>
    <x v="10"/>
    <x v="22"/>
    <x v="0"/>
    <x v="38"/>
    <x v="33"/>
    <x v="54"/>
    <x v="2"/>
    <x v="4"/>
    <x v="5"/>
    <x v="1"/>
    <x v="272"/>
    <x v="9"/>
    <x v="0"/>
    <x v="0"/>
    <x v="27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6"/>
    <x v="1"/>
    <x v="8"/>
    <x v="1"/>
    <x v="1"/>
    <x v="1"/>
    <x v="1"/>
    <x v="1"/>
    <x v="10"/>
    <x v="1"/>
    <x v="1"/>
    <x v="1"/>
    <x v="1"/>
    <x v="1"/>
    <x v="1"/>
    <x v="1"/>
    <x v="1"/>
    <x v="1"/>
    <x v="1"/>
    <x v="22"/>
    <x v="28"/>
    <x v="201"/>
    <x v="140"/>
    <x v="198"/>
    <x v="9"/>
    <x v="76"/>
    <x v="66"/>
    <x v="116"/>
  </r>
  <r>
    <x v="461"/>
    <x v="7"/>
    <x v="2"/>
    <x v="4"/>
    <x v="17"/>
    <x v="8"/>
    <x v="36"/>
    <x v="17"/>
    <x v="0"/>
    <x v="38"/>
    <x v="33"/>
    <x v="54"/>
    <x v="2"/>
    <x v="4"/>
    <x v="5"/>
    <x v="1"/>
    <x v="273"/>
    <x v="44"/>
    <x v="0"/>
    <x v="0"/>
    <x v="275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02"/>
    <x v="141"/>
    <x v="199"/>
    <x v="10"/>
    <x v="82"/>
    <x v="4"/>
    <x v="1"/>
  </r>
  <r>
    <x v="462"/>
    <x v="7"/>
    <x v="1"/>
    <x v="4"/>
    <x v="18"/>
    <x v="8"/>
    <x v="6"/>
    <x v="0"/>
    <x v="0"/>
    <x v="30"/>
    <x v="25"/>
    <x v="48"/>
    <x v="1"/>
    <x v="5"/>
    <x v="6"/>
    <x v="1"/>
    <x v="160"/>
    <x v="50"/>
    <x v="6"/>
    <x v="1"/>
    <x v="276"/>
    <x v="20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203"/>
    <x v="142"/>
    <x v="200"/>
    <x v="9"/>
    <x v="13"/>
    <x v="31"/>
    <x v="62"/>
  </r>
  <r>
    <x v="463"/>
    <x v="7"/>
    <x v="2"/>
    <x v="4"/>
    <x v="18"/>
    <x v="8"/>
    <x v="35"/>
    <x v="0"/>
    <x v="0"/>
    <x v="30"/>
    <x v="25"/>
    <x v="48"/>
    <x v="1"/>
    <x v="5"/>
    <x v="6"/>
    <x v="1"/>
    <x v="274"/>
    <x v="42"/>
    <x v="31"/>
    <x v="15"/>
    <x v="40"/>
    <x v="39"/>
    <x v="1"/>
    <x v="22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40"/>
    <x v="46"/>
    <x v="204"/>
    <x v="143"/>
    <x v="201"/>
    <x v="6"/>
    <x v="14"/>
    <x v="23"/>
    <x v="25"/>
  </r>
  <r>
    <x v="464"/>
    <x v="7"/>
    <x v="1"/>
    <x v="4"/>
    <x v="19"/>
    <x v="8"/>
    <x v="18"/>
    <x v="0"/>
    <x v="0"/>
    <x v="36"/>
    <x v="31"/>
    <x v="40"/>
    <x v="2"/>
    <x v="6"/>
    <x v="7"/>
    <x v="1"/>
    <x v="275"/>
    <x v="12"/>
    <x v="24"/>
    <x v="0"/>
    <x v="277"/>
    <x v="34"/>
    <x v="1"/>
    <x v="13"/>
    <x v="1"/>
    <x v="1"/>
    <x v="1"/>
    <x v="1"/>
    <x v="3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05"/>
    <x v="144"/>
    <x v="202"/>
    <x v="7"/>
    <x v="16"/>
    <x v="10"/>
    <x v="10"/>
  </r>
  <r>
    <x v="465"/>
    <x v="7"/>
    <x v="2"/>
    <x v="4"/>
    <x v="19"/>
    <x v="8"/>
    <x v="19"/>
    <x v="21"/>
    <x v="0"/>
    <x v="36"/>
    <x v="31"/>
    <x v="40"/>
    <x v="2"/>
    <x v="6"/>
    <x v="7"/>
    <x v="1"/>
    <x v="276"/>
    <x v="0"/>
    <x v="1"/>
    <x v="0"/>
    <x v="144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06"/>
    <x v="145"/>
    <x v="203"/>
    <x v="7"/>
    <x v="16"/>
    <x v="4"/>
    <x v="1"/>
  </r>
  <r>
    <x v="466"/>
    <x v="7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67"/>
    <x v="7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68"/>
    <x v="7"/>
    <x v="1"/>
    <x v="4"/>
    <x v="21"/>
    <x v="8"/>
    <x v="33"/>
    <x v="0"/>
    <x v="0"/>
    <x v="22"/>
    <x v="19"/>
    <x v="22"/>
    <x v="2"/>
    <x v="6"/>
    <x v="7"/>
    <x v="1"/>
    <x v="277"/>
    <x v="45"/>
    <x v="13"/>
    <x v="0"/>
    <x v="278"/>
    <x v="49"/>
    <x v="1"/>
    <x v="1"/>
    <x v="1"/>
    <x v="4"/>
    <x v="1"/>
    <x v="1"/>
    <x v="3"/>
    <x v="1"/>
    <x v="2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50"/>
    <x v="54"/>
    <x v="207"/>
    <x v="146"/>
    <x v="204"/>
    <x v="12"/>
    <x v="83"/>
    <x v="65"/>
    <x v="26"/>
  </r>
  <r>
    <x v="469"/>
    <x v="7"/>
    <x v="2"/>
    <x v="4"/>
    <x v="21"/>
    <x v="8"/>
    <x v="40"/>
    <x v="0"/>
    <x v="0"/>
    <x v="22"/>
    <x v="19"/>
    <x v="22"/>
    <x v="2"/>
    <x v="6"/>
    <x v="7"/>
    <x v="1"/>
    <x v="209"/>
    <x v="0"/>
    <x v="13"/>
    <x v="0"/>
    <x v="27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208"/>
    <x v="95"/>
    <x v="205"/>
    <x v="1"/>
    <x v="42"/>
    <x v="11"/>
    <x v="106"/>
  </r>
  <r>
    <x v="470"/>
    <x v="7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1"/>
    <x v="7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2"/>
    <x v="7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3"/>
    <x v="7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4"/>
    <x v="7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5"/>
    <x v="7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6"/>
    <x v="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7"/>
    <x v="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8"/>
    <x v="7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9"/>
    <x v="7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80"/>
    <x v="7"/>
    <x v="1"/>
    <x v="5"/>
    <x v="27"/>
    <x v="10"/>
    <x v="24"/>
    <x v="0"/>
    <x v="0"/>
    <x v="30"/>
    <x v="25"/>
    <x v="32"/>
    <x v="1"/>
    <x v="9"/>
    <x v="10"/>
    <x v="1"/>
    <x v="278"/>
    <x v="0"/>
    <x v="0"/>
    <x v="0"/>
    <x v="2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1"/>
    <x v="1"/>
    <x v="5"/>
    <x v="1"/>
    <x v="1"/>
    <x v="1"/>
    <x v="11"/>
    <x v="17"/>
    <x v="209"/>
    <x v="3"/>
    <x v="206"/>
    <x v="14"/>
    <x v="84"/>
    <x v="35"/>
    <x v="62"/>
  </r>
  <r>
    <x v="481"/>
    <x v="7"/>
    <x v="2"/>
    <x v="5"/>
    <x v="27"/>
    <x v="10"/>
    <x v="28"/>
    <x v="0"/>
    <x v="0"/>
    <x v="30"/>
    <x v="25"/>
    <x v="32"/>
    <x v="1"/>
    <x v="9"/>
    <x v="10"/>
    <x v="1"/>
    <x v="279"/>
    <x v="0"/>
    <x v="0"/>
    <x v="0"/>
    <x v="281"/>
    <x v="38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39"/>
    <x v="73"/>
    <x v="210"/>
    <x v="3"/>
    <x v="207"/>
    <x v="7"/>
    <x v="28"/>
    <x v="42"/>
    <x v="117"/>
  </r>
  <r>
    <x v="482"/>
    <x v="7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3"/>
    <x v="7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4"/>
    <x v="7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5"/>
    <x v="7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86"/>
    <x v="7"/>
    <x v="1"/>
    <x v="5"/>
    <x v="30"/>
    <x v="10"/>
    <x v="28"/>
    <x v="0"/>
    <x v="0"/>
    <x v="13"/>
    <x v="13"/>
    <x v="10"/>
    <x v="2"/>
    <x v="9"/>
    <x v="10"/>
    <x v="1"/>
    <x v="280"/>
    <x v="0"/>
    <x v="0"/>
    <x v="0"/>
    <x v="282"/>
    <x v="7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80"/>
    <x v="107"/>
    <x v="211"/>
    <x v="3"/>
    <x v="208"/>
    <x v="23"/>
    <x v="85"/>
    <x v="28"/>
    <x v="108"/>
  </r>
  <r>
    <x v="487"/>
    <x v="7"/>
    <x v="2"/>
    <x v="5"/>
    <x v="30"/>
    <x v="10"/>
    <x v="27"/>
    <x v="14"/>
    <x v="0"/>
    <x v="36"/>
    <x v="31"/>
    <x v="40"/>
    <x v="2"/>
    <x v="9"/>
    <x v="10"/>
    <x v="1"/>
    <x v="281"/>
    <x v="0"/>
    <x v="0"/>
    <x v="0"/>
    <x v="283"/>
    <x v="16"/>
    <x v="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34"/>
    <x v="3"/>
    <x v="209"/>
    <x v="11"/>
    <x v="42"/>
    <x v="19"/>
    <x v="106"/>
  </r>
  <r>
    <x v="488"/>
    <x v="7"/>
    <x v="1"/>
    <x v="5"/>
    <x v="31"/>
    <x v="10"/>
    <x v="22"/>
    <x v="0"/>
    <x v="0"/>
    <x v="9"/>
    <x v="9"/>
    <x v="6"/>
    <x v="1"/>
    <x v="9"/>
    <x v="10"/>
    <x v="1"/>
    <x v="282"/>
    <x v="0"/>
    <x v="0"/>
    <x v="0"/>
    <x v="28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6"/>
    <x v="1"/>
    <x v="1"/>
    <x v="1"/>
    <x v="1"/>
    <x v="1"/>
    <x v="1"/>
    <x v="1"/>
    <x v="1"/>
    <x v="1"/>
    <x v="1"/>
    <x v="12"/>
    <x v="1"/>
    <x v="1"/>
    <x v="1"/>
    <x v="1"/>
    <x v="1"/>
    <x v="25"/>
    <x v="31"/>
    <x v="212"/>
    <x v="3"/>
    <x v="210"/>
    <x v="7"/>
    <x v="28"/>
    <x v="24"/>
    <x v="58"/>
  </r>
  <r>
    <x v="489"/>
    <x v="7"/>
    <x v="2"/>
    <x v="5"/>
    <x v="31"/>
    <x v="10"/>
    <x v="28"/>
    <x v="36"/>
    <x v="0"/>
    <x v="30"/>
    <x v="25"/>
    <x v="32"/>
    <x v="1"/>
    <x v="9"/>
    <x v="10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7"/>
    <x v="28"/>
    <x v="108"/>
  </r>
  <r>
    <x v="490"/>
    <x v="7"/>
    <x v="1"/>
    <x v="5"/>
    <x v="32"/>
    <x v="10"/>
    <x v="22"/>
    <x v="0"/>
    <x v="0"/>
    <x v="38"/>
    <x v="33"/>
    <x v="0"/>
    <x v="2"/>
    <x v="4"/>
    <x v="5"/>
    <x v="1"/>
    <x v="283"/>
    <x v="0"/>
    <x v="0"/>
    <x v="0"/>
    <x v="285"/>
    <x v="3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13"/>
    <x v="3"/>
    <x v="211"/>
    <x v="11"/>
    <x v="60"/>
    <x v="26"/>
    <x v="63"/>
  </r>
  <r>
    <x v="491"/>
    <x v="7"/>
    <x v="2"/>
    <x v="5"/>
    <x v="32"/>
    <x v="10"/>
    <x v="28"/>
    <x v="36"/>
    <x v="0"/>
    <x v="38"/>
    <x v="33"/>
    <x v="45"/>
    <x v="2"/>
    <x v="4"/>
    <x v="5"/>
    <x v="1"/>
    <x v="284"/>
    <x v="0"/>
    <x v="0"/>
    <x v="0"/>
    <x v="286"/>
    <x v="1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19"/>
    <x v="3"/>
    <x v="212"/>
    <x v="12"/>
    <x v="23"/>
    <x v="33"/>
    <x v="118"/>
  </r>
  <r>
    <x v="492"/>
    <x v="8"/>
    <x v="1"/>
    <x v="1"/>
    <x v="1"/>
    <x v="2"/>
    <x v="1"/>
    <x v="1"/>
    <x v="0"/>
    <x v="30"/>
    <x v="25"/>
    <x v="32"/>
    <x v="1"/>
    <x v="0"/>
    <x v="1"/>
    <x v="2"/>
    <x v="132"/>
    <x v="0"/>
    <x v="0"/>
    <x v="0"/>
    <x v="135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4"/>
    <x v="14"/>
    <x v="27"/>
    <x v="100"/>
    <x v="1"/>
    <x v="3"/>
    <x v="1"/>
    <x v="1"/>
    <x v="1"/>
    <x v="15"/>
    <x v="1"/>
  </r>
  <r>
    <x v="493"/>
    <x v="8"/>
    <x v="1"/>
    <x v="1"/>
    <x v="1"/>
    <x v="1"/>
    <x v="1"/>
    <x v="1"/>
    <x v="0"/>
    <x v="38"/>
    <x v="33"/>
    <x v="45"/>
    <x v="2"/>
    <x v="0"/>
    <x v="1"/>
    <x v="1"/>
    <x v="174"/>
    <x v="0"/>
    <x v="0"/>
    <x v="0"/>
    <x v="114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4"/>
    <x v="65"/>
    <x v="1"/>
    <x v="3"/>
    <x v="1"/>
    <x v="5"/>
    <x v="1"/>
    <x v="4"/>
    <x v="1"/>
  </r>
  <r>
    <x v="494"/>
    <x v="8"/>
    <x v="2"/>
    <x v="1"/>
    <x v="1"/>
    <x v="2"/>
    <x v="3"/>
    <x v="19"/>
    <x v="0"/>
    <x v="38"/>
    <x v="33"/>
    <x v="45"/>
    <x v="2"/>
    <x v="0"/>
    <x v="1"/>
    <x v="1"/>
    <x v="285"/>
    <x v="0"/>
    <x v="0"/>
    <x v="0"/>
    <x v="28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"/>
    <x v="3"/>
    <x v="1"/>
    <x v="1"/>
    <x v="1"/>
    <x v="15"/>
    <x v="1"/>
  </r>
  <r>
    <x v="495"/>
    <x v="8"/>
    <x v="1"/>
    <x v="1"/>
    <x v="2"/>
    <x v="2"/>
    <x v="3"/>
    <x v="3"/>
    <x v="0"/>
    <x v="27"/>
    <x v="22"/>
    <x v="57"/>
    <x v="2"/>
    <x v="0"/>
    <x v="1"/>
    <x v="3"/>
    <x v="286"/>
    <x v="0"/>
    <x v="0"/>
    <x v="0"/>
    <x v="28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496"/>
    <x v="8"/>
    <x v="1"/>
    <x v="1"/>
    <x v="2"/>
    <x v="1"/>
    <x v="3"/>
    <x v="3"/>
    <x v="0"/>
    <x v="27"/>
    <x v="22"/>
    <x v="57"/>
    <x v="2"/>
    <x v="0"/>
    <x v="1"/>
    <x v="2"/>
    <x v="287"/>
    <x v="0"/>
    <x v="0"/>
    <x v="0"/>
    <x v="28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497"/>
    <x v="8"/>
    <x v="2"/>
    <x v="1"/>
    <x v="2"/>
    <x v="2"/>
    <x v="42"/>
    <x v="16"/>
    <x v="0"/>
    <x v="27"/>
    <x v="22"/>
    <x v="58"/>
    <x v="2"/>
    <x v="0"/>
    <x v="1"/>
    <x v="1"/>
    <x v="287"/>
    <x v="0"/>
    <x v="0"/>
    <x v="0"/>
    <x v="28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9"/>
    <x v="29"/>
    <x v="3"/>
    <x v="11"/>
    <x v="1"/>
    <x v="3"/>
    <x v="1"/>
    <x v="1"/>
    <x v="1"/>
    <x v="10"/>
    <x v="1"/>
  </r>
  <r>
    <x v="498"/>
    <x v="8"/>
    <x v="2"/>
    <x v="1"/>
    <x v="2"/>
    <x v="2"/>
    <x v="42"/>
    <x v="16"/>
    <x v="0"/>
    <x v="27"/>
    <x v="22"/>
    <x v="59"/>
    <x v="2"/>
    <x v="0"/>
    <x v="1"/>
    <x v="1"/>
    <x v="288"/>
    <x v="0"/>
    <x v="0"/>
    <x v="0"/>
    <x v="29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499"/>
    <x v="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00"/>
    <x v="8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01"/>
    <x v="8"/>
    <x v="1"/>
    <x v="2"/>
    <x v="4"/>
    <x v="5"/>
    <x v="5"/>
    <x v="21"/>
    <x v="1"/>
    <x v="38"/>
    <x v="33"/>
    <x v="45"/>
    <x v="2"/>
    <x v="0"/>
    <x v="1"/>
    <x v="1"/>
    <x v="289"/>
    <x v="0"/>
    <x v="0"/>
    <x v="0"/>
    <x v="291"/>
    <x v="2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502"/>
    <x v="8"/>
    <x v="1"/>
    <x v="2"/>
    <x v="4"/>
    <x v="4"/>
    <x v="5"/>
    <x v="21"/>
    <x v="1"/>
    <x v="27"/>
    <x v="22"/>
    <x v="0"/>
    <x v="2"/>
    <x v="0"/>
    <x v="1"/>
    <x v="1"/>
    <x v="290"/>
    <x v="0"/>
    <x v="0"/>
    <x v="0"/>
    <x v="292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5"/>
    <x v="1"/>
    <x v="4"/>
    <x v="1"/>
  </r>
  <r>
    <x v="503"/>
    <x v="8"/>
    <x v="2"/>
    <x v="2"/>
    <x v="4"/>
    <x v="11"/>
    <x v="43"/>
    <x v="30"/>
    <x v="0"/>
    <x v="27"/>
    <x v="22"/>
    <x v="0"/>
    <x v="2"/>
    <x v="0"/>
    <x v="1"/>
    <x v="1"/>
    <x v="290"/>
    <x v="0"/>
    <x v="0"/>
    <x v="0"/>
    <x v="2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8"/>
    <x v="1"/>
    <x v="1"/>
    <x v="1"/>
    <x v="41"/>
    <x v="41"/>
    <x v="3"/>
    <x v="108"/>
    <x v="1"/>
    <x v="3"/>
    <x v="1"/>
    <x v="1"/>
    <x v="1"/>
    <x v="49"/>
    <x v="1"/>
  </r>
  <r>
    <x v="504"/>
    <x v="8"/>
    <x v="2"/>
    <x v="2"/>
    <x v="4"/>
    <x v="11"/>
    <x v="43"/>
    <x v="30"/>
    <x v="0"/>
    <x v="27"/>
    <x v="22"/>
    <x v="0"/>
    <x v="2"/>
    <x v="0"/>
    <x v="1"/>
    <x v="2"/>
    <x v="291"/>
    <x v="0"/>
    <x v="0"/>
    <x v="0"/>
    <x v="293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2"/>
    <x v="42"/>
    <x v="81"/>
    <x v="4"/>
    <x v="1"/>
    <x v="3"/>
    <x v="1"/>
    <x v="1"/>
    <x v="1"/>
    <x v="4"/>
    <x v="1"/>
  </r>
  <r>
    <x v="505"/>
    <x v="8"/>
    <x v="1"/>
    <x v="2"/>
    <x v="5"/>
    <x v="5"/>
    <x v="39"/>
    <x v="5"/>
    <x v="2"/>
    <x v="2"/>
    <x v="3"/>
    <x v="36"/>
    <x v="1"/>
    <x v="0"/>
    <x v="1"/>
    <x v="1"/>
    <x v="292"/>
    <x v="0"/>
    <x v="0"/>
    <x v="0"/>
    <x v="294"/>
    <x v="1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9"/>
    <x v="9"/>
    <x v="17"/>
    <x v="65"/>
    <x v="1"/>
    <x v="3"/>
    <x v="1"/>
    <x v="1"/>
    <x v="1"/>
    <x v="26"/>
    <x v="1"/>
  </r>
  <r>
    <x v="506"/>
    <x v="8"/>
    <x v="1"/>
    <x v="2"/>
    <x v="5"/>
    <x v="3"/>
    <x v="39"/>
    <x v="5"/>
    <x v="2"/>
    <x v="2"/>
    <x v="3"/>
    <x v="36"/>
    <x v="1"/>
    <x v="0"/>
    <x v="1"/>
    <x v="1"/>
    <x v="293"/>
    <x v="0"/>
    <x v="0"/>
    <x v="0"/>
    <x v="29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07"/>
    <x v="8"/>
    <x v="1"/>
    <x v="2"/>
    <x v="5"/>
    <x v="4"/>
    <x v="39"/>
    <x v="5"/>
    <x v="2"/>
    <x v="7"/>
    <x v="8"/>
    <x v="0"/>
    <x v="2"/>
    <x v="0"/>
    <x v="1"/>
    <x v="1"/>
    <x v="198"/>
    <x v="0"/>
    <x v="0"/>
    <x v="0"/>
    <x v="203"/>
    <x v="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4"/>
    <x v="109"/>
    <x v="1"/>
    <x v="3"/>
    <x v="1"/>
    <x v="15"/>
    <x v="1"/>
    <x v="4"/>
    <x v="1"/>
  </r>
  <r>
    <x v="508"/>
    <x v="8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09"/>
    <x v="8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0"/>
    <x v="8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1"/>
    <x v="8"/>
    <x v="1"/>
    <x v="3"/>
    <x v="7"/>
    <x v="7"/>
    <x v="7"/>
    <x v="7"/>
    <x v="0"/>
    <x v="37"/>
    <x v="32"/>
    <x v="43"/>
    <x v="1"/>
    <x v="2"/>
    <x v="3"/>
    <x v="1"/>
    <x v="282"/>
    <x v="0"/>
    <x v="0"/>
    <x v="0"/>
    <x v="28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214"/>
    <x v="3"/>
    <x v="213"/>
    <x v="16"/>
    <x v="86"/>
    <x v="4"/>
    <x v="1"/>
  </r>
  <r>
    <x v="512"/>
    <x v="8"/>
    <x v="2"/>
    <x v="3"/>
    <x v="7"/>
    <x v="7"/>
    <x v="6"/>
    <x v="0"/>
    <x v="0"/>
    <x v="37"/>
    <x v="32"/>
    <x v="41"/>
    <x v="1"/>
    <x v="2"/>
    <x v="3"/>
    <x v="1"/>
    <x v="294"/>
    <x v="14"/>
    <x v="0"/>
    <x v="0"/>
    <x v="296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2"/>
    <x v="1"/>
    <x v="1"/>
    <x v="1"/>
    <x v="1"/>
    <x v="1"/>
    <x v="1"/>
    <x v="79"/>
    <x v="105"/>
    <x v="215"/>
    <x v="147"/>
    <x v="214"/>
    <x v="1"/>
    <x v="60"/>
    <x v="69"/>
    <x v="119"/>
  </r>
  <r>
    <x v="513"/>
    <x v="8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4"/>
    <x v="8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5"/>
    <x v="8"/>
    <x v="1"/>
    <x v="3"/>
    <x v="9"/>
    <x v="6"/>
    <x v="20"/>
    <x v="0"/>
    <x v="0"/>
    <x v="8"/>
    <x v="1"/>
    <x v="0"/>
    <x v="2"/>
    <x v="10"/>
    <x v="11"/>
    <x v="1"/>
    <x v="295"/>
    <x v="0"/>
    <x v="29"/>
    <x v="0"/>
    <x v="102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16"/>
    <x v="148"/>
    <x v="215"/>
    <x v="1"/>
    <x v="54"/>
    <x v="40"/>
    <x v="74"/>
  </r>
  <r>
    <x v="516"/>
    <x v="8"/>
    <x v="2"/>
    <x v="3"/>
    <x v="9"/>
    <x v="6"/>
    <x v="8"/>
    <x v="0"/>
    <x v="0"/>
    <x v="8"/>
    <x v="1"/>
    <x v="0"/>
    <x v="2"/>
    <x v="10"/>
    <x v="11"/>
    <x v="1"/>
    <x v="18"/>
    <x v="0"/>
    <x v="0"/>
    <x v="0"/>
    <x v="29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83"/>
    <x v="3"/>
    <x v="216"/>
    <x v="1"/>
    <x v="54"/>
    <x v="40"/>
    <x v="74"/>
  </r>
  <r>
    <x v="517"/>
    <x v="8"/>
    <x v="1"/>
    <x v="3"/>
    <x v="10"/>
    <x v="7"/>
    <x v="8"/>
    <x v="6"/>
    <x v="0"/>
    <x v="30"/>
    <x v="25"/>
    <x v="32"/>
    <x v="1"/>
    <x v="4"/>
    <x v="5"/>
    <x v="1"/>
    <x v="296"/>
    <x v="2"/>
    <x v="0"/>
    <x v="0"/>
    <x v="298"/>
    <x v="9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0"/>
    <x v="14"/>
    <x v="217"/>
    <x v="149"/>
    <x v="217"/>
    <x v="1"/>
    <x v="7"/>
    <x v="52"/>
    <x v="3"/>
  </r>
  <r>
    <x v="518"/>
    <x v="8"/>
    <x v="2"/>
    <x v="3"/>
    <x v="10"/>
    <x v="7"/>
    <x v="24"/>
    <x v="0"/>
    <x v="0"/>
    <x v="30"/>
    <x v="25"/>
    <x v="32"/>
    <x v="1"/>
    <x v="4"/>
    <x v="5"/>
    <x v="1"/>
    <x v="297"/>
    <x v="0"/>
    <x v="0"/>
    <x v="0"/>
    <x v="25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2"/>
    <x v="1"/>
    <x v="1"/>
    <x v="1"/>
    <x v="1"/>
    <x v="1"/>
    <x v="1"/>
    <x v="48"/>
    <x v="52"/>
    <x v="218"/>
    <x v="3"/>
    <x v="218"/>
    <x v="1"/>
    <x v="7"/>
    <x v="39"/>
    <x v="120"/>
  </r>
  <r>
    <x v="519"/>
    <x v="8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20"/>
    <x v="8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1"/>
    <x v="8"/>
    <x v="1"/>
    <x v="4"/>
    <x v="12"/>
    <x v="8"/>
    <x v="17"/>
    <x v="0"/>
    <x v="0"/>
    <x v="2"/>
    <x v="3"/>
    <x v="37"/>
    <x v="1"/>
    <x v="11"/>
    <x v="12"/>
    <x v="1"/>
    <x v="298"/>
    <x v="0"/>
    <x v="39"/>
    <x v="0"/>
    <x v="299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19"/>
    <x v="150"/>
    <x v="219"/>
    <x v="7"/>
    <x v="56"/>
    <x v="4"/>
    <x v="1"/>
  </r>
  <r>
    <x v="522"/>
    <x v="8"/>
    <x v="2"/>
    <x v="4"/>
    <x v="12"/>
    <x v="8"/>
    <x v="33"/>
    <x v="0"/>
    <x v="0"/>
    <x v="2"/>
    <x v="3"/>
    <x v="37"/>
    <x v="1"/>
    <x v="11"/>
    <x v="12"/>
    <x v="1"/>
    <x v="299"/>
    <x v="24"/>
    <x v="6"/>
    <x v="16"/>
    <x v="30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16"/>
    <x v="22"/>
    <x v="220"/>
    <x v="151"/>
    <x v="220"/>
    <x v="7"/>
    <x v="56"/>
    <x v="22"/>
    <x v="121"/>
  </r>
  <r>
    <x v="523"/>
    <x v="8"/>
    <x v="1"/>
    <x v="4"/>
    <x v="13"/>
    <x v="8"/>
    <x v="40"/>
    <x v="0"/>
    <x v="0"/>
    <x v="37"/>
    <x v="32"/>
    <x v="41"/>
    <x v="1"/>
    <x v="10"/>
    <x v="11"/>
    <x v="1"/>
    <x v="300"/>
    <x v="13"/>
    <x v="27"/>
    <x v="0"/>
    <x v="301"/>
    <x v="34"/>
    <x v="1"/>
    <x v="1"/>
    <x v="1"/>
    <x v="9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21"/>
    <x v="152"/>
    <x v="221"/>
    <x v="12"/>
    <x v="87"/>
    <x v="18"/>
    <x v="122"/>
  </r>
  <r>
    <x v="524"/>
    <x v="8"/>
    <x v="2"/>
    <x v="4"/>
    <x v="13"/>
    <x v="8"/>
    <x v="11"/>
    <x v="0"/>
    <x v="0"/>
    <x v="37"/>
    <x v="32"/>
    <x v="41"/>
    <x v="1"/>
    <x v="10"/>
    <x v="11"/>
    <x v="1"/>
    <x v="301"/>
    <x v="44"/>
    <x v="21"/>
    <x v="0"/>
    <x v="137"/>
    <x v="39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3"/>
    <x v="3"/>
    <x v="1"/>
    <x v="1"/>
    <x v="1"/>
    <x v="1"/>
    <x v="1"/>
    <x v="40"/>
    <x v="46"/>
    <x v="222"/>
    <x v="153"/>
    <x v="222"/>
    <x v="12"/>
    <x v="87"/>
    <x v="10"/>
    <x v="65"/>
  </r>
  <r>
    <x v="525"/>
    <x v="8"/>
    <x v="1"/>
    <x v="4"/>
    <x v="14"/>
    <x v="8"/>
    <x v="36"/>
    <x v="0"/>
    <x v="0"/>
    <x v="2"/>
    <x v="3"/>
    <x v="37"/>
    <x v="1"/>
    <x v="11"/>
    <x v="12"/>
    <x v="1"/>
    <x v="302"/>
    <x v="51"/>
    <x v="40"/>
    <x v="0"/>
    <x v="302"/>
    <x v="39"/>
    <x v="1"/>
    <x v="1"/>
    <x v="1"/>
    <x v="1"/>
    <x v="1"/>
    <x v="1"/>
    <x v="9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223"/>
    <x v="154"/>
    <x v="223"/>
    <x v="7"/>
    <x v="56"/>
    <x v="29"/>
    <x v="123"/>
  </r>
  <r>
    <x v="526"/>
    <x v="8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27"/>
    <x v="8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8"/>
    <x v="8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9"/>
    <x v="8"/>
    <x v="1"/>
    <x v="4"/>
    <x v="16"/>
    <x v="8"/>
    <x v="19"/>
    <x v="0"/>
    <x v="0"/>
    <x v="6"/>
    <x v="7"/>
    <x v="25"/>
    <x v="2"/>
    <x v="1"/>
    <x v="2"/>
    <x v="1"/>
    <x v="282"/>
    <x v="19"/>
    <x v="28"/>
    <x v="0"/>
    <x v="22"/>
    <x v="35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6"/>
    <x v="43"/>
    <x v="224"/>
    <x v="155"/>
    <x v="224"/>
    <x v="19"/>
    <x v="88"/>
    <x v="22"/>
    <x v="124"/>
  </r>
  <r>
    <x v="530"/>
    <x v="8"/>
    <x v="2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31"/>
    <x v="8"/>
    <x v="1"/>
    <x v="4"/>
    <x v="17"/>
    <x v="8"/>
    <x v="15"/>
    <x v="0"/>
    <x v="0"/>
    <x v="38"/>
    <x v="33"/>
    <x v="54"/>
    <x v="2"/>
    <x v="4"/>
    <x v="5"/>
    <x v="1"/>
    <x v="303"/>
    <x v="25"/>
    <x v="0"/>
    <x v="0"/>
    <x v="3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25"/>
    <x v="156"/>
    <x v="225"/>
    <x v="9"/>
    <x v="76"/>
    <x v="4"/>
    <x v="1"/>
  </r>
  <r>
    <x v="532"/>
    <x v="8"/>
    <x v="2"/>
    <x v="4"/>
    <x v="17"/>
    <x v="8"/>
    <x v="14"/>
    <x v="0"/>
    <x v="0"/>
    <x v="38"/>
    <x v="33"/>
    <x v="54"/>
    <x v="2"/>
    <x v="4"/>
    <x v="5"/>
    <x v="1"/>
    <x v="304"/>
    <x v="32"/>
    <x v="4"/>
    <x v="0"/>
    <x v="304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33"/>
    <x v="40"/>
    <x v="226"/>
    <x v="157"/>
    <x v="226"/>
    <x v="9"/>
    <x v="76"/>
    <x v="22"/>
    <x v="62"/>
  </r>
  <r>
    <x v="533"/>
    <x v="8"/>
    <x v="1"/>
    <x v="4"/>
    <x v="18"/>
    <x v="8"/>
    <x v="35"/>
    <x v="0"/>
    <x v="0"/>
    <x v="30"/>
    <x v="25"/>
    <x v="48"/>
    <x v="1"/>
    <x v="5"/>
    <x v="6"/>
    <x v="1"/>
    <x v="305"/>
    <x v="51"/>
    <x v="24"/>
    <x v="17"/>
    <x v="305"/>
    <x v="54"/>
    <x v="1"/>
    <x v="6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55"/>
    <x v="60"/>
    <x v="227"/>
    <x v="158"/>
    <x v="227"/>
    <x v="22"/>
    <x v="77"/>
    <x v="31"/>
    <x v="62"/>
  </r>
  <r>
    <x v="534"/>
    <x v="8"/>
    <x v="2"/>
    <x v="4"/>
    <x v="18"/>
    <x v="8"/>
    <x v="10"/>
    <x v="0"/>
    <x v="0"/>
    <x v="30"/>
    <x v="25"/>
    <x v="32"/>
    <x v="1"/>
    <x v="5"/>
    <x v="6"/>
    <x v="1"/>
    <x v="306"/>
    <x v="29"/>
    <x v="24"/>
    <x v="18"/>
    <x v="228"/>
    <x v="20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21"/>
    <x v="27"/>
    <x v="228"/>
    <x v="159"/>
    <x v="228"/>
    <x v="9"/>
    <x v="13"/>
    <x v="31"/>
    <x v="62"/>
  </r>
  <r>
    <x v="535"/>
    <x v="8"/>
    <x v="1"/>
    <x v="4"/>
    <x v="19"/>
    <x v="8"/>
    <x v="18"/>
    <x v="0"/>
    <x v="0"/>
    <x v="36"/>
    <x v="31"/>
    <x v="40"/>
    <x v="2"/>
    <x v="6"/>
    <x v="7"/>
    <x v="1"/>
    <x v="307"/>
    <x v="0"/>
    <x v="0"/>
    <x v="0"/>
    <x v="75"/>
    <x v="5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1"/>
    <x v="1"/>
    <x v="2"/>
    <x v="1"/>
    <x v="1"/>
    <x v="1"/>
    <x v="55"/>
    <x v="60"/>
    <x v="229"/>
    <x v="3"/>
    <x v="229"/>
    <x v="13"/>
    <x v="62"/>
    <x v="16"/>
    <x v="125"/>
  </r>
  <r>
    <x v="536"/>
    <x v="8"/>
    <x v="2"/>
    <x v="4"/>
    <x v="19"/>
    <x v="8"/>
    <x v="9"/>
    <x v="0"/>
    <x v="0"/>
    <x v="36"/>
    <x v="31"/>
    <x v="40"/>
    <x v="2"/>
    <x v="6"/>
    <x v="7"/>
    <x v="1"/>
    <x v="308"/>
    <x v="0"/>
    <x v="0"/>
    <x v="0"/>
    <x v="306"/>
    <x v="54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55"/>
    <x v="60"/>
    <x v="230"/>
    <x v="3"/>
    <x v="230"/>
    <x v="7"/>
    <x v="16"/>
    <x v="18"/>
    <x v="33"/>
  </r>
  <r>
    <x v="537"/>
    <x v="8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38"/>
    <x v="8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39"/>
    <x v="8"/>
    <x v="1"/>
    <x v="4"/>
    <x v="21"/>
    <x v="8"/>
    <x v="14"/>
    <x v="0"/>
    <x v="0"/>
    <x v="22"/>
    <x v="19"/>
    <x v="22"/>
    <x v="2"/>
    <x v="6"/>
    <x v="7"/>
    <x v="1"/>
    <x v="12"/>
    <x v="25"/>
    <x v="29"/>
    <x v="0"/>
    <x v="30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88"/>
    <x v="160"/>
    <x v="231"/>
    <x v="1"/>
    <x v="42"/>
    <x v="28"/>
    <x v="74"/>
  </r>
  <r>
    <x v="540"/>
    <x v="8"/>
    <x v="2"/>
    <x v="4"/>
    <x v="21"/>
    <x v="8"/>
    <x v="6"/>
    <x v="0"/>
    <x v="0"/>
    <x v="22"/>
    <x v="19"/>
    <x v="22"/>
    <x v="2"/>
    <x v="6"/>
    <x v="7"/>
    <x v="1"/>
    <x v="309"/>
    <x v="26"/>
    <x v="29"/>
    <x v="0"/>
    <x v="308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7"/>
    <x v="1"/>
    <x v="1"/>
    <x v="1"/>
    <x v="1"/>
    <x v="1"/>
    <x v="1"/>
    <x v="1"/>
    <x v="1"/>
    <x v="1"/>
    <x v="2"/>
    <x v="1"/>
    <x v="1"/>
    <x v="1"/>
    <x v="1"/>
    <x v="1"/>
    <x v="1"/>
    <x v="59"/>
    <x v="65"/>
    <x v="231"/>
    <x v="161"/>
    <x v="232"/>
    <x v="7"/>
    <x v="16"/>
    <x v="67"/>
    <x v="126"/>
  </r>
  <r>
    <x v="541"/>
    <x v="8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2"/>
    <x v="8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3"/>
    <x v="8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4"/>
    <x v="8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5"/>
    <x v="8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6"/>
    <x v="8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7"/>
    <x v="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8"/>
    <x v="8"/>
    <x v="2"/>
    <x v="5"/>
    <x v="25"/>
    <x v="10"/>
    <x v="22"/>
    <x v="0"/>
    <x v="0"/>
    <x v="45"/>
    <x v="38"/>
    <x v="60"/>
    <x v="1"/>
    <x v="2"/>
    <x v="3"/>
    <x v="1"/>
    <x v="310"/>
    <x v="0"/>
    <x v="0"/>
    <x v="0"/>
    <x v="309"/>
    <x v="3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"/>
    <x v="1"/>
    <x v="1"/>
    <x v="1"/>
    <x v="1"/>
    <x v="1"/>
    <x v="1"/>
    <x v="1"/>
    <x v="1"/>
    <x v="1"/>
    <x v="1"/>
    <x v="1"/>
    <x v="1"/>
    <x v="1"/>
    <x v="1"/>
    <x v="28"/>
    <x v="28"/>
    <x v="34"/>
    <x v="29"/>
    <x v="232"/>
    <x v="3"/>
    <x v="233"/>
    <x v="27"/>
    <x v="89"/>
    <x v="4"/>
    <x v="1"/>
  </r>
  <r>
    <x v="549"/>
    <x v="8"/>
    <x v="1"/>
    <x v="5"/>
    <x v="26"/>
    <x v="10"/>
    <x v="20"/>
    <x v="0"/>
    <x v="0"/>
    <x v="8"/>
    <x v="1"/>
    <x v="0"/>
    <x v="2"/>
    <x v="5"/>
    <x v="6"/>
    <x v="1"/>
    <x v="311"/>
    <x v="0"/>
    <x v="0"/>
    <x v="0"/>
    <x v="310"/>
    <x v="81"/>
    <x v="2"/>
    <x v="3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82"/>
    <x v="110"/>
    <x v="233"/>
    <x v="3"/>
    <x v="234"/>
    <x v="3"/>
    <x v="90"/>
    <x v="72"/>
    <x v="127"/>
  </r>
  <r>
    <x v="550"/>
    <x v="8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1"/>
    <x v="8"/>
    <x v="1"/>
    <x v="5"/>
    <x v="27"/>
    <x v="10"/>
    <x v="27"/>
    <x v="0"/>
    <x v="0"/>
    <x v="2"/>
    <x v="3"/>
    <x v="61"/>
    <x v="1"/>
    <x v="9"/>
    <x v="10"/>
    <x v="1"/>
    <x v="312"/>
    <x v="0"/>
    <x v="0"/>
    <x v="0"/>
    <x v="311"/>
    <x v="16"/>
    <x v="1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9"/>
    <x v="1"/>
    <x v="1"/>
    <x v="1"/>
    <x v="1"/>
    <x v="1"/>
    <x v="1"/>
    <x v="1"/>
    <x v="1"/>
    <x v="1"/>
    <x v="1"/>
    <x v="1"/>
    <x v="17"/>
    <x v="23"/>
    <x v="234"/>
    <x v="3"/>
    <x v="235"/>
    <x v="2"/>
    <x v="82"/>
    <x v="3"/>
    <x v="28"/>
  </r>
  <r>
    <x v="552"/>
    <x v="8"/>
    <x v="2"/>
    <x v="5"/>
    <x v="27"/>
    <x v="10"/>
    <x v="38"/>
    <x v="0"/>
    <x v="0"/>
    <x v="2"/>
    <x v="3"/>
    <x v="62"/>
    <x v="1"/>
    <x v="9"/>
    <x v="10"/>
    <x v="1"/>
    <x v="313"/>
    <x v="0"/>
    <x v="0"/>
    <x v="0"/>
    <x v="312"/>
    <x v="7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0"/>
    <x v="1"/>
    <x v="1"/>
    <x v="1"/>
    <x v="1"/>
    <x v="1"/>
    <x v="1"/>
    <x v="1"/>
    <x v="1"/>
    <x v="1"/>
    <x v="1"/>
    <x v="1"/>
    <x v="78"/>
    <x v="106"/>
    <x v="235"/>
    <x v="3"/>
    <x v="111"/>
    <x v="9"/>
    <x v="30"/>
    <x v="71"/>
    <x v="128"/>
  </r>
  <r>
    <x v="553"/>
    <x v="8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4"/>
    <x v="8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5"/>
    <x v="8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6"/>
    <x v="8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7"/>
    <x v="8"/>
    <x v="1"/>
    <x v="5"/>
    <x v="30"/>
    <x v="10"/>
    <x v="28"/>
    <x v="0"/>
    <x v="0"/>
    <x v="36"/>
    <x v="31"/>
    <x v="40"/>
    <x v="2"/>
    <x v="9"/>
    <x v="10"/>
    <x v="1"/>
    <x v="130"/>
    <x v="0"/>
    <x v="0"/>
    <x v="0"/>
    <x v="133"/>
    <x v="32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36"/>
    <x v="3"/>
    <x v="236"/>
    <x v="12"/>
    <x v="26"/>
    <x v="17"/>
    <x v="129"/>
  </r>
  <r>
    <x v="558"/>
    <x v="8"/>
    <x v="2"/>
    <x v="5"/>
    <x v="30"/>
    <x v="10"/>
    <x v="24"/>
    <x v="0"/>
    <x v="0"/>
    <x v="36"/>
    <x v="31"/>
    <x v="40"/>
    <x v="2"/>
    <x v="9"/>
    <x v="10"/>
    <x v="1"/>
    <x v="263"/>
    <x v="0"/>
    <x v="0"/>
    <x v="0"/>
    <x v="264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5"/>
    <x v="74"/>
    <x v="122"/>
    <x v="3"/>
    <x v="237"/>
    <x v="7"/>
    <x v="28"/>
    <x v="40"/>
    <x v="130"/>
  </r>
  <r>
    <x v="559"/>
    <x v="8"/>
    <x v="1"/>
    <x v="5"/>
    <x v="31"/>
    <x v="10"/>
    <x v="25"/>
    <x v="0"/>
    <x v="0"/>
    <x v="30"/>
    <x v="25"/>
    <x v="45"/>
    <x v="1"/>
    <x v="4"/>
    <x v="5"/>
    <x v="1"/>
    <x v="314"/>
    <x v="0"/>
    <x v="0"/>
    <x v="0"/>
    <x v="313"/>
    <x v="81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2"/>
    <x v="110"/>
    <x v="237"/>
    <x v="3"/>
    <x v="145"/>
    <x v="7"/>
    <x v="91"/>
    <x v="63"/>
    <x v="30"/>
  </r>
  <r>
    <x v="560"/>
    <x v="8"/>
    <x v="2"/>
    <x v="5"/>
    <x v="31"/>
    <x v="10"/>
    <x v="30"/>
    <x v="0"/>
    <x v="0"/>
    <x v="30"/>
    <x v="25"/>
    <x v="45"/>
    <x v="1"/>
    <x v="9"/>
    <x v="10"/>
    <x v="1"/>
    <x v="207"/>
    <x v="0"/>
    <x v="0"/>
    <x v="0"/>
    <x v="212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1"/>
    <x v="25"/>
    <x v="161"/>
    <x v="3"/>
    <x v="238"/>
    <x v="9"/>
    <x v="30"/>
    <x v="2"/>
    <x v="35"/>
  </r>
  <r>
    <x v="561"/>
    <x v="8"/>
    <x v="1"/>
    <x v="5"/>
    <x v="32"/>
    <x v="10"/>
    <x v="25"/>
    <x v="0"/>
    <x v="0"/>
    <x v="38"/>
    <x v="33"/>
    <x v="45"/>
    <x v="2"/>
    <x v="4"/>
    <x v="5"/>
    <x v="1"/>
    <x v="315"/>
    <x v="0"/>
    <x v="0"/>
    <x v="0"/>
    <x v="314"/>
    <x v="82"/>
    <x v="1"/>
    <x v="26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3"/>
    <x v="111"/>
    <x v="238"/>
    <x v="3"/>
    <x v="239"/>
    <x v="1"/>
    <x v="7"/>
    <x v="73"/>
    <x v="131"/>
  </r>
  <r>
    <x v="562"/>
    <x v="8"/>
    <x v="2"/>
    <x v="5"/>
    <x v="32"/>
    <x v="10"/>
    <x v="30"/>
    <x v="0"/>
    <x v="0"/>
    <x v="38"/>
    <x v="33"/>
    <x v="45"/>
    <x v="2"/>
    <x v="4"/>
    <x v="5"/>
    <x v="1"/>
    <x v="303"/>
    <x v="0"/>
    <x v="0"/>
    <x v="0"/>
    <x v="30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39"/>
    <x v="3"/>
    <x v="203"/>
    <x v="12"/>
    <x v="23"/>
    <x v="4"/>
    <x v="1"/>
  </r>
  <r>
    <x v="563"/>
    <x v="9"/>
    <x v="1"/>
    <x v="1"/>
    <x v="1"/>
    <x v="2"/>
    <x v="1"/>
    <x v="1"/>
    <x v="0"/>
    <x v="38"/>
    <x v="33"/>
    <x v="45"/>
    <x v="2"/>
    <x v="0"/>
    <x v="1"/>
    <x v="2"/>
    <x v="316"/>
    <x v="0"/>
    <x v="0"/>
    <x v="7"/>
    <x v="315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4"/>
    <x v="4"/>
    <x v="38"/>
    <x v="40"/>
    <x v="1"/>
    <x v="162"/>
    <x v="1"/>
    <x v="1"/>
    <x v="1"/>
    <x v="15"/>
    <x v="1"/>
  </r>
  <r>
    <x v="564"/>
    <x v="9"/>
    <x v="1"/>
    <x v="1"/>
    <x v="1"/>
    <x v="0"/>
    <x v="1"/>
    <x v="1"/>
    <x v="0"/>
    <x v="36"/>
    <x v="31"/>
    <x v="63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"/>
    <x v="1"/>
    <x v="1"/>
    <x v="1"/>
    <x v="1"/>
    <x v="5"/>
    <x v="1"/>
    <x v="4"/>
    <x v="1"/>
  </r>
  <r>
    <x v="565"/>
    <x v="9"/>
    <x v="2"/>
    <x v="1"/>
    <x v="1"/>
    <x v="2"/>
    <x v="1"/>
    <x v="1"/>
    <x v="0"/>
    <x v="36"/>
    <x v="31"/>
    <x v="63"/>
    <x v="2"/>
    <x v="0"/>
    <x v="1"/>
    <x v="2"/>
    <x v="174"/>
    <x v="0"/>
    <x v="0"/>
    <x v="0"/>
    <x v="114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1"/>
    <x v="3"/>
    <x v="1"/>
    <x v="1"/>
    <x v="1"/>
    <x v="8"/>
    <x v="1"/>
  </r>
  <r>
    <x v="566"/>
    <x v="9"/>
    <x v="1"/>
    <x v="1"/>
    <x v="2"/>
    <x v="2"/>
    <x v="3"/>
    <x v="3"/>
    <x v="0"/>
    <x v="27"/>
    <x v="22"/>
    <x v="59"/>
    <x v="2"/>
    <x v="0"/>
    <x v="1"/>
    <x v="3"/>
    <x v="288"/>
    <x v="0"/>
    <x v="0"/>
    <x v="0"/>
    <x v="29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567"/>
    <x v="9"/>
    <x v="2"/>
    <x v="1"/>
    <x v="2"/>
    <x v="2"/>
    <x v="42"/>
    <x v="16"/>
    <x v="0"/>
    <x v="27"/>
    <x v="22"/>
    <x v="64"/>
    <x v="2"/>
    <x v="0"/>
    <x v="1"/>
    <x v="1"/>
    <x v="317"/>
    <x v="0"/>
    <x v="0"/>
    <x v="0"/>
    <x v="316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568"/>
    <x v="9"/>
    <x v="2"/>
    <x v="1"/>
    <x v="2"/>
    <x v="3"/>
    <x v="42"/>
    <x v="16"/>
    <x v="0"/>
    <x v="27"/>
    <x v="22"/>
    <x v="30"/>
    <x v="2"/>
    <x v="0"/>
    <x v="1"/>
    <x v="1"/>
    <x v="318"/>
    <x v="0"/>
    <x v="0"/>
    <x v="0"/>
    <x v="31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569"/>
    <x v="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70"/>
    <x v="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71"/>
    <x v="9"/>
    <x v="1"/>
    <x v="2"/>
    <x v="4"/>
    <x v="11"/>
    <x v="5"/>
    <x v="5"/>
    <x v="1"/>
    <x v="27"/>
    <x v="22"/>
    <x v="59"/>
    <x v="2"/>
    <x v="0"/>
    <x v="1"/>
    <x v="2"/>
    <x v="319"/>
    <x v="0"/>
    <x v="0"/>
    <x v="0"/>
    <x v="3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0"/>
    <x v="1"/>
    <x v="1"/>
    <x v="1"/>
    <x v="4"/>
    <x v="4"/>
    <x v="2"/>
    <x v="45"/>
    <x v="1"/>
    <x v="3"/>
    <x v="1"/>
    <x v="1"/>
    <x v="1"/>
    <x v="19"/>
    <x v="1"/>
  </r>
  <r>
    <x v="572"/>
    <x v="9"/>
    <x v="1"/>
    <x v="2"/>
    <x v="4"/>
    <x v="4"/>
    <x v="5"/>
    <x v="5"/>
    <x v="1"/>
    <x v="27"/>
    <x v="22"/>
    <x v="59"/>
    <x v="2"/>
    <x v="0"/>
    <x v="1"/>
    <x v="2"/>
    <x v="320"/>
    <x v="0"/>
    <x v="0"/>
    <x v="0"/>
    <x v="31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3"/>
    <x v="9"/>
    <x v="1"/>
    <x v="2"/>
    <x v="4"/>
    <x v="5"/>
    <x v="5"/>
    <x v="5"/>
    <x v="1"/>
    <x v="27"/>
    <x v="22"/>
    <x v="59"/>
    <x v="2"/>
    <x v="0"/>
    <x v="1"/>
    <x v="1"/>
    <x v="52"/>
    <x v="0"/>
    <x v="0"/>
    <x v="0"/>
    <x v="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4"/>
    <x v="9"/>
    <x v="2"/>
    <x v="2"/>
    <x v="4"/>
    <x v="5"/>
    <x v="5"/>
    <x v="4"/>
    <x v="23"/>
    <x v="27"/>
    <x v="22"/>
    <x v="59"/>
    <x v="2"/>
    <x v="0"/>
    <x v="1"/>
    <x v="1"/>
    <x v="321"/>
    <x v="0"/>
    <x v="0"/>
    <x v="0"/>
    <x v="3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5"/>
    <x v="9"/>
    <x v="2"/>
    <x v="2"/>
    <x v="4"/>
    <x v="5"/>
    <x v="5"/>
    <x v="4"/>
    <x v="23"/>
    <x v="18"/>
    <x v="17"/>
    <x v="30"/>
    <x v="2"/>
    <x v="0"/>
    <x v="1"/>
    <x v="1"/>
    <x v="322"/>
    <x v="0"/>
    <x v="0"/>
    <x v="0"/>
    <x v="32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3"/>
    <x v="1"/>
    <x v="6"/>
    <x v="1"/>
  </r>
  <r>
    <x v="576"/>
    <x v="9"/>
    <x v="2"/>
    <x v="2"/>
    <x v="4"/>
    <x v="5"/>
    <x v="5"/>
    <x v="4"/>
    <x v="23"/>
    <x v="38"/>
    <x v="33"/>
    <x v="17"/>
    <x v="2"/>
    <x v="0"/>
    <x v="1"/>
    <x v="1"/>
    <x v="323"/>
    <x v="0"/>
    <x v="0"/>
    <x v="0"/>
    <x v="322"/>
    <x v="3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5"/>
    <x v="1"/>
    <x v="15"/>
    <x v="1"/>
  </r>
  <r>
    <x v="577"/>
    <x v="9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78"/>
    <x v="9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79"/>
    <x v="9"/>
    <x v="1"/>
    <x v="2"/>
    <x v="6"/>
    <x v="4"/>
    <x v="39"/>
    <x v="5"/>
    <x v="0"/>
    <x v="38"/>
    <x v="33"/>
    <x v="45"/>
    <x v="2"/>
    <x v="0"/>
    <x v="1"/>
    <x v="1"/>
    <x v="324"/>
    <x v="0"/>
    <x v="0"/>
    <x v="0"/>
    <x v="323"/>
    <x v="25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27"/>
    <x v="1"/>
    <x v="1"/>
    <x v="1"/>
    <x v="1"/>
    <x v="1"/>
    <x v="1"/>
    <x v="1"/>
    <x v="1"/>
    <x v="1"/>
    <x v="1"/>
    <x v="1"/>
    <x v="1"/>
    <x v="1"/>
    <x v="1"/>
    <x v="2"/>
    <x v="2"/>
    <x v="26"/>
    <x v="96"/>
    <x v="1"/>
    <x v="3"/>
    <x v="1"/>
    <x v="1"/>
    <x v="1"/>
    <x v="11"/>
    <x v="1"/>
  </r>
  <r>
    <x v="580"/>
    <x v="9"/>
    <x v="1"/>
    <x v="2"/>
    <x v="6"/>
    <x v="4"/>
    <x v="39"/>
    <x v="5"/>
    <x v="0"/>
    <x v="38"/>
    <x v="33"/>
    <x v="45"/>
    <x v="2"/>
    <x v="0"/>
    <x v="1"/>
    <x v="1"/>
    <x v="325"/>
    <x v="0"/>
    <x v="0"/>
    <x v="0"/>
    <x v="32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81"/>
    <x v="9"/>
    <x v="2"/>
    <x v="2"/>
    <x v="6"/>
    <x v="11"/>
    <x v="43"/>
    <x v="5"/>
    <x v="0"/>
    <x v="38"/>
    <x v="33"/>
    <x v="0"/>
    <x v="2"/>
    <x v="0"/>
    <x v="1"/>
    <x v="1"/>
    <x v="326"/>
    <x v="0"/>
    <x v="0"/>
    <x v="0"/>
    <x v="32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4"/>
    <x v="14"/>
    <x v="5"/>
    <x v="112"/>
    <x v="1"/>
    <x v="3"/>
    <x v="1"/>
    <x v="1"/>
    <x v="1"/>
    <x v="10"/>
    <x v="1"/>
  </r>
  <r>
    <x v="580"/>
    <x v="9"/>
    <x v="2"/>
    <x v="2"/>
    <x v="6"/>
    <x v="4"/>
    <x v="43"/>
    <x v="5"/>
    <x v="0"/>
    <x v="38"/>
    <x v="33"/>
    <x v="0"/>
    <x v="2"/>
    <x v="0"/>
    <x v="1"/>
    <x v="1"/>
    <x v="293"/>
    <x v="0"/>
    <x v="0"/>
    <x v="0"/>
    <x v="2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581"/>
    <x v="9"/>
    <x v="1"/>
    <x v="3"/>
    <x v="7"/>
    <x v="7"/>
    <x v="7"/>
    <x v="31"/>
    <x v="0"/>
    <x v="37"/>
    <x v="32"/>
    <x v="43"/>
    <x v="1"/>
    <x v="2"/>
    <x v="3"/>
    <x v="1"/>
    <x v="241"/>
    <x v="14"/>
    <x v="30"/>
    <x v="0"/>
    <x v="3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6"/>
    <x v="240"/>
    <x v="163"/>
    <x v="240"/>
    <x v="1"/>
    <x v="3"/>
    <x v="9"/>
    <x v="98"/>
  </r>
  <r>
    <x v="582"/>
    <x v="9"/>
    <x v="1"/>
    <x v="3"/>
    <x v="7"/>
    <x v="9"/>
    <x v="7"/>
    <x v="31"/>
    <x v="0"/>
    <x v="37"/>
    <x v="32"/>
    <x v="43"/>
    <x v="1"/>
    <x v="2"/>
    <x v="3"/>
    <x v="1"/>
    <x v="327"/>
    <x v="0"/>
    <x v="0"/>
    <x v="0"/>
    <x v="3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41"/>
    <x v="3"/>
    <x v="241"/>
    <x v="1"/>
    <x v="70"/>
    <x v="4"/>
    <x v="1"/>
  </r>
  <r>
    <x v="583"/>
    <x v="9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4"/>
    <x v="9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5"/>
    <x v="9"/>
    <x v="2"/>
    <x v="3"/>
    <x v="8"/>
    <x v="7"/>
    <x v="20"/>
    <x v="28"/>
    <x v="0"/>
    <x v="33"/>
    <x v="28"/>
    <x v="35"/>
    <x v="1"/>
    <x v="10"/>
    <x v="11"/>
    <x v="1"/>
    <x v="328"/>
    <x v="0"/>
    <x v="22"/>
    <x v="0"/>
    <x v="32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1"/>
    <x v="1"/>
    <x v="49"/>
    <x v="53"/>
    <x v="242"/>
    <x v="164"/>
    <x v="242"/>
    <x v="19"/>
    <x v="92"/>
    <x v="26"/>
    <x v="132"/>
  </r>
  <r>
    <x v="586"/>
    <x v="9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7"/>
    <x v="9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8"/>
    <x v="9"/>
    <x v="1"/>
    <x v="3"/>
    <x v="10"/>
    <x v="7"/>
    <x v="20"/>
    <x v="0"/>
    <x v="0"/>
    <x v="30"/>
    <x v="25"/>
    <x v="56"/>
    <x v="1"/>
    <x v="4"/>
    <x v="5"/>
    <x v="1"/>
    <x v="329"/>
    <x v="0"/>
    <x v="5"/>
    <x v="7"/>
    <x v="32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43"/>
    <x v="165"/>
    <x v="243"/>
    <x v="28"/>
    <x v="93"/>
    <x v="4"/>
    <x v="1"/>
  </r>
  <r>
    <x v="589"/>
    <x v="9"/>
    <x v="2"/>
    <x v="3"/>
    <x v="10"/>
    <x v="7"/>
    <x v="17"/>
    <x v="15"/>
    <x v="0"/>
    <x v="30"/>
    <x v="25"/>
    <x v="65"/>
    <x v="1"/>
    <x v="4"/>
    <x v="5"/>
    <x v="1"/>
    <x v="330"/>
    <x v="0"/>
    <x v="0"/>
    <x v="0"/>
    <x v="33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44"/>
    <x v="3"/>
    <x v="244"/>
    <x v="1"/>
    <x v="7"/>
    <x v="4"/>
    <x v="1"/>
  </r>
  <r>
    <x v="590"/>
    <x v="9"/>
    <x v="1"/>
    <x v="3"/>
    <x v="11"/>
    <x v="7"/>
    <x v="7"/>
    <x v="0"/>
    <x v="0"/>
    <x v="15"/>
    <x v="15"/>
    <x v="13"/>
    <x v="1"/>
    <x v="1"/>
    <x v="2"/>
    <x v="1"/>
    <x v="331"/>
    <x v="32"/>
    <x v="0"/>
    <x v="0"/>
    <x v="146"/>
    <x v="3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45"/>
    <x v="166"/>
    <x v="245"/>
    <x v="1"/>
    <x v="2"/>
    <x v="40"/>
    <x v="50"/>
  </r>
  <r>
    <x v="591"/>
    <x v="9"/>
    <x v="2"/>
    <x v="3"/>
    <x v="11"/>
    <x v="7"/>
    <x v="7"/>
    <x v="31"/>
    <x v="0"/>
    <x v="15"/>
    <x v="15"/>
    <x v="13"/>
    <x v="1"/>
    <x v="1"/>
    <x v="2"/>
    <x v="1"/>
    <x v="199"/>
    <x v="0"/>
    <x v="0"/>
    <x v="0"/>
    <x v="30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88"/>
    <x v="3"/>
    <x v="246"/>
    <x v="1"/>
    <x v="2"/>
    <x v="11"/>
    <x v="8"/>
  </r>
  <r>
    <x v="592"/>
    <x v="9"/>
    <x v="1"/>
    <x v="4"/>
    <x v="12"/>
    <x v="8"/>
    <x v="17"/>
    <x v="0"/>
    <x v="0"/>
    <x v="2"/>
    <x v="3"/>
    <x v="37"/>
    <x v="1"/>
    <x v="11"/>
    <x v="12"/>
    <x v="1"/>
    <x v="174"/>
    <x v="33"/>
    <x v="30"/>
    <x v="8"/>
    <x v="331"/>
    <x v="39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246"/>
    <x v="167"/>
    <x v="247"/>
    <x v="7"/>
    <x v="56"/>
    <x v="29"/>
    <x v="123"/>
  </r>
  <r>
    <x v="593"/>
    <x v="9"/>
    <x v="2"/>
    <x v="4"/>
    <x v="12"/>
    <x v="8"/>
    <x v="14"/>
    <x v="0"/>
    <x v="0"/>
    <x v="2"/>
    <x v="3"/>
    <x v="37"/>
    <x v="1"/>
    <x v="11"/>
    <x v="12"/>
    <x v="1"/>
    <x v="118"/>
    <x v="24"/>
    <x v="29"/>
    <x v="0"/>
    <x v="332"/>
    <x v="25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9"/>
    <x v="1"/>
    <x v="1"/>
    <x v="1"/>
    <x v="1"/>
    <x v="1"/>
    <x v="1"/>
    <x v="1"/>
    <x v="1"/>
    <x v="1"/>
    <x v="1"/>
    <x v="1"/>
    <x v="26"/>
    <x v="9"/>
    <x v="247"/>
    <x v="168"/>
    <x v="248"/>
    <x v="1"/>
    <x v="45"/>
    <x v="28"/>
    <x v="133"/>
  </r>
  <r>
    <x v="594"/>
    <x v="9"/>
    <x v="1"/>
    <x v="4"/>
    <x v="13"/>
    <x v="8"/>
    <x v="40"/>
    <x v="0"/>
    <x v="0"/>
    <x v="37"/>
    <x v="32"/>
    <x v="41"/>
    <x v="1"/>
    <x v="10"/>
    <x v="11"/>
    <x v="1"/>
    <x v="332"/>
    <x v="20"/>
    <x v="22"/>
    <x v="0"/>
    <x v="333"/>
    <x v="40"/>
    <x v="1"/>
    <x v="1"/>
    <x v="1"/>
    <x v="9"/>
    <x v="1"/>
    <x v="1"/>
    <x v="1"/>
    <x v="1"/>
    <x v="4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3"/>
    <x v="1"/>
    <x v="1"/>
    <x v="1"/>
    <x v="1"/>
    <x v="1"/>
    <x v="41"/>
    <x v="25"/>
    <x v="248"/>
    <x v="169"/>
    <x v="249"/>
    <x v="12"/>
    <x v="87"/>
    <x v="20"/>
    <x v="134"/>
  </r>
  <r>
    <x v="595"/>
    <x v="9"/>
    <x v="2"/>
    <x v="4"/>
    <x v="13"/>
    <x v="8"/>
    <x v="10"/>
    <x v="0"/>
    <x v="0"/>
    <x v="37"/>
    <x v="32"/>
    <x v="41"/>
    <x v="1"/>
    <x v="10"/>
    <x v="11"/>
    <x v="1"/>
    <x v="333"/>
    <x v="0"/>
    <x v="39"/>
    <x v="0"/>
    <x v="33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43"/>
    <x v="43"/>
    <x v="26"/>
    <x v="113"/>
    <x v="249"/>
    <x v="170"/>
    <x v="250"/>
    <x v="1"/>
    <x v="94"/>
    <x v="50"/>
    <x v="135"/>
  </r>
  <r>
    <x v="596"/>
    <x v="9"/>
    <x v="2"/>
    <x v="4"/>
    <x v="13"/>
    <x v="9"/>
    <x v="10"/>
    <x v="0"/>
    <x v="0"/>
    <x v="37"/>
    <x v="32"/>
    <x v="41"/>
    <x v="1"/>
    <x v="10"/>
    <x v="11"/>
    <x v="1"/>
    <x v="334"/>
    <x v="0"/>
    <x v="1"/>
    <x v="0"/>
    <x v="335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4"/>
    <x v="44"/>
    <x v="80"/>
    <x v="4"/>
    <x v="250"/>
    <x v="171"/>
    <x v="251"/>
    <x v="1"/>
    <x v="95"/>
    <x v="4"/>
    <x v="1"/>
  </r>
  <r>
    <x v="597"/>
    <x v="9"/>
    <x v="1"/>
    <x v="4"/>
    <x v="14"/>
    <x v="8"/>
    <x v="36"/>
    <x v="0"/>
    <x v="0"/>
    <x v="2"/>
    <x v="3"/>
    <x v="37"/>
    <x v="1"/>
    <x v="11"/>
    <x v="12"/>
    <x v="1"/>
    <x v="335"/>
    <x v="17"/>
    <x v="41"/>
    <x v="0"/>
    <x v="226"/>
    <x v="13"/>
    <x v="1"/>
    <x v="6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51"/>
    <x v="172"/>
    <x v="252"/>
    <x v="10"/>
    <x v="96"/>
    <x v="31"/>
    <x v="68"/>
  </r>
  <r>
    <x v="598"/>
    <x v="9"/>
    <x v="2"/>
    <x v="4"/>
    <x v="14"/>
    <x v="8"/>
    <x v="16"/>
    <x v="38"/>
    <x v="0"/>
    <x v="2"/>
    <x v="3"/>
    <x v="37"/>
    <x v="1"/>
    <x v="11"/>
    <x v="12"/>
    <x v="1"/>
    <x v="336"/>
    <x v="45"/>
    <x v="42"/>
    <x v="0"/>
    <x v="336"/>
    <x v="6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0"/>
    <x v="1"/>
    <x v="1"/>
    <x v="1"/>
    <x v="1"/>
    <x v="1"/>
    <x v="62"/>
    <x v="69"/>
    <x v="252"/>
    <x v="173"/>
    <x v="253"/>
    <x v="12"/>
    <x v="46"/>
    <x v="54"/>
    <x v="136"/>
  </r>
  <r>
    <x v="599"/>
    <x v="9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0"/>
    <x v="9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1"/>
    <x v="9"/>
    <x v="1"/>
    <x v="4"/>
    <x v="16"/>
    <x v="8"/>
    <x v="19"/>
    <x v="0"/>
    <x v="0"/>
    <x v="6"/>
    <x v="7"/>
    <x v="25"/>
    <x v="2"/>
    <x v="1"/>
    <x v="2"/>
    <x v="1"/>
    <x v="337"/>
    <x v="32"/>
    <x v="24"/>
    <x v="0"/>
    <x v="337"/>
    <x v="1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53"/>
    <x v="174"/>
    <x v="254"/>
    <x v="7"/>
    <x v="12"/>
    <x v="17"/>
    <x v="137"/>
  </r>
  <r>
    <x v="602"/>
    <x v="9"/>
    <x v="2"/>
    <x v="4"/>
    <x v="16"/>
    <x v="8"/>
    <x v="6"/>
    <x v="0"/>
    <x v="0"/>
    <x v="6"/>
    <x v="7"/>
    <x v="25"/>
    <x v="2"/>
    <x v="1"/>
    <x v="2"/>
    <x v="1"/>
    <x v="338"/>
    <x v="29"/>
    <x v="5"/>
    <x v="0"/>
    <x v="338"/>
    <x v="32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173"/>
    <x v="175"/>
    <x v="255"/>
    <x v="9"/>
    <x v="35"/>
    <x v="22"/>
    <x v="124"/>
  </r>
  <r>
    <x v="603"/>
    <x v="9"/>
    <x v="1"/>
    <x v="4"/>
    <x v="17"/>
    <x v="8"/>
    <x v="15"/>
    <x v="0"/>
    <x v="0"/>
    <x v="38"/>
    <x v="33"/>
    <x v="54"/>
    <x v="2"/>
    <x v="4"/>
    <x v="5"/>
    <x v="1"/>
    <x v="339"/>
    <x v="25"/>
    <x v="24"/>
    <x v="0"/>
    <x v="3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0"/>
    <x v="1"/>
    <x v="1"/>
    <x v="1"/>
    <x v="1"/>
    <x v="1"/>
    <x v="1"/>
    <x v="1"/>
    <x v="1"/>
    <x v="1"/>
    <x v="1"/>
    <x v="1"/>
    <x v="1"/>
    <x v="13"/>
    <x v="19"/>
    <x v="225"/>
    <x v="176"/>
    <x v="256"/>
    <x v="1"/>
    <x v="7"/>
    <x v="22"/>
    <x v="62"/>
  </r>
  <r>
    <x v="604"/>
    <x v="9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05"/>
    <x v="9"/>
    <x v="1"/>
    <x v="4"/>
    <x v="18"/>
    <x v="8"/>
    <x v="18"/>
    <x v="0"/>
    <x v="0"/>
    <x v="30"/>
    <x v="25"/>
    <x v="48"/>
    <x v="1"/>
    <x v="5"/>
    <x v="6"/>
    <x v="1"/>
    <x v="73"/>
    <x v="20"/>
    <x v="27"/>
    <x v="19"/>
    <x v="339"/>
    <x v="34"/>
    <x v="1"/>
    <x v="5"/>
    <x v="1"/>
    <x v="4"/>
    <x v="1"/>
    <x v="1"/>
    <x v="3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54"/>
    <x v="177"/>
    <x v="257"/>
    <x v="9"/>
    <x v="13"/>
    <x v="13"/>
    <x v="10"/>
  </r>
  <r>
    <x v="606"/>
    <x v="9"/>
    <x v="2"/>
    <x v="4"/>
    <x v="18"/>
    <x v="8"/>
    <x v="33"/>
    <x v="0"/>
    <x v="0"/>
    <x v="30"/>
    <x v="25"/>
    <x v="48"/>
    <x v="1"/>
    <x v="5"/>
    <x v="6"/>
    <x v="1"/>
    <x v="340"/>
    <x v="8"/>
    <x v="29"/>
    <x v="14"/>
    <x v="68"/>
    <x v="83"/>
    <x v="1"/>
    <x v="6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4"/>
    <x v="114"/>
    <x v="255"/>
    <x v="178"/>
    <x v="258"/>
    <x v="9"/>
    <x v="13"/>
    <x v="35"/>
    <x v="44"/>
  </r>
  <r>
    <x v="607"/>
    <x v="9"/>
    <x v="1"/>
    <x v="4"/>
    <x v="19"/>
    <x v="8"/>
    <x v="29"/>
    <x v="0"/>
    <x v="0"/>
    <x v="36"/>
    <x v="31"/>
    <x v="40"/>
    <x v="2"/>
    <x v="6"/>
    <x v="7"/>
    <x v="1"/>
    <x v="341"/>
    <x v="24"/>
    <x v="0"/>
    <x v="0"/>
    <x v="340"/>
    <x v="1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56"/>
    <x v="179"/>
    <x v="259"/>
    <x v="7"/>
    <x v="16"/>
    <x v="17"/>
    <x v="55"/>
  </r>
  <r>
    <x v="608"/>
    <x v="9"/>
    <x v="2"/>
    <x v="4"/>
    <x v="19"/>
    <x v="8"/>
    <x v="9"/>
    <x v="0"/>
    <x v="0"/>
    <x v="36"/>
    <x v="31"/>
    <x v="40"/>
    <x v="2"/>
    <x v="6"/>
    <x v="7"/>
    <x v="1"/>
    <x v="342"/>
    <x v="0"/>
    <x v="24"/>
    <x v="0"/>
    <x v="341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57"/>
    <x v="180"/>
    <x v="260"/>
    <x v="7"/>
    <x v="16"/>
    <x v="4"/>
    <x v="1"/>
  </r>
  <r>
    <x v="609"/>
    <x v="9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0"/>
    <x v="9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1"/>
    <x v="9"/>
    <x v="1"/>
    <x v="4"/>
    <x v="21"/>
    <x v="8"/>
    <x v="21"/>
    <x v="0"/>
    <x v="0"/>
    <x v="22"/>
    <x v="19"/>
    <x v="22"/>
    <x v="2"/>
    <x v="6"/>
    <x v="7"/>
    <x v="1"/>
    <x v="343"/>
    <x v="13"/>
    <x v="23"/>
    <x v="0"/>
    <x v="342"/>
    <x v="30"/>
    <x v="1"/>
    <x v="1"/>
    <x v="1"/>
    <x v="8"/>
    <x v="1"/>
    <x v="1"/>
    <x v="10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1"/>
    <x v="38"/>
    <x v="258"/>
    <x v="181"/>
    <x v="261"/>
    <x v="22"/>
    <x v="97"/>
    <x v="34"/>
    <x v="138"/>
  </r>
  <r>
    <x v="612"/>
    <x v="9"/>
    <x v="2"/>
    <x v="4"/>
    <x v="21"/>
    <x v="8"/>
    <x v="11"/>
    <x v="0"/>
    <x v="0"/>
    <x v="22"/>
    <x v="19"/>
    <x v="22"/>
    <x v="2"/>
    <x v="6"/>
    <x v="7"/>
    <x v="1"/>
    <x v="344"/>
    <x v="39"/>
    <x v="31"/>
    <x v="0"/>
    <x v="343"/>
    <x v="40"/>
    <x v="1"/>
    <x v="10"/>
    <x v="1"/>
    <x v="4"/>
    <x v="1"/>
    <x v="1"/>
    <x v="1"/>
    <x v="1"/>
    <x v="4"/>
    <x v="1"/>
    <x v="1"/>
    <x v="1"/>
    <x v="1"/>
    <x v="1"/>
    <x v="1"/>
    <x v="1"/>
    <x v="1"/>
    <x v="2"/>
    <x v="1"/>
    <x v="6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41"/>
    <x v="25"/>
    <x v="200"/>
    <x v="182"/>
    <x v="262"/>
    <x v="9"/>
    <x v="36"/>
    <x v="2"/>
    <x v="45"/>
  </r>
  <r>
    <x v="613"/>
    <x v="9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4"/>
    <x v="9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5"/>
    <x v="9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6"/>
    <x v="9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7"/>
    <x v="9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18"/>
    <x v="9"/>
    <x v="2"/>
    <x v="5"/>
    <x v="24"/>
    <x v="10"/>
    <x v="24"/>
    <x v="0"/>
    <x v="0"/>
    <x v="9"/>
    <x v="9"/>
    <x v="6"/>
    <x v="1"/>
    <x v="1"/>
    <x v="2"/>
    <x v="1"/>
    <x v="345"/>
    <x v="0"/>
    <x v="0"/>
    <x v="0"/>
    <x v="344"/>
    <x v="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64"/>
    <x v="71"/>
    <x v="259"/>
    <x v="3"/>
    <x v="263"/>
    <x v="15"/>
    <x v="98"/>
    <x v="35"/>
    <x v="55"/>
  </r>
  <r>
    <x v="619"/>
    <x v="9"/>
    <x v="1"/>
    <x v="5"/>
    <x v="25"/>
    <x v="10"/>
    <x v="31"/>
    <x v="0"/>
    <x v="0"/>
    <x v="45"/>
    <x v="38"/>
    <x v="66"/>
    <x v="1"/>
    <x v="4"/>
    <x v="5"/>
    <x v="1"/>
    <x v="346"/>
    <x v="0"/>
    <x v="0"/>
    <x v="0"/>
    <x v="345"/>
    <x v="8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85"/>
    <x v="115"/>
    <x v="260"/>
    <x v="3"/>
    <x v="264"/>
    <x v="13"/>
    <x v="50"/>
    <x v="72"/>
    <x v="139"/>
  </r>
  <r>
    <x v="620"/>
    <x v="9"/>
    <x v="2"/>
    <x v="5"/>
    <x v="25"/>
    <x v="10"/>
    <x v="25"/>
    <x v="0"/>
    <x v="0"/>
    <x v="45"/>
    <x v="38"/>
    <x v="66"/>
    <x v="1"/>
    <x v="4"/>
    <x v="5"/>
    <x v="1"/>
    <x v="311"/>
    <x v="0"/>
    <x v="0"/>
    <x v="0"/>
    <x v="31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261"/>
    <x v="3"/>
    <x v="265"/>
    <x v="1"/>
    <x v="7"/>
    <x v="28"/>
    <x v="57"/>
  </r>
  <r>
    <x v="621"/>
    <x v="9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2"/>
    <x v="9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3"/>
    <x v="9"/>
    <x v="1"/>
    <x v="5"/>
    <x v="27"/>
    <x v="10"/>
    <x v="27"/>
    <x v="0"/>
    <x v="0"/>
    <x v="2"/>
    <x v="3"/>
    <x v="61"/>
    <x v="1"/>
    <x v="9"/>
    <x v="10"/>
    <x v="1"/>
    <x v="347"/>
    <x v="0"/>
    <x v="0"/>
    <x v="0"/>
    <x v="346"/>
    <x v="1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262"/>
    <x v="3"/>
    <x v="266"/>
    <x v="12"/>
    <x v="26"/>
    <x v="33"/>
    <x v="6"/>
  </r>
  <r>
    <x v="624"/>
    <x v="9"/>
    <x v="2"/>
    <x v="5"/>
    <x v="27"/>
    <x v="10"/>
    <x v="3"/>
    <x v="0"/>
    <x v="0"/>
    <x v="2"/>
    <x v="3"/>
    <x v="2"/>
    <x v="1"/>
    <x v="9"/>
    <x v="10"/>
    <x v="1"/>
    <x v="348"/>
    <x v="0"/>
    <x v="0"/>
    <x v="0"/>
    <x v="34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63"/>
    <x v="3"/>
    <x v="267"/>
    <x v="12"/>
    <x v="26"/>
    <x v="4"/>
    <x v="1"/>
  </r>
  <r>
    <x v="625"/>
    <x v="9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6"/>
    <x v="9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7"/>
    <x v="9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8"/>
    <x v="9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9"/>
    <x v="9"/>
    <x v="1"/>
    <x v="5"/>
    <x v="30"/>
    <x v="10"/>
    <x v="28"/>
    <x v="0"/>
    <x v="0"/>
    <x v="36"/>
    <x v="31"/>
    <x v="40"/>
    <x v="2"/>
    <x v="9"/>
    <x v="10"/>
    <x v="1"/>
    <x v="349"/>
    <x v="0"/>
    <x v="0"/>
    <x v="0"/>
    <x v="348"/>
    <x v="5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264"/>
    <x v="3"/>
    <x v="268"/>
    <x v="12"/>
    <x v="26"/>
    <x v="22"/>
    <x v="33"/>
  </r>
  <r>
    <x v="630"/>
    <x v="9"/>
    <x v="2"/>
    <x v="5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31"/>
    <x v="9"/>
    <x v="1"/>
    <x v="5"/>
    <x v="31"/>
    <x v="10"/>
    <x v="25"/>
    <x v="0"/>
    <x v="0"/>
    <x v="30"/>
    <x v="25"/>
    <x v="0"/>
    <x v="1"/>
    <x v="9"/>
    <x v="10"/>
    <x v="1"/>
    <x v="227"/>
    <x v="0"/>
    <x v="0"/>
    <x v="0"/>
    <x v="112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3"/>
    <x v="70"/>
    <x v="265"/>
    <x v="3"/>
    <x v="7"/>
    <x v="7"/>
    <x v="28"/>
    <x v="74"/>
    <x v="140"/>
  </r>
  <r>
    <x v="632"/>
    <x v="9"/>
    <x v="2"/>
    <x v="5"/>
    <x v="31"/>
    <x v="10"/>
    <x v="30"/>
    <x v="0"/>
    <x v="0"/>
    <x v="30"/>
    <x v="25"/>
    <x v="45"/>
    <x v="1"/>
    <x v="9"/>
    <x v="10"/>
    <x v="1"/>
    <x v="350"/>
    <x v="0"/>
    <x v="0"/>
    <x v="0"/>
    <x v="34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266"/>
    <x v="3"/>
    <x v="269"/>
    <x v="7"/>
    <x v="28"/>
    <x v="8"/>
    <x v="60"/>
  </r>
  <r>
    <x v="633"/>
    <x v="9"/>
    <x v="1"/>
    <x v="5"/>
    <x v="32"/>
    <x v="10"/>
    <x v="25"/>
    <x v="0"/>
    <x v="0"/>
    <x v="38"/>
    <x v="33"/>
    <x v="45"/>
    <x v="2"/>
    <x v="4"/>
    <x v="5"/>
    <x v="1"/>
    <x v="253"/>
    <x v="0"/>
    <x v="0"/>
    <x v="0"/>
    <x v="254"/>
    <x v="5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267"/>
    <x v="3"/>
    <x v="50"/>
    <x v="9"/>
    <x v="76"/>
    <x v="15"/>
    <x v="23"/>
  </r>
  <r>
    <x v="634"/>
    <x v="9"/>
    <x v="2"/>
    <x v="5"/>
    <x v="32"/>
    <x v="10"/>
    <x v="30"/>
    <x v="0"/>
    <x v="0"/>
    <x v="38"/>
    <x v="33"/>
    <x v="45"/>
    <x v="2"/>
    <x v="4"/>
    <x v="5"/>
    <x v="1"/>
    <x v="351"/>
    <x v="0"/>
    <x v="0"/>
    <x v="0"/>
    <x v="35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68"/>
    <x v="3"/>
    <x v="270"/>
    <x v="12"/>
    <x v="23"/>
    <x v="4"/>
    <x v="1"/>
  </r>
  <r>
    <x v="635"/>
    <x v="10"/>
    <x v="1"/>
    <x v="1"/>
    <x v="1"/>
    <x v="2"/>
    <x v="1"/>
    <x v="1"/>
    <x v="0"/>
    <x v="36"/>
    <x v="31"/>
    <x v="63"/>
    <x v="2"/>
    <x v="0"/>
    <x v="1"/>
    <x v="1"/>
    <x v="352"/>
    <x v="0"/>
    <x v="0"/>
    <x v="0"/>
    <x v="35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6"/>
    <x v="1"/>
    <x v="1"/>
    <x v="1"/>
    <x v="1"/>
    <x v="1"/>
    <x v="1"/>
    <x v="1"/>
    <x v="1"/>
    <x v="1"/>
    <x v="1"/>
    <x v="1"/>
    <x v="1"/>
    <x v="1"/>
    <x v="1"/>
    <x v="1"/>
    <x v="1"/>
    <x v="27"/>
    <x v="98"/>
    <x v="1"/>
    <x v="3"/>
    <x v="1"/>
    <x v="1"/>
    <x v="1"/>
    <x v="9"/>
    <x v="1"/>
  </r>
  <r>
    <x v="636"/>
    <x v="10"/>
    <x v="2"/>
    <x v="1"/>
    <x v="1"/>
    <x v="1"/>
    <x v="1"/>
    <x v="1"/>
    <x v="0"/>
    <x v="36"/>
    <x v="31"/>
    <x v="63"/>
    <x v="2"/>
    <x v="0"/>
    <x v="1"/>
    <x v="1"/>
    <x v="353"/>
    <x v="0"/>
    <x v="0"/>
    <x v="0"/>
    <x v="35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1"/>
    <x v="3"/>
    <x v="1"/>
    <x v="1"/>
    <x v="1"/>
    <x v="3"/>
    <x v="1"/>
  </r>
  <r>
    <x v="637"/>
    <x v="10"/>
    <x v="1"/>
    <x v="1"/>
    <x v="2"/>
    <x v="2"/>
    <x v="3"/>
    <x v="3"/>
    <x v="0"/>
    <x v="37"/>
    <x v="32"/>
    <x v="67"/>
    <x v="1"/>
    <x v="0"/>
    <x v="1"/>
    <x v="1"/>
    <x v="146"/>
    <x v="0"/>
    <x v="0"/>
    <x v="0"/>
    <x v="35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638"/>
    <x v="10"/>
    <x v="1"/>
    <x v="1"/>
    <x v="2"/>
    <x v="1"/>
    <x v="3"/>
    <x v="3"/>
    <x v="0"/>
    <x v="27"/>
    <x v="22"/>
    <x v="0"/>
    <x v="2"/>
    <x v="0"/>
    <x v="1"/>
    <x v="1"/>
    <x v="170"/>
    <x v="0"/>
    <x v="0"/>
    <x v="0"/>
    <x v="173"/>
    <x v="3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2"/>
    <x v="1"/>
    <x v="4"/>
    <x v="1"/>
  </r>
  <r>
    <x v="639"/>
    <x v="10"/>
    <x v="1"/>
    <x v="1"/>
    <x v="2"/>
    <x v="2"/>
    <x v="3"/>
    <x v="3"/>
    <x v="0"/>
    <x v="37"/>
    <x v="32"/>
    <x v="67"/>
    <x v="1"/>
    <x v="0"/>
    <x v="1"/>
    <x v="1"/>
    <x v="354"/>
    <x v="0"/>
    <x v="0"/>
    <x v="0"/>
    <x v="354"/>
    <x v="2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26"/>
    <x v="112"/>
    <x v="1"/>
    <x v="3"/>
    <x v="1"/>
    <x v="12"/>
    <x v="1"/>
    <x v="4"/>
    <x v="1"/>
  </r>
  <r>
    <x v="640"/>
    <x v="10"/>
    <x v="2"/>
    <x v="1"/>
    <x v="2"/>
    <x v="2"/>
    <x v="42"/>
    <x v="16"/>
    <x v="0"/>
    <x v="37"/>
    <x v="32"/>
    <x v="67"/>
    <x v="1"/>
    <x v="0"/>
    <x v="1"/>
    <x v="1"/>
    <x v="305"/>
    <x v="0"/>
    <x v="0"/>
    <x v="0"/>
    <x v="35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3"/>
    <x v="1"/>
    <x v="1"/>
    <x v="1"/>
    <x v="10"/>
    <x v="1"/>
  </r>
  <r>
    <x v="641"/>
    <x v="10"/>
    <x v="2"/>
    <x v="1"/>
    <x v="2"/>
    <x v="2"/>
    <x v="42"/>
    <x v="16"/>
    <x v="0"/>
    <x v="46"/>
    <x v="1"/>
    <x v="68"/>
    <x v="2"/>
    <x v="0"/>
    <x v="1"/>
    <x v="1"/>
    <x v="355"/>
    <x v="0"/>
    <x v="0"/>
    <x v="0"/>
    <x v="35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642"/>
    <x v="10"/>
    <x v="2"/>
    <x v="1"/>
    <x v="2"/>
    <x v="2"/>
    <x v="42"/>
    <x v="16"/>
    <x v="0"/>
    <x v="47"/>
    <x v="1"/>
    <x v="69"/>
    <x v="2"/>
    <x v="0"/>
    <x v="1"/>
    <x v="1"/>
    <x v="356"/>
    <x v="0"/>
    <x v="0"/>
    <x v="0"/>
    <x v="35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643"/>
    <x v="10"/>
    <x v="2"/>
    <x v="1"/>
    <x v="2"/>
    <x v="0"/>
    <x v="42"/>
    <x v="16"/>
    <x v="0"/>
    <x v="48"/>
    <x v="39"/>
    <x v="0"/>
    <x v="1"/>
    <x v="0"/>
    <x v="1"/>
    <x v="0"/>
    <x v="0"/>
    <x v="0"/>
    <x v="0"/>
    <x v="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644"/>
    <x v="1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5"/>
    <x v="1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6"/>
    <x v="10"/>
    <x v="1"/>
    <x v="2"/>
    <x v="4"/>
    <x v="5"/>
    <x v="39"/>
    <x v="5"/>
    <x v="24"/>
    <x v="38"/>
    <x v="33"/>
    <x v="45"/>
    <x v="2"/>
    <x v="0"/>
    <x v="1"/>
    <x v="1"/>
    <x v="357"/>
    <x v="0"/>
    <x v="22"/>
    <x v="0"/>
    <x v="35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5"/>
    <x v="15"/>
    <x v="26"/>
    <x v="32"/>
    <x v="1"/>
    <x v="183"/>
    <x v="1"/>
    <x v="1"/>
    <x v="1"/>
    <x v="6"/>
    <x v="1"/>
  </r>
  <r>
    <x v="647"/>
    <x v="10"/>
    <x v="1"/>
    <x v="2"/>
    <x v="4"/>
    <x v="4"/>
    <x v="39"/>
    <x v="5"/>
    <x v="24"/>
    <x v="38"/>
    <x v="33"/>
    <x v="45"/>
    <x v="2"/>
    <x v="0"/>
    <x v="1"/>
    <x v="3"/>
    <x v="358"/>
    <x v="0"/>
    <x v="0"/>
    <x v="0"/>
    <x v="35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648"/>
    <x v="10"/>
    <x v="1"/>
    <x v="2"/>
    <x v="4"/>
    <x v="4"/>
    <x v="39"/>
    <x v="5"/>
    <x v="24"/>
    <x v="38"/>
    <x v="33"/>
    <x v="45"/>
    <x v="2"/>
    <x v="0"/>
    <x v="1"/>
    <x v="1"/>
    <x v="174"/>
    <x v="0"/>
    <x v="0"/>
    <x v="0"/>
    <x v="1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649"/>
    <x v="10"/>
    <x v="1"/>
    <x v="2"/>
    <x v="4"/>
    <x v="5"/>
    <x v="39"/>
    <x v="5"/>
    <x v="24"/>
    <x v="38"/>
    <x v="33"/>
    <x v="45"/>
    <x v="2"/>
    <x v="0"/>
    <x v="1"/>
    <x v="1"/>
    <x v="216"/>
    <x v="0"/>
    <x v="0"/>
    <x v="0"/>
    <x v="2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650"/>
    <x v="10"/>
    <x v="2"/>
    <x v="2"/>
    <x v="4"/>
    <x v="5"/>
    <x v="4"/>
    <x v="20"/>
    <x v="7"/>
    <x v="38"/>
    <x v="33"/>
    <x v="45"/>
    <x v="2"/>
    <x v="0"/>
    <x v="1"/>
    <x v="1"/>
    <x v="359"/>
    <x v="0"/>
    <x v="0"/>
    <x v="0"/>
    <x v="36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7"/>
    <x v="1"/>
    <x v="1"/>
    <x v="1"/>
    <x v="1"/>
    <x v="1"/>
    <x v="1"/>
    <x v="15"/>
    <x v="15"/>
    <x v="26"/>
    <x v="32"/>
    <x v="1"/>
    <x v="3"/>
    <x v="1"/>
    <x v="1"/>
    <x v="1"/>
    <x v="6"/>
    <x v="1"/>
  </r>
  <r>
    <x v="651"/>
    <x v="10"/>
    <x v="2"/>
    <x v="2"/>
    <x v="4"/>
    <x v="4"/>
    <x v="4"/>
    <x v="20"/>
    <x v="7"/>
    <x v="38"/>
    <x v="33"/>
    <x v="45"/>
    <x v="2"/>
    <x v="0"/>
    <x v="1"/>
    <x v="3"/>
    <x v="360"/>
    <x v="0"/>
    <x v="0"/>
    <x v="0"/>
    <x v="3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652"/>
    <x v="10"/>
    <x v="2"/>
    <x v="2"/>
    <x v="4"/>
    <x v="5"/>
    <x v="4"/>
    <x v="20"/>
    <x v="7"/>
    <x v="38"/>
    <x v="33"/>
    <x v="45"/>
    <x v="2"/>
    <x v="0"/>
    <x v="1"/>
    <x v="5"/>
    <x v="361"/>
    <x v="0"/>
    <x v="0"/>
    <x v="0"/>
    <x v="362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653"/>
    <x v="10"/>
    <x v="2"/>
    <x v="2"/>
    <x v="4"/>
    <x v="0"/>
    <x v="4"/>
    <x v="20"/>
    <x v="7"/>
    <x v="22"/>
    <x v="19"/>
    <x v="0"/>
    <x v="2"/>
    <x v="0"/>
    <x v="1"/>
    <x v="1"/>
    <x v="0"/>
    <x v="0"/>
    <x v="43"/>
    <x v="0"/>
    <x v="36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654"/>
    <x v="10"/>
    <x v="1"/>
    <x v="2"/>
    <x v="5"/>
    <x v="11"/>
    <x v="39"/>
    <x v="5"/>
    <x v="0"/>
    <x v="7"/>
    <x v="8"/>
    <x v="5"/>
    <x v="2"/>
    <x v="0"/>
    <x v="1"/>
    <x v="2"/>
    <x v="362"/>
    <x v="0"/>
    <x v="0"/>
    <x v="0"/>
    <x v="364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6"/>
    <x v="1"/>
    <x v="1"/>
    <x v="1"/>
    <x v="1"/>
    <x v="1"/>
    <x v="1"/>
    <x v="1"/>
    <x v="1"/>
    <x v="1"/>
    <x v="1"/>
    <x v="1"/>
    <x v="1"/>
    <x v="1"/>
    <x v="1"/>
    <x v="27"/>
    <x v="27"/>
    <x v="53"/>
    <x v="116"/>
    <x v="1"/>
    <x v="3"/>
    <x v="1"/>
    <x v="1"/>
    <x v="1"/>
    <x v="59"/>
    <x v="1"/>
  </r>
  <r>
    <x v="655"/>
    <x v="10"/>
    <x v="1"/>
    <x v="2"/>
    <x v="5"/>
    <x v="5"/>
    <x v="39"/>
    <x v="5"/>
    <x v="0"/>
    <x v="12"/>
    <x v="12"/>
    <x v="0"/>
    <x v="2"/>
    <x v="0"/>
    <x v="1"/>
    <x v="1"/>
    <x v="323"/>
    <x v="0"/>
    <x v="0"/>
    <x v="0"/>
    <x v="322"/>
    <x v="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4"/>
    <x v="109"/>
    <x v="1"/>
    <x v="3"/>
    <x v="1"/>
    <x v="15"/>
    <x v="1"/>
    <x v="4"/>
    <x v="1"/>
  </r>
  <r>
    <x v="656"/>
    <x v="10"/>
    <x v="2"/>
    <x v="2"/>
    <x v="5"/>
    <x v="5"/>
    <x v="39"/>
    <x v="5"/>
    <x v="15"/>
    <x v="12"/>
    <x v="12"/>
    <x v="9"/>
    <x v="2"/>
    <x v="0"/>
    <x v="1"/>
    <x v="1"/>
    <x v="363"/>
    <x v="0"/>
    <x v="0"/>
    <x v="0"/>
    <x v="36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45"/>
    <x v="45"/>
    <x v="4"/>
    <x v="34"/>
    <x v="1"/>
    <x v="3"/>
    <x v="1"/>
    <x v="1"/>
    <x v="1"/>
    <x v="5"/>
    <x v="1"/>
  </r>
  <r>
    <x v="657"/>
    <x v="10"/>
    <x v="2"/>
    <x v="2"/>
    <x v="5"/>
    <x v="5"/>
    <x v="39"/>
    <x v="5"/>
    <x v="15"/>
    <x v="13"/>
    <x v="13"/>
    <x v="0"/>
    <x v="2"/>
    <x v="0"/>
    <x v="1"/>
    <x v="2"/>
    <x v="132"/>
    <x v="0"/>
    <x v="0"/>
    <x v="0"/>
    <x v="135"/>
    <x v="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41"/>
    <x v="41"/>
    <x v="20"/>
    <x v="117"/>
    <x v="1"/>
    <x v="3"/>
    <x v="1"/>
    <x v="3"/>
    <x v="1"/>
    <x v="15"/>
    <x v="1"/>
  </r>
  <r>
    <x v="658"/>
    <x v="10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59"/>
    <x v="10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0"/>
    <x v="10"/>
    <x v="1"/>
    <x v="3"/>
    <x v="7"/>
    <x v="7"/>
    <x v="7"/>
    <x v="0"/>
    <x v="0"/>
    <x v="37"/>
    <x v="32"/>
    <x v="43"/>
    <x v="1"/>
    <x v="2"/>
    <x v="3"/>
    <x v="1"/>
    <x v="280"/>
    <x v="0"/>
    <x v="0"/>
    <x v="0"/>
    <x v="282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269"/>
    <x v="3"/>
    <x v="271"/>
    <x v="1"/>
    <x v="60"/>
    <x v="47"/>
    <x v="141"/>
  </r>
  <r>
    <x v="661"/>
    <x v="10"/>
    <x v="2"/>
    <x v="3"/>
    <x v="7"/>
    <x v="7"/>
    <x v="6"/>
    <x v="0"/>
    <x v="0"/>
    <x v="37"/>
    <x v="32"/>
    <x v="67"/>
    <x v="1"/>
    <x v="2"/>
    <x v="3"/>
    <x v="1"/>
    <x v="364"/>
    <x v="24"/>
    <x v="0"/>
    <x v="0"/>
    <x v="36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7"/>
    <x v="1"/>
    <x v="1"/>
    <x v="1"/>
    <x v="1"/>
    <x v="1"/>
    <x v="1"/>
    <x v="1"/>
    <x v="1"/>
    <x v="11"/>
    <x v="17"/>
    <x v="270"/>
    <x v="184"/>
    <x v="272"/>
    <x v="1"/>
    <x v="60"/>
    <x v="10"/>
    <x v="23"/>
  </r>
  <r>
    <x v="662"/>
    <x v="10"/>
    <x v="1"/>
    <x v="3"/>
    <x v="8"/>
    <x v="7"/>
    <x v="31"/>
    <x v="20"/>
    <x v="0"/>
    <x v="33"/>
    <x v="28"/>
    <x v="35"/>
    <x v="1"/>
    <x v="10"/>
    <x v="11"/>
    <x v="1"/>
    <x v="365"/>
    <x v="14"/>
    <x v="29"/>
    <x v="7"/>
    <x v="3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271"/>
    <x v="185"/>
    <x v="273"/>
    <x v="1"/>
    <x v="54"/>
    <x v="2"/>
    <x v="142"/>
  </r>
  <r>
    <x v="663"/>
    <x v="10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4"/>
    <x v="10"/>
    <x v="1"/>
    <x v="3"/>
    <x v="9"/>
    <x v="7"/>
    <x v="20"/>
    <x v="0"/>
    <x v="0"/>
    <x v="15"/>
    <x v="15"/>
    <x v="13"/>
    <x v="1"/>
    <x v="1"/>
    <x v="2"/>
    <x v="1"/>
    <x v="366"/>
    <x v="14"/>
    <x v="0"/>
    <x v="0"/>
    <x v="36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2"/>
    <x v="186"/>
    <x v="274"/>
    <x v="1"/>
    <x v="2"/>
    <x v="4"/>
    <x v="1"/>
  </r>
  <r>
    <x v="665"/>
    <x v="10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6"/>
    <x v="10"/>
    <x v="1"/>
    <x v="3"/>
    <x v="10"/>
    <x v="7"/>
    <x v="7"/>
    <x v="15"/>
    <x v="0"/>
    <x v="30"/>
    <x v="25"/>
    <x v="56"/>
    <x v="1"/>
    <x v="4"/>
    <x v="5"/>
    <x v="1"/>
    <x v="367"/>
    <x v="0"/>
    <x v="0"/>
    <x v="0"/>
    <x v="36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3"/>
    <x v="3"/>
    <x v="275"/>
    <x v="1"/>
    <x v="7"/>
    <x v="4"/>
    <x v="1"/>
  </r>
  <r>
    <x v="667"/>
    <x v="10"/>
    <x v="2"/>
    <x v="3"/>
    <x v="10"/>
    <x v="7"/>
    <x v="28"/>
    <x v="29"/>
    <x v="0"/>
    <x v="30"/>
    <x v="25"/>
    <x v="56"/>
    <x v="1"/>
    <x v="4"/>
    <x v="5"/>
    <x v="1"/>
    <x v="368"/>
    <x v="0"/>
    <x v="0"/>
    <x v="0"/>
    <x v="37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6"/>
    <x v="22"/>
    <x v="274"/>
    <x v="3"/>
    <x v="276"/>
    <x v="1"/>
    <x v="7"/>
    <x v="15"/>
    <x v="23"/>
  </r>
  <r>
    <x v="668"/>
    <x v="10"/>
    <x v="1"/>
    <x v="3"/>
    <x v="11"/>
    <x v="7"/>
    <x v="8"/>
    <x v="0"/>
    <x v="0"/>
    <x v="15"/>
    <x v="15"/>
    <x v="13"/>
    <x v="1"/>
    <x v="1"/>
    <x v="2"/>
    <x v="1"/>
    <x v="369"/>
    <x v="32"/>
    <x v="0"/>
    <x v="0"/>
    <x v="37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5"/>
    <x v="187"/>
    <x v="277"/>
    <x v="1"/>
    <x v="2"/>
    <x v="4"/>
    <x v="1"/>
  </r>
  <r>
    <x v="669"/>
    <x v="10"/>
    <x v="2"/>
    <x v="3"/>
    <x v="11"/>
    <x v="7"/>
    <x v="20"/>
    <x v="0"/>
    <x v="0"/>
    <x v="15"/>
    <x v="15"/>
    <x v="13"/>
    <x v="1"/>
    <x v="1"/>
    <x v="2"/>
    <x v="1"/>
    <x v="370"/>
    <x v="24"/>
    <x v="0"/>
    <x v="0"/>
    <x v="6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7"/>
    <x v="1"/>
    <x v="1"/>
    <x v="1"/>
    <x v="1"/>
    <x v="1"/>
    <x v="1"/>
    <x v="1"/>
    <x v="1"/>
    <x v="7"/>
    <x v="12"/>
    <x v="276"/>
    <x v="188"/>
    <x v="278"/>
    <x v="1"/>
    <x v="2"/>
    <x v="7"/>
    <x v="2"/>
  </r>
  <r>
    <x v="670"/>
    <x v="10"/>
    <x v="1"/>
    <x v="4"/>
    <x v="12"/>
    <x v="8"/>
    <x v="17"/>
    <x v="22"/>
    <x v="0"/>
    <x v="2"/>
    <x v="3"/>
    <x v="37"/>
    <x v="1"/>
    <x v="11"/>
    <x v="12"/>
    <x v="1"/>
    <x v="141"/>
    <x v="0"/>
    <x v="34"/>
    <x v="10"/>
    <x v="372"/>
    <x v="49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0"/>
    <x v="54"/>
    <x v="277"/>
    <x v="189"/>
    <x v="279"/>
    <x v="7"/>
    <x v="56"/>
    <x v="2"/>
    <x v="143"/>
  </r>
  <r>
    <x v="671"/>
    <x v="10"/>
    <x v="2"/>
    <x v="4"/>
    <x v="12"/>
    <x v="8"/>
    <x v="14"/>
    <x v="0"/>
    <x v="0"/>
    <x v="2"/>
    <x v="3"/>
    <x v="37"/>
    <x v="1"/>
    <x v="11"/>
    <x v="12"/>
    <x v="1"/>
    <x v="371"/>
    <x v="3"/>
    <x v="21"/>
    <x v="7"/>
    <x v="373"/>
    <x v="7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77"/>
    <x v="93"/>
    <x v="278"/>
    <x v="190"/>
    <x v="280"/>
    <x v="1"/>
    <x v="45"/>
    <x v="64"/>
    <x v="144"/>
  </r>
  <r>
    <x v="672"/>
    <x v="10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3"/>
    <x v="10"/>
    <x v="2"/>
    <x v="4"/>
    <x v="13"/>
    <x v="8"/>
    <x v="10"/>
    <x v="0"/>
    <x v="0"/>
    <x v="37"/>
    <x v="32"/>
    <x v="70"/>
    <x v="1"/>
    <x v="10"/>
    <x v="11"/>
    <x v="1"/>
    <x v="372"/>
    <x v="52"/>
    <x v="28"/>
    <x v="20"/>
    <x v="374"/>
    <x v="36"/>
    <x v="1"/>
    <x v="1"/>
    <x v="1"/>
    <x v="7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3"/>
    <x v="1"/>
    <x v="1"/>
    <x v="1"/>
    <x v="1"/>
    <x v="1"/>
    <x v="37"/>
    <x v="44"/>
    <x v="279"/>
    <x v="191"/>
    <x v="281"/>
    <x v="9"/>
    <x v="64"/>
    <x v="75"/>
    <x v="145"/>
  </r>
  <r>
    <x v="674"/>
    <x v="10"/>
    <x v="1"/>
    <x v="4"/>
    <x v="14"/>
    <x v="8"/>
    <x v="36"/>
    <x v="11"/>
    <x v="0"/>
    <x v="2"/>
    <x v="3"/>
    <x v="37"/>
    <x v="1"/>
    <x v="11"/>
    <x v="12"/>
    <x v="1"/>
    <x v="239"/>
    <x v="41"/>
    <x v="44"/>
    <x v="0"/>
    <x v="373"/>
    <x v="73"/>
    <x v="1"/>
    <x v="22"/>
    <x v="1"/>
    <x v="1"/>
    <x v="1"/>
    <x v="1"/>
    <x v="1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4"/>
    <x v="89"/>
    <x v="280"/>
    <x v="192"/>
    <x v="282"/>
    <x v="9"/>
    <x v="27"/>
    <x v="5"/>
    <x v="146"/>
  </r>
  <r>
    <x v="675"/>
    <x v="10"/>
    <x v="2"/>
    <x v="4"/>
    <x v="14"/>
    <x v="8"/>
    <x v="17"/>
    <x v="0"/>
    <x v="0"/>
    <x v="2"/>
    <x v="3"/>
    <x v="37"/>
    <x v="1"/>
    <x v="11"/>
    <x v="12"/>
    <x v="1"/>
    <x v="373"/>
    <x v="4"/>
    <x v="45"/>
    <x v="0"/>
    <x v="375"/>
    <x v="14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6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5"/>
    <x v="21"/>
    <x v="281"/>
    <x v="193"/>
    <x v="283"/>
    <x v="9"/>
    <x v="27"/>
    <x v="23"/>
    <x v="104"/>
  </r>
  <r>
    <x v="676"/>
    <x v="10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7"/>
    <x v="10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8"/>
    <x v="10"/>
    <x v="1"/>
    <x v="4"/>
    <x v="16"/>
    <x v="8"/>
    <x v="13"/>
    <x v="0"/>
    <x v="0"/>
    <x v="6"/>
    <x v="7"/>
    <x v="25"/>
    <x v="2"/>
    <x v="1"/>
    <x v="2"/>
    <x v="1"/>
    <x v="140"/>
    <x v="29"/>
    <x v="29"/>
    <x v="0"/>
    <x v="376"/>
    <x v="32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82"/>
    <x v="194"/>
    <x v="284"/>
    <x v="9"/>
    <x v="35"/>
    <x v="22"/>
    <x v="124"/>
  </r>
  <r>
    <x v="679"/>
    <x v="10"/>
    <x v="2"/>
    <x v="4"/>
    <x v="16"/>
    <x v="8"/>
    <x v="6"/>
    <x v="0"/>
    <x v="0"/>
    <x v="6"/>
    <x v="7"/>
    <x v="25"/>
    <x v="2"/>
    <x v="1"/>
    <x v="2"/>
    <x v="1"/>
    <x v="374"/>
    <x v="24"/>
    <x v="0"/>
    <x v="0"/>
    <x v="37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1"/>
    <x v="34"/>
    <x v="34"/>
    <x v="1"/>
    <x v="1"/>
    <x v="1"/>
    <x v="195"/>
    <x v="1"/>
    <x v="1"/>
    <x v="33"/>
    <x v="76"/>
    <x v="106"/>
  </r>
  <r>
    <x v="680"/>
    <x v="10"/>
    <x v="1"/>
    <x v="4"/>
    <x v="17"/>
    <x v="8"/>
    <x v="15"/>
    <x v="0"/>
    <x v="0"/>
    <x v="38"/>
    <x v="33"/>
    <x v="54"/>
    <x v="2"/>
    <x v="4"/>
    <x v="5"/>
    <x v="1"/>
    <x v="36"/>
    <x v="25"/>
    <x v="24"/>
    <x v="0"/>
    <x v="37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83"/>
    <x v="196"/>
    <x v="285"/>
    <x v="10"/>
    <x v="82"/>
    <x v="4"/>
    <x v="1"/>
  </r>
  <r>
    <x v="681"/>
    <x v="10"/>
    <x v="2"/>
    <x v="4"/>
    <x v="17"/>
    <x v="8"/>
    <x v="16"/>
    <x v="0"/>
    <x v="0"/>
    <x v="38"/>
    <x v="33"/>
    <x v="54"/>
    <x v="2"/>
    <x v="4"/>
    <x v="5"/>
    <x v="1"/>
    <x v="375"/>
    <x v="12"/>
    <x v="22"/>
    <x v="0"/>
    <x v="379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55"/>
    <x v="60"/>
    <x v="284"/>
    <x v="197"/>
    <x v="286"/>
    <x v="9"/>
    <x v="76"/>
    <x v="15"/>
    <x v="23"/>
  </r>
  <r>
    <x v="389"/>
    <x v="10"/>
    <x v="1"/>
    <x v="4"/>
    <x v="18"/>
    <x v="8"/>
    <x v="40"/>
    <x v="11"/>
    <x v="25"/>
    <x v="30"/>
    <x v="25"/>
    <x v="48"/>
    <x v="1"/>
    <x v="5"/>
    <x v="6"/>
    <x v="1"/>
    <x v="376"/>
    <x v="16"/>
    <x v="4"/>
    <x v="21"/>
    <x v="68"/>
    <x v="15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85"/>
    <x v="198"/>
    <x v="287"/>
    <x v="9"/>
    <x v="13"/>
    <x v="17"/>
    <x v="15"/>
  </r>
  <r>
    <x v="682"/>
    <x v="10"/>
    <x v="2"/>
    <x v="4"/>
    <x v="18"/>
    <x v="8"/>
    <x v="33"/>
    <x v="0"/>
    <x v="0"/>
    <x v="30"/>
    <x v="25"/>
    <x v="48"/>
    <x v="1"/>
    <x v="5"/>
    <x v="6"/>
    <x v="1"/>
    <x v="377"/>
    <x v="4"/>
    <x v="4"/>
    <x v="22"/>
    <x v="3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3"/>
    <x v="1"/>
    <x v="1"/>
    <x v="1"/>
    <x v="1"/>
    <x v="1"/>
    <x v="11"/>
    <x v="17"/>
    <x v="286"/>
    <x v="199"/>
    <x v="288"/>
    <x v="9"/>
    <x v="13"/>
    <x v="18"/>
    <x v="16"/>
  </r>
  <r>
    <x v="683"/>
    <x v="10"/>
    <x v="1"/>
    <x v="4"/>
    <x v="19"/>
    <x v="8"/>
    <x v="18"/>
    <x v="0"/>
    <x v="0"/>
    <x v="36"/>
    <x v="31"/>
    <x v="40"/>
    <x v="2"/>
    <x v="6"/>
    <x v="7"/>
    <x v="1"/>
    <x v="378"/>
    <x v="0"/>
    <x v="32"/>
    <x v="0"/>
    <x v="276"/>
    <x v="15"/>
    <x v="1"/>
    <x v="1"/>
    <x v="1"/>
    <x v="4"/>
    <x v="1"/>
    <x v="1"/>
    <x v="1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6"/>
    <x v="22"/>
    <x v="287"/>
    <x v="200"/>
    <x v="289"/>
    <x v="13"/>
    <x v="62"/>
    <x v="35"/>
    <x v="147"/>
  </r>
  <r>
    <x v="684"/>
    <x v="10"/>
    <x v="2"/>
    <x v="4"/>
    <x v="19"/>
    <x v="8"/>
    <x v="9"/>
    <x v="0"/>
    <x v="0"/>
    <x v="36"/>
    <x v="31"/>
    <x v="40"/>
    <x v="2"/>
    <x v="6"/>
    <x v="7"/>
    <x v="1"/>
    <x v="141"/>
    <x v="14"/>
    <x v="6"/>
    <x v="0"/>
    <x v="276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33"/>
    <x v="40"/>
    <x v="288"/>
    <x v="201"/>
    <x v="290"/>
    <x v="7"/>
    <x v="16"/>
    <x v="15"/>
    <x v="62"/>
  </r>
  <r>
    <x v="685"/>
    <x v="10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86"/>
    <x v="10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87"/>
    <x v="10"/>
    <x v="1"/>
    <x v="4"/>
    <x v="21"/>
    <x v="8"/>
    <x v="19"/>
    <x v="0"/>
    <x v="0"/>
    <x v="22"/>
    <x v="19"/>
    <x v="22"/>
    <x v="2"/>
    <x v="6"/>
    <x v="7"/>
    <x v="1"/>
    <x v="379"/>
    <x v="53"/>
    <x v="46"/>
    <x v="0"/>
    <x v="229"/>
    <x v="73"/>
    <x v="1"/>
    <x v="1"/>
    <x v="1"/>
    <x v="7"/>
    <x v="1"/>
    <x v="1"/>
    <x v="3"/>
    <x v="1"/>
    <x v="4"/>
    <x v="2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5"/>
    <x v="1"/>
    <x v="2"/>
    <x v="1"/>
    <x v="1"/>
    <x v="1"/>
    <x v="74"/>
    <x v="89"/>
    <x v="289"/>
    <x v="202"/>
    <x v="291"/>
    <x v="22"/>
    <x v="97"/>
    <x v="56"/>
    <x v="53"/>
  </r>
  <r>
    <x v="688"/>
    <x v="10"/>
    <x v="2"/>
    <x v="4"/>
    <x v="21"/>
    <x v="8"/>
    <x v="11"/>
    <x v="0"/>
    <x v="0"/>
    <x v="22"/>
    <x v="19"/>
    <x v="22"/>
    <x v="2"/>
    <x v="6"/>
    <x v="7"/>
    <x v="1"/>
    <x v="380"/>
    <x v="42"/>
    <x v="11"/>
    <x v="0"/>
    <x v="309"/>
    <x v="61"/>
    <x v="1"/>
    <x v="1"/>
    <x v="1"/>
    <x v="7"/>
    <x v="1"/>
    <x v="1"/>
    <x v="12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3"/>
    <x v="1"/>
    <x v="2"/>
    <x v="1"/>
    <x v="1"/>
    <x v="1"/>
    <x v="1"/>
    <x v="1"/>
    <x v="1"/>
    <x v="203"/>
    <x v="1"/>
    <x v="6"/>
    <x v="99"/>
    <x v="6"/>
    <x v="6"/>
  </r>
  <r>
    <x v="689"/>
    <x v="10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0"/>
    <x v="10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1"/>
    <x v="10"/>
    <x v="1"/>
    <x v="4"/>
    <x v="23"/>
    <x v="8"/>
    <x v="36"/>
    <x v="0"/>
    <x v="0"/>
    <x v="30"/>
    <x v="25"/>
    <x v="32"/>
    <x v="1"/>
    <x v="6"/>
    <x v="7"/>
    <x v="1"/>
    <x v="381"/>
    <x v="54"/>
    <x v="5"/>
    <x v="9"/>
    <x v="381"/>
    <x v="72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5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73"/>
    <x v="88"/>
    <x v="290"/>
    <x v="204"/>
    <x v="292"/>
    <x v="7"/>
    <x v="16"/>
    <x v="73"/>
    <x v="148"/>
  </r>
  <r>
    <x v="692"/>
    <x v="10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3"/>
    <x v="10"/>
    <x v="1"/>
    <x v="5"/>
    <x v="24"/>
    <x v="10"/>
    <x v="21"/>
    <x v="21"/>
    <x v="0"/>
    <x v="9"/>
    <x v="9"/>
    <x v="0"/>
    <x v="1"/>
    <x v="1"/>
    <x v="2"/>
    <x v="1"/>
    <x v="202"/>
    <x v="0"/>
    <x v="0"/>
    <x v="0"/>
    <x v="152"/>
    <x v="1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91"/>
    <x v="3"/>
    <x v="293"/>
    <x v="14"/>
    <x v="100"/>
    <x v="22"/>
    <x v="124"/>
  </r>
  <r>
    <x v="694"/>
    <x v="10"/>
    <x v="2"/>
    <x v="5"/>
    <x v="24"/>
    <x v="10"/>
    <x v="22"/>
    <x v="2"/>
    <x v="0"/>
    <x v="9"/>
    <x v="9"/>
    <x v="6"/>
    <x v="1"/>
    <x v="1"/>
    <x v="2"/>
    <x v="1"/>
    <x v="382"/>
    <x v="0"/>
    <x v="0"/>
    <x v="0"/>
    <x v="38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4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61"/>
    <x v="67"/>
    <x v="292"/>
    <x v="3"/>
    <x v="294"/>
    <x v="12"/>
    <x v="33"/>
    <x v="34"/>
    <x v="149"/>
  </r>
  <r>
    <x v="695"/>
    <x v="10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6"/>
    <x v="10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7"/>
    <x v="10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98"/>
    <x v="10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9"/>
    <x v="10"/>
    <x v="1"/>
    <x v="5"/>
    <x v="27"/>
    <x v="10"/>
    <x v="27"/>
    <x v="0"/>
    <x v="0"/>
    <x v="2"/>
    <x v="3"/>
    <x v="61"/>
    <x v="1"/>
    <x v="9"/>
    <x v="10"/>
    <x v="1"/>
    <x v="383"/>
    <x v="0"/>
    <x v="0"/>
    <x v="0"/>
    <x v="383"/>
    <x v="3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7"/>
    <x v="44"/>
    <x v="293"/>
    <x v="3"/>
    <x v="277"/>
    <x v="12"/>
    <x v="26"/>
    <x v="23"/>
    <x v="18"/>
  </r>
  <r>
    <x v="700"/>
    <x v="10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1"/>
    <x v="10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2"/>
    <x v="10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3"/>
    <x v="10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04"/>
    <x v="10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05"/>
    <x v="10"/>
    <x v="1"/>
    <x v="5"/>
    <x v="30"/>
    <x v="10"/>
    <x v="28"/>
    <x v="0"/>
    <x v="0"/>
    <x v="36"/>
    <x v="31"/>
    <x v="40"/>
    <x v="2"/>
    <x v="9"/>
    <x v="10"/>
    <x v="1"/>
    <x v="384"/>
    <x v="0"/>
    <x v="0"/>
    <x v="0"/>
    <x v="384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86"/>
    <x v="118"/>
    <x v="294"/>
    <x v="3"/>
    <x v="292"/>
    <x v="9"/>
    <x v="30"/>
    <x v="60"/>
    <x v="150"/>
  </r>
  <r>
    <x v="706"/>
    <x v="10"/>
    <x v="2"/>
    <x v="5"/>
    <x v="30"/>
    <x v="10"/>
    <x v="24"/>
    <x v="0"/>
    <x v="0"/>
    <x v="36"/>
    <x v="31"/>
    <x v="40"/>
    <x v="2"/>
    <x v="9"/>
    <x v="10"/>
    <x v="1"/>
    <x v="385"/>
    <x v="0"/>
    <x v="0"/>
    <x v="0"/>
    <x v="385"/>
    <x v="14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5"/>
    <x v="21"/>
    <x v="295"/>
    <x v="3"/>
    <x v="295"/>
    <x v="12"/>
    <x v="26"/>
    <x v="33"/>
    <x v="6"/>
  </r>
  <r>
    <x v="707"/>
    <x v="10"/>
    <x v="1"/>
    <x v="5"/>
    <x v="31"/>
    <x v="10"/>
    <x v="25"/>
    <x v="25"/>
    <x v="0"/>
    <x v="30"/>
    <x v="25"/>
    <x v="45"/>
    <x v="1"/>
    <x v="4"/>
    <x v="5"/>
    <x v="1"/>
    <x v="386"/>
    <x v="0"/>
    <x v="0"/>
    <x v="0"/>
    <x v="38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3"/>
    <x v="1"/>
    <x v="1"/>
    <x v="1"/>
    <x v="1"/>
    <x v="1"/>
    <x v="9"/>
    <x v="11"/>
    <x v="296"/>
    <x v="3"/>
    <x v="296"/>
    <x v="9"/>
    <x v="76"/>
    <x v="65"/>
    <x v="17"/>
  </r>
  <r>
    <x v="708"/>
    <x v="10"/>
    <x v="2"/>
    <x v="5"/>
    <x v="31"/>
    <x v="10"/>
    <x v="30"/>
    <x v="0"/>
    <x v="0"/>
    <x v="30"/>
    <x v="25"/>
    <x v="45"/>
    <x v="1"/>
    <x v="9"/>
    <x v="10"/>
    <x v="1"/>
    <x v="83"/>
    <x v="0"/>
    <x v="0"/>
    <x v="0"/>
    <x v="85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2"/>
    <x v="1"/>
    <x v="1"/>
    <x v="1"/>
    <x v="1"/>
    <x v="11"/>
    <x v="1"/>
    <x v="1"/>
    <x v="7"/>
    <x v="1"/>
    <x v="1"/>
    <x v="1"/>
    <x v="1"/>
    <x v="1"/>
    <x v="1"/>
    <x v="1"/>
    <x v="1"/>
    <x v="50"/>
    <x v="54"/>
    <x v="297"/>
    <x v="3"/>
    <x v="66"/>
    <x v="20"/>
    <x v="101"/>
    <x v="29"/>
    <x v="32"/>
  </r>
  <r>
    <x v="709"/>
    <x v="10"/>
    <x v="1"/>
    <x v="5"/>
    <x v="32"/>
    <x v="10"/>
    <x v="25"/>
    <x v="0"/>
    <x v="0"/>
    <x v="38"/>
    <x v="33"/>
    <x v="45"/>
    <x v="2"/>
    <x v="4"/>
    <x v="5"/>
    <x v="1"/>
    <x v="296"/>
    <x v="0"/>
    <x v="0"/>
    <x v="0"/>
    <x v="298"/>
    <x v="76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7"/>
    <x v="93"/>
    <x v="298"/>
    <x v="3"/>
    <x v="297"/>
    <x v="9"/>
    <x v="76"/>
    <x v="19"/>
    <x v="151"/>
  </r>
  <r>
    <x v="710"/>
    <x v="10"/>
    <x v="2"/>
    <x v="5"/>
    <x v="32"/>
    <x v="10"/>
    <x v="30"/>
    <x v="0"/>
    <x v="0"/>
    <x v="38"/>
    <x v="33"/>
    <x v="45"/>
    <x v="2"/>
    <x v="4"/>
    <x v="5"/>
    <x v="1"/>
    <x v="387"/>
    <x v="0"/>
    <x v="0"/>
    <x v="0"/>
    <x v="387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11"/>
    <x v="1"/>
    <x v="1"/>
    <x v="1"/>
    <x v="1"/>
    <x v="1"/>
    <x v="15"/>
    <x v="21"/>
    <x v="299"/>
    <x v="3"/>
    <x v="298"/>
    <x v="12"/>
    <x v="23"/>
    <x v="33"/>
    <x v="118"/>
  </r>
  <r>
    <x v="711"/>
    <x v="11"/>
    <x v="1"/>
    <x v="1"/>
    <x v="1"/>
    <x v="2"/>
    <x v="1"/>
    <x v="1"/>
    <x v="0"/>
    <x v="36"/>
    <x v="31"/>
    <x v="63"/>
    <x v="2"/>
    <x v="0"/>
    <x v="1"/>
    <x v="2"/>
    <x v="388"/>
    <x v="0"/>
    <x v="0"/>
    <x v="0"/>
    <x v="3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7"/>
    <x v="7"/>
    <x v="7"/>
    <x v="29"/>
    <x v="1"/>
    <x v="3"/>
    <x v="1"/>
    <x v="1"/>
    <x v="1"/>
    <x v="15"/>
    <x v="1"/>
  </r>
  <r>
    <x v="712"/>
    <x v="0"/>
    <x v="1"/>
    <x v="1"/>
    <x v="1"/>
    <x v="2"/>
    <x v="1"/>
    <x v="1"/>
    <x v="0"/>
    <x v="14"/>
    <x v="14"/>
    <x v="71"/>
    <x v="2"/>
    <x v="0"/>
    <x v="1"/>
    <x v="2"/>
    <x v="259"/>
    <x v="0"/>
    <x v="0"/>
    <x v="0"/>
    <x v="260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5"/>
    <x v="1"/>
    <x v="4"/>
    <x v="1"/>
  </r>
  <r>
    <x v="713"/>
    <x v="0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4"/>
    <x v="0"/>
    <x v="1"/>
    <x v="1"/>
    <x v="2"/>
    <x v="2"/>
    <x v="3"/>
    <x v="3"/>
    <x v="0"/>
    <x v="48"/>
    <x v="39"/>
    <x v="72"/>
    <x v="1"/>
    <x v="0"/>
    <x v="1"/>
    <x v="3"/>
    <x v="389"/>
    <x v="0"/>
    <x v="0"/>
    <x v="0"/>
    <x v="38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715"/>
    <x v="0"/>
    <x v="1"/>
    <x v="1"/>
    <x v="2"/>
    <x v="1"/>
    <x v="3"/>
    <x v="3"/>
    <x v="0"/>
    <x v="48"/>
    <x v="39"/>
    <x v="72"/>
    <x v="1"/>
    <x v="0"/>
    <x v="1"/>
    <x v="1"/>
    <x v="389"/>
    <x v="0"/>
    <x v="0"/>
    <x v="0"/>
    <x v="38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16"/>
    <x v="0"/>
    <x v="2"/>
    <x v="1"/>
    <x v="2"/>
    <x v="2"/>
    <x v="42"/>
    <x v="16"/>
    <x v="0"/>
    <x v="48"/>
    <x v="39"/>
    <x v="72"/>
    <x v="1"/>
    <x v="0"/>
    <x v="1"/>
    <x v="1"/>
    <x v="390"/>
    <x v="0"/>
    <x v="0"/>
    <x v="0"/>
    <x v="39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"/>
    <x v="3"/>
    <x v="1"/>
    <x v="1"/>
    <x v="1"/>
    <x v="26"/>
    <x v="1"/>
  </r>
  <r>
    <x v="717"/>
    <x v="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8"/>
    <x v="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9"/>
    <x v="0"/>
    <x v="1"/>
    <x v="2"/>
    <x v="4"/>
    <x v="5"/>
    <x v="5"/>
    <x v="21"/>
    <x v="0"/>
    <x v="38"/>
    <x v="33"/>
    <x v="54"/>
    <x v="2"/>
    <x v="0"/>
    <x v="1"/>
    <x v="1"/>
    <x v="391"/>
    <x v="0"/>
    <x v="13"/>
    <x v="0"/>
    <x v="38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205"/>
    <x v="1"/>
    <x v="1"/>
    <x v="1"/>
    <x v="10"/>
    <x v="1"/>
  </r>
  <r>
    <x v="720"/>
    <x v="0"/>
    <x v="1"/>
    <x v="2"/>
    <x v="4"/>
    <x v="4"/>
    <x v="5"/>
    <x v="21"/>
    <x v="0"/>
    <x v="36"/>
    <x v="31"/>
    <x v="63"/>
    <x v="2"/>
    <x v="0"/>
    <x v="1"/>
    <x v="1"/>
    <x v="392"/>
    <x v="0"/>
    <x v="0"/>
    <x v="0"/>
    <x v="391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5"/>
    <x v="1"/>
    <x v="4"/>
    <x v="1"/>
  </r>
  <r>
    <x v="721"/>
    <x v="0"/>
    <x v="1"/>
    <x v="2"/>
    <x v="4"/>
    <x v="4"/>
    <x v="5"/>
    <x v="21"/>
    <x v="0"/>
    <x v="36"/>
    <x v="31"/>
    <x v="63"/>
    <x v="2"/>
    <x v="0"/>
    <x v="1"/>
    <x v="1"/>
    <x v="130"/>
    <x v="0"/>
    <x v="0"/>
    <x v="0"/>
    <x v="1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722"/>
    <x v="0"/>
    <x v="2"/>
    <x v="2"/>
    <x v="4"/>
    <x v="5"/>
    <x v="5"/>
    <x v="20"/>
    <x v="7"/>
    <x v="36"/>
    <x v="31"/>
    <x v="63"/>
    <x v="2"/>
    <x v="0"/>
    <x v="1"/>
    <x v="1"/>
    <x v="393"/>
    <x v="0"/>
    <x v="47"/>
    <x v="0"/>
    <x v="39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4"/>
    <x v="1"/>
    <x v="1"/>
    <x v="1"/>
    <x v="20"/>
    <x v="20"/>
    <x v="26"/>
    <x v="119"/>
    <x v="1"/>
    <x v="206"/>
    <x v="1"/>
    <x v="1"/>
    <x v="1"/>
    <x v="38"/>
    <x v="1"/>
  </r>
  <r>
    <x v="723"/>
    <x v="0"/>
    <x v="2"/>
    <x v="2"/>
    <x v="4"/>
    <x v="4"/>
    <x v="5"/>
    <x v="20"/>
    <x v="7"/>
    <x v="36"/>
    <x v="31"/>
    <x v="63"/>
    <x v="2"/>
    <x v="0"/>
    <x v="1"/>
    <x v="1"/>
    <x v="394"/>
    <x v="0"/>
    <x v="0"/>
    <x v="0"/>
    <x v="39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24"/>
    <x v="0"/>
    <x v="2"/>
    <x v="2"/>
    <x v="4"/>
    <x v="4"/>
    <x v="5"/>
    <x v="20"/>
    <x v="7"/>
    <x v="36"/>
    <x v="31"/>
    <x v="63"/>
    <x v="2"/>
    <x v="0"/>
    <x v="1"/>
    <x v="1"/>
    <x v="395"/>
    <x v="0"/>
    <x v="0"/>
    <x v="0"/>
    <x v="394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4"/>
    <x v="44"/>
    <x v="80"/>
    <x v="4"/>
    <x v="1"/>
    <x v="3"/>
    <x v="1"/>
    <x v="1"/>
    <x v="1"/>
    <x v="4"/>
    <x v="1"/>
  </r>
  <r>
    <x v="725"/>
    <x v="0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26"/>
    <x v="0"/>
    <x v="2"/>
    <x v="2"/>
    <x v="5"/>
    <x v="5"/>
    <x v="4"/>
    <x v="4"/>
    <x v="6"/>
    <x v="49"/>
    <x v="40"/>
    <x v="73"/>
    <x v="1"/>
    <x v="0"/>
    <x v="1"/>
    <x v="6"/>
    <x v="166"/>
    <x v="0"/>
    <x v="0"/>
    <x v="0"/>
    <x v="169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4"/>
    <x v="14"/>
    <x v="26"/>
    <x v="109"/>
    <x v="1"/>
    <x v="3"/>
    <x v="1"/>
    <x v="3"/>
    <x v="1"/>
    <x v="2"/>
    <x v="1"/>
  </r>
  <r>
    <x v="727"/>
    <x v="0"/>
    <x v="2"/>
    <x v="2"/>
    <x v="5"/>
    <x v="5"/>
    <x v="4"/>
    <x v="4"/>
    <x v="6"/>
    <x v="42"/>
    <x v="35"/>
    <x v="0"/>
    <x v="2"/>
    <x v="0"/>
    <x v="1"/>
    <x v="1"/>
    <x v="396"/>
    <x v="0"/>
    <x v="0"/>
    <x v="0"/>
    <x v="395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3"/>
    <x v="1"/>
    <x v="3"/>
    <x v="1"/>
    <x v="4"/>
    <x v="1"/>
  </r>
  <r>
    <x v="728"/>
    <x v="0"/>
    <x v="1"/>
    <x v="2"/>
    <x v="6"/>
    <x v="4"/>
    <x v="39"/>
    <x v="5"/>
    <x v="0"/>
    <x v="42"/>
    <x v="35"/>
    <x v="0"/>
    <x v="2"/>
    <x v="0"/>
    <x v="1"/>
    <x v="1"/>
    <x v="397"/>
    <x v="0"/>
    <x v="0"/>
    <x v="0"/>
    <x v="396"/>
    <x v="8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2"/>
    <x v="1"/>
    <x v="1"/>
    <x v="1"/>
    <x v="4"/>
    <x v="1"/>
    <x v="1"/>
    <x v="1"/>
    <x v="1"/>
    <x v="1"/>
    <x v="1"/>
    <x v="1"/>
    <x v="1"/>
    <x v="1"/>
    <x v="1"/>
    <x v="1"/>
    <x v="1"/>
    <x v="87"/>
    <x v="120"/>
    <x v="1"/>
    <x v="3"/>
    <x v="1"/>
    <x v="16"/>
    <x v="1"/>
    <x v="12"/>
    <x v="1"/>
  </r>
  <r>
    <x v="729"/>
    <x v="0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30"/>
    <x v="0"/>
    <x v="1"/>
    <x v="3"/>
    <x v="7"/>
    <x v="7"/>
    <x v="7"/>
    <x v="7"/>
    <x v="0"/>
    <x v="37"/>
    <x v="32"/>
    <x v="43"/>
    <x v="1"/>
    <x v="2"/>
    <x v="3"/>
    <x v="1"/>
    <x v="398"/>
    <x v="25"/>
    <x v="0"/>
    <x v="0"/>
    <x v="397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84"/>
    <x v="114"/>
    <x v="300"/>
    <x v="207"/>
    <x v="299"/>
    <x v="1"/>
    <x v="60"/>
    <x v="16"/>
    <x v="152"/>
  </r>
  <r>
    <x v="731"/>
    <x v="0"/>
    <x v="2"/>
    <x v="3"/>
    <x v="7"/>
    <x v="7"/>
    <x v="7"/>
    <x v="0"/>
    <x v="0"/>
    <x v="37"/>
    <x v="32"/>
    <x v="43"/>
    <x v="1"/>
    <x v="2"/>
    <x v="3"/>
    <x v="1"/>
    <x v="399"/>
    <x v="0"/>
    <x v="0"/>
    <x v="7"/>
    <x v="3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301"/>
    <x v="208"/>
    <x v="300"/>
    <x v="1"/>
    <x v="60"/>
    <x v="11"/>
    <x v="151"/>
  </r>
  <r>
    <x v="732"/>
    <x v="0"/>
    <x v="1"/>
    <x v="3"/>
    <x v="8"/>
    <x v="7"/>
    <x v="31"/>
    <x v="0"/>
    <x v="0"/>
    <x v="33"/>
    <x v="28"/>
    <x v="35"/>
    <x v="1"/>
    <x v="10"/>
    <x v="11"/>
    <x v="1"/>
    <x v="12"/>
    <x v="0"/>
    <x v="0"/>
    <x v="0"/>
    <x v="399"/>
    <x v="5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1"/>
    <x v="27"/>
    <x v="27"/>
    <x v="59"/>
    <x v="121"/>
    <x v="302"/>
    <x v="3"/>
    <x v="301"/>
    <x v="1"/>
    <x v="102"/>
    <x v="64"/>
    <x v="153"/>
  </r>
  <r>
    <x v="733"/>
    <x v="0"/>
    <x v="1"/>
    <x v="3"/>
    <x v="8"/>
    <x v="0"/>
    <x v="31"/>
    <x v="0"/>
    <x v="0"/>
    <x v="47"/>
    <x v="1"/>
    <x v="0"/>
    <x v="2"/>
    <x v="0"/>
    <x v="1"/>
    <x v="0"/>
    <x v="0"/>
    <x v="0"/>
    <x v="0"/>
    <x v="0"/>
    <x v="1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1"/>
    <x v="1"/>
    <x v="1"/>
    <x v="1"/>
    <x v="1"/>
    <x v="2"/>
    <x v="1"/>
    <x v="4"/>
    <x v="1"/>
  </r>
  <r>
    <x v="734"/>
    <x v="0"/>
    <x v="2"/>
    <x v="3"/>
    <x v="8"/>
    <x v="6"/>
    <x v="8"/>
    <x v="0"/>
    <x v="0"/>
    <x v="47"/>
    <x v="1"/>
    <x v="0"/>
    <x v="2"/>
    <x v="2"/>
    <x v="3"/>
    <x v="1"/>
    <x v="356"/>
    <x v="0"/>
    <x v="0"/>
    <x v="0"/>
    <x v="3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17"/>
    <x v="3"/>
    <x v="302"/>
    <x v="1"/>
    <x v="60"/>
    <x v="7"/>
    <x v="67"/>
  </r>
  <r>
    <x v="735"/>
    <x v="0"/>
    <x v="1"/>
    <x v="3"/>
    <x v="9"/>
    <x v="7"/>
    <x v="20"/>
    <x v="26"/>
    <x v="0"/>
    <x v="15"/>
    <x v="15"/>
    <x v="13"/>
    <x v="1"/>
    <x v="1"/>
    <x v="2"/>
    <x v="1"/>
    <x v="400"/>
    <x v="5"/>
    <x v="0"/>
    <x v="0"/>
    <x v="400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70"/>
    <x v="84"/>
    <x v="303"/>
    <x v="209"/>
    <x v="303"/>
    <x v="19"/>
    <x v="88"/>
    <x v="17"/>
    <x v="137"/>
  </r>
  <r>
    <x v="736"/>
    <x v="0"/>
    <x v="2"/>
    <x v="3"/>
    <x v="9"/>
    <x v="7"/>
    <x v="20"/>
    <x v="7"/>
    <x v="0"/>
    <x v="15"/>
    <x v="15"/>
    <x v="13"/>
    <x v="1"/>
    <x v="1"/>
    <x v="2"/>
    <x v="1"/>
    <x v="401"/>
    <x v="1"/>
    <x v="0"/>
    <x v="0"/>
    <x v="401"/>
    <x v="2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304"/>
    <x v="210"/>
    <x v="304"/>
    <x v="12"/>
    <x v="33"/>
    <x v="7"/>
    <x v="2"/>
  </r>
  <r>
    <x v="737"/>
    <x v="0"/>
    <x v="1"/>
    <x v="3"/>
    <x v="10"/>
    <x v="7"/>
    <x v="21"/>
    <x v="8"/>
    <x v="0"/>
    <x v="30"/>
    <x v="25"/>
    <x v="65"/>
    <x v="1"/>
    <x v="4"/>
    <x v="5"/>
    <x v="1"/>
    <x v="402"/>
    <x v="0"/>
    <x v="0"/>
    <x v="0"/>
    <x v="40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34"/>
    <x v="3"/>
    <x v="305"/>
    <x v="1"/>
    <x v="7"/>
    <x v="4"/>
    <x v="1"/>
  </r>
  <r>
    <x v="738"/>
    <x v="0"/>
    <x v="2"/>
    <x v="3"/>
    <x v="10"/>
    <x v="7"/>
    <x v="28"/>
    <x v="0"/>
    <x v="0"/>
    <x v="30"/>
    <x v="25"/>
    <x v="56"/>
    <x v="1"/>
    <x v="4"/>
    <x v="5"/>
    <x v="1"/>
    <x v="403"/>
    <x v="0"/>
    <x v="0"/>
    <x v="0"/>
    <x v="40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244"/>
    <x v="3"/>
    <x v="306"/>
    <x v="1"/>
    <x v="7"/>
    <x v="3"/>
    <x v="74"/>
  </r>
  <r>
    <x v="739"/>
    <x v="0"/>
    <x v="1"/>
    <x v="3"/>
    <x v="11"/>
    <x v="7"/>
    <x v="8"/>
    <x v="0"/>
    <x v="0"/>
    <x v="15"/>
    <x v="15"/>
    <x v="13"/>
    <x v="1"/>
    <x v="1"/>
    <x v="2"/>
    <x v="1"/>
    <x v="404"/>
    <x v="14"/>
    <x v="0"/>
    <x v="7"/>
    <x v="404"/>
    <x v="5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58"/>
    <x v="63"/>
    <x v="305"/>
    <x v="211"/>
    <x v="307"/>
    <x v="1"/>
    <x v="2"/>
    <x v="46"/>
    <x v="128"/>
  </r>
  <r>
    <x v="740"/>
    <x v="0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0"/>
    <x v="0"/>
    <x v="1"/>
    <x v="4"/>
    <x v="12"/>
    <x v="8"/>
    <x v="17"/>
    <x v="0"/>
    <x v="0"/>
    <x v="2"/>
    <x v="3"/>
    <x v="37"/>
    <x v="1"/>
    <x v="11"/>
    <x v="12"/>
    <x v="1"/>
    <x v="229"/>
    <x v="9"/>
    <x v="38"/>
    <x v="0"/>
    <x v="405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306"/>
    <x v="212"/>
    <x v="308"/>
    <x v="9"/>
    <x v="27"/>
    <x v="32"/>
    <x v="154"/>
  </r>
  <r>
    <x v="741"/>
    <x v="0"/>
    <x v="2"/>
    <x v="4"/>
    <x v="12"/>
    <x v="8"/>
    <x v="33"/>
    <x v="18"/>
    <x v="0"/>
    <x v="2"/>
    <x v="3"/>
    <x v="37"/>
    <x v="1"/>
    <x v="11"/>
    <x v="12"/>
    <x v="1"/>
    <x v="36"/>
    <x v="19"/>
    <x v="14"/>
    <x v="10"/>
    <x v="170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307"/>
    <x v="213"/>
    <x v="309"/>
    <x v="7"/>
    <x v="56"/>
    <x v="4"/>
    <x v="1"/>
  </r>
  <r>
    <x v="742"/>
    <x v="0"/>
    <x v="1"/>
    <x v="4"/>
    <x v="13"/>
    <x v="8"/>
    <x v="40"/>
    <x v="0"/>
    <x v="0"/>
    <x v="37"/>
    <x v="32"/>
    <x v="41"/>
    <x v="1"/>
    <x v="10"/>
    <x v="11"/>
    <x v="1"/>
    <x v="405"/>
    <x v="19"/>
    <x v="6"/>
    <x v="12"/>
    <x v="406"/>
    <x v="33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308"/>
    <x v="214"/>
    <x v="310"/>
    <x v="10"/>
    <x v="94"/>
    <x v="35"/>
    <x v="155"/>
  </r>
  <r>
    <x v="743"/>
    <x v="0"/>
    <x v="2"/>
    <x v="4"/>
    <x v="13"/>
    <x v="8"/>
    <x v="10"/>
    <x v="39"/>
    <x v="0"/>
    <x v="37"/>
    <x v="32"/>
    <x v="41"/>
    <x v="1"/>
    <x v="10"/>
    <x v="11"/>
    <x v="1"/>
    <x v="406"/>
    <x v="12"/>
    <x v="22"/>
    <x v="1"/>
    <x v="16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79"/>
    <x v="122"/>
    <x v="309"/>
    <x v="215"/>
    <x v="311"/>
    <x v="7"/>
    <x v="103"/>
    <x v="4"/>
    <x v="1"/>
  </r>
  <r>
    <x v="743"/>
    <x v="0"/>
    <x v="2"/>
    <x v="4"/>
    <x v="13"/>
    <x v="0"/>
    <x v="10"/>
    <x v="39"/>
    <x v="0"/>
    <x v="48"/>
    <x v="39"/>
    <x v="0"/>
    <x v="1"/>
    <x v="0"/>
    <x v="1"/>
    <x v="0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6"/>
    <x v="1"/>
    <x v="4"/>
    <x v="1"/>
  </r>
  <r>
    <x v="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x v="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x v="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8"/>
    <x v="0"/>
    <x v="0"/>
    <x v="1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0"/>
    <x v="0"/>
    <x v="0"/>
    <x v="0"/>
    <x v="0"/>
    <x v="0"/>
    <x v="0"/>
    <x v="0"/>
    <x v="0"/>
  </r>
  <r>
    <x v="10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2"/>
    <x v="0"/>
    <x v="0"/>
    <x v="6"/>
    <x v="0"/>
    <x v="0"/>
    <x v="0"/>
    <x v="0"/>
    <x v="0"/>
    <x v="0"/>
    <x v="1"/>
    <x v="0"/>
    <x v="3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0"/>
    <x v="1"/>
    <x v="1"/>
    <x v="4"/>
    <x v="1"/>
  </r>
  <r>
    <x v="10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1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0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6"/>
    <x v="0"/>
    <x v="0"/>
    <x v="1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20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n="IG.16" x="19"/>
        <item x="20"/>
        <item x="21"/>
        <item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dataField="1"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dataField="1"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dataField="1"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3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  <format dxfId="150">
      <pivotArea dataOnly="0" labelOnly="1" fieldPosition="0">
        <references count="1">
          <reference field="4" count="1">
            <x v="28"/>
          </reference>
        </references>
      </pivotArea>
    </format>
    <format dxfId="151">
      <pivotArea dataOnly="0" labelOnly="1" fieldPosition="0">
        <references count="1">
          <reference field="4" count="1">
            <x v="40"/>
          </reference>
        </references>
      </pivotArea>
    </format>
    <format dxfId="152">
      <pivotArea dataOnly="0" labelOnly="1" fieldPosition="0">
        <references count="1">
          <reference field="4" count="1">
            <x v="4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54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formats count="35">
    <format dxfId="153">
      <pivotArea field="4" type="button" dataOnly="0" labelOnly="1" outline="0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field="4" type="button" dataOnly="0" labelOnly="1" outline="0" fieldPosition="0"/>
    </format>
    <format dxfId="157">
      <pivotArea field="4" type="button" dataOnly="0" labelOnly="1" outline="0" fieldPosition="0"/>
    </format>
    <format dxfId="158">
      <pivotArea type="all" dataOnly="0" outline="0" fieldPosition="0"/>
    </format>
    <format dxfId="159">
      <pivotArea type="all" dataOnly="0" outline="0" fieldPosition="0"/>
    </format>
    <format dxfId="160">
      <pivotArea grandRow="1" collapsedLevelsAreSubtotals="1" fieldPosition="0"/>
    </format>
    <format dxfId="161">
      <pivotArea field="4" type="button" dataOnly="0" labelOnly="1" outline="0" fieldPosition="0"/>
    </format>
    <format dxfId="162">
      <pivotArea dataOnly="0" labelOnly="1" grandRow="1" offset="B1:B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field="4" type="button" dataOnly="0" labelOnly="1" outline="0" fieldPosition="0"/>
    </format>
    <format dxfId="166">
      <pivotArea field="4" type="button" dataOnly="0" labelOnly="1" outline="0" fieldPosition="0"/>
    </format>
    <format dxfId="167">
      <pivotArea field="9" type="button" dataOnly="0" labelOnly="1" outline="0" fieldPosition="0"/>
    </format>
    <format dxfId="168">
      <pivotArea field="1" type="button" dataOnly="0" labelOnly="1" outline="0" fieldPosition="0"/>
    </format>
    <format dxfId="169">
      <pivotArea dataOnly="0" labelOnly="1" fieldPosition="0">
        <references count="1">
          <reference field="1" count="1">
            <x v="28"/>
          </reference>
        </references>
      </pivotArea>
    </format>
    <format dxfId="170">
      <pivotArea dataOnly="0" labelOnly="1" fieldPosition="0">
        <references count="1">
          <reference field="1" count="1">
            <x v="29"/>
          </reference>
        </references>
      </pivotArea>
    </format>
    <format dxfId="171">
      <pivotArea dataOnly="0" labelOnly="1" fieldPosition="0">
        <references count="1">
          <reference field="1" count="1">
            <x v="30"/>
          </reference>
        </references>
      </pivotArea>
    </format>
    <format dxfId="172">
      <pivotArea dataOnly="0" labelOnly="1" fieldPosition="0">
        <references count="1">
          <reference field="1" count="1">
            <x v="31"/>
          </reference>
        </references>
      </pivotArea>
    </format>
    <format dxfId="173">
      <pivotArea dataOnly="0" labelOnly="1" fieldPosition="0">
        <references count="1">
          <reference field="1" count="1">
            <x v="32"/>
          </reference>
        </references>
      </pivotArea>
    </format>
    <format dxfId="174">
      <pivotArea dataOnly="0" labelOnly="1" fieldPosition="0">
        <references count="1">
          <reference field="1" count="1">
            <x v="33"/>
          </reference>
        </references>
      </pivotArea>
    </format>
    <format dxfId="175">
      <pivotArea dataOnly="0" labelOnly="1" fieldPosition="0">
        <references count="1">
          <reference field="1" count="1">
            <x v="34"/>
          </reference>
        </references>
      </pivotArea>
    </format>
    <format dxfId="176">
      <pivotArea dataOnly="0" labelOnly="1" fieldPosition="0">
        <references count="1">
          <reference field="1" count="1">
            <x v="35"/>
          </reference>
        </references>
      </pivotArea>
    </format>
    <format dxfId="177">
      <pivotArea dataOnly="0" labelOnly="1" grandRow="1" fieldPosition="0"/>
    </format>
    <format dxfId="178">
      <pivotArea field="1" type="button" dataOnly="0" labelOnly="1" outline="0" fieldPosition="0"/>
    </format>
    <format dxfId="179">
      <pivotArea dataOnly="0" labelOnly="1" fieldPosition="0">
        <references count="1">
          <reference field="1" count="1">
            <x v="28"/>
          </reference>
        </references>
      </pivotArea>
    </format>
    <format dxfId="180">
      <pivotArea dataOnly="0" labelOnly="1" fieldPosition="0">
        <references count="1">
          <reference field="1" count="1">
            <x v="29"/>
          </reference>
        </references>
      </pivotArea>
    </format>
    <format dxfId="181">
      <pivotArea dataOnly="0" labelOnly="1" fieldPosition="0">
        <references count="1">
          <reference field="1" count="1">
            <x v="30"/>
          </reference>
        </references>
      </pivotArea>
    </format>
    <format dxfId="182">
      <pivotArea dataOnly="0" labelOnly="1" fieldPosition="0">
        <references count="1">
          <reference field="1" count="1">
            <x v="31"/>
          </reference>
        </references>
      </pivotArea>
    </format>
    <format dxfId="183">
      <pivotArea dataOnly="0" labelOnly="1" fieldPosition="0">
        <references count="1">
          <reference field="1" count="1">
            <x v="32"/>
          </reference>
        </references>
      </pivotArea>
    </format>
    <format dxfId="184">
      <pivotArea dataOnly="0" labelOnly="1" fieldPosition="0">
        <references count="1">
          <reference field="1" count="1">
            <x v="33"/>
          </reference>
        </references>
      </pivotArea>
    </format>
    <format dxfId="185">
      <pivotArea dataOnly="0" labelOnly="1" fieldPosition="0">
        <references count="1">
          <reference field="1" count="1">
            <x v="34"/>
          </reference>
        </references>
      </pivotArea>
    </format>
    <format dxfId="186">
      <pivotArea dataOnly="0" labelOnly="1" fieldPosition="0">
        <references count="1">
          <reference field="1" count="1">
            <x v="35"/>
          </reference>
        </references>
      </pivotArea>
    </format>
    <format dxfId="18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dataField="1"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dataField="1"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dataField="1"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8">
      <pivotArea collapsedLevelsAreSubtotals="1" fieldPosition="0">
        <references count="1">
          <reference field="4" count="1" selected="0">
            <x v="0"/>
          </reference>
        </references>
      </pivotArea>
    </format>
    <format dxfId="189">
      <pivotArea collapsedLevelsAreSubtotals="1" fieldPosition="0">
        <references count="1">
          <reference field="4" count="1" selected="0">
            <x v="1"/>
          </reference>
        </references>
      </pivotArea>
    </format>
    <format dxfId="190">
      <pivotArea collapsedLevelsAreSubtotals="1" fieldPosition="0">
        <references count="1">
          <reference field="4" count="1" selected="0">
            <x v="2"/>
          </reference>
        </references>
      </pivotArea>
    </format>
    <format dxfId="191">
      <pivotArea collapsedLevelsAreSubtotals="1" fieldPosition="0">
        <references count="1">
          <reference field="4" count="1" selected="0">
            <x v="3"/>
          </reference>
        </references>
      </pivotArea>
    </format>
    <format dxfId="192">
      <pivotArea collapsedLevelsAreSubtotals="1" fieldPosition="0">
        <references count="1">
          <reference field="4" count="1" selected="0">
            <x v="4"/>
          </reference>
        </references>
      </pivotArea>
    </format>
    <format dxfId="193">
      <pivotArea collapsedLevelsAreSubtotals="1" fieldPosition="0">
        <references count="1">
          <reference field="4" count="1" selected="0">
            <x v="5"/>
          </reference>
        </references>
      </pivotArea>
    </format>
    <format dxfId="194">
      <pivotArea collapsedLevelsAreSubtotals="1" fieldPosition="0">
        <references count="1">
          <reference field="4" count="1" selected="0">
            <x v="6"/>
          </reference>
        </references>
      </pivotArea>
    </format>
    <format dxfId="195">
      <pivotArea collapsedLevelsAreSubtotals="1" fieldPosition="0">
        <references count="1">
          <reference field="4" count="1" selected="0">
            <x v="7"/>
          </reference>
        </references>
      </pivotArea>
    </format>
    <format dxfId="196">
      <pivotArea collapsedLevelsAreSubtotals="1" fieldPosition="0">
        <references count="1">
          <reference field="4" count="1" selected="0">
            <x v="8"/>
          </reference>
        </references>
      </pivotArea>
    </format>
    <format dxfId="197">
      <pivotArea collapsedLevelsAreSubtotals="1" fieldPosition="0">
        <references count="1">
          <reference field="4" count="1" selected="0">
            <x v="9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5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6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7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1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2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3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3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4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6">
      <pivotArea collapsedLevelsAreSubtotals="1" fieldPosition="0">
        <references count="1">
          <reference field="4" count="1" selected="0">
            <x v="0"/>
          </reference>
        </references>
      </pivotArea>
    </format>
    <format dxfId="217">
      <pivotArea collapsedLevelsAreSubtotals="1" fieldPosition="0">
        <references count="1">
          <reference field="4" count="1" selected="0">
            <x v="1"/>
          </reference>
        </references>
      </pivotArea>
    </format>
    <format dxfId="218">
      <pivotArea collapsedLevelsAreSubtotals="1" fieldPosition="0">
        <references count="1">
          <reference field="4" count="1" selected="0">
            <x v="2"/>
          </reference>
        </references>
      </pivotArea>
    </format>
    <format dxfId="219">
      <pivotArea collapsedLevelsAreSubtotals="1" fieldPosition="0">
        <references count="1">
          <reference field="4" count="1" selected="0">
            <x v="3"/>
          </reference>
        </references>
      </pivotArea>
    </format>
    <format dxfId="220">
      <pivotArea collapsedLevelsAreSubtotals="1" fieldPosition="0">
        <references count="1">
          <reference field="4" count="1" selected="0">
            <x v="4"/>
          </reference>
        </references>
      </pivotArea>
    </format>
    <format dxfId="221">
      <pivotArea collapsedLevelsAreSubtotals="1" fieldPosition="0">
        <references count="1">
          <reference field="4" count="1" selected="0">
            <x v="5"/>
          </reference>
        </references>
      </pivotArea>
    </format>
    <format dxfId="222">
      <pivotArea collapsedLevelsAreSubtotals="1" fieldPosition="0">
        <references count="1">
          <reference field="4" count="1" selected="0">
            <x v="6"/>
          </reference>
        </references>
      </pivotArea>
    </format>
    <format dxfId="223">
      <pivotArea collapsedLevelsAreSubtotals="1" fieldPosition="0">
        <references count="1">
          <reference field="4" count="1" selected="0">
            <x v="7"/>
          </reference>
        </references>
      </pivotArea>
    </format>
    <format dxfId="224">
      <pivotArea collapsedLevelsAreSubtotals="1" fieldPosition="0">
        <references count="1">
          <reference field="4" count="1" selected="0">
            <x v="8"/>
          </reference>
        </references>
      </pivotArea>
    </format>
    <format dxfId="225">
      <pivotArea collapsedLevelsAreSubtotals="1" fieldPosition="0">
        <references count="1">
          <reference field="4" count="1" selected="0">
            <x v="9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4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5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3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4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5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4"/>
          </reference>
        </references>
      </pivotArea>
    </format>
    <format dxfId="241">
      <pivotArea collapsedLevelsAreSubtotals="1" fieldPosition="0">
        <references count="1">
          <reference field="4" count="1" selected="0">
            <x v="25"/>
          </reference>
        </references>
      </pivotArea>
    </format>
    <format dxfId="242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3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4">
      <pivotArea field="4" type="button" dataOnly="0" labelOnly="1" outline="0" fieldPosition="0"/>
    </format>
    <format dxfId="245">
      <pivotArea collapsedLevelsAreSubtotals="1" fieldPosition="0"/>
    </format>
    <format dxfId="246">
      <pivotArea collapsedLevelsAreSubtotals="1" fieldPosition="0"/>
    </format>
    <format dxfId="247">
      <pivotArea field="4" type="button" dataOnly="0" labelOnly="1" outline="0" fieldPosition="0"/>
    </format>
    <format dxfId="248">
      <pivotArea field="4" type="button" dataOnly="0" labelOnly="1" outline="0" fieldPosition="0"/>
    </format>
    <format dxfId="249">
      <pivotArea type="all" dataOnly="0" outline="0" fieldPosition="0"/>
    </format>
    <format dxfId="250">
      <pivotArea type="all" dataOnly="0" outline="0" fieldPosition="0"/>
    </format>
    <format dxfId="251">
      <pivotArea grandRow="1" collapsedLevelsAreSubtotals="1" fieldPosition="0"/>
    </format>
    <format dxfId="252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3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8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9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0">
      <pivotArea collapsedLevelsAreSubtotals="1" fieldPosition="0">
        <references count="1">
          <reference field="4" count="1" selected="0">
            <x v="26"/>
          </reference>
        </references>
      </pivotArea>
    </format>
    <format dxfId="261">
      <pivotArea collapsedLevelsAreSubtotals="1" fieldPosition="0">
        <references count="1">
          <reference field="4" count="1" selected="0">
            <x v="5"/>
          </reference>
        </references>
      </pivotArea>
    </format>
    <format dxfId="262">
      <pivotArea collapsedLevelsAreSubtotals="1" fieldPosition="0">
        <references count="1">
          <reference field="4" count="1" selected="0">
            <x v="6"/>
          </reference>
        </references>
      </pivotArea>
    </format>
    <format dxfId="263">
      <pivotArea collapsedLevelsAreSubtotals="1" fieldPosition="0">
        <references count="1">
          <reference field="4" count="1" selected="0">
            <x v="9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9">
      <pivotArea collapsedLevelsAreSubtotals="1" fieldPosition="0">
        <references count="1">
          <reference field="4" count="1" selected="0">
            <x v="15"/>
          </reference>
        </references>
      </pivotArea>
    </format>
    <format dxfId="270">
      <pivotArea collapsedLevelsAreSubtotals="1" fieldPosition="0">
        <references count="1">
          <reference field="4" count="1" selected="0">
            <x v="16"/>
          </reference>
        </references>
      </pivotArea>
    </format>
    <format dxfId="271">
      <pivotArea collapsedLevelsAreSubtotals="1" fieldPosition="0">
        <references count="1">
          <reference field="4" count="1" selected="0">
            <x v="17"/>
          </reference>
        </references>
      </pivotArea>
    </format>
    <format dxfId="272">
      <pivotArea collapsedLevelsAreSubtotals="1" fieldPosition="0">
        <references count="1">
          <reference field="4" count="1" selected="0">
            <x v="7"/>
          </reference>
        </references>
      </pivotArea>
    </format>
    <format dxfId="273">
      <pivotArea collapsedLevelsAreSubtotals="1" fieldPosition="0">
        <references count="1">
          <reference field="4" count="1" selected="0">
            <x v="8"/>
          </reference>
        </references>
      </pivotArea>
    </format>
    <format dxfId="274">
      <pivotArea collapsedLevelsAreSubtotals="1" fieldPosition="0">
        <references count="1">
          <reference field="4" count="1" selected="0">
            <x v="0"/>
          </reference>
        </references>
      </pivotArea>
    </format>
    <format dxfId="275">
      <pivotArea collapsedLevelsAreSubtotals="1" fieldPosition="0">
        <references count="1">
          <reference field="4" count="1" selected="0">
            <x v="1"/>
          </reference>
        </references>
      </pivotArea>
    </format>
    <format dxfId="276">
      <pivotArea collapsedLevelsAreSubtotals="1" fieldPosition="0">
        <references count="1">
          <reference field="4" count="1" selected="0">
            <x v="2"/>
          </reference>
        </references>
      </pivotArea>
    </format>
    <format dxfId="277">
      <pivotArea collapsedLevelsAreSubtotals="1" fieldPosition="0">
        <references count="1">
          <reference field="4" count="1" selected="0">
            <x v="3"/>
          </reference>
        </references>
      </pivotArea>
    </format>
    <format dxfId="278">
      <pivotArea collapsedLevelsAreSubtotals="1" fieldPosition="0">
        <references count="1">
          <reference field="4" count="1" selected="0">
            <x v="4"/>
          </reference>
        </references>
      </pivotArea>
    </format>
    <format dxfId="279">
      <pivotArea collapsedLevelsAreSubtotals="1" fieldPosition="0">
        <references count="1">
          <reference field="4" count="1" selected="0">
            <x v="5"/>
          </reference>
        </references>
      </pivotArea>
    </format>
    <format dxfId="280">
      <pivotArea collapsedLevelsAreSubtotals="1" fieldPosition="0">
        <references count="1">
          <reference field="4" count="1" selected="0">
            <x v="6"/>
          </reference>
        </references>
      </pivotArea>
    </format>
    <format dxfId="281">
      <pivotArea field="4" type="button" dataOnly="0" labelOnly="1" outline="0" fieldPosition="0"/>
    </format>
    <format dxfId="282">
      <pivotArea dataOnly="0" labelOnly="1" fieldPosition="0">
        <references count="1">
          <reference field="4294967294" count="1">
            <x v="9"/>
          </reference>
        </references>
      </pivotArea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dataOnly="0" labelOnly="1" fieldPosition="0">
        <references count="1">
          <reference field="4294967294" count="1">
            <x v="1"/>
          </reference>
        </references>
      </pivotArea>
    </format>
    <format dxfId="285">
      <pivotArea dataOnly="0" labelOnly="1" fieldPosition="0">
        <references count="1">
          <reference field="4294967294" count="1">
            <x v="2"/>
          </reference>
        </references>
      </pivotArea>
    </format>
    <format dxfId="286">
      <pivotArea dataOnly="0" labelOnly="1" fieldPosition="0">
        <references count="1">
          <reference field="4294967294" count="1">
            <x v="3"/>
          </reference>
        </references>
      </pivotArea>
    </format>
    <format dxfId="287">
      <pivotArea dataOnly="0" labelOnly="1" fieldPosition="0">
        <references count="1">
          <reference field="4294967294" count="1">
            <x v="4"/>
          </reference>
        </references>
      </pivotArea>
    </format>
    <format dxfId="288">
      <pivotArea dataOnly="0" labelOnly="1" fieldPosition="0">
        <references count="1">
          <reference field="4294967294" count="1">
            <x v="5"/>
          </reference>
        </references>
      </pivotArea>
    </format>
    <format dxfId="289">
      <pivotArea dataOnly="0" labelOnly="1" fieldPosition="0">
        <references count="1">
          <reference field="4294967294" count="1">
            <x v="6"/>
          </reference>
        </references>
      </pivotArea>
    </format>
    <format dxfId="290">
      <pivotArea dataOnly="0" labelOnly="1" fieldPosition="0">
        <references count="1">
          <reference field="4294967294" count="1">
            <x v="7"/>
          </reference>
        </references>
      </pivotArea>
    </format>
    <format dxfId="291">
      <pivotArea dataOnly="0" labelOnly="1" fieldPosition="0">
        <references count="1">
          <reference field="4294967294" count="1">
            <x v="9"/>
          </reference>
        </references>
      </pivotArea>
    </format>
    <format dxfId="292">
      <pivotArea collapsedLevelsAreSubtotals="1" fieldPosition="0"/>
    </format>
    <format dxfId="293">
      <pivotArea dataOnly="0" labelOnly="1" fieldPosition="0">
        <references count="1">
          <reference field="4294967294" count="1">
            <x v="0"/>
          </reference>
        </references>
      </pivotArea>
    </format>
    <format dxfId="294">
      <pivotArea dataOnly="0" labelOnly="1" fieldPosition="0">
        <references count="1">
          <reference field="4294967294" count="1">
            <x v="1"/>
          </reference>
        </references>
      </pivotArea>
    </format>
    <format dxfId="295">
      <pivotArea dataOnly="0" labelOnly="1" fieldPosition="0">
        <references count="1">
          <reference field="4294967294" count="1">
            <x v="2"/>
          </reference>
        </references>
      </pivotArea>
    </format>
    <format dxfId="296">
      <pivotArea dataOnly="0" labelOnly="1" fieldPosition="0">
        <references count="1">
          <reference field="4294967294" count="1">
            <x v="3"/>
          </reference>
        </references>
      </pivotArea>
    </format>
    <format dxfId="297">
      <pivotArea dataOnly="0" labelOnly="1" fieldPosition="0">
        <references count="1">
          <reference field="4294967294" count="1">
            <x v="4"/>
          </reference>
        </references>
      </pivotArea>
    </format>
    <format dxfId="298">
      <pivotArea dataOnly="0" labelOnly="1" fieldPosition="0">
        <references count="1">
          <reference field="4294967294" count="1">
            <x v="5"/>
          </reference>
        </references>
      </pivotArea>
    </format>
    <format dxfId="299">
      <pivotArea dataOnly="0" labelOnly="1" fieldPosition="0">
        <references count="1">
          <reference field="4294967294" count="1">
            <x v="6"/>
          </reference>
        </references>
      </pivotArea>
    </format>
    <format dxfId="300">
      <pivotArea dataOnly="0" labelOnly="1" fieldPosition="0">
        <references count="1">
          <reference field="4294967294" count="1">
            <x v="7"/>
          </reference>
        </references>
      </pivotArea>
    </format>
    <format dxfId="301">
      <pivotArea dataOnly="0" labelOnly="1" fieldPosition="0">
        <references count="1">
          <reference field="4294967294" count="1">
            <x v="9"/>
          </reference>
        </references>
      </pivotArea>
    </format>
    <format dxfId="302">
      <pivotArea collapsedLevelsAreSubtotals="1" fieldPosition="0"/>
    </format>
    <format dxfId="303">
      <pivotArea dataOnly="0" labelOnly="1" fieldPosition="0">
        <references count="1">
          <reference field="4294967294" count="1">
            <x v="8"/>
          </reference>
        </references>
      </pivotArea>
    </format>
    <format dxfId="304">
      <pivotArea dataOnly="0" labelOnly="1" fieldPosition="0">
        <references count="1">
          <reference field="4294967294" count="1">
            <x v="10"/>
          </reference>
        </references>
      </pivotArea>
    </format>
    <format dxfId="305">
      <pivotArea dataOnly="0" labelOnly="1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4294967294" count="1">
            <x v="1"/>
          </reference>
        </references>
      </pivotArea>
    </format>
    <format dxfId="307">
      <pivotArea dataOnly="0" labelOnly="1" fieldPosition="0">
        <references count="1">
          <reference field="4294967294" count="1">
            <x v="2"/>
          </reference>
        </references>
      </pivotArea>
    </format>
    <format dxfId="308">
      <pivotArea dataOnly="0" labelOnly="1" fieldPosition="0">
        <references count="1">
          <reference field="4294967294" count="1">
            <x v="3"/>
          </reference>
        </references>
      </pivotArea>
    </format>
    <format dxfId="309">
      <pivotArea dataOnly="0" labelOnly="1" fieldPosition="0">
        <references count="1">
          <reference field="4294967294" count="1">
            <x v="4"/>
          </reference>
        </references>
      </pivotArea>
    </format>
    <format dxfId="310">
      <pivotArea dataOnly="0" labelOnly="1" fieldPosition="0">
        <references count="1">
          <reference field="4294967294" count="1">
            <x v="5"/>
          </reference>
        </references>
      </pivotArea>
    </format>
    <format dxfId="311">
      <pivotArea dataOnly="0" labelOnly="1" fieldPosition="0">
        <references count="1">
          <reference field="4294967294" count="1">
            <x v="6"/>
          </reference>
        </references>
      </pivotArea>
    </format>
    <format dxfId="312">
      <pivotArea dataOnly="0" labelOnly="1" fieldPosition="0">
        <references count="1">
          <reference field="4294967294" count="1">
            <x v="7"/>
          </reference>
        </references>
      </pivotArea>
    </format>
    <format dxfId="313">
      <pivotArea dataOnly="0" labelOnly="1" fieldPosition="0">
        <references count="1">
          <reference field="4294967294" count="1">
            <x v="8"/>
          </reference>
        </references>
      </pivotArea>
    </format>
    <format dxfId="314">
      <pivotArea dataOnly="0" labelOnly="1" fieldPosition="0">
        <references count="1">
          <reference field="4294967294" count="1">
            <x v="9"/>
          </reference>
        </references>
      </pivotArea>
    </format>
    <format dxfId="315">
      <pivotArea dataOnly="0" labelOnly="1" fieldPosition="0">
        <references count="1">
          <reference field="4294967294" count="1">
            <x v="10"/>
          </reference>
        </references>
      </pivotArea>
    </format>
    <format dxfId="316">
      <pivotArea dataOnly="0" labelOnly="1" fieldPosition="0">
        <references count="1">
          <reference field="4294967294" count="1">
            <x v="11"/>
          </reference>
        </references>
      </pivotArea>
    </format>
    <format dxfId="317">
      <pivotArea dataOnly="0" labelOnly="1" fieldPosition="0">
        <references count="1">
          <reference field="4294967294" count="1">
            <x v="12"/>
          </reference>
        </references>
      </pivotArea>
    </format>
    <format dxfId="318">
      <pivotArea dataOnly="0" labelOnly="1" fieldPosition="0">
        <references count="1">
          <reference field="4294967294" count="1">
            <x v="13"/>
          </reference>
        </references>
      </pivotArea>
    </format>
    <format dxfId="319">
      <pivotArea dataOnly="0" labelOnly="1" fieldPosition="0">
        <references count="1">
          <reference field="4294967294" count="1">
            <x v="14"/>
          </reference>
        </references>
      </pivotArea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1"/>
          </reference>
        </references>
      </pivotArea>
    </format>
    <format dxfId="322">
      <pivotArea dataOnly="0" labelOnly="1" fieldPosition="0">
        <references count="1">
          <reference field="4294967294" count="1">
            <x v="2"/>
          </reference>
        </references>
      </pivotArea>
    </format>
    <format dxfId="323">
      <pivotArea dataOnly="0" labelOnly="1" fieldPosition="0">
        <references count="1">
          <reference field="4294967294" count="1">
            <x v="3"/>
          </reference>
        </references>
      </pivotArea>
    </format>
    <format dxfId="324">
      <pivotArea dataOnly="0" labelOnly="1" fieldPosition="0">
        <references count="1">
          <reference field="4294967294" count="1">
            <x v="4"/>
          </reference>
        </references>
      </pivotArea>
    </format>
    <format dxfId="325">
      <pivotArea dataOnly="0" labelOnly="1" fieldPosition="0">
        <references count="1">
          <reference field="4294967294" count="1">
            <x v="5"/>
          </reference>
        </references>
      </pivotArea>
    </format>
    <format dxfId="326">
      <pivotArea dataOnly="0" labelOnly="1" fieldPosition="0">
        <references count="1">
          <reference field="4294967294" count="1">
            <x v="6"/>
          </reference>
        </references>
      </pivotArea>
    </format>
    <format dxfId="327">
      <pivotArea dataOnly="0" labelOnly="1" fieldPosition="0">
        <references count="1">
          <reference field="4294967294" count="1">
            <x v="7"/>
          </reference>
        </references>
      </pivotArea>
    </format>
    <format dxfId="328">
      <pivotArea dataOnly="0" labelOnly="1" fieldPosition="0">
        <references count="1">
          <reference field="4294967294" count="1">
            <x v="8"/>
          </reference>
        </references>
      </pivotArea>
    </format>
    <format dxfId="329">
      <pivotArea dataOnly="0" labelOnly="1" fieldPosition="0">
        <references count="1">
          <reference field="4294967294" count="1">
            <x v="9"/>
          </reference>
        </references>
      </pivotArea>
    </format>
    <format dxfId="330">
      <pivotArea dataOnly="0" labelOnly="1" fieldPosition="0">
        <references count="1">
          <reference field="4294967294" count="1">
            <x v="10"/>
          </reference>
        </references>
      </pivotArea>
    </format>
    <format dxfId="331">
      <pivotArea dataOnly="0" labelOnly="1" fieldPosition="0">
        <references count="1">
          <reference field="4294967294" count="1">
            <x v="11"/>
          </reference>
        </references>
      </pivotArea>
    </format>
    <format dxfId="332">
      <pivotArea dataOnly="0" labelOnly="1" fieldPosition="0">
        <references count="1">
          <reference field="4294967294" count="1">
            <x v="12"/>
          </reference>
        </references>
      </pivotArea>
    </format>
    <format dxfId="333">
      <pivotArea dataOnly="0" labelOnly="1" fieldPosition="0">
        <references count="1">
          <reference field="4294967294" count="1">
            <x v="13"/>
          </reference>
        </references>
      </pivotArea>
    </format>
    <format dxfId="334">
      <pivotArea dataOnly="0" labelOnly="1" fieldPosition="0">
        <references count="1">
          <reference field="4294967294" count="1">
            <x v="14"/>
          </reference>
        </references>
      </pivotArea>
    </format>
    <format dxfId="335">
      <pivotArea field="4" type="button" dataOnly="0" labelOnly="1" outline="0" fieldPosition="0"/>
    </format>
    <format dxfId="336">
      <pivotArea dataOnly="0" labelOnly="1" fieldPosition="0">
        <references count="1">
          <reference field="4294967294" count="1">
            <x v="0"/>
          </reference>
        </references>
      </pivotArea>
    </format>
    <format dxfId="337">
      <pivotArea dataOnly="0" labelOnly="1" fieldPosition="0">
        <references count="1">
          <reference field="4294967294" count="1">
            <x v="1"/>
          </reference>
        </references>
      </pivotArea>
    </format>
    <format dxfId="338">
      <pivotArea dataOnly="0" labelOnly="1" fieldPosition="0">
        <references count="1">
          <reference field="4294967294" count="1">
            <x v="2"/>
          </reference>
        </references>
      </pivotArea>
    </format>
    <format dxfId="339">
      <pivotArea dataOnly="0" labelOnly="1" fieldPosition="0">
        <references count="1">
          <reference field="4294967294" count="1">
            <x v="3"/>
          </reference>
        </references>
      </pivotArea>
    </format>
    <format dxfId="340">
      <pivotArea dataOnly="0" labelOnly="1" fieldPosition="0">
        <references count="1">
          <reference field="4294967294" count="1">
            <x v="4"/>
          </reference>
        </references>
      </pivotArea>
    </format>
    <format dxfId="341">
      <pivotArea dataOnly="0" labelOnly="1" fieldPosition="0">
        <references count="1">
          <reference field="4294967294" count="1">
            <x v="5"/>
          </reference>
        </references>
      </pivotArea>
    </format>
    <format dxfId="342">
      <pivotArea dataOnly="0" labelOnly="1" fieldPosition="0">
        <references count="1">
          <reference field="4294967294" count="1">
            <x v="6"/>
          </reference>
        </references>
      </pivotArea>
    </format>
    <format dxfId="343">
      <pivotArea dataOnly="0" labelOnly="1" fieldPosition="0">
        <references count="1">
          <reference field="4294967294" count="1">
            <x v="7"/>
          </reference>
        </references>
      </pivotArea>
    </format>
    <format dxfId="344">
      <pivotArea dataOnly="0" labelOnly="1" fieldPosition="0">
        <references count="1">
          <reference field="4294967294" count="1">
            <x v="8"/>
          </reference>
        </references>
      </pivotArea>
    </format>
    <format dxfId="345">
      <pivotArea dataOnly="0" labelOnly="1" fieldPosition="0">
        <references count="1">
          <reference field="4294967294" count="1">
            <x v="9"/>
          </reference>
        </references>
      </pivotArea>
    </format>
    <format dxfId="346">
      <pivotArea dataOnly="0" labelOnly="1" fieldPosition="0">
        <references count="1">
          <reference field="4294967294" count="1">
            <x v="10"/>
          </reference>
        </references>
      </pivotArea>
    </format>
    <format dxfId="347">
      <pivotArea dataOnly="0" labelOnly="1" fieldPosition="0">
        <references count="1">
          <reference field="4294967294" count="1">
            <x v="11"/>
          </reference>
        </references>
      </pivotArea>
    </format>
    <format dxfId="348">
      <pivotArea dataOnly="0" labelOnly="1" fieldPosition="0">
        <references count="1">
          <reference field="4294967294" count="1">
            <x v="12"/>
          </reference>
        </references>
      </pivotArea>
    </format>
    <format dxfId="349">
      <pivotArea dataOnly="0" labelOnly="1" fieldPosition="0">
        <references count="1">
          <reference field="4294967294" count="1">
            <x v="13"/>
          </reference>
        </references>
      </pivotArea>
    </format>
    <format dxfId="350">
      <pivotArea dataOnly="0" labelOnly="1" fieldPosition="0">
        <references count="1">
          <reference field="4294967294" count="1">
            <x v="14"/>
          </reference>
        </references>
      </pivotArea>
    </format>
    <format dxfId="351">
      <pivotArea field="4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4294967294" count="1">
            <x v="1"/>
          </reference>
        </references>
      </pivotArea>
    </format>
    <format dxfId="354">
      <pivotArea dataOnly="0" labelOnly="1" fieldPosition="0">
        <references count="1">
          <reference field="4294967294" count="1">
            <x v="2"/>
          </reference>
        </references>
      </pivotArea>
    </format>
    <format dxfId="355">
      <pivotArea dataOnly="0" labelOnly="1" fieldPosition="0">
        <references count="1">
          <reference field="4294967294" count="1">
            <x v="3"/>
          </reference>
        </references>
      </pivotArea>
    </format>
    <format dxfId="356">
      <pivotArea dataOnly="0" labelOnly="1" fieldPosition="0">
        <references count="1">
          <reference field="4294967294" count="1">
            <x v="4"/>
          </reference>
        </references>
      </pivotArea>
    </format>
    <format dxfId="357">
      <pivotArea dataOnly="0" labelOnly="1" fieldPosition="0">
        <references count="1">
          <reference field="4294967294" count="1">
            <x v="5"/>
          </reference>
        </references>
      </pivotArea>
    </format>
    <format dxfId="358">
      <pivotArea dataOnly="0" labelOnly="1" fieldPosition="0">
        <references count="1">
          <reference field="4294967294" count="1">
            <x v="6"/>
          </reference>
        </references>
      </pivotArea>
    </format>
    <format dxfId="359">
      <pivotArea dataOnly="0" labelOnly="1" fieldPosition="0">
        <references count="1">
          <reference field="4294967294" count="1">
            <x v="7"/>
          </reference>
        </references>
      </pivotArea>
    </format>
    <format dxfId="360">
      <pivotArea dataOnly="0" labelOnly="1" fieldPosition="0">
        <references count="1">
          <reference field="4294967294" count="1">
            <x v="8"/>
          </reference>
        </references>
      </pivotArea>
    </format>
    <format dxfId="361">
      <pivotArea dataOnly="0" labelOnly="1" fieldPosition="0">
        <references count="1">
          <reference field="4294967294" count="1">
            <x v="9"/>
          </reference>
        </references>
      </pivotArea>
    </format>
    <format dxfId="362">
      <pivotArea dataOnly="0" labelOnly="1" fieldPosition="0">
        <references count="1">
          <reference field="4294967294" count="1">
            <x v="10"/>
          </reference>
        </references>
      </pivotArea>
    </format>
    <format dxfId="363">
      <pivotArea dataOnly="0" labelOnly="1" fieldPosition="0">
        <references count="1">
          <reference field="4294967294" count="1">
            <x v="11"/>
          </reference>
        </references>
      </pivotArea>
    </format>
    <format dxfId="364">
      <pivotArea dataOnly="0" labelOnly="1" fieldPosition="0">
        <references count="1">
          <reference field="4294967294" count="1">
            <x v="12"/>
          </reference>
        </references>
      </pivotArea>
    </format>
    <format dxfId="365">
      <pivotArea dataOnly="0" labelOnly="1" fieldPosition="0">
        <references count="1">
          <reference field="4294967294" count="1">
            <x v="13"/>
          </reference>
        </references>
      </pivotArea>
    </format>
    <format dxfId="366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54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formats count="46">
    <format dxfId="367">
      <pivotArea field="4" type="button" dataOnly="0" labelOnly="1" outline="0" fieldPosition="0"/>
    </format>
    <format dxfId="368">
      <pivotArea collapsedLevelsAreSubtotals="1" fieldPosition="0"/>
    </format>
    <format dxfId="369">
      <pivotArea collapsedLevelsAreSubtotals="1" fieldPosition="0"/>
    </format>
    <format dxfId="370">
      <pivotArea field="4" type="button" dataOnly="0" labelOnly="1" outline="0" fieldPosition="0"/>
    </format>
    <format dxfId="371">
      <pivotArea field="4" type="button" dataOnly="0" labelOnly="1" outline="0" fieldPosition="0"/>
    </format>
    <format dxfId="372">
      <pivotArea type="all" dataOnly="0" outline="0" fieldPosition="0"/>
    </format>
    <format dxfId="373">
      <pivotArea type="all" dataOnly="0" outline="0" fieldPosition="0"/>
    </format>
    <format dxfId="374">
      <pivotArea grandRow="1" collapsedLevelsAreSubtotals="1" fieldPosition="0"/>
    </format>
    <format dxfId="375">
      <pivotArea field="4" type="button" dataOnly="0" labelOnly="1" outline="0" fieldPosition="0"/>
    </format>
    <format dxfId="376">
      <pivotArea dataOnly="0" labelOnly="1" grandRow="1" offset="B1:B1" fieldPosition="0"/>
    </format>
    <format dxfId="377">
      <pivotArea collapsedLevelsAreSubtotals="1" fieldPosition="0"/>
    </format>
    <format dxfId="378">
      <pivotArea collapsedLevelsAreSubtotals="1" fieldPosition="0"/>
    </format>
    <format dxfId="379">
      <pivotArea field="4" type="button" dataOnly="0" labelOnly="1" outline="0" fieldPosition="0"/>
    </format>
    <format dxfId="380">
      <pivotArea field="4" type="button" dataOnly="0" labelOnly="1" outline="0" fieldPosition="0"/>
    </format>
    <format dxfId="381">
      <pivotArea field="9" type="button" dataOnly="0" labelOnly="1" outline="0" fieldPosition="0"/>
    </format>
    <format dxfId="382">
      <pivotArea dataOnly="0" labelOnly="1" grandRow="1" fieldPosition="0"/>
    </format>
    <format dxfId="383">
      <pivotArea dataOnly="0" labelOnly="1" grandRow="1" fieldPosition="0"/>
    </format>
    <format dxfId="384">
      <pivotArea dataOnly="0" labelOnly="1" grandRow="1" fieldPosition="0"/>
    </format>
    <format dxfId="385">
      <pivotArea dataOnly="0" labelOnly="1" fieldPosition="0">
        <references count="1">
          <reference field="1" count="1">
            <x v="28"/>
          </reference>
        </references>
      </pivotArea>
    </format>
    <format dxfId="386">
      <pivotArea dataOnly="0" labelOnly="1" fieldPosition="0">
        <references count="1">
          <reference field="1" count="1">
            <x v="29"/>
          </reference>
        </references>
      </pivotArea>
    </format>
    <format dxfId="387">
      <pivotArea dataOnly="0" labelOnly="1" fieldPosition="0">
        <references count="1">
          <reference field="1" count="1">
            <x v="30"/>
          </reference>
        </references>
      </pivotArea>
    </format>
    <format dxfId="388">
      <pivotArea dataOnly="0" labelOnly="1" fieldPosition="0">
        <references count="1">
          <reference field="1" count="1">
            <x v="31"/>
          </reference>
        </references>
      </pivotArea>
    </format>
    <format dxfId="389">
      <pivotArea dataOnly="0" labelOnly="1" fieldPosition="0">
        <references count="1">
          <reference field="1" count="1">
            <x v="32"/>
          </reference>
        </references>
      </pivotArea>
    </format>
    <format dxfId="390">
      <pivotArea dataOnly="0" labelOnly="1" fieldPosition="0">
        <references count="1">
          <reference field="1" count="1">
            <x v="33"/>
          </reference>
        </references>
      </pivotArea>
    </format>
    <format dxfId="391">
      <pivotArea dataOnly="0" labelOnly="1" fieldPosition="0">
        <references count="1">
          <reference field="1" count="1">
            <x v="34"/>
          </reference>
        </references>
      </pivotArea>
    </format>
    <format dxfId="392">
      <pivotArea dataOnly="0" labelOnly="1" fieldPosition="0">
        <references count="1">
          <reference field="1" count="1">
            <x v="35"/>
          </reference>
        </references>
      </pivotArea>
    </format>
    <format dxfId="393">
      <pivotArea dataOnly="0" labelOnly="1" grandRow="1" fieldPosition="0"/>
    </format>
    <format dxfId="394">
      <pivotArea dataOnly="0" labelOnly="1" grandRow="1" fieldPosition="0"/>
    </format>
    <format dxfId="395">
      <pivotArea field="1" type="button" dataOnly="0" labelOnly="1" outline="0" fieldPosition="0"/>
    </format>
    <format dxfId="396">
      <pivotArea field="1" type="button" dataOnly="0" labelOnly="1" outline="0" fieldPosition="0"/>
    </format>
    <format dxfId="397">
      <pivotArea dataOnly="0" labelOnly="1" fieldPosition="0">
        <references count="1">
          <reference field="1" count="1">
            <x v="55"/>
          </reference>
        </references>
      </pivotArea>
    </format>
    <format dxfId="398">
      <pivotArea dataOnly="0" labelOnly="1" fieldPosition="0">
        <references count="1">
          <reference field="1" count="1">
            <x v="56"/>
          </reference>
        </references>
      </pivotArea>
    </format>
    <format dxfId="399">
      <pivotArea dataOnly="0" labelOnly="1" fieldPosition="0">
        <references count="1">
          <reference field="1" count="1">
            <x v="57"/>
          </reference>
        </references>
      </pivotArea>
    </format>
    <format dxfId="400">
      <pivotArea dataOnly="0" labelOnly="1" fieldPosition="0">
        <references count="1">
          <reference field="1" count="1">
            <x v="58"/>
          </reference>
        </references>
      </pivotArea>
    </format>
    <format dxfId="401">
      <pivotArea dataOnly="0" labelOnly="1" fieldPosition="0">
        <references count="1">
          <reference field="1" count="1">
            <x v="59"/>
          </reference>
        </references>
      </pivotArea>
    </format>
    <format dxfId="402">
      <pivotArea dataOnly="0" labelOnly="1" fieldPosition="0">
        <references count="1">
          <reference field="1" count="1">
            <x v="60"/>
          </reference>
        </references>
      </pivotArea>
    </format>
    <format dxfId="403">
      <pivotArea dataOnly="0" labelOnly="1" fieldPosition="0">
        <references count="1">
          <reference field="1" count="1">
            <x v="61"/>
          </reference>
        </references>
      </pivotArea>
    </format>
    <format dxfId="404">
      <pivotArea dataOnly="0" labelOnly="1" fieldPosition="0">
        <references count="1">
          <reference field="1" count="1">
            <x v="62"/>
          </reference>
        </references>
      </pivotArea>
    </format>
    <format dxfId="405">
      <pivotArea dataOnly="0" labelOnly="1" fieldPosition="0">
        <references count="1">
          <reference field="1" count="1">
            <x v="55"/>
          </reference>
        </references>
      </pivotArea>
    </format>
    <format dxfId="406">
      <pivotArea dataOnly="0" labelOnly="1" fieldPosition="0">
        <references count="1">
          <reference field="1" count="1">
            <x v="56"/>
          </reference>
        </references>
      </pivotArea>
    </format>
    <format dxfId="407">
      <pivotArea dataOnly="0" labelOnly="1" fieldPosition="0">
        <references count="1">
          <reference field="1" count="1">
            <x v="57"/>
          </reference>
        </references>
      </pivotArea>
    </format>
    <format dxfId="408">
      <pivotArea dataOnly="0" labelOnly="1" fieldPosition="0">
        <references count="1">
          <reference field="1" count="1">
            <x v="58"/>
          </reference>
        </references>
      </pivotArea>
    </format>
    <format dxfId="409">
      <pivotArea dataOnly="0" labelOnly="1" fieldPosition="0">
        <references count="1">
          <reference field="1" count="1">
            <x v="59"/>
          </reference>
        </references>
      </pivotArea>
    </format>
    <format dxfId="410">
      <pivotArea dataOnly="0" labelOnly="1" fieldPosition="0">
        <references count="1">
          <reference field="1" count="1">
            <x v="60"/>
          </reference>
        </references>
      </pivotArea>
    </format>
    <format dxfId="411">
      <pivotArea dataOnly="0" labelOnly="1" fieldPosition="0">
        <references count="1">
          <reference field="1" count="1">
            <x v="61"/>
          </reference>
        </references>
      </pivotArea>
    </format>
    <format dxfId="412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55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3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formats count="15">
    <format dxfId="413">
      <pivotArea field="4" type="button" dataOnly="0" labelOnly="1" outline="0" fieldPosition="0"/>
    </format>
    <format dxfId="414">
      <pivotArea collapsedLevelsAreSubtotals="1" fieldPosition="0"/>
    </format>
    <format dxfId="415">
      <pivotArea collapsedLevelsAreSubtotals="1" fieldPosition="0"/>
    </format>
    <format dxfId="416">
      <pivotArea field="4" type="button" dataOnly="0" labelOnly="1" outline="0" fieldPosition="0"/>
    </format>
    <format dxfId="417">
      <pivotArea field="4" type="button" dataOnly="0" labelOnly="1" outline="0" fieldPosition="0"/>
    </format>
    <format dxfId="418">
      <pivotArea type="all" dataOnly="0" outline="0" fieldPosition="0"/>
    </format>
    <format dxfId="419">
      <pivotArea type="all" dataOnly="0" outline="0" fieldPosition="0"/>
    </format>
    <format dxfId="420">
      <pivotArea grandRow="1" collapsedLevelsAreSubtotals="1" fieldPosition="0"/>
    </format>
    <format dxfId="421">
      <pivotArea field="4" type="button" dataOnly="0" labelOnly="1" outline="0" fieldPosition="0"/>
    </format>
    <format dxfId="422">
      <pivotArea dataOnly="0" labelOnly="1" grandRow="1" offset="B1:B1" fieldPosition="0"/>
    </format>
    <format dxfId="423">
      <pivotArea collapsedLevelsAreSubtotals="1" fieldPosition="0"/>
    </format>
    <format dxfId="424">
      <pivotArea collapsedLevelsAreSubtotals="1" fieldPosition="0"/>
    </format>
    <format dxfId="425">
      <pivotArea field="4" type="button" dataOnly="0" labelOnly="1" outline="0" fieldPosition="0"/>
    </format>
    <format dxfId="426">
      <pivotArea field="4" type="button" dataOnly="0" labelOnly="1" outline="0" fieldPosition="0"/>
    </format>
    <format dxfId="427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4:E10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dataField="1"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dataField="1"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8">
      <pivotArea field="4" type="button" dataOnly="0" labelOnly="1" outline="0" fieldPosition="0"/>
    </format>
    <format dxfId="429">
      <pivotArea dataOnly="0" labelOnly="1" fieldPosition="0">
        <references count="1">
          <reference field="4294967294" count="1">
            <x v="1"/>
          </reference>
        </references>
      </pivotArea>
    </format>
    <format dxfId="430">
      <pivotArea collapsedLevelsAreSubtotals="1" fieldPosition="0"/>
    </format>
    <format dxfId="431">
      <pivotArea collapsedLevelsAreSubtotals="1" fieldPosition="0"/>
    </format>
    <format dxfId="432">
      <pivotArea field="4" type="button" dataOnly="0" labelOnly="1" outline="0" fieldPosition="0"/>
    </format>
    <format dxfId="433">
      <pivotArea dataOnly="0" labelOnly="1" fieldPosition="0">
        <references count="1">
          <reference field="4294967294" count="1">
            <x v="1"/>
          </reference>
        </references>
      </pivotArea>
    </format>
    <format dxfId="434">
      <pivotArea field="4" type="button" dataOnly="0" labelOnly="1" outline="0" fieldPosition="0"/>
    </format>
    <format dxfId="435">
      <pivotArea dataOnly="0" labelOnly="1" fieldPosition="0">
        <references count="1">
          <reference field="4294967294" count="1">
            <x v="1"/>
          </reference>
        </references>
      </pivotArea>
    </format>
    <format dxfId="436">
      <pivotArea type="all" dataOnly="0" outline="0" fieldPosition="0"/>
    </format>
    <format dxfId="437">
      <pivotArea type="all" dataOnly="0" outline="0" fieldPosition="0"/>
    </format>
    <format dxfId="438">
      <pivotArea grandRow="1" collapsedLevelsAreSubtotals="1" fieldPosition="0"/>
    </format>
    <format dxfId="439">
      <pivotArea field="4" type="button" dataOnly="0" labelOnly="1" outline="0" fieldPosition="0"/>
    </format>
    <format dxfId="440">
      <pivotArea dataOnly="0" labelOnly="1" fieldPosition="0">
        <references count="1">
          <reference field="4294967294" count="1">
            <x v="1"/>
          </reference>
        </references>
      </pivotArea>
    </format>
    <format dxfId="441">
      <pivotArea dataOnly="0" labelOnly="1" grandRow="1" offset="B1:B1" fieldPosition="0"/>
    </format>
    <format dxfId="442">
      <pivotArea collapsedLevelsAreSubtotals="1" fieldPosition="0"/>
    </format>
    <format dxfId="443">
      <pivotArea collapsedLevelsAreSubtotals="1" fieldPosition="0"/>
    </format>
    <format dxfId="444">
      <pivotArea field="4" type="button" dataOnly="0" labelOnly="1" outline="0" fieldPosition="0"/>
    </format>
    <format dxfId="445">
      <pivotArea dataOnly="0" labelOnly="1" fieldPosition="0">
        <references count="1">
          <reference field="4294967294" count="1">
            <x v="1"/>
          </reference>
        </references>
      </pivotArea>
    </format>
    <format dxfId="446">
      <pivotArea dataOnly="0" labelOnly="1" fieldPosition="0">
        <references count="1">
          <reference field="4294967294" count="1">
            <x v="2"/>
          </reference>
        </references>
      </pivotArea>
    </format>
    <format dxfId="447">
      <pivotArea dataOnly="0" labelOnly="1" fieldPosition="0">
        <references count="1">
          <reference field="4294967294" count="1">
            <x v="3"/>
          </reference>
        </references>
      </pivotArea>
    </format>
    <format dxfId="448">
      <pivotArea field="4" type="button" dataOnly="0" labelOnly="1" outline="0" fieldPosition="0"/>
    </format>
    <format dxfId="449">
      <pivotArea dataOnly="0" labelOnly="1" fieldPosition="0">
        <references count="1">
          <reference field="4294967294" count="1">
            <x v="1"/>
          </reference>
        </references>
      </pivotArea>
    </format>
    <format dxfId="450">
      <pivotArea dataOnly="0" labelOnly="1" fieldPosition="0">
        <references count="1">
          <reference field="4294967294" count="1">
            <x v="2"/>
          </reference>
        </references>
      </pivotArea>
    </format>
    <format dxfId="451">
      <pivotArea dataOnly="0" labelOnly="1" fieldPosition="0">
        <references count="1">
          <reference field="4294967294" count="1">
            <x v="3"/>
          </reference>
        </references>
      </pivotArea>
    </format>
    <format dxfId="452">
      <pivotArea dataOnly="0" labelOnly="1" fieldPosition="0">
        <references count="1">
          <reference field="4294967294" count="1">
            <x v="0"/>
          </reference>
        </references>
      </pivotArea>
    </format>
    <format dxfId="453">
      <pivotArea dataOnly="0" labelOnly="1" fieldPosition="0">
        <references count="1">
          <reference field="4294967294" count="1">
            <x v="0"/>
          </reference>
        </references>
      </pivotArea>
    </format>
    <format dxfId="454">
      <pivotArea dataOnly="0" labelOnly="1" fieldPosition="0">
        <references count="1">
          <reference field="4294967294" count="1">
            <x v="1"/>
          </reference>
        </references>
      </pivotArea>
    </format>
    <format dxfId="455">
      <pivotArea dataOnly="0" labelOnly="1" fieldPosition="0">
        <references count="1">
          <reference field="4294967294" count="1">
            <x v="2"/>
          </reference>
        </references>
      </pivotArea>
    </format>
    <format dxfId="456">
      <pivotArea dataOnly="0" labelOnly="1" fieldPosition="0">
        <references count="1">
          <reference field="4294967294" count="1">
            <x v="3"/>
          </reference>
        </references>
      </pivotArea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dataOnly="0" labelOnly="1" fieldPosition="0">
        <references count="1">
          <reference field="4294967294" count="1">
            <x v="1"/>
          </reference>
        </references>
      </pivotArea>
    </format>
    <format dxfId="459">
      <pivotArea dataOnly="0" labelOnly="1" fieldPosition="0">
        <references count="1">
          <reference field="4294967294" count="1">
            <x v="2"/>
          </reference>
        </references>
      </pivotArea>
    </format>
    <format dxfId="460">
      <pivotArea dataOnly="0" labelOnly="1" fieldPosition="0">
        <references count="1">
          <reference field="4294967294" count="1">
            <x v="3"/>
          </reference>
        </references>
      </pivotArea>
    </format>
    <format dxfId="461">
      <pivotArea dataOnly="0" labelOnly="1" fieldPosition="0">
        <references count="1">
          <reference field="4294967294" count="1">
            <x v="0"/>
          </reference>
        </references>
      </pivotArea>
    </format>
    <format dxfId="462">
      <pivotArea dataOnly="0" labelOnly="1" fieldPosition="0">
        <references count="1">
          <reference field="4294967294" count="1">
            <x v="1"/>
          </reference>
        </references>
      </pivotArea>
    </format>
    <format dxfId="463">
      <pivotArea dataOnly="0" labelOnly="1" fieldPosition="0">
        <references count="1">
          <reference field="4294967294" count="1">
            <x v="2"/>
          </reference>
        </references>
      </pivotArea>
    </format>
    <format dxfId="464">
      <pivotArea dataOnly="0" labelOnly="1" fieldPosition="0">
        <references count="1">
          <reference field="4294967294" count="1">
            <x v="3"/>
          </reference>
        </references>
      </pivotArea>
    </format>
    <format dxfId="465">
      <pivotArea dataOnly="0" labelOnly="1" fieldPosition="0">
        <references count="1">
          <reference field="4294967294" count="1">
            <x v="0"/>
          </reference>
        </references>
      </pivotArea>
    </format>
    <format dxfId="466">
      <pivotArea dataOnly="0" labelOnly="1" fieldPosition="0">
        <references count="1">
          <reference field="4294967294" count="1">
            <x v="1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3"/>
          </reference>
        </references>
      </pivotArea>
    </format>
    <format dxfId="469">
      <pivotArea field="9" type="button" dataOnly="0" labelOnly="1" outline="0" fieldPosition="0"/>
    </format>
    <format dxfId="470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2" s="0"/>
        <i x="3" s="0"/>
        <i x="1" s="1"/>
        <i x="5" s="0"/>
        <i x="4" s="0"/>
        <i x="6" s="0" nd="1"/>
        <i x="0" s="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0" s="0"/>
        <i x="3" s="0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5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0" s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136" s="1" nd="1"/>
        <i x="141" s="1" nd="1"/>
        <i x="142" s="1" nd="1"/>
        <i x="137" s="1" nd="1"/>
        <i x="138" s="1" nd="1"/>
        <i x="139" s="1" nd="1"/>
        <i x="140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10" s="1" nd="1"/>
        <i x="114" s="1" nd="1"/>
        <i x="111" s="1" nd="1"/>
        <i x="112" s="1" nd="1"/>
        <i x="113" s="1" nd="1"/>
        <i x="115" s="1" nd="1"/>
        <i x="9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02" s="1" nd="1"/>
        <i x="103" s="1" nd="1"/>
        <i x="104" s="1" nd="1"/>
        <i x="105" s="1" nd="1"/>
        <i x="106" s="1" nd="1"/>
        <i x="96" s="1" nd="1"/>
        <i x="107" s="1" nd="1"/>
        <i x="108" s="1" nd="1"/>
        <i x="109" s="1" nd="1"/>
        <i x="97" s="1" nd="1"/>
        <i x="98" s="1" nd="1"/>
        <i x="80" s="1" nd="1"/>
        <i x="81" s="1" nd="1"/>
        <i x="82" s="1" nd="1"/>
        <i x="83" s="1" nd="1"/>
        <i x="84" s="1" nd="1"/>
        <i x="85" s="1" nd="1"/>
        <i x="86" s="1" nd="1"/>
        <i x="94" s="1" nd="1"/>
        <i x="87" s="1" nd="1"/>
        <i x="88" s="1" nd="1"/>
        <i x="89" s="1" nd="1"/>
        <i x="90" s="1" nd="1"/>
        <i x="91" s="1" nd="1"/>
        <i x="92" s="1" nd="1"/>
        <i x="93" s="1" nd="1"/>
        <i x="9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10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10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XFD2404"/>
  <sheetViews>
    <sheetView tabSelected="1" view="pageBreakPreview" zoomScale="115" zoomScaleNormal="100" zoomScaleSheetLayoutView="115" topLeftCell="A3" workbookViewId="0">
      <pane xSplit="5" ySplit="4" topLeftCell="F22" activePane="bottomRight" state="frozen"/>
      <selection/>
      <selection pane="topRight"/>
      <selection pane="bottomLeft"/>
      <selection pane="bottomRight" activeCell="J30" sqref="J30"/>
    </sheetView>
  </sheetViews>
  <sheetFormatPr defaultColWidth="6.14285714285714" defaultRowHeight="14.25"/>
  <cols>
    <col min="1" max="1" width="6.14285714285714" style="131" customWidth="1"/>
    <col min="2" max="2" width="17.6571428571429" style="131" customWidth="1"/>
    <col min="3" max="3" width="4.14285714285714" style="132" customWidth="1"/>
    <col min="4" max="4" width="8.93333333333333" style="129" customWidth="1"/>
    <col min="5" max="5" width="11.1714285714286" style="133" customWidth="1"/>
    <col min="6" max="6" width="11.4285714285714" style="134" customWidth="1"/>
    <col min="7" max="7" width="20.3714285714286" style="135" customWidth="1"/>
    <col min="8" max="8" width="19.752380952381" style="135" customWidth="1"/>
    <col min="9" max="9" width="19.752380952381" style="136" customWidth="1"/>
    <col min="10" max="10" width="11.5714285714286" style="134" customWidth="1"/>
    <col min="11" max="11" width="28.4380952380952" style="134" customWidth="1"/>
    <col min="12" max="12" width="13.4285714285714" style="134" customWidth="1"/>
    <col min="13" max="13" width="5.33333333333333" style="132" customWidth="1"/>
    <col min="14" max="14" width="5.83809523809524" style="132" customWidth="1"/>
    <col min="15" max="15" width="6.7047619047619" style="132" customWidth="1"/>
    <col min="16" max="16" width="4.09523809523809" style="132" customWidth="1"/>
    <col min="17" max="19" width="10.6380952380952" style="132" customWidth="1"/>
    <col min="20" max="20" width="7.57142857142857" style="132" customWidth="1"/>
    <col min="21" max="21" width="11.9333333333333" style="132" customWidth="1"/>
    <col min="22" max="22" width="8.14285714285714" style="132" customWidth="1"/>
    <col min="23" max="23" width="5.85714285714286" style="132" customWidth="1"/>
    <col min="24" max="24" width="5.59047619047619" style="132" customWidth="1"/>
    <col min="25" max="32" width="5.57142857142857" style="132" customWidth="1"/>
    <col min="33" max="40" width="5.85714285714286" style="132" customWidth="1"/>
    <col min="41" max="41" width="4.28571428571429" style="132" customWidth="1"/>
    <col min="42" max="42" width="5.85714285714286" style="132" customWidth="1"/>
    <col min="43" max="43" width="6.42857142857143" style="132" customWidth="1"/>
    <col min="44" max="45" width="4.57142857142857" style="132" customWidth="1"/>
    <col min="46" max="46" width="5" style="132" customWidth="1"/>
    <col min="47" max="47" width="4.42857142857143" style="132" customWidth="1"/>
    <col min="48" max="48" width="4.40952380952381" style="132" customWidth="1"/>
    <col min="49" max="49" width="4.85714285714286" style="132" customWidth="1"/>
    <col min="50" max="50" width="4.92380952380952" style="132" customWidth="1"/>
    <col min="51" max="51" width="4" style="132" customWidth="1"/>
    <col min="52" max="52" width="4.2" style="132" customWidth="1"/>
    <col min="53" max="53" width="4.42857142857143" style="132" customWidth="1"/>
    <col min="54" max="54" width="5.28571428571429" style="132" customWidth="1"/>
    <col min="55" max="55" width="5.31428571428571" style="132" customWidth="1"/>
    <col min="56" max="56" width="3.85714285714286" style="132" customWidth="1"/>
    <col min="57" max="57" width="4.14285714285714" style="132" customWidth="1"/>
    <col min="58" max="58" width="5.85714285714286" style="132" customWidth="1"/>
    <col min="59" max="59" width="7.57142857142857" style="132" customWidth="1"/>
    <col min="60" max="60" width="11.8571428571429" style="129" customWidth="1"/>
    <col min="61" max="61" width="16.5714285714286" style="137" customWidth="1"/>
    <col min="62" max="62" width="11" style="137" customWidth="1"/>
    <col min="63" max="63" width="13" style="137" customWidth="1"/>
    <col min="64" max="64" width="11.5714285714286" style="137" customWidth="1"/>
    <col min="65" max="65" width="14" style="137" customWidth="1"/>
    <col min="66" max="67" width="14.5714285714286" style="138" customWidth="1"/>
    <col min="68" max="68" width="7.4" style="139" customWidth="1"/>
    <col min="69" max="69" width="9.28571428571429" style="139" customWidth="1"/>
    <col min="70" max="70" width="7.26666666666667" style="140" customWidth="1"/>
    <col min="71" max="71" width="7" style="140"/>
    <col min="72" max="72" width="6.14285714285714" style="140"/>
    <col min="73" max="73" width="6.14285714285714" style="141"/>
    <col min="74" max="74" width="7" style="140"/>
    <col min="75" max="75" width="11.1714285714286" style="129" customWidth="1"/>
    <col min="76" max="16384" width="6.14285714285714" style="129"/>
  </cols>
  <sheetData>
    <row r="1" s="125" customFormat="1" ht="65.1" hidden="1" customHeight="1" spans="3:74">
      <c r="C1" s="142"/>
      <c r="D1" s="143"/>
      <c r="E1" s="144" t="s">
        <v>0</v>
      </c>
      <c r="F1" s="145" t="s">
        <v>1</v>
      </c>
      <c r="G1" s="146" t="s">
        <v>2</v>
      </c>
      <c r="H1" s="147" t="s">
        <v>2</v>
      </c>
      <c r="I1" s="174" t="s">
        <v>2</v>
      </c>
      <c r="J1" s="175" t="s">
        <v>2</v>
      </c>
      <c r="K1" s="176"/>
      <c r="L1" s="176" t="s">
        <v>2</v>
      </c>
      <c r="M1" s="142"/>
      <c r="N1" s="142" t="s">
        <v>2</v>
      </c>
      <c r="O1" s="142"/>
      <c r="P1" s="142">
        <v>0</v>
      </c>
      <c r="Q1" s="142">
        <v>0</v>
      </c>
      <c r="R1" s="142">
        <v>0</v>
      </c>
      <c r="S1" s="142">
        <v>0</v>
      </c>
      <c r="T1" s="142">
        <v>0</v>
      </c>
      <c r="U1" s="142">
        <v>0</v>
      </c>
      <c r="V1" s="142">
        <v>0</v>
      </c>
      <c r="W1" s="142">
        <v>0</v>
      </c>
      <c r="X1" s="142">
        <v>0</v>
      </c>
      <c r="Y1" s="142">
        <v>0</v>
      </c>
      <c r="Z1" s="142">
        <v>0</v>
      </c>
      <c r="AA1" s="142">
        <v>0</v>
      </c>
      <c r="AB1" s="142">
        <v>0</v>
      </c>
      <c r="AC1" s="142">
        <v>0</v>
      </c>
      <c r="AD1" s="142">
        <v>0</v>
      </c>
      <c r="AE1" s="142">
        <v>0</v>
      </c>
      <c r="AF1" s="142">
        <v>0</v>
      </c>
      <c r="AG1" s="142">
        <v>0</v>
      </c>
      <c r="AH1" s="142">
        <v>0</v>
      </c>
      <c r="AI1" s="142">
        <v>0</v>
      </c>
      <c r="AJ1" s="142">
        <v>0</v>
      </c>
      <c r="AK1" s="142">
        <v>0</v>
      </c>
      <c r="AL1" s="142">
        <v>0</v>
      </c>
      <c r="AM1" s="142">
        <v>0</v>
      </c>
      <c r="AN1" s="142">
        <v>0</v>
      </c>
      <c r="AO1" s="142">
        <v>0</v>
      </c>
      <c r="AP1" s="142">
        <v>0</v>
      </c>
      <c r="AQ1" s="142">
        <v>0</v>
      </c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I1" s="214"/>
      <c r="BJ1" s="214"/>
      <c r="BK1" s="214"/>
      <c r="BL1" s="214"/>
      <c r="BM1" s="214"/>
      <c r="BN1" s="227"/>
      <c r="BO1" s="227"/>
      <c r="BP1" s="228"/>
      <c r="BQ1" s="228"/>
      <c r="BV1" s="239"/>
    </row>
    <row r="2" s="126" customFormat="1" ht="18" hidden="1" customHeight="1" spans="3:74">
      <c r="C2" s="148"/>
      <c r="D2" s="149"/>
      <c r="E2" s="150" t="e">
        <f>#REF!</f>
        <v>#REF!</v>
      </c>
      <c r="F2" s="145"/>
      <c r="G2" s="151"/>
      <c r="H2" s="152" t="s">
        <v>3</v>
      </c>
      <c r="I2" s="177"/>
      <c r="J2" s="105" t="s">
        <v>4</v>
      </c>
      <c r="K2" s="178"/>
      <c r="L2" s="179" t="s">
        <v>5</v>
      </c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215"/>
      <c r="BI2" s="216"/>
      <c r="BJ2" s="216"/>
      <c r="BK2" s="216"/>
      <c r="BL2" s="216"/>
      <c r="BM2" s="216"/>
      <c r="BN2" s="229"/>
      <c r="BO2" s="229"/>
      <c r="BP2" s="230"/>
      <c r="BQ2" s="230"/>
      <c r="BV2" s="198"/>
    </row>
    <row r="3" s="126" customFormat="1" ht="18" customHeight="1" spans="1:74">
      <c r="A3" s="153"/>
      <c r="B3" s="153"/>
      <c r="C3" s="148"/>
      <c r="D3" s="149"/>
      <c r="E3" s="150"/>
      <c r="F3" s="154"/>
      <c r="G3" s="155"/>
      <c r="H3" s="152"/>
      <c r="I3" s="177"/>
      <c r="J3" s="105"/>
      <c r="K3" s="134"/>
      <c r="L3" s="105"/>
      <c r="N3" s="181"/>
      <c r="O3" s="181"/>
      <c r="P3" s="182"/>
      <c r="Q3" s="180" t="s">
        <v>6</v>
      </c>
      <c r="R3" s="180">
        <f>SUMIFS($R$7:$R$135,$D$7:$D$135,$D$4)</f>
        <v>848</v>
      </c>
      <c r="S3" s="180" t="e">
        <f>SUMIFS(#REF!,#REF!,$D$4)</f>
        <v>#REF!</v>
      </c>
      <c r="T3" s="180" t="e">
        <f>SUMIFS(#REF!,#REF!,$D$4)</f>
        <v>#REF!</v>
      </c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215"/>
      <c r="BI3" s="216"/>
      <c r="BJ3" s="216"/>
      <c r="BK3" s="216"/>
      <c r="BL3" s="216"/>
      <c r="BM3" s="216"/>
      <c r="BN3" s="229"/>
      <c r="BO3" s="229"/>
      <c r="BP3" s="230"/>
      <c r="BQ3" s="230"/>
      <c r="BV3" s="240"/>
    </row>
    <row r="4" s="126" customFormat="1" ht="30" customHeight="1" spans="1:74">
      <c r="A4" s="153"/>
      <c r="B4" s="153"/>
      <c r="C4" s="148"/>
      <c r="D4" s="149" t="s">
        <v>6</v>
      </c>
      <c r="E4" s="150"/>
      <c r="F4" s="105"/>
      <c r="G4" s="155"/>
      <c r="H4" s="152"/>
      <c r="I4" s="183"/>
      <c r="J4" s="184"/>
      <c r="K4" s="185" t="s">
        <v>7</v>
      </c>
      <c r="L4" s="186"/>
      <c r="M4" s="186"/>
      <c r="N4" s="186"/>
      <c r="O4" s="186"/>
      <c r="P4" s="187"/>
      <c r="Q4" s="201" t="e">
        <f>SUMIFS(#REF!,#REF!,$D$4)</f>
        <v>#REF!</v>
      </c>
      <c r="R4" s="201" t="e">
        <f>(SUMIFS(#REF!,#REF!,$D$4)/Q4)*100</f>
        <v>#REF!</v>
      </c>
      <c r="S4" s="201" t="e">
        <f>(SUMIFS(#REF!,#REF!,$D$4)/Q4)*100</f>
        <v>#REF!</v>
      </c>
      <c r="T4" s="201"/>
      <c r="U4" s="202" t="e">
        <f>SUMIFS(#REF!,#REF!,$D$4)</f>
        <v>#REF!</v>
      </c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215"/>
      <c r="BI4" s="216"/>
      <c r="BJ4" s="216"/>
      <c r="BK4" s="216"/>
      <c r="BL4" s="216"/>
      <c r="BM4" s="216"/>
      <c r="BN4" s="229"/>
      <c r="BO4" s="229"/>
      <c r="BP4" s="230"/>
      <c r="BQ4" s="230"/>
      <c r="BV4" s="240"/>
    </row>
    <row r="5" s="127" customFormat="1" ht="83" customHeight="1" spans="1:16384">
      <c r="A5" s="156" t="s">
        <v>8</v>
      </c>
      <c r="B5" s="157" t="s">
        <v>9</v>
      </c>
      <c r="C5" s="158" t="s">
        <v>10</v>
      </c>
      <c r="D5" s="157" t="s">
        <v>11</v>
      </c>
      <c r="E5" s="159" t="s">
        <v>12</v>
      </c>
      <c r="F5" s="160" t="s">
        <v>13</v>
      </c>
      <c r="G5" s="161" t="s">
        <v>14</v>
      </c>
      <c r="H5" s="162" t="s">
        <v>15</v>
      </c>
      <c r="I5" s="188" t="s">
        <v>16</v>
      </c>
      <c r="J5" s="154" t="s">
        <v>17</v>
      </c>
      <c r="K5" s="189" t="s">
        <v>18</v>
      </c>
      <c r="L5" s="154" t="s">
        <v>19</v>
      </c>
      <c r="M5" s="159" t="s">
        <v>20</v>
      </c>
      <c r="N5" s="158" t="s">
        <v>21</v>
      </c>
      <c r="O5" s="158" t="s">
        <v>22</v>
      </c>
      <c r="P5" s="158" t="s">
        <v>23</v>
      </c>
      <c r="Q5" s="203" t="s">
        <v>24</v>
      </c>
      <c r="R5" s="203" t="s">
        <v>25</v>
      </c>
      <c r="S5" s="203" t="s">
        <v>0</v>
      </c>
      <c r="T5" s="159" t="s">
        <v>26</v>
      </c>
      <c r="U5" s="203" t="s">
        <v>27</v>
      </c>
      <c r="V5" s="162" t="s">
        <v>28</v>
      </c>
      <c r="W5" s="204" t="s">
        <v>29</v>
      </c>
      <c r="X5" s="205" t="s">
        <v>30</v>
      </c>
      <c r="Y5" s="205" t="s">
        <v>31</v>
      </c>
      <c r="Z5" s="205" t="s">
        <v>32</v>
      </c>
      <c r="AA5" s="205" t="s">
        <v>33</v>
      </c>
      <c r="AB5" s="205" t="s">
        <v>34</v>
      </c>
      <c r="AC5" s="205" t="s">
        <v>35</v>
      </c>
      <c r="AD5" s="205" t="s">
        <v>36</v>
      </c>
      <c r="AE5" s="205" t="s">
        <v>37</v>
      </c>
      <c r="AF5" s="205" t="s">
        <v>38</v>
      </c>
      <c r="AG5" s="205" t="s">
        <v>39</v>
      </c>
      <c r="AH5" s="205" t="s">
        <v>40</v>
      </c>
      <c r="AI5" s="205" t="s">
        <v>41</v>
      </c>
      <c r="AJ5" s="205" t="s">
        <v>42</v>
      </c>
      <c r="AK5" s="205" t="s">
        <v>43</v>
      </c>
      <c r="AL5" s="205" t="s">
        <v>44</v>
      </c>
      <c r="AM5" s="205" t="s">
        <v>45</v>
      </c>
      <c r="AN5" s="210" t="s">
        <v>46</v>
      </c>
      <c r="AO5" s="205" t="s">
        <v>47</v>
      </c>
      <c r="AP5" s="205" t="s">
        <v>48</v>
      </c>
      <c r="AQ5" s="205" t="s">
        <v>49</v>
      </c>
      <c r="AR5" s="210" t="s">
        <v>50</v>
      </c>
      <c r="AS5" s="205" t="s">
        <v>51</v>
      </c>
      <c r="AT5" s="211" t="s">
        <v>52</v>
      </c>
      <c r="AU5" s="210" t="s">
        <v>53</v>
      </c>
      <c r="AV5" s="205" t="s">
        <v>54</v>
      </c>
      <c r="AW5" s="212" t="s">
        <v>55</v>
      </c>
      <c r="AX5" s="210" t="s">
        <v>56</v>
      </c>
      <c r="AY5" s="210" t="s">
        <v>57</v>
      </c>
      <c r="AZ5" s="210" t="s">
        <v>58</v>
      </c>
      <c r="BA5" s="210" t="s">
        <v>59</v>
      </c>
      <c r="BB5" s="210" t="s">
        <v>60</v>
      </c>
      <c r="BC5" s="210" t="s">
        <v>61</v>
      </c>
      <c r="BD5" s="213" t="s">
        <v>62</v>
      </c>
      <c r="BE5" s="213" t="s">
        <v>63</v>
      </c>
      <c r="BF5" s="213" t="s">
        <v>64</v>
      </c>
      <c r="BG5" s="213" t="s">
        <v>65</v>
      </c>
      <c r="BH5" s="217" t="s">
        <v>66</v>
      </c>
      <c r="BI5" s="218">
        <v>0</v>
      </c>
      <c r="BJ5" s="219" t="s">
        <v>67</v>
      </c>
      <c r="BK5" s="219" t="s">
        <v>68</v>
      </c>
      <c r="BL5" s="219" t="s">
        <v>69</v>
      </c>
      <c r="BM5" s="231" t="s">
        <v>70</v>
      </c>
      <c r="BN5" s="232" t="s">
        <v>71</v>
      </c>
      <c r="BO5" s="232" t="s">
        <v>72</v>
      </c>
      <c r="BP5" s="233" t="s">
        <v>73</v>
      </c>
      <c r="BQ5" s="233" t="s">
        <v>74</v>
      </c>
      <c r="BR5" s="233" t="s">
        <v>75</v>
      </c>
      <c r="BS5" s="233" t="s">
        <v>76</v>
      </c>
      <c r="BT5" s="233" t="s">
        <v>77</v>
      </c>
      <c r="BU5" s="241" t="s">
        <v>78</v>
      </c>
      <c r="BV5" s="232" t="s">
        <v>79</v>
      </c>
      <c r="BW5" s="127" t="s">
        <v>80</v>
      </c>
      <c r="XFD5" s="127">
        <f>SUM(A5:XFC5)</f>
        <v>0</v>
      </c>
    </row>
    <row r="6" s="128" customFormat="1" ht="28" customHeight="1" spans="1:74">
      <c r="A6" s="163">
        <v>0</v>
      </c>
      <c r="B6" s="164"/>
      <c r="C6" s="165"/>
      <c r="D6" s="166"/>
      <c r="E6" s="167"/>
      <c r="F6" s="168"/>
      <c r="G6" s="163"/>
      <c r="H6" s="169"/>
      <c r="I6" s="190"/>
      <c r="J6" s="191"/>
      <c r="K6" s="192"/>
      <c r="L6" s="193"/>
      <c r="M6" s="194"/>
      <c r="N6" s="195"/>
      <c r="O6" s="196"/>
      <c r="P6" s="196"/>
      <c r="Q6" s="194"/>
      <c r="R6" s="194"/>
      <c r="S6" s="194"/>
      <c r="T6" s="194"/>
      <c r="U6" s="206"/>
      <c r="V6" s="207"/>
      <c r="W6" s="208">
        <v>10</v>
      </c>
      <c r="X6" s="208">
        <v>11</v>
      </c>
      <c r="Y6" s="208" t="s">
        <v>81</v>
      </c>
      <c r="Z6" s="208" t="s">
        <v>82</v>
      </c>
      <c r="AA6" s="208" t="s">
        <v>83</v>
      </c>
      <c r="AB6" s="208" t="s">
        <v>84</v>
      </c>
      <c r="AC6" s="208" t="s">
        <v>85</v>
      </c>
      <c r="AD6" s="208" t="s">
        <v>86</v>
      </c>
      <c r="AE6" s="208" t="s">
        <v>87</v>
      </c>
      <c r="AF6" s="208" t="s">
        <v>88</v>
      </c>
      <c r="AG6" s="208" t="s">
        <v>89</v>
      </c>
      <c r="AH6" s="208" t="s">
        <v>90</v>
      </c>
      <c r="AI6" s="208" t="s">
        <v>91</v>
      </c>
      <c r="AJ6" s="208" t="s">
        <v>92</v>
      </c>
      <c r="AK6" s="208" t="s">
        <v>93</v>
      </c>
      <c r="AL6" s="208" t="s">
        <v>94</v>
      </c>
      <c r="AM6" s="208">
        <v>12</v>
      </c>
      <c r="AN6" s="208" t="s">
        <v>95</v>
      </c>
      <c r="AO6" s="208">
        <v>19</v>
      </c>
      <c r="AP6" s="208">
        <v>17</v>
      </c>
      <c r="AQ6" s="208">
        <v>18</v>
      </c>
      <c r="AR6" s="208">
        <v>13</v>
      </c>
      <c r="AS6" s="208">
        <v>15</v>
      </c>
      <c r="AT6" s="208">
        <v>16</v>
      </c>
      <c r="AU6" s="208" t="s">
        <v>96</v>
      </c>
      <c r="AV6" s="208">
        <v>20</v>
      </c>
      <c r="AW6" s="208">
        <v>21</v>
      </c>
      <c r="AX6" s="208">
        <v>22</v>
      </c>
      <c r="AY6" s="208">
        <v>23</v>
      </c>
      <c r="AZ6" s="208">
        <v>24</v>
      </c>
      <c r="BA6" s="208">
        <v>25</v>
      </c>
      <c r="BB6" s="208">
        <v>26</v>
      </c>
      <c r="BC6" s="208">
        <v>27</v>
      </c>
      <c r="BD6" s="208">
        <v>28</v>
      </c>
      <c r="BE6" s="208">
        <v>29</v>
      </c>
      <c r="BF6" s="208">
        <v>30</v>
      </c>
      <c r="BG6" s="163"/>
      <c r="BH6" s="220"/>
      <c r="BI6" s="221"/>
      <c r="BJ6" s="222"/>
      <c r="BK6" s="222"/>
      <c r="BL6" s="222"/>
      <c r="BM6" s="234"/>
      <c r="BN6" s="235"/>
      <c r="BO6" s="235"/>
      <c r="BP6" s="236"/>
      <c r="BQ6" s="236"/>
      <c r="BV6" s="242"/>
    </row>
    <row r="7" s="129" customFormat="1" spans="1:75">
      <c r="A7" s="170">
        <v>1</v>
      </c>
      <c r="B7" s="171">
        <v>46054</v>
      </c>
      <c r="C7" s="153" t="s">
        <v>97</v>
      </c>
      <c r="D7" s="130" t="str">
        <f>LEFT(E7,2)</f>
        <v>FG</v>
      </c>
      <c r="E7" s="172" t="s">
        <v>98</v>
      </c>
      <c r="F7" s="172"/>
      <c r="G7" s="173"/>
      <c r="H7" s="173"/>
      <c r="I7" s="173"/>
      <c r="J7" s="105"/>
      <c r="K7" s="197" t="e">
        <f>VLOOKUP(J7,'[3]Item List (3)'!A$1:B$110000,2,FALSE)</f>
        <v>#N/A</v>
      </c>
      <c r="L7" s="105"/>
      <c r="M7" s="198" t="str">
        <f>IF((LEFT(J7))="2",$L$2,$J$2)</f>
        <v>IR</v>
      </c>
      <c r="N7" s="153"/>
      <c r="O7" s="199" t="str">
        <f t="shared" ref="O7:O41" si="0">IFERROR(3600/N7,"")</f>
        <v/>
      </c>
      <c r="P7" s="153"/>
      <c r="Q7" s="153"/>
      <c r="R7" s="153"/>
      <c r="S7" s="153"/>
      <c r="T7" s="153"/>
      <c r="U7" s="209">
        <f t="shared" ref="U7:U41" si="1">Q7+S7+T7</f>
        <v>0</v>
      </c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>
        <v>480</v>
      </c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223">
        <f>SUM(V7:BF7)</f>
        <v>480</v>
      </c>
      <c r="BH7" s="224">
        <f t="shared" ref="BH7:BH17" si="2">BG7/60</f>
        <v>8</v>
      </c>
      <c r="BI7" s="225">
        <f t="shared" ref="BI7:BI15" si="3">IFERROR(BH7-SUM(W7:BF7)/60,0)</f>
        <v>0</v>
      </c>
      <c r="BJ7" s="225">
        <f t="shared" ref="BJ7:BJ15" si="4">IFERROR(BI7/BH7*100,0)</f>
        <v>0</v>
      </c>
      <c r="BK7" s="226">
        <f t="shared" ref="BK7:BK15" si="5">IFERROR(((U7*N7)/(BI7*3600)*100),0)</f>
        <v>0</v>
      </c>
      <c r="BL7" s="226">
        <f t="shared" ref="BL7:BL15" si="6">IFERROR(((U7-(R7+S7+T7))/U7*100),0)</f>
        <v>0</v>
      </c>
      <c r="BM7" s="226">
        <f t="shared" ref="BM7:BM15" si="7">IFERROR((((BJ7*BK7*BL7)/1000000)*100),0)</f>
        <v>0</v>
      </c>
      <c r="BN7" s="237">
        <f t="shared" ref="BN7:BN38" si="8">(W7+AP7+BE7+BF7)/60</f>
        <v>0</v>
      </c>
      <c r="BO7" s="237">
        <f t="shared" ref="BO7:BO38" si="9">IFERROR(((BH7-BN7)*3600)/N7,0)</f>
        <v>0</v>
      </c>
      <c r="BP7" s="237">
        <f t="shared" ref="BP7:BP38" si="10">IFERROR(SUM(W7:BF7)/60-BN7,0)</f>
        <v>8</v>
      </c>
      <c r="BQ7" s="238">
        <f t="shared" ref="BQ7:BQ38" si="11">IFERROR(BP7*3600/N7,0)</f>
        <v>0</v>
      </c>
      <c r="BR7" s="140"/>
      <c r="BS7" s="140"/>
      <c r="BT7" s="140"/>
      <c r="BU7" s="141"/>
      <c r="BV7" s="140"/>
      <c r="BW7" s="153">
        <f>Q7*P7</f>
        <v>0</v>
      </c>
    </row>
    <row r="8" s="129" customFormat="1" spans="1:75">
      <c r="A8" s="170">
        <v>2</v>
      </c>
      <c r="B8" s="171">
        <v>46054</v>
      </c>
      <c r="C8" s="153" t="s">
        <v>99</v>
      </c>
      <c r="D8" s="130" t="str">
        <f>LEFT(E8,2)</f>
        <v>FG</v>
      </c>
      <c r="E8" s="172" t="s">
        <v>98</v>
      </c>
      <c r="F8" s="172" t="s">
        <v>100</v>
      </c>
      <c r="G8" s="173" t="s">
        <v>101</v>
      </c>
      <c r="H8" s="173" t="s">
        <v>102</v>
      </c>
      <c r="I8" s="173"/>
      <c r="J8" s="105">
        <v>104343.01</v>
      </c>
      <c r="K8" s="197" t="str">
        <f>VLOOKUP(J8,'[3]Item List (3)'!A$1:B$110000,2,FALSE)</f>
        <v>NA/RNA.IR 69/32</v>
      </c>
      <c r="L8" s="105">
        <v>260101001</v>
      </c>
      <c r="M8" s="198" t="str">
        <f>IF((LEFT(J8))="2",$L$2,$J$2)</f>
        <v>IR</v>
      </c>
      <c r="N8" s="153"/>
      <c r="O8" s="199" t="str">
        <f t="shared" si="0"/>
        <v/>
      </c>
      <c r="P8" s="153">
        <v>1</v>
      </c>
      <c r="Q8" s="153">
        <v>967</v>
      </c>
      <c r="R8" s="153"/>
      <c r="S8" s="153">
        <v>5</v>
      </c>
      <c r="T8" s="153"/>
      <c r="U8" s="209">
        <f t="shared" si="1"/>
        <v>972</v>
      </c>
      <c r="V8" s="153">
        <v>210</v>
      </c>
      <c r="W8" s="153"/>
      <c r="X8" s="153">
        <v>60</v>
      </c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>
        <v>150</v>
      </c>
      <c r="AQ8" s="153">
        <v>60</v>
      </c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223">
        <f t="shared" ref="BG8:BG38" si="12">SUM(V8:BF8)</f>
        <v>480</v>
      </c>
      <c r="BH8" s="224">
        <f t="shared" si="2"/>
        <v>8</v>
      </c>
      <c r="BI8" s="225">
        <f t="shared" si="3"/>
        <v>3.5</v>
      </c>
      <c r="BJ8" s="225">
        <f t="shared" si="4"/>
        <v>43.75</v>
      </c>
      <c r="BK8" s="226">
        <f t="shared" si="5"/>
        <v>0</v>
      </c>
      <c r="BL8" s="226">
        <f t="shared" si="6"/>
        <v>99.4855967078189</v>
      </c>
      <c r="BM8" s="226">
        <f t="shared" si="7"/>
        <v>0</v>
      </c>
      <c r="BN8" s="237">
        <f t="shared" si="8"/>
        <v>2.5</v>
      </c>
      <c r="BO8" s="237">
        <f t="shared" si="9"/>
        <v>0</v>
      </c>
      <c r="BP8" s="237">
        <f t="shared" si="10"/>
        <v>2</v>
      </c>
      <c r="BQ8" s="238">
        <f t="shared" si="11"/>
        <v>0</v>
      </c>
      <c r="BR8" s="140"/>
      <c r="BS8" s="140"/>
      <c r="BT8" s="140"/>
      <c r="BU8" s="141"/>
      <c r="BV8" s="140"/>
      <c r="BW8" s="153">
        <f t="shared" ref="BW8:BW71" si="13">Q8*P8</f>
        <v>967</v>
      </c>
    </row>
    <row r="9" s="129" customFormat="1" spans="1:75">
      <c r="A9" s="170">
        <v>3</v>
      </c>
      <c r="B9" s="171">
        <v>46054</v>
      </c>
      <c r="C9" s="153" t="s">
        <v>97</v>
      </c>
      <c r="D9" s="130" t="str">
        <f>LEFT(E9,2)</f>
        <v>FG</v>
      </c>
      <c r="E9" s="172" t="s">
        <v>103</v>
      </c>
      <c r="F9" s="172" t="s">
        <v>100</v>
      </c>
      <c r="G9" s="173" t="s">
        <v>104</v>
      </c>
      <c r="H9" s="173" t="s">
        <v>105</v>
      </c>
      <c r="I9" s="173"/>
      <c r="J9" s="105">
        <v>104299</v>
      </c>
      <c r="K9" s="197" t="str">
        <f>VLOOKUP(J9,'[3]Item List (3)'!A$1:B$110000,2,FALSE)</f>
        <v>IR.9916</v>
      </c>
      <c r="L9" s="105">
        <v>260107018</v>
      </c>
      <c r="M9" s="198" t="str">
        <f>IF((LEFT(J9))="2",$L$2,$J$2)</f>
        <v>IR</v>
      </c>
      <c r="N9" s="153"/>
      <c r="O9" s="199" t="str">
        <f t="shared" si="0"/>
        <v/>
      </c>
      <c r="P9" s="153">
        <v>1</v>
      </c>
      <c r="Q9" s="153">
        <v>5000</v>
      </c>
      <c r="R9" s="153"/>
      <c r="S9" s="153"/>
      <c r="T9" s="153"/>
      <c r="U9" s="209">
        <f t="shared" si="1"/>
        <v>5000</v>
      </c>
      <c r="V9" s="153">
        <v>180</v>
      </c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>
        <v>120</v>
      </c>
      <c r="AR9" s="153">
        <v>120</v>
      </c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223">
        <f t="shared" si="12"/>
        <v>420</v>
      </c>
      <c r="BH9" s="224">
        <f t="shared" si="2"/>
        <v>7</v>
      </c>
      <c r="BI9" s="225">
        <f t="shared" si="3"/>
        <v>3</v>
      </c>
      <c r="BJ9" s="225">
        <f t="shared" si="4"/>
        <v>42.8571428571429</v>
      </c>
      <c r="BK9" s="226">
        <f t="shared" si="5"/>
        <v>0</v>
      </c>
      <c r="BL9" s="226">
        <f t="shared" si="6"/>
        <v>100</v>
      </c>
      <c r="BM9" s="226">
        <f t="shared" si="7"/>
        <v>0</v>
      </c>
      <c r="BN9" s="237">
        <f t="shared" si="8"/>
        <v>0</v>
      </c>
      <c r="BO9" s="237">
        <f t="shared" si="9"/>
        <v>0</v>
      </c>
      <c r="BP9" s="237">
        <f t="shared" si="10"/>
        <v>4</v>
      </c>
      <c r="BQ9" s="238">
        <f t="shared" si="11"/>
        <v>0</v>
      </c>
      <c r="BR9" s="140"/>
      <c r="BS9" s="140"/>
      <c r="BT9" s="140"/>
      <c r="BU9" s="141"/>
      <c r="BV9" s="140"/>
      <c r="BW9" s="153">
        <f t="shared" si="13"/>
        <v>5000</v>
      </c>
    </row>
    <row r="10" s="129" customFormat="1" spans="1:75">
      <c r="A10" s="170">
        <v>4</v>
      </c>
      <c r="B10" s="171">
        <v>46054</v>
      </c>
      <c r="C10" s="153" t="s">
        <v>97</v>
      </c>
      <c r="D10" s="130" t="str">
        <f>LEFT(E10,2)</f>
        <v>FG</v>
      </c>
      <c r="E10" s="172" t="s">
        <v>103</v>
      </c>
      <c r="F10" s="172" t="s">
        <v>106</v>
      </c>
      <c r="G10" s="173" t="s">
        <v>104</v>
      </c>
      <c r="H10" s="173" t="s">
        <v>105</v>
      </c>
      <c r="I10" s="173"/>
      <c r="J10" s="105">
        <v>104299</v>
      </c>
      <c r="K10" s="197" t="str">
        <f>VLOOKUP(J10,'[3]Item List (3)'!A$1:B$110000,2,FALSE)</f>
        <v>IR.9916</v>
      </c>
      <c r="L10" s="105">
        <v>260107018</v>
      </c>
      <c r="M10" s="198" t="str">
        <f>IF((LEFT(J10))="2",$L$2,$J$2)</f>
        <v>IR</v>
      </c>
      <c r="N10" s="153"/>
      <c r="O10" s="199" t="str">
        <f t="shared" si="0"/>
        <v/>
      </c>
      <c r="P10" s="153">
        <v>1</v>
      </c>
      <c r="Q10" s="153">
        <v>500</v>
      </c>
      <c r="R10" s="153"/>
      <c r="S10" s="153"/>
      <c r="T10" s="153"/>
      <c r="U10" s="209">
        <f t="shared" si="1"/>
        <v>500</v>
      </c>
      <c r="V10" s="153">
        <v>60</v>
      </c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223">
        <f t="shared" si="12"/>
        <v>60</v>
      </c>
      <c r="BH10" s="224">
        <f t="shared" si="2"/>
        <v>1</v>
      </c>
      <c r="BI10" s="225">
        <f t="shared" si="3"/>
        <v>1</v>
      </c>
      <c r="BJ10" s="225">
        <f t="shared" si="4"/>
        <v>100</v>
      </c>
      <c r="BK10" s="226">
        <f t="shared" si="5"/>
        <v>0</v>
      </c>
      <c r="BL10" s="226">
        <f t="shared" si="6"/>
        <v>100</v>
      </c>
      <c r="BM10" s="226">
        <f t="shared" si="7"/>
        <v>0</v>
      </c>
      <c r="BN10" s="237">
        <f t="shared" si="8"/>
        <v>0</v>
      </c>
      <c r="BO10" s="237">
        <f t="shared" si="9"/>
        <v>0</v>
      </c>
      <c r="BP10" s="237">
        <f t="shared" si="10"/>
        <v>0</v>
      </c>
      <c r="BQ10" s="238">
        <f t="shared" si="11"/>
        <v>0</v>
      </c>
      <c r="BR10" s="140"/>
      <c r="BS10" s="140"/>
      <c r="BT10" s="140"/>
      <c r="BU10" s="141"/>
      <c r="BV10" s="140"/>
      <c r="BW10" s="153">
        <f t="shared" si="13"/>
        <v>500</v>
      </c>
    </row>
    <row r="11" s="129" customFormat="1" spans="1:75">
      <c r="A11" s="170">
        <v>5</v>
      </c>
      <c r="B11" s="171">
        <v>46054</v>
      </c>
      <c r="C11" s="153" t="s">
        <v>99</v>
      </c>
      <c r="D11" s="130" t="str">
        <f t="shared" ref="D11:D41" si="14">LEFT(E11,2)</f>
        <v>FG</v>
      </c>
      <c r="E11" s="172" t="s">
        <v>103</v>
      </c>
      <c r="F11" s="172" t="s">
        <v>106</v>
      </c>
      <c r="G11" s="173" t="s">
        <v>105</v>
      </c>
      <c r="H11" s="173" t="s">
        <v>107</v>
      </c>
      <c r="I11" s="173"/>
      <c r="J11" s="105">
        <v>104299</v>
      </c>
      <c r="K11" s="197" t="str">
        <f>VLOOKUP(J11,'[3]Item List (3)'!A$1:B$110000,2,FALSE)</f>
        <v>IR.9916</v>
      </c>
      <c r="L11" s="105">
        <v>260107018</v>
      </c>
      <c r="M11" s="198" t="str">
        <f>IF((LEFT(J11))="2",$L$2,$J$2)</f>
        <v>IR</v>
      </c>
      <c r="N11" s="153"/>
      <c r="O11" s="199" t="str">
        <f t="shared" si="0"/>
        <v/>
      </c>
      <c r="P11" s="153">
        <v>1</v>
      </c>
      <c r="Q11" s="153">
        <v>7000</v>
      </c>
      <c r="R11" s="153"/>
      <c r="S11" s="153"/>
      <c r="T11" s="153"/>
      <c r="U11" s="209">
        <f t="shared" si="1"/>
        <v>7000</v>
      </c>
      <c r="V11" s="153">
        <v>240</v>
      </c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>
        <v>120</v>
      </c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223">
        <f t="shared" si="12"/>
        <v>360</v>
      </c>
      <c r="BH11" s="224">
        <f t="shared" si="2"/>
        <v>6</v>
      </c>
      <c r="BI11" s="225">
        <f t="shared" si="3"/>
        <v>4</v>
      </c>
      <c r="BJ11" s="225">
        <f t="shared" si="4"/>
        <v>66.6666666666667</v>
      </c>
      <c r="BK11" s="226">
        <f t="shared" si="5"/>
        <v>0</v>
      </c>
      <c r="BL11" s="226">
        <f t="shared" si="6"/>
        <v>100</v>
      </c>
      <c r="BM11" s="226">
        <f t="shared" si="7"/>
        <v>0</v>
      </c>
      <c r="BN11" s="237">
        <f t="shared" si="8"/>
        <v>0</v>
      </c>
      <c r="BO11" s="237">
        <f t="shared" si="9"/>
        <v>0</v>
      </c>
      <c r="BP11" s="237">
        <f t="shared" si="10"/>
        <v>2</v>
      </c>
      <c r="BQ11" s="238">
        <f t="shared" si="11"/>
        <v>0</v>
      </c>
      <c r="BR11" s="140"/>
      <c r="BS11" s="140"/>
      <c r="BT11" s="140"/>
      <c r="BU11" s="141"/>
      <c r="BV11" s="140"/>
      <c r="BW11" s="153">
        <f t="shared" si="13"/>
        <v>7000</v>
      </c>
    </row>
    <row r="12" s="129" customFormat="1" spans="1:75">
      <c r="A12" s="170">
        <v>6</v>
      </c>
      <c r="B12" s="171">
        <v>46054</v>
      </c>
      <c r="C12" s="153" t="s">
        <v>99</v>
      </c>
      <c r="D12" s="130" t="str">
        <f t="shared" si="14"/>
        <v>FG</v>
      </c>
      <c r="E12" s="172" t="s">
        <v>103</v>
      </c>
      <c r="F12" s="172" t="s">
        <v>108</v>
      </c>
      <c r="G12" s="173" t="s">
        <v>105</v>
      </c>
      <c r="H12" s="173" t="s">
        <v>107</v>
      </c>
      <c r="I12" s="173"/>
      <c r="J12" s="105">
        <v>104281</v>
      </c>
      <c r="K12" s="197" t="str">
        <f>VLOOKUP(J12,'[3]Item List (3)'!A$1:B$110000,2,FALSE)</f>
        <v>D.IR 14536 </v>
      </c>
      <c r="L12" s="105">
        <v>251223015</v>
      </c>
      <c r="M12" s="198" t="str">
        <f>IF((LEFT(J12))="2",$L$2,$J$2)</f>
        <v>IR</v>
      </c>
      <c r="N12" s="153"/>
      <c r="O12" s="199" t="str">
        <f t="shared" si="0"/>
        <v/>
      </c>
      <c r="P12" s="153">
        <v>1</v>
      </c>
      <c r="Q12" s="153">
        <v>385</v>
      </c>
      <c r="R12" s="153"/>
      <c r="S12" s="153"/>
      <c r="T12" s="153"/>
      <c r="U12" s="209">
        <f t="shared" si="1"/>
        <v>385</v>
      </c>
      <c r="V12" s="153">
        <v>60</v>
      </c>
      <c r="W12" s="153">
        <v>60</v>
      </c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223">
        <f t="shared" si="12"/>
        <v>120</v>
      </c>
      <c r="BH12" s="224">
        <f t="shared" si="2"/>
        <v>2</v>
      </c>
      <c r="BI12" s="225">
        <f t="shared" si="3"/>
        <v>1</v>
      </c>
      <c r="BJ12" s="225">
        <f t="shared" si="4"/>
        <v>50</v>
      </c>
      <c r="BK12" s="226">
        <f t="shared" si="5"/>
        <v>0</v>
      </c>
      <c r="BL12" s="226">
        <f t="shared" si="6"/>
        <v>100</v>
      </c>
      <c r="BM12" s="226">
        <f t="shared" si="7"/>
        <v>0</v>
      </c>
      <c r="BN12" s="237">
        <f t="shared" si="8"/>
        <v>1</v>
      </c>
      <c r="BO12" s="237">
        <f t="shared" si="9"/>
        <v>0</v>
      </c>
      <c r="BP12" s="237">
        <f t="shared" si="10"/>
        <v>0</v>
      </c>
      <c r="BQ12" s="238">
        <f t="shared" si="11"/>
        <v>0</v>
      </c>
      <c r="BR12" s="140"/>
      <c r="BS12" s="140"/>
      <c r="BT12" s="140"/>
      <c r="BU12" s="141"/>
      <c r="BV12" s="140"/>
      <c r="BW12" s="153">
        <f t="shared" si="13"/>
        <v>385</v>
      </c>
    </row>
    <row r="13" s="129" customFormat="1" spans="1:75">
      <c r="A13" s="170">
        <v>7</v>
      </c>
      <c r="B13" s="171">
        <v>46054</v>
      </c>
      <c r="C13" s="153" t="s">
        <v>97</v>
      </c>
      <c r="D13" s="130" t="str">
        <f t="shared" si="14"/>
        <v>CG</v>
      </c>
      <c r="E13" s="172" t="s">
        <v>109</v>
      </c>
      <c r="F13" s="172"/>
      <c r="G13" s="173"/>
      <c r="H13" s="173"/>
      <c r="I13" s="173"/>
      <c r="J13" s="105"/>
      <c r="K13" s="197" t="e">
        <f>VLOOKUP(J13,'[3]Item List (3)'!A$1:B$110000,2,FALSE)</f>
        <v>#N/A</v>
      </c>
      <c r="L13" s="105"/>
      <c r="M13" s="198" t="str">
        <f>IF((LEFT(J13))="2",$L$2,$J$2)</f>
        <v>IR</v>
      </c>
      <c r="N13" s="153"/>
      <c r="O13" s="199" t="str">
        <f t="shared" si="0"/>
        <v/>
      </c>
      <c r="P13" s="153"/>
      <c r="Q13" s="153"/>
      <c r="R13" s="153"/>
      <c r="S13" s="153"/>
      <c r="T13" s="153"/>
      <c r="U13" s="209">
        <f t="shared" si="1"/>
        <v>0</v>
      </c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>
        <v>480</v>
      </c>
      <c r="BG13" s="223">
        <f t="shared" si="12"/>
        <v>480</v>
      </c>
      <c r="BH13" s="224">
        <f t="shared" si="2"/>
        <v>8</v>
      </c>
      <c r="BI13" s="225">
        <f t="shared" si="3"/>
        <v>0</v>
      </c>
      <c r="BJ13" s="225">
        <f t="shared" si="4"/>
        <v>0</v>
      </c>
      <c r="BK13" s="226">
        <f t="shared" si="5"/>
        <v>0</v>
      </c>
      <c r="BL13" s="226">
        <f t="shared" si="6"/>
        <v>0</v>
      </c>
      <c r="BM13" s="226">
        <f t="shared" si="7"/>
        <v>0</v>
      </c>
      <c r="BN13" s="237">
        <f t="shared" si="8"/>
        <v>8</v>
      </c>
      <c r="BO13" s="237">
        <f t="shared" si="9"/>
        <v>0</v>
      </c>
      <c r="BP13" s="237">
        <f t="shared" si="10"/>
        <v>0</v>
      </c>
      <c r="BQ13" s="238">
        <f t="shared" si="11"/>
        <v>0</v>
      </c>
      <c r="BR13" s="140"/>
      <c r="BS13" s="140"/>
      <c r="BT13" s="140"/>
      <c r="BU13" s="141"/>
      <c r="BV13" s="140"/>
      <c r="BW13" s="153">
        <f t="shared" si="13"/>
        <v>0</v>
      </c>
    </row>
    <row r="14" s="129" customFormat="1" spans="1:75">
      <c r="A14" s="170">
        <v>8</v>
      </c>
      <c r="B14" s="171">
        <v>46054</v>
      </c>
      <c r="C14" s="153" t="s">
        <v>99</v>
      </c>
      <c r="D14" s="130" t="str">
        <f t="shared" si="14"/>
        <v>CG</v>
      </c>
      <c r="E14" s="172" t="s">
        <v>109</v>
      </c>
      <c r="F14" s="172"/>
      <c r="G14" s="173"/>
      <c r="H14" s="173"/>
      <c r="I14" s="173"/>
      <c r="J14" s="105"/>
      <c r="K14" s="197" t="e">
        <f>VLOOKUP(J14,'[3]Item List (3)'!A$1:B$110000,2,FALSE)</f>
        <v>#N/A</v>
      </c>
      <c r="L14" s="105"/>
      <c r="M14" s="198" t="str">
        <f>IF((LEFT(J14))="2",$L$2,$J$2)</f>
        <v>IR</v>
      </c>
      <c r="N14" s="153"/>
      <c r="O14" s="199" t="str">
        <f t="shared" si="0"/>
        <v/>
      </c>
      <c r="P14" s="153"/>
      <c r="Q14" s="153"/>
      <c r="R14" s="153"/>
      <c r="S14" s="153"/>
      <c r="T14" s="153"/>
      <c r="U14" s="209">
        <f t="shared" si="1"/>
        <v>0</v>
      </c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>
        <v>480</v>
      </c>
      <c r="BG14" s="223">
        <f t="shared" si="12"/>
        <v>480</v>
      </c>
      <c r="BH14" s="224">
        <f t="shared" si="2"/>
        <v>8</v>
      </c>
      <c r="BI14" s="225">
        <f t="shared" si="3"/>
        <v>0</v>
      </c>
      <c r="BJ14" s="225">
        <f t="shared" si="4"/>
        <v>0</v>
      </c>
      <c r="BK14" s="226">
        <f t="shared" si="5"/>
        <v>0</v>
      </c>
      <c r="BL14" s="226">
        <f t="shared" si="6"/>
        <v>0</v>
      </c>
      <c r="BM14" s="226">
        <f t="shared" si="7"/>
        <v>0</v>
      </c>
      <c r="BN14" s="237">
        <f t="shared" si="8"/>
        <v>8</v>
      </c>
      <c r="BO14" s="237">
        <f t="shared" si="9"/>
        <v>0</v>
      </c>
      <c r="BP14" s="237">
        <f t="shared" si="10"/>
        <v>0</v>
      </c>
      <c r="BQ14" s="238">
        <f t="shared" si="11"/>
        <v>0</v>
      </c>
      <c r="BR14" s="140"/>
      <c r="BS14" s="140"/>
      <c r="BT14" s="140"/>
      <c r="BU14" s="141"/>
      <c r="BV14" s="140"/>
      <c r="BW14" s="153">
        <f t="shared" si="13"/>
        <v>0</v>
      </c>
    </row>
    <row r="15" s="129" customFormat="1" spans="1:75">
      <c r="A15" s="170">
        <v>9</v>
      </c>
      <c r="B15" s="171">
        <v>46054</v>
      </c>
      <c r="C15" s="153" t="s">
        <v>97</v>
      </c>
      <c r="D15" s="130" t="str">
        <f t="shared" si="14"/>
        <v>CG</v>
      </c>
      <c r="E15" s="172" t="s">
        <v>110</v>
      </c>
      <c r="F15" s="172" t="s">
        <v>111</v>
      </c>
      <c r="G15" s="173" t="s">
        <v>112</v>
      </c>
      <c r="H15" s="173" t="s">
        <v>113</v>
      </c>
      <c r="I15" s="173"/>
      <c r="J15" s="105">
        <v>200261</v>
      </c>
      <c r="K15" s="197" t="str">
        <f>VLOOKUP(J15,'[3]Item List (3)'!A$1:B$110000,2,FALSE)</f>
        <v>OR.211 YY4 </v>
      </c>
      <c r="L15" s="105">
        <v>260116005</v>
      </c>
      <c r="M15" s="198" t="str">
        <f>IF((LEFT(J15))="2",$L$2,$J$2)</f>
        <v>OR</v>
      </c>
      <c r="N15" s="153"/>
      <c r="O15" s="199" t="str">
        <f t="shared" si="0"/>
        <v/>
      </c>
      <c r="P15" s="153">
        <v>2</v>
      </c>
      <c r="Q15" s="153">
        <v>4741</v>
      </c>
      <c r="R15" s="153"/>
      <c r="S15" s="153"/>
      <c r="T15" s="153"/>
      <c r="U15" s="209">
        <f t="shared" si="1"/>
        <v>4741</v>
      </c>
      <c r="V15" s="153">
        <v>180</v>
      </c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>
        <v>75</v>
      </c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223">
        <f t="shared" si="12"/>
        <v>255</v>
      </c>
      <c r="BH15" s="224">
        <f t="shared" ref="BH15:BH38" si="15">BG15/60</f>
        <v>4.25</v>
      </c>
      <c r="BI15" s="225">
        <f t="shared" si="3"/>
        <v>3</v>
      </c>
      <c r="BJ15" s="225">
        <f t="shared" si="4"/>
        <v>70.5882352941177</v>
      </c>
      <c r="BK15" s="226">
        <f t="shared" si="5"/>
        <v>0</v>
      </c>
      <c r="BL15" s="226">
        <f t="shared" si="6"/>
        <v>100</v>
      </c>
      <c r="BM15" s="226">
        <f t="shared" si="7"/>
        <v>0</v>
      </c>
      <c r="BN15" s="237">
        <f t="shared" si="8"/>
        <v>0</v>
      </c>
      <c r="BO15" s="237">
        <f t="shared" si="9"/>
        <v>0</v>
      </c>
      <c r="BP15" s="237">
        <f t="shared" si="10"/>
        <v>1.25</v>
      </c>
      <c r="BQ15" s="238">
        <f t="shared" si="11"/>
        <v>0</v>
      </c>
      <c r="BR15" s="140"/>
      <c r="BS15" s="140"/>
      <c r="BT15" s="140"/>
      <c r="BU15" s="141"/>
      <c r="BV15" s="140"/>
      <c r="BW15" s="153">
        <f t="shared" si="13"/>
        <v>9482</v>
      </c>
    </row>
    <row r="16" s="129" customFormat="1" spans="1:75">
      <c r="A16" s="170">
        <v>10</v>
      </c>
      <c r="B16" s="171">
        <v>46054</v>
      </c>
      <c r="C16" s="153" t="s">
        <v>97</v>
      </c>
      <c r="D16" s="130" t="str">
        <f t="shared" si="14"/>
        <v>CG</v>
      </c>
      <c r="E16" s="172" t="s">
        <v>110</v>
      </c>
      <c r="F16" s="172" t="s">
        <v>114</v>
      </c>
      <c r="G16" s="173" t="s">
        <v>112</v>
      </c>
      <c r="H16" s="173" t="s">
        <v>113</v>
      </c>
      <c r="I16" s="173"/>
      <c r="J16" s="105">
        <v>200261</v>
      </c>
      <c r="K16" s="197" t="str">
        <f>VLOOKUP(J16,'[3]Item List (3)'!A$1:B$110000,2,FALSE)</f>
        <v>OR.211 YY4 </v>
      </c>
      <c r="L16" s="105">
        <v>260116005</v>
      </c>
      <c r="M16" s="198" t="str">
        <f>IF((LEFT(J16))="2",$L$2,$J$2)</f>
        <v>OR</v>
      </c>
      <c r="N16" s="153"/>
      <c r="O16" s="199" t="str">
        <f t="shared" si="0"/>
        <v/>
      </c>
      <c r="P16" s="153">
        <v>3</v>
      </c>
      <c r="Q16" s="153">
        <v>1416</v>
      </c>
      <c r="R16" s="153"/>
      <c r="S16" s="153"/>
      <c r="T16" s="153"/>
      <c r="U16" s="209">
        <f t="shared" si="1"/>
        <v>1416</v>
      </c>
      <c r="V16" s="153">
        <v>180</v>
      </c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223">
        <f t="shared" si="12"/>
        <v>180</v>
      </c>
      <c r="BH16" s="224">
        <f t="shared" si="15"/>
        <v>3</v>
      </c>
      <c r="BI16" s="225">
        <f t="shared" ref="BI16:BI38" si="16">IFERROR(BH16-SUM(W16:BF16)/60,0)</f>
        <v>3</v>
      </c>
      <c r="BJ16" s="225">
        <f t="shared" ref="BJ16:BJ38" si="17">IFERROR(BI16/BH16*100,0)</f>
        <v>100</v>
      </c>
      <c r="BK16" s="226">
        <f t="shared" ref="BK16:BK38" si="18">IFERROR(((U16*N16)/(BI16*3600)*100),0)</f>
        <v>0</v>
      </c>
      <c r="BL16" s="226">
        <f t="shared" ref="BL16:BL38" si="19">IFERROR(((U16-(R16+S16+T16))/U16*100),0)</f>
        <v>100</v>
      </c>
      <c r="BM16" s="226">
        <f t="shared" ref="BM16:BM38" si="20">IFERROR((((BJ16*BK16*BL16)/1000000)*100),0)</f>
        <v>0</v>
      </c>
      <c r="BN16" s="237">
        <f t="shared" si="8"/>
        <v>0</v>
      </c>
      <c r="BO16" s="237">
        <f t="shared" si="9"/>
        <v>0</v>
      </c>
      <c r="BP16" s="237">
        <f t="shared" si="10"/>
        <v>0</v>
      </c>
      <c r="BQ16" s="238">
        <f t="shared" si="11"/>
        <v>0</v>
      </c>
      <c r="BR16" s="140"/>
      <c r="BS16" s="140"/>
      <c r="BT16" s="140"/>
      <c r="BU16" s="141"/>
      <c r="BV16" s="140"/>
      <c r="BW16" s="153">
        <f t="shared" si="13"/>
        <v>4248</v>
      </c>
    </row>
    <row r="17" s="129" customFormat="1" spans="1:75">
      <c r="A17" s="170">
        <v>11</v>
      </c>
      <c r="B17" s="171">
        <v>46054</v>
      </c>
      <c r="C17" s="153" t="s">
        <v>97</v>
      </c>
      <c r="D17" s="130" t="str">
        <f t="shared" si="14"/>
        <v>CG</v>
      </c>
      <c r="E17" s="172" t="s">
        <v>110</v>
      </c>
      <c r="F17" s="172"/>
      <c r="G17" s="173" t="s">
        <v>112</v>
      </c>
      <c r="H17" s="173" t="s">
        <v>113</v>
      </c>
      <c r="I17" s="173"/>
      <c r="J17" s="105">
        <v>208246</v>
      </c>
      <c r="K17" s="197" t="str">
        <f>VLOOKUP(J17,'[3]Item List (3)'!A$1:B$110000,2,FALSE)</f>
        <v>OR. 208 YY2 </v>
      </c>
      <c r="L17" s="105"/>
      <c r="M17" s="198" t="str">
        <f>IF((LEFT(J17))="2",$L$2,$J$2)</f>
        <v>OR</v>
      </c>
      <c r="N17" s="153"/>
      <c r="O17" s="199" t="str">
        <f t="shared" si="0"/>
        <v/>
      </c>
      <c r="P17" s="153"/>
      <c r="Q17" s="153"/>
      <c r="R17" s="153"/>
      <c r="S17" s="153">
        <v>63</v>
      </c>
      <c r="T17" s="153"/>
      <c r="U17" s="209">
        <f t="shared" si="1"/>
        <v>63</v>
      </c>
      <c r="V17" s="153">
        <v>45</v>
      </c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223">
        <f t="shared" si="12"/>
        <v>45</v>
      </c>
      <c r="BH17" s="224">
        <f t="shared" si="15"/>
        <v>0.75</v>
      </c>
      <c r="BI17" s="225">
        <f t="shared" si="16"/>
        <v>0.75</v>
      </c>
      <c r="BJ17" s="225">
        <f t="shared" si="17"/>
        <v>100</v>
      </c>
      <c r="BK17" s="226">
        <f t="shared" si="18"/>
        <v>0</v>
      </c>
      <c r="BL17" s="226">
        <f t="shared" si="19"/>
        <v>0</v>
      </c>
      <c r="BM17" s="226">
        <f t="shared" si="20"/>
        <v>0</v>
      </c>
      <c r="BN17" s="237">
        <f t="shared" si="8"/>
        <v>0</v>
      </c>
      <c r="BO17" s="237">
        <f t="shared" si="9"/>
        <v>0</v>
      </c>
      <c r="BP17" s="237">
        <f t="shared" si="10"/>
        <v>0</v>
      </c>
      <c r="BQ17" s="238">
        <f t="shared" si="11"/>
        <v>0</v>
      </c>
      <c r="BR17" s="140"/>
      <c r="BS17" s="140"/>
      <c r="BT17" s="140"/>
      <c r="BU17" s="141"/>
      <c r="BV17" s="140"/>
      <c r="BW17" s="153">
        <f t="shared" si="13"/>
        <v>0</v>
      </c>
    </row>
    <row r="18" s="129" customFormat="1" spans="1:75">
      <c r="A18" s="170">
        <v>12</v>
      </c>
      <c r="B18" s="171">
        <v>46054</v>
      </c>
      <c r="C18" s="153" t="s">
        <v>99</v>
      </c>
      <c r="D18" s="130" t="str">
        <f t="shared" si="14"/>
        <v>CG</v>
      </c>
      <c r="E18" s="172" t="s">
        <v>110</v>
      </c>
      <c r="F18" s="172" t="s">
        <v>114</v>
      </c>
      <c r="G18" s="173" t="s">
        <v>115</v>
      </c>
      <c r="H18" s="173" t="s">
        <v>116</v>
      </c>
      <c r="I18" s="173" t="s">
        <v>117</v>
      </c>
      <c r="J18" s="105">
        <v>200261</v>
      </c>
      <c r="K18" s="197" t="str">
        <f>VLOOKUP(J18,'[3]Item List (3)'!A$1:B$110000,2,FALSE)</f>
        <v>OR.211 YY4 </v>
      </c>
      <c r="L18" s="105">
        <v>260116005</v>
      </c>
      <c r="M18" s="198" t="str">
        <f>IF((LEFT(J18))="2",$L$2,$J$2)</f>
        <v>OR</v>
      </c>
      <c r="N18" s="153"/>
      <c r="O18" s="199" t="str">
        <f t="shared" si="0"/>
        <v/>
      </c>
      <c r="P18" s="153">
        <v>1</v>
      </c>
      <c r="Q18" s="153">
        <v>3311</v>
      </c>
      <c r="R18" s="153"/>
      <c r="S18" s="153">
        <v>13</v>
      </c>
      <c r="T18" s="153"/>
      <c r="U18" s="209">
        <f t="shared" si="1"/>
        <v>3324</v>
      </c>
      <c r="V18" s="153">
        <v>180</v>
      </c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>
        <v>90</v>
      </c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223">
        <f t="shared" si="12"/>
        <v>270</v>
      </c>
      <c r="BH18" s="224">
        <f t="shared" si="15"/>
        <v>4.5</v>
      </c>
      <c r="BI18" s="225">
        <f t="shared" si="16"/>
        <v>3</v>
      </c>
      <c r="BJ18" s="225">
        <f t="shared" si="17"/>
        <v>66.6666666666667</v>
      </c>
      <c r="BK18" s="226">
        <f t="shared" si="18"/>
        <v>0</v>
      </c>
      <c r="BL18" s="226">
        <f t="shared" si="19"/>
        <v>99.6089049338147</v>
      </c>
      <c r="BM18" s="226">
        <f t="shared" si="20"/>
        <v>0</v>
      </c>
      <c r="BN18" s="237">
        <f t="shared" si="8"/>
        <v>0</v>
      </c>
      <c r="BO18" s="237">
        <f t="shared" si="9"/>
        <v>0</v>
      </c>
      <c r="BP18" s="237">
        <f t="shared" si="10"/>
        <v>1.5</v>
      </c>
      <c r="BQ18" s="238">
        <f t="shared" si="11"/>
        <v>0</v>
      </c>
      <c r="BR18" s="140"/>
      <c r="BS18" s="140"/>
      <c r="BT18" s="140"/>
      <c r="BU18" s="141"/>
      <c r="BV18" s="140"/>
      <c r="BW18" s="153">
        <f t="shared" si="13"/>
        <v>3311</v>
      </c>
    </row>
    <row r="19" s="129" customFormat="1" spans="1:75">
      <c r="A19" s="170">
        <v>11</v>
      </c>
      <c r="B19" s="171">
        <v>46054</v>
      </c>
      <c r="C19" s="153" t="s">
        <v>99</v>
      </c>
      <c r="D19" s="130" t="str">
        <f t="shared" si="14"/>
        <v>CG</v>
      </c>
      <c r="E19" s="172" t="s">
        <v>110</v>
      </c>
      <c r="F19" s="172" t="s">
        <v>111</v>
      </c>
      <c r="G19" s="173" t="s">
        <v>115</v>
      </c>
      <c r="H19" s="173" t="s">
        <v>116</v>
      </c>
      <c r="I19" s="173" t="s">
        <v>117</v>
      </c>
      <c r="J19" s="105">
        <v>208322.01</v>
      </c>
      <c r="K19" s="197" t="str">
        <f>VLOOKUP(J19,'[3]Item List (3)'!A$1:B$110000,2,FALSE)</f>
        <v>NA/RNA.OR 49/32</v>
      </c>
      <c r="L19" s="105"/>
      <c r="M19" s="198" t="str">
        <f>IF((LEFT(J19))="2",$L$2,$J$2)</f>
        <v>OR</v>
      </c>
      <c r="N19" s="153"/>
      <c r="O19" s="199" t="str">
        <f t="shared" si="0"/>
        <v/>
      </c>
      <c r="P19" s="153">
        <v>2</v>
      </c>
      <c r="Q19" s="153">
        <v>2528</v>
      </c>
      <c r="R19" s="153"/>
      <c r="S19" s="153"/>
      <c r="T19" s="153"/>
      <c r="U19" s="209">
        <f t="shared" si="1"/>
        <v>2528</v>
      </c>
      <c r="V19" s="153">
        <v>150</v>
      </c>
      <c r="W19" s="153">
        <v>120</v>
      </c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223">
        <f t="shared" si="12"/>
        <v>270</v>
      </c>
      <c r="BH19" s="224">
        <f t="shared" si="15"/>
        <v>4.5</v>
      </c>
      <c r="BI19" s="225">
        <f t="shared" si="16"/>
        <v>2.5</v>
      </c>
      <c r="BJ19" s="225">
        <f t="shared" si="17"/>
        <v>55.5555555555556</v>
      </c>
      <c r="BK19" s="226">
        <f t="shared" si="18"/>
        <v>0</v>
      </c>
      <c r="BL19" s="226">
        <f t="shared" si="19"/>
        <v>100</v>
      </c>
      <c r="BM19" s="226">
        <f t="shared" si="20"/>
        <v>0</v>
      </c>
      <c r="BN19" s="237">
        <f t="shared" si="8"/>
        <v>2</v>
      </c>
      <c r="BO19" s="237">
        <f t="shared" si="9"/>
        <v>0</v>
      </c>
      <c r="BP19" s="237">
        <f t="shared" si="10"/>
        <v>0</v>
      </c>
      <c r="BQ19" s="238">
        <f t="shared" si="11"/>
        <v>0</v>
      </c>
      <c r="BR19" s="140"/>
      <c r="BS19" s="140"/>
      <c r="BT19" s="140"/>
      <c r="BU19" s="141"/>
      <c r="BV19" s="140"/>
      <c r="BW19" s="153">
        <f t="shared" si="13"/>
        <v>5056</v>
      </c>
    </row>
    <row r="20" s="129" customFormat="1" spans="1:75">
      <c r="A20" s="170">
        <v>10</v>
      </c>
      <c r="B20" s="171">
        <v>46054</v>
      </c>
      <c r="C20" s="153" t="s">
        <v>97</v>
      </c>
      <c r="D20" s="130" t="str">
        <f t="shared" si="14"/>
        <v>CG</v>
      </c>
      <c r="E20" s="172" t="s">
        <v>118</v>
      </c>
      <c r="F20" s="172"/>
      <c r="G20" s="173"/>
      <c r="H20" s="173"/>
      <c r="I20" s="173"/>
      <c r="J20" s="105"/>
      <c r="K20" s="197" t="e">
        <f>VLOOKUP(J20,'[3]Item List (3)'!A$1:B$110000,2,FALSE)</f>
        <v>#N/A</v>
      </c>
      <c r="L20" s="105"/>
      <c r="M20" s="198" t="str">
        <f>IF((LEFT(J20))="2",$L$2,$J$2)</f>
        <v>IR</v>
      </c>
      <c r="N20" s="153"/>
      <c r="O20" s="199" t="str">
        <f t="shared" si="0"/>
        <v/>
      </c>
      <c r="P20" s="153"/>
      <c r="Q20" s="153"/>
      <c r="R20" s="153"/>
      <c r="S20" s="153"/>
      <c r="T20" s="153"/>
      <c r="U20" s="209">
        <f t="shared" si="1"/>
        <v>0</v>
      </c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>
        <v>480</v>
      </c>
      <c r="AY20" s="153"/>
      <c r="AZ20" s="153"/>
      <c r="BA20" s="153"/>
      <c r="BB20" s="153"/>
      <c r="BC20" s="153"/>
      <c r="BD20" s="153"/>
      <c r="BE20" s="153"/>
      <c r="BF20" s="153"/>
      <c r="BG20" s="223">
        <f t="shared" si="12"/>
        <v>480</v>
      </c>
      <c r="BH20" s="224">
        <f t="shared" si="15"/>
        <v>8</v>
      </c>
      <c r="BI20" s="225">
        <f t="shared" si="16"/>
        <v>0</v>
      </c>
      <c r="BJ20" s="225">
        <f t="shared" si="17"/>
        <v>0</v>
      </c>
      <c r="BK20" s="226">
        <f t="shared" si="18"/>
        <v>0</v>
      </c>
      <c r="BL20" s="226">
        <f t="shared" si="19"/>
        <v>0</v>
      </c>
      <c r="BM20" s="226">
        <f t="shared" si="20"/>
        <v>0</v>
      </c>
      <c r="BN20" s="237">
        <f t="shared" si="8"/>
        <v>0</v>
      </c>
      <c r="BO20" s="237">
        <f t="shared" si="9"/>
        <v>0</v>
      </c>
      <c r="BP20" s="237">
        <f t="shared" si="10"/>
        <v>8</v>
      </c>
      <c r="BQ20" s="238">
        <f t="shared" si="11"/>
        <v>0</v>
      </c>
      <c r="BR20" s="140"/>
      <c r="BS20" s="140"/>
      <c r="BT20" s="140"/>
      <c r="BU20" s="141"/>
      <c r="BV20" s="140"/>
      <c r="BW20" s="153">
        <f t="shared" si="13"/>
        <v>0</v>
      </c>
    </row>
    <row r="21" s="129" customFormat="1" spans="1:75">
      <c r="A21" s="170">
        <v>11</v>
      </c>
      <c r="B21" s="171">
        <v>46054</v>
      </c>
      <c r="C21" s="153" t="s">
        <v>99</v>
      </c>
      <c r="D21" s="130" t="str">
        <f t="shared" si="14"/>
        <v>CG</v>
      </c>
      <c r="E21" s="172" t="s">
        <v>118</v>
      </c>
      <c r="F21" s="172"/>
      <c r="G21" s="173"/>
      <c r="H21" s="173"/>
      <c r="I21" s="173"/>
      <c r="J21" s="105"/>
      <c r="K21" s="197" t="e">
        <f>VLOOKUP(J21,'[3]Item List (3)'!A$1:B$110000,2,FALSE)</f>
        <v>#N/A</v>
      </c>
      <c r="L21" s="105"/>
      <c r="M21" s="198" t="str">
        <f>IF((LEFT(J21))="2",$L$2,$J$2)</f>
        <v>IR</v>
      </c>
      <c r="N21" s="153"/>
      <c r="O21" s="199" t="str">
        <f t="shared" si="0"/>
        <v/>
      </c>
      <c r="P21" s="153"/>
      <c r="Q21" s="153"/>
      <c r="R21" s="153"/>
      <c r="S21" s="153"/>
      <c r="T21" s="153"/>
      <c r="U21" s="209">
        <f t="shared" si="1"/>
        <v>0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>
        <v>480</v>
      </c>
      <c r="AY21" s="153"/>
      <c r="AZ21" s="153"/>
      <c r="BA21" s="153"/>
      <c r="BB21" s="153"/>
      <c r="BC21" s="153"/>
      <c r="BD21" s="153"/>
      <c r="BE21" s="153"/>
      <c r="BF21" s="153"/>
      <c r="BG21" s="223">
        <f t="shared" si="12"/>
        <v>480</v>
      </c>
      <c r="BH21" s="224">
        <f t="shared" si="15"/>
        <v>8</v>
      </c>
      <c r="BI21" s="225">
        <f t="shared" si="16"/>
        <v>0</v>
      </c>
      <c r="BJ21" s="225">
        <f t="shared" si="17"/>
        <v>0</v>
      </c>
      <c r="BK21" s="226">
        <f t="shared" si="18"/>
        <v>0</v>
      </c>
      <c r="BL21" s="226">
        <f t="shared" si="19"/>
        <v>0</v>
      </c>
      <c r="BM21" s="226">
        <f t="shared" si="20"/>
        <v>0</v>
      </c>
      <c r="BN21" s="237">
        <f t="shared" si="8"/>
        <v>0</v>
      </c>
      <c r="BO21" s="237">
        <f t="shared" si="9"/>
        <v>0</v>
      </c>
      <c r="BP21" s="237">
        <f t="shared" si="10"/>
        <v>8</v>
      </c>
      <c r="BQ21" s="238">
        <f t="shared" si="11"/>
        <v>0</v>
      </c>
      <c r="BR21" s="140"/>
      <c r="BS21" s="140"/>
      <c r="BT21" s="140"/>
      <c r="BU21" s="141"/>
      <c r="BV21" s="140"/>
      <c r="BW21" s="153">
        <f t="shared" si="13"/>
        <v>0</v>
      </c>
    </row>
    <row r="22" s="129" customFormat="1" spans="1:75">
      <c r="A22" s="170">
        <v>12</v>
      </c>
      <c r="B22" s="171">
        <v>46054</v>
      </c>
      <c r="C22" s="153" t="s">
        <v>97</v>
      </c>
      <c r="D22" s="130" t="str">
        <f t="shared" si="14"/>
        <v>CG</v>
      </c>
      <c r="E22" s="172" t="s">
        <v>119</v>
      </c>
      <c r="F22" s="172"/>
      <c r="G22" s="173"/>
      <c r="H22" s="173"/>
      <c r="I22" s="173"/>
      <c r="J22" s="105"/>
      <c r="K22" s="197" t="e">
        <f>VLOOKUP(J22,'[3]Item List (3)'!A$1:B$110000,2,FALSE)</f>
        <v>#N/A</v>
      </c>
      <c r="L22" s="105"/>
      <c r="M22" s="198" t="str">
        <f>IF((LEFT(J22))="2",$L$2,$J$2)</f>
        <v>IR</v>
      </c>
      <c r="N22" s="153"/>
      <c r="O22" s="199" t="str">
        <f t="shared" si="0"/>
        <v/>
      </c>
      <c r="P22" s="153"/>
      <c r="Q22" s="153"/>
      <c r="R22" s="153"/>
      <c r="S22" s="153"/>
      <c r="T22" s="153"/>
      <c r="U22" s="209">
        <f t="shared" si="1"/>
        <v>0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223">
        <f t="shared" si="12"/>
        <v>0</v>
      </c>
      <c r="BH22" s="224">
        <f t="shared" si="15"/>
        <v>0</v>
      </c>
      <c r="BI22" s="225">
        <f t="shared" si="16"/>
        <v>0</v>
      </c>
      <c r="BJ22" s="225">
        <f t="shared" si="17"/>
        <v>0</v>
      </c>
      <c r="BK22" s="226">
        <f t="shared" si="18"/>
        <v>0</v>
      </c>
      <c r="BL22" s="226">
        <f t="shared" si="19"/>
        <v>0</v>
      </c>
      <c r="BM22" s="226">
        <f t="shared" si="20"/>
        <v>0</v>
      </c>
      <c r="BN22" s="237">
        <f t="shared" si="8"/>
        <v>0</v>
      </c>
      <c r="BO22" s="237">
        <f t="shared" si="9"/>
        <v>0</v>
      </c>
      <c r="BP22" s="237">
        <f t="shared" si="10"/>
        <v>0</v>
      </c>
      <c r="BQ22" s="238">
        <f t="shared" si="11"/>
        <v>0</v>
      </c>
      <c r="BR22" s="140"/>
      <c r="BS22" s="140"/>
      <c r="BT22" s="140"/>
      <c r="BU22" s="141"/>
      <c r="BV22" s="140"/>
      <c r="BW22" s="153">
        <f t="shared" si="13"/>
        <v>0</v>
      </c>
    </row>
    <row r="23" s="129" customFormat="1" spans="1:75">
      <c r="A23" s="170">
        <v>13</v>
      </c>
      <c r="B23" s="171">
        <v>46054</v>
      </c>
      <c r="C23" s="153" t="s">
        <v>99</v>
      </c>
      <c r="D23" s="130" t="str">
        <f t="shared" si="14"/>
        <v>CG</v>
      </c>
      <c r="E23" s="172" t="s">
        <v>119</v>
      </c>
      <c r="F23" s="172"/>
      <c r="G23" s="173"/>
      <c r="H23" s="173"/>
      <c r="I23" s="173"/>
      <c r="J23" s="105"/>
      <c r="K23" s="197" t="e">
        <f>VLOOKUP(J23,'[3]Item List (3)'!A$1:B$110000,2,FALSE)</f>
        <v>#N/A</v>
      </c>
      <c r="L23" s="105"/>
      <c r="M23" s="198" t="str">
        <f>IF((LEFT(J23))="2",$L$2,$J$2)</f>
        <v>IR</v>
      </c>
      <c r="N23" s="153"/>
      <c r="O23" s="199" t="str">
        <f t="shared" si="0"/>
        <v/>
      </c>
      <c r="P23" s="153"/>
      <c r="Q23" s="153"/>
      <c r="R23" s="153"/>
      <c r="S23" s="153"/>
      <c r="T23" s="153"/>
      <c r="U23" s="209">
        <f t="shared" si="1"/>
        <v>0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223">
        <f t="shared" si="12"/>
        <v>0</v>
      </c>
      <c r="BH23" s="224">
        <f t="shared" si="15"/>
        <v>0</v>
      </c>
      <c r="BI23" s="225">
        <f t="shared" si="16"/>
        <v>0</v>
      </c>
      <c r="BJ23" s="225">
        <f t="shared" si="17"/>
        <v>0</v>
      </c>
      <c r="BK23" s="226">
        <f t="shared" si="18"/>
        <v>0</v>
      </c>
      <c r="BL23" s="226">
        <f t="shared" si="19"/>
        <v>0</v>
      </c>
      <c r="BM23" s="226">
        <f t="shared" si="20"/>
        <v>0</v>
      </c>
      <c r="BN23" s="237">
        <f t="shared" si="8"/>
        <v>0</v>
      </c>
      <c r="BO23" s="237">
        <f t="shared" si="9"/>
        <v>0</v>
      </c>
      <c r="BP23" s="237">
        <f t="shared" si="10"/>
        <v>0</v>
      </c>
      <c r="BQ23" s="238">
        <f t="shared" si="11"/>
        <v>0</v>
      </c>
      <c r="BR23" s="140"/>
      <c r="BS23" s="140"/>
      <c r="BT23" s="140"/>
      <c r="BU23" s="141"/>
      <c r="BV23" s="140"/>
      <c r="BW23" s="153">
        <f t="shared" si="13"/>
        <v>0</v>
      </c>
    </row>
    <row r="24" s="129" customFormat="1" spans="1:75">
      <c r="A24" s="170">
        <v>17</v>
      </c>
      <c r="B24" s="171">
        <v>46054</v>
      </c>
      <c r="C24" s="153" t="s">
        <v>97</v>
      </c>
      <c r="D24" s="130" t="str">
        <f t="shared" si="14"/>
        <v>EG</v>
      </c>
      <c r="E24" s="172" t="s">
        <v>120</v>
      </c>
      <c r="F24" s="172"/>
      <c r="G24" s="173"/>
      <c r="H24" s="173"/>
      <c r="I24" s="173"/>
      <c r="J24" s="105"/>
      <c r="K24" s="197" t="e">
        <f>VLOOKUP(J24,'[3]Item List (3)'!A$1:B$110000,2,FALSE)</f>
        <v>#N/A</v>
      </c>
      <c r="L24" s="105"/>
      <c r="M24" s="198" t="str">
        <f>IF((LEFT(J24))="2",$L$2,$J$2)</f>
        <v>IR</v>
      </c>
      <c r="N24" s="153"/>
      <c r="O24" s="199" t="str">
        <f t="shared" si="0"/>
        <v/>
      </c>
      <c r="P24" s="153"/>
      <c r="Q24" s="153"/>
      <c r="R24" s="153"/>
      <c r="S24" s="153"/>
      <c r="T24" s="153"/>
      <c r="U24" s="209">
        <f t="shared" si="1"/>
        <v>0</v>
      </c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>
        <v>480</v>
      </c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223">
        <f t="shared" si="12"/>
        <v>480</v>
      </c>
      <c r="BH24" s="224">
        <f t="shared" si="15"/>
        <v>8</v>
      </c>
      <c r="BI24" s="225">
        <f t="shared" si="16"/>
        <v>0</v>
      </c>
      <c r="BJ24" s="225">
        <f t="shared" si="17"/>
        <v>0</v>
      </c>
      <c r="BK24" s="226">
        <f t="shared" si="18"/>
        <v>0</v>
      </c>
      <c r="BL24" s="226">
        <f t="shared" si="19"/>
        <v>0</v>
      </c>
      <c r="BM24" s="226">
        <f t="shared" si="20"/>
        <v>0</v>
      </c>
      <c r="BN24" s="237">
        <f t="shared" si="8"/>
        <v>0</v>
      </c>
      <c r="BO24" s="237">
        <f t="shared" si="9"/>
        <v>0</v>
      </c>
      <c r="BP24" s="237">
        <f t="shared" si="10"/>
        <v>8</v>
      </c>
      <c r="BQ24" s="238">
        <f t="shared" si="11"/>
        <v>0</v>
      </c>
      <c r="BR24" s="140"/>
      <c r="BS24" s="140"/>
      <c r="BT24" s="140"/>
      <c r="BU24" s="141"/>
      <c r="BV24" s="140"/>
      <c r="BW24" s="153">
        <f t="shared" si="13"/>
        <v>0</v>
      </c>
    </row>
    <row r="25" s="129" customFormat="1" spans="1:75">
      <c r="A25" s="170">
        <v>20</v>
      </c>
      <c r="B25" s="171">
        <v>46054</v>
      </c>
      <c r="C25" s="153" t="s">
        <v>99</v>
      </c>
      <c r="D25" s="130" t="str">
        <f t="shared" si="14"/>
        <v>EG</v>
      </c>
      <c r="E25" s="172" t="s">
        <v>120</v>
      </c>
      <c r="F25" s="172"/>
      <c r="G25" s="173"/>
      <c r="H25" s="173"/>
      <c r="I25" s="173"/>
      <c r="J25" s="105"/>
      <c r="K25" s="197" t="e">
        <f>VLOOKUP(J25,'[3]Item List (3)'!A$1:B$110000,2,FALSE)</f>
        <v>#N/A</v>
      </c>
      <c r="L25" s="105"/>
      <c r="M25" s="198" t="str">
        <f>IF((LEFT(J25))="2",$L$2,$J$2)</f>
        <v>IR</v>
      </c>
      <c r="N25" s="153"/>
      <c r="O25" s="199" t="str">
        <f t="shared" si="0"/>
        <v/>
      </c>
      <c r="P25" s="153"/>
      <c r="Q25" s="153"/>
      <c r="R25" s="153"/>
      <c r="S25" s="153"/>
      <c r="T25" s="153"/>
      <c r="U25" s="209">
        <f t="shared" si="1"/>
        <v>0</v>
      </c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>
        <v>480</v>
      </c>
      <c r="BG25" s="223">
        <f t="shared" si="12"/>
        <v>480</v>
      </c>
      <c r="BH25" s="224">
        <f t="shared" si="15"/>
        <v>8</v>
      </c>
      <c r="BI25" s="225">
        <f t="shared" si="16"/>
        <v>0</v>
      </c>
      <c r="BJ25" s="225">
        <f t="shared" si="17"/>
        <v>0</v>
      </c>
      <c r="BK25" s="226">
        <f t="shared" si="18"/>
        <v>0</v>
      </c>
      <c r="BL25" s="226">
        <f t="shared" si="19"/>
        <v>0</v>
      </c>
      <c r="BM25" s="226">
        <f t="shared" si="20"/>
        <v>0</v>
      </c>
      <c r="BN25" s="237">
        <f t="shared" si="8"/>
        <v>8</v>
      </c>
      <c r="BO25" s="237">
        <f t="shared" si="9"/>
        <v>0</v>
      </c>
      <c r="BP25" s="237">
        <f t="shared" si="10"/>
        <v>0</v>
      </c>
      <c r="BQ25" s="238">
        <f t="shared" si="11"/>
        <v>0</v>
      </c>
      <c r="BR25" s="140"/>
      <c r="BS25" s="140"/>
      <c r="BT25" s="140"/>
      <c r="BU25" s="141"/>
      <c r="BV25" s="140"/>
      <c r="BW25" s="153">
        <f t="shared" si="13"/>
        <v>0</v>
      </c>
    </row>
    <row r="26" s="129" customFormat="1" spans="1:75">
      <c r="A26" s="170">
        <v>21</v>
      </c>
      <c r="B26" s="171">
        <v>46054</v>
      </c>
      <c r="C26" s="153" t="s">
        <v>97</v>
      </c>
      <c r="D26" s="130" t="str">
        <f t="shared" si="14"/>
        <v>EG</v>
      </c>
      <c r="E26" s="172" t="s">
        <v>121</v>
      </c>
      <c r="F26" s="172" t="s">
        <v>122</v>
      </c>
      <c r="G26" s="173" t="s">
        <v>123</v>
      </c>
      <c r="H26" s="173"/>
      <c r="I26" s="173"/>
      <c r="J26" s="105">
        <v>208281</v>
      </c>
      <c r="K26" s="197" t="str">
        <f>VLOOKUP(J26,'[3]Item List (3)'!A$1:B$110000,2,FALSE)</f>
        <v>D.OR 14536 </v>
      </c>
      <c r="L26" s="105"/>
      <c r="M26" s="198" t="str">
        <f>IF((LEFT(J26))="2",$L$2,$J$2)</f>
        <v>OR</v>
      </c>
      <c r="N26" s="153">
        <v>45</v>
      </c>
      <c r="O26" s="199">
        <f t="shared" si="0"/>
        <v>80</v>
      </c>
      <c r="P26" s="153">
        <v>1</v>
      </c>
      <c r="Q26" s="153">
        <v>145</v>
      </c>
      <c r="R26" s="153">
        <v>9</v>
      </c>
      <c r="S26" s="153">
        <v>1</v>
      </c>
      <c r="T26" s="153"/>
      <c r="U26" s="209">
        <f t="shared" si="1"/>
        <v>146</v>
      </c>
      <c r="V26" s="153">
        <v>150</v>
      </c>
      <c r="W26" s="153">
        <v>120</v>
      </c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>
        <v>330</v>
      </c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223">
        <f t="shared" si="12"/>
        <v>600</v>
      </c>
      <c r="BH26" s="224">
        <f t="shared" si="15"/>
        <v>10</v>
      </c>
      <c r="BI26" s="225">
        <f t="shared" si="16"/>
        <v>2.5</v>
      </c>
      <c r="BJ26" s="225">
        <f t="shared" si="17"/>
        <v>25</v>
      </c>
      <c r="BK26" s="226">
        <f t="shared" si="18"/>
        <v>73</v>
      </c>
      <c r="BL26" s="226">
        <f t="shared" si="19"/>
        <v>93.1506849315068</v>
      </c>
      <c r="BM26" s="226">
        <f t="shared" si="20"/>
        <v>17</v>
      </c>
      <c r="BN26" s="237">
        <f t="shared" si="8"/>
        <v>2</v>
      </c>
      <c r="BO26" s="237">
        <f t="shared" si="9"/>
        <v>640</v>
      </c>
      <c r="BP26" s="237">
        <f t="shared" si="10"/>
        <v>5.5</v>
      </c>
      <c r="BQ26" s="238">
        <f t="shared" si="11"/>
        <v>440</v>
      </c>
      <c r="BR26" s="140"/>
      <c r="BS26" s="140"/>
      <c r="BT26" s="140"/>
      <c r="BU26" s="141"/>
      <c r="BV26" s="140"/>
      <c r="BW26" s="153">
        <f t="shared" si="13"/>
        <v>145</v>
      </c>
    </row>
    <row r="27" s="129" customFormat="1" spans="1:75">
      <c r="A27" s="170">
        <v>22</v>
      </c>
      <c r="B27" s="171">
        <v>46054</v>
      </c>
      <c r="C27" s="153" t="s">
        <v>99</v>
      </c>
      <c r="D27" s="130" t="str">
        <f t="shared" si="14"/>
        <v>EG</v>
      </c>
      <c r="E27" s="172" t="s">
        <v>121</v>
      </c>
      <c r="F27" s="172" t="s">
        <v>122</v>
      </c>
      <c r="G27" s="173" t="s">
        <v>124</v>
      </c>
      <c r="H27" s="173"/>
      <c r="I27" s="173"/>
      <c r="J27" s="105">
        <v>202103</v>
      </c>
      <c r="K27" s="197" t="e">
        <f>VLOOKUP(J27,'[3]Item List (3)'!A$1:B$110000,2,FALSE)</f>
        <v>#N/A</v>
      </c>
      <c r="L27" s="105"/>
      <c r="M27" s="198" t="str">
        <f>IF((LEFT(J27))="2",$L$2,$J$2)</f>
        <v>OR</v>
      </c>
      <c r="N27" s="153">
        <v>40</v>
      </c>
      <c r="O27" s="199">
        <f t="shared" si="0"/>
        <v>90</v>
      </c>
      <c r="P27" s="153">
        <v>1</v>
      </c>
      <c r="Q27" s="153">
        <v>26</v>
      </c>
      <c r="R27" s="153">
        <v>4</v>
      </c>
      <c r="S27" s="153"/>
      <c r="T27" s="153"/>
      <c r="U27" s="209">
        <f t="shared" si="1"/>
        <v>26</v>
      </c>
      <c r="V27" s="153">
        <v>30</v>
      </c>
      <c r="W27" s="153">
        <v>60</v>
      </c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>
        <v>390</v>
      </c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223">
        <f t="shared" si="12"/>
        <v>480</v>
      </c>
      <c r="BH27" s="224">
        <f t="shared" si="15"/>
        <v>8</v>
      </c>
      <c r="BI27" s="225">
        <f t="shared" si="16"/>
        <v>0.5</v>
      </c>
      <c r="BJ27" s="225">
        <f t="shared" si="17"/>
        <v>6.25</v>
      </c>
      <c r="BK27" s="226">
        <f t="shared" si="18"/>
        <v>57.7777777777778</v>
      </c>
      <c r="BL27" s="226">
        <f t="shared" si="19"/>
        <v>84.6153846153846</v>
      </c>
      <c r="BM27" s="226">
        <f t="shared" si="20"/>
        <v>3.05555555555556</v>
      </c>
      <c r="BN27" s="237">
        <f t="shared" si="8"/>
        <v>1</v>
      </c>
      <c r="BO27" s="237">
        <f t="shared" si="9"/>
        <v>630</v>
      </c>
      <c r="BP27" s="237">
        <f t="shared" si="10"/>
        <v>6.5</v>
      </c>
      <c r="BQ27" s="238">
        <f t="shared" si="11"/>
        <v>585</v>
      </c>
      <c r="BR27" s="140"/>
      <c r="BS27" s="140"/>
      <c r="BT27" s="140"/>
      <c r="BU27" s="141"/>
      <c r="BV27" s="140"/>
      <c r="BW27" s="153">
        <f t="shared" si="13"/>
        <v>26</v>
      </c>
    </row>
    <row r="28" s="129" customFormat="1" spans="1:75">
      <c r="A28" s="170">
        <v>23</v>
      </c>
      <c r="B28" s="171">
        <v>46054</v>
      </c>
      <c r="C28" s="153" t="s">
        <v>97</v>
      </c>
      <c r="D28" s="130" t="str">
        <f t="shared" si="14"/>
        <v>EG</v>
      </c>
      <c r="E28" s="172" t="s">
        <v>125</v>
      </c>
      <c r="F28" s="172" t="s">
        <v>122</v>
      </c>
      <c r="G28" s="173" t="s">
        <v>126</v>
      </c>
      <c r="H28" s="173"/>
      <c r="I28" s="173"/>
      <c r="J28" s="105">
        <v>208281</v>
      </c>
      <c r="K28" s="197" t="str">
        <f>VLOOKUP(J28,'[3]Item List (3)'!A$1:B$110000,2,FALSE)</f>
        <v>D.OR 14536 </v>
      </c>
      <c r="L28" s="105">
        <v>251225006</v>
      </c>
      <c r="M28" s="198" t="str">
        <f>IF((LEFT(J28))="2",$L$2,$J$2)</f>
        <v>OR</v>
      </c>
      <c r="N28" s="153">
        <v>50</v>
      </c>
      <c r="O28" s="199">
        <f t="shared" si="0"/>
        <v>72</v>
      </c>
      <c r="P28" s="153">
        <v>1</v>
      </c>
      <c r="Q28" s="153">
        <v>200</v>
      </c>
      <c r="R28" s="153">
        <v>6</v>
      </c>
      <c r="S28" s="153">
        <v>2</v>
      </c>
      <c r="T28" s="153"/>
      <c r="U28" s="209">
        <f t="shared" si="1"/>
        <v>202</v>
      </c>
      <c r="V28" s="153">
        <v>210</v>
      </c>
      <c r="W28" s="153">
        <v>60</v>
      </c>
      <c r="X28" s="153">
        <v>30</v>
      </c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>
        <v>180</v>
      </c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223">
        <f t="shared" si="12"/>
        <v>480</v>
      </c>
      <c r="BH28" s="224">
        <f t="shared" si="15"/>
        <v>8</v>
      </c>
      <c r="BI28" s="225">
        <f t="shared" si="16"/>
        <v>3.5</v>
      </c>
      <c r="BJ28" s="225">
        <f t="shared" si="17"/>
        <v>43.75</v>
      </c>
      <c r="BK28" s="226">
        <f t="shared" si="18"/>
        <v>80.1587301587302</v>
      </c>
      <c r="BL28" s="226">
        <f t="shared" si="19"/>
        <v>96.039603960396</v>
      </c>
      <c r="BM28" s="226">
        <f t="shared" si="20"/>
        <v>33.6805555555556</v>
      </c>
      <c r="BN28" s="237">
        <f t="shared" si="8"/>
        <v>1</v>
      </c>
      <c r="BO28" s="237">
        <f t="shared" si="9"/>
        <v>504</v>
      </c>
      <c r="BP28" s="237">
        <f t="shared" si="10"/>
        <v>3.5</v>
      </c>
      <c r="BQ28" s="238">
        <f t="shared" si="11"/>
        <v>252</v>
      </c>
      <c r="BR28" s="140"/>
      <c r="BS28" s="140"/>
      <c r="BT28" s="140"/>
      <c r="BU28" s="141"/>
      <c r="BV28" s="140"/>
      <c r="BW28" s="153">
        <f t="shared" si="13"/>
        <v>200</v>
      </c>
    </row>
    <row r="29" s="129" customFormat="1" spans="1:75">
      <c r="A29" s="170">
        <v>26</v>
      </c>
      <c r="B29" s="171">
        <v>46054</v>
      </c>
      <c r="C29" s="153" t="s">
        <v>99</v>
      </c>
      <c r="D29" s="130" t="str">
        <f t="shared" si="14"/>
        <v>EG</v>
      </c>
      <c r="E29" s="172" t="s">
        <v>125</v>
      </c>
      <c r="F29" s="172" t="s">
        <v>122</v>
      </c>
      <c r="G29" s="173" t="s">
        <v>126</v>
      </c>
      <c r="H29" s="173" t="s">
        <v>124</v>
      </c>
      <c r="I29" s="173" t="s">
        <v>127</v>
      </c>
      <c r="J29" s="105">
        <v>208281</v>
      </c>
      <c r="K29" s="197" t="str">
        <f>VLOOKUP(J29,'[3]Item List (3)'!A$1:B$110000,2,FALSE)</f>
        <v>D.OR 14536 </v>
      </c>
      <c r="L29" s="200">
        <v>251225006</v>
      </c>
      <c r="M29" s="198" t="str">
        <f>IF((LEFT(J29))="2",$L$2,$J$2)</f>
        <v>OR</v>
      </c>
      <c r="N29" s="153">
        <v>50</v>
      </c>
      <c r="O29" s="199">
        <f t="shared" si="0"/>
        <v>72</v>
      </c>
      <c r="P29" s="153">
        <v>1</v>
      </c>
      <c r="Q29" s="153">
        <v>282</v>
      </c>
      <c r="R29" s="153">
        <v>17</v>
      </c>
      <c r="S29" s="153">
        <v>7</v>
      </c>
      <c r="T29" s="153"/>
      <c r="U29" s="209">
        <f t="shared" si="1"/>
        <v>289</v>
      </c>
      <c r="V29" s="153">
        <v>360</v>
      </c>
      <c r="W29" s="153"/>
      <c r="X29" s="153">
        <v>120</v>
      </c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223">
        <f t="shared" si="12"/>
        <v>480</v>
      </c>
      <c r="BH29" s="224">
        <f t="shared" si="15"/>
        <v>8</v>
      </c>
      <c r="BI29" s="225">
        <f t="shared" si="16"/>
        <v>6</v>
      </c>
      <c r="BJ29" s="225">
        <f t="shared" si="17"/>
        <v>75</v>
      </c>
      <c r="BK29" s="226">
        <f t="shared" si="18"/>
        <v>66.8981481481482</v>
      </c>
      <c r="BL29" s="226">
        <f t="shared" si="19"/>
        <v>91.6955017301038</v>
      </c>
      <c r="BM29" s="226">
        <f t="shared" si="20"/>
        <v>46.0069444444445</v>
      </c>
      <c r="BN29" s="237">
        <f t="shared" si="8"/>
        <v>0</v>
      </c>
      <c r="BO29" s="237">
        <f t="shared" si="9"/>
        <v>576</v>
      </c>
      <c r="BP29" s="237">
        <f t="shared" si="10"/>
        <v>2</v>
      </c>
      <c r="BQ29" s="238">
        <f t="shared" si="11"/>
        <v>144</v>
      </c>
      <c r="BR29" s="140"/>
      <c r="BS29" s="140"/>
      <c r="BT29" s="140"/>
      <c r="BU29" s="141"/>
      <c r="BV29" s="140"/>
      <c r="BW29" s="153">
        <f t="shared" si="13"/>
        <v>282</v>
      </c>
    </row>
    <row r="30" s="129" customFormat="1" spans="1:75">
      <c r="A30" s="170">
        <v>27</v>
      </c>
      <c r="B30" s="171">
        <v>46054</v>
      </c>
      <c r="C30" s="153" t="s">
        <v>97</v>
      </c>
      <c r="D30" s="130" t="str">
        <f t="shared" si="14"/>
        <v>EG</v>
      </c>
      <c r="E30" s="172" t="s">
        <v>128</v>
      </c>
      <c r="F30" s="172" t="s">
        <v>129</v>
      </c>
      <c r="G30" s="173" t="s">
        <v>130</v>
      </c>
      <c r="H30" s="173" t="s">
        <v>124</v>
      </c>
      <c r="I30" s="173"/>
      <c r="J30" s="105">
        <v>100261</v>
      </c>
      <c r="K30" s="197" t="str">
        <f>VLOOKUP(J30,'[3]Item List (3)'!A$1:B$110000,2,FALSE)</f>
        <v>IR. 211 YY4</v>
      </c>
      <c r="L30" s="200">
        <v>260116004</v>
      </c>
      <c r="M30" s="198" t="str">
        <f>IF((LEFT(J30))="2",$L$2,$J$2)</f>
        <v>IR</v>
      </c>
      <c r="N30" s="153">
        <v>20</v>
      </c>
      <c r="O30" s="199">
        <f t="shared" si="0"/>
        <v>180</v>
      </c>
      <c r="P30" s="153">
        <v>1</v>
      </c>
      <c r="Q30" s="153">
        <v>1040</v>
      </c>
      <c r="R30" s="153">
        <v>3</v>
      </c>
      <c r="S30" s="153">
        <v>2</v>
      </c>
      <c r="T30" s="153"/>
      <c r="U30" s="209">
        <f t="shared" si="1"/>
        <v>1042</v>
      </c>
      <c r="V30" s="153">
        <v>360</v>
      </c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>
        <v>60</v>
      </c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>
        <v>60</v>
      </c>
      <c r="BD30" s="153"/>
      <c r="BE30" s="153"/>
      <c r="BF30" s="153"/>
      <c r="BG30" s="223">
        <f t="shared" si="12"/>
        <v>480</v>
      </c>
      <c r="BH30" s="224">
        <f t="shared" si="15"/>
        <v>8</v>
      </c>
      <c r="BI30" s="225">
        <f t="shared" si="16"/>
        <v>6</v>
      </c>
      <c r="BJ30" s="225">
        <f t="shared" si="17"/>
        <v>75</v>
      </c>
      <c r="BK30" s="226">
        <f t="shared" si="18"/>
        <v>96.4814814814815</v>
      </c>
      <c r="BL30" s="226">
        <f t="shared" si="19"/>
        <v>99.5201535508637</v>
      </c>
      <c r="BM30" s="226">
        <f t="shared" si="20"/>
        <v>72.0138888888889</v>
      </c>
      <c r="BN30" s="237">
        <f t="shared" si="8"/>
        <v>1</v>
      </c>
      <c r="BO30" s="237">
        <f t="shared" si="9"/>
        <v>1260</v>
      </c>
      <c r="BP30" s="237">
        <f t="shared" si="10"/>
        <v>1</v>
      </c>
      <c r="BQ30" s="238">
        <f t="shared" si="11"/>
        <v>180</v>
      </c>
      <c r="BR30" s="140"/>
      <c r="BS30" s="140"/>
      <c r="BT30" s="140"/>
      <c r="BU30" s="141"/>
      <c r="BV30" s="140"/>
      <c r="BW30" s="153">
        <f t="shared" si="13"/>
        <v>1040</v>
      </c>
    </row>
    <row r="31" s="129" customFormat="1" spans="1:75">
      <c r="A31" s="170">
        <v>28</v>
      </c>
      <c r="B31" s="171">
        <v>46054</v>
      </c>
      <c r="C31" s="153" t="s">
        <v>99</v>
      </c>
      <c r="D31" s="130" t="str">
        <f t="shared" si="14"/>
        <v>EG</v>
      </c>
      <c r="E31" s="172" t="s">
        <v>128</v>
      </c>
      <c r="F31" s="172" t="s">
        <v>129</v>
      </c>
      <c r="G31" s="173" t="s">
        <v>124</v>
      </c>
      <c r="H31" s="173" t="s">
        <v>126</v>
      </c>
      <c r="I31" s="173"/>
      <c r="J31" s="105">
        <v>100261</v>
      </c>
      <c r="K31" s="197" t="str">
        <f>VLOOKUP(J31,'[3]Item List (3)'!A$1:B$110000,2,FALSE)</f>
        <v>IR. 211 YY4</v>
      </c>
      <c r="L31" s="200">
        <v>260116004</v>
      </c>
      <c r="M31" s="198" t="str">
        <f>IF((LEFT(J31))="2",$L$2,$J$2)</f>
        <v>IR</v>
      </c>
      <c r="N31" s="153">
        <v>20</v>
      </c>
      <c r="O31" s="199">
        <f t="shared" si="0"/>
        <v>180</v>
      </c>
      <c r="P31" s="153">
        <v>1</v>
      </c>
      <c r="Q31" s="153">
        <v>441</v>
      </c>
      <c r="R31" s="153"/>
      <c r="S31" s="153"/>
      <c r="T31" s="153"/>
      <c r="U31" s="209">
        <f t="shared" si="1"/>
        <v>441</v>
      </c>
      <c r="V31" s="153">
        <v>150</v>
      </c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>
        <v>30</v>
      </c>
      <c r="AO31" s="153"/>
      <c r="AP31" s="153"/>
      <c r="AQ31" s="153"/>
      <c r="AR31" s="153">
        <v>300</v>
      </c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223">
        <f t="shared" si="12"/>
        <v>480</v>
      </c>
      <c r="BH31" s="224">
        <f t="shared" si="15"/>
        <v>8</v>
      </c>
      <c r="BI31" s="225">
        <f t="shared" si="16"/>
        <v>2.5</v>
      </c>
      <c r="BJ31" s="225">
        <f t="shared" si="17"/>
        <v>31.25</v>
      </c>
      <c r="BK31" s="226">
        <f t="shared" si="18"/>
        <v>98</v>
      </c>
      <c r="BL31" s="226">
        <f t="shared" si="19"/>
        <v>100</v>
      </c>
      <c r="BM31" s="226">
        <f t="shared" si="20"/>
        <v>30.625</v>
      </c>
      <c r="BN31" s="237">
        <f t="shared" si="8"/>
        <v>0</v>
      </c>
      <c r="BO31" s="237">
        <f t="shared" si="9"/>
        <v>1440</v>
      </c>
      <c r="BP31" s="237">
        <f t="shared" si="10"/>
        <v>5.5</v>
      </c>
      <c r="BQ31" s="238">
        <f t="shared" si="11"/>
        <v>990</v>
      </c>
      <c r="BR31" s="140"/>
      <c r="BS31" s="140"/>
      <c r="BT31" s="140"/>
      <c r="BU31" s="141"/>
      <c r="BV31" s="140"/>
      <c r="BW31" s="153">
        <f t="shared" si="13"/>
        <v>441</v>
      </c>
    </row>
    <row r="32" s="129" customFormat="1" spans="1:75">
      <c r="A32" s="170">
        <v>29</v>
      </c>
      <c r="B32" s="171">
        <v>46054</v>
      </c>
      <c r="C32" s="153" t="s">
        <v>97</v>
      </c>
      <c r="D32" s="130" t="str">
        <f t="shared" si="14"/>
        <v>EG</v>
      </c>
      <c r="E32" s="172" t="s">
        <v>131</v>
      </c>
      <c r="F32" s="172"/>
      <c r="G32" s="173"/>
      <c r="H32" s="173"/>
      <c r="I32" s="173"/>
      <c r="J32" s="105"/>
      <c r="K32" s="197" t="e">
        <f>VLOOKUP(J32,'[3]Item List (3)'!A$1:B$110000,2,FALSE)</f>
        <v>#N/A</v>
      </c>
      <c r="L32" s="200"/>
      <c r="M32" s="198" t="str">
        <f>IF((LEFT(J32))="2",$L$2,$J$2)</f>
        <v>IR</v>
      </c>
      <c r="N32" s="153"/>
      <c r="O32" s="199" t="str">
        <f t="shared" si="0"/>
        <v/>
      </c>
      <c r="P32" s="153"/>
      <c r="Q32" s="153"/>
      <c r="R32" s="153"/>
      <c r="S32" s="153"/>
      <c r="T32" s="153"/>
      <c r="U32" s="209">
        <f t="shared" si="1"/>
        <v>0</v>
      </c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223">
        <f t="shared" si="12"/>
        <v>0</v>
      </c>
      <c r="BH32" s="224">
        <f t="shared" si="15"/>
        <v>0</v>
      </c>
      <c r="BI32" s="225">
        <f t="shared" si="16"/>
        <v>0</v>
      </c>
      <c r="BJ32" s="225">
        <f t="shared" si="17"/>
        <v>0</v>
      </c>
      <c r="BK32" s="226">
        <f t="shared" si="18"/>
        <v>0</v>
      </c>
      <c r="BL32" s="226">
        <f t="shared" si="19"/>
        <v>0</v>
      </c>
      <c r="BM32" s="226">
        <f t="shared" si="20"/>
        <v>0</v>
      </c>
      <c r="BN32" s="237">
        <f t="shared" si="8"/>
        <v>0</v>
      </c>
      <c r="BO32" s="237">
        <f t="shared" si="9"/>
        <v>0</v>
      </c>
      <c r="BP32" s="237">
        <f t="shared" si="10"/>
        <v>0</v>
      </c>
      <c r="BQ32" s="238">
        <f t="shared" si="11"/>
        <v>0</v>
      </c>
      <c r="BR32" s="140"/>
      <c r="BS32" s="140"/>
      <c r="BT32" s="140"/>
      <c r="BU32" s="141"/>
      <c r="BV32" s="140"/>
      <c r="BW32" s="153">
        <f t="shared" si="13"/>
        <v>0</v>
      </c>
    </row>
    <row r="33" s="129" customFormat="1" spans="1:75">
      <c r="A33" s="170">
        <v>30</v>
      </c>
      <c r="B33" s="171">
        <v>46054</v>
      </c>
      <c r="C33" s="153" t="s">
        <v>99</v>
      </c>
      <c r="D33" s="130" t="str">
        <f t="shared" si="14"/>
        <v>EG</v>
      </c>
      <c r="E33" s="172" t="s">
        <v>131</v>
      </c>
      <c r="F33" s="172"/>
      <c r="G33" s="173"/>
      <c r="H33" s="173"/>
      <c r="I33" s="173"/>
      <c r="J33" s="105"/>
      <c r="K33" s="197" t="e">
        <f>VLOOKUP(J33,'[3]Item List (3)'!A$1:B$110000,2,FALSE)</f>
        <v>#N/A</v>
      </c>
      <c r="L33" s="105"/>
      <c r="M33" s="198" t="str">
        <f>IF((LEFT(J33))="2",$L$2,$J$2)</f>
        <v>IR</v>
      </c>
      <c r="N33" s="153"/>
      <c r="O33" s="199" t="str">
        <f t="shared" si="0"/>
        <v/>
      </c>
      <c r="P33" s="153"/>
      <c r="Q33" s="153"/>
      <c r="R33" s="153"/>
      <c r="S33" s="153"/>
      <c r="T33" s="153"/>
      <c r="U33" s="209">
        <f t="shared" si="1"/>
        <v>0</v>
      </c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223">
        <f t="shared" si="12"/>
        <v>0</v>
      </c>
      <c r="BH33" s="224">
        <f t="shared" si="15"/>
        <v>0</v>
      </c>
      <c r="BI33" s="225">
        <f t="shared" si="16"/>
        <v>0</v>
      </c>
      <c r="BJ33" s="225">
        <f t="shared" si="17"/>
        <v>0</v>
      </c>
      <c r="BK33" s="226">
        <f t="shared" si="18"/>
        <v>0</v>
      </c>
      <c r="BL33" s="226">
        <f t="shared" si="19"/>
        <v>0</v>
      </c>
      <c r="BM33" s="226">
        <f t="shared" si="20"/>
        <v>0</v>
      </c>
      <c r="BN33" s="237">
        <f t="shared" si="8"/>
        <v>0</v>
      </c>
      <c r="BO33" s="237">
        <f t="shared" si="9"/>
        <v>0</v>
      </c>
      <c r="BP33" s="237">
        <f t="shared" si="10"/>
        <v>0</v>
      </c>
      <c r="BQ33" s="238">
        <f t="shared" si="11"/>
        <v>0</v>
      </c>
      <c r="BR33" s="140"/>
      <c r="BS33" s="140"/>
      <c r="BT33" s="140"/>
      <c r="BU33" s="141"/>
      <c r="BV33" s="140"/>
      <c r="BW33" s="153">
        <f t="shared" si="13"/>
        <v>0</v>
      </c>
    </row>
    <row r="34" s="129" customFormat="1" spans="1:75">
      <c r="A34" s="170">
        <v>31</v>
      </c>
      <c r="B34" s="171">
        <v>46054</v>
      </c>
      <c r="C34" s="153" t="s">
        <v>97</v>
      </c>
      <c r="D34" s="130" t="str">
        <f t="shared" si="14"/>
        <v>IG</v>
      </c>
      <c r="E34" s="172" t="s">
        <v>132</v>
      </c>
      <c r="F34" s="172"/>
      <c r="G34" s="173"/>
      <c r="H34" s="173"/>
      <c r="I34" s="173"/>
      <c r="J34" s="105"/>
      <c r="K34" s="197" t="e">
        <f>VLOOKUP(J34,'[3]Item List (3)'!A$1:B$110000,2,FALSE)</f>
        <v>#N/A</v>
      </c>
      <c r="L34" s="105"/>
      <c r="M34" s="198" t="str">
        <f>IF((LEFT(J34))="2",$L$2,$J$2)</f>
        <v>IR</v>
      </c>
      <c r="N34" s="153"/>
      <c r="O34" s="199" t="str">
        <f t="shared" si="0"/>
        <v/>
      </c>
      <c r="P34" s="153"/>
      <c r="Q34" s="153"/>
      <c r="R34" s="153"/>
      <c r="S34" s="153"/>
      <c r="T34" s="153"/>
      <c r="U34" s="209">
        <f t="shared" si="1"/>
        <v>0</v>
      </c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>
        <v>480</v>
      </c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223">
        <f t="shared" si="12"/>
        <v>480</v>
      </c>
      <c r="BH34" s="224">
        <f t="shared" si="15"/>
        <v>8</v>
      </c>
      <c r="BI34" s="225">
        <f t="shared" si="16"/>
        <v>0</v>
      </c>
      <c r="BJ34" s="225">
        <f t="shared" si="17"/>
        <v>0</v>
      </c>
      <c r="BK34" s="226">
        <f t="shared" si="18"/>
        <v>0</v>
      </c>
      <c r="BL34" s="226">
        <f t="shared" si="19"/>
        <v>0</v>
      </c>
      <c r="BM34" s="226">
        <f t="shared" si="20"/>
        <v>0</v>
      </c>
      <c r="BN34" s="237">
        <f t="shared" si="8"/>
        <v>0</v>
      </c>
      <c r="BO34" s="237">
        <f t="shared" si="9"/>
        <v>0</v>
      </c>
      <c r="BP34" s="237">
        <f t="shared" si="10"/>
        <v>8</v>
      </c>
      <c r="BQ34" s="238">
        <f t="shared" si="11"/>
        <v>0</v>
      </c>
      <c r="BR34" s="140"/>
      <c r="BS34" s="140"/>
      <c r="BT34" s="140"/>
      <c r="BU34" s="141"/>
      <c r="BV34" s="140"/>
      <c r="BW34" s="153">
        <f t="shared" si="13"/>
        <v>0</v>
      </c>
    </row>
    <row r="35" s="129" customFormat="1" spans="1:75">
      <c r="A35" s="170">
        <v>32</v>
      </c>
      <c r="B35" s="171">
        <v>46054</v>
      </c>
      <c r="C35" s="153" t="s">
        <v>99</v>
      </c>
      <c r="D35" s="130" t="str">
        <f t="shared" si="14"/>
        <v>IG</v>
      </c>
      <c r="E35" s="172" t="s">
        <v>132</v>
      </c>
      <c r="F35" s="172"/>
      <c r="G35" s="173"/>
      <c r="H35" s="173"/>
      <c r="I35" s="173"/>
      <c r="J35" s="105"/>
      <c r="K35" s="197" t="e">
        <f>VLOOKUP(J35,'[3]Item List (3)'!A$1:B$110000,2,FALSE)</f>
        <v>#N/A</v>
      </c>
      <c r="L35" s="105"/>
      <c r="M35" s="198" t="str">
        <f>IF((LEFT(J35))="2",$L$2,$J$2)</f>
        <v>IR</v>
      </c>
      <c r="N35" s="153"/>
      <c r="O35" s="199" t="str">
        <f t="shared" si="0"/>
        <v/>
      </c>
      <c r="P35" s="153"/>
      <c r="Q35" s="153"/>
      <c r="R35" s="153"/>
      <c r="S35" s="153"/>
      <c r="T35" s="153"/>
      <c r="U35" s="209">
        <f t="shared" si="1"/>
        <v>0</v>
      </c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>
        <v>480</v>
      </c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223">
        <f t="shared" si="12"/>
        <v>480</v>
      </c>
      <c r="BH35" s="224">
        <f t="shared" si="15"/>
        <v>8</v>
      </c>
      <c r="BI35" s="225">
        <f t="shared" si="16"/>
        <v>0</v>
      </c>
      <c r="BJ35" s="225">
        <f t="shared" si="17"/>
        <v>0</v>
      </c>
      <c r="BK35" s="226">
        <f t="shared" si="18"/>
        <v>0</v>
      </c>
      <c r="BL35" s="226">
        <f t="shared" si="19"/>
        <v>0</v>
      </c>
      <c r="BM35" s="226">
        <f t="shared" si="20"/>
        <v>0</v>
      </c>
      <c r="BN35" s="237">
        <f t="shared" si="8"/>
        <v>0</v>
      </c>
      <c r="BO35" s="237">
        <f t="shared" si="9"/>
        <v>0</v>
      </c>
      <c r="BP35" s="237">
        <f t="shared" si="10"/>
        <v>8</v>
      </c>
      <c r="BQ35" s="238">
        <f t="shared" si="11"/>
        <v>0</v>
      </c>
      <c r="BR35" s="140"/>
      <c r="BS35" s="140"/>
      <c r="BT35" s="140"/>
      <c r="BU35" s="141"/>
      <c r="BV35" s="140"/>
      <c r="BW35" s="153">
        <f t="shared" si="13"/>
        <v>0</v>
      </c>
    </row>
    <row r="36" s="129" customFormat="1" spans="1:75">
      <c r="A36" s="170">
        <v>32</v>
      </c>
      <c r="B36" s="171">
        <v>46054</v>
      </c>
      <c r="C36" s="153" t="s">
        <v>97</v>
      </c>
      <c r="D36" s="130" t="str">
        <f t="shared" si="14"/>
        <v>IG</v>
      </c>
      <c r="E36" s="172" t="s">
        <v>133</v>
      </c>
      <c r="F36" s="172" t="s">
        <v>134</v>
      </c>
      <c r="G36" s="173" t="s">
        <v>135</v>
      </c>
      <c r="H36" s="173" t="s">
        <v>130</v>
      </c>
      <c r="I36" s="173"/>
      <c r="J36" s="105">
        <v>104332.01</v>
      </c>
      <c r="K36" s="197" t="str">
        <f>VLOOKUP(J36,'[3]Item List (3)'!A$1:B$110000,2,FALSE)</f>
        <v>NA/RNA.IR 6908</v>
      </c>
      <c r="L36" s="105">
        <v>251012002</v>
      </c>
      <c r="M36" s="198" t="str">
        <f>IF((LEFT(J36))="2",$L$2,$J$2)</f>
        <v>IR</v>
      </c>
      <c r="N36" s="153">
        <v>45</v>
      </c>
      <c r="O36" s="199">
        <f t="shared" si="0"/>
        <v>80</v>
      </c>
      <c r="P36" s="153">
        <v>1</v>
      </c>
      <c r="Q36" s="153">
        <v>4</v>
      </c>
      <c r="R36" s="153">
        <v>45</v>
      </c>
      <c r="S36" s="153">
        <v>8</v>
      </c>
      <c r="T36" s="153"/>
      <c r="U36" s="209">
        <f t="shared" si="1"/>
        <v>12</v>
      </c>
      <c r="V36" s="153">
        <v>60</v>
      </c>
      <c r="W36" s="153">
        <v>120</v>
      </c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>
        <v>300</v>
      </c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223">
        <f t="shared" si="12"/>
        <v>480</v>
      </c>
      <c r="BH36" s="224">
        <f t="shared" si="15"/>
        <v>8</v>
      </c>
      <c r="BI36" s="225">
        <f t="shared" si="16"/>
        <v>1</v>
      </c>
      <c r="BJ36" s="225">
        <f t="shared" si="17"/>
        <v>12.5</v>
      </c>
      <c r="BK36" s="226">
        <f t="shared" si="18"/>
        <v>15</v>
      </c>
      <c r="BL36" s="226">
        <f t="shared" si="19"/>
        <v>-341.666666666667</v>
      </c>
      <c r="BM36" s="226">
        <f t="shared" si="20"/>
        <v>-6.40625</v>
      </c>
      <c r="BN36" s="237">
        <f t="shared" si="8"/>
        <v>2</v>
      </c>
      <c r="BO36" s="237">
        <f t="shared" si="9"/>
        <v>480</v>
      </c>
      <c r="BP36" s="237">
        <f t="shared" si="10"/>
        <v>5</v>
      </c>
      <c r="BQ36" s="238">
        <f t="shared" si="11"/>
        <v>400</v>
      </c>
      <c r="BR36" s="140"/>
      <c r="BS36" s="140"/>
      <c r="BT36" s="140"/>
      <c r="BU36" s="141"/>
      <c r="BV36" s="140"/>
      <c r="BW36" s="153">
        <f t="shared" si="13"/>
        <v>4</v>
      </c>
    </row>
    <row r="37" s="129" customFormat="1" spans="1:75">
      <c r="A37" s="170">
        <v>35</v>
      </c>
      <c r="B37" s="171">
        <v>46054</v>
      </c>
      <c r="C37" s="153" t="s">
        <v>99</v>
      </c>
      <c r="D37" s="130" t="str">
        <f t="shared" si="14"/>
        <v>IG</v>
      </c>
      <c r="E37" s="172" t="s">
        <v>133</v>
      </c>
      <c r="F37" s="172" t="s">
        <v>134</v>
      </c>
      <c r="G37" s="173" t="s">
        <v>136</v>
      </c>
      <c r="H37" s="173"/>
      <c r="I37" s="173"/>
      <c r="J37" s="105">
        <v>104332.01</v>
      </c>
      <c r="K37" s="197" t="str">
        <f>VLOOKUP(J37,'[3]Item List (3)'!A$1:B$110000,2,FALSE)</f>
        <v>NA/RNA.IR 6908</v>
      </c>
      <c r="L37" s="105">
        <v>251012002</v>
      </c>
      <c r="M37" s="198" t="str">
        <f>IF((LEFT(J37))="2",$L$2,$J$2)</f>
        <v>IR</v>
      </c>
      <c r="N37" s="153">
        <v>45</v>
      </c>
      <c r="O37" s="199">
        <f t="shared" si="0"/>
        <v>80</v>
      </c>
      <c r="P37" s="153">
        <v>1</v>
      </c>
      <c r="Q37" s="153">
        <v>232</v>
      </c>
      <c r="R37" s="153">
        <v>43</v>
      </c>
      <c r="S37" s="153">
        <v>15</v>
      </c>
      <c r="T37" s="153"/>
      <c r="U37" s="209">
        <f t="shared" si="1"/>
        <v>247</v>
      </c>
      <c r="V37" s="153">
        <v>285</v>
      </c>
      <c r="W37" s="153"/>
      <c r="X37" s="153">
        <v>20</v>
      </c>
      <c r="Y37" s="153"/>
      <c r="Z37" s="153">
        <v>100</v>
      </c>
      <c r="AA37" s="153"/>
      <c r="AB37" s="153"/>
      <c r="AC37" s="153">
        <v>30</v>
      </c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>
        <v>30</v>
      </c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>
        <v>10</v>
      </c>
      <c r="BD37" s="153"/>
      <c r="BE37" s="153">
        <v>5</v>
      </c>
      <c r="BF37" s="153"/>
      <c r="BG37" s="223">
        <f t="shared" si="12"/>
        <v>480</v>
      </c>
      <c r="BH37" s="224">
        <f t="shared" si="15"/>
        <v>8</v>
      </c>
      <c r="BI37" s="225">
        <f t="shared" si="16"/>
        <v>4.75</v>
      </c>
      <c r="BJ37" s="225">
        <f t="shared" si="17"/>
        <v>59.375</v>
      </c>
      <c r="BK37" s="226">
        <f t="shared" si="18"/>
        <v>65</v>
      </c>
      <c r="BL37" s="226">
        <f t="shared" si="19"/>
        <v>76.5182186234818</v>
      </c>
      <c r="BM37" s="226">
        <f t="shared" si="20"/>
        <v>29.53125</v>
      </c>
      <c r="BN37" s="237">
        <f t="shared" si="8"/>
        <v>0.583333333333333</v>
      </c>
      <c r="BO37" s="237">
        <f t="shared" si="9"/>
        <v>593.333333333333</v>
      </c>
      <c r="BP37" s="237">
        <f t="shared" si="10"/>
        <v>2.66666666666667</v>
      </c>
      <c r="BQ37" s="238">
        <f t="shared" si="11"/>
        <v>213.333333333333</v>
      </c>
      <c r="BR37" s="140"/>
      <c r="BS37" s="140"/>
      <c r="BT37" s="140"/>
      <c r="BU37" s="141"/>
      <c r="BV37" s="140"/>
      <c r="BW37" s="153">
        <f t="shared" si="13"/>
        <v>232</v>
      </c>
    </row>
    <row r="38" s="129" customFormat="1" spans="1:75">
      <c r="A38" s="170">
        <v>36</v>
      </c>
      <c r="B38" s="171">
        <v>46054</v>
      </c>
      <c r="C38" s="153" t="s">
        <v>97</v>
      </c>
      <c r="D38" s="130" t="str">
        <f t="shared" si="14"/>
        <v>IG</v>
      </c>
      <c r="E38" s="172" t="s">
        <v>137</v>
      </c>
      <c r="F38" s="172"/>
      <c r="G38" s="173"/>
      <c r="H38" s="173"/>
      <c r="I38" s="173"/>
      <c r="J38" s="105"/>
      <c r="K38" s="197" t="e">
        <f>VLOOKUP(J38,'[3]Item List (3)'!A$1:B$110000,2,FALSE)</f>
        <v>#N/A</v>
      </c>
      <c r="L38" s="105"/>
      <c r="M38" s="198" t="str">
        <f>IF((LEFT(J38))="2",$L$2,$J$2)</f>
        <v>IR</v>
      </c>
      <c r="N38" s="153"/>
      <c r="O38" s="199" t="str">
        <f t="shared" si="0"/>
        <v/>
      </c>
      <c r="P38" s="153"/>
      <c r="Q38" s="153"/>
      <c r="R38" s="153"/>
      <c r="S38" s="153"/>
      <c r="T38" s="153"/>
      <c r="U38" s="209">
        <f t="shared" si="1"/>
        <v>0</v>
      </c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>
        <v>480</v>
      </c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223">
        <f t="shared" si="12"/>
        <v>480</v>
      </c>
      <c r="BH38" s="224">
        <f t="shared" si="15"/>
        <v>8</v>
      </c>
      <c r="BI38" s="225">
        <f t="shared" si="16"/>
        <v>0</v>
      </c>
      <c r="BJ38" s="225">
        <f t="shared" si="17"/>
        <v>0</v>
      </c>
      <c r="BK38" s="226">
        <f t="shared" si="18"/>
        <v>0</v>
      </c>
      <c r="BL38" s="226">
        <f t="shared" si="19"/>
        <v>0</v>
      </c>
      <c r="BM38" s="226">
        <f t="shared" si="20"/>
        <v>0</v>
      </c>
      <c r="BN38" s="237">
        <f t="shared" si="8"/>
        <v>0</v>
      </c>
      <c r="BO38" s="237">
        <f t="shared" si="9"/>
        <v>0</v>
      </c>
      <c r="BP38" s="237">
        <f t="shared" si="10"/>
        <v>8</v>
      </c>
      <c r="BQ38" s="238">
        <f t="shared" si="11"/>
        <v>0</v>
      </c>
      <c r="BR38" s="140"/>
      <c r="BS38" s="140"/>
      <c r="BT38" s="140"/>
      <c r="BU38" s="141"/>
      <c r="BV38" s="140"/>
      <c r="BW38" s="153">
        <f t="shared" si="13"/>
        <v>0</v>
      </c>
    </row>
    <row r="39" s="129" customFormat="1" spans="1:75">
      <c r="A39" s="170">
        <v>44</v>
      </c>
      <c r="B39" s="171">
        <v>46054</v>
      </c>
      <c r="C39" s="153" t="s">
        <v>99</v>
      </c>
      <c r="D39" s="130" t="str">
        <f t="shared" si="14"/>
        <v>IG</v>
      </c>
      <c r="E39" s="172" t="s">
        <v>137</v>
      </c>
      <c r="F39" s="172"/>
      <c r="G39" s="173"/>
      <c r="H39" s="173"/>
      <c r="I39" s="173"/>
      <c r="J39" s="105"/>
      <c r="K39" s="197" t="e">
        <f>VLOOKUP(J39,'[3]Item List (3)'!A$1:B$110000,2,FALSE)</f>
        <v>#N/A</v>
      </c>
      <c r="L39" s="105"/>
      <c r="M39" s="198" t="str">
        <f>IF((LEFT(J39))="2",$L$2,$J$2)</f>
        <v>IR</v>
      </c>
      <c r="N39" s="153"/>
      <c r="O39" s="199" t="str">
        <f t="shared" si="0"/>
        <v/>
      </c>
      <c r="P39" s="153"/>
      <c r="Q39" s="153"/>
      <c r="R39" s="153"/>
      <c r="S39" s="153"/>
      <c r="T39" s="153"/>
      <c r="U39" s="209">
        <f t="shared" si="1"/>
        <v>0</v>
      </c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>
        <v>480</v>
      </c>
      <c r="BG39" s="223">
        <f t="shared" ref="BG39:BG67" si="21">SUM(V39:BF39)</f>
        <v>480</v>
      </c>
      <c r="BH39" s="224">
        <f t="shared" ref="BH39:BH60" si="22">BG39/60</f>
        <v>8</v>
      </c>
      <c r="BI39" s="225">
        <f t="shared" ref="BI39:BI60" si="23">IFERROR(BH39-SUM(W39:BF39)/60,0)</f>
        <v>0</v>
      </c>
      <c r="BJ39" s="225">
        <f t="shared" ref="BJ39:BJ60" si="24">IFERROR(BI39/BH39*100,0)</f>
        <v>0</v>
      </c>
      <c r="BK39" s="226">
        <f t="shared" ref="BK39:BK60" si="25">IFERROR(((U39*N39)/(BI39*3600)*100),0)</f>
        <v>0</v>
      </c>
      <c r="BL39" s="226">
        <f t="shared" ref="BL39:BL60" si="26">IFERROR(((U39-(R39+S39+T39))/U39*100),0)</f>
        <v>0</v>
      </c>
      <c r="BM39" s="226">
        <f t="shared" ref="BM39:BM47" si="27">IFERROR((((BJ39*BK39*BL39)/1000000)*100),0)</f>
        <v>0</v>
      </c>
      <c r="BN39" s="237">
        <f t="shared" ref="BN39:BN60" si="28">(W39+AP39+BE39+BF39)/60</f>
        <v>8</v>
      </c>
      <c r="BO39" s="237">
        <f t="shared" ref="BO39:BO60" si="29">IFERROR(((BH39-BN39)*3600)/N39,0)</f>
        <v>0</v>
      </c>
      <c r="BP39" s="237">
        <f t="shared" ref="BP39:BP60" si="30">IFERROR(SUM(W39:BF39)/60-BN39,0)</f>
        <v>0</v>
      </c>
      <c r="BQ39" s="238">
        <f t="shared" ref="BQ39:BQ60" si="31">IFERROR(BP39*3600/N39,0)</f>
        <v>0</v>
      </c>
      <c r="BR39" s="140"/>
      <c r="BS39" s="140"/>
      <c r="BT39" s="140"/>
      <c r="BU39" s="141"/>
      <c r="BV39" s="140"/>
      <c r="BW39" s="153">
        <f t="shared" si="13"/>
        <v>0</v>
      </c>
    </row>
    <row r="40" s="129" customFormat="1" spans="1:75">
      <c r="A40" s="170">
        <v>45</v>
      </c>
      <c r="B40" s="171">
        <v>46054</v>
      </c>
      <c r="C40" s="153" t="s">
        <v>97</v>
      </c>
      <c r="D40" s="130" t="str">
        <f t="shared" si="14"/>
        <v>IG</v>
      </c>
      <c r="E40" s="172" t="s">
        <v>138</v>
      </c>
      <c r="F40" s="172"/>
      <c r="G40" s="173"/>
      <c r="H40" s="173"/>
      <c r="I40" s="173"/>
      <c r="J40" s="105"/>
      <c r="K40" s="197" t="e">
        <f>VLOOKUP(J40,'[3]Item List (3)'!A$1:B$110000,2,FALSE)</f>
        <v>#N/A</v>
      </c>
      <c r="L40" s="105"/>
      <c r="M40" s="198" t="str">
        <f>IF((LEFT(J40))="2",$L$2,$J$2)</f>
        <v>IR</v>
      </c>
      <c r="N40" s="153"/>
      <c r="O40" s="199" t="str">
        <f t="shared" si="0"/>
        <v/>
      </c>
      <c r="P40" s="153"/>
      <c r="Q40" s="153"/>
      <c r="R40" s="153"/>
      <c r="S40" s="153"/>
      <c r="T40" s="153"/>
      <c r="U40" s="209">
        <f t="shared" si="1"/>
        <v>0</v>
      </c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>
        <v>480</v>
      </c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223">
        <f t="shared" si="21"/>
        <v>480</v>
      </c>
      <c r="BH40" s="224">
        <f t="shared" si="22"/>
        <v>8</v>
      </c>
      <c r="BI40" s="225">
        <f t="shared" si="23"/>
        <v>0</v>
      </c>
      <c r="BJ40" s="225">
        <f t="shared" si="24"/>
        <v>0</v>
      </c>
      <c r="BK40" s="226">
        <f t="shared" si="25"/>
        <v>0</v>
      </c>
      <c r="BL40" s="226">
        <f t="shared" si="26"/>
        <v>0</v>
      </c>
      <c r="BM40" s="226">
        <f t="shared" si="27"/>
        <v>0</v>
      </c>
      <c r="BN40" s="237">
        <f t="shared" si="28"/>
        <v>0</v>
      </c>
      <c r="BO40" s="237">
        <f t="shared" si="29"/>
        <v>0</v>
      </c>
      <c r="BP40" s="237">
        <f t="shared" si="30"/>
        <v>8</v>
      </c>
      <c r="BQ40" s="238">
        <f t="shared" si="31"/>
        <v>0</v>
      </c>
      <c r="BR40" s="140"/>
      <c r="BS40" s="140"/>
      <c r="BT40" s="140"/>
      <c r="BU40" s="141"/>
      <c r="BV40" s="140"/>
      <c r="BW40" s="153">
        <f t="shared" si="13"/>
        <v>0</v>
      </c>
    </row>
    <row r="41" s="129" customFormat="1" spans="1:75">
      <c r="A41" s="170">
        <v>46</v>
      </c>
      <c r="B41" s="171">
        <v>46054</v>
      </c>
      <c r="C41" s="153" t="s">
        <v>99</v>
      </c>
      <c r="D41" s="130" t="str">
        <f t="shared" si="14"/>
        <v>IG</v>
      </c>
      <c r="E41" s="172" t="s">
        <v>138</v>
      </c>
      <c r="F41" s="172"/>
      <c r="G41" s="173"/>
      <c r="H41" s="173"/>
      <c r="I41" s="173"/>
      <c r="J41" s="105"/>
      <c r="K41" s="197" t="e">
        <f>VLOOKUP(J41,'[3]Item List (3)'!A$1:B$110000,2,FALSE)</f>
        <v>#N/A</v>
      </c>
      <c r="L41" s="105"/>
      <c r="M41" s="198" t="str">
        <f>IF((LEFT(J41))="2",$L$2,$J$2)</f>
        <v>IR</v>
      </c>
      <c r="N41" s="153"/>
      <c r="O41" s="199" t="str">
        <f t="shared" si="0"/>
        <v/>
      </c>
      <c r="P41" s="153"/>
      <c r="Q41" s="153"/>
      <c r="R41" s="153"/>
      <c r="S41" s="153"/>
      <c r="T41" s="153"/>
      <c r="U41" s="209">
        <f t="shared" si="1"/>
        <v>0</v>
      </c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>
        <v>480</v>
      </c>
      <c r="BG41" s="223">
        <f t="shared" si="21"/>
        <v>480</v>
      </c>
      <c r="BH41" s="224">
        <f t="shared" si="22"/>
        <v>8</v>
      </c>
      <c r="BI41" s="225">
        <f t="shared" si="23"/>
        <v>0</v>
      </c>
      <c r="BJ41" s="225">
        <f t="shared" si="24"/>
        <v>0</v>
      </c>
      <c r="BK41" s="226">
        <f t="shared" si="25"/>
        <v>0</v>
      </c>
      <c r="BL41" s="226">
        <f t="shared" si="26"/>
        <v>0</v>
      </c>
      <c r="BM41" s="226">
        <f t="shared" si="27"/>
        <v>0</v>
      </c>
      <c r="BN41" s="237">
        <f t="shared" si="28"/>
        <v>8</v>
      </c>
      <c r="BO41" s="237">
        <f t="shared" si="29"/>
        <v>0</v>
      </c>
      <c r="BP41" s="237">
        <f t="shared" si="30"/>
        <v>0</v>
      </c>
      <c r="BQ41" s="238">
        <f t="shared" si="31"/>
        <v>0</v>
      </c>
      <c r="BR41" s="140"/>
      <c r="BS41" s="140"/>
      <c r="BT41" s="140"/>
      <c r="BU41" s="141"/>
      <c r="BV41" s="140"/>
      <c r="BW41" s="153">
        <f t="shared" si="13"/>
        <v>0</v>
      </c>
    </row>
    <row r="42" s="129" customFormat="1" spans="1:75">
      <c r="A42" s="170">
        <v>47</v>
      </c>
      <c r="B42" s="171">
        <v>46054</v>
      </c>
      <c r="C42" s="153" t="s">
        <v>97</v>
      </c>
      <c r="D42" s="130" t="str">
        <f t="shared" ref="D39:D60" si="32">LEFT(E42,2)</f>
        <v>IG</v>
      </c>
      <c r="E42" s="172" t="s">
        <v>139</v>
      </c>
      <c r="F42" s="172" t="s">
        <v>140</v>
      </c>
      <c r="G42" s="173" t="s">
        <v>141</v>
      </c>
      <c r="H42" s="173" t="s">
        <v>123</v>
      </c>
      <c r="I42" s="173" t="s">
        <v>142</v>
      </c>
      <c r="J42" s="105">
        <v>208433.01</v>
      </c>
      <c r="K42" s="197" t="str">
        <f>VLOOKUP(J42,'[3]Item List (3)'!A$1:B$110000,2,FALSE)</f>
        <v>R.OR 433(RNA 6902 SPL)</v>
      </c>
      <c r="L42" s="105">
        <v>250711028</v>
      </c>
      <c r="M42" s="198" t="str">
        <f t="shared" ref="M39:M61" si="33">IF((LEFT(J42))="2",$L$2,$J$2)</f>
        <v>OR</v>
      </c>
      <c r="N42" s="153">
        <v>45</v>
      </c>
      <c r="O42" s="199">
        <f t="shared" ref="O39:O60" si="34">IFERROR(3600/N42,"")</f>
        <v>80</v>
      </c>
      <c r="P42" s="153">
        <v>1</v>
      </c>
      <c r="Q42" s="153">
        <v>70</v>
      </c>
      <c r="R42" s="153">
        <v>45</v>
      </c>
      <c r="S42" s="153">
        <v>26</v>
      </c>
      <c r="T42" s="153"/>
      <c r="U42" s="209">
        <f t="shared" ref="U39:U60" si="35">Q42+S42+T42</f>
        <v>96</v>
      </c>
      <c r="V42" s="153">
        <v>150</v>
      </c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>
        <v>30</v>
      </c>
      <c r="AH42" s="153"/>
      <c r="AI42" s="153"/>
      <c r="AJ42" s="153"/>
      <c r="AK42" s="153"/>
      <c r="AL42" s="153"/>
      <c r="AM42" s="153"/>
      <c r="AN42" s="153"/>
      <c r="AO42" s="153"/>
      <c r="AP42" s="153">
        <v>10</v>
      </c>
      <c r="AQ42" s="153"/>
      <c r="AR42" s="153">
        <v>60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223">
        <f t="shared" si="21"/>
        <v>250</v>
      </c>
      <c r="BH42" s="224">
        <f t="shared" si="22"/>
        <v>4.16666666666667</v>
      </c>
      <c r="BI42" s="225">
        <f t="shared" si="23"/>
        <v>2.5</v>
      </c>
      <c r="BJ42" s="225">
        <f t="shared" si="24"/>
        <v>60</v>
      </c>
      <c r="BK42" s="226">
        <f t="shared" si="25"/>
        <v>48</v>
      </c>
      <c r="BL42" s="226">
        <f t="shared" si="26"/>
        <v>26.0416666666667</v>
      </c>
      <c r="BM42" s="226">
        <f t="shared" si="27"/>
        <v>7.50000000000001</v>
      </c>
      <c r="BN42" s="237">
        <f t="shared" si="28"/>
        <v>0.166666666666667</v>
      </c>
      <c r="BO42" s="237">
        <f t="shared" si="29"/>
        <v>320</v>
      </c>
      <c r="BP42" s="237">
        <f t="shared" si="30"/>
        <v>1.5</v>
      </c>
      <c r="BQ42" s="238">
        <f t="shared" si="31"/>
        <v>120</v>
      </c>
      <c r="BR42" s="140">
        <v>1</v>
      </c>
      <c r="BS42" s="140"/>
      <c r="BT42" s="140">
        <v>1</v>
      </c>
      <c r="BU42" s="141">
        <v>1</v>
      </c>
      <c r="BV42" s="140"/>
      <c r="BW42" s="153">
        <f t="shared" si="13"/>
        <v>70</v>
      </c>
    </row>
    <row r="43" s="129" customFormat="1" spans="1:75">
      <c r="A43" s="170">
        <v>48</v>
      </c>
      <c r="B43" s="171">
        <v>46054</v>
      </c>
      <c r="C43" s="153" t="s">
        <v>97</v>
      </c>
      <c r="D43" s="130" t="str">
        <f t="shared" si="32"/>
        <v>IG</v>
      </c>
      <c r="E43" s="172" t="s">
        <v>139</v>
      </c>
      <c r="F43" s="172" t="s">
        <v>134</v>
      </c>
      <c r="G43" s="173" t="s">
        <v>141</v>
      </c>
      <c r="H43" s="173" t="s">
        <v>123</v>
      </c>
      <c r="I43" s="173" t="s">
        <v>142</v>
      </c>
      <c r="J43" s="105">
        <v>208821.01</v>
      </c>
      <c r="K43" s="197" t="str">
        <f>VLOOKUP(J43,'[3]Item List (3)'!A$1:B$110000,2,FALSE)</f>
        <v>NK.OR 32/20(NKI 28/20)</v>
      </c>
      <c r="L43" s="105"/>
      <c r="M43" s="198" t="str">
        <f t="shared" si="33"/>
        <v>OR</v>
      </c>
      <c r="N43" s="153">
        <v>45</v>
      </c>
      <c r="O43" s="199">
        <f t="shared" si="34"/>
        <v>80</v>
      </c>
      <c r="P43" s="153">
        <v>1</v>
      </c>
      <c r="Q43" s="153">
        <v>13</v>
      </c>
      <c r="R43" s="153"/>
      <c r="S43" s="153"/>
      <c r="T43" s="153"/>
      <c r="U43" s="209">
        <f t="shared" si="35"/>
        <v>13</v>
      </c>
      <c r="V43" s="153">
        <v>60</v>
      </c>
      <c r="W43" s="153">
        <v>170</v>
      </c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223">
        <f t="shared" si="21"/>
        <v>230</v>
      </c>
      <c r="BH43" s="224">
        <f t="shared" si="22"/>
        <v>3.83333333333333</v>
      </c>
      <c r="BI43" s="225">
        <f t="shared" si="23"/>
        <v>1</v>
      </c>
      <c r="BJ43" s="225">
        <f t="shared" si="24"/>
        <v>26.0869565217391</v>
      </c>
      <c r="BK43" s="226">
        <f t="shared" si="25"/>
        <v>16.25</v>
      </c>
      <c r="BL43" s="226">
        <f t="shared" si="26"/>
        <v>100</v>
      </c>
      <c r="BM43" s="226">
        <f t="shared" si="27"/>
        <v>4.23913043478261</v>
      </c>
      <c r="BN43" s="237">
        <f t="shared" si="28"/>
        <v>2.83333333333333</v>
      </c>
      <c r="BO43" s="237">
        <f t="shared" si="29"/>
        <v>80</v>
      </c>
      <c r="BP43" s="237">
        <f t="shared" si="30"/>
        <v>0</v>
      </c>
      <c r="BQ43" s="238">
        <f t="shared" si="31"/>
        <v>0</v>
      </c>
      <c r="BR43" s="140"/>
      <c r="BS43" s="140"/>
      <c r="BT43" s="140"/>
      <c r="BU43" s="141"/>
      <c r="BV43" s="140"/>
      <c r="BW43" s="153">
        <f t="shared" si="13"/>
        <v>13</v>
      </c>
    </row>
    <row r="44" s="129" customFormat="1" spans="1:75">
      <c r="A44" s="170">
        <v>49</v>
      </c>
      <c r="B44" s="171">
        <v>46054</v>
      </c>
      <c r="C44" s="153" t="s">
        <v>99</v>
      </c>
      <c r="D44" s="130" t="str">
        <f t="shared" si="32"/>
        <v>IG</v>
      </c>
      <c r="E44" s="172" t="s">
        <v>139</v>
      </c>
      <c r="F44" s="172" t="s">
        <v>134</v>
      </c>
      <c r="G44" s="173" t="s">
        <v>143</v>
      </c>
      <c r="H44" s="173"/>
      <c r="I44" s="173"/>
      <c r="J44" s="105">
        <v>208821.01</v>
      </c>
      <c r="K44" s="197" t="str">
        <f>VLOOKUP(J44,'[3]Item List (3)'!A$1:B$110000,2,FALSE)</f>
        <v>NK.OR 32/20(NKI 28/20)</v>
      </c>
      <c r="L44" s="105">
        <v>260101003</v>
      </c>
      <c r="M44" s="198" t="str">
        <f t="shared" si="33"/>
        <v>OR</v>
      </c>
      <c r="N44" s="153">
        <v>45</v>
      </c>
      <c r="O44" s="199">
        <f t="shared" si="34"/>
        <v>80</v>
      </c>
      <c r="P44" s="153">
        <v>1</v>
      </c>
      <c r="Q44" s="153">
        <v>445</v>
      </c>
      <c r="R44" s="153">
        <v>27</v>
      </c>
      <c r="S44" s="153"/>
      <c r="T44" s="153"/>
      <c r="U44" s="209">
        <f t="shared" si="35"/>
        <v>445</v>
      </c>
      <c r="V44" s="153">
        <v>420</v>
      </c>
      <c r="W44" s="153"/>
      <c r="X44" s="153"/>
      <c r="Y44" s="153">
        <v>15</v>
      </c>
      <c r="Z44" s="153">
        <v>15</v>
      </c>
      <c r="AA44" s="153"/>
      <c r="AB44" s="153"/>
      <c r="AC44" s="153"/>
      <c r="AD44" s="153"/>
      <c r="AE44" s="153"/>
      <c r="AF44" s="153">
        <v>10</v>
      </c>
      <c r="AG44" s="153"/>
      <c r="AH44" s="153"/>
      <c r="AI44" s="153"/>
      <c r="AJ44" s="153">
        <v>10</v>
      </c>
      <c r="AK44" s="153"/>
      <c r="AL44" s="153"/>
      <c r="AM44" s="153"/>
      <c r="AN44" s="153"/>
      <c r="AO44" s="153"/>
      <c r="AP44" s="153">
        <v>10</v>
      </c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223">
        <f t="shared" si="21"/>
        <v>480</v>
      </c>
      <c r="BH44" s="224">
        <f t="shared" si="22"/>
        <v>8</v>
      </c>
      <c r="BI44" s="225">
        <f t="shared" si="23"/>
        <v>7</v>
      </c>
      <c r="BJ44" s="225">
        <f t="shared" si="24"/>
        <v>87.5</v>
      </c>
      <c r="BK44" s="226">
        <f t="shared" si="25"/>
        <v>79.4642857142857</v>
      </c>
      <c r="BL44" s="226">
        <f t="shared" si="26"/>
        <v>93.9325842696629</v>
      </c>
      <c r="BM44" s="226">
        <f t="shared" si="27"/>
        <v>65.3125</v>
      </c>
      <c r="BN44" s="237">
        <f t="shared" si="28"/>
        <v>0.166666666666667</v>
      </c>
      <c r="BO44" s="237">
        <f t="shared" si="29"/>
        <v>626.666666666667</v>
      </c>
      <c r="BP44" s="237">
        <f t="shared" si="30"/>
        <v>0.833333333333333</v>
      </c>
      <c r="BQ44" s="238">
        <f t="shared" si="31"/>
        <v>66.6666666666667</v>
      </c>
      <c r="BR44" s="140"/>
      <c r="BS44" s="140"/>
      <c r="BT44" s="140"/>
      <c r="BU44" s="141"/>
      <c r="BV44" s="140"/>
      <c r="BW44" s="153">
        <f t="shared" si="13"/>
        <v>445</v>
      </c>
    </row>
    <row r="45" s="129" customFormat="1" spans="1:75">
      <c r="A45" s="170">
        <v>50</v>
      </c>
      <c r="B45" s="171">
        <v>46054</v>
      </c>
      <c r="C45" s="153" t="s">
        <v>97</v>
      </c>
      <c r="D45" s="130" t="str">
        <f t="shared" si="32"/>
        <v>IG</v>
      </c>
      <c r="E45" s="172" t="s">
        <v>144</v>
      </c>
      <c r="F45" s="172" t="s">
        <v>134</v>
      </c>
      <c r="G45" s="173" t="s">
        <v>142</v>
      </c>
      <c r="H45" s="173" t="s">
        <v>141</v>
      </c>
      <c r="I45" s="173"/>
      <c r="J45" s="105">
        <v>200261</v>
      </c>
      <c r="K45" s="197" t="str">
        <f>VLOOKUP(J45,'[3]Item List (3)'!A$1:B$110000,2,FALSE)</f>
        <v>OR.211 YY4 </v>
      </c>
      <c r="L45" s="105">
        <v>260116005</v>
      </c>
      <c r="M45" s="198" t="str">
        <f t="shared" si="33"/>
        <v>OR</v>
      </c>
      <c r="N45" s="153">
        <v>25</v>
      </c>
      <c r="O45" s="199">
        <f t="shared" si="34"/>
        <v>144</v>
      </c>
      <c r="P45" s="153">
        <v>1</v>
      </c>
      <c r="Q45" s="153">
        <v>576</v>
      </c>
      <c r="R45" s="153">
        <v>27</v>
      </c>
      <c r="S45" s="153">
        <v>33</v>
      </c>
      <c r="T45" s="153"/>
      <c r="U45" s="209">
        <f t="shared" si="35"/>
        <v>609</v>
      </c>
      <c r="V45" s="153">
        <v>305</v>
      </c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>
        <v>20</v>
      </c>
      <c r="AQ45" s="153"/>
      <c r="AR45" s="153"/>
      <c r="AS45" s="153"/>
      <c r="AT45" s="153"/>
      <c r="AU45" s="153"/>
      <c r="AV45" s="153"/>
      <c r="AW45" s="153"/>
      <c r="AX45" s="153">
        <v>120</v>
      </c>
      <c r="AY45" s="153"/>
      <c r="AZ45" s="153"/>
      <c r="BA45" s="153"/>
      <c r="BB45" s="153"/>
      <c r="BC45" s="153">
        <v>35</v>
      </c>
      <c r="BD45" s="153"/>
      <c r="BE45" s="153"/>
      <c r="BF45" s="153"/>
      <c r="BG45" s="223">
        <f t="shared" si="21"/>
        <v>480</v>
      </c>
      <c r="BH45" s="224">
        <f t="shared" si="22"/>
        <v>8</v>
      </c>
      <c r="BI45" s="225">
        <f t="shared" si="23"/>
        <v>5.08333333333333</v>
      </c>
      <c r="BJ45" s="225">
        <f t="shared" si="24"/>
        <v>63.5416666666667</v>
      </c>
      <c r="BK45" s="226">
        <f t="shared" si="25"/>
        <v>83.1967213114754</v>
      </c>
      <c r="BL45" s="226">
        <f t="shared" si="26"/>
        <v>90.1477832512315</v>
      </c>
      <c r="BM45" s="226">
        <f t="shared" si="27"/>
        <v>47.65625</v>
      </c>
      <c r="BN45" s="237">
        <f t="shared" si="28"/>
        <v>0.333333333333333</v>
      </c>
      <c r="BO45" s="237">
        <f t="shared" si="29"/>
        <v>1104</v>
      </c>
      <c r="BP45" s="237">
        <f t="shared" si="30"/>
        <v>2.58333333333333</v>
      </c>
      <c r="BQ45" s="238">
        <f t="shared" si="31"/>
        <v>372</v>
      </c>
      <c r="BR45" s="140">
        <v>1</v>
      </c>
      <c r="BS45" s="140"/>
      <c r="BT45" s="140">
        <v>1</v>
      </c>
      <c r="BU45" s="141">
        <v>1</v>
      </c>
      <c r="BV45" s="140"/>
      <c r="BW45" s="153">
        <f t="shared" si="13"/>
        <v>576</v>
      </c>
    </row>
    <row r="46" s="129" customFormat="1" spans="1:75">
      <c r="A46" s="170">
        <v>51</v>
      </c>
      <c r="B46" s="171">
        <v>46054</v>
      </c>
      <c r="C46" s="153" t="s">
        <v>99</v>
      </c>
      <c r="D46" s="130" t="str">
        <f t="shared" si="32"/>
        <v>IG</v>
      </c>
      <c r="E46" s="172" t="s">
        <v>144</v>
      </c>
      <c r="F46" s="172" t="s">
        <v>134</v>
      </c>
      <c r="G46" s="173" t="s">
        <v>145</v>
      </c>
      <c r="H46" s="173"/>
      <c r="I46" s="173"/>
      <c r="J46" s="105">
        <v>200261</v>
      </c>
      <c r="K46" s="197" t="str">
        <f>VLOOKUP(J46,'[3]Item List (3)'!A$1:B$110000,2,FALSE)</f>
        <v>OR.211 YY4 </v>
      </c>
      <c r="L46" s="105">
        <v>260116005</v>
      </c>
      <c r="M46" s="198" t="str">
        <f t="shared" si="33"/>
        <v>OR</v>
      </c>
      <c r="N46" s="153">
        <v>25</v>
      </c>
      <c r="O46" s="199">
        <f t="shared" si="34"/>
        <v>144</v>
      </c>
      <c r="P46" s="153">
        <v>1</v>
      </c>
      <c r="Q46" s="153">
        <v>966</v>
      </c>
      <c r="R46" s="153">
        <v>15</v>
      </c>
      <c r="S46" s="153">
        <v>7</v>
      </c>
      <c r="T46" s="153">
        <v>10</v>
      </c>
      <c r="U46" s="209">
        <f t="shared" si="35"/>
        <v>983</v>
      </c>
      <c r="V46" s="153">
        <v>460</v>
      </c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>
        <v>20</v>
      </c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223">
        <f t="shared" si="21"/>
        <v>480</v>
      </c>
      <c r="BH46" s="224">
        <f t="shared" si="22"/>
        <v>8</v>
      </c>
      <c r="BI46" s="225">
        <f t="shared" si="23"/>
        <v>7.66666666666667</v>
      </c>
      <c r="BJ46" s="225">
        <f t="shared" si="24"/>
        <v>95.8333333333333</v>
      </c>
      <c r="BK46" s="226">
        <f t="shared" si="25"/>
        <v>89.0398550724638</v>
      </c>
      <c r="BL46" s="226">
        <f t="shared" si="26"/>
        <v>96.7446592065107</v>
      </c>
      <c r="BM46" s="226">
        <f t="shared" si="27"/>
        <v>82.5520833333333</v>
      </c>
      <c r="BN46" s="237">
        <f t="shared" si="28"/>
        <v>0.333333333333333</v>
      </c>
      <c r="BO46" s="237">
        <f t="shared" si="29"/>
        <v>1104</v>
      </c>
      <c r="BP46" s="237">
        <f t="shared" si="30"/>
        <v>0</v>
      </c>
      <c r="BQ46" s="238">
        <f t="shared" si="31"/>
        <v>0</v>
      </c>
      <c r="BR46" s="140">
        <v>1</v>
      </c>
      <c r="BS46" s="140"/>
      <c r="BT46" s="140">
        <v>1</v>
      </c>
      <c r="BU46" s="141">
        <v>1</v>
      </c>
      <c r="BV46" s="140"/>
      <c r="BW46" s="153">
        <f t="shared" si="13"/>
        <v>966</v>
      </c>
    </row>
    <row r="47" s="129" customFormat="1" spans="1:75">
      <c r="A47" s="170">
        <v>52</v>
      </c>
      <c r="B47" s="171">
        <v>46054</v>
      </c>
      <c r="C47" s="153" t="s">
        <v>97</v>
      </c>
      <c r="D47" s="130" t="str">
        <f t="shared" si="32"/>
        <v>IG</v>
      </c>
      <c r="E47" s="172" t="s">
        <v>146</v>
      </c>
      <c r="F47" s="172" t="s">
        <v>134</v>
      </c>
      <c r="G47" s="173" t="s">
        <v>147</v>
      </c>
      <c r="H47" s="173"/>
      <c r="I47" s="173"/>
      <c r="J47" s="105">
        <v>100261</v>
      </c>
      <c r="K47" s="197" t="str">
        <f>VLOOKUP(J47,'[3]Item List (3)'!A$1:B$110000,2,FALSE)</f>
        <v>IR. 211 YY4</v>
      </c>
      <c r="L47" s="105">
        <v>260116004</v>
      </c>
      <c r="M47" s="198" t="str">
        <f t="shared" si="33"/>
        <v>IR</v>
      </c>
      <c r="N47" s="153">
        <v>25</v>
      </c>
      <c r="O47" s="199">
        <f t="shared" si="34"/>
        <v>144</v>
      </c>
      <c r="P47" s="153">
        <v>1</v>
      </c>
      <c r="Q47" s="153">
        <v>705</v>
      </c>
      <c r="R47" s="153">
        <v>70</v>
      </c>
      <c r="S47" s="153">
        <v>20</v>
      </c>
      <c r="T47" s="153">
        <v>12</v>
      </c>
      <c r="U47" s="209">
        <f t="shared" si="35"/>
        <v>737</v>
      </c>
      <c r="V47" s="153">
        <v>415</v>
      </c>
      <c r="W47" s="153"/>
      <c r="X47" s="153"/>
      <c r="Y47" s="153"/>
      <c r="Z47" s="153"/>
      <c r="AA47" s="153"/>
      <c r="AB47" s="153"/>
      <c r="AC47" s="153">
        <v>15</v>
      </c>
      <c r="AD47" s="153"/>
      <c r="AE47" s="153">
        <v>15</v>
      </c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>
        <v>30</v>
      </c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>
        <v>5</v>
      </c>
      <c r="BF47" s="153"/>
      <c r="BG47" s="223">
        <f t="shared" si="21"/>
        <v>480</v>
      </c>
      <c r="BH47" s="224">
        <f t="shared" si="22"/>
        <v>8</v>
      </c>
      <c r="BI47" s="225">
        <f t="shared" si="23"/>
        <v>6.91666666666667</v>
      </c>
      <c r="BJ47" s="225">
        <f t="shared" si="24"/>
        <v>86.4583333333333</v>
      </c>
      <c r="BK47" s="226">
        <f t="shared" si="25"/>
        <v>73.995983935743</v>
      </c>
      <c r="BL47" s="226">
        <f t="shared" si="26"/>
        <v>86.1601085481682</v>
      </c>
      <c r="BM47" s="226">
        <f t="shared" si="27"/>
        <v>55.1215277777778</v>
      </c>
      <c r="BN47" s="237">
        <f t="shared" si="28"/>
        <v>0.583333333333333</v>
      </c>
      <c r="BO47" s="237">
        <f t="shared" si="29"/>
        <v>1068</v>
      </c>
      <c r="BP47" s="237">
        <f t="shared" si="30"/>
        <v>0.5</v>
      </c>
      <c r="BQ47" s="238">
        <f t="shared" si="31"/>
        <v>72</v>
      </c>
      <c r="BR47" s="140">
        <v>1</v>
      </c>
      <c r="BS47" s="140"/>
      <c r="BT47" s="140">
        <v>1</v>
      </c>
      <c r="BU47" s="141">
        <v>1</v>
      </c>
      <c r="BV47" s="140"/>
      <c r="BW47" s="153">
        <f t="shared" si="13"/>
        <v>705</v>
      </c>
    </row>
    <row r="48" s="129" customFormat="1" spans="1:75">
      <c r="A48" s="170">
        <v>53</v>
      </c>
      <c r="B48" s="171">
        <v>46054</v>
      </c>
      <c r="C48" s="153" t="s">
        <v>99</v>
      </c>
      <c r="D48" s="130" t="str">
        <f t="shared" si="32"/>
        <v>IG</v>
      </c>
      <c r="E48" s="172" t="s">
        <v>146</v>
      </c>
      <c r="F48" s="172" t="s">
        <v>134</v>
      </c>
      <c r="G48" s="173" t="s">
        <v>148</v>
      </c>
      <c r="H48" s="173"/>
      <c r="I48" s="173"/>
      <c r="J48" s="105">
        <v>100261</v>
      </c>
      <c r="K48" s="197" t="str">
        <f>VLOOKUP(J48,'[3]Item List (3)'!A$1:B$110000,2,FALSE)</f>
        <v>IR. 211 YY4</v>
      </c>
      <c r="L48" s="105">
        <v>260116004</v>
      </c>
      <c r="M48" s="198" t="str">
        <f t="shared" si="33"/>
        <v>IR</v>
      </c>
      <c r="N48" s="153">
        <v>25</v>
      </c>
      <c r="O48" s="199">
        <f t="shared" si="34"/>
        <v>144</v>
      </c>
      <c r="P48" s="153">
        <v>1</v>
      </c>
      <c r="Q48" s="153">
        <v>547</v>
      </c>
      <c r="R48" s="153">
        <v>167</v>
      </c>
      <c r="S48" s="153">
        <v>52</v>
      </c>
      <c r="T48" s="153">
        <v>6</v>
      </c>
      <c r="U48" s="209">
        <f t="shared" si="35"/>
        <v>605</v>
      </c>
      <c r="V48" s="153">
        <v>405</v>
      </c>
      <c r="W48" s="153"/>
      <c r="X48" s="153"/>
      <c r="Y48" s="153"/>
      <c r="Z48" s="153">
        <v>15</v>
      </c>
      <c r="AA48" s="153"/>
      <c r="AB48" s="153"/>
      <c r="AC48" s="153">
        <v>10</v>
      </c>
      <c r="AD48" s="153"/>
      <c r="AE48" s="153">
        <v>10</v>
      </c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>
        <v>40</v>
      </c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223">
        <f t="shared" si="21"/>
        <v>480</v>
      </c>
      <c r="BH48" s="224">
        <f t="shared" si="22"/>
        <v>8</v>
      </c>
      <c r="BI48" s="225">
        <f t="shared" si="23"/>
        <v>6.75</v>
      </c>
      <c r="BJ48" s="225">
        <f t="shared" si="24"/>
        <v>84.375</v>
      </c>
      <c r="BK48" s="226">
        <f t="shared" si="25"/>
        <v>62.2427983539095</v>
      </c>
      <c r="BL48" s="226">
        <f t="shared" si="26"/>
        <v>62.8099173553719</v>
      </c>
      <c r="BM48" s="226">
        <f t="shared" ref="BM48:BM64" si="36">IFERROR((((BJ48*BK48*BL48)/1000000)*100),0)</f>
        <v>32.9861111111111</v>
      </c>
      <c r="BN48" s="237">
        <f t="shared" si="28"/>
        <v>0.666666666666667</v>
      </c>
      <c r="BO48" s="237">
        <f t="shared" si="29"/>
        <v>1056</v>
      </c>
      <c r="BP48" s="237">
        <f t="shared" si="30"/>
        <v>0.583333333333333</v>
      </c>
      <c r="BQ48" s="238">
        <f t="shared" si="31"/>
        <v>84</v>
      </c>
      <c r="BR48" s="140">
        <v>1</v>
      </c>
      <c r="BS48" s="140"/>
      <c r="BT48" s="140"/>
      <c r="BU48" s="141"/>
      <c r="BV48" s="140"/>
      <c r="BW48" s="153">
        <f t="shared" si="13"/>
        <v>547</v>
      </c>
    </row>
    <row r="49" s="129" customFormat="1" spans="1:75">
      <c r="A49" s="170">
        <v>54</v>
      </c>
      <c r="B49" s="171">
        <v>46054</v>
      </c>
      <c r="C49" s="153" t="s">
        <v>97</v>
      </c>
      <c r="D49" s="130" t="str">
        <f t="shared" si="32"/>
        <v>IG</v>
      </c>
      <c r="E49" s="172" t="s">
        <v>149</v>
      </c>
      <c r="F49" s="172" t="s">
        <v>134</v>
      </c>
      <c r="G49" s="173" t="s">
        <v>150</v>
      </c>
      <c r="H49" s="173"/>
      <c r="I49" s="173"/>
      <c r="J49" s="105">
        <v>200827.1</v>
      </c>
      <c r="K49" s="197" t="str">
        <f>VLOOKUP(J49,'[3]Item List (3)'!A$1:B$110000,2,FALSE)</f>
        <v>MNA.OR 4020 </v>
      </c>
      <c r="L49" s="105">
        <v>251204004</v>
      </c>
      <c r="M49" s="198" t="str">
        <f t="shared" si="33"/>
        <v>OR</v>
      </c>
      <c r="N49" s="153">
        <v>25</v>
      </c>
      <c r="O49" s="199">
        <f t="shared" si="34"/>
        <v>144</v>
      </c>
      <c r="P49" s="153">
        <v>1</v>
      </c>
      <c r="Q49" s="153">
        <v>977</v>
      </c>
      <c r="R49" s="153"/>
      <c r="S49" s="153">
        <v>8</v>
      </c>
      <c r="T49" s="153"/>
      <c r="U49" s="209">
        <f t="shared" si="35"/>
        <v>985</v>
      </c>
      <c r="V49" s="153">
        <v>450</v>
      </c>
      <c r="W49" s="153"/>
      <c r="X49" s="153"/>
      <c r="Y49" s="153"/>
      <c r="Z49" s="153"/>
      <c r="AA49" s="153"/>
      <c r="AB49" s="153"/>
      <c r="AC49" s="153"/>
      <c r="AD49" s="153"/>
      <c r="AE49" s="153">
        <v>10</v>
      </c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>
        <v>20</v>
      </c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223">
        <f t="shared" si="21"/>
        <v>480</v>
      </c>
      <c r="BH49" s="224">
        <f t="shared" si="22"/>
        <v>8</v>
      </c>
      <c r="BI49" s="225">
        <f t="shared" si="23"/>
        <v>7.5</v>
      </c>
      <c r="BJ49" s="225">
        <f t="shared" si="24"/>
        <v>93.75</v>
      </c>
      <c r="BK49" s="226">
        <f t="shared" si="25"/>
        <v>91.2037037037037</v>
      </c>
      <c r="BL49" s="226">
        <f t="shared" si="26"/>
        <v>99.1878172588832</v>
      </c>
      <c r="BM49" s="226">
        <f t="shared" si="36"/>
        <v>84.8090277777777</v>
      </c>
      <c r="BN49" s="237">
        <f t="shared" si="28"/>
        <v>0.333333333333333</v>
      </c>
      <c r="BO49" s="237">
        <f t="shared" si="29"/>
        <v>1104</v>
      </c>
      <c r="BP49" s="237">
        <f t="shared" si="30"/>
        <v>0.166666666666667</v>
      </c>
      <c r="BQ49" s="238">
        <f t="shared" si="31"/>
        <v>24</v>
      </c>
      <c r="BR49" s="140">
        <v>1</v>
      </c>
      <c r="BS49" s="140"/>
      <c r="BT49" s="140"/>
      <c r="BU49" s="141"/>
      <c r="BV49" s="140"/>
      <c r="BW49" s="153">
        <f t="shared" si="13"/>
        <v>977</v>
      </c>
    </row>
    <row r="50" s="129" customFormat="1" spans="1:75">
      <c r="A50" s="170">
        <v>55</v>
      </c>
      <c r="B50" s="171">
        <v>46054</v>
      </c>
      <c r="C50" s="153" t="s">
        <v>99</v>
      </c>
      <c r="D50" s="130" t="str">
        <f t="shared" si="32"/>
        <v>IG</v>
      </c>
      <c r="E50" s="172" t="s">
        <v>149</v>
      </c>
      <c r="F50" s="172" t="s">
        <v>134</v>
      </c>
      <c r="G50" s="173" t="s">
        <v>142</v>
      </c>
      <c r="H50" s="173" t="s">
        <v>151</v>
      </c>
      <c r="I50" s="173"/>
      <c r="J50" s="105">
        <v>200827.1</v>
      </c>
      <c r="K50" s="197" t="str">
        <f>VLOOKUP(J50,'[3]Item List (3)'!A$1:B$110000,2,FALSE)</f>
        <v>MNA.OR 4020 </v>
      </c>
      <c r="L50" s="105">
        <v>251207004</v>
      </c>
      <c r="M50" s="198" t="str">
        <f t="shared" si="33"/>
        <v>OR</v>
      </c>
      <c r="N50" s="153">
        <v>25</v>
      </c>
      <c r="O50" s="199">
        <f t="shared" si="34"/>
        <v>144</v>
      </c>
      <c r="P50" s="153">
        <v>1</v>
      </c>
      <c r="Q50" s="153">
        <v>859</v>
      </c>
      <c r="R50" s="153">
        <v>9</v>
      </c>
      <c r="S50" s="153">
        <v>10</v>
      </c>
      <c r="T50" s="153"/>
      <c r="U50" s="209">
        <f t="shared" si="35"/>
        <v>869</v>
      </c>
      <c r="V50" s="153">
        <v>405</v>
      </c>
      <c r="W50" s="153"/>
      <c r="X50" s="153"/>
      <c r="Y50" s="153"/>
      <c r="Z50" s="153">
        <v>15</v>
      </c>
      <c r="AA50" s="153"/>
      <c r="AB50" s="153"/>
      <c r="AC50" s="153">
        <v>15</v>
      </c>
      <c r="AD50" s="153"/>
      <c r="AE50" s="153">
        <v>10</v>
      </c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>
        <v>30</v>
      </c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>
        <v>5</v>
      </c>
      <c r="BF50" s="153"/>
      <c r="BG50" s="223">
        <f t="shared" si="21"/>
        <v>480</v>
      </c>
      <c r="BH50" s="224">
        <f t="shared" si="22"/>
        <v>8</v>
      </c>
      <c r="BI50" s="225">
        <f t="shared" si="23"/>
        <v>6.75</v>
      </c>
      <c r="BJ50" s="225">
        <f t="shared" si="24"/>
        <v>84.375</v>
      </c>
      <c r="BK50" s="226">
        <f t="shared" si="25"/>
        <v>89.40329218107</v>
      </c>
      <c r="BL50" s="226">
        <f t="shared" si="26"/>
        <v>97.8135788262371</v>
      </c>
      <c r="BM50" s="226">
        <f t="shared" si="36"/>
        <v>73.7847222222223</v>
      </c>
      <c r="BN50" s="237">
        <f t="shared" si="28"/>
        <v>0.583333333333333</v>
      </c>
      <c r="BO50" s="237">
        <f t="shared" si="29"/>
        <v>1068</v>
      </c>
      <c r="BP50" s="237">
        <f t="shared" si="30"/>
        <v>0.666666666666667</v>
      </c>
      <c r="BQ50" s="238">
        <f t="shared" si="31"/>
        <v>96</v>
      </c>
      <c r="BR50" s="140"/>
      <c r="BS50" s="140"/>
      <c r="BT50" s="140"/>
      <c r="BU50" s="141"/>
      <c r="BV50" s="140"/>
      <c r="BW50" s="153">
        <f t="shared" si="13"/>
        <v>859</v>
      </c>
    </row>
    <row r="51" s="129" customFormat="1" spans="1:75">
      <c r="A51" s="170">
        <v>56</v>
      </c>
      <c r="B51" s="171">
        <v>46054</v>
      </c>
      <c r="C51" s="153" t="s">
        <v>97</v>
      </c>
      <c r="D51" s="130" t="str">
        <f t="shared" si="32"/>
        <v>IG</v>
      </c>
      <c r="E51" s="172" t="s">
        <v>152</v>
      </c>
      <c r="F51" s="172"/>
      <c r="G51" s="173"/>
      <c r="H51" s="173"/>
      <c r="I51" s="173"/>
      <c r="J51" s="105"/>
      <c r="K51" s="197" t="e">
        <f>VLOOKUP(J51,'[3]Item List (3)'!A$1:B$110000,2,FALSE)</f>
        <v>#N/A</v>
      </c>
      <c r="L51" s="105"/>
      <c r="M51" s="198" t="str">
        <f t="shared" si="33"/>
        <v>IR</v>
      </c>
      <c r="N51" s="153"/>
      <c r="O51" s="199" t="str">
        <f t="shared" si="34"/>
        <v/>
      </c>
      <c r="P51" s="153"/>
      <c r="Q51" s="153"/>
      <c r="R51" s="153"/>
      <c r="S51" s="153"/>
      <c r="T51" s="153"/>
      <c r="U51" s="209">
        <f t="shared" si="35"/>
        <v>0</v>
      </c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>
        <v>480</v>
      </c>
      <c r="BG51" s="223">
        <f t="shared" si="21"/>
        <v>480</v>
      </c>
      <c r="BH51" s="224">
        <f t="shared" si="22"/>
        <v>8</v>
      </c>
      <c r="BI51" s="225">
        <f t="shared" si="23"/>
        <v>0</v>
      </c>
      <c r="BJ51" s="225">
        <f t="shared" si="24"/>
        <v>0</v>
      </c>
      <c r="BK51" s="226">
        <f t="shared" si="25"/>
        <v>0</v>
      </c>
      <c r="BL51" s="226">
        <f t="shared" si="26"/>
        <v>0</v>
      </c>
      <c r="BM51" s="226">
        <f t="shared" si="36"/>
        <v>0</v>
      </c>
      <c r="BN51" s="237">
        <f t="shared" si="28"/>
        <v>8</v>
      </c>
      <c r="BO51" s="237">
        <f t="shared" si="29"/>
        <v>0</v>
      </c>
      <c r="BP51" s="237">
        <f t="shared" si="30"/>
        <v>0</v>
      </c>
      <c r="BQ51" s="238">
        <f t="shared" si="31"/>
        <v>0</v>
      </c>
      <c r="BR51" s="140"/>
      <c r="BS51" s="140"/>
      <c r="BT51" s="140"/>
      <c r="BU51" s="141"/>
      <c r="BV51" s="140"/>
      <c r="BW51" s="153">
        <f t="shared" si="13"/>
        <v>0</v>
      </c>
    </row>
    <row r="52" s="129" customFormat="1" spans="1:75">
      <c r="A52" s="170">
        <v>57</v>
      </c>
      <c r="B52" s="171">
        <v>46054</v>
      </c>
      <c r="C52" s="153" t="s">
        <v>99</v>
      </c>
      <c r="D52" s="130" t="str">
        <f t="shared" si="32"/>
        <v>IG</v>
      </c>
      <c r="E52" s="172" t="s">
        <v>152</v>
      </c>
      <c r="F52" s="172"/>
      <c r="G52" s="173"/>
      <c r="H52" s="173"/>
      <c r="I52" s="173"/>
      <c r="J52" s="105"/>
      <c r="K52" s="197" t="e">
        <f>VLOOKUP(J52,'[3]Item List (3)'!A$1:B$110000,2,FALSE)</f>
        <v>#N/A</v>
      </c>
      <c r="L52" s="105"/>
      <c r="M52" s="198" t="str">
        <f t="shared" si="33"/>
        <v>IR</v>
      </c>
      <c r="N52" s="153"/>
      <c r="O52" s="199" t="str">
        <f t="shared" si="34"/>
        <v/>
      </c>
      <c r="P52" s="153"/>
      <c r="Q52" s="153"/>
      <c r="R52" s="153"/>
      <c r="S52" s="153"/>
      <c r="T52" s="153"/>
      <c r="U52" s="209">
        <f t="shared" si="35"/>
        <v>0</v>
      </c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>
        <v>480</v>
      </c>
      <c r="BG52" s="223">
        <f t="shared" si="21"/>
        <v>480</v>
      </c>
      <c r="BH52" s="224">
        <f t="shared" si="22"/>
        <v>8</v>
      </c>
      <c r="BI52" s="225">
        <f t="shared" si="23"/>
        <v>0</v>
      </c>
      <c r="BJ52" s="225">
        <f t="shared" si="24"/>
        <v>0</v>
      </c>
      <c r="BK52" s="226">
        <f t="shared" si="25"/>
        <v>0</v>
      </c>
      <c r="BL52" s="226">
        <f t="shared" si="26"/>
        <v>0</v>
      </c>
      <c r="BM52" s="226">
        <f t="shared" si="36"/>
        <v>0</v>
      </c>
      <c r="BN52" s="237">
        <f t="shared" si="28"/>
        <v>8</v>
      </c>
      <c r="BO52" s="237">
        <f t="shared" si="29"/>
        <v>0</v>
      </c>
      <c r="BP52" s="237">
        <f t="shared" si="30"/>
        <v>0</v>
      </c>
      <c r="BQ52" s="238">
        <f t="shared" si="31"/>
        <v>0</v>
      </c>
      <c r="BR52" s="140"/>
      <c r="BS52" s="140"/>
      <c r="BT52" s="140"/>
      <c r="BU52" s="141"/>
      <c r="BV52" s="140"/>
      <c r="BW52" s="153">
        <f t="shared" si="13"/>
        <v>0</v>
      </c>
    </row>
    <row r="53" s="129" customFormat="1" spans="1:75">
      <c r="A53" s="170">
        <v>58</v>
      </c>
      <c r="B53" s="171">
        <v>46054</v>
      </c>
      <c r="C53" s="153" t="s">
        <v>97</v>
      </c>
      <c r="D53" s="130" t="str">
        <f t="shared" si="32"/>
        <v>IG</v>
      </c>
      <c r="E53" s="172" t="s">
        <v>153</v>
      </c>
      <c r="F53" s="172" t="s">
        <v>134</v>
      </c>
      <c r="G53" s="173" t="s">
        <v>142</v>
      </c>
      <c r="H53" s="173" t="s">
        <v>154</v>
      </c>
      <c r="I53" s="173"/>
      <c r="J53" s="105">
        <v>208417</v>
      </c>
      <c r="K53" s="197" t="str">
        <f>VLOOKUP(J53,'[3]Item List (3)'!A$1:B$110000,2,FALSE)</f>
        <v>JC.OR 8008 </v>
      </c>
      <c r="L53" s="105">
        <v>251223008</v>
      </c>
      <c r="M53" s="198" t="str">
        <f t="shared" si="33"/>
        <v>OR</v>
      </c>
      <c r="N53" s="153">
        <v>30</v>
      </c>
      <c r="O53" s="199">
        <f t="shared" si="34"/>
        <v>120</v>
      </c>
      <c r="P53" s="153">
        <v>1</v>
      </c>
      <c r="Q53" s="153">
        <v>154</v>
      </c>
      <c r="R53" s="153">
        <v>7</v>
      </c>
      <c r="S53" s="153">
        <v>14</v>
      </c>
      <c r="T53" s="153"/>
      <c r="U53" s="209">
        <f t="shared" si="35"/>
        <v>168</v>
      </c>
      <c r="V53" s="153">
        <v>90</v>
      </c>
      <c r="W53" s="153">
        <v>240</v>
      </c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>
        <v>150</v>
      </c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223">
        <f t="shared" si="21"/>
        <v>480</v>
      </c>
      <c r="BH53" s="224">
        <f t="shared" si="22"/>
        <v>8</v>
      </c>
      <c r="BI53" s="225">
        <f t="shared" si="23"/>
        <v>1.5</v>
      </c>
      <c r="BJ53" s="225">
        <f t="shared" si="24"/>
        <v>18.75</v>
      </c>
      <c r="BK53" s="226">
        <f t="shared" si="25"/>
        <v>93.3333333333333</v>
      </c>
      <c r="BL53" s="226">
        <f t="shared" si="26"/>
        <v>87.5</v>
      </c>
      <c r="BM53" s="226">
        <f t="shared" si="36"/>
        <v>15.3125</v>
      </c>
      <c r="BN53" s="237">
        <f t="shared" si="28"/>
        <v>4</v>
      </c>
      <c r="BO53" s="237">
        <f t="shared" si="29"/>
        <v>480</v>
      </c>
      <c r="BP53" s="237">
        <f t="shared" si="30"/>
        <v>2.5</v>
      </c>
      <c r="BQ53" s="238">
        <f t="shared" si="31"/>
        <v>300</v>
      </c>
      <c r="BR53" s="140">
        <v>1</v>
      </c>
      <c r="BS53" s="140"/>
      <c r="BT53" s="140">
        <v>1</v>
      </c>
      <c r="BU53" s="141">
        <v>1</v>
      </c>
      <c r="BV53" s="140"/>
      <c r="BW53" s="153">
        <f t="shared" si="13"/>
        <v>154</v>
      </c>
    </row>
    <row r="54" s="129" customFormat="1" spans="1:75">
      <c r="A54" s="170">
        <v>59</v>
      </c>
      <c r="B54" s="171">
        <v>46054</v>
      </c>
      <c r="C54" s="153" t="s">
        <v>99</v>
      </c>
      <c r="D54" s="130" t="str">
        <f t="shared" si="32"/>
        <v>IG</v>
      </c>
      <c r="E54" s="172" t="s">
        <v>153</v>
      </c>
      <c r="F54" s="172" t="s">
        <v>134</v>
      </c>
      <c r="G54" s="173" t="s">
        <v>155</v>
      </c>
      <c r="H54" s="173"/>
      <c r="I54" s="173"/>
      <c r="J54" s="105">
        <v>208417</v>
      </c>
      <c r="K54" s="197" t="str">
        <f>VLOOKUP(J54,'[3]Item List (3)'!A$1:B$110000,2,FALSE)</f>
        <v>JC.OR 8008 </v>
      </c>
      <c r="L54" s="105">
        <v>251223008</v>
      </c>
      <c r="M54" s="198" t="str">
        <f t="shared" si="33"/>
        <v>OR</v>
      </c>
      <c r="N54" s="153">
        <v>30</v>
      </c>
      <c r="O54" s="199">
        <f t="shared" si="34"/>
        <v>120</v>
      </c>
      <c r="P54" s="153">
        <v>1</v>
      </c>
      <c r="Q54" s="153">
        <v>501</v>
      </c>
      <c r="R54" s="153"/>
      <c r="S54" s="153">
        <v>38</v>
      </c>
      <c r="T54" s="153"/>
      <c r="U54" s="209">
        <f t="shared" si="35"/>
        <v>539</v>
      </c>
      <c r="V54" s="153">
        <v>360</v>
      </c>
      <c r="W54" s="153"/>
      <c r="X54" s="153"/>
      <c r="Y54" s="153">
        <v>40</v>
      </c>
      <c r="Z54" s="153">
        <v>10</v>
      </c>
      <c r="AA54" s="153"/>
      <c r="AB54" s="153"/>
      <c r="AC54" s="153">
        <v>15</v>
      </c>
      <c r="AD54" s="153"/>
      <c r="AE54" s="153">
        <v>10</v>
      </c>
      <c r="AF54" s="153">
        <v>10</v>
      </c>
      <c r="AG54" s="153"/>
      <c r="AH54" s="153"/>
      <c r="AI54" s="153"/>
      <c r="AJ54" s="153"/>
      <c r="AK54" s="153"/>
      <c r="AL54" s="153"/>
      <c r="AM54" s="153"/>
      <c r="AN54" s="153"/>
      <c r="AO54" s="153"/>
      <c r="AP54" s="153">
        <v>10</v>
      </c>
      <c r="AQ54" s="153"/>
      <c r="AR54" s="153"/>
      <c r="AS54" s="153"/>
      <c r="AT54" s="153"/>
      <c r="AU54" s="153"/>
      <c r="AV54" s="153"/>
      <c r="AW54" s="153"/>
      <c r="AX54" s="153">
        <v>15</v>
      </c>
      <c r="AY54" s="153"/>
      <c r="AZ54" s="153"/>
      <c r="BA54" s="153"/>
      <c r="BB54" s="153"/>
      <c r="BC54" s="153">
        <v>10</v>
      </c>
      <c r="BD54" s="153"/>
      <c r="BE54" s="153"/>
      <c r="BF54" s="153"/>
      <c r="BG54" s="223">
        <f t="shared" si="21"/>
        <v>480</v>
      </c>
      <c r="BH54" s="224">
        <f t="shared" si="22"/>
        <v>8</v>
      </c>
      <c r="BI54" s="225">
        <f t="shared" si="23"/>
        <v>6</v>
      </c>
      <c r="BJ54" s="225">
        <f t="shared" si="24"/>
        <v>75</v>
      </c>
      <c r="BK54" s="226">
        <f t="shared" si="25"/>
        <v>74.8611111111111</v>
      </c>
      <c r="BL54" s="226">
        <f t="shared" si="26"/>
        <v>92.9499072356215</v>
      </c>
      <c r="BM54" s="226">
        <f t="shared" si="36"/>
        <v>52.1875</v>
      </c>
      <c r="BN54" s="237">
        <f t="shared" si="28"/>
        <v>0.166666666666667</v>
      </c>
      <c r="BO54" s="237">
        <f t="shared" si="29"/>
        <v>940</v>
      </c>
      <c r="BP54" s="237">
        <f t="shared" si="30"/>
        <v>1.83333333333333</v>
      </c>
      <c r="BQ54" s="238">
        <f t="shared" si="31"/>
        <v>220</v>
      </c>
      <c r="BR54" s="140"/>
      <c r="BS54" s="140"/>
      <c r="BT54" s="140"/>
      <c r="BU54" s="141"/>
      <c r="BV54" s="140"/>
      <c r="BW54" s="153">
        <f t="shared" si="13"/>
        <v>501</v>
      </c>
    </row>
    <row r="55" s="129" customFormat="1" spans="1:75">
      <c r="A55" s="170">
        <v>60</v>
      </c>
      <c r="B55" s="171">
        <v>46054</v>
      </c>
      <c r="C55" s="153" t="s">
        <v>97</v>
      </c>
      <c r="D55" s="130" t="str">
        <f t="shared" si="32"/>
        <v>IG</v>
      </c>
      <c r="E55" s="172" t="s">
        <v>156</v>
      </c>
      <c r="F55" s="172" t="s">
        <v>134</v>
      </c>
      <c r="G55" s="173" t="s">
        <v>157</v>
      </c>
      <c r="H55" s="173"/>
      <c r="I55" s="173"/>
      <c r="J55" s="105">
        <v>208281</v>
      </c>
      <c r="K55" s="197" t="str">
        <f>VLOOKUP(J55,'[3]Item List (3)'!A$1:B$110000,2,FALSE)</f>
        <v>D.OR 14536 </v>
      </c>
      <c r="L55" s="105">
        <v>251225006</v>
      </c>
      <c r="M55" s="198" t="str">
        <f t="shared" si="33"/>
        <v>OR</v>
      </c>
      <c r="N55" s="153">
        <v>90</v>
      </c>
      <c r="O55" s="199">
        <f t="shared" si="34"/>
        <v>40</v>
      </c>
      <c r="P55" s="153">
        <v>1</v>
      </c>
      <c r="Q55" s="153">
        <v>107</v>
      </c>
      <c r="R55" s="153">
        <v>24</v>
      </c>
      <c r="S55" s="153"/>
      <c r="T55" s="153"/>
      <c r="U55" s="209">
        <f t="shared" si="35"/>
        <v>107</v>
      </c>
      <c r="V55" s="153">
        <v>250</v>
      </c>
      <c r="W55" s="153"/>
      <c r="X55" s="153">
        <v>10</v>
      </c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>
        <v>30</v>
      </c>
      <c r="AQ55" s="153"/>
      <c r="AR55" s="153">
        <v>150</v>
      </c>
      <c r="AS55" s="153"/>
      <c r="AT55" s="153"/>
      <c r="AU55" s="153"/>
      <c r="AV55" s="153"/>
      <c r="AW55" s="153"/>
      <c r="AX55" s="153">
        <v>40</v>
      </c>
      <c r="AY55" s="153"/>
      <c r="AZ55" s="153"/>
      <c r="BA55" s="153"/>
      <c r="BB55" s="153"/>
      <c r="BC55" s="153"/>
      <c r="BD55" s="153"/>
      <c r="BE55" s="153"/>
      <c r="BF55" s="153"/>
      <c r="BG55" s="223">
        <f t="shared" si="21"/>
        <v>480</v>
      </c>
      <c r="BH55" s="224">
        <f t="shared" si="22"/>
        <v>8</v>
      </c>
      <c r="BI55" s="225">
        <f t="shared" si="23"/>
        <v>4.16666666666667</v>
      </c>
      <c r="BJ55" s="225">
        <f t="shared" si="24"/>
        <v>52.0833333333333</v>
      </c>
      <c r="BK55" s="226">
        <f t="shared" si="25"/>
        <v>64.2</v>
      </c>
      <c r="BL55" s="226">
        <f t="shared" si="26"/>
        <v>77.5700934579439</v>
      </c>
      <c r="BM55" s="226">
        <f t="shared" si="36"/>
        <v>25.9375</v>
      </c>
      <c r="BN55" s="237">
        <f t="shared" si="28"/>
        <v>0.5</v>
      </c>
      <c r="BO55" s="237">
        <f t="shared" si="29"/>
        <v>300</v>
      </c>
      <c r="BP55" s="237">
        <f t="shared" si="30"/>
        <v>3.33333333333333</v>
      </c>
      <c r="BQ55" s="238">
        <f t="shared" si="31"/>
        <v>133.333333333333</v>
      </c>
      <c r="BR55" s="140"/>
      <c r="BS55" s="140"/>
      <c r="BT55" s="140"/>
      <c r="BU55" s="141"/>
      <c r="BV55" s="140"/>
      <c r="BW55" s="153">
        <f t="shared" si="13"/>
        <v>107</v>
      </c>
    </row>
    <row r="56" s="129" customFormat="1" spans="1:75">
      <c r="A56" s="170">
        <v>61</v>
      </c>
      <c r="B56" s="171">
        <v>46054</v>
      </c>
      <c r="C56" s="153" t="s">
        <v>99</v>
      </c>
      <c r="D56" s="130" t="str">
        <f t="shared" ref="D56:D110" si="37">LEFT(E56,2)</f>
        <v>IG</v>
      </c>
      <c r="E56" s="172" t="s">
        <v>156</v>
      </c>
      <c r="F56" s="172" t="s">
        <v>134</v>
      </c>
      <c r="G56" s="173" t="s">
        <v>157</v>
      </c>
      <c r="H56" s="173"/>
      <c r="I56" s="173"/>
      <c r="J56" s="105">
        <v>208281</v>
      </c>
      <c r="K56" s="197" t="str">
        <f>VLOOKUP(J56,'[3]Item List (3)'!A$1:B$110000,2,FALSE)</f>
        <v>D.OR 14536 </v>
      </c>
      <c r="L56" s="105">
        <v>251225006</v>
      </c>
      <c r="M56" s="198" t="str">
        <f t="shared" si="33"/>
        <v>OR</v>
      </c>
      <c r="N56" s="153">
        <v>90</v>
      </c>
      <c r="O56" s="199">
        <f t="shared" si="34"/>
        <v>40</v>
      </c>
      <c r="P56" s="153">
        <v>1</v>
      </c>
      <c r="Q56" s="153">
        <v>43</v>
      </c>
      <c r="R56" s="153">
        <v>5</v>
      </c>
      <c r="S56" s="153"/>
      <c r="T56" s="153"/>
      <c r="U56" s="209">
        <f t="shared" si="35"/>
        <v>43</v>
      </c>
      <c r="V56" s="153">
        <v>90</v>
      </c>
      <c r="W56" s="153"/>
      <c r="X56" s="153">
        <v>60</v>
      </c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>
        <v>300</v>
      </c>
      <c r="AS56" s="153"/>
      <c r="AT56" s="153"/>
      <c r="AU56" s="153"/>
      <c r="AV56" s="153"/>
      <c r="AW56" s="153"/>
      <c r="AX56" s="153">
        <v>30</v>
      </c>
      <c r="AY56" s="153"/>
      <c r="AZ56" s="153"/>
      <c r="BA56" s="153"/>
      <c r="BB56" s="153"/>
      <c r="BC56" s="153"/>
      <c r="BD56" s="153"/>
      <c r="BE56" s="153"/>
      <c r="BF56" s="153"/>
      <c r="BG56" s="223">
        <f t="shared" si="21"/>
        <v>480</v>
      </c>
      <c r="BH56" s="224">
        <f t="shared" si="22"/>
        <v>8</v>
      </c>
      <c r="BI56" s="225">
        <f t="shared" si="23"/>
        <v>1.5</v>
      </c>
      <c r="BJ56" s="225">
        <f t="shared" si="24"/>
        <v>18.75</v>
      </c>
      <c r="BK56" s="226">
        <f t="shared" si="25"/>
        <v>71.6666666666667</v>
      </c>
      <c r="BL56" s="226">
        <f t="shared" si="26"/>
        <v>88.3720930232558</v>
      </c>
      <c r="BM56" s="226">
        <f t="shared" si="36"/>
        <v>11.875</v>
      </c>
      <c r="BN56" s="237">
        <f t="shared" si="28"/>
        <v>0</v>
      </c>
      <c r="BO56" s="237">
        <f t="shared" si="29"/>
        <v>320</v>
      </c>
      <c r="BP56" s="237">
        <f t="shared" si="30"/>
        <v>6.5</v>
      </c>
      <c r="BQ56" s="238">
        <f t="shared" si="31"/>
        <v>260</v>
      </c>
      <c r="BR56" s="140"/>
      <c r="BS56" s="140"/>
      <c r="BT56" s="140"/>
      <c r="BU56" s="141"/>
      <c r="BV56" s="140"/>
      <c r="BW56" s="153">
        <f t="shared" si="13"/>
        <v>43</v>
      </c>
    </row>
    <row r="57" s="129" customFormat="1" spans="1:75">
      <c r="A57" s="170">
        <v>62</v>
      </c>
      <c r="B57" s="171">
        <v>46054</v>
      </c>
      <c r="C57" s="153" t="s">
        <v>97</v>
      </c>
      <c r="D57" s="130" t="str">
        <f t="shared" si="37"/>
        <v>IG</v>
      </c>
      <c r="E57" s="172" t="s">
        <v>158</v>
      </c>
      <c r="F57" s="172"/>
      <c r="G57" s="173"/>
      <c r="H57" s="173"/>
      <c r="I57" s="173"/>
      <c r="J57" s="105"/>
      <c r="K57" s="197" t="e">
        <f>VLOOKUP(J57,'[3]Item List (3)'!A$1:B$110000,2,FALSE)</f>
        <v>#N/A</v>
      </c>
      <c r="L57" s="105"/>
      <c r="M57" s="198" t="str">
        <f t="shared" si="33"/>
        <v>IR</v>
      </c>
      <c r="N57" s="153"/>
      <c r="O57" s="199" t="str">
        <f t="shared" si="34"/>
        <v/>
      </c>
      <c r="P57" s="153"/>
      <c r="Q57" s="153"/>
      <c r="R57" s="153"/>
      <c r="S57" s="153"/>
      <c r="T57" s="153"/>
      <c r="U57" s="209">
        <f t="shared" si="35"/>
        <v>0</v>
      </c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223">
        <f t="shared" si="21"/>
        <v>0</v>
      </c>
      <c r="BH57" s="224">
        <f t="shared" si="22"/>
        <v>0</v>
      </c>
      <c r="BI57" s="225">
        <f t="shared" si="23"/>
        <v>0</v>
      </c>
      <c r="BJ57" s="225">
        <f t="shared" si="24"/>
        <v>0</v>
      </c>
      <c r="BK57" s="226">
        <f t="shared" si="25"/>
        <v>0</v>
      </c>
      <c r="BL57" s="226">
        <f t="shared" si="26"/>
        <v>0</v>
      </c>
      <c r="BM57" s="226">
        <f t="shared" si="36"/>
        <v>0</v>
      </c>
      <c r="BN57" s="237">
        <f t="shared" si="28"/>
        <v>0</v>
      </c>
      <c r="BO57" s="237">
        <f t="shared" si="29"/>
        <v>0</v>
      </c>
      <c r="BP57" s="237">
        <f t="shared" si="30"/>
        <v>0</v>
      </c>
      <c r="BQ57" s="238">
        <f t="shared" si="31"/>
        <v>0</v>
      </c>
      <c r="BR57" s="140"/>
      <c r="BS57" s="140"/>
      <c r="BT57" s="140"/>
      <c r="BU57" s="141"/>
      <c r="BV57" s="140"/>
      <c r="BW57" s="153">
        <f t="shared" si="13"/>
        <v>0</v>
      </c>
    </row>
    <row r="58" s="129" customFormat="1" spans="1:75">
      <c r="A58" s="170">
        <v>63</v>
      </c>
      <c r="B58" s="171">
        <v>46054</v>
      </c>
      <c r="C58" s="153" t="s">
        <v>99</v>
      </c>
      <c r="D58" s="130" t="str">
        <f t="shared" si="37"/>
        <v>IG</v>
      </c>
      <c r="E58" s="172" t="s">
        <v>158</v>
      </c>
      <c r="F58" s="172"/>
      <c r="G58" s="173"/>
      <c r="H58" s="173"/>
      <c r="I58" s="173"/>
      <c r="J58" s="105"/>
      <c r="K58" s="197" t="e">
        <f>VLOOKUP(J58,'[3]Item List (3)'!A$1:B$110000,2,FALSE)</f>
        <v>#N/A</v>
      </c>
      <c r="L58" s="105"/>
      <c r="M58" s="198" t="str">
        <f t="shared" si="33"/>
        <v>IR</v>
      </c>
      <c r="N58" s="153"/>
      <c r="O58" s="199" t="str">
        <f t="shared" si="34"/>
        <v/>
      </c>
      <c r="P58" s="153"/>
      <c r="Q58" s="153"/>
      <c r="R58" s="153"/>
      <c r="S58" s="153"/>
      <c r="T58" s="153"/>
      <c r="U58" s="209">
        <f t="shared" si="35"/>
        <v>0</v>
      </c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223">
        <f t="shared" si="21"/>
        <v>0</v>
      </c>
      <c r="BH58" s="224">
        <f t="shared" si="22"/>
        <v>0</v>
      </c>
      <c r="BI58" s="225">
        <f t="shared" si="23"/>
        <v>0</v>
      </c>
      <c r="BJ58" s="225">
        <f t="shared" si="24"/>
        <v>0</v>
      </c>
      <c r="BK58" s="226">
        <f t="shared" si="25"/>
        <v>0</v>
      </c>
      <c r="BL58" s="226">
        <f t="shared" si="26"/>
        <v>0</v>
      </c>
      <c r="BM58" s="226">
        <f t="shared" si="36"/>
        <v>0</v>
      </c>
      <c r="BN58" s="237">
        <f t="shared" si="28"/>
        <v>0</v>
      </c>
      <c r="BO58" s="237">
        <f t="shared" si="29"/>
        <v>0</v>
      </c>
      <c r="BP58" s="237">
        <f t="shared" si="30"/>
        <v>0</v>
      </c>
      <c r="BQ58" s="238">
        <f t="shared" si="31"/>
        <v>0</v>
      </c>
      <c r="BR58" s="140"/>
      <c r="BS58" s="140"/>
      <c r="BT58" s="140"/>
      <c r="BU58" s="141"/>
      <c r="BV58" s="140"/>
      <c r="BW58" s="153">
        <f t="shared" si="13"/>
        <v>0</v>
      </c>
    </row>
    <row r="59" s="129" customFormat="1" spans="1:75">
      <c r="A59" s="170">
        <v>64</v>
      </c>
      <c r="B59" s="171">
        <v>46054</v>
      </c>
      <c r="C59" s="153" t="s">
        <v>97</v>
      </c>
      <c r="D59" s="130" t="str">
        <f t="shared" si="37"/>
        <v>HO</v>
      </c>
      <c r="E59" s="172" t="s">
        <v>159</v>
      </c>
      <c r="F59" s="172" t="s">
        <v>160</v>
      </c>
      <c r="G59" s="173" t="s">
        <v>105</v>
      </c>
      <c r="H59" s="173" t="s">
        <v>161</v>
      </c>
      <c r="I59" s="173"/>
      <c r="J59" s="105">
        <v>100282.4</v>
      </c>
      <c r="K59" s="197" t="str">
        <f>VLOOKUP(J59,'[3]Item List (3)'!A$1:B$110000,2,FALSE)</f>
        <v>D.IR 14537 SPL </v>
      </c>
      <c r="L59" s="105">
        <v>251225005</v>
      </c>
      <c r="M59" s="198" t="str">
        <f t="shared" si="33"/>
        <v>IR</v>
      </c>
      <c r="N59" s="153">
        <v>55</v>
      </c>
      <c r="O59" s="199">
        <f t="shared" si="34"/>
        <v>65.4545454545455</v>
      </c>
      <c r="P59" s="153">
        <v>1</v>
      </c>
      <c r="Q59" s="153">
        <v>147</v>
      </c>
      <c r="R59" s="153"/>
      <c r="S59" s="153"/>
      <c r="T59" s="153"/>
      <c r="U59" s="209">
        <f t="shared" si="35"/>
        <v>147</v>
      </c>
      <c r="V59" s="153">
        <v>180</v>
      </c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>
        <v>30</v>
      </c>
      <c r="AQ59" s="153"/>
      <c r="AR59" s="153"/>
      <c r="AS59" s="153"/>
      <c r="AT59" s="153"/>
      <c r="AU59" s="153"/>
      <c r="AV59" s="153"/>
      <c r="AW59" s="153">
        <v>90</v>
      </c>
      <c r="AX59" s="153"/>
      <c r="AY59" s="153"/>
      <c r="AZ59" s="153"/>
      <c r="BA59" s="153"/>
      <c r="BB59" s="153"/>
      <c r="BC59" s="153"/>
      <c r="BD59" s="153"/>
      <c r="BE59" s="153"/>
      <c r="BF59" s="153"/>
      <c r="BG59" s="223">
        <f t="shared" si="21"/>
        <v>300</v>
      </c>
      <c r="BH59" s="224">
        <f t="shared" si="22"/>
        <v>5</v>
      </c>
      <c r="BI59" s="225">
        <f t="shared" si="23"/>
        <v>3</v>
      </c>
      <c r="BJ59" s="225">
        <f t="shared" si="24"/>
        <v>60</v>
      </c>
      <c r="BK59" s="226">
        <f t="shared" si="25"/>
        <v>74.8611111111111</v>
      </c>
      <c r="BL59" s="226">
        <f t="shared" si="26"/>
        <v>100</v>
      </c>
      <c r="BM59" s="226">
        <f t="shared" si="36"/>
        <v>44.9166666666667</v>
      </c>
      <c r="BN59" s="237">
        <f t="shared" si="28"/>
        <v>0.5</v>
      </c>
      <c r="BO59" s="237">
        <f t="shared" si="29"/>
        <v>294.545454545455</v>
      </c>
      <c r="BP59" s="237">
        <f t="shared" si="30"/>
        <v>1.5</v>
      </c>
      <c r="BQ59" s="238">
        <f t="shared" si="31"/>
        <v>98.1818181818182</v>
      </c>
      <c r="BR59" s="140"/>
      <c r="BS59" s="140"/>
      <c r="BT59" s="140"/>
      <c r="BU59" s="141"/>
      <c r="BV59" s="140"/>
      <c r="BW59" s="153">
        <f t="shared" si="13"/>
        <v>147</v>
      </c>
    </row>
    <row r="60" s="129" customFormat="1" spans="1:75">
      <c r="A60" s="170">
        <v>65</v>
      </c>
      <c r="B60" s="171">
        <v>46054</v>
      </c>
      <c r="C60" s="153" t="s">
        <v>97</v>
      </c>
      <c r="D60" s="130" t="str">
        <f t="shared" si="37"/>
        <v>HO</v>
      </c>
      <c r="E60" s="172" t="s">
        <v>159</v>
      </c>
      <c r="F60" s="172" t="s">
        <v>160</v>
      </c>
      <c r="G60" s="173" t="s">
        <v>105</v>
      </c>
      <c r="H60" s="173" t="s">
        <v>161</v>
      </c>
      <c r="I60" s="173"/>
      <c r="J60" s="105">
        <v>104281</v>
      </c>
      <c r="K60" s="197" t="str">
        <f>VLOOKUP(J60,'[3]Item List (3)'!A$1:B$110000,2,FALSE)</f>
        <v>D.IR 14536 </v>
      </c>
      <c r="L60" s="105"/>
      <c r="M60" s="198" t="str">
        <f t="shared" si="33"/>
        <v>IR</v>
      </c>
      <c r="N60" s="153">
        <v>55</v>
      </c>
      <c r="O60" s="199">
        <f t="shared" si="34"/>
        <v>65.4545454545455</v>
      </c>
      <c r="P60" s="153">
        <v>1</v>
      </c>
      <c r="Q60" s="153">
        <v>72</v>
      </c>
      <c r="R60" s="153"/>
      <c r="S60" s="153"/>
      <c r="T60" s="153"/>
      <c r="U60" s="209">
        <f t="shared" si="35"/>
        <v>72</v>
      </c>
      <c r="V60" s="153">
        <v>85</v>
      </c>
      <c r="W60" s="153">
        <v>35</v>
      </c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223">
        <f t="shared" si="21"/>
        <v>120</v>
      </c>
      <c r="BH60" s="224">
        <f t="shared" si="22"/>
        <v>2</v>
      </c>
      <c r="BI60" s="225">
        <f t="shared" si="23"/>
        <v>1.41666666666667</v>
      </c>
      <c r="BJ60" s="225">
        <f t="shared" si="24"/>
        <v>70.8333333333333</v>
      </c>
      <c r="BK60" s="226">
        <f t="shared" si="25"/>
        <v>77.6470588235294</v>
      </c>
      <c r="BL60" s="226">
        <f t="shared" si="26"/>
        <v>100</v>
      </c>
      <c r="BM60" s="226">
        <f t="shared" si="36"/>
        <v>55</v>
      </c>
      <c r="BN60" s="237">
        <f t="shared" si="28"/>
        <v>0.583333333333333</v>
      </c>
      <c r="BO60" s="237">
        <f t="shared" si="29"/>
        <v>92.7272727272727</v>
      </c>
      <c r="BP60" s="237">
        <f t="shared" si="30"/>
        <v>0</v>
      </c>
      <c r="BQ60" s="238">
        <f t="shared" si="31"/>
        <v>0</v>
      </c>
      <c r="BR60" s="140"/>
      <c r="BS60" s="140"/>
      <c r="BT60" s="140"/>
      <c r="BU60" s="141"/>
      <c r="BV60" s="140"/>
      <c r="BW60" s="153">
        <f t="shared" si="13"/>
        <v>72</v>
      </c>
    </row>
    <row r="61" s="129" customFormat="1" spans="1:75">
      <c r="A61" s="170">
        <v>66</v>
      </c>
      <c r="B61" s="171">
        <v>46054</v>
      </c>
      <c r="C61" s="153" t="s">
        <v>97</v>
      </c>
      <c r="D61" s="130" t="str">
        <f t="shared" si="37"/>
        <v>HO</v>
      </c>
      <c r="E61" s="172" t="s">
        <v>159</v>
      </c>
      <c r="F61" s="172" t="s">
        <v>140</v>
      </c>
      <c r="G61" s="173" t="s">
        <v>105</v>
      </c>
      <c r="H61" s="173" t="s">
        <v>161</v>
      </c>
      <c r="I61" s="173"/>
      <c r="J61" s="105">
        <v>104281</v>
      </c>
      <c r="K61" s="197" t="str">
        <f>VLOOKUP(J61,'[3]Item List (3)'!A$1:B$110000,2,FALSE)</f>
        <v>D.IR 14536 </v>
      </c>
      <c r="L61" s="105"/>
      <c r="M61" s="198" t="str">
        <f t="shared" ref="M61:M124" si="38">IF((LEFT(J61))="2",$L$2,$J$2)</f>
        <v>IR</v>
      </c>
      <c r="N61" s="153">
        <v>55</v>
      </c>
      <c r="O61" s="199">
        <f t="shared" ref="O61:O109" si="39">IFERROR(3600/N61,"")</f>
        <v>65.4545454545455</v>
      </c>
      <c r="P61" s="153">
        <v>1</v>
      </c>
      <c r="Q61" s="153">
        <v>61</v>
      </c>
      <c r="R61" s="153"/>
      <c r="S61" s="153"/>
      <c r="T61" s="153"/>
      <c r="U61" s="209">
        <f t="shared" ref="U61:U84" si="40">Q61+S61+T61</f>
        <v>61</v>
      </c>
      <c r="V61" s="153">
        <v>60</v>
      </c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223">
        <f t="shared" si="21"/>
        <v>60</v>
      </c>
      <c r="BH61" s="224">
        <f t="shared" ref="BH61:BH124" si="41">BG61/60</f>
        <v>1</v>
      </c>
      <c r="BI61" s="225">
        <f t="shared" ref="BI61:BI124" si="42">IFERROR(BH61-SUM(W61:BF61)/60,0)</f>
        <v>1</v>
      </c>
      <c r="BJ61" s="225">
        <f t="shared" ref="BJ61:BJ124" si="43">IFERROR(BI61/BH61*100,0)</f>
        <v>100</v>
      </c>
      <c r="BK61" s="226">
        <f t="shared" ref="BK61:BK84" si="44">IFERROR(((U61*N61)/(BI61*3600)*100),0)</f>
        <v>93.1944444444444</v>
      </c>
      <c r="BL61" s="226">
        <f t="shared" ref="BL61:BL84" si="45">IFERROR(((U61-(R61+S61+T61))/U61*100),0)</f>
        <v>100</v>
      </c>
      <c r="BM61" s="226">
        <f t="shared" si="36"/>
        <v>93.1944444444444</v>
      </c>
      <c r="BN61" s="237">
        <f t="shared" ref="BN61:BN86" si="46">(W61+AP61+BE61+BF61)/60</f>
        <v>0</v>
      </c>
      <c r="BO61" s="237">
        <f t="shared" ref="BO61:BO124" si="47">IFERROR(((BH61-BN61)*3600)/N61,0)</f>
        <v>65.4545454545455</v>
      </c>
      <c r="BP61" s="237">
        <f t="shared" ref="BP61:BP124" si="48">IFERROR(SUM(W61:BF61)/60-BN61,0)</f>
        <v>0</v>
      </c>
      <c r="BQ61" s="238">
        <f t="shared" ref="BQ61:BQ124" si="49">IFERROR(BP61*3600/N61,0)</f>
        <v>0</v>
      </c>
      <c r="BR61" s="140"/>
      <c r="BS61" s="140"/>
      <c r="BT61" s="140"/>
      <c r="BU61" s="141"/>
      <c r="BV61" s="140"/>
      <c r="BW61" s="153">
        <f t="shared" si="13"/>
        <v>61</v>
      </c>
    </row>
    <row r="62" s="129" customFormat="1" spans="1:75">
      <c r="A62" s="170">
        <v>67</v>
      </c>
      <c r="B62" s="171">
        <v>46054</v>
      </c>
      <c r="C62" s="153" t="s">
        <v>99</v>
      </c>
      <c r="D62" s="130" t="str">
        <f t="shared" si="37"/>
        <v>HO</v>
      </c>
      <c r="E62" s="172" t="s">
        <v>159</v>
      </c>
      <c r="F62" s="172" t="s">
        <v>160</v>
      </c>
      <c r="G62" s="173" t="s">
        <v>162</v>
      </c>
      <c r="H62" s="173"/>
      <c r="I62" s="173"/>
      <c r="J62" s="105">
        <v>100282.4</v>
      </c>
      <c r="K62" s="197" t="str">
        <f>VLOOKUP(J62,'[3]Item List (3)'!A$1:B$110000,2,FALSE)</f>
        <v>D.IR 14537 SPL </v>
      </c>
      <c r="L62" s="105">
        <v>251225005</v>
      </c>
      <c r="M62" s="198" t="str">
        <f t="shared" si="38"/>
        <v>IR</v>
      </c>
      <c r="N62" s="153">
        <v>55</v>
      </c>
      <c r="O62" s="199">
        <f t="shared" si="39"/>
        <v>65.4545454545455</v>
      </c>
      <c r="P62" s="153">
        <v>1</v>
      </c>
      <c r="Q62" s="153">
        <v>218</v>
      </c>
      <c r="R62" s="153"/>
      <c r="S62" s="153"/>
      <c r="T62" s="153"/>
      <c r="U62" s="209">
        <f t="shared" si="40"/>
        <v>218</v>
      </c>
      <c r="V62" s="153">
        <v>255</v>
      </c>
      <c r="W62" s="153"/>
      <c r="X62" s="153">
        <v>90</v>
      </c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>
        <v>120</v>
      </c>
      <c r="AO62" s="153"/>
      <c r="AP62" s="153">
        <v>15</v>
      </c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223">
        <f t="shared" si="21"/>
        <v>480</v>
      </c>
      <c r="BH62" s="224">
        <f t="shared" si="41"/>
        <v>8</v>
      </c>
      <c r="BI62" s="225">
        <f t="shared" si="42"/>
        <v>4.25</v>
      </c>
      <c r="BJ62" s="225">
        <f t="shared" si="43"/>
        <v>53.125</v>
      </c>
      <c r="BK62" s="226">
        <f t="shared" si="44"/>
        <v>78.3660130718954</v>
      </c>
      <c r="BL62" s="226">
        <f t="shared" si="45"/>
        <v>100</v>
      </c>
      <c r="BM62" s="226">
        <f t="shared" si="36"/>
        <v>41.6319444444444</v>
      </c>
      <c r="BN62" s="237">
        <f t="shared" si="46"/>
        <v>0.25</v>
      </c>
      <c r="BO62" s="237">
        <f t="shared" si="47"/>
        <v>507.272727272727</v>
      </c>
      <c r="BP62" s="237">
        <f t="shared" si="48"/>
        <v>3.5</v>
      </c>
      <c r="BQ62" s="238">
        <f t="shared" si="49"/>
        <v>229.090909090909</v>
      </c>
      <c r="BR62" s="140"/>
      <c r="BS62" s="140"/>
      <c r="BT62" s="140"/>
      <c r="BU62" s="141"/>
      <c r="BV62" s="140"/>
      <c r="BW62" s="153">
        <f t="shared" si="13"/>
        <v>218</v>
      </c>
    </row>
    <row r="63" s="129" customFormat="1" spans="1:75">
      <c r="A63" s="170">
        <v>68</v>
      </c>
      <c r="B63" s="171">
        <v>46054</v>
      </c>
      <c r="C63" s="153" t="s">
        <v>97</v>
      </c>
      <c r="D63" s="130" t="str">
        <f t="shared" si="37"/>
        <v>HO</v>
      </c>
      <c r="E63" s="172" t="s">
        <v>163</v>
      </c>
      <c r="F63" s="172" t="s">
        <v>160</v>
      </c>
      <c r="G63" s="173" t="s">
        <v>164</v>
      </c>
      <c r="H63" s="173"/>
      <c r="I63" s="173"/>
      <c r="J63" s="105">
        <v>208442</v>
      </c>
      <c r="K63" s="197" t="str">
        <f>VLOOKUP(J63,'[3]Item List (3)'!A$1:B$110000,2,FALSE)</f>
        <v>R.OR 442(JC 8015) (L)</v>
      </c>
      <c r="L63" s="105">
        <v>251226004</v>
      </c>
      <c r="M63" s="198" t="str">
        <f t="shared" si="38"/>
        <v>OR</v>
      </c>
      <c r="N63" s="153">
        <v>20</v>
      </c>
      <c r="O63" s="199">
        <f t="shared" si="39"/>
        <v>180</v>
      </c>
      <c r="P63" s="153">
        <v>1</v>
      </c>
      <c r="Q63" s="153">
        <v>1219</v>
      </c>
      <c r="R63" s="153"/>
      <c r="S63" s="153"/>
      <c r="T63" s="153"/>
      <c r="U63" s="209">
        <f t="shared" si="40"/>
        <v>1219</v>
      </c>
      <c r="V63" s="153">
        <v>435</v>
      </c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>
        <v>45</v>
      </c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223">
        <f t="shared" si="21"/>
        <v>480</v>
      </c>
      <c r="BH63" s="224">
        <f t="shared" si="41"/>
        <v>8</v>
      </c>
      <c r="BI63" s="225">
        <f t="shared" si="42"/>
        <v>7.25</v>
      </c>
      <c r="BJ63" s="225">
        <f t="shared" si="43"/>
        <v>90.625</v>
      </c>
      <c r="BK63" s="226">
        <f t="shared" si="44"/>
        <v>93.4099616858237</v>
      </c>
      <c r="BL63" s="226">
        <f t="shared" si="45"/>
        <v>100</v>
      </c>
      <c r="BM63" s="226">
        <f t="shared" si="36"/>
        <v>84.6527777777778</v>
      </c>
      <c r="BN63" s="237">
        <f t="shared" si="46"/>
        <v>0.75</v>
      </c>
      <c r="BO63" s="237">
        <f t="shared" si="47"/>
        <v>1305</v>
      </c>
      <c r="BP63" s="237">
        <f t="shared" si="48"/>
        <v>0</v>
      </c>
      <c r="BQ63" s="238">
        <f t="shared" si="49"/>
        <v>0</v>
      </c>
      <c r="BR63" s="140"/>
      <c r="BS63" s="140"/>
      <c r="BT63" s="140"/>
      <c r="BU63" s="141"/>
      <c r="BV63" s="140"/>
      <c r="BW63" s="153">
        <f t="shared" si="13"/>
        <v>1219</v>
      </c>
    </row>
    <row r="64" s="129" customFormat="1" spans="1:75">
      <c r="A64" s="170">
        <v>67</v>
      </c>
      <c r="B64" s="171">
        <v>46054</v>
      </c>
      <c r="C64" s="153" t="s">
        <v>99</v>
      </c>
      <c r="D64" s="130" t="str">
        <f t="shared" si="37"/>
        <v>HO</v>
      </c>
      <c r="E64" s="172" t="s">
        <v>163</v>
      </c>
      <c r="F64" s="172" t="s">
        <v>160</v>
      </c>
      <c r="G64" s="173" t="s">
        <v>165</v>
      </c>
      <c r="H64" s="173" t="s">
        <v>166</v>
      </c>
      <c r="I64" s="173"/>
      <c r="J64" s="105">
        <v>208442</v>
      </c>
      <c r="K64" s="197" t="str">
        <f>VLOOKUP(J64,'[3]Item List (3)'!A$1:B$110000,2,FALSE)</f>
        <v>R.OR 442(JC 8015) (L)</v>
      </c>
      <c r="L64" s="105">
        <v>251226005</v>
      </c>
      <c r="M64" s="198" t="str">
        <f t="shared" si="38"/>
        <v>OR</v>
      </c>
      <c r="N64" s="153">
        <v>20</v>
      </c>
      <c r="O64" s="199">
        <f t="shared" si="39"/>
        <v>180</v>
      </c>
      <c r="P64" s="153">
        <v>1</v>
      </c>
      <c r="Q64" s="153">
        <v>1195</v>
      </c>
      <c r="R64" s="153"/>
      <c r="S64" s="153"/>
      <c r="T64" s="153"/>
      <c r="U64" s="209">
        <f t="shared" si="40"/>
        <v>1195</v>
      </c>
      <c r="V64" s="153">
        <v>420</v>
      </c>
      <c r="W64" s="153"/>
      <c r="X64" s="153">
        <v>30</v>
      </c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>
        <v>30</v>
      </c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223">
        <f t="shared" si="21"/>
        <v>480</v>
      </c>
      <c r="BH64" s="224">
        <f t="shared" si="41"/>
        <v>8</v>
      </c>
      <c r="BI64" s="225">
        <f t="shared" si="42"/>
        <v>7</v>
      </c>
      <c r="BJ64" s="225">
        <f t="shared" si="43"/>
        <v>87.5</v>
      </c>
      <c r="BK64" s="226">
        <f t="shared" si="44"/>
        <v>94.8412698412698</v>
      </c>
      <c r="BL64" s="226">
        <f t="shared" si="45"/>
        <v>100</v>
      </c>
      <c r="BM64" s="226">
        <f t="shared" si="36"/>
        <v>82.9861111111111</v>
      </c>
      <c r="BN64" s="237">
        <f t="shared" si="46"/>
        <v>0.5</v>
      </c>
      <c r="BO64" s="237">
        <f t="shared" si="47"/>
        <v>1350</v>
      </c>
      <c r="BP64" s="237">
        <f t="shared" si="48"/>
        <v>0.5</v>
      </c>
      <c r="BQ64" s="238">
        <f t="shared" si="49"/>
        <v>90</v>
      </c>
      <c r="BR64" s="140"/>
      <c r="BS64" s="140"/>
      <c r="BT64" s="140"/>
      <c r="BU64" s="141"/>
      <c r="BV64" s="140"/>
      <c r="BW64" s="153">
        <f t="shared" si="13"/>
        <v>1195</v>
      </c>
    </row>
    <row r="65" s="129" customFormat="1" spans="1:75">
      <c r="A65" s="170">
        <v>70</v>
      </c>
      <c r="B65" s="171">
        <v>46054</v>
      </c>
      <c r="C65" s="153" t="s">
        <v>97</v>
      </c>
      <c r="D65" s="130" t="str">
        <f t="shared" si="37"/>
        <v>HO</v>
      </c>
      <c r="E65" s="172" t="s">
        <v>167</v>
      </c>
      <c r="F65" s="172" t="s">
        <v>160</v>
      </c>
      <c r="G65" s="173" t="s">
        <v>168</v>
      </c>
      <c r="H65" s="173"/>
      <c r="I65" s="173"/>
      <c r="J65" s="105">
        <v>1526014.01</v>
      </c>
      <c r="K65" s="197" t="e">
        <f>VLOOKUP(J65,'[3]Item List (3)'!A$1:B$110000,2,FALSE)</f>
        <v>#N/A</v>
      </c>
      <c r="L65" s="105">
        <v>251107004</v>
      </c>
      <c r="M65" s="198" t="str">
        <f t="shared" si="38"/>
        <v>IR</v>
      </c>
      <c r="N65" s="153">
        <v>25</v>
      </c>
      <c r="O65" s="199">
        <f t="shared" si="39"/>
        <v>144</v>
      </c>
      <c r="P65" s="153">
        <v>1</v>
      </c>
      <c r="Q65" s="153">
        <v>953</v>
      </c>
      <c r="R65" s="153"/>
      <c r="S65" s="153"/>
      <c r="T65" s="153"/>
      <c r="U65" s="209">
        <f t="shared" si="40"/>
        <v>953</v>
      </c>
      <c r="V65" s="153">
        <v>415</v>
      </c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>
        <v>20</v>
      </c>
      <c r="AO65" s="153"/>
      <c r="AP65" s="153">
        <v>45</v>
      </c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223">
        <f t="shared" si="21"/>
        <v>480</v>
      </c>
      <c r="BH65" s="224">
        <f t="shared" si="41"/>
        <v>8</v>
      </c>
      <c r="BI65" s="225">
        <f t="shared" si="42"/>
        <v>6.91666666666667</v>
      </c>
      <c r="BJ65" s="225">
        <f t="shared" si="43"/>
        <v>86.4583333333333</v>
      </c>
      <c r="BK65" s="226">
        <f t="shared" si="44"/>
        <v>95.6827309236948</v>
      </c>
      <c r="BL65" s="226">
        <f t="shared" si="45"/>
        <v>100</v>
      </c>
      <c r="BM65" s="226">
        <f t="shared" ref="BM61:BM76" si="50">IFERROR((((BJ65*BK65*BL65)/1000000)*100),0)</f>
        <v>82.7256944444445</v>
      </c>
      <c r="BN65" s="237">
        <f t="shared" si="46"/>
        <v>0.75</v>
      </c>
      <c r="BO65" s="237">
        <f t="shared" si="47"/>
        <v>1044</v>
      </c>
      <c r="BP65" s="237">
        <f t="shared" si="48"/>
        <v>0.333333333333333</v>
      </c>
      <c r="BQ65" s="238">
        <f t="shared" si="49"/>
        <v>48</v>
      </c>
      <c r="BR65" s="140"/>
      <c r="BS65" s="140"/>
      <c r="BT65" s="140"/>
      <c r="BU65" s="141"/>
      <c r="BV65" s="140"/>
      <c r="BW65" s="153">
        <f t="shared" si="13"/>
        <v>953</v>
      </c>
    </row>
    <row r="66" s="129" customFormat="1" spans="1:75">
      <c r="A66" s="170">
        <v>71</v>
      </c>
      <c r="B66" s="171">
        <v>46054</v>
      </c>
      <c r="C66" s="153" t="s">
        <v>99</v>
      </c>
      <c r="D66" s="130" t="str">
        <f t="shared" si="37"/>
        <v>HO</v>
      </c>
      <c r="E66" s="172" t="s">
        <v>167</v>
      </c>
      <c r="F66" s="172" t="s">
        <v>160</v>
      </c>
      <c r="G66" s="173" t="s">
        <v>166</v>
      </c>
      <c r="H66" s="173" t="s">
        <v>107</v>
      </c>
      <c r="I66" s="173" t="s">
        <v>169</v>
      </c>
      <c r="J66" s="105">
        <v>208249</v>
      </c>
      <c r="K66" s="197" t="str">
        <f>VLOOKUP(J66,'[3]Item List (3)'!A$1:B$110000,2,FALSE)</f>
        <v>OW-BDA-4003 </v>
      </c>
      <c r="L66" s="105">
        <v>251226003</v>
      </c>
      <c r="M66" s="198" t="str">
        <f t="shared" si="38"/>
        <v>OR</v>
      </c>
      <c r="N66" s="153">
        <v>25</v>
      </c>
      <c r="O66" s="199">
        <f t="shared" si="39"/>
        <v>144</v>
      </c>
      <c r="P66" s="153">
        <v>1</v>
      </c>
      <c r="Q66" s="153">
        <v>710</v>
      </c>
      <c r="R66" s="153"/>
      <c r="S66" s="153"/>
      <c r="T66" s="153"/>
      <c r="U66" s="209">
        <f t="shared" si="40"/>
        <v>710</v>
      </c>
      <c r="V66" s="153">
        <v>335</v>
      </c>
      <c r="W66" s="153">
        <v>60</v>
      </c>
      <c r="X66" s="153">
        <v>55</v>
      </c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>
        <v>30</v>
      </c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223">
        <f t="shared" si="21"/>
        <v>480</v>
      </c>
      <c r="BH66" s="224">
        <f t="shared" si="41"/>
        <v>8</v>
      </c>
      <c r="BI66" s="225">
        <f t="shared" si="42"/>
        <v>5.58333333333333</v>
      </c>
      <c r="BJ66" s="225">
        <f t="shared" si="43"/>
        <v>69.7916666666667</v>
      </c>
      <c r="BK66" s="226">
        <f t="shared" si="44"/>
        <v>88.3084577114428</v>
      </c>
      <c r="BL66" s="226">
        <f t="shared" si="45"/>
        <v>100</v>
      </c>
      <c r="BM66" s="226">
        <f t="shared" si="50"/>
        <v>61.6319444444444</v>
      </c>
      <c r="BN66" s="237">
        <f t="shared" si="46"/>
        <v>1.5</v>
      </c>
      <c r="BO66" s="237">
        <f t="shared" si="47"/>
        <v>936</v>
      </c>
      <c r="BP66" s="237">
        <f t="shared" si="48"/>
        <v>0.916666666666667</v>
      </c>
      <c r="BQ66" s="238">
        <f t="shared" si="49"/>
        <v>132</v>
      </c>
      <c r="BR66" s="140"/>
      <c r="BS66" s="140"/>
      <c r="BT66" s="140"/>
      <c r="BU66" s="141"/>
      <c r="BV66" s="140"/>
      <c r="BW66" s="153">
        <f t="shared" si="13"/>
        <v>710</v>
      </c>
    </row>
    <row r="67" s="129" customFormat="1" spans="1:75">
      <c r="A67" s="170">
        <v>72</v>
      </c>
      <c r="B67" s="171">
        <v>46054</v>
      </c>
      <c r="C67" s="153" t="s">
        <v>97</v>
      </c>
      <c r="D67" s="130" t="str">
        <f t="shared" si="37"/>
        <v>HO</v>
      </c>
      <c r="E67" s="172" t="s">
        <v>170</v>
      </c>
      <c r="F67" s="172" t="s">
        <v>160</v>
      </c>
      <c r="G67" s="173" t="s">
        <v>113</v>
      </c>
      <c r="H67" s="173"/>
      <c r="I67" s="173"/>
      <c r="J67" s="105">
        <v>1526013.01</v>
      </c>
      <c r="K67" s="197" t="e">
        <f>VLOOKUP(J67,'[3]Item List (3)'!A$1:B$110000,2,FALSE)</f>
        <v>#N/A</v>
      </c>
      <c r="L67" s="105">
        <v>251107005</v>
      </c>
      <c r="M67" s="198" t="str">
        <f t="shared" si="38"/>
        <v>IR</v>
      </c>
      <c r="N67" s="153">
        <v>15</v>
      </c>
      <c r="O67" s="199">
        <f t="shared" si="39"/>
        <v>240</v>
      </c>
      <c r="P67" s="153">
        <v>1</v>
      </c>
      <c r="Q67" s="153">
        <v>1526</v>
      </c>
      <c r="R67" s="153"/>
      <c r="S67" s="153"/>
      <c r="T67" s="153"/>
      <c r="U67" s="209">
        <f t="shared" si="40"/>
        <v>1526</v>
      </c>
      <c r="V67" s="153">
        <v>400</v>
      </c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>
        <v>50</v>
      </c>
      <c r="AO67" s="153"/>
      <c r="AP67" s="153">
        <v>30</v>
      </c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223">
        <f t="shared" si="21"/>
        <v>480</v>
      </c>
      <c r="BH67" s="224">
        <f t="shared" si="41"/>
        <v>8</v>
      </c>
      <c r="BI67" s="225">
        <f t="shared" si="42"/>
        <v>6.66666666666667</v>
      </c>
      <c r="BJ67" s="225">
        <f t="shared" si="43"/>
        <v>83.3333333333333</v>
      </c>
      <c r="BK67" s="226">
        <f t="shared" si="44"/>
        <v>95.375</v>
      </c>
      <c r="BL67" s="226">
        <f t="shared" si="45"/>
        <v>100</v>
      </c>
      <c r="BM67" s="226">
        <f t="shared" si="50"/>
        <v>79.4791666666667</v>
      </c>
      <c r="BN67" s="237">
        <f t="shared" si="46"/>
        <v>0.5</v>
      </c>
      <c r="BO67" s="237">
        <f t="shared" si="47"/>
        <v>1800</v>
      </c>
      <c r="BP67" s="237">
        <f t="shared" si="48"/>
        <v>0.833333333333333</v>
      </c>
      <c r="BQ67" s="238">
        <f t="shared" si="49"/>
        <v>200</v>
      </c>
      <c r="BR67" s="140"/>
      <c r="BS67" s="140"/>
      <c r="BT67" s="140"/>
      <c r="BU67" s="141"/>
      <c r="BV67" s="140"/>
      <c r="BW67" s="153">
        <f t="shared" si="13"/>
        <v>1526</v>
      </c>
    </row>
    <row r="68" s="129" customFormat="1" spans="1:75">
      <c r="A68" s="170">
        <v>73</v>
      </c>
      <c r="B68" s="171">
        <v>46054</v>
      </c>
      <c r="C68" s="153" t="s">
        <v>99</v>
      </c>
      <c r="D68" s="130" t="str">
        <f t="shared" si="37"/>
        <v>HO</v>
      </c>
      <c r="E68" s="172" t="s">
        <v>170</v>
      </c>
      <c r="F68" s="172" t="s">
        <v>160</v>
      </c>
      <c r="G68" s="173" t="s">
        <v>171</v>
      </c>
      <c r="H68" s="173"/>
      <c r="I68" s="173"/>
      <c r="J68" s="105">
        <v>104299</v>
      </c>
      <c r="K68" s="197" t="str">
        <f>VLOOKUP(J68,'[3]Item List (3)'!A$1:B$110000,2,FALSE)</f>
        <v>IR.9916</v>
      </c>
      <c r="L68" s="105"/>
      <c r="M68" s="198" t="str">
        <f t="shared" si="38"/>
        <v>IR</v>
      </c>
      <c r="N68" s="153">
        <v>15</v>
      </c>
      <c r="O68" s="199">
        <f t="shared" si="39"/>
        <v>240</v>
      </c>
      <c r="P68" s="153">
        <v>1</v>
      </c>
      <c r="Q68" s="153"/>
      <c r="R68" s="153"/>
      <c r="S68" s="153"/>
      <c r="T68" s="153"/>
      <c r="U68" s="209">
        <f t="shared" si="40"/>
        <v>0</v>
      </c>
      <c r="V68" s="153"/>
      <c r="W68" s="153">
        <v>180</v>
      </c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>
        <v>300</v>
      </c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223">
        <f t="shared" ref="BG68:BG85" si="51">SUM(V68:BF68)</f>
        <v>480</v>
      </c>
      <c r="BH68" s="224">
        <f t="shared" si="41"/>
        <v>8</v>
      </c>
      <c r="BI68" s="225">
        <f t="shared" si="42"/>
        <v>0</v>
      </c>
      <c r="BJ68" s="225">
        <f t="shared" si="43"/>
        <v>0</v>
      </c>
      <c r="BK68" s="226">
        <f t="shared" si="44"/>
        <v>0</v>
      </c>
      <c r="BL68" s="226">
        <f t="shared" si="45"/>
        <v>0</v>
      </c>
      <c r="BM68" s="226">
        <f t="shared" si="50"/>
        <v>0</v>
      </c>
      <c r="BN68" s="237">
        <f t="shared" si="46"/>
        <v>3</v>
      </c>
      <c r="BO68" s="237">
        <f t="shared" si="47"/>
        <v>1200</v>
      </c>
      <c r="BP68" s="237">
        <f t="shared" si="48"/>
        <v>5</v>
      </c>
      <c r="BQ68" s="238">
        <f t="shared" si="49"/>
        <v>1200</v>
      </c>
      <c r="BR68" s="140"/>
      <c r="BS68" s="140"/>
      <c r="BT68" s="140"/>
      <c r="BU68" s="141"/>
      <c r="BV68" s="140"/>
      <c r="BW68" s="153">
        <f t="shared" si="13"/>
        <v>0</v>
      </c>
    </row>
    <row r="69" s="129" customFormat="1" spans="1:75">
      <c r="A69" s="170">
        <v>74</v>
      </c>
      <c r="B69" s="171">
        <v>46054</v>
      </c>
      <c r="C69" s="153" t="s">
        <v>97</v>
      </c>
      <c r="D69" s="130" t="str">
        <f t="shared" si="37"/>
        <v>HO</v>
      </c>
      <c r="E69" s="172" t="s">
        <v>172</v>
      </c>
      <c r="F69" s="172" t="s">
        <v>160</v>
      </c>
      <c r="G69" s="173" t="s">
        <v>126</v>
      </c>
      <c r="H69" s="173" t="s">
        <v>173</v>
      </c>
      <c r="I69" s="173"/>
      <c r="J69" s="105">
        <v>200299.13</v>
      </c>
      <c r="K69" s="197" t="str">
        <f>VLOOKUP(J69,'[3]Item List (3)'!A$1:B$110000,2,FALSE)</f>
        <v>OR.9913 C</v>
      </c>
      <c r="L69" s="105">
        <v>251127015</v>
      </c>
      <c r="M69" s="198" t="str">
        <f t="shared" si="38"/>
        <v>OR</v>
      </c>
      <c r="N69" s="153">
        <v>15</v>
      </c>
      <c r="O69" s="199">
        <f t="shared" si="39"/>
        <v>240</v>
      </c>
      <c r="P69" s="153">
        <v>1</v>
      </c>
      <c r="Q69" s="153">
        <v>868</v>
      </c>
      <c r="R69" s="153"/>
      <c r="S69" s="153"/>
      <c r="T69" s="153"/>
      <c r="U69" s="209">
        <f t="shared" si="40"/>
        <v>868</v>
      </c>
      <c r="V69" s="153">
        <v>230</v>
      </c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>
        <v>10</v>
      </c>
      <c r="AQ69" s="153"/>
      <c r="AR69" s="153">
        <v>240</v>
      </c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223">
        <f t="shared" si="51"/>
        <v>480</v>
      </c>
      <c r="BH69" s="224">
        <f t="shared" si="41"/>
        <v>8</v>
      </c>
      <c r="BI69" s="225">
        <f t="shared" si="42"/>
        <v>3.83333333333333</v>
      </c>
      <c r="BJ69" s="225">
        <f t="shared" si="43"/>
        <v>47.9166666666667</v>
      </c>
      <c r="BK69" s="226">
        <f t="shared" si="44"/>
        <v>94.3478260869565</v>
      </c>
      <c r="BL69" s="226">
        <f t="shared" si="45"/>
        <v>100</v>
      </c>
      <c r="BM69" s="226">
        <f t="shared" si="50"/>
        <v>45.2083333333333</v>
      </c>
      <c r="BN69" s="237">
        <f t="shared" si="46"/>
        <v>0.166666666666667</v>
      </c>
      <c r="BO69" s="237">
        <f t="shared" si="47"/>
        <v>1880</v>
      </c>
      <c r="BP69" s="237">
        <f t="shared" si="48"/>
        <v>4</v>
      </c>
      <c r="BQ69" s="238">
        <f t="shared" si="49"/>
        <v>960</v>
      </c>
      <c r="BR69" s="140"/>
      <c r="BS69" s="140"/>
      <c r="BT69" s="140"/>
      <c r="BU69" s="141"/>
      <c r="BV69" s="140"/>
      <c r="BW69" s="153">
        <f t="shared" si="13"/>
        <v>868</v>
      </c>
    </row>
    <row r="70" s="129" customFormat="1" spans="1:75">
      <c r="A70" s="170">
        <v>75</v>
      </c>
      <c r="B70" s="171">
        <v>46054</v>
      </c>
      <c r="C70" s="153" t="s">
        <v>99</v>
      </c>
      <c r="D70" s="130" t="str">
        <f t="shared" si="37"/>
        <v>HO</v>
      </c>
      <c r="E70" s="172" t="s">
        <v>172</v>
      </c>
      <c r="F70" s="172" t="s">
        <v>160</v>
      </c>
      <c r="G70" s="173" t="s">
        <v>173</v>
      </c>
      <c r="H70" s="173" t="s">
        <v>166</v>
      </c>
      <c r="I70" s="173" t="s">
        <v>171</v>
      </c>
      <c r="J70" s="105">
        <v>200299.13</v>
      </c>
      <c r="K70" s="197" t="str">
        <f>VLOOKUP(J70,'[3]Item List (3)'!A$1:B$110000,2,FALSE)</f>
        <v>OR.9913 C</v>
      </c>
      <c r="L70" s="105">
        <v>251127015</v>
      </c>
      <c r="M70" s="198" t="str">
        <f t="shared" si="38"/>
        <v>OR</v>
      </c>
      <c r="N70" s="153">
        <v>15</v>
      </c>
      <c r="O70" s="199">
        <f t="shared" si="39"/>
        <v>240</v>
      </c>
      <c r="P70" s="153">
        <v>1</v>
      </c>
      <c r="Q70" s="153">
        <v>1283</v>
      </c>
      <c r="R70" s="153">
        <v>46</v>
      </c>
      <c r="S70" s="153"/>
      <c r="T70" s="153"/>
      <c r="U70" s="209">
        <f t="shared" si="40"/>
        <v>1283</v>
      </c>
      <c r="V70" s="153">
        <v>335</v>
      </c>
      <c r="W70" s="153">
        <v>105</v>
      </c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>
        <v>20</v>
      </c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3"/>
      <c r="BC70" s="153">
        <v>20</v>
      </c>
      <c r="BD70" s="153"/>
      <c r="BE70" s="153"/>
      <c r="BF70" s="153"/>
      <c r="BG70" s="223">
        <f t="shared" si="51"/>
        <v>480</v>
      </c>
      <c r="BH70" s="224">
        <f t="shared" si="41"/>
        <v>8</v>
      </c>
      <c r="BI70" s="225">
        <f t="shared" si="42"/>
        <v>5.58333333333333</v>
      </c>
      <c r="BJ70" s="225">
        <f t="shared" si="43"/>
        <v>69.7916666666667</v>
      </c>
      <c r="BK70" s="226">
        <f t="shared" si="44"/>
        <v>95.7462686567164</v>
      </c>
      <c r="BL70" s="226">
        <f t="shared" si="45"/>
        <v>96.4146531566641</v>
      </c>
      <c r="BM70" s="226">
        <f t="shared" si="50"/>
        <v>64.4270833333333</v>
      </c>
      <c r="BN70" s="237">
        <f t="shared" si="46"/>
        <v>2.08333333333333</v>
      </c>
      <c r="BO70" s="237">
        <f t="shared" si="47"/>
        <v>1420</v>
      </c>
      <c r="BP70" s="237">
        <f t="shared" si="48"/>
        <v>0.333333333333333</v>
      </c>
      <c r="BQ70" s="238">
        <f t="shared" si="49"/>
        <v>79.9999999999999</v>
      </c>
      <c r="BR70" s="140">
        <v>2</v>
      </c>
      <c r="BS70" s="140"/>
      <c r="BT70" s="140"/>
      <c r="BU70" s="141"/>
      <c r="BV70" s="140"/>
      <c r="BW70" s="153">
        <f t="shared" si="13"/>
        <v>1283</v>
      </c>
    </row>
    <row r="71" s="129" customFormat="1" spans="1:75">
      <c r="A71" s="170">
        <v>76</v>
      </c>
      <c r="B71" s="171">
        <v>46054</v>
      </c>
      <c r="C71" s="153" t="s">
        <v>97</v>
      </c>
      <c r="D71" s="130" t="str">
        <f t="shared" si="37"/>
        <v>HO</v>
      </c>
      <c r="E71" s="172" t="s">
        <v>174</v>
      </c>
      <c r="F71" s="172"/>
      <c r="G71" s="173"/>
      <c r="H71" s="173"/>
      <c r="I71" s="173"/>
      <c r="J71" s="105"/>
      <c r="K71" s="197" t="e">
        <f>VLOOKUP(J71,'[3]Item List (3)'!A$1:B$110000,2,FALSE)</f>
        <v>#N/A</v>
      </c>
      <c r="L71" s="105"/>
      <c r="M71" s="198" t="str">
        <f t="shared" si="38"/>
        <v>IR</v>
      </c>
      <c r="N71" s="153"/>
      <c r="O71" s="199" t="str">
        <f t="shared" si="39"/>
        <v/>
      </c>
      <c r="P71" s="153"/>
      <c r="Q71" s="153"/>
      <c r="R71" s="153"/>
      <c r="S71" s="153"/>
      <c r="T71" s="153"/>
      <c r="U71" s="209">
        <f t="shared" si="40"/>
        <v>0</v>
      </c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>
        <v>480</v>
      </c>
      <c r="BG71" s="223">
        <f t="shared" si="51"/>
        <v>480</v>
      </c>
      <c r="BH71" s="224">
        <f t="shared" si="41"/>
        <v>8</v>
      </c>
      <c r="BI71" s="225">
        <f t="shared" si="42"/>
        <v>0</v>
      </c>
      <c r="BJ71" s="225">
        <f t="shared" si="43"/>
        <v>0</v>
      </c>
      <c r="BK71" s="226">
        <f t="shared" si="44"/>
        <v>0</v>
      </c>
      <c r="BL71" s="226">
        <f t="shared" si="45"/>
        <v>0</v>
      </c>
      <c r="BM71" s="226">
        <f t="shared" si="50"/>
        <v>0</v>
      </c>
      <c r="BN71" s="237">
        <f t="shared" si="46"/>
        <v>8</v>
      </c>
      <c r="BO71" s="237">
        <f t="shared" si="47"/>
        <v>0</v>
      </c>
      <c r="BP71" s="237">
        <f t="shared" si="48"/>
        <v>0</v>
      </c>
      <c r="BQ71" s="238">
        <f t="shared" si="49"/>
        <v>0</v>
      </c>
      <c r="BR71" s="140"/>
      <c r="BS71" s="140"/>
      <c r="BT71" s="140"/>
      <c r="BU71" s="141"/>
      <c r="BV71" s="140"/>
      <c r="BW71" s="153">
        <f t="shared" si="13"/>
        <v>0</v>
      </c>
    </row>
    <row r="72" s="129" customFormat="1" spans="1:75">
      <c r="A72" s="170">
        <v>77</v>
      </c>
      <c r="B72" s="171">
        <v>46054</v>
      </c>
      <c r="C72" s="153" t="s">
        <v>99</v>
      </c>
      <c r="D72" s="130" t="str">
        <f t="shared" si="37"/>
        <v>HO</v>
      </c>
      <c r="E72" s="172" t="s">
        <v>174</v>
      </c>
      <c r="F72" s="172"/>
      <c r="G72" s="173"/>
      <c r="H72" s="173"/>
      <c r="I72" s="173"/>
      <c r="J72" s="105"/>
      <c r="K72" s="197" t="e">
        <f>VLOOKUP(J72,'[3]Item List (3)'!A$1:B$110000,2,FALSE)</f>
        <v>#N/A</v>
      </c>
      <c r="L72" s="105"/>
      <c r="M72" s="198" t="str">
        <f t="shared" si="38"/>
        <v>IR</v>
      </c>
      <c r="N72" s="153"/>
      <c r="O72" s="199" t="str">
        <f t="shared" si="39"/>
        <v/>
      </c>
      <c r="P72" s="153"/>
      <c r="Q72" s="153"/>
      <c r="R72" s="153"/>
      <c r="S72" s="153"/>
      <c r="T72" s="153"/>
      <c r="U72" s="209">
        <f t="shared" si="40"/>
        <v>0</v>
      </c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3"/>
      <c r="BC72" s="153"/>
      <c r="BD72" s="153"/>
      <c r="BE72" s="153"/>
      <c r="BF72" s="153">
        <v>480</v>
      </c>
      <c r="BG72" s="223">
        <f t="shared" si="51"/>
        <v>480</v>
      </c>
      <c r="BH72" s="224">
        <f t="shared" si="41"/>
        <v>8</v>
      </c>
      <c r="BI72" s="225">
        <f t="shared" si="42"/>
        <v>0</v>
      </c>
      <c r="BJ72" s="225">
        <f t="shared" si="43"/>
        <v>0</v>
      </c>
      <c r="BK72" s="226">
        <f t="shared" si="44"/>
        <v>0</v>
      </c>
      <c r="BL72" s="226">
        <f t="shared" si="45"/>
        <v>0</v>
      </c>
      <c r="BM72" s="226">
        <f t="shared" si="50"/>
        <v>0</v>
      </c>
      <c r="BN72" s="237">
        <f t="shared" si="46"/>
        <v>8</v>
      </c>
      <c r="BO72" s="237">
        <f t="shared" si="47"/>
        <v>0</v>
      </c>
      <c r="BP72" s="237">
        <f t="shared" si="48"/>
        <v>0</v>
      </c>
      <c r="BQ72" s="238">
        <f t="shared" si="49"/>
        <v>0</v>
      </c>
      <c r="BR72" s="140"/>
      <c r="BS72" s="140"/>
      <c r="BT72" s="140"/>
      <c r="BU72" s="141"/>
      <c r="BV72" s="140"/>
      <c r="BW72" s="153">
        <f t="shared" ref="BW72:BW135" si="52">Q72*P72</f>
        <v>0</v>
      </c>
    </row>
    <row r="73" s="129" customFormat="1" spans="1:75">
      <c r="A73" s="170">
        <v>78</v>
      </c>
      <c r="B73" s="171">
        <v>46054</v>
      </c>
      <c r="C73" s="153" t="s">
        <v>97</v>
      </c>
      <c r="D73" s="130" t="str">
        <f t="shared" si="37"/>
        <v>HO</v>
      </c>
      <c r="E73" s="172" t="s">
        <v>175</v>
      </c>
      <c r="F73" s="172" t="s">
        <v>160</v>
      </c>
      <c r="G73" s="173" t="s">
        <v>157</v>
      </c>
      <c r="H73" s="173" t="s">
        <v>166</v>
      </c>
      <c r="I73" s="173"/>
      <c r="J73" s="105">
        <v>200827.1</v>
      </c>
      <c r="K73" s="197" t="str">
        <f>VLOOKUP(J73,'[3]Item List (3)'!A$1:B$110000,2,FALSE)</f>
        <v>MNA.OR 4020 </v>
      </c>
      <c r="L73" s="105">
        <v>251207016</v>
      </c>
      <c r="M73" s="198" t="str">
        <f t="shared" si="38"/>
        <v>OR</v>
      </c>
      <c r="N73" s="153">
        <v>15</v>
      </c>
      <c r="O73" s="199">
        <f t="shared" si="39"/>
        <v>240</v>
      </c>
      <c r="P73" s="153">
        <v>1</v>
      </c>
      <c r="Q73" s="153">
        <v>961</v>
      </c>
      <c r="R73" s="153"/>
      <c r="S73" s="153"/>
      <c r="T73" s="153"/>
      <c r="U73" s="209">
        <f t="shared" si="40"/>
        <v>961</v>
      </c>
      <c r="V73" s="153">
        <v>250</v>
      </c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>
        <v>20</v>
      </c>
      <c r="AQ73" s="153"/>
      <c r="AR73" s="153">
        <v>210</v>
      </c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223">
        <f t="shared" si="51"/>
        <v>480</v>
      </c>
      <c r="BH73" s="224">
        <f t="shared" si="41"/>
        <v>8</v>
      </c>
      <c r="BI73" s="225">
        <f t="shared" si="42"/>
        <v>4.16666666666667</v>
      </c>
      <c r="BJ73" s="225">
        <f t="shared" si="43"/>
        <v>52.0833333333333</v>
      </c>
      <c r="BK73" s="226">
        <f t="shared" si="44"/>
        <v>96.1</v>
      </c>
      <c r="BL73" s="226">
        <f t="shared" si="45"/>
        <v>100</v>
      </c>
      <c r="BM73" s="226">
        <f t="shared" si="50"/>
        <v>50.0520833333333</v>
      </c>
      <c r="BN73" s="237">
        <f t="shared" si="46"/>
        <v>0.333333333333333</v>
      </c>
      <c r="BO73" s="237">
        <f t="shared" si="47"/>
        <v>1840</v>
      </c>
      <c r="BP73" s="237">
        <f t="shared" si="48"/>
        <v>3.5</v>
      </c>
      <c r="BQ73" s="238">
        <f t="shared" si="49"/>
        <v>840</v>
      </c>
      <c r="BR73" s="140"/>
      <c r="BS73" s="140"/>
      <c r="BT73" s="140"/>
      <c r="BU73" s="141"/>
      <c r="BV73" s="140"/>
      <c r="BW73" s="153">
        <f t="shared" si="52"/>
        <v>961</v>
      </c>
    </row>
    <row r="74" s="129" customFormat="1" spans="1:75">
      <c r="A74" s="170">
        <v>79</v>
      </c>
      <c r="B74" s="171">
        <v>46054</v>
      </c>
      <c r="C74" s="153" t="s">
        <v>99</v>
      </c>
      <c r="D74" s="130" t="str">
        <f t="shared" si="37"/>
        <v>HO</v>
      </c>
      <c r="E74" s="172" t="s">
        <v>175</v>
      </c>
      <c r="F74" s="172" t="s">
        <v>160</v>
      </c>
      <c r="G74" s="173" t="s">
        <v>176</v>
      </c>
      <c r="H74" s="173"/>
      <c r="I74" s="173"/>
      <c r="J74" s="105">
        <v>200827.1</v>
      </c>
      <c r="K74" s="197" t="str">
        <f>VLOOKUP(J74,'[3]Item List (3)'!A$1:B$110000,2,FALSE)</f>
        <v>MNA.OR 4020 </v>
      </c>
      <c r="L74" s="105">
        <v>251207016</v>
      </c>
      <c r="M74" s="198" t="str">
        <f t="shared" si="38"/>
        <v>OR</v>
      </c>
      <c r="N74" s="153">
        <v>15</v>
      </c>
      <c r="O74" s="199">
        <f t="shared" si="39"/>
        <v>240</v>
      </c>
      <c r="P74" s="153">
        <v>1</v>
      </c>
      <c r="Q74" s="153">
        <v>1750</v>
      </c>
      <c r="R74" s="153"/>
      <c r="S74" s="153"/>
      <c r="T74" s="153"/>
      <c r="U74" s="209">
        <f t="shared" si="40"/>
        <v>1750</v>
      </c>
      <c r="V74" s="153">
        <v>450</v>
      </c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>
        <v>30</v>
      </c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3"/>
      <c r="BC74" s="153"/>
      <c r="BD74" s="153"/>
      <c r="BE74" s="153"/>
      <c r="BF74" s="153"/>
      <c r="BG74" s="223">
        <f t="shared" si="51"/>
        <v>480</v>
      </c>
      <c r="BH74" s="224">
        <f t="shared" si="41"/>
        <v>8</v>
      </c>
      <c r="BI74" s="225">
        <f t="shared" si="42"/>
        <v>7.5</v>
      </c>
      <c r="BJ74" s="225">
        <f t="shared" si="43"/>
        <v>93.75</v>
      </c>
      <c r="BK74" s="226">
        <f t="shared" si="44"/>
        <v>97.2222222222222</v>
      </c>
      <c r="BL74" s="226">
        <f t="shared" si="45"/>
        <v>100</v>
      </c>
      <c r="BM74" s="226">
        <f t="shared" si="50"/>
        <v>91.1458333333333</v>
      </c>
      <c r="BN74" s="237">
        <f t="shared" si="46"/>
        <v>0.5</v>
      </c>
      <c r="BO74" s="237">
        <f t="shared" si="47"/>
        <v>1800</v>
      </c>
      <c r="BP74" s="237">
        <f t="shared" si="48"/>
        <v>0</v>
      </c>
      <c r="BQ74" s="238">
        <f t="shared" si="49"/>
        <v>0</v>
      </c>
      <c r="BR74" s="140"/>
      <c r="BS74" s="140"/>
      <c r="BT74" s="140"/>
      <c r="BU74" s="141"/>
      <c r="BV74" s="140"/>
      <c r="BW74" s="153">
        <f t="shared" si="52"/>
        <v>1750</v>
      </c>
    </row>
    <row r="75" s="129" customFormat="1" spans="1:75">
      <c r="A75" s="170">
        <v>80</v>
      </c>
      <c r="B75" s="171">
        <v>46054</v>
      </c>
      <c r="C75" s="153" t="s">
        <v>97</v>
      </c>
      <c r="D75" s="130" t="str">
        <f t="shared" si="37"/>
        <v>HO</v>
      </c>
      <c r="E75" s="172" t="s">
        <v>177</v>
      </c>
      <c r="F75" s="172"/>
      <c r="G75" s="173"/>
      <c r="H75" s="173"/>
      <c r="I75" s="173"/>
      <c r="J75" s="105"/>
      <c r="K75" s="197" t="e">
        <f>VLOOKUP(J75,'[3]Item List (3)'!A$1:B$110000,2,FALSE)</f>
        <v>#N/A</v>
      </c>
      <c r="L75" s="105"/>
      <c r="M75" s="198" t="str">
        <f t="shared" si="38"/>
        <v>IR</v>
      </c>
      <c r="N75" s="153"/>
      <c r="O75" s="199" t="str">
        <f t="shared" si="39"/>
        <v/>
      </c>
      <c r="P75" s="153"/>
      <c r="Q75" s="153"/>
      <c r="R75" s="153"/>
      <c r="S75" s="153"/>
      <c r="T75" s="153"/>
      <c r="U75" s="209">
        <f t="shared" si="40"/>
        <v>0</v>
      </c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>
        <v>480</v>
      </c>
      <c r="BG75" s="223">
        <f t="shared" si="51"/>
        <v>480</v>
      </c>
      <c r="BH75" s="224">
        <f t="shared" si="41"/>
        <v>8</v>
      </c>
      <c r="BI75" s="225">
        <f t="shared" si="42"/>
        <v>0</v>
      </c>
      <c r="BJ75" s="225">
        <f t="shared" si="43"/>
        <v>0</v>
      </c>
      <c r="BK75" s="226">
        <f t="shared" si="44"/>
        <v>0</v>
      </c>
      <c r="BL75" s="226">
        <f t="shared" si="45"/>
        <v>0</v>
      </c>
      <c r="BM75" s="226">
        <f t="shared" si="50"/>
        <v>0</v>
      </c>
      <c r="BN75" s="237">
        <f t="shared" si="46"/>
        <v>8</v>
      </c>
      <c r="BO75" s="237">
        <f t="shared" si="47"/>
        <v>0</v>
      </c>
      <c r="BP75" s="237">
        <f t="shared" si="48"/>
        <v>0</v>
      </c>
      <c r="BQ75" s="238">
        <f t="shared" si="49"/>
        <v>0</v>
      </c>
      <c r="BR75" s="140"/>
      <c r="BS75" s="140"/>
      <c r="BT75" s="140"/>
      <c r="BU75" s="141"/>
      <c r="BV75" s="140"/>
      <c r="BW75" s="153">
        <f t="shared" si="52"/>
        <v>0</v>
      </c>
    </row>
    <row r="76" s="129" customFormat="1" spans="1:75">
      <c r="A76" s="170">
        <v>81</v>
      </c>
      <c r="B76" s="171">
        <v>46054</v>
      </c>
      <c r="C76" s="153" t="s">
        <v>99</v>
      </c>
      <c r="D76" s="130" t="str">
        <f t="shared" si="37"/>
        <v>HO</v>
      </c>
      <c r="E76" s="172" t="s">
        <v>177</v>
      </c>
      <c r="F76" s="172"/>
      <c r="G76" s="173"/>
      <c r="H76" s="173"/>
      <c r="I76" s="173"/>
      <c r="J76" s="105"/>
      <c r="K76" s="197" t="e">
        <f>VLOOKUP(J76,'[3]Item List (3)'!A$1:B$110000,2,FALSE)</f>
        <v>#N/A</v>
      </c>
      <c r="L76" s="105"/>
      <c r="M76" s="198" t="str">
        <f t="shared" si="38"/>
        <v>IR</v>
      </c>
      <c r="N76" s="153"/>
      <c r="O76" s="199" t="str">
        <f t="shared" si="39"/>
        <v/>
      </c>
      <c r="P76" s="153"/>
      <c r="Q76" s="153"/>
      <c r="R76" s="153"/>
      <c r="S76" s="153"/>
      <c r="T76" s="153"/>
      <c r="U76" s="209">
        <f t="shared" si="40"/>
        <v>0</v>
      </c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>
        <v>480</v>
      </c>
      <c r="BG76" s="223">
        <f t="shared" si="51"/>
        <v>480</v>
      </c>
      <c r="BH76" s="224">
        <f t="shared" si="41"/>
        <v>8</v>
      </c>
      <c r="BI76" s="225">
        <f t="shared" si="42"/>
        <v>0</v>
      </c>
      <c r="BJ76" s="225">
        <f t="shared" si="43"/>
        <v>0</v>
      </c>
      <c r="BK76" s="226">
        <f t="shared" si="44"/>
        <v>0</v>
      </c>
      <c r="BL76" s="226">
        <f t="shared" si="45"/>
        <v>0</v>
      </c>
      <c r="BM76" s="226">
        <f t="shared" ref="BM76:BM113" si="53">IFERROR((((BJ76*BK76*BL76)/1000000)*100),0)</f>
        <v>0</v>
      </c>
      <c r="BN76" s="237">
        <f t="shared" si="46"/>
        <v>8</v>
      </c>
      <c r="BO76" s="237">
        <f t="shared" si="47"/>
        <v>0</v>
      </c>
      <c r="BP76" s="237">
        <f t="shared" si="48"/>
        <v>0</v>
      </c>
      <c r="BQ76" s="238">
        <f t="shared" si="49"/>
        <v>0</v>
      </c>
      <c r="BR76" s="140"/>
      <c r="BS76" s="140"/>
      <c r="BT76" s="140"/>
      <c r="BU76" s="141"/>
      <c r="BV76" s="140"/>
      <c r="BW76" s="153">
        <f t="shared" si="52"/>
        <v>0</v>
      </c>
    </row>
    <row r="77" s="129" customFormat="1" spans="1:75">
      <c r="A77" s="170">
        <v>82</v>
      </c>
      <c r="B77" s="171">
        <v>46054</v>
      </c>
      <c r="C77" s="153" t="s">
        <v>97</v>
      </c>
      <c r="D77" s="130" t="str">
        <f t="shared" si="37"/>
        <v>HO</v>
      </c>
      <c r="E77" s="172" t="s">
        <v>178</v>
      </c>
      <c r="F77" s="172" t="s">
        <v>160</v>
      </c>
      <c r="G77" s="173" t="s">
        <v>161</v>
      </c>
      <c r="H77" s="173"/>
      <c r="I77" s="173"/>
      <c r="J77" s="105">
        <v>208281</v>
      </c>
      <c r="K77" s="197" t="str">
        <f>VLOOKUP(J77,'[3]Item List (3)'!A$1:B$110000,2,FALSE)</f>
        <v>D.OR 14536 </v>
      </c>
      <c r="L77" s="105"/>
      <c r="M77" s="198" t="str">
        <f t="shared" si="38"/>
        <v>OR</v>
      </c>
      <c r="N77" s="153">
        <v>25</v>
      </c>
      <c r="O77" s="199">
        <f t="shared" si="39"/>
        <v>144</v>
      </c>
      <c r="P77" s="153">
        <v>1</v>
      </c>
      <c r="Q77" s="153">
        <v>179</v>
      </c>
      <c r="R77" s="153"/>
      <c r="S77" s="153"/>
      <c r="T77" s="153"/>
      <c r="U77" s="209">
        <f t="shared" si="40"/>
        <v>179</v>
      </c>
      <c r="V77" s="153">
        <v>115</v>
      </c>
      <c r="W77" s="153"/>
      <c r="X77" s="153">
        <v>85</v>
      </c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>
        <v>270</v>
      </c>
      <c r="AO77" s="153"/>
      <c r="AP77" s="153">
        <v>10</v>
      </c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223">
        <f t="shared" si="51"/>
        <v>480</v>
      </c>
      <c r="BH77" s="224">
        <f t="shared" si="41"/>
        <v>8</v>
      </c>
      <c r="BI77" s="225">
        <f t="shared" si="42"/>
        <v>1.91666666666667</v>
      </c>
      <c r="BJ77" s="225">
        <f t="shared" si="43"/>
        <v>23.9583333333333</v>
      </c>
      <c r="BK77" s="226">
        <f t="shared" si="44"/>
        <v>64.8550724637681</v>
      </c>
      <c r="BL77" s="226">
        <f t="shared" si="45"/>
        <v>100</v>
      </c>
      <c r="BM77" s="226">
        <f t="shared" si="53"/>
        <v>15.5381944444444</v>
      </c>
      <c r="BN77" s="237">
        <f t="shared" si="46"/>
        <v>0.166666666666667</v>
      </c>
      <c r="BO77" s="237">
        <f t="shared" si="47"/>
        <v>1128</v>
      </c>
      <c r="BP77" s="237">
        <f t="shared" si="48"/>
        <v>5.91666666666667</v>
      </c>
      <c r="BQ77" s="238">
        <f t="shared" si="49"/>
        <v>852</v>
      </c>
      <c r="BR77" s="140"/>
      <c r="BS77" s="140"/>
      <c r="BT77" s="140"/>
      <c r="BU77" s="141"/>
      <c r="BV77" s="140"/>
      <c r="BW77" s="153">
        <f t="shared" si="52"/>
        <v>179</v>
      </c>
    </row>
    <row r="78" s="129" customFormat="1" spans="1:75">
      <c r="A78" s="170">
        <v>83</v>
      </c>
      <c r="B78" s="171">
        <v>46054</v>
      </c>
      <c r="C78" s="153" t="s">
        <v>99</v>
      </c>
      <c r="D78" s="130" t="str">
        <f t="shared" si="37"/>
        <v>HO</v>
      </c>
      <c r="E78" s="172" t="s">
        <v>178</v>
      </c>
      <c r="F78" s="172" t="s">
        <v>160</v>
      </c>
      <c r="G78" s="173" t="s">
        <v>169</v>
      </c>
      <c r="H78" s="173"/>
      <c r="I78" s="173"/>
      <c r="J78" s="105">
        <v>208281</v>
      </c>
      <c r="K78" s="197" t="str">
        <f>VLOOKUP(J78,'[3]Item List (3)'!A$1:B$110000,2,FALSE)</f>
        <v>D.OR 14536 </v>
      </c>
      <c r="L78" s="105">
        <v>251225006</v>
      </c>
      <c r="M78" s="198" t="str">
        <f t="shared" si="38"/>
        <v>OR</v>
      </c>
      <c r="N78" s="153">
        <v>25</v>
      </c>
      <c r="O78" s="199">
        <f t="shared" si="39"/>
        <v>144</v>
      </c>
      <c r="P78" s="153">
        <v>1</v>
      </c>
      <c r="Q78" s="243">
        <v>106</v>
      </c>
      <c r="R78" s="153"/>
      <c r="S78" s="153"/>
      <c r="T78" s="153"/>
      <c r="U78" s="209">
        <f t="shared" ref="U78:U83" si="54">Q78+S78+T78</f>
        <v>106</v>
      </c>
      <c r="V78" s="153">
        <v>120</v>
      </c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>
        <v>350</v>
      </c>
      <c r="AO78" s="153"/>
      <c r="AP78" s="153">
        <v>10</v>
      </c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223">
        <f t="shared" si="51"/>
        <v>480</v>
      </c>
      <c r="BH78" s="224">
        <f t="shared" si="41"/>
        <v>8</v>
      </c>
      <c r="BI78" s="225">
        <f t="shared" si="42"/>
        <v>2</v>
      </c>
      <c r="BJ78" s="225">
        <f t="shared" si="43"/>
        <v>25</v>
      </c>
      <c r="BK78" s="226">
        <f t="shared" si="44"/>
        <v>36.8055555555556</v>
      </c>
      <c r="BL78" s="226">
        <f t="shared" si="45"/>
        <v>100</v>
      </c>
      <c r="BM78" s="226">
        <f t="shared" si="53"/>
        <v>9.20138888888889</v>
      </c>
      <c r="BN78" s="237">
        <f t="shared" si="46"/>
        <v>0.166666666666667</v>
      </c>
      <c r="BO78" s="237">
        <f t="shared" si="47"/>
        <v>1128</v>
      </c>
      <c r="BP78" s="237">
        <f t="shared" si="48"/>
        <v>5.83333333333333</v>
      </c>
      <c r="BQ78" s="238">
        <f t="shared" si="49"/>
        <v>840</v>
      </c>
      <c r="BR78" s="140"/>
      <c r="BS78" s="140"/>
      <c r="BT78" s="140"/>
      <c r="BU78" s="141"/>
      <c r="BV78" s="140"/>
      <c r="BW78" s="153">
        <f t="shared" si="52"/>
        <v>106</v>
      </c>
    </row>
    <row r="79" s="129" customFormat="1" spans="1:75">
      <c r="A79" s="170">
        <v>84</v>
      </c>
      <c r="B79" s="171">
        <v>46055</v>
      </c>
      <c r="C79" s="153" t="s">
        <v>97</v>
      </c>
      <c r="D79" s="130" t="str">
        <f t="shared" si="37"/>
        <v>FG</v>
      </c>
      <c r="E79" s="172" t="s">
        <v>98</v>
      </c>
      <c r="F79" s="172" t="s">
        <v>106</v>
      </c>
      <c r="G79" s="173" t="s">
        <v>179</v>
      </c>
      <c r="H79" s="173" t="s">
        <v>105</v>
      </c>
      <c r="I79" s="173"/>
      <c r="J79" s="105">
        <v>104343</v>
      </c>
      <c r="K79" s="197" t="e">
        <f>VLOOKUP(J79,'[3]Item List (3)'!A$1:B$110000,2,FALSE)</f>
        <v>#N/A</v>
      </c>
      <c r="L79" s="105"/>
      <c r="M79" s="198" t="str">
        <f t="shared" si="38"/>
        <v>IR</v>
      </c>
      <c r="N79" s="153"/>
      <c r="O79" s="199" t="str">
        <f t="shared" si="39"/>
        <v/>
      </c>
      <c r="P79" s="153">
        <v>1</v>
      </c>
      <c r="Q79" s="243"/>
      <c r="R79" s="153"/>
      <c r="S79" s="153"/>
      <c r="T79" s="153"/>
      <c r="U79" s="209">
        <f t="shared" si="54"/>
        <v>0</v>
      </c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>
        <v>240</v>
      </c>
      <c r="AQ79" s="153">
        <v>180</v>
      </c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223">
        <f t="shared" si="51"/>
        <v>420</v>
      </c>
      <c r="BH79" s="224">
        <f t="shared" si="41"/>
        <v>7</v>
      </c>
      <c r="BI79" s="225">
        <f t="shared" si="42"/>
        <v>0</v>
      </c>
      <c r="BJ79" s="225">
        <f t="shared" si="43"/>
        <v>0</v>
      </c>
      <c r="BK79" s="226">
        <f t="shared" si="44"/>
        <v>0</v>
      </c>
      <c r="BL79" s="226">
        <f t="shared" si="45"/>
        <v>0</v>
      </c>
      <c r="BM79" s="226">
        <f t="shared" si="53"/>
        <v>0</v>
      </c>
      <c r="BN79" s="237">
        <f t="shared" si="46"/>
        <v>4</v>
      </c>
      <c r="BO79" s="237">
        <f t="shared" si="47"/>
        <v>0</v>
      </c>
      <c r="BP79" s="237">
        <f t="shared" si="48"/>
        <v>3</v>
      </c>
      <c r="BQ79" s="238">
        <f t="shared" si="49"/>
        <v>0</v>
      </c>
      <c r="BR79" s="140"/>
      <c r="BS79" s="140"/>
      <c r="BT79" s="140"/>
      <c r="BU79" s="141"/>
      <c r="BV79" s="140"/>
      <c r="BW79" s="153">
        <f t="shared" si="52"/>
        <v>0</v>
      </c>
    </row>
    <row r="80" s="129" customFormat="1" spans="1:75">
      <c r="A80" s="170">
        <v>85</v>
      </c>
      <c r="B80" s="171">
        <v>46055</v>
      </c>
      <c r="C80" s="153" t="s">
        <v>97</v>
      </c>
      <c r="D80" s="130" t="str">
        <f t="shared" si="37"/>
        <v>FG</v>
      </c>
      <c r="E80" s="172" t="s">
        <v>98</v>
      </c>
      <c r="F80" s="172"/>
      <c r="G80" s="173" t="s">
        <v>179</v>
      </c>
      <c r="H80" s="173" t="s">
        <v>105</v>
      </c>
      <c r="I80" s="173"/>
      <c r="J80" s="105">
        <v>208448</v>
      </c>
      <c r="K80" s="197" t="str">
        <f>VLOOKUP(J80,'[3]Item List (3)'!A$1:B$110000,2,FALSE)</f>
        <v>R.OR 448(JC 8007) </v>
      </c>
      <c r="L80" s="105"/>
      <c r="M80" s="198" t="str">
        <f t="shared" si="38"/>
        <v>OR</v>
      </c>
      <c r="N80" s="153"/>
      <c r="O80" s="199" t="str">
        <f t="shared" si="39"/>
        <v/>
      </c>
      <c r="P80" s="153"/>
      <c r="Q80" s="243"/>
      <c r="R80" s="153"/>
      <c r="S80" s="153"/>
      <c r="T80" s="153"/>
      <c r="U80" s="209">
        <f t="shared" si="54"/>
        <v>0</v>
      </c>
      <c r="V80" s="153"/>
      <c r="W80" s="153">
        <v>60</v>
      </c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3"/>
      <c r="BC80" s="153"/>
      <c r="BD80" s="153"/>
      <c r="BE80" s="153"/>
      <c r="BF80" s="153"/>
      <c r="BG80" s="223">
        <f t="shared" si="51"/>
        <v>60</v>
      </c>
      <c r="BH80" s="224">
        <f t="shared" si="41"/>
        <v>1</v>
      </c>
      <c r="BI80" s="225">
        <f t="shared" si="42"/>
        <v>0</v>
      </c>
      <c r="BJ80" s="225">
        <f t="shared" si="43"/>
        <v>0</v>
      </c>
      <c r="BK80" s="226">
        <f t="shared" si="44"/>
        <v>0</v>
      </c>
      <c r="BL80" s="226">
        <f t="shared" si="45"/>
        <v>0</v>
      </c>
      <c r="BM80" s="226">
        <f t="shared" si="53"/>
        <v>0</v>
      </c>
      <c r="BN80" s="237">
        <f t="shared" si="46"/>
        <v>1</v>
      </c>
      <c r="BO80" s="237">
        <f t="shared" si="47"/>
        <v>0</v>
      </c>
      <c r="BP80" s="237">
        <f t="shared" si="48"/>
        <v>0</v>
      </c>
      <c r="BQ80" s="238">
        <f t="shared" si="49"/>
        <v>0</v>
      </c>
      <c r="BR80" s="140"/>
      <c r="BS80" s="140"/>
      <c r="BT80" s="140"/>
      <c r="BU80" s="141"/>
      <c r="BV80" s="140"/>
      <c r="BW80" s="153">
        <f t="shared" si="52"/>
        <v>0</v>
      </c>
    </row>
    <row r="81" s="129" customFormat="1" spans="1:75">
      <c r="A81" s="170">
        <v>86</v>
      </c>
      <c r="B81" s="171">
        <v>46055</v>
      </c>
      <c r="C81" s="153" t="s">
        <v>99</v>
      </c>
      <c r="D81" s="130" t="str">
        <f t="shared" si="37"/>
        <v>FG</v>
      </c>
      <c r="E81" s="172" t="s">
        <v>98</v>
      </c>
      <c r="F81" s="172" t="s">
        <v>106</v>
      </c>
      <c r="G81" s="173" t="s">
        <v>101</v>
      </c>
      <c r="H81" s="173" t="s">
        <v>102</v>
      </c>
      <c r="I81" s="173"/>
      <c r="J81" s="105">
        <v>208448</v>
      </c>
      <c r="K81" s="197" t="str">
        <f>VLOOKUP(J81,'[3]Item List (3)'!A$1:B$110000,2,FALSE)</f>
        <v>R.OR 448(JC 8007) </v>
      </c>
      <c r="L81" s="105">
        <v>251223011</v>
      </c>
      <c r="M81" s="198" t="str">
        <f t="shared" si="38"/>
        <v>OR</v>
      </c>
      <c r="N81" s="153"/>
      <c r="O81" s="199" t="str">
        <f t="shared" si="39"/>
        <v/>
      </c>
      <c r="P81" s="153">
        <v>2</v>
      </c>
      <c r="Q81" s="243">
        <v>1479</v>
      </c>
      <c r="R81" s="153"/>
      <c r="S81" s="153"/>
      <c r="T81" s="153"/>
      <c r="U81" s="209">
        <f t="shared" si="54"/>
        <v>1479</v>
      </c>
      <c r="V81" s="153">
        <v>120</v>
      </c>
      <c r="W81" s="153"/>
      <c r="X81" s="153">
        <v>60</v>
      </c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>
        <v>30</v>
      </c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223">
        <f t="shared" si="51"/>
        <v>210</v>
      </c>
      <c r="BH81" s="224">
        <f t="shared" si="41"/>
        <v>3.5</v>
      </c>
      <c r="BI81" s="225">
        <f t="shared" si="42"/>
        <v>2</v>
      </c>
      <c r="BJ81" s="225">
        <f t="shared" si="43"/>
        <v>57.1428571428571</v>
      </c>
      <c r="BK81" s="226">
        <f t="shared" si="44"/>
        <v>0</v>
      </c>
      <c r="BL81" s="226">
        <f t="shared" si="45"/>
        <v>100</v>
      </c>
      <c r="BM81" s="226">
        <f t="shared" si="53"/>
        <v>0</v>
      </c>
      <c r="BN81" s="237">
        <f t="shared" si="46"/>
        <v>0</v>
      </c>
      <c r="BO81" s="237">
        <f t="shared" si="47"/>
        <v>0</v>
      </c>
      <c r="BP81" s="237">
        <f t="shared" si="48"/>
        <v>1.5</v>
      </c>
      <c r="BQ81" s="238">
        <f t="shared" si="49"/>
        <v>0</v>
      </c>
      <c r="BR81" s="140"/>
      <c r="BS81" s="140"/>
      <c r="BT81" s="140"/>
      <c r="BU81" s="141"/>
      <c r="BV81" s="140"/>
      <c r="BW81" s="153">
        <f t="shared" si="52"/>
        <v>2958</v>
      </c>
    </row>
    <row r="82" s="129" customFormat="1" spans="1:75">
      <c r="A82" s="170">
        <v>87</v>
      </c>
      <c r="B82" s="171">
        <v>46055</v>
      </c>
      <c r="C82" s="153" t="s">
        <v>99</v>
      </c>
      <c r="D82" s="130" t="str">
        <f t="shared" si="37"/>
        <v>FG</v>
      </c>
      <c r="E82" s="172" t="s">
        <v>98</v>
      </c>
      <c r="F82" s="172" t="s">
        <v>106</v>
      </c>
      <c r="G82" s="173" t="s">
        <v>101</v>
      </c>
      <c r="H82" s="173" t="s">
        <v>102</v>
      </c>
      <c r="I82" s="173"/>
      <c r="J82" s="105">
        <v>208448</v>
      </c>
      <c r="K82" s="197" t="str">
        <f>VLOOKUP(J82,'[3]Item List (3)'!A$1:B$110000,2,FALSE)</f>
        <v>R.OR 448(JC 8007) </v>
      </c>
      <c r="L82" s="105">
        <v>251223010</v>
      </c>
      <c r="M82" s="198" t="str">
        <f t="shared" si="38"/>
        <v>OR</v>
      </c>
      <c r="N82" s="153"/>
      <c r="O82" s="199" t="str">
        <f t="shared" si="39"/>
        <v/>
      </c>
      <c r="P82" s="153">
        <v>2</v>
      </c>
      <c r="Q82" s="243">
        <v>4571</v>
      </c>
      <c r="R82" s="153"/>
      <c r="S82" s="153"/>
      <c r="T82" s="153"/>
      <c r="U82" s="209">
        <f t="shared" si="54"/>
        <v>4571</v>
      </c>
      <c r="V82" s="153">
        <v>270</v>
      </c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3"/>
      <c r="BC82" s="153"/>
      <c r="BD82" s="153"/>
      <c r="BE82" s="153"/>
      <c r="BF82" s="153"/>
      <c r="BG82" s="223">
        <f t="shared" si="51"/>
        <v>270</v>
      </c>
      <c r="BH82" s="224">
        <f t="shared" si="41"/>
        <v>4.5</v>
      </c>
      <c r="BI82" s="225">
        <f t="shared" si="42"/>
        <v>4.5</v>
      </c>
      <c r="BJ82" s="225">
        <f t="shared" si="43"/>
        <v>100</v>
      </c>
      <c r="BK82" s="226">
        <f t="shared" si="44"/>
        <v>0</v>
      </c>
      <c r="BL82" s="226">
        <f t="shared" si="45"/>
        <v>100</v>
      </c>
      <c r="BM82" s="226">
        <f t="shared" si="53"/>
        <v>0</v>
      </c>
      <c r="BN82" s="237">
        <f t="shared" si="46"/>
        <v>0</v>
      </c>
      <c r="BO82" s="237">
        <f t="shared" si="47"/>
        <v>0</v>
      </c>
      <c r="BP82" s="237">
        <f t="shared" si="48"/>
        <v>0</v>
      </c>
      <c r="BQ82" s="238">
        <f t="shared" si="49"/>
        <v>0</v>
      </c>
      <c r="BR82" s="140"/>
      <c r="BS82" s="140"/>
      <c r="BT82" s="140"/>
      <c r="BU82" s="141"/>
      <c r="BV82" s="140"/>
      <c r="BW82" s="153">
        <f t="shared" si="52"/>
        <v>9142</v>
      </c>
    </row>
    <row r="83" s="129" customFormat="1" spans="1:75">
      <c r="A83" s="170">
        <v>88</v>
      </c>
      <c r="B83" s="171">
        <v>46055</v>
      </c>
      <c r="C83" s="153" t="s">
        <v>97</v>
      </c>
      <c r="D83" s="130" t="str">
        <f t="shared" si="37"/>
        <v>FG</v>
      </c>
      <c r="E83" s="172" t="s">
        <v>103</v>
      </c>
      <c r="F83" s="172" t="s">
        <v>106</v>
      </c>
      <c r="G83" s="173" t="s">
        <v>179</v>
      </c>
      <c r="H83" s="173" t="s">
        <v>180</v>
      </c>
      <c r="I83" s="173" t="s">
        <v>105</v>
      </c>
      <c r="J83" s="105">
        <v>100282.4</v>
      </c>
      <c r="K83" s="197" t="str">
        <f>VLOOKUP(J83,'[3]Item List (3)'!A$1:B$110000,2,FALSE)</f>
        <v>D.IR 14537 SPL </v>
      </c>
      <c r="L83" s="105"/>
      <c r="M83" s="198" t="str">
        <f t="shared" si="38"/>
        <v>IR</v>
      </c>
      <c r="N83" s="153"/>
      <c r="O83" s="199" t="str">
        <f t="shared" si="39"/>
        <v/>
      </c>
      <c r="P83" s="153">
        <v>3</v>
      </c>
      <c r="Q83" s="243">
        <v>661</v>
      </c>
      <c r="R83" s="153"/>
      <c r="S83" s="153"/>
      <c r="T83" s="153"/>
      <c r="U83" s="209">
        <f t="shared" si="54"/>
        <v>661</v>
      </c>
      <c r="V83" s="153">
        <v>240</v>
      </c>
      <c r="W83" s="153">
        <v>60</v>
      </c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>
        <v>60</v>
      </c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223">
        <f t="shared" si="51"/>
        <v>360</v>
      </c>
      <c r="BH83" s="224">
        <f t="shared" si="41"/>
        <v>6</v>
      </c>
      <c r="BI83" s="225">
        <f t="shared" si="42"/>
        <v>4</v>
      </c>
      <c r="BJ83" s="225">
        <f t="shared" si="43"/>
        <v>66.6666666666667</v>
      </c>
      <c r="BK83" s="226">
        <f t="shared" si="44"/>
        <v>0</v>
      </c>
      <c r="BL83" s="226">
        <f t="shared" si="45"/>
        <v>100</v>
      </c>
      <c r="BM83" s="226">
        <f t="shared" si="53"/>
        <v>0</v>
      </c>
      <c r="BN83" s="237">
        <f t="shared" si="46"/>
        <v>1</v>
      </c>
      <c r="BO83" s="237">
        <f t="shared" si="47"/>
        <v>0</v>
      </c>
      <c r="BP83" s="237">
        <f t="shared" si="48"/>
        <v>1</v>
      </c>
      <c r="BQ83" s="238">
        <f t="shared" si="49"/>
        <v>0</v>
      </c>
      <c r="BR83" s="140"/>
      <c r="BS83" s="140"/>
      <c r="BT83" s="140"/>
      <c r="BU83" s="141"/>
      <c r="BV83" s="140"/>
      <c r="BW83" s="153">
        <f t="shared" si="52"/>
        <v>1983</v>
      </c>
    </row>
    <row r="84" s="129" customFormat="1" spans="1:75">
      <c r="A84" s="170">
        <v>89</v>
      </c>
      <c r="B84" s="171">
        <v>46055</v>
      </c>
      <c r="C84" s="153" t="s">
        <v>97</v>
      </c>
      <c r="D84" s="130" t="str">
        <f t="shared" si="37"/>
        <v>FG</v>
      </c>
      <c r="E84" s="172" t="s">
        <v>103</v>
      </c>
      <c r="F84" s="172" t="s">
        <v>100</v>
      </c>
      <c r="G84" s="173" t="s">
        <v>179</v>
      </c>
      <c r="H84" s="173" t="s">
        <v>180</v>
      </c>
      <c r="I84" s="173" t="s">
        <v>105</v>
      </c>
      <c r="J84" s="105">
        <v>100282.4</v>
      </c>
      <c r="K84" s="197" t="str">
        <f>VLOOKUP(J84,'[3]Item List (3)'!A$1:B$110000,2,FALSE)</f>
        <v>D.IR 14537 SPL </v>
      </c>
      <c r="L84" s="105"/>
      <c r="M84" s="198" t="str">
        <f t="shared" si="38"/>
        <v>IR</v>
      </c>
      <c r="N84" s="153"/>
      <c r="O84" s="199" t="str">
        <f t="shared" si="39"/>
        <v/>
      </c>
      <c r="P84" s="153">
        <v>1</v>
      </c>
      <c r="Q84" s="243">
        <v>550</v>
      </c>
      <c r="R84" s="153"/>
      <c r="S84" s="153"/>
      <c r="T84" s="153"/>
      <c r="U84" s="209">
        <f t="shared" si="40"/>
        <v>550</v>
      </c>
      <c r="V84" s="153">
        <v>120</v>
      </c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223">
        <f t="shared" si="51"/>
        <v>120</v>
      </c>
      <c r="BH84" s="224">
        <f t="shared" si="41"/>
        <v>2</v>
      </c>
      <c r="BI84" s="225">
        <f t="shared" si="42"/>
        <v>2</v>
      </c>
      <c r="BJ84" s="225">
        <f t="shared" si="43"/>
        <v>100</v>
      </c>
      <c r="BK84" s="226">
        <f t="shared" si="44"/>
        <v>0</v>
      </c>
      <c r="BL84" s="226">
        <f t="shared" si="45"/>
        <v>100</v>
      </c>
      <c r="BM84" s="226">
        <f t="shared" si="53"/>
        <v>0</v>
      </c>
      <c r="BN84" s="237">
        <f t="shared" si="46"/>
        <v>0</v>
      </c>
      <c r="BO84" s="237">
        <f t="shared" si="47"/>
        <v>0</v>
      </c>
      <c r="BP84" s="237">
        <f t="shared" si="48"/>
        <v>0</v>
      </c>
      <c r="BQ84" s="238">
        <f t="shared" si="49"/>
        <v>0</v>
      </c>
      <c r="BR84" s="140"/>
      <c r="BS84" s="140"/>
      <c r="BT84" s="140"/>
      <c r="BU84" s="141"/>
      <c r="BV84" s="140"/>
      <c r="BW84" s="153">
        <f t="shared" si="52"/>
        <v>550</v>
      </c>
    </row>
    <row r="85" s="129" customFormat="1" spans="1:75">
      <c r="A85" s="170">
        <v>90</v>
      </c>
      <c r="B85" s="171">
        <v>46055</v>
      </c>
      <c r="C85" s="153" t="s">
        <v>99</v>
      </c>
      <c r="D85" s="130" t="str">
        <f t="shared" si="37"/>
        <v>FG</v>
      </c>
      <c r="E85" s="172" t="s">
        <v>103</v>
      </c>
      <c r="F85" s="172" t="s">
        <v>106</v>
      </c>
      <c r="G85" s="173" t="s">
        <v>105</v>
      </c>
      <c r="H85" s="173" t="s">
        <v>107</v>
      </c>
      <c r="I85" s="173"/>
      <c r="J85" s="105">
        <v>100282.4</v>
      </c>
      <c r="K85" s="197" t="str">
        <f>VLOOKUP(J85,'[3]Item List (3)'!A$1:B$110000,2,FALSE)</f>
        <v>D.IR 14537 SPL </v>
      </c>
      <c r="L85" s="105">
        <v>251230009</v>
      </c>
      <c r="M85" s="198" t="str">
        <f t="shared" si="38"/>
        <v>IR</v>
      </c>
      <c r="N85" s="153"/>
      <c r="O85" s="199" t="str">
        <f t="shared" si="39"/>
        <v/>
      </c>
      <c r="P85" s="153">
        <v>2</v>
      </c>
      <c r="Q85" s="243">
        <v>550</v>
      </c>
      <c r="R85" s="153"/>
      <c r="S85" s="153"/>
      <c r="T85" s="153"/>
      <c r="U85" s="209">
        <f t="shared" ref="U85:U88" si="55">Q85+S86+T86</f>
        <v>550</v>
      </c>
      <c r="V85" s="153">
        <v>120</v>
      </c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>
        <v>60</v>
      </c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223">
        <f t="shared" si="51"/>
        <v>180</v>
      </c>
      <c r="BH85" s="224">
        <f t="shared" si="41"/>
        <v>3</v>
      </c>
      <c r="BI85" s="225">
        <f t="shared" si="42"/>
        <v>2</v>
      </c>
      <c r="BJ85" s="225">
        <f t="shared" si="43"/>
        <v>66.6666666666667</v>
      </c>
      <c r="BK85" s="226">
        <f>IFERROR(((#REF!*N85)/(BI85*3600)*100),0)</f>
        <v>0</v>
      </c>
      <c r="BL85" s="226">
        <f>IFERROR(((#REF!-(R85+S85+T85))/#REF!*100),0)</f>
        <v>0</v>
      </c>
      <c r="BM85" s="226">
        <f t="shared" si="53"/>
        <v>0</v>
      </c>
      <c r="BN85" s="237">
        <f t="shared" si="46"/>
        <v>0</v>
      </c>
      <c r="BO85" s="237">
        <f t="shared" si="47"/>
        <v>0</v>
      </c>
      <c r="BP85" s="237">
        <f t="shared" si="48"/>
        <v>1</v>
      </c>
      <c r="BQ85" s="238">
        <f t="shared" si="49"/>
        <v>0</v>
      </c>
      <c r="BR85" s="140"/>
      <c r="BS85" s="140"/>
      <c r="BT85" s="140"/>
      <c r="BU85" s="141"/>
      <c r="BV85" s="140"/>
      <c r="BW85" s="153">
        <f t="shared" si="52"/>
        <v>1100</v>
      </c>
    </row>
    <row r="86" s="129" customFormat="1" spans="1:75">
      <c r="A86" s="170">
        <v>91</v>
      </c>
      <c r="B86" s="171">
        <v>46055</v>
      </c>
      <c r="C86" s="153" t="s">
        <v>99</v>
      </c>
      <c r="D86" s="130" t="str">
        <f t="shared" si="37"/>
        <v>FG</v>
      </c>
      <c r="E86" s="172" t="s">
        <v>103</v>
      </c>
      <c r="F86" s="172" t="s">
        <v>108</v>
      </c>
      <c r="G86" s="173" t="s">
        <v>105</v>
      </c>
      <c r="H86" s="173" t="s">
        <v>107</v>
      </c>
      <c r="I86" s="173"/>
      <c r="J86" s="105">
        <v>200299.13</v>
      </c>
      <c r="K86" s="197" t="str">
        <f>VLOOKUP(J86,'[3]Item List (3)'!A$1:B$110000,2,FALSE)</f>
        <v>OR.9913 C</v>
      </c>
      <c r="L86" s="105">
        <v>251123003</v>
      </c>
      <c r="M86" s="198" t="str">
        <f t="shared" si="38"/>
        <v>OR</v>
      </c>
      <c r="N86" s="153"/>
      <c r="O86" s="199" t="str">
        <f t="shared" si="39"/>
        <v/>
      </c>
      <c r="P86" s="153">
        <v>1</v>
      </c>
      <c r="Q86" s="243">
        <v>5986</v>
      </c>
      <c r="R86" s="153"/>
      <c r="S86" s="153"/>
      <c r="T86" s="153"/>
      <c r="U86" s="209">
        <f t="shared" si="55"/>
        <v>5986</v>
      </c>
      <c r="V86" s="153">
        <v>180</v>
      </c>
      <c r="W86" s="153">
        <v>60</v>
      </c>
      <c r="X86" s="132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32">
        <v>60</v>
      </c>
      <c r="AR86" s="153"/>
      <c r="AS86" s="153"/>
      <c r="AT86" s="153"/>
      <c r="AU86" s="153"/>
      <c r="AV86" s="153"/>
      <c r="AW86" s="153"/>
      <c r="AX86" s="153"/>
      <c r="AY86" s="153"/>
      <c r="AZ86" s="132"/>
      <c r="BA86" s="153"/>
      <c r="BB86" s="153"/>
      <c r="BC86" s="132"/>
      <c r="BD86" s="153"/>
      <c r="BE86" s="153"/>
      <c r="BF86" s="153"/>
      <c r="BG86" s="223">
        <f t="shared" ref="BG86:BG109" si="56">SUM(V86:BF86)</f>
        <v>300</v>
      </c>
      <c r="BH86" s="224">
        <f t="shared" si="41"/>
        <v>5</v>
      </c>
      <c r="BI86" s="225">
        <f t="shared" si="42"/>
        <v>3</v>
      </c>
      <c r="BJ86" s="225">
        <f t="shared" si="43"/>
        <v>60</v>
      </c>
      <c r="BK86" s="226">
        <f t="shared" ref="BK86:BK88" si="57">IFERROR(((U85*N86)/(BI86*3600)*100),0)</f>
        <v>0</v>
      </c>
      <c r="BL86" s="226">
        <f t="shared" ref="BL86:BL88" si="58">IFERROR(((U85-(R86+S86+T86))/U85*100),0)</f>
        <v>100</v>
      </c>
      <c r="BM86" s="226">
        <f t="shared" si="53"/>
        <v>0</v>
      </c>
      <c r="BN86" s="237">
        <f t="shared" si="46"/>
        <v>1</v>
      </c>
      <c r="BO86" s="237">
        <f t="shared" si="47"/>
        <v>0</v>
      </c>
      <c r="BP86" s="237">
        <f t="shared" si="48"/>
        <v>1</v>
      </c>
      <c r="BQ86" s="238">
        <f t="shared" si="49"/>
        <v>0</v>
      </c>
      <c r="BR86" s="140"/>
      <c r="BS86" s="140"/>
      <c r="BT86" s="140"/>
      <c r="BU86" s="141"/>
      <c r="BV86" s="140"/>
      <c r="BW86" s="153">
        <f t="shared" si="52"/>
        <v>5986</v>
      </c>
    </row>
    <row r="87" s="129" customFormat="1" spans="1:75">
      <c r="A87" s="170">
        <v>92</v>
      </c>
      <c r="B87" s="171">
        <v>46055</v>
      </c>
      <c r="C87" s="153" t="s">
        <v>97</v>
      </c>
      <c r="D87" s="130" t="str">
        <f t="shared" si="37"/>
        <v>CG</v>
      </c>
      <c r="E87" s="172" t="s">
        <v>109</v>
      </c>
      <c r="F87" s="172"/>
      <c r="G87" s="173"/>
      <c r="H87" s="173"/>
      <c r="I87" s="173"/>
      <c r="J87" s="105"/>
      <c r="K87" s="197" t="e">
        <f>VLOOKUP(J87,'[3]Item List (3)'!A$1:B$110000,2,FALSE)</f>
        <v>#N/A</v>
      </c>
      <c r="L87" s="105"/>
      <c r="M87" s="198" t="str">
        <f t="shared" si="38"/>
        <v>IR</v>
      </c>
      <c r="N87" s="153"/>
      <c r="O87" s="199" t="str">
        <f t="shared" si="39"/>
        <v/>
      </c>
      <c r="P87" s="153"/>
      <c r="Q87" s="243"/>
      <c r="R87" s="153"/>
      <c r="S87" s="153"/>
      <c r="T87" s="153"/>
      <c r="U87" s="209">
        <f t="shared" si="55"/>
        <v>0</v>
      </c>
      <c r="V87" s="153"/>
      <c r="W87" s="132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>
        <v>480</v>
      </c>
      <c r="BG87" s="223">
        <f t="shared" si="56"/>
        <v>480</v>
      </c>
      <c r="BH87" s="224">
        <f t="shared" si="41"/>
        <v>8</v>
      </c>
      <c r="BI87" s="225">
        <f t="shared" si="42"/>
        <v>0</v>
      </c>
      <c r="BJ87" s="225">
        <f t="shared" si="43"/>
        <v>0</v>
      </c>
      <c r="BK87" s="226">
        <f t="shared" si="57"/>
        <v>0</v>
      </c>
      <c r="BL87" s="226">
        <f t="shared" si="58"/>
        <v>100</v>
      </c>
      <c r="BM87" s="226">
        <f t="shared" si="53"/>
        <v>0</v>
      </c>
      <c r="BN87" s="237">
        <f>(W86+AP87+BE87+BF87)/60</f>
        <v>9</v>
      </c>
      <c r="BO87" s="237">
        <f t="shared" si="47"/>
        <v>0</v>
      </c>
      <c r="BP87" s="237">
        <f t="shared" si="48"/>
        <v>-1</v>
      </c>
      <c r="BQ87" s="238">
        <f t="shared" si="49"/>
        <v>0</v>
      </c>
      <c r="BR87" s="140"/>
      <c r="BS87" s="140"/>
      <c r="BT87" s="140"/>
      <c r="BU87" s="141"/>
      <c r="BV87" s="140"/>
      <c r="BW87" s="153">
        <f t="shared" si="52"/>
        <v>0</v>
      </c>
    </row>
    <row r="88" s="129" customFormat="1" spans="1:75">
      <c r="A88" s="170">
        <v>93</v>
      </c>
      <c r="B88" s="171">
        <v>46055</v>
      </c>
      <c r="C88" s="153" t="s">
        <v>99</v>
      </c>
      <c r="D88" s="130" t="str">
        <f t="shared" si="37"/>
        <v>CG</v>
      </c>
      <c r="E88" s="172" t="s">
        <v>109</v>
      </c>
      <c r="F88" s="172"/>
      <c r="G88" s="173"/>
      <c r="H88" s="173"/>
      <c r="I88" s="173"/>
      <c r="J88" s="105"/>
      <c r="K88" s="197" t="e">
        <f>VLOOKUP(J88,'[3]Item List (3)'!A$1:B$110000,2,FALSE)</f>
        <v>#N/A</v>
      </c>
      <c r="L88" s="105"/>
      <c r="M88" s="198" t="str">
        <f t="shared" si="38"/>
        <v>IR</v>
      </c>
      <c r="N88" s="153"/>
      <c r="O88" s="199" t="str">
        <f t="shared" si="39"/>
        <v/>
      </c>
      <c r="P88" s="153"/>
      <c r="Q88" s="153"/>
      <c r="R88" s="153"/>
      <c r="S88" s="153"/>
      <c r="T88" s="153"/>
      <c r="U88" s="209">
        <f t="shared" si="55"/>
        <v>0</v>
      </c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>
        <v>480</v>
      </c>
      <c r="BG88" s="223">
        <f t="shared" si="56"/>
        <v>480</v>
      </c>
      <c r="BH88" s="224">
        <f t="shared" si="41"/>
        <v>8</v>
      </c>
      <c r="BI88" s="225">
        <f t="shared" si="42"/>
        <v>0</v>
      </c>
      <c r="BJ88" s="225">
        <f t="shared" si="43"/>
        <v>0</v>
      </c>
      <c r="BK88" s="226">
        <f t="shared" si="57"/>
        <v>0</v>
      </c>
      <c r="BL88" s="226">
        <f t="shared" si="58"/>
        <v>0</v>
      </c>
      <c r="BM88" s="226">
        <f t="shared" si="53"/>
        <v>0</v>
      </c>
      <c r="BN88" s="237">
        <f t="shared" ref="BN88:BN109" si="59">(W88+AP88+BE88+BF88)/60</f>
        <v>8</v>
      </c>
      <c r="BO88" s="237">
        <f t="shared" si="47"/>
        <v>0</v>
      </c>
      <c r="BP88" s="237">
        <f t="shared" si="48"/>
        <v>0</v>
      </c>
      <c r="BQ88" s="238">
        <f t="shared" si="49"/>
        <v>0</v>
      </c>
      <c r="BR88" s="140"/>
      <c r="BS88" s="140"/>
      <c r="BT88" s="140"/>
      <c r="BU88" s="141"/>
      <c r="BV88" s="140"/>
      <c r="BW88" s="153">
        <f t="shared" si="52"/>
        <v>0</v>
      </c>
    </row>
    <row r="89" s="129" customFormat="1" spans="1:75">
      <c r="A89" s="170">
        <v>94</v>
      </c>
      <c r="B89" s="171">
        <v>46055</v>
      </c>
      <c r="C89" s="153" t="s">
        <v>97</v>
      </c>
      <c r="D89" s="130" t="str">
        <f t="shared" si="37"/>
        <v>CG</v>
      </c>
      <c r="E89" s="172" t="s">
        <v>110</v>
      </c>
      <c r="F89" s="172" t="s">
        <v>181</v>
      </c>
      <c r="G89" s="173" t="s">
        <v>112</v>
      </c>
      <c r="H89" s="173" t="s">
        <v>116</v>
      </c>
      <c r="I89" s="173" t="s">
        <v>182</v>
      </c>
      <c r="J89" s="105">
        <v>208322.01</v>
      </c>
      <c r="K89" s="197" t="str">
        <f>VLOOKUP(J89,'[3]Item List (3)'!A$1:B$110000,2,FALSE)</f>
        <v>NA/RNA.OR 49/32</v>
      </c>
      <c r="L89" s="105">
        <v>260101002</v>
      </c>
      <c r="M89" s="198" t="str">
        <f t="shared" si="38"/>
        <v>OR</v>
      </c>
      <c r="N89" s="153"/>
      <c r="O89" s="199" t="str">
        <f t="shared" si="39"/>
        <v/>
      </c>
      <c r="P89" s="153">
        <v>1</v>
      </c>
      <c r="Q89" s="243">
        <v>2531</v>
      </c>
      <c r="R89" s="153"/>
      <c r="S89" s="153"/>
      <c r="T89" s="153"/>
      <c r="U89" s="209">
        <f t="shared" ref="U89:U109" si="60">Q89+S89+T89</f>
        <v>2531</v>
      </c>
      <c r="V89" s="153">
        <v>150</v>
      </c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>
        <v>60</v>
      </c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  <c r="BE89" s="153"/>
      <c r="BF89" s="153"/>
      <c r="BG89" s="223">
        <f t="shared" si="56"/>
        <v>210</v>
      </c>
      <c r="BH89" s="224">
        <f t="shared" si="41"/>
        <v>3.5</v>
      </c>
      <c r="BI89" s="225">
        <f t="shared" si="42"/>
        <v>2.5</v>
      </c>
      <c r="BJ89" s="225">
        <f t="shared" si="43"/>
        <v>71.4285714285714</v>
      </c>
      <c r="BK89" s="226">
        <f t="shared" ref="BK89:BK109" si="61">IFERROR(((U89*N89)/(BI89*3600)*100),0)</f>
        <v>0</v>
      </c>
      <c r="BL89" s="226">
        <f t="shared" ref="BL89:BL109" si="62">IFERROR(((U89-(R89+S89+T89))/U89*100),0)</f>
        <v>100</v>
      </c>
      <c r="BM89" s="226">
        <f t="shared" si="53"/>
        <v>0</v>
      </c>
      <c r="BN89" s="237">
        <f t="shared" si="59"/>
        <v>0</v>
      </c>
      <c r="BO89" s="237">
        <f t="shared" si="47"/>
        <v>0</v>
      </c>
      <c r="BP89" s="237">
        <f t="shared" si="48"/>
        <v>1</v>
      </c>
      <c r="BQ89" s="238">
        <f t="shared" si="49"/>
        <v>0</v>
      </c>
      <c r="BR89" s="140"/>
      <c r="BS89" s="140"/>
      <c r="BT89" s="140"/>
      <c r="BU89" s="141"/>
      <c r="BV89" s="140"/>
      <c r="BW89" s="153">
        <f t="shared" si="52"/>
        <v>2531</v>
      </c>
    </row>
    <row r="90" s="129" customFormat="1" spans="1:75">
      <c r="A90" s="170">
        <v>95</v>
      </c>
      <c r="B90" s="171">
        <v>46055</v>
      </c>
      <c r="C90" s="153" t="s">
        <v>97</v>
      </c>
      <c r="D90" s="130" t="str">
        <f t="shared" si="37"/>
        <v>CG</v>
      </c>
      <c r="E90" s="172" t="s">
        <v>110</v>
      </c>
      <c r="F90" s="172" t="s">
        <v>114</v>
      </c>
      <c r="G90" s="173" t="s">
        <v>112</v>
      </c>
      <c r="H90" s="173" t="s">
        <v>116</v>
      </c>
      <c r="I90" s="173" t="s">
        <v>182</v>
      </c>
      <c r="J90" s="105">
        <v>200299.13</v>
      </c>
      <c r="K90" s="197" t="str">
        <f>VLOOKUP(J90,'[3]Item List (3)'!A$1:B$110000,2,FALSE)</f>
        <v>OR.9913 C</v>
      </c>
      <c r="L90" s="105"/>
      <c r="M90" s="198" t="str">
        <f t="shared" si="38"/>
        <v>OR</v>
      </c>
      <c r="N90" s="153"/>
      <c r="O90" s="199" t="str">
        <f t="shared" si="39"/>
        <v/>
      </c>
      <c r="P90" s="153">
        <v>1</v>
      </c>
      <c r="Q90" s="243">
        <v>3000</v>
      </c>
      <c r="R90" s="153"/>
      <c r="S90" s="153"/>
      <c r="T90" s="153"/>
      <c r="U90" s="209">
        <f t="shared" si="60"/>
        <v>3000</v>
      </c>
      <c r="V90" s="153">
        <v>120</v>
      </c>
      <c r="W90" s="153">
        <v>120</v>
      </c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>
        <v>30</v>
      </c>
      <c r="BD90" s="153"/>
      <c r="BE90" s="153"/>
      <c r="BF90" s="153"/>
      <c r="BG90" s="223">
        <f t="shared" si="56"/>
        <v>270</v>
      </c>
      <c r="BH90" s="224">
        <f t="shared" si="41"/>
        <v>4.5</v>
      </c>
      <c r="BI90" s="225">
        <f t="shared" si="42"/>
        <v>2</v>
      </c>
      <c r="BJ90" s="225">
        <f t="shared" si="43"/>
        <v>44.4444444444444</v>
      </c>
      <c r="BK90" s="226">
        <f t="shared" si="61"/>
        <v>0</v>
      </c>
      <c r="BL90" s="226">
        <f t="shared" si="62"/>
        <v>100</v>
      </c>
      <c r="BM90" s="226">
        <f t="shared" si="53"/>
        <v>0</v>
      </c>
      <c r="BN90" s="237">
        <f t="shared" si="59"/>
        <v>2</v>
      </c>
      <c r="BO90" s="237">
        <f t="shared" si="47"/>
        <v>0</v>
      </c>
      <c r="BP90" s="237">
        <f t="shared" si="48"/>
        <v>0.5</v>
      </c>
      <c r="BQ90" s="238">
        <f t="shared" si="49"/>
        <v>0</v>
      </c>
      <c r="BR90" s="140"/>
      <c r="BS90" s="140"/>
      <c r="BT90" s="140"/>
      <c r="BU90" s="141"/>
      <c r="BV90" s="140"/>
      <c r="BW90" s="153">
        <f t="shared" si="52"/>
        <v>3000</v>
      </c>
    </row>
    <row r="91" s="129" customFormat="1" spans="1:75">
      <c r="A91" s="170">
        <v>96</v>
      </c>
      <c r="B91" s="171">
        <v>46055</v>
      </c>
      <c r="C91" s="153" t="s">
        <v>99</v>
      </c>
      <c r="D91" s="130" t="str">
        <f t="shared" si="37"/>
        <v>CG</v>
      </c>
      <c r="E91" s="172" t="s">
        <v>110</v>
      </c>
      <c r="F91" s="172" t="s">
        <v>114</v>
      </c>
      <c r="G91" s="173" t="s">
        <v>115</v>
      </c>
      <c r="H91" s="173" t="s">
        <v>116</v>
      </c>
      <c r="I91" s="173" t="s">
        <v>117</v>
      </c>
      <c r="J91" s="105">
        <v>200299.13</v>
      </c>
      <c r="K91" s="197" t="str">
        <f>VLOOKUP(J91,'[3]Item List (3)'!A$1:B$110000,2,FALSE)</f>
        <v>OR.9913 C</v>
      </c>
      <c r="L91" s="105"/>
      <c r="M91" s="198" t="str">
        <f t="shared" si="38"/>
        <v>OR</v>
      </c>
      <c r="N91" s="153"/>
      <c r="O91" s="199" t="str">
        <f t="shared" si="39"/>
        <v/>
      </c>
      <c r="P91" s="153">
        <v>1</v>
      </c>
      <c r="Q91" s="243">
        <v>2986</v>
      </c>
      <c r="R91" s="153"/>
      <c r="S91" s="153"/>
      <c r="T91" s="153"/>
      <c r="U91" s="209">
        <f t="shared" si="60"/>
        <v>2986</v>
      </c>
      <c r="V91" s="153">
        <v>60</v>
      </c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223">
        <f t="shared" si="56"/>
        <v>60</v>
      </c>
      <c r="BH91" s="224">
        <f t="shared" si="41"/>
        <v>1</v>
      </c>
      <c r="BI91" s="225">
        <f t="shared" si="42"/>
        <v>1</v>
      </c>
      <c r="BJ91" s="225">
        <f t="shared" si="43"/>
        <v>100</v>
      </c>
      <c r="BK91" s="226">
        <f t="shared" si="61"/>
        <v>0</v>
      </c>
      <c r="BL91" s="226">
        <f t="shared" si="62"/>
        <v>100</v>
      </c>
      <c r="BM91" s="226">
        <f t="shared" si="53"/>
        <v>0</v>
      </c>
      <c r="BN91" s="237">
        <f t="shared" si="59"/>
        <v>0</v>
      </c>
      <c r="BO91" s="237">
        <f t="shared" si="47"/>
        <v>0</v>
      </c>
      <c r="BP91" s="237">
        <f t="shared" si="48"/>
        <v>0</v>
      </c>
      <c r="BQ91" s="238">
        <f t="shared" si="49"/>
        <v>0</v>
      </c>
      <c r="BR91" s="140"/>
      <c r="BS91" s="140"/>
      <c r="BT91" s="140"/>
      <c r="BU91" s="141"/>
      <c r="BV91" s="140"/>
      <c r="BW91" s="153">
        <f t="shared" si="52"/>
        <v>2986</v>
      </c>
    </row>
    <row r="92" s="129" customFormat="1" spans="1:75">
      <c r="A92" s="170">
        <v>97</v>
      </c>
      <c r="B92" s="171">
        <v>46055</v>
      </c>
      <c r="C92" s="153" t="s">
        <v>99</v>
      </c>
      <c r="D92" s="130" t="str">
        <f t="shared" si="37"/>
        <v>CG</v>
      </c>
      <c r="E92" s="172" t="s">
        <v>110</v>
      </c>
      <c r="F92" s="172" t="s">
        <v>181</v>
      </c>
      <c r="G92" s="173" t="s">
        <v>115</v>
      </c>
      <c r="H92" s="173" t="s">
        <v>116</v>
      </c>
      <c r="I92" s="173" t="s">
        <v>117</v>
      </c>
      <c r="J92" s="105">
        <v>104246</v>
      </c>
      <c r="K92" s="197" t="str">
        <f>VLOOKUP(J92,'[3]Item List (3)'!A$1:B$110000,2,FALSE)</f>
        <v>IN. 208</v>
      </c>
      <c r="L92" s="105"/>
      <c r="M92" s="198" t="str">
        <f t="shared" si="38"/>
        <v>IR</v>
      </c>
      <c r="N92" s="153"/>
      <c r="O92" s="199" t="str">
        <f t="shared" si="39"/>
        <v/>
      </c>
      <c r="P92" s="153">
        <v>3</v>
      </c>
      <c r="Q92" s="243">
        <v>1024</v>
      </c>
      <c r="R92" s="153"/>
      <c r="S92" s="153"/>
      <c r="T92" s="153"/>
      <c r="U92" s="209">
        <f t="shared" si="60"/>
        <v>1024</v>
      </c>
      <c r="V92" s="153">
        <v>90</v>
      </c>
      <c r="W92" s="153">
        <v>180</v>
      </c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>
        <v>30</v>
      </c>
      <c r="AR92" s="153">
        <v>120</v>
      </c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223">
        <f t="shared" si="56"/>
        <v>420</v>
      </c>
      <c r="BH92" s="224">
        <f t="shared" si="41"/>
        <v>7</v>
      </c>
      <c r="BI92" s="225">
        <f t="shared" si="42"/>
        <v>1.5</v>
      </c>
      <c r="BJ92" s="225">
        <f t="shared" si="43"/>
        <v>21.4285714285714</v>
      </c>
      <c r="BK92" s="226">
        <f t="shared" si="61"/>
        <v>0</v>
      </c>
      <c r="BL92" s="226">
        <f t="shared" si="62"/>
        <v>100</v>
      </c>
      <c r="BM92" s="226">
        <f t="shared" si="53"/>
        <v>0</v>
      </c>
      <c r="BN92" s="237">
        <f t="shared" si="59"/>
        <v>3</v>
      </c>
      <c r="BO92" s="237">
        <f t="shared" si="47"/>
        <v>0</v>
      </c>
      <c r="BP92" s="237">
        <f t="shared" si="48"/>
        <v>2.5</v>
      </c>
      <c r="BQ92" s="238">
        <f t="shared" si="49"/>
        <v>0</v>
      </c>
      <c r="BR92" s="140"/>
      <c r="BS92" s="140"/>
      <c r="BT92" s="140"/>
      <c r="BU92" s="141"/>
      <c r="BV92" s="140"/>
      <c r="BW92" s="153">
        <f t="shared" si="52"/>
        <v>3072</v>
      </c>
    </row>
    <row r="93" s="129" customFormat="1" spans="1:75">
      <c r="A93" s="170">
        <v>98</v>
      </c>
      <c r="B93" s="171">
        <v>46055</v>
      </c>
      <c r="C93" s="153" t="s">
        <v>97</v>
      </c>
      <c r="D93" s="130" t="str">
        <f t="shared" si="37"/>
        <v>CG</v>
      </c>
      <c r="E93" s="172" t="s">
        <v>118</v>
      </c>
      <c r="F93" s="172"/>
      <c r="G93" s="173"/>
      <c r="H93" s="173"/>
      <c r="I93" s="173"/>
      <c r="J93" s="105"/>
      <c r="K93" s="197" t="e">
        <f>VLOOKUP(J93,'[3]Item List (3)'!A$1:B$110000,2,FALSE)</f>
        <v>#N/A</v>
      </c>
      <c r="L93" s="105"/>
      <c r="M93" s="198" t="str">
        <f t="shared" si="38"/>
        <v>IR</v>
      </c>
      <c r="N93" s="153"/>
      <c r="O93" s="199" t="str">
        <f t="shared" si="39"/>
        <v/>
      </c>
      <c r="P93" s="153"/>
      <c r="Q93" s="243"/>
      <c r="R93" s="153"/>
      <c r="S93" s="153"/>
      <c r="T93" s="153"/>
      <c r="U93" s="209">
        <f t="shared" si="60"/>
        <v>0</v>
      </c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>
        <v>480</v>
      </c>
      <c r="AY93" s="153"/>
      <c r="AZ93" s="153"/>
      <c r="BA93" s="153"/>
      <c r="BB93" s="153"/>
      <c r="BC93" s="153"/>
      <c r="BD93" s="153"/>
      <c r="BE93" s="153"/>
      <c r="BF93" s="153"/>
      <c r="BG93" s="223">
        <f t="shared" si="56"/>
        <v>480</v>
      </c>
      <c r="BH93" s="224">
        <f t="shared" si="41"/>
        <v>8</v>
      </c>
      <c r="BI93" s="225">
        <f t="shared" si="42"/>
        <v>0</v>
      </c>
      <c r="BJ93" s="225">
        <f t="shared" si="43"/>
        <v>0</v>
      </c>
      <c r="BK93" s="226">
        <f t="shared" si="61"/>
        <v>0</v>
      </c>
      <c r="BL93" s="226">
        <f t="shared" si="62"/>
        <v>0</v>
      </c>
      <c r="BM93" s="226">
        <f t="shared" si="53"/>
        <v>0</v>
      </c>
      <c r="BN93" s="237">
        <f t="shared" si="59"/>
        <v>0</v>
      </c>
      <c r="BO93" s="237">
        <f t="shared" si="47"/>
        <v>0</v>
      </c>
      <c r="BP93" s="237">
        <f t="shared" si="48"/>
        <v>8</v>
      </c>
      <c r="BQ93" s="238">
        <f t="shared" si="49"/>
        <v>0</v>
      </c>
      <c r="BR93" s="140"/>
      <c r="BS93" s="140"/>
      <c r="BT93" s="140"/>
      <c r="BU93" s="141"/>
      <c r="BV93" s="140"/>
      <c r="BW93" s="153">
        <f t="shared" si="52"/>
        <v>0</v>
      </c>
    </row>
    <row r="94" s="129" customFormat="1" spans="1:75">
      <c r="A94" s="170">
        <v>99</v>
      </c>
      <c r="B94" s="171">
        <v>46055</v>
      </c>
      <c r="C94" s="153" t="s">
        <v>99</v>
      </c>
      <c r="D94" s="130" t="str">
        <f t="shared" si="37"/>
        <v>CG</v>
      </c>
      <c r="E94" s="172" t="s">
        <v>118</v>
      </c>
      <c r="F94" s="172"/>
      <c r="G94" s="173"/>
      <c r="H94" s="173"/>
      <c r="I94" s="173"/>
      <c r="J94" s="105"/>
      <c r="K94" s="197" t="e">
        <f>VLOOKUP(J94,'[3]Item List (3)'!A$1:B$110000,2,FALSE)</f>
        <v>#N/A</v>
      </c>
      <c r="L94" s="105"/>
      <c r="M94" s="198" t="str">
        <f t="shared" si="38"/>
        <v>IR</v>
      </c>
      <c r="N94" s="153"/>
      <c r="O94" s="199" t="str">
        <f t="shared" si="39"/>
        <v/>
      </c>
      <c r="P94" s="153"/>
      <c r="Q94" s="243"/>
      <c r="R94" s="153"/>
      <c r="S94" s="153"/>
      <c r="T94" s="153"/>
      <c r="U94" s="209">
        <f t="shared" si="60"/>
        <v>0</v>
      </c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>
        <v>480</v>
      </c>
      <c r="AY94" s="153"/>
      <c r="AZ94" s="153"/>
      <c r="BA94" s="153"/>
      <c r="BB94" s="153"/>
      <c r="BC94" s="153"/>
      <c r="BD94" s="153"/>
      <c r="BE94" s="153"/>
      <c r="BF94" s="153"/>
      <c r="BG94" s="223">
        <f t="shared" si="56"/>
        <v>480</v>
      </c>
      <c r="BH94" s="224">
        <f t="shared" si="41"/>
        <v>8</v>
      </c>
      <c r="BI94" s="225">
        <f t="shared" si="42"/>
        <v>0</v>
      </c>
      <c r="BJ94" s="225">
        <f t="shared" si="43"/>
        <v>0</v>
      </c>
      <c r="BK94" s="226">
        <f t="shared" si="61"/>
        <v>0</v>
      </c>
      <c r="BL94" s="226">
        <f t="shared" si="62"/>
        <v>0</v>
      </c>
      <c r="BM94" s="226">
        <f t="shared" si="53"/>
        <v>0</v>
      </c>
      <c r="BN94" s="237">
        <f t="shared" si="59"/>
        <v>0</v>
      </c>
      <c r="BO94" s="237">
        <f t="shared" si="47"/>
        <v>0</v>
      </c>
      <c r="BP94" s="237">
        <f t="shared" si="48"/>
        <v>8</v>
      </c>
      <c r="BQ94" s="238">
        <f t="shared" si="49"/>
        <v>0</v>
      </c>
      <c r="BR94" s="140"/>
      <c r="BS94" s="140"/>
      <c r="BT94" s="140"/>
      <c r="BU94" s="141"/>
      <c r="BV94" s="140"/>
      <c r="BW94" s="153">
        <f t="shared" si="52"/>
        <v>0</v>
      </c>
    </row>
    <row r="95" s="129" customFormat="1" spans="1:75">
      <c r="A95" s="170">
        <v>100</v>
      </c>
      <c r="B95" s="171">
        <v>46055</v>
      </c>
      <c r="C95" s="153" t="s">
        <v>97</v>
      </c>
      <c r="D95" s="130" t="str">
        <f t="shared" si="37"/>
        <v>CG</v>
      </c>
      <c r="E95" s="172" t="s">
        <v>119</v>
      </c>
      <c r="F95" s="172"/>
      <c r="G95" s="173"/>
      <c r="H95" s="173"/>
      <c r="I95" s="173"/>
      <c r="J95" s="105"/>
      <c r="K95" s="197" t="e">
        <f>VLOOKUP(J95,'[3]Item List (3)'!A$1:B$110000,2,FALSE)</f>
        <v>#N/A</v>
      </c>
      <c r="L95" s="105"/>
      <c r="M95" s="198" t="str">
        <f t="shared" si="38"/>
        <v>IR</v>
      </c>
      <c r="N95" s="153"/>
      <c r="O95" s="199" t="str">
        <f t="shared" si="39"/>
        <v/>
      </c>
      <c r="P95" s="153"/>
      <c r="Q95" s="243"/>
      <c r="R95" s="153"/>
      <c r="S95" s="153"/>
      <c r="T95" s="153"/>
      <c r="U95" s="209">
        <f t="shared" si="60"/>
        <v>0</v>
      </c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223">
        <f t="shared" si="56"/>
        <v>0</v>
      </c>
      <c r="BH95" s="224">
        <f t="shared" si="41"/>
        <v>0</v>
      </c>
      <c r="BI95" s="225">
        <f t="shared" si="42"/>
        <v>0</v>
      </c>
      <c r="BJ95" s="225">
        <f t="shared" si="43"/>
        <v>0</v>
      </c>
      <c r="BK95" s="226">
        <f t="shared" si="61"/>
        <v>0</v>
      </c>
      <c r="BL95" s="226">
        <f t="shared" si="62"/>
        <v>0</v>
      </c>
      <c r="BM95" s="226">
        <f t="shared" si="53"/>
        <v>0</v>
      </c>
      <c r="BN95" s="237">
        <f t="shared" si="59"/>
        <v>0</v>
      </c>
      <c r="BO95" s="237">
        <f t="shared" si="47"/>
        <v>0</v>
      </c>
      <c r="BP95" s="237">
        <f t="shared" si="48"/>
        <v>0</v>
      </c>
      <c r="BQ95" s="238">
        <f t="shared" si="49"/>
        <v>0</v>
      </c>
      <c r="BR95" s="140"/>
      <c r="BS95" s="140"/>
      <c r="BT95" s="140"/>
      <c r="BU95" s="141"/>
      <c r="BV95" s="140"/>
      <c r="BW95" s="153">
        <f t="shared" si="52"/>
        <v>0</v>
      </c>
    </row>
    <row r="96" s="129" customFormat="1" spans="1:75">
      <c r="A96" s="170">
        <v>103</v>
      </c>
      <c r="B96" s="171">
        <v>46055</v>
      </c>
      <c r="C96" s="153" t="s">
        <v>99</v>
      </c>
      <c r="D96" s="130" t="str">
        <f t="shared" si="37"/>
        <v>CG</v>
      </c>
      <c r="E96" s="172" t="s">
        <v>119</v>
      </c>
      <c r="F96" s="172"/>
      <c r="G96" s="173"/>
      <c r="H96" s="173"/>
      <c r="I96" s="173"/>
      <c r="J96" s="105"/>
      <c r="K96" s="197" t="e">
        <f>VLOOKUP(J96,'[3]Item List (3)'!A$1:B$110000,2,FALSE)</f>
        <v>#N/A</v>
      </c>
      <c r="L96" s="105"/>
      <c r="M96" s="198" t="str">
        <f t="shared" si="38"/>
        <v>IR</v>
      </c>
      <c r="N96" s="153"/>
      <c r="O96" s="199" t="str">
        <f t="shared" si="39"/>
        <v/>
      </c>
      <c r="P96" s="153"/>
      <c r="Q96" s="243"/>
      <c r="R96" s="153"/>
      <c r="S96" s="153"/>
      <c r="T96" s="153"/>
      <c r="U96" s="209">
        <f t="shared" si="60"/>
        <v>0</v>
      </c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223">
        <f t="shared" si="56"/>
        <v>0</v>
      </c>
      <c r="BH96" s="224">
        <f t="shared" si="41"/>
        <v>0</v>
      </c>
      <c r="BI96" s="225">
        <f t="shared" si="42"/>
        <v>0</v>
      </c>
      <c r="BJ96" s="225">
        <f t="shared" si="43"/>
        <v>0</v>
      </c>
      <c r="BK96" s="226">
        <f t="shared" si="61"/>
        <v>0</v>
      </c>
      <c r="BL96" s="226">
        <f t="shared" si="62"/>
        <v>0</v>
      </c>
      <c r="BM96" s="226">
        <f t="shared" si="53"/>
        <v>0</v>
      </c>
      <c r="BN96" s="237">
        <f t="shared" si="59"/>
        <v>0</v>
      </c>
      <c r="BO96" s="237">
        <f t="shared" si="47"/>
        <v>0</v>
      </c>
      <c r="BP96" s="237">
        <f t="shared" si="48"/>
        <v>0</v>
      </c>
      <c r="BQ96" s="238">
        <f t="shared" si="49"/>
        <v>0</v>
      </c>
      <c r="BR96" s="140"/>
      <c r="BS96" s="140"/>
      <c r="BT96" s="140"/>
      <c r="BU96" s="141"/>
      <c r="BV96" s="140"/>
      <c r="BW96" s="153">
        <f t="shared" si="52"/>
        <v>0</v>
      </c>
    </row>
    <row r="97" s="129" customFormat="1" spans="1:75">
      <c r="A97" s="170">
        <v>104</v>
      </c>
      <c r="B97" s="171">
        <v>46055</v>
      </c>
      <c r="C97" s="153" t="s">
        <v>97</v>
      </c>
      <c r="D97" s="130" t="str">
        <f t="shared" si="37"/>
        <v>EG</v>
      </c>
      <c r="E97" s="172" t="s">
        <v>120</v>
      </c>
      <c r="F97" s="172"/>
      <c r="G97" s="173"/>
      <c r="H97" s="173"/>
      <c r="I97" s="173"/>
      <c r="J97" s="105"/>
      <c r="K97" s="197" t="e">
        <f>VLOOKUP(J97,'[3]Item List (3)'!A$1:B$110000,2,FALSE)</f>
        <v>#N/A</v>
      </c>
      <c r="L97" s="105"/>
      <c r="M97" s="198" t="str">
        <f t="shared" si="38"/>
        <v>IR</v>
      </c>
      <c r="N97" s="153"/>
      <c r="O97" s="199" t="str">
        <f t="shared" si="39"/>
        <v/>
      </c>
      <c r="P97" s="153"/>
      <c r="Q97" s="243"/>
      <c r="R97" s="153"/>
      <c r="S97" s="153"/>
      <c r="T97" s="153"/>
      <c r="U97" s="209">
        <f t="shared" si="60"/>
        <v>0</v>
      </c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223">
        <f t="shared" si="56"/>
        <v>0</v>
      </c>
      <c r="BH97" s="224">
        <f t="shared" si="41"/>
        <v>0</v>
      </c>
      <c r="BI97" s="225">
        <f t="shared" si="42"/>
        <v>0</v>
      </c>
      <c r="BJ97" s="225">
        <f t="shared" si="43"/>
        <v>0</v>
      </c>
      <c r="BK97" s="226">
        <f t="shared" si="61"/>
        <v>0</v>
      </c>
      <c r="BL97" s="226">
        <f t="shared" si="62"/>
        <v>0</v>
      </c>
      <c r="BM97" s="226">
        <f t="shared" si="53"/>
        <v>0</v>
      </c>
      <c r="BN97" s="237">
        <f t="shared" si="59"/>
        <v>0</v>
      </c>
      <c r="BO97" s="237">
        <f t="shared" si="47"/>
        <v>0</v>
      </c>
      <c r="BP97" s="237">
        <f t="shared" si="48"/>
        <v>0</v>
      </c>
      <c r="BQ97" s="238">
        <f t="shared" si="49"/>
        <v>0</v>
      </c>
      <c r="BR97" s="140"/>
      <c r="BS97" s="140"/>
      <c r="BT97" s="140"/>
      <c r="BU97" s="141"/>
      <c r="BV97" s="140"/>
      <c r="BW97" s="153">
        <f t="shared" si="52"/>
        <v>0</v>
      </c>
    </row>
    <row r="98" s="129" customFormat="1" spans="1:75">
      <c r="A98" s="170">
        <v>107</v>
      </c>
      <c r="B98" s="171">
        <v>46055</v>
      </c>
      <c r="C98" s="153" t="s">
        <v>99</v>
      </c>
      <c r="D98" s="130" t="str">
        <f t="shared" si="37"/>
        <v>EG</v>
      </c>
      <c r="E98" s="172" t="s">
        <v>120</v>
      </c>
      <c r="F98" s="172"/>
      <c r="G98" s="173"/>
      <c r="H98" s="173"/>
      <c r="I98" s="173"/>
      <c r="J98" s="105"/>
      <c r="K98" s="197" t="e">
        <f>VLOOKUP(J98,'[3]Item List (3)'!A$1:B$110000,2,FALSE)</f>
        <v>#N/A</v>
      </c>
      <c r="L98" s="105"/>
      <c r="M98" s="198" t="str">
        <f t="shared" si="38"/>
        <v>IR</v>
      </c>
      <c r="N98" s="153"/>
      <c r="O98" s="199" t="str">
        <f t="shared" si="39"/>
        <v/>
      </c>
      <c r="P98" s="153"/>
      <c r="Q98" s="243"/>
      <c r="R98" s="153"/>
      <c r="S98" s="153"/>
      <c r="T98" s="153"/>
      <c r="U98" s="209">
        <f t="shared" si="60"/>
        <v>0</v>
      </c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>
        <v>480</v>
      </c>
      <c r="BG98" s="223">
        <f t="shared" si="56"/>
        <v>480</v>
      </c>
      <c r="BH98" s="224">
        <f t="shared" si="41"/>
        <v>8</v>
      </c>
      <c r="BI98" s="225">
        <f t="shared" si="42"/>
        <v>0</v>
      </c>
      <c r="BJ98" s="225">
        <f t="shared" si="43"/>
        <v>0</v>
      </c>
      <c r="BK98" s="226">
        <f t="shared" si="61"/>
        <v>0</v>
      </c>
      <c r="BL98" s="226">
        <f t="shared" si="62"/>
        <v>0</v>
      </c>
      <c r="BM98" s="226">
        <f t="shared" si="53"/>
        <v>0</v>
      </c>
      <c r="BN98" s="237">
        <f t="shared" si="59"/>
        <v>8</v>
      </c>
      <c r="BO98" s="237">
        <f t="shared" si="47"/>
        <v>0</v>
      </c>
      <c r="BP98" s="237">
        <f t="shared" si="48"/>
        <v>0</v>
      </c>
      <c r="BQ98" s="238">
        <f t="shared" si="49"/>
        <v>0</v>
      </c>
      <c r="BR98" s="140"/>
      <c r="BS98" s="140"/>
      <c r="BT98" s="140"/>
      <c r="BU98" s="141"/>
      <c r="BV98" s="140"/>
      <c r="BW98" s="153">
        <f t="shared" si="52"/>
        <v>0</v>
      </c>
    </row>
    <row r="99" s="129" customFormat="1" spans="1:75">
      <c r="A99" s="170">
        <v>108</v>
      </c>
      <c r="B99" s="171">
        <v>46055</v>
      </c>
      <c r="C99" s="153" t="s">
        <v>97</v>
      </c>
      <c r="D99" s="130" t="str">
        <f t="shared" si="37"/>
        <v>EG</v>
      </c>
      <c r="E99" s="172" t="s">
        <v>121</v>
      </c>
      <c r="F99" s="172" t="s">
        <v>122</v>
      </c>
      <c r="G99" s="173" t="s">
        <v>130</v>
      </c>
      <c r="H99" s="173"/>
      <c r="I99" s="173"/>
      <c r="J99" s="105">
        <v>203103</v>
      </c>
      <c r="K99" s="197" t="e">
        <f>VLOOKUP(J99,'[3]Item List (3)'!A$1:B$110000,2,FALSE)</f>
        <v>#N/A</v>
      </c>
      <c r="L99" s="105"/>
      <c r="M99" s="198" t="str">
        <f t="shared" si="38"/>
        <v>OR</v>
      </c>
      <c r="N99" s="153">
        <v>45</v>
      </c>
      <c r="O99" s="199">
        <f t="shared" si="39"/>
        <v>80</v>
      </c>
      <c r="P99" s="153">
        <v>1</v>
      </c>
      <c r="Q99" s="243">
        <v>155</v>
      </c>
      <c r="R99" s="153"/>
      <c r="S99" s="153"/>
      <c r="T99" s="153"/>
      <c r="U99" s="209">
        <f t="shared" si="60"/>
        <v>155</v>
      </c>
      <c r="V99" s="153">
        <v>230</v>
      </c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>
        <v>240</v>
      </c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>
        <v>10</v>
      </c>
      <c r="BF99" s="153"/>
      <c r="BG99" s="223">
        <f t="shared" si="56"/>
        <v>480</v>
      </c>
      <c r="BH99" s="224">
        <f t="shared" si="41"/>
        <v>8</v>
      </c>
      <c r="BI99" s="225">
        <f t="shared" si="42"/>
        <v>3.83333333333333</v>
      </c>
      <c r="BJ99" s="225">
        <f t="shared" si="43"/>
        <v>47.9166666666667</v>
      </c>
      <c r="BK99" s="226">
        <f t="shared" si="61"/>
        <v>50.5434782608696</v>
      </c>
      <c r="BL99" s="226">
        <f t="shared" si="62"/>
        <v>100</v>
      </c>
      <c r="BM99" s="226">
        <f t="shared" si="53"/>
        <v>24.21875</v>
      </c>
      <c r="BN99" s="237">
        <f t="shared" si="59"/>
        <v>0.166666666666667</v>
      </c>
      <c r="BO99" s="237">
        <f t="shared" si="47"/>
        <v>626.666666666667</v>
      </c>
      <c r="BP99" s="237">
        <f t="shared" si="48"/>
        <v>4</v>
      </c>
      <c r="BQ99" s="238">
        <f t="shared" si="49"/>
        <v>320</v>
      </c>
      <c r="BR99" s="140"/>
      <c r="BS99" s="140"/>
      <c r="BT99" s="140"/>
      <c r="BU99" s="141"/>
      <c r="BV99" s="140"/>
      <c r="BW99" s="153">
        <f t="shared" si="52"/>
        <v>155</v>
      </c>
    </row>
    <row r="100" s="129" customFormat="1" spans="1:75">
      <c r="A100" s="170">
        <v>109</v>
      </c>
      <c r="B100" s="171">
        <v>46055</v>
      </c>
      <c r="C100" s="153" t="s">
        <v>99</v>
      </c>
      <c r="D100" s="130" t="str">
        <f t="shared" si="37"/>
        <v>EG</v>
      </c>
      <c r="E100" s="172" t="s">
        <v>121</v>
      </c>
      <c r="F100" s="172" t="s">
        <v>129</v>
      </c>
      <c r="G100" s="173" t="s">
        <v>142</v>
      </c>
      <c r="H100" s="173" t="s">
        <v>183</v>
      </c>
      <c r="I100" s="173"/>
      <c r="J100" s="105">
        <v>601171</v>
      </c>
      <c r="K100" s="197" t="e">
        <f>VLOOKUP(J100,'[3]Item List (3)'!A$1:B$110000,2,FALSE)</f>
        <v>#N/A</v>
      </c>
      <c r="L100" s="105">
        <v>250101011</v>
      </c>
      <c r="M100" s="198" t="str">
        <f t="shared" si="38"/>
        <v>IR</v>
      </c>
      <c r="N100" s="153">
        <v>45</v>
      </c>
      <c r="O100" s="199">
        <f t="shared" si="39"/>
        <v>80</v>
      </c>
      <c r="P100" s="153">
        <v>1</v>
      </c>
      <c r="Q100" s="243">
        <v>330</v>
      </c>
      <c r="R100" s="153"/>
      <c r="S100" s="153"/>
      <c r="T100" s="153"/>
      <c r="U100" s="209">
        <f t="shared" si="60"/>
        <v>330</v>
      </c>
      <c r="V100" s="153">
        <v>300</v>
      </c>
      <c r="W100" s="153">
        <v>120</v>
      </c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>
        <v>60</v>
      </c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223">
        <f t="shared" si="56"/>
        <v>480</v>
      </c>
      <c r="BH100" s="224">
        <f t="shared" si="41"/>
        <v>8</v>
      </c>
      <c r="BI100" s="225">
        <f t="shared" si="42"/>
        <v>5</v>
      </c>
      <c r="BJ100" s="225">
        <f t="shared" si="43"/>
        <v>62.5</v>
      </c>
      <c r="BK100" s="226">
        <f t="shared" si="61"/>
        <v>82.5</v>
      </c>
      <c r="BL100" s="226">
        <f t="shared" si="62"/>
        <v>100</v>
      </c>
      <c r="BM100" s="226">
        <f t="shared" si="53"/>
        <v>51.5625</v>
      </c>
      <c r="BN100" s="237">
        <f t="shared" si="59"/>
        <v>2</v>
      </c>
      <c r="BO100" s="237">
        <f t="shared" si="47"/>
        <v>480</v>
      </c>
      <c r="BP100" s="237">
        <f t="shared" si="48"/>
        <v>1</v>
      </c>
      <c r="BQ100" s="238">
        <f t="shared" si="49"/>
        <v>80</v>
      </c>
      <c r="BR100" s="140">
        <v>1</v>
      </c>
      <c r="BS100" s="140"/>
      <c r="BT100" s="140">
        <v>1</v>
      </c>
      <c r="BU100" s="141">
        <v>1</v>
      </c>
      <c r="BV100" s="140"/>
      <c r="BW100" s="153">
        <f t="shared" si="52"/>
        <v>330</v>
      </c>
    </row>
    <row r="101" s="129" customFormat="1" spans="1:75">
      <c r="A101" s="170">
        <v>110</v>
      </c>
      <c r="B101" s="171">
        <v>46055</v>
      </c>
      <c r="C101" s="153" t="s">
        <v>97</v>
      </c>
      <c r="D101" s="130" t="s">
        <v>184</v>
      </c>
      <c r="E101" s="172" t="s">
        <v>125</v>
      </c>
      <c r="F101" s="172" t="s">
        <v>122</v>
      </c>
      <c r="G101" s="173" t="s">
        <v>147</v>
      </c>
      <c r="H101" s="173"/>
      <c r="I101" s="173"/>
      <c r="J101" s="105">
        <v>208281</v>
      </c>
      <c r="K101" s="197" t="str">
        <f>VLOOKUP(J101,'[3]Item List (3)'!A$1:B$110000,2,FALSE)</f>
        <v>D.OR 14536 </v>
      </c>
      <c r="L101" s="105">
        <v>251225006</v>
      </c>
      <c r="M101" s="198" t="str">
        <f t="shared" si="38"/>
        <v>OR</v>
      </c>
      <c r="N101" s="153">
        <v>50</v>
      </c>
      <c r="O101" s="199">
        <f t="shared" si="39"/>
        <v>72</v>
      </c>
      <c r="P101" s="153">
        <v>1</v>
      </c>
      <c r="Q101" s="243">
        <v>339</v>
      </c>
      <c r="R101" s="153">
        <v>21</v>
      </c>
      <c r="S101" s="153">
        <v>1</v>
      </c>
      <c r="T101" s="153"/>
      <c r="U101" s="209">
        <f t="shared" si="60"/>
        <v>340</v>
      </c>
      <c r="V101" s="153">
        <v>475</v>
      </c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3"/>
      <c r="BC101" s="153"/>
      <c r="BD101" s="153"/>
      <c r="BE101" s="153">
        <v>5</v>
      </c>
      <c r="BF101" s="153"/>
      <c r="BG101" s="223">
        <f t="shared" si="56"/>
        <v>480</v>
      </c>
      <c r="BH101" s="224">
        <f t="shared" si="41"/>
        <v>8</v>
      </c>
      <c r="BI101" s="225">
        <f t="shared" si="42"/>
        <v>7.91666666666667</v>
      </c>
      <c r="BJ101" s="225">
        <f t="shared" si="43"/>
        <v>98.9583333333333</v>
      </c>
      <c r="BK101" s="226">
        <f t="shared" si="61"/>
        <v>59.6491228070175</v>
      </c>
      <c r="BL101" s="226">
        <f t="shared" si="62"/>
        <v>93.5294117647059</v>
      </c>
      <c r="BM101" s="226">
        <f t="shared" si="53"/>
        <v>55.2083333333333</v>
      </c>
      <c r="BN101" s="237">
        <f t="shared" si="59"/>
        <v>0.0833333333333333</v>
      </c>
      <c r="BO101" s="237">
        <f t="shared" si="47"/>
        <v>570</v>
      </c>
      <c r="BP101" s="237">
        <f t="shared" si="48"/>
        <v>0</v>
      </c>
      <c r="BQ101" s="238">
        <f t="shared" si="49"/>
        <v>0</v>
      </c>
      <c r="BR101" s="140"/>
      <c r="BS101" s="140"/>
      <c r="BT101" s="140"/>
      <c r="BU101" s="141"/>
      <c r="BV101" s="140"/>
      <c r="BW101" s="153">
        <f t="shared" si="52"/>
        <v>339</v>
      </c>
    </row>
    <row r="102" s="129" customFormat="1" spans="1:75">
      <c r="A102" s="170">
        <v>113</v>
      </c>
      <c r="B102" s="171">
        <v>46055</v>
      </c>
      <c r="C102" s="153" t="s">
        <v>99</v>
      </c>
      <c r="D102" s="130" t="str">
        <f t="shared" si="37"/>
        <v>EG</v>
      </c>
      <c r="E102" s="172" t="s">
        <v>125</v>
      </c>
      <c r="F102" s="172" t="s">
        <v>122</v>
      </c>
      <c r="G102" s="173" t="s">
        <v>157</v>
      </c>
      <c r="H102" s="173"/>
      <c r="I102" s="173"/>
      <c r="J102" s="105">
        <v>208281</v>
      </c>
      <c r="K102" s="197" t="str">
        <f>VLOOKUP(J102,'[3]Item List (3)'!A$1:B$110000,2,FALSE)</f>
        <v>D.OR 14536 </v>
      </c>
      <c r="L102" s="105">
        <v>251225006</v>
      </c>
      <c r="M102" s="198" t="str">
        <f t="shared" si="38"/>
        <v>OR</v>
      </c>
      <c r="N102" s="153">
        <v>50</v>
      </c>
      <c r="O102" s="199">
        <f t="shared" si="39"/>
        <v>72</v>
      </c>
      <c r="P102" s="153">
        <v>1</v>
      </c>
      <c r="Q102" s="243">
        <v>137</v>
      </c>
      <c r="R102" s="153"/>
      <c r="S102" s="153"/>
      <c r="T102" s="153"/>
      <c r="U102" s="209">
        <f t="shared" si="60"/>
        <v>137</v>
      </c>
      <c r="V102" s="153">
        <v>150</v>
      </c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>
        <v>330</v>
      </c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3"/>
      <c r="BC102" s="153"/>
      <c r="BD102" s="153"/>
      <c r="BE102" s="153"/>
      <c r="BF102" s="153"/>
      <c r="BG102" s="223">
        <f t="shared" si="56"/>
        <v>480</v>
      </c>
      <c r="BH102" s="224">
        <f t="shared" si="41"/>
        <v>8</v>
      </c>
      <c r="BI102" s="225">
        <f t="shared" si="42"/>
        <v>2.5</v>
      </c>
      <c r="BJ102" s="225">
        <f t="shared" si="43"/>
        <v>31.25</v>
      </c>
      <c r="BK102" s="226">
        <f t="shared" si="61"/>
        <v>76.1111111111111</v>
      </c>
      <c r="BL102" s="226">
        <f t="shared" si="62"/>
        <v>100</v>
      </c>
      <c r="BM102" s="226">
        <f t="shared" si="53"/>
        <v>23.7847222222222</v>
      </c>
      <c r="BN102" s="237">
        <f t="shared" si="59"/>
        <v>0</v>
      </c>
      <c r="BO102" s="237">
        <f t="shared" si="47"/>
        <v>576</v>
      </c>
      <c r="BP102" s="237">
        <f t="shared" si="48"/>
        <v>5.5</v>
      </c>
      <c r="BQ102" s="238">
        <f t="shared" si="49"/>
        <v>396</v>
      </c>
      <c r="BR102" s="140"/>
      <c r="BS102" s="140"/>
      <c r="BT102" s="140"/>
      <c r="BU102" s="141"/>
      <c r="BV102" s="140"/>
      <c r="BW102" s="153">
        <f t="shared" si="52"/>
        <v>137</v>
      </c>
    </row>
    <row r="103" s="129" customFormat="1" spans="1:75">
      <c r="A103" s="170">
        <v>114</v>
      </c>
      <c r="B103" s="171">
        <v>46055</v>
      </c>
      <c r="C103" s="153" t="s">
        <v>97</v>
      </c>
      <c r="D103" s="130" t="str">
        <f t="shared" si="37"/>
        <v>EG</v>
      </c>
      <c r="E103" s="172" t="s">
        <v>128</v>
      </c>
      <c r="F103" s="172"/>
      <c r="G103" s="173"/>
      <c r="H103" s="173"/>
      <c r="I103" s="173"/>
      <c r="J103" s="105"/>
      <c r="K103" s="197" t="e">
        <f>VLOOKUP(J103,'[3]Item List (3)'!A$1:B$110000,2,FALSE)</f>
        <v>#N/A</v>
      </c>
      <c r="L103" s="105"/>
      <c r="M103" s="198" t="str">
        <f t="shared" si="38"/>
        <v>IR</v>
      </c>
      <c r="N103" s="153"/>
      <c r="O103" s="199" t="str">
        <f t="shared" si="39"/>
        <v/>
      </c>
      <c r="P103" s="153"/>
      <c r="Q103" s="243"/>
      <c r="R103" s="153"/>
      <c r="S103" s="153"/>
      <c r="T103" s="153"/>
      <c r="U103" s="209">
        <f t="shared" si="60"/>
        <v>0</v>
      </c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3"/>
      <c r="BC103" s="153"/>
      <c r="BD103" s="153"/>
      <c r="BE103" s="153"/>
      <c r="BF103" s="153"/>
      <c r="BG103" s="223">
        <f t="shared" si="56"/>
        <v>0</v>
      </c>
      <c r="BH103" s="224">
        <f t="shared" si="41"/>
        <v>0</v>
      </c>
      <c r="BI103" s="225">
        <f t="shared" si="42"/>
        <v>0</v>
      </c>
      <c r="BJ103" s="225">
        <f t="shared" si="43"/>
        <v>0</v>
      </c>
      <c r="BK103" s="226">
        <f t="shared" si="61"/>
        <v>0</v>
      </c>
      <c r="BL103" s="226">
        <f t="shared" si="62"/>
        <v>0</v>
      </c>
      <c r="BM103" s="226">
        <f t="shared" si="53"/>
        <v>0</v>
      </c>
      <c r="BN103" s="237">
        <f t="shared" si="59"/>
        <v>0</v>
      </c>
      <c r="BO103" s="237">
        <f t="shared" si="47"/>
        <v>0</v>
      </c>
      <c r="BP103" s="237">
        <f t="shared" si="48"/>
        <v>0</v>
      </c>
      <c r="BQ103" s="238">
        <f t="shared" si="49"/>
        <v>0</v>
      </c>
      <c r="BR103" s="140"/>
      <c r="BS103" s="140"/>
      <c r="BT103" s="140"/>
      <c r="BU103" s="141"/>
      <c r="BV103" s="140"/>
      <c r="BW103" s="153">
        <f t="shared" si="52"/>
        <v>0</v>
      </c>
    </row>
    <row r="104" s="129" customFormat="1" spans="1:75">
      <c r="A104" s="170">
        <v>115</v>
      </c>
      <c r="B104" s="171">
        <v>46055</v>
      </c>
      <c r="C104" s="153" t="s">
        <v>99</v>
      </c>
      <c r="D104" s="130" t="str">
        <f t="shared" si="37"/>
        <v>EG</v>
      </c>
      <c r="E104" s="172" t="s">
        <v>128</v>
      </c>
      <c r="F104" s="172"/>
      <c r="G104" s="173"/>
      <c r="H104" s="173"/>
      <c r="I104" s="173"/>
      <c r="J104" s="105"/>
      <c r="K104" s="197" t="e">
        <f>VLOOKUP(J104,'[3]Item List (3)'!A$1:B$110000,2,FALSE)</f>
        <v>#N/A</v>
      </c>
      <c r="L104" s="105"/>
      <c r="M104" s="198" t="str">
        <f t="shared" si="38"/>
        <v>IR</v>
      </c>
      <c r="N104" s="153"/>
      <c r="O104" s="199" t="str">
        <f t="shared" si="39"/>
        <v/>
      </c>
      <c r="P104" s="153"/>
      <c r="Q104" s="243"/>
      <c r="R104" s="153"/>
      <c r="S104" s="153"/>
      <c r="T104" s="153"/>
      <c r="U104" s="209">
        <f t="shared" si="60"/>
        <v>0</v>
      </c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>
        <v>480</v>
      </c>
      <c r="BG104" s="223">
        <f t="shared" si="56"/>
        <v>480</v>
      </c>
      <c r="BH104" s="224">
        <f t="shared" si="41"/>
        <v>8</v>
      </c>
      <c r="BI104" s="225">
        <f t="shared" si="42"/>
        <v>0</v>
      </c>
      <c r="BJ104" s="225">
        <f t="shared" si="43"/>
        <v>0</v>
      </c>
      <c r="BK104" s="226">
        <f t="shared" si="61"/>
        <v>0</v>
      </c>
      <c r="BL104" s="226">
        <f t="shared" si="62"/>
        <v>0</v>
      </c>
      <c r="BM104" s="226">
        <f t="shared" si="53"/>
        <v>0</v>
      </c>
      <c r="BN104" s="237">
        <f t="shared" si="59"/>
        <v>8</v>
      </c>
      <c r="BO104" s="237">
        <f t="shared" si="47"/>
        <v>0</v>
      </c>
      <c r="BP104" s="237">
        <f t="shared" si="48"/>
        <v>0</v>
      </c>
      <c r="BQ104" s="238">
        <f t="shared" si="49"/>
        <v>0</v>
      </c>
      <c r="BR104" s="140"/>
      <c r="BS104" s="140"/>
      <c r="BT104" s="140"/>
      <c r="BU104" s="141"/>
      <c r="BV104" s="140"/>
      <c r="BW104" s="153">
        <f t="shared" si="52"/>
        <v>0</v>
      </c>
    </row>
    <row r="105" s="129" customFormat="1" spans="1:75">
      <c r="A105" s="170">
        <v>116</v>
      </c>
      <c r="B105" s="171">
        <v>46055</v>
      </c>
      <c r="C105" s="153" t="s">
        <v>97</v>
      </c>
      <c r="D105" s="130" t="str">
        <f t="shared" si="37"/>
        <v>EG</v>
      </c>
      <c r="E105" s="172" t="s">
        <v>131</v>
      </c>
      <c r="F105" s="172" t="s">
        <v>129</v>
      </c>
      <c r="G105" s="173" t="s">
        <v>124</v>
      </c>
      <c r="H105" s="173"/>
      <c r="I105" s="173"/>
      <c r="J105" s="105">
        <v>100282.4</v>
      </c>
      <c r="K105" s="197" t="str">
        <f>VLOOKUP(J105,'[3]Item List (3)'!A$1:B$110000,2,FALSE)</f>
        <v>D.IR 14537 SPL </v>
      </c>
      <c r="L105" s="105">
        <v>251225005</v>
      </c>
      <c r="M105" s="198" t="str">
        <f t="shared" si="38"/>
        <v>IR</v>
      </c>
      <c r="N105" s="153">
        <v>45</v>
      </c>
      <c r="O105" s="199">
        <f t="shared" si="39"/>
        <v>80</v>
      </c>
      <c r="P105" s="153">
        <v>1</v>
      </c>
      <c r="Q105" s="243">
        <v>115</v>
      </c>
      <c r="R105" s="153"/>
      <c r="S105" s="153"/>
      <c r="T105" s="153"/>
      <c r="U105" s="209">
        <f t="shared" si="60"/>
        <v>115</v>
      </c>
      <c r="V105" s="153">
        <v>120</v>
      </c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>
        <v>360</v>
      </c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3"/>
      <c r="BC105" s="153"/>
      <c r="BD105" s="153"/>
      <c r="BE105" s="153"/>
      <c r="BF105" s="153"/>
      <c r="BG105" s="223">
        <f t="shared" si="56"/>
        <v>480</v>
      </c>
      <c r="BH105" s="224">
        <f t="shared" si="41"/>
        <v>8</v>
      </c>
      <c r="BI105" s="225">
        <f t="shared" si="42"/>
        <v>2</v>
      </c>
      <c r="BJ105" s="225">
        <f t="shared" si="43"/>
        <v>25</v>
      </c>
      <c r="BK105" s="226">
        <f t="shared" si="61"/>
        <v>71.875</v>
      </c>
      <c r="BL105" s="226">
        <f t="shared" si="62"/>
        <v>100</v>
      </c>
      <c r="BM105" s="226">
        <f t="shared" si="53"/>
        <v>17.96875</v>
      </c>
      <c r="BN105" s="237">
        <f t="shared" si="59"/>
        <v>0</v>
      </c>
      <c r="BO105" s="237">
        <f t="shared" si="47"/>
        <v>640</v>
      </c>
      <c r="BP105" s="237">
        <f t="shared" si="48"/>
        <v>6</v>
      </c>
      <c r="BQ105" s="238">
        <f t="shared" si="49"/>
        <v>480</v>
      </c>
      <c r="BR105" s="140"/>
      <c r="BS105" s="140"/>
      <c r="BT105" s="140"/>
      <c r="BU105" s="141"/>
      <c r="BV105" s="140"/>
      <c r="BW105" s="153">
        <f t="shared" si="52"/>
        <v>115</v>
      </c>
    </row>
    <row r="106" s="129" customFormat="1" spans="1:75">
      <c r="A106" s="170">
        <v>117</v>
      </c>
      <c r="B106" s="171">
        <v>46055</v>
      </c>
      <c r="C106" s="153" t="s">
        <v>99</v>
      </c>
      <c r="D106" s="130" t="str">
        <f t="shared" si="37"/>
        <v>EG</v>
      </c>
      <c r="E106" s="172" t="s">
        <v>131</v>
      </c>
      <c r="F106" s="172" t="s">
        <v>129</v>
      </c>
      <c r="G106" s="173" t="s">
        <v>124</v>
      </c>
      <c r="H106" s="173"/>
      <c r="I106" s="173"/>
      <c r="J106" s="105">
        <v>100282.4</v>
      </c>
      <c r="K106" s="197" t="str">
        <f>VLOOKUP(J106,'[3]Item List (3)'!A$1:B$110000,2,FALSE)</f>
        <v>D.IR 14537 SPL </v>
      </c>
      <c r="L106" s="105">
        <v>251225005</v>
      </c>
      <c r="M106" s="198" t="str">
        <f t="shared" si="38"/>
        <v>IR</v>
      </c>
      <c r="N106" s="153">
        <v>45</v>
      </c>
      <c r="O106" s="199">
        <f t="shared" si="39"/>
        <v>80</v>
      </c>
      <c r="P106" s="153">
        <v>1</v>
      </c>
      <c r="Q106" s="243">
        <v>536</v>
      </c>
      <c r="R106" s="153"/>
      <c r="S106" s="153"/>
      <c r="T106" s="153"/>
      <c r="U106" s="209">
        <f t="shared" si="60"/>
        <v>536</v>
      </c>
      <c r="V106" s="153">
        <v>480</v>
      </c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3"/>
      <c r="BC106" s="153"/>
      <c r="BD106" s="153"/>
      <c r="BE106" s="153"/>
      <c r="BF106" s="153"/>
      <c r="BG106" s="223">
        <f t="shared" si="56"/>
        <v>480</v>
      </c>
      <c r="BH106" s="224">
        <f t="shared" si="41"/>
        <v>8</v>
      </c>
      <c r="BI106" s="225">
        <f t="shared" si="42"/>
        <v>8</v>
      </c>
      <c r="BJ106" s="225">
        <f t="shared" si="43"/>
        <v>100</v>
      </c>
      <c r="BK106" s="226">
        <f t="shared" si="61"/>
        <v>83.75</v>
      </c>
      <c r="BL106" s="226">
        <f t="shared" si="62"/>
        <v>100</v>
      </c>
      <c r="BM106" s="226">
        <f t="shared" si="53"/>
        <v>83.75</v>
      </c>
      <c r="BN106" s="237">
        <f t="shared" si="59"/>
        <v>0</v>
      </c>
      <c r="BO106" s="237">
        <f t="shared" si="47"/>
        <v>640</v>
      </c>
      <c r="BP106" s="237">
        <f t="shared" si="48"/>
        <v>0</v>
      </c>
      <c r="BQ106" s="238">
        <f t="shared" si="49"/>
        <v>0</v>
      </c>
      <c r="BR106" s="140"/>
      <c r="BS106" s="140"/>
      <c r="BT106" s="140"/>
      <c r="BU106" s="141"/>
      <c r="BV106" s="140"/>
      <c r="BW106" s="153">
        <f t="shared" si="52"/>
        <v>536</v>
      </c>
    </row>
    <row r="107" s="129" customFormat="1" spans="1:75">
      <c r="A107" s="170">
        <v>118</v>
      </c>
      <c r="B107" s="171">
        <v>46055</v>
      </c>
      <c r="C107" s="153" t="s">
        <v>97</v>
      </c>
      <c r="D107" s="130" t="str">
        <f t="shared" si="37"/>
        <v>IG</v>
      </c>
      <c r="E107" s="172" t="s">
        <v>132</v>
      </c>
      <c r="F107" s="172"/>
      <c r="G107" s="173"/>
      <c r="H107" s="173"/>
      <c r="I107" s="173"/>
      <c r="J107" s="105"/>
      <c r="K107" s="197" t="e">
        <f>VLOOKUP(J107,'[3]Item List (3)'!A$1:B$110000,2,FALSE)</f>
        <v>#N/A</v>
      </c>
      <c r="L107" s="105"/>
      <c r="M107" s="198" t="str">
        <f t="shared" si="38"/>
        <v>IR</v>
      </c>
      <c r="N107" s="153"/>
      <c r="O107" s="199" t="str">
        <f t="shared" si="39"/>
        <v/>
      </c>
      <c r="P107" s="153"/>
      <c r="Q107" s="243"/>
      <c r="R107" s="153"/>
      <c r="S107" s="153"/>
      <c r="T107" s="153"/>
      <c r="U107" s="209">
        <f t="shared" si="60"/>
        <v>0</v>
      </c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>
        <v>480</v>
      </c>
      <c r="AV107" s="153"/>
      <c r="AW107" s="153"/>
      <c r="AX107" s="153"/>
      <c r="AY107" s="153"/>
      <c r="AZ107" s="153"/>
      <c r="BA107" s="153"/>
      <c r="BB107" s="153"/>
      <c r="BC107" s="153"/>
      <c r="BD107" s="153"/>
      <c r="BE107" s="153"/>
      <c r="BF107" s="153"/>
      <c r="BG107" s="223">
        <f t="shared" si="56"/>
        <v>480</v>
      </c>
      <c r="BH107" s="224">
        <f t="shared" si="41"/>
        <v>8</v>
      </c>
      <c r="BI107" s="225">
        <f t="shared" si="42"/>
        <v>0</v>
      </c>
      <c r="BJ107" s="225">
        <f t="shared" si="43"/>
        <v>0</v>
      </c>
      <c r="BK107" s="226">
        <f t="shared" si="61"/>
        <v>0</v>
      </c>
      <c r="BL107" s="226">
        <f t="shared" si="62"/>
        <v>0</v>
      </c>
      <c r="BM107" s="226">
        <f t="shared" si="53"/>
        <v>0</v>
      </c>
      <c r="BN107" s="237">
        <f t="shared" si="59"/>
        <v>0</v>
      </c>
      <c r="BO107" s="237">
        <f t="shared" si="47"/>
        <v>0</v>
      </c>
      <c r="BP107" s="237">
        <f t="shared" si="48"/>
        <v>8</v>
      </c>
      <c r="BQ107" s="238">
        <f t="shared" si="49"/>
        <v>0</v>
      </c>
      <c r="BR107" s="140"/>
      <c r="BS107" s="140"/>
      <c r="BT107" s="140"/>
      <c r="BU107" s="141"/>
      <c r="BV107" s="140"/>
      <c r="BW107" s="153">
        <f t="shared" si="52"/>
        <v>0</v>
      </c>
    </row>
    <row r="108" s="129" customFormat="1" spans="1:75">
      <c r="A108" s="170">
        <v>121</v>
      </c>
      <c r="B108" s="171">
        <v>46055</v>
      </c>
      <c r="C108" s="153" t="s">
        <v>99</v>
      </c>
      <c r="D108" s="130" t="str">
        <f t="shared" si="37"/>
        <v>IG</v>
      </c>
      <c r="E108" s="172" t="s">
        <v>132</v>
      </c>
      <c r="F108" s="172"/>
      <c r="G108" s="173"/>
      <c r="H108" s="173"/>
      <c r="I108" s="173"/>
      <c r="J108" s="105"/>
      <c r="K108" s="197" t="e">
        <f>VLOOKUP(J108,'[3]Item List (3)'!A$1:B$110000,2,FALSE)</f>
        <v>#N/A</v>
      </c>
      <c r="L108" s="105"/>
      <c r="M108" s="198" t="str">
        <f t="shared" si="38"/>
        <v>IR</v>
      </c>
      <c r="N108" s="153"/>
      <c r="O108" s="199" t="str">
        <f t="shared" si="39"/>
        <v/>
      </c>
      <c r="P108" s="153"/>
      <c r="Q108" s="243"/>
      <c r="R108" s="153"/>
      <c r="S108" s="153"/>
      <c r="T108" s="153"/>
      <c r="U108" s="209">
        <f t="shared" si="60"/>
        <v>0</v>
      </c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>
        <v>480</v>
      </c>
      <c r="AV108" s="153"/>
      <c r="AW108" s="153"/>
      <c r="AX108" s="153"/>
      <c r="AY108" s="153"/>
      <c r="AZ108" s="153"/>
      <c r="BA108" s="153"/>
      <c r="BB108" s="153"/>
      <c r="BC108" s="153"/>
      <c r="BD108" s="153"/>
      <c r="BE108" s="153"/>
      <c r="BF108" s="153"/>
      <c r="BG108" s="223">
        <f t="shared" si="56"/>
        <v>480</v>
      </c>
      <c r="BH108" s="224">
        <f t="shared" si="41"/>
        <v>8</v>
      </c>
      <c r="BI108" s="225">
        <f t="shared" si="42"/>
        <v>0</v>
      </c>
      <c r="BJ108" s="225">
        <f t="shared" si="43"/>
        <v>0</v>
      </c>
      <c r="BK108" s="226">
        <f t="shared" si="61"/>
        <v>0</v>
      </c>
      <c r="BL108" s="226">
        <f t="shared" si="62"/>
        <v>0</v>
      </c>
      <c r="BM108" s="226">
        <f t="shared" si="53"/>
        <v>0</v>
      </c>
      <c r="BN108" s="237">
        <f t="shared" si="59"/>
        <v>0</v>
      </c>
      <c r="BO108" s="237">
        <f t="shared" si="47"/>
        <v>0</v>
      </c>
      <c r="BP108" s="237">
        <f t="shared" si="48"/>
        <v>8</v>
      </c>
      <c r="BQ108" s="238">
        <f t="shared" si="49"/>
        <v>0</v>
      </c>
      <c r="BR108" s="140"/>
      <c r="BS108" s="140"/>
      <c r="BT108" s="140"/>
      <c r="BU108" s="141"/>
      <c r="BV108" s="140"/>
      <c r="BW108" s="153">
        <f t="shared" si="52"/>
        <v>0</v>
      </c>
    </row>
    <row r="109" s="129" customFormat="1" spans="1:75">
      <c r="A109" s="170">
        <v>122</v>
      </c>
      <c r="B109" s="171">
        <v>46055</v>
      </c>
      <c r="C109" s="153" t="s">
        <v>97</v>
      </c>
      <c r="D109" s="130" t="str">
        <f t="shared" si="37"/>
        <v>IG</v>
      </c>
      <c r="E109" s="172" t="s">
        <v>133</v>
      </c>
      <c r="F109" s="172" t="s">
        <v>134</v>
      </c>
      <c r="G109" s="173" t="s">
        <v>154</v>
      </c>
      <c r="H109" s="173"/>
      <c r="I109" s="173"/>
      <c r="J109" s="105">
        <v>104332.01</v>
      </c>
      <c r="K109" s="197" t="str">
        <f>VLOOKUP(J109,'[3]Item List (3)'!A$1:B$110000,2,FALSE)</f>
        <v>NA/RNA.IR 6908</v>
      </c>
      <c r="L109" s="105">
        <v>251012002</v>
      </c>
      <c r="M109" s="198" t="str">
        <f t="shared" si="38"/>
        <v>IR</v>
      </c>
      <c r="N109" s="153">
        <v>45</v>
      </c>
      <c r="O109" s="199">
        <f t="shared" si="39"/>
        <v>80</v>
      </c>
      <c r="P109" s="153">
        <v>1</v>
      </c>
      <c r="Q109" s="243">
        <v>257</v>
      </c>
      <c r="R109" s="153">
        <v>60</v>
      </c>
      <c r="S109" s="153">
        <v>28</v>
      </c>
      <c r="T109" s="153"/>
      <c r="U109" s="209">
        <f t="shared" si="60"/>
        <v>285</v>
      </c>
      <c r="V109" s="153">
        <v>370</v>
      </c>
      <c r="W109" s="153"/>
      <c r="X109" s="153"/>
      <c r="Y109" s="153"/>
      <c r="Z109" s="153">
        <v>10</v>
      </c>
      <c r="AA109" s="153"/>
      <c r="AB109" s="153"/>
      <c r="AC109" s="153">
        <v>15</v>
      </c>
      <c r="AD109" s="153"/>
      <c r="AE109" s="153">
        <v>5</v>
      </c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>
        <v>30</v>
      </c>
      <c r="AQ109" s="153"/>
      <c r="AR109" s="153"/>
      <c r="AS109" s="153"/>
      <c r="AT109" s="153"/>
      <c r="AU109" s="153"/>
      <c r="AV109" s="153"/>
      <c r="AW109" s="153"/>
      <c r="AX109" s="153">
        <v>40</v>
      </c>
      <c r="AY109" s="153"/>
      <c r="AZ109" s="153"/>
      <c r="BA109" s="153"/>
      <c r="BB109" s="153"/>
      <c r="BC109" s="153">
        <v>10</v>
      </c>
      <c r="BD109" s="153"/>
      <c r="BE109" s="153"/>
      <c r="BF109" s="153"/>
      <c r="BG109" s="223">
        <f t="shared" si="56"/>
        <v>480</v>
      </c>
      <c r="BH109" s="224">
        <f t="shared" si="41"/>
        <v>8</v>
      </c>
      <c r="BI109" s="225">
        <f t="shared" si="42"/>
        <v>6.16666666666667</v>
      </c>
      <c r="BJ109" s="225">
        <f t="shared" si="43"/>
        <v>77.0833333333333</v>
      </c>
      <c r="BK109" s="226">
        <f t="shared" si="61"/>
        <v>57.7702702702703</v>
      </c>
      <c r="BL109" s="226">
        <f t="shared" si="62"/>
        <v>69.1228070175439</v>
      </c>
      <c r="BM109" s="226">
        <f t="shared" si="53"/>
        <v>30.78125</v>
      </c>
      <c r="BN109" s="237">
        <f t="shared" si="59"/>
        <v>0.5</v>
      </c>
      <c r="BO109" s="237">
        <f t="shared" si="47"/>
        <v>600</v>
      </c>
      <c r="BP109" s="237">
        <f t="shared" si="48"/>
        <v>1.33333333333333</v>
      </c>
      <c r="BQ109" s="238">
        <f t="shared" si="49"/>
        <v>106.666666666667</v>
      </c>
      <c r="BR109" s="140">
        <v>2</v>
      </c>
      <c r="BS109" s="140"/>
      <c r="BT109" s="140"/>
      <c r="BU109" s="141"/>
      <c r="BV109" s="140"/>
      <c r="BW109" s="153">
        <f t="shared" si="52"/>
        <v>257</v>
      </c>
    </row>
    <row r="110" s="129" customFormat="1" spans="1:75">
      <c r="A110" s="170">
        <v>129</v>
      </c>
      <c r="B110" s="171">
        <v>46055</v>
      </c>
      <c r="C110" s="153" t="s">
        <v>99</v>
      </c>
      <c r="D110" s="130" t="str">
        <f t="shared" si="37"/>
        <v>IG</v>
      </c>
      <c r="E110" s="172" t="s">
        <v>133</v>
      </c>
      <c r="F110" s="172" t="s">
        <v>134</v>
      </c>
      <c r="G110" s="173" t="s">
        <v>185</v>
      </c>
      <c r="H110" s="173"/>
      <c r="I110" s="173"/>
      <c r="J110" s="105">
        <v>104332.01</v>
      </c>
      <c r="K110" s="197" t="str">
        <f>VLOOKUP(J110,'[3]Item List (3)'!A$1:B$110000,2,FALSE)</f>
        <v>NA/RNA.IR 6908</v>
      </c>
      <c r="L110" s="105">
        <v>251012002</v>
      </c>
      <c r="M110" s="198" t="str">
        <f t="shared" si="38"/>
        <v>IR</v>
      </c>
      <c r="N110" s="153">
        <v>45</v>
      </c>
      <c r="O110" s="199">
        <f t="shared" ref="O110:O121" si="63">IFERROR(3600/N110,"")</f>
        <v>80</v>
      </c>
      <c r="P110" s="153">
        <v>1</v>
      </c>
      <c r="Q110" s="243">
        <v>143</v>
      </c>
      <c r="R110" s="153">
        <v>38</v>
      </c>
      <c r="S110" s="153">
        <v>19</v>
      </c>
      <c r="T110" s="153"/>
      <c r="U110" s="209">
        <f t="shared" ref="U110:U138" si="64">Q110+S110+T110</f>
        <v>162</v>
      </c>
      <c r="V110" s="153">
        <v>185</v>
      </c>
      <c r="W110" s="153"/>
      <c r="X110" s="153">
        <v>60</v>
      </c>
      <c r="Y110" s="153"/>
      <c r="Z110" s="153">
        <v>15</v>
      </c>
      <c r="AA110" s="153"/>
      <c r="AB110" s="153"/>
      <c r="AC110" s="153">
        <v>90</v>
      </c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>
        <v>10</v>
      </c>
      <c r="AQ110" s="153"/>
      <c r="AR110" s="153">
        <v>20</v>
      </c>
      <c r="AS110" s="153"/>
      <c r="AT110" s="153"/>
      <c r="AU110" s="153"/>
      <c r="AV110" s="153"/>
      <c r="AW110" s="153"/>
      <c r="AX110" s="153">
        <v>90</v>
      </c>
      <c r="AY110" s="153"/>
      <c r="AZ110" s="153"/>
      <c r="BA110" s="153"/>
      <c r="BB110" s="153"/>
      <c r="BC110" s="153">
        <v>10</v>
      </c>
      <c r="BD110" s="153"/>
      <c r="BE110" s="153"/>
      <c r="BF110" s="153"/>
      <c r="BG110" s="223">
        <f t="shared" ref="BG110:BG173" si="65">SUM(V110:BF110)</f>
        <v>480</v>
      </c>
      <c r="BH110" s="224">
        <f t="shared" si="41"/>
        <v>8</v>
      </c>
      <c r="BI110" s="225">
        <f t="shared" si="42"/>
        <v>3.08333333333333</v>
      </c>
      <c r="BJ110" s="225">
        <f t="shared" si="43"/>
        <v>38.5416666666667</v>
      </c>
      <c r="BK110" s="226">
        <f t="shared" ref="BK110:BK173" si="66">IFERROR(((U110*N110)/(BI110*3600)*100),0)</f>
        <v>65.6756756756757</v>
      </c>
      <c r="BL110" s="226">
        <f t="shared" ref="BL110:BL173" si="67">IFERROR(((U110-(R110+S110+T110))/U110*100),0)</f>
        <v>64.8148148148148</v>
      </c>
      <c r="BM110" s="226">
        <f t="shared" ref="BM110:BM115" si="68">IFERROR((((BJ110*BK110*BL110)/1000000)*100),0)</f>
        <v>16.40625</v>
      </c>
      <c r="BN110" s="237">
        <f t="shared" ref="BN110:BN173" si="69">(W110+AP110+BE110+BF110)/60</f>
        <v>0.166666666666667</v>
      </c>
      <c r="BO110" s="237">
        <f t="shared" si="47"/>
        <v>626.666666666667</v>
      </c>
      <c r="BP110" s="237">
        <f t="shared" si="48"/>
        <v>4.75</v>
      </c>
      <c r="BQ110" s="238">
        <f t="shared" si="49"/>
        <v>380</v>
      </c>
      <c r="BR110" s="140"/>
      <c r="BS110" s="140"/>
      <c r="BT110" s="140"/>
      <c r="BU110" s="141"/>
      <c r="BV110" s="140"/>
      <c r="BW110" s="153">
        <f t="shared" si="52"/>
        <v>143</v>
      </c>
    </row>
    <row r="111" s="129" customFormat="1" spans="1:75">
      <c r="A111" s="170">
        <v>130</v>
      </c>
      <c r="B111" s="171">
        <v>46055</v>
      </c>
      <c r="C111" s="153" t="s">
        <v>97</v>
      </c>
      <c r="D111" s="130" t="str">
        <f t="shared" ref="D111:D147" si="70">LEFT(E111,2)</f>
        <v>IG</v>
      </c>
      <c r="E111" s="172" t="s">
        <v>137</v>
      </c>
      <c r="F111" s="172"/>
      <c r="G111" s="173"/>
      <c r="H111" s="173"/>
      <c r="I111" s="173"/>
      <c r="J111" s="105"/>
      <c r="K111" s="197" t="e">
        <f>VLOOKUP(J111,'[3]Item List (3)'!A$1:B$110000,2,FALSE)</f>
        <v>#N/A</v>
      </c>
      <c r="L111" s="105"/>
      <c r="M111" s="198" t="str">
        <f t="shared" ref="M111:M174" si="71">IF((LEFT(J111))="2",$L$2,$J$2)</f>
        <v>IR</v>
      </c>
      <c r="N111" s="153"/>
      <c r="O111" s="199" t="str">
        <f t="shared" si="63"/>
        <v/>
      </c>
      <c r="P111" s="153"/>
      <c r="Q111" s="243"/>
      <c r="R111" s="153"/>
      <c r="S111" s="153"/>
      <c r="T111" s="153"/>
      <c r="U111" s="209">
        <f t="shared" si="64"/>
        <v>0</v>
      </c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>
        <v>480</v>
      </c>
      <c r="BG111" s="223">
        <f t="shared" si="65"/>
        <v>480</v>
      </c>
      <c r="BH111" s="224">
        <f t="shared" ref="BH111:BH174" si="72">BG111/60</f>
        <v>8</v>
      </c>
      <c r="BI111" s="225">
        <f t="shared" ref="BI111:BI174" si="73">IFERROR(BH111-SUM(W111:BF111)/60,0)</f>
        <v>0</v>
      </c>
      <c r="BJ111" s="225">
        <f t="shared" ref="BJ111:BJ174" si="74">IFERROR(BI111/BH111*100,0)</f>
        <v>0</v>
      </c>
      <c r="BK111" s="226">
        <f t="shared" si="66"/>
        <v>0</v>
      </c>
      <c r="BL111" s="226">
        <f t="shared" si="67"/>
        <v>0</v>
      </c>
      <c r="BM111" s="226">
        <f t="shared" si="68"/>
        <v>0</v>
      </c>
      <c r="BN111" s="237">
        <f t="shared" si="69"/>
        <v>8</v>
      </c>
      <c r="BO111" s="237">
        <f t="shared" ref="BO111:BO174" si="75">IFERROR(((BH111-BN111)*3600)/N111,0)</f>
        <v>0</v>
      </c>
      <c r="BP111" s="237">
        <f t="shared" ref="BP111:BP174" si="76">IFERROR(SUM(W111:BF111)/60-BN111,0)</f>
        <v>0</v>
      </c>
      <c r="BQ111" s="238">
        <f t="shared" ref="BQ111:BQ174" si="77">IFERROR(BP111*3600/N111,0)</f>
        <v>0</v>
      </c>
      <c r="BR111" s="140"/>
      <c r="BS111" s="140"/>
      <c r="BT111" s="140"/>
      <c r="BU111" s="141"/>
      <c r="BV111" s="140"/>
      <c r="BW111" s="153">
        <f t="shared" si="52"/>
        <v>0</v>
      </c>
    </row>
    <row r="112" s="129" customFormat="1" spans="1:75">
      <c r="A112" s="170">
        <v>131</v>
      </c>
      <c r="B112" s="171">
        <v>46055</v>
      </c>
      <c r="C112" s="153" t="s">
        <v>99</v>
      </c>
      <c r="D112" s="130" t="str">
        <f t="shared" si="70"/>
        <v>IG</v>
      </c>
      <c r="E112" s="172" t="s">
        <v>137</v>
      </c>
      <c r="F112" s="172" t="s">
        <v>134</v>
      </c>
      <c r="G112" s="173" t="s">
        <v>151</v>
      </c>
      <c r="H112" s="173"/>
      <c r="I112" s="173"/>
      <c r="J112" s="105">
        <v>100261</v>
      </c>
      <c r="K112" s="197" t="str">
        <f>VLOOKUP(J112,'[3]Item List (3)'!A$1:B$110000,2,FALSE)</f>
        <v>IR. 211 YY4</v>
      </c>
      <c r="L112" s="105">
        <v>260116004</v>
      </c>
      <c r="M112" s="198" t="str">
        <f t="shared" si="71"/>
        <v>IR</v>
      </c>
      <c r="N112" s="153">
        <v>35</v>
      </c>
      <c r="O112" s="199">
        <f t="shared" si="63"/>
        <v>102.857142857143</v>
      </c>
      <c r="P112" s="153">
        <v>1</v>
      </c>
      <c r="Q112" s="243">
        <v>156</v>
      </c>
      <c r="R112" s="153"/>
      <c r="S112" s="153">
        <v>46</v>
      </c>
      <c r="T112" s="153">
        <v>7</v>
      </c>
      <c r="U112" s="209">
        <f t="shared" si="64"/>
        <v>209</v>
      </c>
      <c r="V112" s="153">
        <v>440</v>
      </c>
      <c r="W112" s="153"/>
      <c r="X112" s="153"/>
      <c r="Y112" s="153"/>
      <c r="Z112" s="153">
        <v>10</v>
      </c>
      <c r="AA112" s="153"/>
      <c r="AB112" s="153"/>
      <c r="AC112" s="153">
        <v>15</v>
      </c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>
        <v>10</v>
      </c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>
        <v>5</v>
      </c>
      <c r="BF112" s="153"/>
      <c r="BG112" s="223">
        <f t="shared" si="65"/>
        <v>480</v>
      </c>
      <c r="BH112" s="224">
        <f t="shared" si="72"/>
        <v>8</v>
      </c>
      <c r="BI112" s="225">
        <f t="shared" si="73"/>
        <v>7.33333333333333</v>
      </c>
      <c r="BJ112" s="225">
        <f t="shared" si="74"/>
        <v>91.6666666666667</v>
      </c>
      <c r="BK112" s="226">
        <f t="shared" si="66"/>
        <v>27.7083333333333</v>
      </c>
      <c r="BL112" s="226">
        <f t="shared" si="67"/>
        <v>74.6411483253589</v>
      </c>
      <c r="BM112" s="226">
        <f t="shared" si="68"/>
        <v>18.9583333333333</v>
      </c>
      <c r="BN112" s="237">
        <f t="shared" si="69"/>
        <v>0.25</v>
      </c>
      <c r="BO112" s="237">
        <f t="shared" si="75"/>
        <v>797.142857142857</v>
      </c>
      <c r="BP112" s="237">
        <f t="shared" si="76"/>
        <v>0.416666666666667</v>
      </c>
      <c r="BQ112" s="238">
        <f t="shared" si="77"/>
        <v>42.8571428571429</v>
      </c>
      <c r="BR112" s="140"/>
      <c r="BS112" s="140"/>
      <c r="BT112" s="140"/>
      <c r="BU112" s="141"/>
      <c r="BV112" s="140"/>
      <c r="BW112" s="153">
        <f t="shared" si="52"/>
        <v>156</v>
      </c>
    </row>
    <row r="113" s="129" customFormat="1" spans="1:75">
      <c r="A113" s="170">
        <v>132</v>
      </c>
      <c r="B113" s="171">
        <v>46055</v>
      </c>
      <c r="C113" s="153" t="s">
        <v>97</v>
      </c>
      <c r="D113" s="130" t="str">
        <f t="shared" si="70"/>
        <v>IG</v>
      </c>
      <c r="E113" s="172" t="s">
        <v>138</v>
      </c>
      <c r="F113" s="172"/>
      <c r="G113" s="173"/>
      <c r="H113" s="173"/>
      <c r="I113" s="173"/>
      <c r="J113" s="105"/>
      <c r="K113" s="197" t="e">
        <f>VLOOKUP(J113,'[3]Item List (3)'!A$1:B$110000,2,FALSE)</f>
        <v>#N/A</v>
      </c>
      <c r="L113" s="105"/>
      <c r="M113" s="198" t="str">
        <f t="shared" si="71"/>
        <v>IR</v>
      </c>
      <c r="N113" s="153"/>
      <c r="O113" s="199" t="str">
        <f t="shared" si="63"/>
        <v/>
      </c>
      <c r="P113" s="153"/>
      <c r="Q113" s="243"/>
      <c r="R113" s="153"/>
      <c r="S113" s="153"/>
      <c r="T113" s="153"/>
      <c r="U113" s="209">
        <f t="shared" si="64"/>
        <v>0</v>
      </c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>
        <v>480</v>
      </c>
      <c r="BG113" s="223">
        <f t="shared" si="65"/>
        <v>480</v>
      </c>
      <c r="BH113" s="224">
        <f t="shared" si="72"/>
        <v>8</v>
      </c>
      <c r="BI113" s="225">
        <f t="shared" si="73"/>
        <v>0</v>
      </c>
      <c r="BJ113" s="225">
        <f t="shared" si="74"/>
        <v>0</v>
      </c>
      <c r="BK113" s="226">
        <f t="shared" si="66"/>
        <v>0</v>
      </c>
      <c r="BL113" s="226">
        <f t="shared" si="67"/>
        <v>0</v>
      </c>
      <c r="BM113" s="226">
        <f t="shared" si="68"/>
        <v>0</v>
      </c>
      <c r="BN113" s="237">
        <f t="shared" si="69"/>
        <v>8</v>
      </c>
      <c r="BO113" s="237">
        <f t="shared" si="75"/>
        <v>0</v>
      </c>
      <c r="BP113" s="237">
        <f t="shared" si="76"/>
        <v>0</v>
      </c>
      <c r="BQ113" s="238">
        <f t="shared" si="77"/>
        <v>0</v>
      </c>
      <c r="BR113" s="140"/>
      <c r="BS113" s="140"/>
      <c r="BT113" s="140"/>
      <c r="BU113" s="141"/>
      <c r="BV113" s="140"/>
      <c r="BW113" s="153">
        <f t="shared" si="52"/>
        <v>0</v>
      </c>
    </row>
    <row r="114" s="129" customFormat="1" spans="1:75">
      <c r="A114" s="170">
        <v>133</v>
      </c>
      <c r="B114" s="171">
        <v>46055</v>
      </c>
      <c r="C114" s="153" t="s">
        <v>99</v>
      </c>
      <c r="D114" s="130" t="str">
        <f t="shared" si="70"/>
        <v>IG</v>
      </c>
      <c r="E114" s="172" t="s">
        <v>138</v>
      </c>
      <c r="F114" s="172"/>
      <c r="G114" s="173"/>
      <c r="H114" s="173"/>
      <c r="I114" s="173"/>
      <c r="J114" s="105"/>
      <c r="K114" s="197" t="e">
        <f>VLOOKUP(J114,'[3]Item List (3)'!A$1:B$110000,2,FALSE)</f>
        <v>#N/A</v>
      </c>
      <c r="L114" s="105"/>
      <c r="M114" s="198" t="str">
        <f t="shared" si="71"/>
        <v>IR</v>
      </c>
      <c r="N114" s="153"/>
      <c r="O114" s="199" t="str">
        <f t="shared" si="63"/>
        <v/>
      </c>
      <c r="P114" s="153"/>
      <c r="Q114" s="243"/>
      <c r="R114" s="153"/>
      <c r="S114" s="153"/>
      <c r="T114" s="153"/>
      <c r="U114" s="209">
        <f t="shared" si="64"/>
        <v>0</v>
      </c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>
        <v>480</v>
      </c>
      <c r="BG114" s="223">
        <f t="shared" si="65"/>
        <v>480</v>
      </c>
      <c r="BH114" s="224">
        <f t="shared" si="72"/>
        <v>8</v>
      </c>
      <c r="BI114" s="225">
        <f t="shared" si="73"/>
        <v>0</v>
      </c>
      <c r="BJ114" s="225">
        <f t="shared" si="74"/>
        <v>0</v>
      </c>
      <c r="BK114" s="226">
        <f t="shared" si="66"/>
        <v>0</v>
      </c>
      <c r="BL114" s="226">
        <f t="shared" si="67"/>
        <v>0</v>
      </c>
      <c r="BM114" s="226">
        <f t="shared" si="68"/>
        <v>0</v>
      </c>
      <c r="BN114" s="237">
        <f t="shared" si="69"/>
        <v>8</v>
      </c>
      <c r="BO114" s="237">
        <f t="shared" si="75"/>
        <v>0</v>
      </c>
      <c r="BP114" s="237">
        <f t="shared" si="76"/>
        <v>0</v>
      </c>
      <c r="BQ114" s="238">
        <f t="shared" si="77"/>
        <v>0</v>
      </c>
      <c r="BR114" s="140"/>
      <c r="BS114" s="140"/>
      <c r="BT114" s="140"/>
      <c r="BU114" s="141"/>
      <c r="BV114" s="140"/>
      <c r="BW114" s="153">
        <f t="shared" si="52"/>
        <v>0</v>
      </c>
    </row>
    <row r="115" s="129" customFormat="1" spans="1:75">
      <c r="A115" s="170">
        <v>134</v>
      </c>
      <c r="B115" s="171">
        <v>46055</v>
      </c>
      <c r="C115" s="153" t="s">
        <v>97</v>
      </c>
      <c r="D115" s="130" t="str">
        <f t="shared" si="70"/>
        <v>IG</v>
      </c>
      <c r="E115" s="172" t="s">
        <v>139</v>
      </c>
      <c r="F115" s="172" t="s">
        <v>134</v>
      </c>
      <c r="G115" s="173" t="s">
        <v>123</v>
      </c>
      <c r="H115" s="173"/>
      <c r="I115" s="173"/>
      <c r="J115" s="105">
        <v>208821.01</v>
      </c>
      <c r="K115" s="197" t="str">
        <f>VLOOKUP(J115,'[3]Item List (3)'!A$1:B$110000,2,FALSE)</f>
        <v>NK.OR 32/20(NKI 28/20)</v>
      </c>
      <c r="L115" s="105">
        <v>260101003</v>
      </c>
      <c r="M115" s="198" t="str">
        <f t="shared" si="71"/>
        <v>OR</v>
      </c>
      <c r="N115" s="153">
        <v>45</v>
      </c>
      <c r="O115" s="199">
        <f t="shared" si="63"/>
        <v>80</v>
      </c>
      <c r="P115" s="153">
        <v>1</v>
      </c>
      <c r="Q115" s="243">
        <v>465</v>
      </c>
      <c r="R115" s="153">
        <v>21</v>
      </c>
      <c r="S115" s="153"/>
      <c r="T115" s="153"/>
      <c r="U115" s="209">
        <f t="shared" si="64"/>
        <v>465</v>
      </c>
      <c r="V115" s="153">
        <v>425</v>
      </c>
      <c r="W115" s="153"/>
      <c r="X115" s="153"/>
      <c r="Y115" s="153"/>
      <c r="Z115" s="153">
        <v>10</v>
      </c>
      <c r="AA115" s="153"/>
      <c r="AB115" s="153"/>
      <c r="AC115" s="153"/>
      <c r="AD115" s="153"/>
      <c r="AE115" s="153">
        <v>5</v>
      </c>
      <c r="AF115" s="153"/>
      <c r="AG115" s="153"/>
      <c r="AH115" s="153"/>
      <c r="AI115" s="153"/>
      <c r="AJ115" s="153">
        <v>20</v>
      </c>
      <c r="AK115" s="153"/>
      <c r="AL115" s="153"/>
      <c r="AM115" s="153"/>
      <c r="AN115" s="153"/>
      <c r="AO115" s="153"/>
      <c r="AP115" s="153">
        <v>20</v>
      </c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223">
        <f t="shared" si="65"/>
        <v>480</v>
      </c>
      <c r="BH115" s="224">
        <f t="shared" si="72"/>
        <v>8</v>
      </c>
      <c r="BI115" s="225">
        <f t="shared" si="73"/>
        <v>7.08333333333333</v>
      </c>
      <c r="BJ115" s="225">
        <f t="shared" si="74"/>
        <v>88.5416666666667</v>
      </c>
      <c r="BK115" s="226">
        <f t="shared" si="66"/>
        <v>82.0588235294118</v>
      </c>
      <c r="BL115" s="226">
        <f t="shared" si="67"/>
        <v>95.4838709677419</v>
      </c>
      <c r="BM115" s="226">
        <f t="shared" si="68"/>
        <v>69.3750000000001</v>
      </c>
      <c r="BN115" s="237">
        <f t="shared" si="69"/>
        <v>0.333333333333333</v>
      </c>
      <c r="BO115" s="237">
        <f t="shared" si="75"/>
        <v>613.333333333333</v>
      </c>
      <c r="BP115" s="237">
        <f t="shared" si="76"/>
        <v>0.583333333333333</v>
      </c>
      <c r="BQ115" s="238">
        <f t="shared" si="77"/>
        <v>46.6666666666667</v>
      </c>
      <c r="BR115" s="140"/>
      <c r="BS115" s="140"/>
      <c r="BT115" s="140"/>
      <c r="BU115" s="141"/>
      <c r="BV115" s="140"/>
      <c r="BW115" s="153">
        <f t="shared" si="52"/>
        <v>465</v>
      </c>
    </row>
    <row r="116" s="129" customFormat="1" spans="1:75">
      <c r="A116" s="170">
        <v>135</v>
      </c>
      <c r="B116" s="171">
        <v>46055</v>
      </c>
      <c r="C116" s="153" t="s">
        <v>99</v>
      </c>
      <c r="D116" s="130" t="str">
        <f t="shared" si="70"/>
        <v>IG</v>
      </c>
      <c r="E116" s="172" t="s">
        <v>139</v>
      </c>
      <c r="F116" s="172" t="s">
        <v>134</v>
      </c>
      <c r="G116" s="173" t="s">
        <v>143</v>
      </c>
      <c r="H116" s="173"/>
      <c r="I116" s="173"/>
      <c r="J116" s="105">
        <v>208821.01</v>
      </c>
      <c r="K116" s="197" t="str">
        <f>VLOOKUP(J116,'[3]Item List (3)'!A$1:B$110000,2,FALSE)</f>
        <v>NK.OR 32/20(NKI 28/20)</v>
      </c>
      <c r="L116" s="105">
        <v>260101003</v>
      </c>
      <c r="M116" s="198" t="str">
        <f t="shared" si="71"/>
        <v>OR</v>
      </c>
      <c r="N116" s="153">
        <v>45</v>
      </c>
      <c r="O116" s="199">
        <f t="shared" si="63"/>
        <v>80</v>
      </c>
      <c r="P116" s="153">
        <v>1</v>
      </c>
      <c r="Q116" s="243">
        <v>471</v>
      </c>
      <c r="R116" s="153">
        <v>16</v>
      </c>
      <c r="S116" s="153"/>
      <c r="T116" s="153"/>
      <c r="U116" s="209">
        <f t="shared" si="64"/>
        <v>471</v>
      </c>
      <c r="V116" s="153">
        <v>425</v>
      </c>
      <c r="W116" s="153"/>
      <c r="X116" s="153"/>
      <c r="Y116" s="153"/>
      <c r="Z116" s="153">
        <v>10</v>
      </c>
      <c r="AA116" s="153"/>
      <c r="AB116" s="153"/>
      <c r="AC116" s="153"/>
      <c r="AD116" s="153"/>
      <c r="AE116" s="153">
        <v>5</v>
      </c>
      <c r="AF116" s="153"/>
      <c r="AG116" s="153"/>
      <c r="AH116" s="153"/>
      <c r="AI116" s="153"/>
      <c r="AJ116" s="153">
        <v>20</v>
      </c>
      <c r="AK116" s="153"/>
      <c r="AL116" s="153"/>
      <c r="AM116" s="153"/>
      <c r="AN116" s="153"/>
      <c r="AO116" s="153"/>
      <c r="AP116" s="153">
        <v>20</v>
      </c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223">
        <f t="shared" si="65"/>
        <v>480</v>
      </c>
      <c r="BH116" s="224">
        <f t="shared" si="72"/>
        <v>8</v>
      </c>
      <c r="BI116" s="225">
        <f t="shared" si="73"/>
        <v>7.08333333333333</v>
      </c>
      <c r="BJ116" s="225">
        <f t="shared" si="74"/>
        <v>88.5416666666667</v>
      </c>
      <c r="BK116" s="226">
        <f t="shared" si="66"/>
        <v>83.1176470588235</v>
      </c>
      <c r="BL116" s="226">
        <f t="shared" si="67"/>
        <v>96.6029723991507</v>
      </c>
      <c r="BM116" s="226">
        <f t="shared" ref="BM116:BM132" si="78">IFERROR((((BJ116*BK116*BL116)/1000000)*100),0)</f>
        <v>71.09375</v>
      </c>
      <c r="BN116" s="237">
        <f t="shared" si="69"/>
        <v>0.333333333333333</v>
      </c>
      <c r="BO116" s="237">
        <f t="shared" si="75"/>
        <v>613.333333333333</v>
      </c>
      <c r="BP116" s="237">
        <f t="shared" si="76"/>
        <v>0.583333333333333</v>
      </c>
      <c r="BQ116" s="238">
        <f t="shared" si="77"/>
        <v>46.6666666666667</v>
      </c>
      <c r="BR116" s="140"/>
      <c r="BS116" s="140"/>
      <c r="BT116" s="140"/>
      <c r="BU116" s="141"/>
      <c r="BV116" s="140"/>
      <c r="BW116" s="153">
        <f t="shared" si="52"/>
        <v>471</v>
      </c>
    </row>
    <row r="117" s="129" customFormat="1" spans="1:75">
      <c r="A117" s="170">
        <v>136</v>
      </c>
      <c r="B117" s="171">
        <v>46055</v>
      </c>
      <c r="C117" s="153" t="s">
        <v>97</v>
      </c>
      <c r="D117" s="130" t="str">
        <f t="shared" si="70"/>
        <v>IG</v>
      </c>
      <c r="E117" s="172" t="s">
        <v>144</v>
      </c>
      <c r="F117" s="172" t="s">
        <v>134</v>
      </c>
      <c r="G117" s="173" t="s">
        <v>142</v>
      </c>
      <c r="H117" s="173"/>
      <c r="I117" s="173"/>
      <c r="J117" s="105">
        <v>200261</v>
      </c>
      <c r="K117" s="197" t="str">
        <f>VLOOKUP(J117,'[3]Item List (3)'!A$1:B$110000,2,FALSE)</f>
        <v>OR.211 YY4 </v>
      </c>
      <c r="L117" s="105">
        <v>260116006</v>
      </c>
      <c r="M117" s="198" t="str">
        <f t="shared" si="71"/>
        <v>OR</v>
      </c>
      <c r="N117" s="153">
        <v>25</v>
      </c>
      <c r="O117" s="199">
        <f t="shared" si="63"/>
        <v>144</v>
      </c>
      <c r="P117" s="153">
        <v>1</v>
      </c>
      <c r="Q117" s="243">
        <v>935</v>
      </c>
      <c r="R117" s="153">
        <v>16</v>
      </c>
      <c r="S117" s="153">
        <v>10</v>
      </c>
      <c r="T117" s="153"/>
      <c r="U117" s="209">
        <f t="shared" si="64"/>
        <v>945</v>
      </c>
      <c r="V117" s="153">
        <v>440</v>
      </c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>
        <v>40</v>
      </c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223">
        <f t="shared" si="65"/>
        <v>480</v>
      </c>
      <c r="BH117" s="224">
        <f t="shared" si="72"/>
        <v>8</v>
      </c>
      <c r="BI117" s="225">
        <f t="shared" si="73"/>
        <v>7.33333333333333</v>
      </c>
      <c r="BJ117" s="225">
        <f t="shared" si="74"/>
        <v>91.6666666666667</v>
      </c>
      <c r="BK117" s="226">
        <f t="shared" si="66"/>
        <v>89.4886363636364</v>
      </c>
      <c r="BL117" s="226">
        <f t="shared" si="67"/>
        <v>97.2486772486773</v>
      </c>
      <c r="BM117" s="226">
        <f t="shared" si="78"/>
        <v>79.7743055555556</v>
      </c>
      <c r="BN117" s="237">
        <f t="shared" si="69"/>
        <v>0.666666666666667</v>
      </c>
      <c r="BO117" s="237">
        <f t="shared" si="75"/>
        <v>1056</v>
      </c>
      <c r="BP117" s="237">
        <f t="shared" si="76"/>
        <v>0</v>
      </c>
      <c r="BQ117" s="238">
        <f t="shared" si="77"/>
        <v>0</v>
      </c>
      <c r="BR117" s="140"/>
      <c r="BS117" s="140"/>
      <c r="BT117" s="140"/>
      <c r="BU117" s="141"/>
      <c r="BV117" s="140"/>
      <c r="BW117" s="153">
        <f t="shared" si="52"/>
        <v>935</v>
      </c>
    </row>
    <row r="118" s="129" customFormat="1" spans="1:75">
      <c r="A118" s="170">
        <v>137</v>
      </c>
      <c r="B118" s="171">
        <v>46055</v>
      </c>
      <c r="C118" s="153" t="s">
        <v>99</v>
      </c>
      <c r="D118" s="130" t="str">
        <f t="shared" si="70"/>
        <v>IG</v>
      </c>
      <c r="E118" s="172" t="s">
        <v>144</v>
      </c>
      <c r="F118" s="172" t="s">
        <v>134</v>
      </c>
      <c r="G118" s="173" t="s">
        <v>145</v>
      </c>
      <c r="H118" s="173"/>
      <c r="I118" s="173"/>
      <c r="J118" s="105">
        <v>200261</v>
      </c>
      <c r="K118" s="197" t="str">
        <f>VLOOKUP(J118,'[3]Item List (3)'!A$1:B$110000,2,FALSE)</f>
        <v>OR.211 YY4 </v>
      </c>
      <c r="L118" s="105">
        <v>260116005</v>
      </c>
      <c r="M118" s="198" t="str">
        <f t="shared" si="71"/>
        <v>OR</v>
      </c>
      <c r="N118" s="153">
        <v>25</v>
      </c>
      <c r="O118" s="199">
        <f t="shared" si="63"/>
        <v>144</v>
      </c>
      <c r="P118" s="153">
        <v>1</v>
      </c>
      <c r="Q118" s="243">
        <v>974</v>
      </c>
      <c r="R118" s="153">
        <v>14</v>
      </c>
      <c r="S118" s="153">
        <v>7</v>
      </c>
      <c r="T118" s="153">
        <v>13</v>
      </c>
      <c r="U118" s="209">
        <f t="shared" si="64"/>
        <v>994</v>
      </c>
      <c r="V118" s="153">
        <v>460</v>
      </c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>
        <v>20</v>
      </c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223">
        <f t="shared" si="65"/>
        <v>480</v>
      </c>
      <c r="BH118" s="224">
        <f t="shared" si="72"/>
        <v>8</v>
      </c>
      <c r="BI118" s="225">
        <f t="shared" si="73"/>
        <v>7.66666666666667</v>
      </c>
      <c r="BJ118" s="225">
        <f t="shared" si="74"/>
        <v>95.8333333333333</v>
      </c>
      <c r="BK118" s="226">
        <f t="shared" si="66"/>
        <v>90.036231884058</v>
      </c>
      <c r="BL118" s="226">
        <f t="shared" si="67"/>
        <v>96.579476861167</v>
      </c>
      <c r="BM118" s="226">
        <f t="shared" si="78"/>
        <v>83.3333333333333</v>
      </c>
      <c r="BN118" s="237">
        <f t="shared" si="69"/>
        <v>0.333333333333333</v>
      </c>
      <c r="BO118" s="237">
        <f t="shared" si="75"/>
        <v>1104</v>
      </c>
      <c r="BP118" s="237">
        <f t="shared" si="76"/>
        <v>0</v>
      </c>
      <c r="BQ118" s="238">
        <f t="shared" si="77"/>
        <v>0</v>
      </c>
      <c r="BR118" s="140"/>
      <c r="BS118" s="140"/>
      <c r="BT118" s="140"/>
      <c r="BU118" s="141"/>
      <c r="BV118" s="140"/>
      <c r="BW118" s="153">
        <f t="shared" si="52"/>
        <v>974</v>
      </c>
    </row>
    <row r="119" s="129" customFormat="1" spans="1:75">
      <c r="A119" s="170">
        <v>138</v>
      </c>
      <c r="B119" s="171">
        <v>46055</v>
      </c>
      <c r="C119" s="153" t="s">
        <v>97</v>
      </c>
      <c r="D119" s="130" t="str">
        <f t="shared" si="70"/>
        <v>IG</v>
      </c>
      <c r="E119" s="172" t="s">
        <v>146</v>
      </c>
      <c r="F119" s="172" t="s">
        <v>134</v>
      </c>
      <c r="G119" s="173" t="s">
        <v>186</v>
      </c>
      <c r="H119" s="173" t="s">
        <v>148</v>
      </c>
      <c r="I119" s="173"/>
      <c r="J119" s="105">
        <v>100261</v>
      </c>
      <c r="K119" s="197" t="str">
        <f>VLOOKUP(J119,'[3]Item List (3)'!A$1:B$110000,2,FALSE)</f>
        <v>IR. 211 YY4</v>
      </c>
      <c r="L119" s="105">
        <v>260116004</v>
      </c>
      <c r="M119" s="198" t="str">
        <f t="shared" si="71"/>
        <v>IR</v>
      </c>
      <c r="N119" s="153">
        <v>25</v>
      </c>
      <c r="O119" s="199">
        <f t="shared" si="63"/>
        <v>144</v>
      </c>
      <c r="P119" s="153">
        <v>1</v>
      </c>
      <c r="Q119" s="243">
        <v>646</v>
      </c>
      <c r="R119" s="153">
        <v>76</v>
      </c>
      <c r="S119" s="153">
        <v>21</v>
      </c>
      <c r="T119" s="153"/>
      <c r="U119" s="209">
        <f t="shared" si="64"/>
        <v>667</v>
      </c>
      <c r="V119" s="153">
        <v>410</v>
      </c>
      <c r="W119" s="153"/>
      <c r="X119" s="153"/>
      <c r="Y119" s="153">
        <v>30</v>
      </c>
      <c r="Z119" s="153"/>
      <c r="AA119" s="153"/>
      <c r="AB119" s="153"/>
      <c r="AC119" s="153">
        <v>15</v>
      </c>
      <c r="AD119" s="153"/>
      <c r="AE119" s="153">
        <v>15</v>
      </c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>
        <v>10</v>
      </c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3"/>
      <c r="BC119" s="153"/>
      <c r="BD119" s="153"/>
      <c r="BE119" s="153"/>
      <c r="BF119" s="153"/>
      <c r="BG119" s="223">
        <f t="shared" si="65"/>
        <v>480</v>
      </c>
      <c r="BH119" s="224">
        <f t="shared" si="72"/>
        <v>8</v>
      </c>
      <c r="BI119" s="225">
        <f t="shared" si="73"/>
        <v>6.83333333333333</v>
      </c>
      <c r="BJ119" s="225">
        <f t="shared" si="74"/>
        <v>85.4166666666667</v>
      </c>
      <c r="BK119" s="226">
        <f t="shared" si="66"/>
        <v>67.7845528455285</v>
      </c>
      <c r="BL119" s="226">
        <f t="shared" si="67"/>
        <v>85.4572713643178</v>
      </c>
      <c r="BM119" s="226">
        <f t="shared" si="78"/>
        <v>49.4791666666667</v>
      </c>
      <c r="BN119" s="237">
        <f t="shared" si="69"/>
        <v>0.166666666666667</v>
      </c>
      <c r="BO119" s="237">
        <f t="shared" si="75"/>
        <v>1128</v>
      </c>
      <c r="BP119" s="237">
        <f t="shared" si="76"/>
        <v>1</v>
      </c>
      <c r="BQ119" s="238">
        <f t="shared" si="77"/>
        <v>144</v>
      </c>
      <c r="BR119" s="140">
        <v>2</v>
      </c>
      <c r="BS119" s="140"/>
      <c r="BT119" s="140"/>
      <c r="BU119" s="141"/>
      <c r="BV119" s="140"/>
      <c r="BW119" s="153">
        <f t="shared" si="52"/>
        <v>646</v>
      </c>
    </row>
    <row r="120" s="129" customFormat="1" spans="1:75">
      <c r="A120" s="170">
        <v>139</v>
      </c>
      <c r="B120" s="171">
        <v>46055</v>
      </c>
      <c r="C120" s="153" t="s">
        <v>99</v>
      </c>
      <c r="D120" s="130" t="str">
        <f t="shared" si="70"/>
        <v>IG</v>
      </c>
      <c r="E120" s="172" t="s">
        <v>146</v>
      </c>
      <c r="F120" s="172" t="s">
        <v>134</v>
      </c>
      <c r="G120" s="173" t="s">
        <v>148</v>
      </c>
      <c r="H120" s="173"/>
      <c r="I120" s="173"/>
      <c r="J120" s="105">
        <v>100261</v>
      </c>
      <c r="K120" s="197" t="str">
        <f>VLOOKUP(J120,'[3]Item List (3)'!A$1:B$110000,2,FALSE)</f>
        <v>IR. 211 YY4</v>
      </c>
      <c r="L120" s="105">
        <v>260116004</v>
      </c>
      <c r="M120" s="198" t="str">
        <f t="shared" si="71"/>
        <v>IR</v>
      </c>
      <c r="N120" s="153">
        <v>25</v>
      </c>
      <c r="O120" s="199">
        <f t="shared" si="63"/>
        <v>144</v>
      </c>
      <c r="P120" s="153">
        <v>1</v>
      </c>
      <c r="Q120" s="243">
        <v>377</v>
      </c>
      <c r="R120" s="153">
        <v>73</v>
      </c>
      <c r="S120" s="153">
        <v>82</v>
      </c>
      <c r="T120" s="153">
        <v>11</v>
      </c>
      <c r="U120" s="209">
        <f t="shared" si="64"/>
        <v>470</v>
      </c>
      <c r="V120" s="153">
        <v>450</v>
      </c>
      <c r="W120" s="153"/>
      <c r="X120" s="153"/>
      <c r="Y120" s="153"/>
      <c r="Z120" s="153"/>
      <c r="AA120" s="153"/>
      <c r="AB120" s="153"/>
      <c r="AC120" s="153"/>
      <c r="AD120" s="153"/>
      <c r="AE120" s="153">
        <v>10</v>
      </c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>
        <v>20</v>
      </c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223">
        <f t="shared" si="65"/>
        <v>480</v>
      </c>
      <c r="BH120" s="224">
        <f t="shared" si="72"/>
        <v>8</v>
      </c>
      <c r="BI120" s="225">
        <f t="shared" si="73"/>
        <v>7.5</v>
      </c>
      <c r="BJ120" s="225">
        <f t="shared" si="74"/>
        <v>93.75</v>
      </c>
      <c r="BK120" s="226">
        <f t="shared" si="66"/>
        <v>43.5185185185185</v>
      </c>
      <c r="BL120" s="226">
        <f t="shared" si="67"/>
        <v>64.6808510638298</v>
      </c>
      <c r="BM120" s="226">
        <f t="shared" si="78"/>
        <v>26.3888888888889</v>
      </c>
      <c r="BN120" s="237">
        <f t="shared" si="69"/>
        <v>0.333333333333333</v>
      </c>
      <c r="BO120" s="237">
        <f t="shared" si="75"/>
        <v>1104</v>
      </c>
      <c r="BP120" s="237">
        <f t="shared" si="76"/>
        <v>0.166666666666667</v>
      </c>
      <c r="BQ120" s="238">
        <f t="shared" si="77"/>
        <v>24</v>
      </c>
      <c r="BR120" s="140">
        <v>1</v>
      </c>
      <c r="BS120" s="140"/>
      <c r="BT120" s="140">
        <v>1</v>
      </c>
      <c r="BU120" s="141">
        <v>1</v>
      </c>
      <c r="BV120" s="140"/>
      <c r="BW120" s="153">
        <f t="shared" si="52"/>
        <v>377</v>
      </c>
    </row>
    <row r="121" s="129" customFormat="1" spans="1:75">
      <c r="A121" s="170">
        <v>140</v>
      </c>
      <c r="B121" s="171">
        <v>46055</v>
      </c>
      <c r="C121" s="153" t="s">
        <v>97</v>
      </c>
      <c r="D121" s="130" t="str">
        <f t="shared" si="70"/>
        <v>IG</v>
      </c>
      <c r="E121" s="172" t="s">
        <v>149</v>
      </c>
      <c r="F121" s="172" t="s">
        <v>134</v>
      </c>
      <c r="G121" s="173" t="s">
        <v>150</v>
      </c>
      <c r="H121" s="173"/>
      <c r="I121" s="173"/>
      <c r="J121" s="105">
        <v>200827.1</v>
      </c>
      <c r="K121" s="197" t="str">
        <f>VLOOKUP(J121,'[3]Item List (3)'!A$1:B$110000,2,FALSE)</f>
        <v>MNA.OR 4020 </v>
      </c>
      <c r="L121" s="105">
        <v>251204004</v>
      </c>
      <c r="M121" s="198" t="str">
        <f t="shared" si="71"/>
        <v>OR</v>
      </c>
      <c r="N121" s="153">
        <v>25</v>
      </c>
      <c r="O121" s="199">
        <f t="shared" si="63"/>
        <v>144</v>
      </c>
      <c r="P121" s="153">
        <v>1</v>
      </c>
      <c r="Q121" s="243">
        <v>1002</v>
      </c>
      <c r="R121" s="153"/>
      <c r="S121" s="153">
        <v>8</v>
      </c>
      <c r="T121" s="153"/>
      <c r="U121" s="209">
        <f t="shared" si="64"/>
        <v>1010</v>
      </c>
      <c r="V121" s="153">
        <v>455</v>
      </c>
      <c r="W121" s="153"/>
      <c r="X121" s="153"/>
      <c r="Y121" s="153"/>
      <c r="Z121" s="153"/>
      <c r="AA121" s="153"/>
      <c r="AB121" s="153"/>
      <c r="AC121" s="153"/>
      <c r="AD121" s="153"/>
      <c r="AE121" s="153">
        <v>5</v>
      </c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>
        <v>20</v>
      </c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223">
        <f t="shared" si="65"/>
        <v>480</v>
      </c>
      <c r="BH121" s="224">
        <f t="shared" si="72"/>
        <v>8</v>
      </c>
      <c r="BI121" s="225">
        <f t="shared" si="73"/>
        <v>7.58333333333333</v>
      </c>
      <c r="BJ121" s="225">
        <f t="shared" si="74"/>
        <v>94.7916666666667</v>
      </c>
      <c r="BK121" s="226">
        <f t="shared" si="66"/>
        <v>92.4908424908425</v>
      </c>
      <c r="BL121" s="226">
        <f t="shared" si="67"/>
        <v>99.2079207920792</v>
      </c>
      <c r="BM121" s="226">
        <f t="shared" si="78"/>
        <v>86.9791666666667</v>
      </c>
      <c r="BN121" s="237">
        <f t="shared" si="69"/>
        <v>0.333333333333333</v>
      </c>
      <c r="BO121" s="237">
        <f t="shared" si="75"/>
        <v>1104</v>
      </c>
      <c r="BP121" s="237">
        <f t="shared" si="76"/>
        <v>0.0833333333333334</v>
      </c>
      <c r="BQ121" s="238">
        <f t="shared" si="77"/>
        <v>12</v>
      </c>
      <c r="BR121" s="140">
        <v>1</v>
      </c>
      <c r="BS121" s="140"/>
      <c r="BT121" s="140"/>
      <c r="BU121" s="141"/>
      <c r="BV121" s="140"/>
      <c r="BW121" s="153">
        <f t="shared" si="52"/>
        <v>1002</v>
      </c>
    </row>
    <row r="122" s="129" customFormat="1" spans="1:75">
      <c r="A122" s="170">
        <v>141</v>
      </c>
      <c r="B122" s="171">
        <v>46055</v>
      </c>
      <c r="C122" s="153" t="s">
        <v>99</v>
      </c>
      <c r="D122" s="130" t="str">
        <f t="shared" si="70"/>
        <v>IG</v>
      </c>
      <c r="E122" s="172" t="s">
        <v>149</v>
      </c>
      <c r="F122" s="172" t="s">
        <v>134</v>
      </c>
      <c r="G122" s="173" t="s">
        <v>136</v>
      </c>
      <c r="H122" s="173"/>
      <c r="I122" s="173"/>
      <c r="J122" s="105">
        <v>200827.1</v>
      </c>
      <c r="K122" s="197" t="str">
        <f>VLOOKUP(J122,'[3]Item List (3)'!A$1:B$110000,2,FALSE)</f>
        <v>MNA.OR 4020 </v>
      </c>
      <c r="L122" s="105">
        <v>251204004</v>
      </c>
      <c r="M122" s="198" t="str">
        <f t="shared" si="71"/>
        <v>OR</v>
      </c>
      <c r="N122" s="153">
        <v>25</v>
      </c>
      <c r="O122" s="199">
        <f t="shared" ref="O122:O134" si="79">IFERROR(3600/N122,"")</f>
        <v>144</v>
      </c>
      <c r="P122" s="153">
        <v>1</v>
      </c>
      <c r="Q122" s="243">
        <v>985</v>
      </c>
      <c r="R122" s="153">
        <v>3</v>
      </c>
      <c r="S122" s="153">
        <v>7</v>
      </c>
      <c r="T122" s="153"/>
      <c r="U122" s="209">
        <f t="shared" si="64"/>
        <v>992</v>
      </c>
      <c r="V122" s="153">
        <v>450</v>
      </c>
      <c r="W122" s="153"/>
      <c r="X122" s="153"/>
      <c r="Y122" s="153"/>
      <c r="Z122" s="153"/>
      <c r="AA122" s="153"/>
      <c r="AB122" s="153"/>
      <c r="AC122" s="153"/>
      <c r="AD122" s="153"/>
      <c r="AE122" s="153">
        <v>5</v>
      </c>
      <c r="AF122" s="153">
        <v>5</v>
      </c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>
        <v>20</v>
      </c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223">
        <f t="shared" si="65"/>
        <v>480</v>
      </c>
      <c r="BH122" s="224">
        <f t="shared" si="72"/>
        <v>8</v>
      </c>
      <c r="BI122" s="225">
        <f t="shared" si="73"/>
        <v>7.5</v>
      </c>
      <c r="BJ122" s="225">
        <f t="shared" si="74"/>
        <v>93.75</v>
      </c>
      <c r="BK122" s="226">
        <f t="shared" si="66"/>
        <v>91.8518518518518</v>
      </c>
      <c r="BL122" s="226">
        <f t="shared" si="67"/>
        <v>98.991935483871</v>
      </c>
      <c r="BM122" s="226">
        <f t="shared" si="78"/>
        <v>85.2430555555555</v>
      </c>
      <c r="BN122" s="237">
        <f t="shared" si="69"/>
        <v>0.333333333333333</v>
      </c>
      <c r="BO122" s="237">
        <f t="shared" si="75"/>
        <v>1104</v>
      </c>
      <c r="BP122" s="237">
        <f t="shared" si="76"/>
        <v>0.166666666666667</v>
      </c>
      <c r="BQ122" s="238">
        <f t="shared" si="77"/>
        <v>24</v>
      </c>
      <c r="BR122" s="140"/>
      <c r="BS122" s="140"/>
      <c r="BT122" s="140"/>
      <c r="BU122" s="141"/>
      <c r="BV122" s="140"/>
      <c r="BW122" s="153">
        <f t="shared" si="52"/>
        <v>985</v>
      </c>
    </row>
    <row r="123" s="129" customFormat="1" spans="1:75">
      <c r="A123" s="170">
        <v>142</v>
      </c>
      <c r="B123" s="171">
        <v>46055</v>
      </c>
      <c r="C123" s="153" t="s">
        <v>97</v>
      </c>
      <c r="D123" s="130" t="str">
        <f t="shared" si="70"/>
        <v>IG</v>
      </c>
      <c r="E123" s="172" t="s">
        <v>152</v>
      </c>
      <c r="F123" s="172"/>
      <c r="G123" s="173"/>
      <c r="H123" s="173"/>
      <c r="I123" s="173"/>
      <c r="J123" s="105"/>
      <c r="K123" s="197" t="e">
        <f>VLOOKUP(J123,'[3]Item List (3)'!A$1:B$110000,2,FALSE)</f>
        <v>#N/A</v>
      </c>
      <c r="L123" s="105"/>
      <c r="M123" s="198" t="str">
        <f t="shared" si="71"/>
        <v>IR</v>
      </c>
      <c r="N123" s="153"/>
      <c r="O123" s="199" t="str">
        <f t="shared" si="79"/>
        <v/>
      </c>
      <c r="P123" s="153"/>
      <c r="Q123" s="243"/>
      <c r="R123" s="153"/>
      <c r="S123" s="153"/>
      <c r="T123" s="153"/>
      <c r="U123" s="209">
        <f t="shared" si="64"/>
        <v>0</v>
      </c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>
        <v>480</v>
      </c>
      <c r="BG123" s="223">
        <f t="shared" si="65"/>
        <v>480</v>
      </c>
      <c r="BH123" s="224">
        <f t="shared" si="72"/>
        <v>8</v>
      </c>
      <c r="BI123" s="225">
        <f t="shared" si="73"/>
        <v>0</v>
      </c>
      <c r="BJ123" s="225">
        <f t="shared" si="74"/>
        <v>0</v>
      </c>
      <c r="BK123" s="226">
        <f t="shared" si="66"/>
        <v>0</v>
      </c>
      <c r="BL123" s="226">
        <f t="shared" si="67"/>
        <v>0</v>
      </c>
      <c r="BM123" s="226">
        <f t="shared" si="78"/>
        <v>0</v>
      </c>
      <c r="BN123" s="237">
        <f t="shared" si="69"/>
        <v>8</v>
      </c>
      <c r="BO123" s="237">
        <f t="shared" si="75"/>
        <v>0</v>
      </c>
      <c r="BP123" s="237">
        <f t="shared" si="76"/>
        <v>0</v>
      </c>
      <c r="BQ123" s="238">
        <f t="shared" si="77"/>
        <v>0</v>
      </c>
      <c r="BR123" s="140"/>
      <c r="BS123" s="140"/>
      <c r="BT123" s="140"/>
      <c r="BU123" s="141"/>
      <c r="BV123" s="140"/>
      <c r="BW123" s="153">
        <f t="shared" si="52"/>
        <v>0</v>
      </c>
    </row>
    <row r="124" s="129" customFormat="1" spans="1:75">
      <c r="A124" s="170">
        <v>143</v>
      </c>
      <c r="B124" s="171">
        <v>46055</v>
      </c>
      <c r="C124" s="153" t="s">
        <v>99</v>
      </c>
      <c r="D124" s="130" t="str">
        <f t="shared" si="70"/>
        <v>IG</v>
      </c>
      <c r="E124" s="172" t="s">
        <v>152</v>
      </c>
      <c r="F124" s="172"/>
      <c r="G124" s="173"/>
      <c r="H124" s="173"/>
      <c r="I124" s="173"/>
      <c r="J124" s="105"/>
      <c r="K124" s="197" t="e">
        <f>VLOOKUP(J124,'[3]Item List (3)'!A$1:B$110000,2,FALSE)</f>
        <v>#N/A</v>
      </c>
      <c r="L124" s="105"/>
      <c r="M124" s="198" t="str">
        <f t="shared" si="71"/>
        <v>IR</v>
      </c>
      <c r="N124" s="153"/>
      <c r="O124" s="199" t="str">
        <f t="shared" si="79"/>
        <v/>
      </c>
      <c r="P124" s="153"/>
      <c r="Q124" s="243"/>
      <c r="R124" s="153"/>
      <c r="S124" s="153"/>
      <c r="T124" s="153"/>
      <c r="U124" s="209">
        <f t="shared" si="64"/>
        <v>0</v>
      </c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>
        <v>480</v>
      </c>
      <c r="BG124" s="223">
        <f t="shared" si="65"/>
        <v>480</v>
      </c>
      <c r="BH124" s="224">
        <f t="shared" si="72"/>
        <v>8</v>
      </c>
      <c r="BI124" s="225">
        <f t="shared" si="73"/>
        <v>0</v>
      </c>
      <c r="BJ124" s="225">
        <f t="shared" si="74"/>
        <v>0</v>
      </c>
      <c r="BK124" s="226">
        <f t="shared" si="66"/>
        <v>0</v>
      </c>
      <c r="BL124" s="226">
        <f t="shared" si="67"/>
        <v>0</v>
      </c>
      <c r="BM124" s="226">
        <f t="shared" si="78"/>
        <v>0</v>
      </c>
      <c r="BN124" s="237">
        <f t="shared" si="69"/>
        <v>8</v>
      </c>
      <c r="BO124" s="237">
        <f t="shared" si="75"/>
        <v>0</v>
      </c>
      <c r="BP124" s="237">
        <f t="shared" si="76"/>
        <v>0</v>
      </c>
      <c r="BQ124" s="238">
        <f t="shared" si="77"/>
        <v>0</v>
      </c>
      <c r="BR124" s="140"/>
      <c r="BS124" s="140"/>
      <c r="BT124" s="140"/>
      <c r="BU124" s="141"/>
      <c r="BV124" s="140"/>
      <c r="BW124" s="153">
        <f t="shared" si="52"/>
        <v>0</v>
      </c>
    </row>
    <row r="125" s="129" customFormat="1" spans="1:75">
      <c r="A125" s="170">
        <v>144</v>
      </c>
      <c r="B125" s="171">
        <v>46055</v>
      </c>
      <c r="C125" s="153" t="s">
        <v>97</v>
      </c>
      <c r="D125" s="130" t="str">
        <f t="shared" si="70"/>
        <v>IG</v>
      </c>
      <c r="E125" s="172" t="s">
        <v>153</v>
      </c>
      <c r="F125" s="172" t="s">
        <v>134</v>
      </c>
      <c r="G125" s="173" t="s">
        <v>187</v>
      </c>
      <c r="H125" s="173"/>
      <c r="I125" s="173"/>
      <c r="J125" s="105">
        <v>208417</v>
      </c>
      <c r="K125" s="197" t="str">
        <f>VLOOKUP(J125,'[3]Item List (3)'!A$1:B$110000,2,FALSE)</f>
        <v>JC.OR 8008 </v>
      </c>
      <c r="L125" s="105">
        <v>251223008</v>
      </c>
      <c r="M125" s="198" t="str">
        <f t="shared" si="71"/>
        <v>OR</v>
      </c>
      <c r="N125" s="153">
        <v>30</v>
      </c>
      <c r="O125" s="199">
        <f t="shared" si="79"/>
        <v>120</v>
      </c>
      <c r="P125" s="153">
        <v>1</v>
      </c>
      <c r="Q125" s="243">
        <v>728</v>
      </c>
      <c r="R125" s="153">
        <v>24</v>
      </c>
      <c r="S125" s="153">
        <v>1</v>
      </c>
      <c r="T125" s="153"/>
      <c r="U125" s="209">
        <f t="shared" si="64"/>
        <v>729</v>
      </c>
      <c r="V125" s="153">
        <v>425</v>
      </c>
      <c r="W125" s="153"/>
      <c r="X125" s="153">
        <v>45</v>
      </c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>
        <v>10</v>
      </c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223">
        <f t="shared" si="65"/>
        <v>480</v>
      </c>
      <c r="BH125" s="224">
        <f t="shared" si="72"/>
        <v>8</v>
      </c>
      <c r="BI125" s="225">
        <f t="shared" si="73"/>
        <v>7.08333333333333</v>
      </c>
      <c r="BJ125" s="225">
        <f t="shared" si="74"/>
        <v>88.5416666666667</v>
      </c>
      <c r="BK125" s="226">
        <f t="shared" si="66"/>
        <v>85.7647058823529</v>
      </c>
      <c r="BL125" s="226">
        <f t="shared" si="67"/>
        <v>96.5706447187929</v>
      </c>
      <c r="BM125" s="226">
        <f t="shared" si="78"/>
        <v>73.3333333333333</v>
      </c>
      <c r="BN125" s="237">
        <f t="shared" si="69"/>
        <v>0.166666666666667</v>
      </c>
      <c r="BO125" s="237">
        <f t="shared" si="75"/>
        <v>940</v>
      </c>
      <c r="BP125" s="237">
        <f t="shared" si="76"/>
        <v>0.75</v>
      </c>
      <c r="BQ125" s="238">
        <f t="shared" si="77"/>
        <v>90</v>
      </c>
      <c r="BR125" s="140">
        <v>2</v>
      </c>
      <c r="BS125" s="140"/>
      <c r="BT125" s="140"/>
      <c r="BU125" s="141"/>
      <c r="BV125" s="140"/>
      <c r="BW125" s="153">
        <f t="shared" si="52"/>
        <v>728</v>
      </c>
    </row>
    <row r="126" s="129" customFormat="1" spans="1:75">
      <c r="A126" s="170">
        <v>145</v>
      </c>
      <c r="B126" s="171">
        <v>46055</v>
      </c>
      <c r="C126" s="153" t="s">
        <v>99</v>
      </c>
      <c r="D126" s="130" t="str">
        <f t="shared" si="70"/>
        <v>IG</v>
      </c>
      <c r="E126" s="172" t="s">
        <v>153</v>
      </c>
      <c r="F126" s="172" t="s">
        <v>134</v>
      </c>
      <c r="G126" s="173" t="s">
        <v>155</v>
      </c>
      <c r="H126" s="173"/>
      <c r="I126" s="173"/>
      <c r="J126" s="105">
        <v>208417</v>
      </c>
      <c r="K126" s="197" t="str">
        <f>VLOOKUP(J126,'[3]Item List (3)'!A$1:B$110000,2,FALSE)</f>
        <v>JC.OR 8008 </v>
      </c>
      <c r="L126" s="105">
        <v>251223008</v>
      </c>
      <c r="M126" s="198" t="str">
        <f t="shared" si="71"/>
        <v>OR</v>
      </c>
      <c r="N126" s="153">
        <v>30</v>
      </c>
      <c r="O126" s="199">
        <f t="shared" si="79"/>
        <v>120</v>
      </c>
      <c r="P126" s="153">
        <v>1</v>
      </c>
      <c r="Q126" s="243">
        <v>749</v>
      </c>
      <c r="R126" s="153"/>
      <c r="S126" s="153">
        <v>16</v>
      </c>
      <c r="T126" s="153"/>
      <c r="U126" s="209">
        <f t="shared" si="64"/>
        <v>765</v>
      </c>
      <c r="V126" s="153">
        <v>420</v>
      </c>
      <c r="W126" s="153"/>
      <c r="X126" s="153"/>
      <c r="Y126" s="153"/>
      <c r="Z126" s="153">
        <v>10</v>
      </c>
      <c r="AA126" s="153">
        <v>10</v>
      </c>
      <c r="AB126" s="153"/>
      <c r="AC126" s="153"/>
      <c r="AD126" s="153"/>
      <c r="AE126" s="153">
        <v>10</v>
      </c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>
        <v>20</v>
      </c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>
        <v>10</v>
      </c>
      <c r="BD126" s="153"/>
      <c r="BE126" s="153"/>
      <c r="BF126" s="153"/>
      <c r="BG126" s="223">
        <f t="shared" si="65"/>
        <v>480</v>
      </c>
      <c r="BH126" s="224">
        <f t="shared" si="72"/>
        <v>8</v>
      </c>
      <c r="BI126" s="225">
        <f t="shared" si="73"/>
        <v>7</v>
      </c>
      <c r="BJ126" s="225">
        <f t="shared" si="74"/>
        <v>87.5</v>
      </c>
      <c r="BK126" s="226">
        <f t="shared" si="66"/>
        <v>91.0714285714286</v>
      </c>
      <c r="BL126" s="226">
        <f t="shared" si="67"/>
        <v>97.9084967320261</v>
      </c>
      <c r="BM126" s="226">
        <f t="shared" si="78"/>
        <v>78.0208333333334</v>
      </c>
      <c r="BN126" s="237">
        <f t="shared" si="69"/>
        <v>0.333333333333333</v>
      </c>
      <c r="BO126" s="237">
        <f t="shared" si="75"/>
        <v>920</v>
      </c>
      <c r="BP126" s="237">
        <f t="shared" si="76"/>
        <v>0.666666666666667</v>
      </c>
      <c r="BQ126" s="238">
        <f t="shared" si="77"/>
        <v>80</v>
      </c>
      <c r="BR126" s="140"/>
      <c r="BS126" s="140"/>
      <c r="BT126" s="140"/>
      <c r="BU126" s="141"/>
      <c r="BV126" s="140"/>
      <c r="BW126" s="153">
        <f t="shared" si="52"/>
        <v>749</v>
      </c>
    </row>
    <row r="127" s="129" customFormat="1" spans="1:75">
      <c r="A127" s="170">
        <v>146</v>
      </c>
      <c r="B127" s="171">
        <v>46055</v>
      </c>
      <c r="C127" s="153" t="s">
        <v>97</v>
      </c>
      <c r="D127" s="130" t="str">
        <f t="shared" si="70"/>
        <v>IG</v>
      </c>
      <c r="E127" s="172" t="s">
        <v>156</v>
      </c>
      <c r="F127" s="172" t="s">
        <v>134</v>
      </c>
      <c r="G127" s="173" t="s">
        <v>157</v>
      </c>
      <c r="H127" s="173"/>
      <c r="I127" s="173"/>
      <c r="J127" s="105">
        <v>208281</v>
      </c>
      <c r="K127" s="197" t="str">
        <f>VLOOKUP(J127,'[3]Item List (3)'!A$1:B$110000,2,FALSE)</f>
        <v>D.OR 14536 </v>
      </c>
      <c r="L127" s="105">
        <v>251225006</v>
      </c>
      <c r="M127" s="198" t="str">
        <f t="shared" si="71"/>
        <v>OR</v>
      </c>
      <c r="N127" s="153">
        <v>90</v>
      </c>
      <c r="O127" s="199">
        <f t="shared" si="79"/>
        <v>40</v>
      </c>
      <c r="P127" s="153">
        <v>1</v>
      </c>
      <c r="Q127" s="243">
        <v>164</v>
      </c>
      <c r="R127" s="153">
        <v>23</v>
      </c>
      <c r="S127" s="153">
        <v>10</v>
      </c>
      <c r="T127" s="153">
        <v>1</v>
      </c>
      <c r="U127" s="209">
        <f t="shared" si="64"/>
        <v>175</v>
      </c>
      <c r="V127" s="153">
        <v>395</v>
      </c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  <c r="AW127" s="153"/>
      <c r="AX127" s="153">
        <v>85</v>
      </c>
      <c r="AY127" s="153"/>
      <c r="AZ127" s="153"/>
      <c r="BA127" s="153"/>
      <c r="BB127" s="153"/>
      <c r="BC127" s="153"/>
      <c r="BD127" s="153"/>
      <c r="BE127" s="153"/>
      <c r="BF127" s="153"/>
      <c r="BG127" s="223">
        <f t="shared" si="65"/>
        <v>480</v>
      </c>
      <c r="BH127" s="224">
        <f t="shared" si="72"/>
        <v>8</v>
      </c>
      <c r="BI127" s="225">
        <f t="shared" si="73"/>
        <v>6.58333333333333</v>
      </c>
      <c r="BJ127" s="225">
        <f t="shared" si="74"/>
        <v>82.2916666666667</v>
      </c>
      <c r="BK127" s="226">
        <f t="shared" si="66"/>
        <v>66.4556962025316</v>
      </c>
      <c r="BL127" s="226">
        <f t="shared" si="67"/>
        <v>80.5714285714286</v>
      </c>
      <c r="BM127" s="226">
        <f t="shared" si="78"/>
        <v>44.0625</v>
      </c>
      <c r="BN127" s="237">
        <f t="shared" si="69"/>
        <v>0</v>
      </c>
      <c r="BO127" s="237">
        <f t="shared" si="75"/>
        <v>320</v>
      </c>
      <c r="BP127" s="237">
        <f t="shared" si="76"/>
        <v>1.41666666666667</v>
      </c>
      <c r="BQ127" s="238">
        <f t="shared" si="77"/>
        <v>56.6666666666667</v>
      </c>
      <c r="BR127" s="140"/>
      <c r="BS127" s="140"/>
      <c r="BT127" s="140"/>
      <c r="BU127" s="141"/>
      <c r="BV127" s="140"/>
      <c r="BW127" s="153">
        <f t="shared" si="52"/>
        <v>164</v>
      </c>
    </row>
    <row r="128" s="129" customFormat="1" spans="1:75">
      <c r="A128" s="170">
        <v>147</v>
      </c>
      <c r="B128" s="171">
        <v>46055</v>
      </c>
      <c r="C128" s="153" t="s">
        <v>99</v>
      </c>
      <c r="D128" s="130" t="str">
        <f t="shared" si="70"/>
        <v>IG</v>
      </c>
      <c r="E128" s="172" t="s">
        <v>156</v>
      </c>
      <c r="F128" s="172"/>
      <c r="G128" s="173"/>
      <c r="H128" s="173"/>
      <c r="I128" s="173"/>
      <c r="J128" s="105"/>
      <c r="K128" s="197" t="e">
        <f>VLOOKUP(J128,'[3]Item List (3)'!A$1:B$110000,2,FALSE)</f>
        <v>#N/A</v>
      </c>
      <c r="L128" s="105"/>
      <c r="M128" s="198" t="str">
        <f t="shared" si="71"/>
        <v>IR</v>
      </c>
      <c r="N128" s="153"/>
      <c r="O128" s="199" t="str">
        <f t="shared" si="79"/>
        <v/>
      </c>
      <c r="P128" s="153"/>
      <c r="Q128" s="243"/>
      <c r="R128" s="153"/>
      <c r="S128" s="153"/>
      <c r="T128" s="153"/>
      <c r="U128" s="209">
        <f t="shared" si="64"/>
        <v>0</v>
      </c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>
        <v>480</v>
      </c>
      <c r="BG128" s="223">
        <f t="shared" si="65"/>
        <v>480</v>
      </c>
      <c r="BH128" s="224">
        <f t="shared" si="72"/>
        <v>8</v>
      </c>
      <c r="BI128" s="225">
        <f t="shared" si="73"/>
        <v>0</v>
      </c>
      <c r="BJ128" s="225">
        <f t="shared" si="74"/>
        <v>0</v>
      </c>
      <c r="BK128" s="226">
        <f t="shared" si="66"/>
        <v>0</v>
      </c>
      <c r="BL128" s="226">
        <f t="shared" si="67"/>
        <v>0</v>
      </c>
      <c r="BM128" s="226">
        <f t="shared" si="78"/>
        <v>0</v>
      </c>
      <c r="BN128" s="237">
        <f t="shared" si="69"/>
        <v>8</v>
      </c>
      <c r="BO128" s="237">
        <f t="shared" si="75"/>
        <v>0</v>
      </c>
      <c r="BP128" s="237">
        <f t="shared" si="76"/>
        <v>0</v>
      </c>
      <c r="BQ128" s="238">
        <f t="shared" si="77"/>
        <v>0</v>
      </c>
      <c r="BR128" s="140"/>
      <c r="BS128" s="140"/>
      <c r="BT128" s="140"/>
      <c r="BU128" s="141"/>
      <c r="BV128" s="140"/>
      <c r="BW128" s="153">
        <f t="shared" si="52"/>
        <v>0</v>
      </c>
    </row>
    <row r="129" s="129" customFormat="1" spans="1:75">
      <c r="A129" s="170">
        <v>148</v>
      </c>
      <c r="B129" s="171">
        <v>46055</v>
      </c>
      <c r="C129" s="153" t="s">
        <v>97</v>
      </c>
      <c r="D129" s="130" t="str">
        <f t="shared" si="70"/>
        <v>IG</v>
      </c>
      <c r="E129" s="172" t="s">
        <v>158</v>
      </c>
      <c r="F129" s="172"/>
      <c r="G129" s="173"/>
      <c r="H129" s="173"/>
      <c r="I129" s="173"/>
      <c r="J129" s="105"/>
      <c r="K129" s="197" t="e">
        <f>VLOOKUP(J129,'[3]Item List (3)'!A$1:B$110000,2,FALSE)</f>
        <v>#N/A</v>
      </c>
      <c r="L129" s="105"/>
      <c r="M129" s="198" t="str">
        <f t="shared" si="71"/>
        <v>IR</v>
      </c>
      <c r="N129" s="153"/>
      <c r="O129" s="199" t="str">
        <f t="shared" si="79"/>
        <v/>
      </c>
      <c r="P129" s="153"/>
      <c r="Q129" s="243"/>
      <c r="R129" s="153"/>
      <c r="S129" s="153"/>
      <c r="T129" s="153"/>
      <c r="U129" s="209">
        <f t="shared" si="64"/>
        <v>0</v>
      </c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>
        <v>480</v>
      </c>
      <c r="BG129" s="223">
        <f t="shared" si="65"/>
        <v>480</v>
      </c>
      <c r="BH129" s="224">
        <f t="shared" si="72"/>
        <v>8</v>
      </c>
      <c r="BI129" s="225">
        <f t="shared" si="73"/>
        <v>0</v>
      </c>
      <c r="BJ129" s="225">
        <f t="shared" si="74"/>
        <v>0</v>
      </c>
      <c r="BK129" s="226">
        <f t="shared" si="66"/>
        <v>0</v>
      </c>
      <c r="BL129" s="226">
        <f t="shared" si="67"/>
        <v>0</v>
      </c>
      <c r="BM129" s="226">
        <f t="shared" si="78"/>
        <v>0</v>
      </c>
      <c r="BN129" s="237">
        <f t="shared" si="69"/>
        <v>8</v>
      </c>
      <c r="BO129" s="237">
        <f t="shared" si="75"/>
        <v>0</v>
      </c>
      <c r="BP129" s="237">
        <f t="shared" si="76"/>
        <v>0</v>
      </c>
      <c r="BQ129" s="238">
        <f t="shared" si="77"/>
        <v>0</v>
      </c>
      <c r="BR129" s="140"/>
      <c r="BS129" s="140"/>
      <c r="BT129" s="140"/>
      <c r="BU129" s="141"/>
      <c r="BV129" s="140"/>
      <c r="BW129" s="153">
        <f t="shared" si="52"/>
        <v>0</v>
      </c>
    </row>
    <row r="130" s="129" customFormat="1" spans="1:75">
      <c r="A130" s="170">
        <v>149</v>
      </c>
      <c r="B130" s="171">
        <v>46055</v>
      </c>
      <c r="C130" s="153" t="s">
        <v>99</v>
      </c>
      <c r="D130" s="130" t="str">
        <f t="shared" si="70"/>
        <v>IG</v>
      </c>
      <c r="E130" s="172" t="s">
        <v>158</v>
      </c>
      <c r="F130" s="172"/>
      <c r="G130" s="173"/>
      <c r="H130" s="173"/>
      <c r="I130" s="173"/>
      <c r="J130" s="105"/>
      <c r="K130" s="197" t="e">
        <f>VLOOKUP(J130,'[3]Item List (3)'!A$1:B$110000,2,FALSE)</f>
        <v>#N/A</v>
      </c>
      <c r="L130" s="105"/>
      <c r="M130" s="198" t="str">
        <f t="shared" si="71"/>
        <v>IR</v>
      </c>
      <c r="N130" s="153"/>
      <c r="O130" s="199" t="str">
        <f t="shared" si="79"/>
        <v/>
      </c>
      <c r="P130" s="153"/>
      <c r="Q130" s="243"/>
      <c r="R130" s="153"/>
      <c r="S130" s="153"/>
      <c r="T130" s="153"/>
      <c r="U130" s="209">
        <f t="shared" si="64"/>
        <v>0</v>
      </c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>
        <v>480</v>
      </c>
      <c r="BG130" s="223">
        <f t="shared" si="65"/>
        <v>480</v>
      </c>
      <c r="BH130" s="224">
        <f t="shared" si="72"/>
        <v>8</v>
      </c>
      <c r="BI130" s="225">
        <f t="shared" si="73"/>
        <v>0</v>
      </c>
      <c r="BJ130" s="225">
        <f t="shared" si="74"/>
        <v>0</v>
      </c>
      <c r="BK130" s="226">
        <f t="shared" si="66"/>
        <v>0</v>
      </c>
      <c r="BL130" s="226">
        <f t="shared" si="67"/>
        <v>0</v>
      </c>
      <c r="BM130" s="226">
        <f t="shared" si="78"/>
        <v>0</v>
      </c>
      <c r="BN130" s="237">
        <f t="shared" si="69"/>
        <v>8</v>
      </c>
      <c r="BO130" s="237">
        <f t="shared" si="75"/>
        <v>0</v>
      </c>
      <c r="BP130" s="237">
        <f t="shared" si="76"/>
        <v>0</v>
      </c>
      <c r="BQ130" s="238">
        <f t="shared" si="77"/>
        <v>0</v>
      </c>
      <c r="BR130" s="140"/>
      <c r="BS130" s="140"/>
      <c r="BT130" s="140"/>
      <c r="BU130" s="141"/>
      <c r="BV130" s="140"/>
      <c r="BW130" s="153">
        <f t="shared" si="52"/>
        <v>0</v>
      </c>
    </row>
    <row r="131" s="129" customFormat="1" spans="1:75">
      <c r="A131" s="170">
        <v>150</v>
      </c>
      <c r="B131" s="171">
        <v>46055</v>
      </c>
      <c r="C131" s="153" t="s">
        <v>97</v>
      </c>
      <c r="D131" s="130" t="str">
        <f t="shared" si="70"/>
        <v>HO</v>
      </c>
      <c r="E131" s="172" t="s">
        <v>159</v>
      </c>
      <c r="F131" s="172" t="s">
        <v>160</v>
      </c>
      <c r="G131" s="173" t="s">
        <v>166</v>
      </c>
      <c r="H131" s="173"/>
      <c r="I131" s="173"/>
      <c r="J131" s="105">
        <v>104564</v>
      </c>
      <c r="K131" s="197" t="str">
        <f>VLOOKUP(J131,'[3]Item List (3)'!A$1:B$110000,2,FALSE)</f>
        <v>IR 21309</v>
      </c>
      <c r="L131" s="105">
        <v>251223013</v>
      </c>
      <c r="M131" s="198" t="str">
        <f t="shared" si="71"/>
        <v>IR</v>
      </c>
      <c r="N131" s="153">
        <v>50</v>
      </c>
      <c r="O131" s="199">
        <f t="shared" si="79"/>
        <v>72</v>
      </c>
      <c r="P131" s="153">
        <v>1</v>
      </c>
      <c r="Q131" s="243"/>
      <c r="R131" s="153"/>
      <c r="S131" s="153"/>
      <c r="T131" s="153"/>
      <c r="U131" s="209">
        <f t="shared" si="64"/>
        <v>0</v>
      </c>
      <c r="V131" s="153"/>
      <c r="W131" s="153">
        <v>90</v>
      </c>
      <c r="X131" s="153">
        <v>30</v>
      </c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>
        <v>360</v>
      </c>
      <c r="AS131" s="153"/>
      <c r="AT131" s="153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223">
        <f t="shared" si="65"/>
        <v>480</v>
      </c>
      <c r="BH131" s="224">
        <f t="shared" si="72"/>
        <v>8</v>
      </c>
      <c r="BI131" s="225">
        <f t="shared" si="73"/>
        <v>0</v>
      </c>
      <c r="BJ131" s="225">
        <f t="shared" si="74"/>
        <v>0</v>
      </c>
      <c r="BK131" s="226">
        <f t="shared" si="66"/>
        <v>0</v>
      </c>
      <c r="BL131" s="226">
        <f t="shared" si="67"/>
        <v>0</v>
      </c>
      <c r="BM131" s="226">
        <f t="shared" si="78"/>
        <v>0</v>
      </c>
      <c r="BN131" s="237">
        <f t="shared" si="69"/>
        <v>1.5</v>
      </c>
      <c r="BO131" s="237">
        <f t="shared" si="75"/>
        <v>468</v>
      </c>
      <c r="BP131" s="237">
        <f t="shared" si="76"/>
        <v>6.5</v>
      </c>
      <c r="BQ131" s="238">
        <f t="shared" si="77"/>
        <v>468</v>
      </c>
      <c r="BR131" s="140"/>
      <c r="BS131" s="140"/>
      <c r="BT131" s="140"/>
      <c r="BU131" s="141"/>
      <c r="BV131" s="140"/>
      <c r="BW131" s="153">
        <f t="shared" si="52"/>
        <v>0</v>
      </c>
    </row>
    <row r="132" s="129" customFormat="1" spans="1:75">
      <c r="A132" s="170">
        <v>151</v>
      </c>
      <c r="B132" s="171">
        <v>46055</v>
      </c>
      <c r="C132" s="153" t="s">
        <v>99</v>
      </c>
      <c r="D132" s="130" t="str">
        <f t="shared" si="70"/>
        <v>HO</v>
      </c>
      <c r="E132" s="172" t="s">
        <v>159</v>
      </c>
      <c r="F132" s="172" t="s">
        <v>160</v>
      </c>
      <c r="G132" s="173" t="s">
        <v>169</v>
      </c>
      <c r="H132" s="173"/>
      <c r="I132" s="173"/>
      <c r="J132" s="105">
        <v>104564</v>
      </c>
      <c r="K132" s="197" t="str">
        <f>VLOOKUP(J132,'[3]Item List (3)'!A$1:B$110000,2,FALSE)</f>
        <v>IR 21309</v>
      </c>
      <c r="L132" s="105">
        <v>251223013</v>
      </c>
      <c r="M132" s="198" t="str">
        <f t="shared" si="71"/>
        <v>IR</v>
      </c>
      <c r="N132" s="153">
        <v>50</v>
      </c>
      <c r="O132" s="199">
        <f t="shared" si="79"/>
        <v>72</v>
      </c>
      <c r="P132" s="153">
        <v>1</v>
      </c>
      <c r="Q132" s="243">
        <v>270</v>
      </c>
      <c r="R132" s="153"/>
      <c r="S132" s="153"/>
      <c r="T132" s="153"/>
      <c r="U132" s="209">
        <f t="shared" si="64"/>
        <v>270</v>
      </c>
      <c r="V132" s="153">
        <v>285</v>
      </c>
      <c r="W132" s="153"/>
      <c r="X132" s="153">
        <v>90</v>
      </c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>
        <v>15</v>
      </c>
      <c r="AQ132" s="153"/>
      <c r="AR132" s="153">
        <v>90</v>
      </c>
      <c r="AS132" s="153"/>
      <c r="AT132" s="153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223">
        <f t="shared" si="65"/>
        <v>480</v>
      </c>
      <c r="BH132" s="224">
        <f t="shared" si="72"/>
        <v>8</v>
      </c>
      <c r="BI132" s="225">
        <f t="shared" si="73"/>
        <v>4.75</v>
      </c>
      <c r="BJ132" s="225">
        <f t="shared" si="74"/>
        <v>59.375</v>
      </c>
      <c r="BK132" s="226">
        <f t="shared" si="66"/>
        <v>78.9473684210526</v>
      </c>
      <c r="BL132" s="226">
        <f t="shared" si="67"/>
        <v>100</v>
      </c>
      <c r="BM132" s="226">
        <f t="shared" ref="BM132:BM178" si="80">IFERROR((((BJ132*BK132*BL132)/1000000)*100),0)</f>
        <v>46.875</v>
      </c>
      <c r="BN132" s="237">
        <f t="shared" si="69"/>
        <v>0.25</v>
      </c>
      <c r="BO132" s="237">
        <f t="shared" si="75"/>
        <v>558</v>
      </c>
      <c r="BP132" s="237">
        <f t="shared" si="76"/>
        <v>3</v>
      </c>
      <c r="BQ132" s="238">
        <f t="shared" si="77"/>
        <v>216</v>
      </c>
      <c r="BR132" s="140"/>
      <c r="BS132" s="140"/>
      <c r="BT132" s="140"/>
      <c r="BU132" s="141"/>
      <c r="BV132" s="140"/>
      <c r="BW132" s="153">
        <f t="shared" si="52"/>
        <v>270</v>
      </c>
    </row>
    <row r="133" s="129" customFormat="1" spans="1:75">
      <c r="A133" s="170">
        <v>152</v>
      </c>
      <c r="B133" s="171">
        <v>46055</v>
      </c>
      <c r="C133" s="153" t="s">
        <v>97</v>
      </c>
      <c r="D133" s="130" t="str">
        <f t="shared" si="70"/>
        <v>HO</v>
      </c>
      <c r="E133" s="172" t="s">
        <v>163</v>
      </c>
      <c r="F133" s="172" t="s">
        <v>160</v>
      </c>
      <c r="G133" s="173" t="s">
        <v>164</v>
      </c>
      <c r="H133" s="173"/>
      <c r="I133" s="173"/>
      <c r="J133" s="105">
        <v>208442</v>
      </c>
      <c r="K133" s="197" t="str">
        <f>VLOOKUP(J133,'[3]Item List (3)'!A$1:B$110000,2,FALSE)</f>
        <v>R.OR 442(JC 8015) (L)</v>
      </c>
      <c r="L133" s="105">
        <v>251015008</v>
      </c>
      <c r="M133" s="198" t="str">
        <f t="shared" si="71"/>
        <v>OR</v>
      </c>
      <c r="N133" s="153">
        <v>20</v>
      </c>
      <c r="O133" s="199">
        <f t="shared" si="79"/>
        <v>180</v>
      </c>
      <c r="P133" s="153">
        <v>1</v>
      </c>
      <c r="Q133" s="243">
        <v>951</v>
      </c>
      <c r="R133" s="153"/>
      <c r="S133" s="153"/>
      <c r="T133" s="153"/>
      <c r="U133" s="209">
        <f t="shared" si="64"/>
        <v>951</v>
      </c>
      <c r="V133" s="153">
        <v>330</v>
      </c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>
        <v>30</v>
      </c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223">
        <f t="shared" si="65"/>
        <v>360</v>
      </c>
      <c r="BH133" s="224">
        <f t="shared" si="72"/>
        <v>6</v>
      </c>
      <c r="BI133" s="225">
        <f t="shared" si="73"/>
        <v>5.5</v>
      </c>
      <c r="BJ133" s="225">
        <f t="shared" si="74"/>
        <v>91.6666666666667</v>
      </c>
      <c r="BK133" s="226">
        <f t="shared" si="66"/>
        <v>96.0606060606061</v>
      </c>
      <c r="BL133" s="226">
        <f t="shared" si="67"/>
        <v>100</v>
      </c>
      <c r="BM133" s="226">
        <f t="shared" si="80"/>
        <v>88.0555555555556</v>
      </c>
      <c r="BN133" s="237">
        <f t="shared" si="69"/>
        <v>0.5</v>
      </c>
      <c r="BO133" s="237">
        <f t="shared" si="75"/>
        <v>990</v>
      </c>
      <c r="BP133" s="237">
        <f t="shared" si="76"/>
        <v>0</v>
      </c>
      <c r="BQ133" s="238">
        <f t="shared" si="77"/>
        <v>0</v>
      </c>
      <c r="BR133" s="140"/>
      <c r="BS133" s="140"/>
      <c r="BT133" s="140"/>
      <c r="BU133" s="141"/>
      <c r="BV133" s="140"/>
      <c r="BW133" s="153">
        <f t="shared" si="52"/>
        <v>951</v>
      </c>
    </row>
    <row r="134" s="129" customFormat="1" spans="1:75">
      <c r="A134" s="170">
        <v>153</v>
      </c>
      <c r="B134" s="171">
        <v>46055</v>
      </c>
      <c r="C134" s="153" t="s">
        <v>97</v>
      </c>
      <c r="D134" s="130" t="str">
        <f t="shared" si="70"/>
        <v>HO</v>
      </c>
      <c r="E134" s="172" t="s">
        <v>163</v>
      </c>
      <c r="F134" s="172" t="s">
        <v>160</v>
      </c>
      <c r="G134" s="173" t="s">
        <v>164</v>
      </c>
      <c r="H134" s="173"/>
      <c r="I134" s="173"/>
      <c r="J134" s="105">
        <v>208821.01</v>
      </c>
      <c r="K134" s="197" t="str">
        <f>VLOOKUP(J134,'[3]Item List (3)'!A$1:B$110000,2,FALSE)</f>
        <v>NK.OR 32/20(NKI 28/20)</v>
      </c>
      <c r="L134" s="105">
        <v>260101003</v>
      </c>
      <c r="M134" s="198" t="str">
        <f t="shared" si="71"/>
        <v>OR</v>
      </c>
      <c r="N134" s="153">
        <v>20</v>
      </c>
      <c r="O134" s="199">
        <f t="shared" si="79"/>
        <v>180</v>
      </c>
      <c r="P134" s="153">
        <v>1</v>
      </c>
      <c r="Q134" s="243">
        <v>173</v>
      </c>
      <c r="R134" s="153"/>
      <c r="S134" s="153"/>
      <c r="T134" s="153"/>
      <c r="U134" s="209">
        <f t="shared" si="64"/>
        <v>173</v>
      </c>
      <c r="V134" s="153">
        <v>70</v>
      </c>
      <c r="W134" s="153">
        <v>50</v>
      </c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223">
        <f t="shared" si="65"/>
        <v>120</v>
      </c>
      <c r="BH134" s="224">
        <f t="shared" si="72"/>
        <v>2</v>
      </c>
      <c r="BI134" s="225">
        <f t="shared" si="73"/>
        <v>1.16666666666667</v>
      </c>
      <c r="BJ134" s="225">
        <f t="shared" si="74"/>
        <v>58.3333333333333</v>
      </c>
      <c r="BK134" s="226">
        <f t="shared" si="66"/>
        <v>82.3809523809524</v>
      </c>
      <c r="BL134" s="226">
        <f t="shared" si="67"/>
        <v>100</v>
      </c>
      <c r="BM134" s="226">
        <f t="shared" si="80"/>
        <v>48.0555555555555</v>
      </c>
      <c r="BN134" s="237">
        <f t="shared" si="69"/>
        <v>0.833333333333333</v>
      </c>
      <c r="BO134" s="237">
        <f t="shared" si="75"/>
        <v>210</v>
      </c>
      <c r="BP134" s="237">
        <f t="shared" si="76"/>
        <v>0</v>
      </c>
      <c r="BQ134" s="238">
        <f t="shared" si="77"/>
        <v>0</v>
      </c>
      <c r="BR134" s="140"/>
      <c r="BS134" s="140"/>
      <c r="BT134" s="140"/>
      <c r="BU134" s="141"/>
      <c r="BV134" s="140"/>
      <c r="BW134" s="153">
        <f t="shared" si="52"/>
        <v>173</v>
      </c>
    </row>
    <row r="135" s="129" customFormat="1" spans="1:75">
      <c r="A135" s="170">
        <v>154</v>
      </c>
      <c r="B135" s="171">
        <v>46055</v>
      </c>
      <c r="C135" s="153" t="s">
        <v>99</v>
      </c>
      <c r="D135" s="130" t="str">
        <f t="shared" si="70"/>
        <v>HO</v>
      </c>
      <c r="E135" s="172" t="s">
        <v>163</v>
      </c>
      <c r="F135" s="172"/>
      <c r="G135" s="173"/>
      <c r="H135" s="173"/>
      <c r="I135" s="173"/>
      <c r="J135" s="105"/>
      <c r="K135" s="197" t="e">
        <f>VLOOKUP(J135,'[3]Item List (3)'!A$1:B$110000,2,FALSE)</f>
        <v>#N/A</v>
      </c>
      <c r="L135" s="105"/>
      <c r="M135" s="198" t="str">
        <f t="shared" si="71"/>
        <v>IR</v>
      </c>
      <c r="N135" s="153"/>
      <c r="O135" s="199" t="str">
        <f t="shared" ref="O134:O178" si="81">IFERROR(3600/N135,"")</f>
        <v/>
      </c>
      <c r="P135" s="153"/>
      <c r="Q135" s="243"/>
      <c r="R135" s="153"/>
      <c r="S135" s="153"/>
      <c r="T135" s="153"/>
      <c r="U135" s="209">
        <f t="shared" si="64"/>
        <v>0</v>
      </c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>
        <v>480</v>
      </c>
      <c r="BG135" s="223">
        <f t="shared" si="65"/>
        <v>480</v>
      </c>
      <c r="BH135" s="224">
        <f t="shared" si="72"/>
        <v>8</v>
      </c>
      <c r="BI135" s="225">
        <f t="shared" si="73"/>
        <v>0</v>
      </c>
      <c r="BJ135" s="225">
        <f t="shared" si="74"/>
        <v>0</v>
      </c>
      <c r="BK135" s="226">
        <f t="shared" si="66"/>
        <v>0</v>
      </c>
      <c r="BL135" s="226">
        <f t="shared" si="67"/>
        <v>0</v>
      </c>
      <c r="BM135" s="226">
        <f t="shared" si="80"/>
        <v>0</v>
      </c>
      <c r="BN135" s="237">
        <f t="shared" si="69"/>
        <v>8</v>
      </c>
      <c r="BO135" s="237">
        <f t="shared" si="75"/>
        <v>0</v>
      </c>
      <c r="BP135" s="237">
        <f t="shared" si="76"/>
        <v>0</v>
      </c>
      <c r="BQ135" s="238">
        <f t="shared" si="77"/>
        <v>0</v>
      </c>
      <c r="BR135" s="140"/>
      <c r="BS135" s="140"/>
      <c r="BT135" s="140"/>
      <c r="BU135" s="141"/>
      <c r="BV135" s="140"/>
      <c r="BW135" s="153">
        <f t="shared" si="52"/>
        <v>0</v>
      </c>
    </row>
    <row r="136" s="129" customFormat="1" spans="1:75">
      <c r="A136" s="170">
        <v>155</v>
      </c>
      <c r="B136" s="171">
        <v>46055</v>
      </c>
      <c r="C136" s="153" t="s">
        <v>97</v>
      </c>
      <c r="D136" s="130" t="str">
        <f t="shared" si="70"/>
        <v>HO</v>
      </c>
      <c r="E136" s="172" t="s">
        <v>167</v>
      </c>
      <c r="F136" s="172" t="s">
        <v>160</v>
      </c>
      <c r="G136" s="173" t="s">
        <v>113</v>
      </c>
      <c r="H136" s="173" t="s">
        <v>161</v>
      </c>
      <c r="I136" s="173"/>
      <c r="J136" s="105">
        <v>208249</v>
      </c>
      <c r="K136" s="197" t="str">
        <f>VLOOKUP(J136,'[3]Item List (3)'!A$1:B$110000,2,FALSE)</f>
        <v>OW-BDA-4003 </v>
      </c>
      <c r="L136" s="105">
        <v>251226003</v>
      </c>
      <c r="M136" s="198" t="str">
        <f t="shared" si="71"/>
        <v>OR</v>
      </c>
      <c r="N136" s="153">
        <v>25</v>
      </c>
      <c r="O136" s="199">
        <f t="shared" si="81"/>
        <v>144</v>
      </c>
      <c r="P136" s="153">
        <v>1</v>
      </c>
      <c r="Q136" s="243">
        <v>943</v>
      </c>
      <c r="R136" s="153"/>
      <c r="S136" s="153"/>
      <c r="T136" s="153"/>
      <c r="U136" s="209">
        <f t="shared" si="64"/>
        <v>943</v>
      </c>
      <c r="V136" s="153">
        <v>420</v>
      </c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>
        <v>45</v>
      </c>
      <c r="AQ136" s="153"/>
      <c r="AR136" s="153">
        <v>15</v>
      </c>
      <c r="AS136" s="153"/>
      <c r="AT136" s="153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223">
        <f t="shared" si="65"/>
        <v>480</v>
      </c>
      <c r="BH136" s="224">
        <f t="shared" si="72"/>
        <v>8</v>
      </c>
      <c r="BI136" s="225">
        <f t="shared" si="73"/>
        <v>7</v>
      </c>
      <c r="BJ136" s="225">
        <f t="shared" si="74"/>
        <v>87.5</v>
      </c>
      <c r="BK136" s="226">
        <f t="shared" si="66"/>
        <v>93.5515873015873</v>
      </c>
      <c r="BL136" s="226">
        <f t="shared" si="67"/>
        <v>100</v>
      </c>
      <c r="BM136" s="226">
        <f t="shared" si="80"/>
        <v>81.8576388888889</v>
      </c>
      <c r="BN136" s="237">
        <f t="shared" si="69"/>
        <v>0.75</v>
      </c>
      <c r="BO136" s="237">
        <f t="shared" si="75"/>
        <v>1044</v>
      </c>
      <c r="BP136" s="237">
        <f t="shared" si="76"/>
        <v>0.25</v>
      </c>
      <c r="BQ136" s="238">
        <f t="shared" si="77"/>
        <v>36</v>
      </c>
      <c r="BR136" s="140"/>
      <c r="BS136" s="140"/>
      <c r="BT136" s="140"/>
      <c r="BU136" s="141"/>
      <c r="BV136" s="140"/>
      <c r="BW136" s="153">
        <f t="shared" ref="BW136:BW199" si="82">Q136*P136</f>
        <v>943</v>
      </c>
    </row>
    <row r="137" s="129" customFormat="1" spans="1:75">
      <c r="A137" s="170">
        <v>156</v>
      </c>
      <c r="B137" s="171">
        <v>46055</v>
      </c>
      <c r="C137" s="153" t="s">
        <v>99</v>
      </c>
      <c r="D137" s="130" t="str">
        <f t="shared" si="70"/>
        <v>HO</v>
      </c>
      <c r="E137" s="172" t="s">
        <v>167</v>
      </c>
      <c r="F137" s="172" t="s">
        <v>160</v>
      </c>
      <c r="G137" s="173" t="s">
        <v>171</v>
      </c>
      <c r="H137" s="173"/>
      <c r="I137" s="173"/>
      <c r="J137" s="105">
        <v>208249</v>
      </c>
      <c r="K137" s="197" t="str">
        <f>VLOOKUP(J137,'[3]Item List (3)'!A$1:B$110000,2,FALSE)</f>
        <v>OW-BDA-4003 </v>
      </c>
      <c r="L137" s="105">
        <v>251226003</v>
      </c>
      <c r="M137" s="198" t="str">
        <f t="shared" si="71"/>
        <v>OR</v>
      </c>
      <c r="N137" s="153">
        <v>25</v>
      </c>
      <c r="O137" s="199">
        <f t="shared" si="81"/>
        <v>144</v>
      </c>
      <c r="P137" s="153">
        <v>1</v>
      </c>
      <c r="Q137" s="243">
        <v>810</v>
      </c>
      <c r="R137" s="153"/>
      <c r="S137" s="153"/>
      <c r="T137" s="153"/>
      <c r="U137" s="209">
        <f t="shared" si="64"/>
        <v>810</v>
      </c>
      <c r="V137" s="153">
        <v>360</v>
      </c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>
        <v>30</v>
      </c>
      <c r="AQ137" s="153"/>
      <c r="AR137" s="153">
        <v>90</v>
      </c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3"/>
      <c r="BC137" s="153"/>
      <c r="BD137" s="153"/>
      <c r="BE137" s="153"/>
      <c r="BF137" s="153"/>
      <c r="BG137" s="223">
        <f t="shared" si="65"/>
        <v>480</v>
      </c>
      <c r="BH137" s="224">
        <f t="shared" si="72"/>
        <v>8</v>
      </c>
      <c r="BI137" s="225">
        <f t="shared" si="73"/>
        <v>6</v>
      </c>
      <c r="BJ137" s="225">
        <f t="shared" si="74"/>
        <v>75</v>
      </c>
      <c r="BK137" s="226">
        <f t="shared" si="66"/>
        <v>93.75</v>
      </c>
      <c r="BL137" s="226">
        <f t="shared" si="67"/>
        <v>100</v>
      </c>
      <c r="BM137" s="226">
        <f t="shared" si="80"/>
        <v>70.3125</v>
      </c>
      <c r="BN137" s="237">
        <f t="shared" si="69"/>
        <v>0.5</v>
      </c>
      <c r="BO137" s="237">
        <f t="shared" si="75"/>
        <v>1080</v>
      </c>
      <c r="BP137" s="237">
        <f t="shared" si="76"/>
        <v>1.5</v>
      </c>
      <c r="BQ137" s="238">
        <f t="shared" si="77"/>
        <v>216</v>
      </c>
      <c r="BR137" s="140">
        <v>1</v>
      </c>
      <c r="BS137" s="140"/>
      <c r="BT137" s="140"/>
      <c r="BU137" s="141"/>
      <c r="BV137" s="140"/>
      <c r="BW137" s="153">
        <f t="shared" si="82"/>
        <v>810</v>
      </c>
    </row>
    <row r="138" s="129" customFormat="1" spans="1:75">
      <c r="A138" s="170">
        <v>157</v>
      </c>
      <c r="B138" s="171">
        <v>46055</v>
      </c>
      <c r="C138" s="153" t="s">
        <v>97</v>
      </c>
      <c r="D138" s="130" t="str">
        <f t="shared" si="70"/>
        <v>HO</v>
      </c>
      <c r="E138" s="172" t="s">
        <v>170</v>
      </c>
      <c r="F138" s="172"/>
      <c r="G138" s="173"/>
      <c r="H138" s="173"/>
      <c r="I138" s="173"/>
      <c r="J138" s="105"/>
      <c r="K138" s="197" t="e">
        <f>VLOOKUP(J138,'[3]Item List (3)'!A$1:B$110000,2,FALSE)</f>
        <v>#N/A</v>
      </c>
      <c r="L138" s="105"/>
      <c r="M138" s="198" t="str">
        <f t="shared" si="71"/>
        <v>IR</v>
      </c>
      <c r="N138" s="153"/>
      <c r="O138" s="199" t="str">
        <f t="shared" si="81"/>
        <v/>
      </c>
      <c r="P138" s="153"/>
      <c r="Q138" s="243"/>
      <c r="R138" s="153"/>
      <c r="S138" s="153"/>
      <c r="T138" s="153"/>
      <c r="U138" s="209">
        <f t="shared" si="64"/>
        <v>0</v>
      </c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>
        <v>480</v>
      </c>
      <c r="AV138" s="153"/>
      <c r="AW138" s="153"/>
      <c r="AX138" s="153"/>
      <c r="AY138" s="153"/>
      <c r="AZ138" s="153"/>
      <c r="BA138" s="153"/>
      <c r="BB138" s="153"/>
      <c r="BC138" s="153"/>
      <c r="BD138" s="153"/>
      <c r="BE138" s="153"/>
      <c r="BF138" s="153"/>
      <c r="BG138" s="223">
        <f t="shared" si="65"/>
        <v>480</v>
      </c>
      <c r="BH138" s="224">
        <f t="shared" si="72"/>
        <v>8</v>
      </c>
      <c r="BI138" s="225">
        <f t="shared" si="73"/>
        <v>0</v>
      </c>
      <c r="BJ138" s="225">
        <f t="shared" si="74"/>
        <v>0</v>
      </c>
      <c r="BK138" s="226">
        <f t="shared" si="66"/>
        <v>0</v>
      </c>
      <c r="BL138" s="226">
        <f t="shared" si="67"/>
        <v>0</v>
      </c>
      <c r="BM138" s="226">
        <f t="shared" si="80"/>
        <v>0</v>
      </c>
      <c r="BN138" s="237">
        <f t="shared" si="69"/>
        <v>0</v>
      </c>
      <c r="BO138" s="237">
        <f t="shared" si="75"/>
        <v>0</v>
      </c>
      <c r="BP138" s="237">
        <f t="shared" si="76"/>
        <v>8</v>
      </c>
      <c r="BQ138" s="238">
        <f t="shared" si="77"/>
        <v>0</v>
      </c>
      <c r="BR138" s="140"/>
      <c r="BS138" s="140"/>
      <c r="BT138" s="140"/>
      <c r="BU138" s="141"/>
      <c r="BV138" s="140"/>
      <c r="BW138" s="153">
        <f t="shared" si="82"/>
        <v>0</v>
      </c>
    </row>
    <row r="139" s="129" customFormat="1" spans="1:75">
      <c r="A139" s="170">
        <v>158</v>
      </c>
      <c r="B139" s="171">
        <v>46055</v>
      </c>
      <c r="C139" s="153" t="s">
        <v>99</v>
      </c>
      <c r="D139" s="130" t="str">
        <f t="shared" si="70"/>
        <v>HO</v>
      </c>
      <c r="E139" s="172" t="s">
        <v>170</v>
      </c>
      <c r="F139" s="172"/>
      <c r="G139" s="173"/>
      <c r="H139" s="173"/>
      <c r="I139" s="173"/>
      <c r="J139" s="105"/>
      <c r="K139" s="197" t="e">
        <f>VLOOKUP(J139,'[3]Item List (3)'!A$1:B$110000,2,FALSE)</f>
        <v>#N/A</v>
      </c>
      <c r="L139" s="105"/>
      <c r="M139" s="198" t="str">
        <f t="shared" si="71"/>
        <v>IR</v>
      </c>
      <c r="N139" s="153"/>
      <c r="O139" s="199" t="str">
        <f t="shared" si="81"/>
        <v/>
      </c>
      <c r="P139" s="153"/>
      <c r="Q139" s="243"/>
      <c r="R139" s="153"/>
      <c r="S139" s="153"/>
      <c r="T139" s="153"/>
      <c r="U139" s="209">
        <f t="shared" ref="U139:U178" si="83">Q139+S139+T139</f>
        <v>0</v>
      </c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>
        <v>480</v>
      </c>
      <c r="AV139" s="153"/>
      <c r="AW139" s="153"/>
      <c r="AX139" s="153"/>
      <c r="AY139" s="153"/>
      <c r="AZ139" s="153"/>
      <c r="BA139" s="153"/>
      <c r="BB139" s="153"/>
      <c r="BC139" s="153"/>
      <c r="BD139" s="153"/>
      <c r="BE139" s="153"/>
      <c r="BF139" s="153"/>
      <c r="BG139" s="223">
        <f t="shared" si="65"/>
        <v>480</v>
      </c>
      <c r="BH139" s="224">
        <f t="shared" si="72"/>
        <v>8</v>
      </c>
      <c r="BI139" s="225">
        <f t="shared" si="73"/>
        <v>0</v>
      </c>
      <c r="BJ139" s="225">
        <f t="shared" si="74"/>
        <v>0</v>
      </c>
      <c r="BK139" s="226">
        <f t="shared" si="66"/>
        <v>0</v>
      </c>
      <c r="BL139" s="226">
        <f t="shared" si="67"/>
        <v>0</v>
      </c>
      <c r="BM139" s="226">
        <f t="shared" si="80"/>
        <v>0</v>
      </c>
      <c r="BN139" s="237">
        <f t="shared" si="69"/>
        <v>0</v>
      </c>
      <c r="BO139" s="237">
        <f t="shared" si="75"/>
        <v>0</v>
      </c>
      <c r="BP139" s="237">
        <f t="shared" si="76"/>
        <v>8</v>
      </c>
      <c r="BQ139" s="238">
        <f t="shared" si="77"/>
        <v>0</v>
      </c>
      <c r="BR139" s="140"/>
      <c r="BS139" s="140"/>
      <c r="BT139" s="140"/>
      <c r="BU139" s="141"/>
      <c r="BV139" s="140"/>
      <c r="BW139" s="153">
        <f t="shared" si="82"/>
        <v>0</v>
      </c>
    </row>
    <row r="140" s="129" customFormat="1" spans="1:75">
      <c r="A140" s="170">
        <v>159</v>
      </c>
      <c r="B140" s="171">
        <v>46055</v>
      </c>
      <c r="C140" s="153" t="s">
        <v>97</v>
      </c>
      <c r="D140" s="130" t="str">
        <f t="shared" si="70"/>
        <v>HO</v>
      </c>
      <c r="E140" s="172" t="s">
        <v>172</v>
      </c>
      <c r="F140" s="172" t="s">
        <v>160</v>
      </c>
      <c r="G140" s="173" t="s">
        <v>188</v>
      </c>
      <c r="H140" s="173" t="s">
        <v>105</v>
      </c>
      <c r="I140" s="173"/>
      <c r="J140" s="105">
        <v>208299</v>
      </c>
      <c r="K140" s="197" t="str">
        <f>VLOOKUP(J140,'[3]Item List (3)'!A$1:B$110000,2,FALSE)</f>
        <v>OR.9916 </v>
      </c>
      <c r="L140" s="105">
        <v>251005009</v>
      </c>
      <c r="M140" s="198" t="str">
        <f t="shared" si="71"/>
        <v>OR</v>
      </c>
      <c r="N140" s="153">
        <v>15</v>
      </c>
      <c r="O140" s="199">
        <f t="shared" si="81"/>
        <v>240</v>
      </c>
      <c r="P140" s="153">
        <v>1</v>
      </c>
      <c r="Q140" s="243">
        <v>1740</v>
      </c>
      <c r="R140" s="153"/>
      <c r="S140" s="153"/>
      <c r="T140" s="153"/>
      <c r="U140" s="209">
        <f t="shared" si="83"/>
        <v>1740</v>
      </c>
      <c r="V140" s="153">
        <v>450</v>
      </c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>
        <v>30</v>
      </c>
      <c r="AQ140" s="153"/>
      <c r="AR140" s="153"/>
      <c r="AS140" s="153"/>
      <c r="AT140" s="153"/>
      <c r="AU140" s="153"/>
      <c r="AV140" s="153"/>
      <c r="AW140" s="153"/>
      <c r="AX140" s="153"/>
      <c r="AY140" s="153"/>
      <c r="AZ140" s="153"/>
      <c r="BA140" s="153"/>
      <c r="BB140" s="153"/>
      <c r="BC140" s="153"/>
      <c r="BD140" s="153"/>
      <c r="BE140" s="153"/>
      <c r="BF140" s="153"/>
      <c r="BG140" s="223">
        <f t="shared" si="65"/>
        <v>480</v>
      </c>
      <c r="BH140" s="224">
        <f t="shared" si="72"/>
        <v>8</v>
      </c>
      <c r="BI140" s="225">
        <f t="shared" si="73"/>
        <v>7.5</v>
      </c>
      <c r="BJ140" s="225">
        <f t="shared" si="74"/>
        <v>93.75</v>
      </c>
      <c r="BK140" s="226">
        <f t="shared" si="66"/>
        <v>96.6666666666667</v>
      </c>
      <c r="BL140" s="226">
        <f t="shared" si="67"/>
        <v>100</v>
      </c>
      <c r="BM140" s="226">
        <f t="shared" si="80"/>
        <v>90.625</v>
      </c>
      <c r="BN140" s="237">
        <f t="shared" si="69"/>
        <v>0.5</v>
      </c>
      <c r="BO140" s="237">
        <f t="shared" si="75"/>
        <v>1800</v>
      </c>
      <c r="BP140" s="237">
        <f t="shared" si="76"/>
        <v>0</v>
      </c>
      <c r="BQ140" s="238">
        <f t="shared" si="77"/>
        <v>0</v>
      </c>
      <c r="BR140" s="140"/>
      <c r="BS140" s="140"/>
      <c r="BT140" s="140"/>
      <c r="BU140" s="141"/>
      <c r="BV140" s="140"/>
      <c r="BW140" s="153">
        <f t="shared" si="82"/>
        <v>1740</v>
      </c>
    </row>
    <row r="141" s="129" customFormat="1" spans="1:75">
      <c r="A141" s="170">
        <v>160</v>
      </c>
      <c r="B141" s="171">
        <v>46055</v>
      </c>
      <c r="C141" s="153" t="s">
        <v>99</v>
      </c>
      <c r="D141" s="130" t="str">
        <f t="shared" si="70"/>
        <v>HO</v>
      </c>
      <c r="E141" s="172" t="s">
        <v>172</v>
      </c>
      <c r="F141" s="172" t="s">
        <v>160</v>
      </c>
      <c r="G141" s="173" t="s">
        <v>173</v>
      </c>
      <c r="H141" s="173"/>
      <c r="I141" s="173"/>
      <c r="J141" s="105">
        <v>208299</v>
      </c>
      <c r="K141" s="197" t="str">
        <f>VLOOKUP(J141,'[3]Item List (3)'!A$1:B$110000,2,FALSE)</f>
        <v>OR.9916 </v>
      </c>
      <c r="L141" s="105">
        <v>251005009</v>
      </c>
      <c r="M141" s="198" t="str">
        <f t="shared" si="71"/>
        <v>OR</v>
      </c>
      <c r="N141" s="153">
        <v>15</v>
      </c>
      <c r="O141" s="199">
        <f t="shared" si="81"/>
        <v>240</v>
      </c>
      <c r="P141" s="153">
        <v>1</v>
      </c>
      <c r="Q141" s="243">
        <v>1523</v>
      </c>
      <c r="R141" s="153"/>
      <c r="S141" s="153"/>
      <c r="T141" s="153"/>
      <c r="U141" s="209">
        <f t="shared" si="83"/>
        <v>1523</v>
      </c>
      <c r="V141" s="153">
        <v>390</v>
      </c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>
        <v>30</v>
      </c>
      <c r="AQ141" s="153"/>
      <c r="AR141" s="153">
        <v>60</v>
      </c>
      <c r="AS141" s="153"/>
      <c r="AT141" s="153"/>
      <c r="AU141" s="153"/>
      <c r="AV141" s="153"/>
      <c r="AW141" s="153"/>
      <c r="AX141" s="153"/>
      <c r="AY141" s="153"/>
      <c r="AZ141" s="153"/>
      <c r="BA141" s="153"/>
      <c r="BB141" s="153"/>
      <c r="BC141" s="153"/>
      <c r="BD141" s="153"/>
      <c r="BE141" s="153"/>
      <c r="BF141" s="153"/>
      <c r="BG141" s="223">
        <f t="shared" si="65"/>
        <v>480</v>
      </c>
      <c r="BH141" s="224">
        <f t="shared" si="72"/>
        <v>8</v>
      </c>
      <c r="BI141" s="225">
        <f t="shared" si="73"/>
        <v>6.5</v>
      </c>
      <c r="BJ141" s="225">
        <f t="shared" si="74"/>
        <v>81.25</v>
      </c>
      <c r="BK141" s="226">
        <f t="shared" si="66"/>
        <v>97.6282051282051</v>
      </c>
      <c r="BL141" s="226">
        <f t="shared" si="67"/>
        <v>100</v>
      </c>
      <c r="BM141" s="226">
        <f t="shared" si="80"/>
        <v>79.3229166666666</v>
      </c>
      <c r="BN141" s="237">
        <f t="shared" si="69"/>
        <v>0.5</v>
      </c>
      <c r="BO141" s="237">
        <f t="shared" si="75"/>
        <v>1800</v>
      </c>
      <c r="BP141" s="237">
        <f t="shared" si="76"/>
        <v>1</v>
      </c>
      <c r="BQ141" s="238">
        <f t="shared" si="77"/>
        <v>240</v>
      </c>
      <c r="BR141" s="140"/>
      <c r="BS141" s="140"/>
      <c r="BT141" s="140"/>
      <c r="BU141" s="141"/>
      <c r="BV141" s="140"/>
      <c r="BW141" s="153">
        <f t="shared" si="82"/>
        <v>1523</v>
      </c>
    </row>
    <row r="142" s="129" customFormat="1" spans="1:75">
      <c r="A142" s="170">
        <v>161</v>
      </c>
      <c r="B142" s="171">
        <v>46055</v>
      </c>
      <c r="C142" s="153" t="s">
        <v>97</v>
      </c>
      <c r="D142" s="130" t="str">
        <f t="shared" ref="D142:D148" si="84">LEFT(E142,2)</f>
        <v>HO</v>
      </c>
      <c r="E142" s="172" t="s">
        <v>174</v>
      </c>
      <c r="F142" s="172"/>
      <c r="G142" s="173"/>
      <c r="H142" s="173"/>
      <c r="I142" s="173"/>
      <c r="J142" s="105"/>
      <c r="K142" s="197" t="e">
        <f>VLOOKUP(J142,'[3]Item List (3)'!A$1:B$110000,2,FALSE)</f>
        <v>#N/A</v>
      </c>
      <c r="L142" s="105"/>
      <c r="M142" s="198" t="str">
        <f t="shared" si="71"/>
        <v>IR</v>
      </c>
      <c r="N142" s="153"/>
      <c r="O142" s="199" t="str">
        <f t="shared" si="81"/>
        <v/>
      </c>
      <c r="P142" s="153"/>
      <c r="Q142" s="243"/>
      <c r="R142" s="153"/>
      <c r="S142" s="153"/>
      <c r="T142" s="153"/>
      <c r="U142" s="209">
        <f t="shared" si="83"/>
        <v>0</v>
      </c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  <c r="AW142" s="153"/>
      <c r="AX142" s="153"/>
      <c r="AY142" s="153"/>
      <c r="AZ142" s="153"/>
      <c r="BA142" s="153"/>
      <c r="BB142" s="153"/>
      <c r="BC142" s="153"/>
      <c r="BD142" s="153"/>
      <c r="BE142" s="153"/>
      <c r="BF142" s="153">
        <v>480</v>
      </c>
      <c r="BG142" s="223">
        <f t="shared" si="65"/>
        <v>480</v>
      </c>
      <c r="BH142" s="224">
        <f t="shared" si="72"/>
        <v>8</v>
      </c>
      <c r="BI142" s="225">
        <f t="shared" si="73"/>
        <v>0</v>
      </c>
      <c r="BJ142" s="225">
        <f t="shared" si="74"/>
        <v>0</v>
      </c>
      <c r="BK142" s="226">
        <f t="shared" si="66"/>
        <v>0</v>
      </c>
      <c r="BL142" s="226">
        <f t="shared" si="67"/>
        <v>0</v>
      </c>
      <c r="BM142" s="226">
        <f t="shared" si="80"/>
        <v>0</v>
      </c>
      <c r="BN142" s="237">
        <f t="shared" si="69"/>
        <v>8</v>
      </c>
      <c r="BO142" s="237">
        <f t="shared" si="75"/>
        <v>0</v>
      </c>
      <c r="BP142" s="237">
        <f t="shared" si="76"/>
        <v>0</v>
      </c>
      <c r="BQ142" s="238">
        <f t="shared" si="77"/>
        <v>0</v>
      </c>
      <c r="BR142" s="140"/>
      <c r="BS142" s="140"/>
      <c r="BT142" s="140"/>
      <c r="BU142" s="141"/>
      <c r="BV142" s="140"/>
      <c r="BW142" s="153">
        <f t="shared" si="82"/>
        <v>0</v>
      </c>
    </row>
    <row r="143" s="129" customFormat="1" spans="1:75">
      <c r="A143" s="170">
        <v>162</v>
      </c>
      <c r="B143" s="171">
        <v>46055</v>
      </c>
      <c r="C143" s="153" t="s">
        <v>99</v>
      </c>
      <c r="D143" s="130" t="str">
        <f t="shared" si="84"/>
        <v>HO</v>
      </c>
      <c r="E143" s="172" t="s">
        <v>174</v>
      </c>
      <c r="F143" s="172"/>
      <c r="G143" s="173"/>
      <c r="H143" s="173"/>
      <c r="I143" s="173"/>
      <c r="J143" s="105"/>
      <c r="K143" s="197" t="e">
        <f>VLOOKUP(J143,'[3]Item List (3)'!A$1:B$110000,2,FALSE)</f>
        <v>#N/A</v>
      </c>
      <c r="L143" s="105"/>
      <c r="M143" s="198" t="str">
        <f t="shared" si="71"/>
        <v>IR</v>
      </c>
      <c r="N143" s="153"/>
      <c r="O143" s="199" t="str">
        <f t="shared" si="81"/>
        <v/>
      </c>
      <c r="P143" s="153"/>
      <c r="Q143" s="243"/>
      <c r="R143" s="153"/>
      <c r="S143" s="153"/>
      <c r="T143" s="153"/>
      <c r="U143" s="209">
        <f t="shared" si="83"/>
        <v>0</v>
      </c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  <c r="AW143" s="153"/>
      <c r="AX143" s="153"/>
      <c r="AY143" s="153"/>
      <c r="AZ143" s="153"/>
      <c r="BA143" s="153"/>
      <c r="BB143" s="153"/>
      <c r="BC143" s="153"/>
      <c r="BD143" s="153"/>
      <c r="BE143" s="153"/>
      <c r="BF143" s="153">
        <v>480</v>
      </c>
      <c r="BG143" s="223">
        <f t="shared" si="65"/>
        <v>480</v>
      </c>
      <c r="BH143" s="224">
        <f t="shared" si="72"/>
        <v>8</v>
      </c>
      <c r="BI143" s="225">
        <f t="shared" si="73"/>
        <v>0</v>
      </c>
      <c r="BJ143" s="225">
        <f t="shared" si="74"/>
        <v>0</v>
      </c>
      <c r="BK143" s="226">
        <f t="shared" si="66"/>
        <v>0</v>
      </c>
      <c r="BL143" s="226">
        <f t="shared" si="67"/>
        <v>0</v>
      </c>
      <c r="BM143" s="226">
        <f t="shared" si="80"/>
        <v>0</v>
      </c>
      <c r="BN143" s="237">
        <f t="shared" si="69"/>
        <v>8</v>
      </c>
      <c r="BO143" s="237">
        <f t="shared" si="75"/>
        <v>0</v>
      </c>
      <c r="BP143" s="237">
        <f t="shared" si="76"/>
        <v>0</v>
      </c>
      <c r="BQ143" s="238">
        <f t="shared" si="77"/>
        <v>0</v>
      </c>
      <c r="BR143" s="140"/>
      <c r="BS143" s="140"/>
      <c r="BT143" s="140"/>
      <c r="BU143" s="141"/>
      <c r="BV143" s="140"/>
      <c r="BW143" s="153">
        <f t="shared" si="82"/>
        <v>0</v>
      </c>
    </row>
    <row r="144" s="129" customFormat="1" spans="1:75">
      <c r="A144" s="170">
        <v>163</v>
      </c>
      <c r="B144" s="171">
        <v>46055</v>
      </c>
      <c r="C144" s="153" t="s">
        <v>97</v>
      </c>
      <c r="D144" s="130" t="str">
        <f t="shared" si="84"/>
        <v>HO</v>
      </c>
      <c r="E144" s="172" t="s">
        <v>175</v>
      </c>
      <c r="F144" s="172" t="s">
        <v>160</v>
      </c>
      <c r="G144" s="173" t="s">
        <v>113</v>
      </c>
      <c r="H144" s="173"/>
      <c r="I144" s="173"/>
      <c r="J144" s="105">
        <v>200827.1</v>
      </c>
      <c r="K144" s="197" t="str">
        <f>VLOOKUP(J144,'[3]Item List (3)'!A$1:B$110000,2,FALSE)</f>
        <v>MNA.OR 4020 </v>
      </c>
      <c r="L144" s="105">
        <v>251204004</v>
      </c>
      <c r="M144" s="198" t="str">
        <f t="shared" si="71"/>
        <v>OR</v>
      </c>
      <c r="N144" s="153">
        <v>15</v>
      </c>
      <c r="O144" s="199">
        <f t="shared" si="81"/>
        <v>240</v>
      </c>
      <c r="P144" s="153">
        <v>1</v>
      </c>
      <c r="Q144" s="243">
        <v>1744</v>
      </c>
      <c r="R144" s="153"/>
      <c r="S144" s="153"/>
      <c r="T144" s="153"/>
      <c r="U144" s="209">
        <f t="shared" si="83"/>
        <v>1744</v>
      </c>
      <c r="V144" s="153">
        <v>450</v>
      </c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>
        <v>30</v>
      </c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223">
        <f t="shared" si="65"/>
        <v>480</v>
      </c>
      <c r="BH144" s="224">
        <f t="shared" si="72"/>
        <v>8</v>
      </c>
      <c r="BI144" s="225">
        <f t="shared" si="73"/>
        <v>7.5</v>
      </c>
      <c r="BJ144" s="225">
        <f t="shared" si="74"/>
        <v>93.75</v>
      </c>
      <c r="BK144" s="226">
        <f t="shared" si="66"/>
        <v>96.8888888888889</v>
      </c>
      <c r="BL144" s="226">
        <f t="shared" si="67"/>
        <v>100</v>
      </c>
      <c r="BM144" s="226">
        <f t="shared" si="80"/>
        <v>90.8333333333333</v>
      </c>
      <c r="BN144" s="237">
        <f t="shared" si="69"/>
        <v>0.5</v>
      </c>
      <c r="BO144" s="237">
        <f t="shared" si="75"/>
        <v>1800</v>
      </c>
      <c r="BP144" s="237">
        <f t="shared" si="76"/>
        <v>0</v>
      </c>
      <c r="BQ144" s="238">
        <f t="shared" si="77"/>
        <v>0</v>
      </c>
      <c r="BR144" s="140"/>
      <c r="BS144" s="140"/>
      <c r="BT144" s="140"/>
      <c r="BU144" s="141"/>
      <c r="BV144" s="140"/>
      <c r="BW144" s="153">
        <f t="shared" si="82"/>
        <v>1744</v>
      </c>
    </row>
    <row r="145" s="129" customFormat="1" spans="1:75">
      <c r="A145" s="170">
        <v>164</v>
      </c>
      <c r="B145" s="171">
        <v>46055</v>
      </c>
      <c r="C145" s="153" t="s">
        <v>99</v>
      </c>
      <c r="D145" s="130" t="str">
        <f t="shared" si="84"/>
        <v>HO</v>
      </c>
      <c r="E145" s="172" t="s">
        <v>175</v>
      </c>
      <c r="F145" s="172" t="s">
        <v>160</v>
      </c>
      <c r="G145" s="173" t="s">
        <v>176</v>
      </c>
      <c r="H145" s="173"/>
      <c r="I145" s="173"/>
      <c r="J145" s="105">
        <v>200827.1</v>
      </c>
      <c r="K145" s="197" t="str">
        <f>VLOOKUP(J145,'[3]Item List (3)'!A$1:B$110000,2,FALSE)</f>
        <v>MNA.OR 4020 </v>
      </c>
      <c r="L145" s="105">
        <v>251204004</v>
      </c>
      <c r="M145" s="198" t="str">
        <f t="shared" si="71"/>
        <v>OR</v>
      </c>
      <c r="N145" s="153">
        <v>15</v>
      </c>
      <c r="O145" s="199">
        <f t="shared" si="81"/>
        <v>240</v>
      </c>
      <c r="P145" s="153">
        <v>1</v>
      </c>
      <c r="Q145" s="243">
        <v>1324</v>
      </c>
      <c r="R145" s="153"/>
      <c r="S145" s="153"/>
      <c r="T145" s="153"/>
      <c r="U145" s="209">
        <f t="shared" si="83"/>
        <v>1324</v>
      </c>
      <c r="V145" s="153">
        <v>340</v>
      </c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>
        <v>20</v>
      </c>
      <c r="AQ145" s="153"/>
      <c r="AR145" s="153">
        <v>120</v>
      </c>
      <c r="AS145" s="153"/>
      <c r="AT145" s="153"/>
      <c r="AU145" s="153"/>
      <c r="AV145" s="153"/>
      <c r="AW145" s="153"/>
      <c r="AX145" s="153"/>
      <c r="AY145" s="153"/>
      <c r="AZ145" s="153"/>
      <c r="BA145" s="153"/>
      <c r="BB145" s="153"/>
      <c r="BC145" s="153"/>
      <c r="BD145" s="153"/>
      <c r="BE145" s="153"/>
      <c r="BF145" s="153"/>
      <c r="BG145" s="223">
        <f t="shared" si="65"/>
        <v>480</v>
      </c>
      <c r="BH145" s="224">
        <f t="shared" si="72"/>
        <v>8</v>
      </c>
      <c r="BI145" s="225">
        <f t="shared" si="73"/>
        <v>5.66666666666667</v>
      </c>
      <c r="BJ145" s="225">
        <f t="shared" si="74"/>
        <v>70.8333333333333</v>
      </c>
      <c r="BK145" s="226">
        <f t="shared" si="66"/>
        <v>97.3529411764706</v>
      </c>
      <c r="BL145" s="226">
        <f t="shared" si="67"/>
        <v>100</v>
      </c>
      <c r="BM145" s="226">
        <f t="shared" si="80"/>
        <v>68.9583333333333</v>
      </c>
      <c r="BN145" s="237">
        <f t="shared" si="69"/>
        <v>0.333333333333333</v>
      </c>
      <c r="BO145" s="237">
        <f t="shared" si="75"/>
        <v>1840</v>
      </c>
      <c r="BP145" s="237">
        <f t="shared" si="76"/>
        <v>2</v>
      </c>
      <c r="BQ145" s="238">
        <f t="shared" si="77"/>
        <v>480</v>
      </c>
      <c r="BR145" s="140"/>
      <c r="BS145" s="140"/>
      <c r="BT145" s="140"/>
      <c r="BU145" s="141"/>
      <c r="BV145" s="140"/>
      <c r="BW145" s="153">
        <f t="shared" si="82"/>
        <v>1324</v>
      </c>
    </row>
    <row r="146" s="129" customFormat="1" spans="1:75">
      <c r="A146" s="170">
        <v>165</v>
      </c>
      <c r="B146" s="171">
        <v>46055</v>
      </c>
      <c r="C146" s="244" t="s">
        <v>97</v>
      </c>
      <c r="D146" s="130" t="str">
        <f t="shared" si="84"/>
        <v>HO</v>
      </c>
      <c r="E146" s="172" t="s">
        <v>177</v>
      </c>
      <c r="F146" s="172"/>
      <c r="G146" s="173"/>
      <c r="H146" s="173"/>
      <c r="I146" s="173"/>
      <c r="J146" s="105"/>
      <c r="K146" s="197" t="e">
        <f>VLOOKUP(J146,'[3]Item List (3)'!A$1:B$110000,2,FALSE)</f>
        <v>#N/A</v>
      </c>
      <c r="L146" s="105"/>
      <c r="M146" s="198" t="str">
        <f t="shared" si="71"/>
        <v>IR</v>
      </c>
      <c r="N146" s="153"/>
      <c r="O146" s="199" t="str">
        <f t="shared" si="81"/>
        <v/>
      </c>
      <c r="P146" s="153"/>
      <c r="Q146" s="243"/>
      <c r="R146" s="153"/>
      <c r="S146" s="153"/>
      <c r="T146" s="153"/>
      <c r="U146" s="209">
        <f t="shared" si="83"/>
        <v>0</v>
      </c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>
        <v>480</v>
      </c>
      <c r="BG146" s="223">
        <f t="shared" si="65"/>
        <v>480</v>
      </c>
      <c r="BH146" s="224">
        <f t="shared" si="72"/>
        <v>8</v>
      </c>
      <c r="BI146" s="225">
        <f t="shared" si="73"/>
        <v>0</v>
      </c>
      <c r="BJ146" s="225">
        <f t="shared" si="74"/>
        <v>0</v>
      </c>
      <c r="BK146" s="226">
        <f t="shared" si="66"/>
        <v>0</v>
      </c>
      <c r="BL146" s="226">
        <f t="shared" si="67"/>
        <v>0</v>
      </c>
      <c r="BM146" s="226">
        <f t="shared" si="80"/>
        <v>0</v>
      </c>
      <c r="BN146" s="237">
        <f t="shared" si="69"/>
        <v>8</v>
      </c>
      <c r="BO146" s="237">
        <f t="shared" si="75"/>
        <v>0</v>
      </c>
      <c r="BP146" s="237">
        <f t="shared" si="76"/>
        <v>0</v>
      </c>
      <c r="BQ146" s="238">
        <f t="shared" si="77"/>
        <v>0</v>
      </c>
      <c r="BR146" s="140"/>
      <c r="BS146" s="140"/>
      <c r="BT146" s="140"/>
      <c r="BU146" s="141"/>
      <c r="BV146" s="140"/>
      <c r="BW146" s="153">
        <f t="shared" si="82"/>
        <v>0</v>
      </c>
    </row>
    <row r="147" s="129" customFormat="1" spans="1:75">
      <c r="A147" s="170">
        <v>166</v>
      </c>
      <c r="B147" s="171">
        <v>46055</v>
      </c>
      <c r="C147" s="244" t="s">
        <v>99</v>
      </c>
      <c r="D147" s="130" t="str">
        <f t="shared" si="84"/>
        <v>HO</v>
      </c>
      <c r="E147" s="172" t="s">
        <v>177</v>
      </c>
      <c r="F147" s="172"/>
      <c r="G147" s="173"/>
      <c r="H147" s="173"/>
      <c r="I147" s="173"/>
      <c r="J147" s="105"/>
      <c r="K147" s="197" t="e">
        <f>VLOOKUP(J147,'[3]Item List (3)'!A$1:B$110000,2,FALSE)</f>
        <v>#N/A</v>
      </c>
      <c r="L147" s="105"/>
      <c r="M147" s="198" t="str">
        <f t="shared" si="71"/>
        <v>IR</v>
      </c>
      <c r="N147" s="153"/>
      <c r="O147" s="199" t="str">
        <f t="shared" si="81"/>
        <v/>
      </c>
      <c r="P147" s="153"/>
      <c r="Q147" s="243"/>
      <c r="R147" s="153"/>
      <c r="S147" s="153"/>
      <c r="T147" s="153"/>
      <c r="U147" s="209">
        <f t="shared" si="83"/>
        <v>0</v>
      </c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3"/>
      <c r="BC147" s="153"/>
      <c r="BD147" s="153"/>
      <c r="BE147" s="153"/>
      <c r="BF147" s="153">
        <v>480</v>
      </c>
      <c r="BG147" s="223">
        <f t="shared" si="65"/>
        <v>480</v>
      </c>
      <c r="BH147" s="224">
        <f t="shared" si="72"/>
        <v>8</v>
      </c>
      <c r="BI147" s="225">
        <f t="shared" si="73"/>
        <v>0</v>
      </c>
      <c r="BJ147" s="225">
        <f t="shared" si="74"/>
        <v>0</v>
      </c>
      <c r="BK147" s="226">
        <f t="shared" si="66"/>
        <v>0</v>
      </c>
      <c r="BL147" s="226">
        <f t="shared" si="67"/>
        <v>0</v>
      </c>
      <c r="BM147" s="226">
        <f t="shared" si="80"/>
        <v>0</v>
      </c>
      <c r="BN147" s="237">
        <f t="shared" si="69"/>
        <v>8</v>
      </c>
      <c r="BO147" s="237">
        <f t="shared" si="75"/>
        <v>0</v>
      </c>
      <c r="BP147" s="237">
        <f t="shared" si="76"/>
        <v>0</v>
      </c>
      <c r="BQ147" s="238">
        <f t="shared" si="77"/>
        <v>0</v>
      </c>
      <c r="BR147" s="140"/>
      <c r="BS147" s="140"/>
      <c r="BT147" s="140"/>
      <c r="BU147" s="141"/>
      <c r="BV147" s="140"/>
      <c r="BW147" s="153">
        <f t="shared" si="82"/>
        <v>0</v>
      </c>
    </row>
    <row r="148" s="129" customFormat="1" spans="1:75">
      <c r="A148" s="170">
        <v>167</v>
      </c>
      <c r="B148" s="171">
        <v>46055</v>
      </c>
      <c r="C148" s="153" t="s">
        <v>97</v>
      </c>
      <c r="D148" s="130" t="str">
        <f t="shared" si="84"/>
        <v>HO</v>
      </c>
      <c r="E148" s="172" t="s">
        <v>178</v>
      </c>
      <c r="F148" s="172" t="s">
        <v>160</v>
      </c>
      <c r="G148" s="173" t="s">
        <v>161</v>
      </c>
      <c r="H148" s="173" t="s">
        <v>173</v>
      </c>
      <c r="I148" s="173"/>
      <c r="J148" s="105">
        <v>208281</v>
      </c>
      <c r="K148" s="197" t="str">
        <f>VLOOKUP(J148,'[3]Item List (3)'!A$1:B$110000,2,FALSE)</f>
        <v>D.OR 14536 </v>
      </c>
      <c r="L148" s="105">
        <v>251225006</v>
      </c>
      <c r="M148" s="198" t="str">
        <f t="shared" si="71"/>
        <v>OR</v>
      </c>
      <c r="N148" s="153">
        <v>25</v>
      </c>
      <c r="O148" s="199">
        <f t="shared" si="81"/>
        <v>144</v>
      </c>
      <c r="P148" s="153">
        <v>1</v>
      </c>
      <c r="Q148" s="243">
        <v>207</v>
      </c>
      <c r="R148" s="153"/>
      <c r="S148" s="153"/>
      <c r="T148" s="153"/>
      <c r="U148" s="209">
        <f t="shared" si="83"/>
        <v>207</v>
      </c>
      <c r="V148" s="153">
        <v>130</v>
      </c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>
        <v>340</v>
      </c>
      <c r="AO148" s="153"/>
      <c r="AP148" s="153">
        <v>10</v>
      </c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3"/>
      <c r="BC148" s="153"/>
      <c r="BD148" s="153"/>
      <c r="BE148" s="153"/>
      <c r="BF148" s="153"/>
      <c r="BG148" s="223">
        <f t="shared" si="65"/>
        <v>480</v>
      </c>
      <c r="BH148" s="224">
        <f t="shared" si="72"/>
        <v>8</v>
      </c>
      <c r="BI148" s="225">
        <f t="shared" si="73"/>
        <v>2.16666666666667</v>
      </c>
      <c r="BJ148" s="225">
        <f t="shared" si="74"/>
        <v>27.0833333333333</v>
      </c>
      <c r="BK148" s="226">
        <f t="shared" si="66"/>
        <v>66.3461538461538</v>
      </c>
      <c r="BL148" s="226">
        <f t="shared" si="67"/>
        <v>100</v>
      </c>
      <c r="BM148" s="226">
        <f t="shared" si="80"/>
        <v>17.96875</v>
      </c>
      <c r="BN148" s="237">
        <f t="shared" si="69"/>
        <v>0.166666666666667</v>
      </c>
      <c r="BO148" s="237">
        <f t="shared" si="75"/>
        <v>1128</v>
      </c>
      <c r="BP148" s="237">
        <f t="shared" si="76"/>
        <v>5.66666666666667</v>
      </c>
      <c r="BQ148" s="238">
        <f t="shared" si="77"/>
        <v>816</v>
      </c>
      <c r="BR148" s="140"/>
      <c r="BS148" s="140"/>
      <c r="BT148" s="140"/>
      <c r="BU148" s="141"/>
      <c r="BV148" s="140"/>
      <c r="BW148" s="153">
        <f t="shared" si="82"/>
        <v>207</v>
      </c>
    </row>
    <row r="149" s="129" customFormat="1" spans="1:75">
      <c r="A149" s="170">
        <v>168</v>
      </c>
      <c r="B149" s="171">
        <v>46055</v>
      </c>
      <c r="C149" s="153" t="s">
        <v>99</v>
      </c>
      <c r="D149" s="130" t="str">
        <f t="shared" ref="D148:D179" si="85">LEFT(E149,2)</f>
        <v>HO</v>
      </c>
      <c r="E149" s="172" t="s">
        <v>178</v>
      </c>
      <c r="F149" s="172" t="s">
        <v>160</v>
      </c>
      <c r="G149" s="173" t="s">
        <v>166</v>
      </c>
      <c r="H149" s="173"/>
      <c r="I149" s="173"/>
      <c r="J149" s="105">
        <v>200261</v>
      </c>
      <c r="K149" s="197" t="str">
        <f>VLOOKUP(J149,'[3]Item List (3)'!A$1:B$110000,2,FALSE)</f>
        <v>OR.211 YY4 </v>
      </c>
      <c r="L149" s="105">
        <v>260116005</v>
      </c>
      <c r="M149" s="198" t="str">
        <f t="shared" si="71"/>
        <v>OR</v>
      </c>
      <c r="N149" s="153">
        <v>20</v>
      </c>
      <c r="O149" s="199">
        <f t="shared" si="81"/>
        <v>180</v>
      </c>
      <c r="P149" s="153">
        <v>1</v>
      </c>
      <c r="Q149" s="243">
        <v>900</v>
      </c>
      <c r="R149" s="153"/>
      <c r="S149" s="153"/>
      <c r="T149" s="153"/>
      <c r="U149" s="209">
        <f t="shared" si="83"/>
        <v>900</v>
      </c>
      <c r="V149" s="153">
        <v>320</v>
      </c>
      <c r="W149" s="153">
        <v>150</v>
      </c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>
        <v>10</v>
      </c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3"/>
      <c r="BC149" s="153"/>
      <c r="BD149" s="153"/>
      <c r="BE149" s="153"/>
      <c r="BF149" s="153"/>
      <c r="BG149" s="223">
        <f t="shared" si="65"/>
        <v>480</v>
      </c>
      <c r="BH149" s="224">
        <f t="shared" si="72"/>
        <v>8</v>
      </c>
      <c r="BI149" s="225">
        <f t="shared" si="73"/>
        <v>5.33333333333333</v>
      </c>
      <c r="BJ149" s="225">
        <f t="shared" si="74"/>
        <v>66.6666666666667</v>
      </c>
      <c r="BK149" s="226">
        <f t="shared" si="66"/>
        <v>93.75</v>
      </c>
      <c r="BL149" s="226">
        <f t="shared" si="67"/>
        <v>100</v>
      </c>
      <c r="BM149" s="226">
        <f t="shared" si="80"/>
        <v>62.5</v>
      </c>
      <c r="BN149" s="237">
        <f t="shared" si="69"/>
        <v>2.66666666666667</v>
      </c>
      <c r="BO149" s="237">
        <f t="shared" si="75"/>
        <v>960</v>
      </c>
      <c r="BP149" s="237">
        <f t="shared" si="76"/>
        <v>0</v>
      </c>
      <c r="BQ149" s="238">
        <f t="shared" si="77"/>
        <v>0</v>
      </c>
      <c r="BR149" s="140"/>
      <c r="BS149" s="140"/>
      <c r="BT149" s="140"/>
      <c r="BU149" s="141"/>
      <c r="BV149" s="140"/>
      <c r="BW149" s="153">
        <f t="shared" si="82"/>
        <v>900</v>
      </c>
    </row>
    <row r="150" s="129" customFormat="1" spans="1:75">
      <c r="A150" s="170">
        <v>169</v>
      </c>
      <c r="B150" s="171">
        <v>46056</v>
      </c>
      <c r="C150" s="153" t="s">
        <v>97</v>
      </c>
      <c r="D150" s="130" t="str">
        <f t="shared" si="85"/>
        <v>FG</v>
      </c>
      <c r="E150" s="172" t="s">
        <v>98</v>
      </c>
      <c r="F150" s="172" t="s">
        <v>100</v>
      </c>
      <c r="G150" s="173" t="s">
        <v>179</v>
      </c>
      <c r="H150" s="173" t="s">
        <v>189</v>
      </c>
      <c r="I150" s="173"/>
      <c r="J150" s="105">
        <v>208344.01</v>
      </c>
      <c r="K150" s="197" t="str">
        <f>VLOOKUP(J150,'[3]Item List (3)'!A$1:B$110000,2,FALSE)</f>
        <v>NA/RNA.OR 6905 SR</v>
      </c>
      <c r="L150" s="105">
        <v>260113006</v>
      </c>
      <c r="M150" s="198" t="str">
        <f t="shared" si="71"/>
        <v>OR</v>
      </c>
      <c r="N150" s="153"/>
      <c r="O150" s="199" t="str">
        <f t="shared" si="81"/>
        <v/>
      </c>
      <c r="P150" s="153">
        <v>1</v>
      </c>
      <c r="Q150" s="243">
        <v>2000</v>
      </c>
      <c r="R150" s="153"/>
      <c r="S150" s="153"/>
      <c r="T150" s="153"/>
      <c r="U150" s="209">
        <f t="shared" si="83"/>
        <v>2000</v>
      </c>
      <c r="V150" s="153">
        <v>180</v>
      </c>
      <c r="W150" s="153">
        <v>90</v>
      </c>
      <c r="X150" s="153">
        <v>120</v>
      </c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>
        <v>90</v>
      </c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3"/>
      <c r="BG150" s="223">
        <f t="shared" si="65"/>
        <v>480</v>
      </c>
      <c r="BH150" s="224">
        <f t="shared" si="72"/>
        <v>8</v>
      </c>
      <c r="BI150" s="225">
        <f t="shared" si="73"/>
        <v>3</v>
      </c>
      <c r="BJ150" s="225">
        <f t="shared" si="74"/>
        <v>37.5</v>
      </c>
      <c r="BK150" s="226">
        <f t="shared" si="66"/>
        <v>0</v>
      </c>
      <c r="BL150" s="226">
        <f t="shared" si="67"/>
        <v>100</v>
      </c>
      <c r="BM150" s="226">
        <f t="shared" si="80"/>
        <v>0</v>
      </c>
      <c r="BN150" s="237">
        <f t="shared" si="69"/>
        <v>1.5</v>
      </c>
      <c r="BO150" s="237">
        <f t="shared" si="75"/>
        <v>0</v>
      </c>
      <c r="BP150" s="237">
        <f t="shared" si="76"/>
        <v>3.5</v>
      </c>
      <c r="BQ150" s="238">
        <f t="shared" si="77"/>
        <v>0</v>
      </c>
      <c r="BR150" s="140"/>
      <c r="BS150" s="140"/>
      <c r="BT150" s="140"/>
      <c r="BU150" s="141"/>
      <c r="BV150" s="140"/>
      <c r="BW150" s="153">
        <f t="shared" si="82"/>
        <v>2000</v>
      </c>
    </row>
    <row r="151" s="129" customFormat="1" spans="1:75">
      <c r="A151" s="170">
        <v>170</v>
      </c>
      <c r="B151" s="171">
        <v>46056</v>
      </c>
      <c r="C151" s="153" t="s">
        <v>99</v>
      </c>
      <c r="D151" s="130" t="str">
        <f t="shared" si="85"/>
        <v>FG</v>
      </c>
      <c r="E151" s="172" t="s">
        <v>98</v>
      </c>
      <c r="F151" s="172" t="s">
        <v>100</v>
      </c>
      <c r="G151" s="173" t="s">
        <v>101</v>
      </c>
      <c r="H151" s="173" t="s">
        <v>102</v>
      </c>
      <c r="I151" s="173"/>
      <c r="J151" s="105">
        <v>208311.01</v>
      </c>
      <c r="K151" s="197" t="str">
        <f>VLOOKUP(J151,'[3]Item List (3)'!A$1:B$110000,2,FALSE)</f>
        <v>NA/RNA.OR 4911</v>
      </c>
      <c r="L151" s="105">
        <v>260113006</v>
      </c>
      <c r="M151" s="198" t="str">
        <f t="shared" si="71"/>
        <v>OR</v>
      </c>
      <c r="N151" s="153"/>
      <c r="O151" s="199" t="str">
        <f t="shared" si="81"/>
        <v/>
      </c>
      <c r="P151" s="153">
        <v>1</v>
      </c>
      <c r="Q151" s="243">
        <v>500</v>
      </c>
      <c r="R151" s="153"/>
      <c r="S151" s="153"/>
      <c r="T151" s="153"/>
      <c r="U151" s="209">
        <f t="shared" si="83"/>
        <v>500</v>
      </c>
      <c r="V151" s="153">
        <v>60</v>
      </c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>
        <v>30</v>
      </c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223">
        <f t="shared" si="65"/>
        <v>90</v>
      </c>
      <c r="BH151" s="224">
        <f t="shared" si="72"/>
        <v>1.5</v>
      </c>
      <c r="BI151" s="225">
        <f t="shared" si="73"/>
        <v>1</v>
      </c>
      <c r="BJ151" s="225">
        <f t="shared" si="74"/>
        <v>66.6666666666667</v>
      </c>
      <c r="BK151" s="226">
        <f t="shared" si="66"/>
        <v>0</v>
      </c>
      <c r="BL151" s="226">
        <f t="shared" si="67"/>
        <v>100</v>
      </c>
      <c r="BM151" s="226">
        <f t="shared" si="80"/>
        <v>0</v>
      </c>
      <c r="BN151" s="237">
        <f t="shared" si="69"/>
        <v>0</v>
      </c>
      <c r="BO151" s="237">
        <f t="shared" si="75"/>
        <v>0</v>
      </c>
      <c r="BP151" s="237">
        <f t="shared" si="76"/>
        <v>0.5</v>
      </c>
      <c r="BQ151" s="238">
        <f t="shared" si="77"/>
        <v>0</v>
      </c>
      <c r="BR151" s="140"/>
      <c r="BS151" s="140"/>
      <c r="BT151" s="140"/>
      <c r="BU151" s="141"/>
      <c r="BV151" s="140"/>
      <c r="BW151" s="153">
        <f t="shared" si="82"/>
        <v>500</v>
      </c>
    </row>
    <row r="152" s="129" customFormat="1" spans="1:75">
      <c r="A152" s="170">
        <v>171</v>
      </c>
      <c r="B152" s="171">
        <v>46056</v>
      </c>
      <c r="C152" s="153" t="s">
        <v>99</v>
      </c>
      <c r="D152" s="130" t="str">
        <f t="shared" si="85"/>
        <v>FG</v>
      </c>
      <c r="E152" s="172" t="s">
        <v>98</v>
      </c>
      <c r="F152" s="172" t="s">
        <v>106</v>
      </c>
      <c r="G152" s="173" t="s">
        <v>101</v>
      </c>
      <c r="H152" s="173" t="s">
        <v>102</v>
      </c>
      <c r="I152" s="173"/>
      <c r="J152" s="105">
        <v>104247</v>
      </c>
      <c r="K152" s="197" t="str">
        <f>VLOOKUP(J152,'[3]Item List (3)'!A$1:B$110000,2,FALSE)</f>
        <v>IR.209</v>
      </c>
      <c r="L152" s="105">
        <v>260104001</v>
      </c>
      <c r="M152" s="198" t="str">
        <f t="shared" si="71"/>
        <v>IR</v>
      </c>
      <c r="N152" s="153"/>
      <c r="O152" s="199" t="str">
        <f t="shared" si="81"/>
        <v/>
      </c>
      <c r="P152" s="153">
        <v>1</v>
      </c>
      <c r="Q152" s="243">
        <v>10123</v>
      </c>
      <c r="R152" s="153"/>
      <c r="S152" s="153">
        <v>2</v>
      </c>
      <c r="T152" s="153"/>
      <c r="U152" s="209">
        <f t="shared" si="83"/>
        <v>10125</v>
      </c>
      <c r="V152" s="153">
        <v>540</v>
      </c>
      <c r="W152" s="153">
        <v>120</v>
      </c>
      <c r="X152" s="153">
        <v>30</v>
      </c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>
        <v>60</v>
      </c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3"/>
      <c r="BC152" s="153">
        <v>60</v>
      </c>
      <c r="BD152" s="153"/>
      <c r="BE152" s="153"/>
      <c r="BF152" s="153"/>
      <c r="BG152" s="223">
        <f t="shared" si="65"/>
        <v>810</v>
      </c>
      <c r="BH152" s="224">
        <f t="shared" si="72"/>
        <v>13.5</v>
      </c>
      <c r="BI152" s="225">
        <f t="shared" si="73"/>
        <v>9</v>
      </c>
      <c r="BJ152" s="225">
        <f t="shared" si="74"/>
        <v>66.6666666666667</v>
      </c>
      <c r="BK152" s="226">
        <f t="shared" si="66"/>
        <v>0</v>
      </c>
      <c r="BL152" s="226">
        <f t="shared" si="67"/>
        <v>99.9802469135802</v>
      </c>
      <c r="BM152" s="226">
        <f t="shared" si="80"/>
        <v>0</v>
      </c>
      <c r="BN152" s="237">
        <f t="shared" si="69"/>
        <v>2</v>
      </c>
      <c r="BO152" s="237">
        <f t="shared" si="75"/>
        <v>0</v>
      </c>
      <c r="BP152" s="237">
        <f t="shared" si="76"/>
        <v>2.5</v>
      </c>
      <c r="BQ152" s="238">
        <f t="shared" si="77"/>
        <v>0</v>
      </c>
      <c r="BR152" s="140"/>
      <c r="BS152" s="140"/>
      <c r="BT152" s="140"/>
      <c r="BU152" s="141"/>
      <c r="BV152" s="140"/>
      <c r="BW152" s="153">
        <f t="shared" si="82"/>
        <v>10123</v>
      </c>
    </row>
    <row r="153" s="129" customFormat="1" spans="1:75">
      <c r="A153" s="170">
        <v>172</v>
      </c>
      <c r="B153" s="171">
        <v>46056</v>
      </c>
      <c r="C153" s="153" t="s">
        <v>97</v>
      </c>
      <c r="D153" s="130" t="str">
        <f t="shared" si="85"/>
        <v>FG</v>
      </c>
      <c r="E153" s="172" t="s">
        <v>103</v>
      </c>
      <c r="F153" s="172" t="s">
        <v>100</v>
      </c>
      <c r="G153" s="173" t="s">
        <v>105</v>
      </c>
      <c r="H153" s="173" t="s">
        <v>180</v>
      </c>
      <c r="I153" s="173"/>
      <c r="J153" s="105">
        <v>208299</v>
      </c>
      <c r="K153" s="197" t="str">
        <f>VLOOKUP(J153,'[3]Item List (3)'!A$1:B$110000,2,FALSE)</f>
        <v>OR.9916 </v>
      </c>
      <c r="L153" s="105">
        <v>260104007</v>
      </c>
      <c r="M153" s="198" t="str">
        <f t="shared" si="71"/>
        <v>OR</v>
      </c>
      <c r="N153" s="153"/>
      <c r="O153" s="199" t="str">
        <f t="shared" si="81"/>
        <v/>
      </c>
      <c r="P153" s="153">
        <v>2</v>
      </c>
      <c r="Q153" s="243">
        <v>4800</v>
      </c>
      <c r="R153" s="153"/>
      <c r="S153" s="153"/>
      <c r="T153" s="153"/>
      <c r="U153" s="209">
        <f t="shared" si="83"/>
        <v>4800</v>
      </c>
      <c r="V153" s="153">
        <v>300</v>
      </c>
      <c r="W153" s="153">
        <v>60</v>
      </c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>
        <v>120</v>
      </c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3"/>
      <c r="BG153" s="223">
        <f t="shared" si="65"/>
        <v>480</v>
      </c>
      <c r="BH153" s="224">
        <f t="shared" si="72"/>
        <v>8</v>
      </c>
      <c r="BI153" s="225">
        <f t="shared" si="73"/>
        <v>5</v>
      </c>
      <c r="BJ153" s="225">
        <f t="shared" si="74"/>
        <v>62.5</v>
      </c>
      <c r="BK153" s="226">
        <f t="shared" si="66"/>
        <v>0</v>
      </c>
      <c r="BL153" s="226">
        <f t="shared" si="67"/>
        <v>100</v>
      </c>
      <c r="BM153" s="226">
        <f t="shared" si="80"/>
        <v>0</v>
      </c>
      <c r="BN153" s="237">
        <f t="shared" si="69"/>
        <v>1</v>
      </c>
      <c r="BO153" s="237">
        <f t="shared" si="75"/>
        <v>0</v>
      </c>
      <c r="BP153" s="237">
        <f t="shared" si="76"/>
        <v>2</v>
      </c>
      <c r="BQ153" s="238">
        <f t="shared" si="77"/>
        <v>0</v>
      </c>
      <c r="BR153" s="140"/>
      <c r="BS153" s="140"/>
      <c r="BT153" s="140"/>
      <c r="BU153" s="141"/>
      <c r="BV153" s="140"/>
      <c r="BW153" s="153">
        <f t="shared" si="82"/>
        <v>9600</v>
      </c>
    </row>
    <row r="154" s="129" customFormat="1" spans="1:75">
      <c r="A154" s="170">
        <v>173</v>
      </c>
      <c r="B154" s="171">
        <v>46056</v>
      </c>
      <c r="C154" s="153" t="s">
        <v>99</v>
      </c>
      <c r="D154" s="130" t="str">
        <f t="shared" si="85"/>
        <v>FG</v>
      </c>
      <c r="E154" s="172" t="s">
        <v>103</v>
      </c>
      <c r="F154" s="172" t="s">
        <v>106</v>
      </c>
      <c r="G154" s="173" t="s">
        <v>105</v>
      </c>
      <c r="H154" s="173" t="s">
        <v>107</v>
      </c>
      <c r="I154" s="173"/>
      <c r="J154" s="105">
        <v>208299</v>
      </c>
      <c r="K154" s="197" t="str">
        <f>VLOOKUP(J154,'[3]Item List (3)'!A$1:B$110000,2,FALSE)</f>
        <v>OR.9916 </v>
      </c>
      <c r="L154" s="105">
        <v>260104007</v>
      </c>
      <c r="M154" s="198" t="str">
        <f t="shared" si="71"/>
        <v>OR</v>
      </c>
      <c r="N154" s="153"/>
      <c r="O154" s="199" t="str">
        <f t="shared" si="81"/>
        <v/>
      </c>
      <c r="P154" s="153">
        <v>1</v>
      </c>
      <c r="Q154" s="243">
        <v>7200</v>
      </c>
      <c r="R154" s="153"/>
      <c r="S154" s="153"/>
      <c r="T154" s="153"/>
      <c r="U154" s="209">
        <f t="shared" si="83"/>
        <v>7200</v>
      </c>
      <c r="V154" s="153">
        <v>360</v>
      </c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>
        <v>120</v>
      </c>
      <c r="AR154" s="153"/>
      <c r="AS154" s="153"/>
      <c r="AT154" s="153"/>
      <c r="AU154" s="153"/>
      <c r="AV154" s="153"/>
      <c r="AW154" s="153"/>
      <c r="AX154" s="153"/>
      <c r="AY154" s="153"/>
      <c r="AZ154" s="153"/>
      <c r="BA154" s="153"/>
      <c r="BB154" s="153"/>
      <c r="BC154" s="153"/>
      <c r="BD154" s="153"/>
      <c r="BE154" s="153"/>
      <c r="BF154" s="153"/>
      <c r="BG154" s="223">
        <f t="shared" si="65"/>
        <v>480</v>
      </c>
      <c r="BH154" s="224">
        <f t="shared" si="72"/>
        <v>8</v>
      </c>
      <c r="BI154" s="225">
        <f t="shared" si="73"/>
        <v>6</v>
      </c>
      <c r="BJ154" s="225">
        <f t="shared" si="74"/>
        <v>75</v>
      </c>
      <c r="BK154" s="226">
        <f t="shared" si="66"/>
        <v>0</v>
      </c>
      <c r="BL154" s="226">
        <f t="shared" si="67"/>
        <v>100</v>
      </c>
      <c r="BM154" s="226">
        <f t="shared" si="80"/>
        <v>0</v>
      </c>
      <c r="BN154" s="237">
        <f t="shared" si="69"/>
        <v>0</v>
      </c>
      <c r="BO154" s="237">
        <f t="shared" si="75"/>
        <v>0</v>
      </c>
      <c r="BP154" s="237">
        <f t="shared" si="76"/>
        <v>2</v>
      </c>
      <c r="BQ154" s="238">
        <f t="shared" si="77"/>
        <v>0</v>
      </c>
      <c r="BR154" s="140"/>
      <c r="BS154" s="140"/>
      <c r="BT154" s="140"/>
      <c r="BU154" s="141"/>
      <c r="BV154" s="140"/>
      <c r="BW154" s="153">
        <f t="shared" si="82"/>
        <v>7200</v>
      </c>
    </row>
    <row r="155" s="129" customFormat="1" spans="1:75">
      <c r="A155" s="170">
        <v>174</v>
      </c>
      <c r="B155" s="171">
        <v>46056</v>
      </c>
      <c r="C155" s="153" t="s">
        <v>97</v>
      </c>
      <c r="D155" s="130" t="str">
        <f t="shared" si="85"/>
        <v>CG</v>
      </c>
      <c r="E155" s="172" t="s">
        <v>109</v>
      </c>
      <c r="F155" s="172"/>
      <c r="G155" s="173"/>
      <c r="H155" s="173"/>
      <c r="I155" s="173"/>
      <c r="J155" s="105"/>
      <c r="K155" s="197" t="e">
        <f>VLOOKUP(J155,'[3]Item List (3)'!A$1:B$110000,2,FALSE)</f>
        <v>#N/A</v>
      </c>
      <c r="L155" s="105"/>
      <c r="M155" s="198" t="str">
        <f t="shared" si="71"/>
        <v>IR</v>
      </c>
      <c r="N155" s="153"/>
      <c r="O155" s="199" t="str">
        <f t="shared" si="81"/>
        <v/>
      </c>
      <c r="P155" s="153"/>
      <c r="Q155" s="243"/>
      <c r="R155" s="153"/>
      <c r="S155" s="153"/>
      <c r="T155" s="153"/>
      <c r="U155" s="209">
        <f t="shared" si="83"/>
        <v>0</v>
      </c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/>
      <c r="AZ155" s="153"/>
      <c r="BA155" s="153"/>
      <c r="BB155" s="153"/>
      <c r="BC155" s="153"/>
      <c r="BD155" s="153"/>
      <c r="BE155" s="153"/>
      <c r="BF155" s="153">
        <v>480</v>
      </c>
      <c r="BG155" s="223">
        <f t="shared" si="65"/>
        <v>480</v>
      </c>
      <c r="BH155" s="224">
        <f t="shared" si="72"/>
        <v>8</v>
      </c>
      <c r="BI155" s="225">
        <f t="shared" si="73"/>
        <v>0</v>
      </c>
      <c r="BJ155" s="225">
        <f t="shared" si="74"/>
        <v>0</v>
      </c>
      <c r="BK155" s="226">
        <f t="shared" si="66"/>
        <v>0</v>
      </c>
      <c r="BL155" s="226">
        <f t="shared" si="67"/>
        <v>0</v>
      </c>
      <c r="BM155" s="226">
        <f t="shared" si="80"/>
        <v>0</v>
      </c>
      <c r="BN155" s="237">
        <f t="shared" si="69"/>
        <v>8</v>
      </c>
      <c r="BO155" s="237">
        <f t="shared" si="75"/>
        <v>0</v>
      </c>
      <c r="BP155" s="237">
        <f t="shared" si="76"/>
        <v>0</v>
      </c>
      <c r="BQ155" s="238">
        <f t="shared" si="77"/>
        <v>0</v>
      </c>
      <c r="BR155" s="140"/>
      <c r="BS155" s="140"/>
      <c r="BT155" s="140"/>
      <c r="BU155" s="141"/>
      <c r="BV155" s="140"/>
      <c r="BW155" s="153">
        <f t="shared" si="82"/>
        <v>0</v>
      </c>
    </row>
    <row r="156" s="129" customFormat="1" spans="1:75">
      <c r="A156" s="170">
        <v>175</v>
      </c>
      <c r="B156" s="171">
        <v>46056</v>
      </c>
      <c r="C156" s="153" t="s">
        <v>99</v>
      </c>
      <c r="D156" s="130" t="str">
        <f t="shared" si="85"/>
        <v>CG</v>
      </c>
      <c r="E156" s="172" t="s">
        <v>109</v>
      </c>
      <c r="F156" s="172"/>
      <c r="G156" s="173"/>
      <c r="H156" s="173"/>
      <c r="I156" s="173"/>
      <c r="J156" s="105"/>
      <c r="K156" s="197" t="e">
        <f>VLOOKUP(J156,'[3]Item List (3)'!A$1:B$110000,2,FALSE)</f>
        <v>#N/A</v>
      </c>
      <c r="L156" s="105"/>
      <c r="M156" s="198" t="str">
        <f t="shared" si="71"/>
        <v>IR</v>
      </c>
      <c r="N156" s="153"/>
      <c r="O156" s="199" t="str">
        <f t="shared" si="81"/>
        <v/>
      </c>
      <c r="P156" s="153"/>
      <c r="Q156" s="243"/>
      <c r="R156" s="153"/>
      <c r="S156" s="153"/>
      <c r="T156" s="153"/>
      <c r="U156" s="209">
        <f t="shared" si="83"/>
        <v>0</v>
      </c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53"/>
      <c r="AZ156" s="153"/>
      <c r="BA156" s="153"/>
      <c r="BB156" s="153"/>
      <c r="BC156" s="153"/>
      <c r="BD156" s="153"/>
      <c r="BE156" s="153"/>
      <c r="BF156" s="153">
        <v>480</v>
      </c>
      <c r="BG156" s="223">
        <f t="shared" si="65"/>
        <v>480</v>
      </c>
      <c r="BH156" s="224">
        <f t="shared" si="72"/>
        <v>8</v>
      </c>
      <c r="BI156" s="225">
        <f t="shared" si="73"/>
        <v>0</v>
      </c>
      <c r="BJ156" s="225">
        <f t="shared" si="74"/>
        <v>0</v>
      </c>
      <c r="BK156" s="226">
        <f t="shared" si="66"/>
        <v>0</v>
      </c>
      <c r="BL156" s="226">
        <f t="shared" si="67"/>
        <v>0</v>
      </c>
      <c r="BM156" s="226">
        <f t="shared" si="80"/>
        <v>0</v>
      </c>
      <c r="BN156" s="237">
        <f t="shared" si="69"/>
        <v>8</v>
      </c>
      <c r="BO156" s="237">
        <f t="shared" si="75"/>
        <v>0</v>
      </c>
      <c r="BP156" s="237">
        <f t="shared" si="76"/>
        <v>0</v>
      </c>
      <c r="BQ156" s="238">
        <f t="shared" si="77"/>
        <v>0</v>
      </c>
      <c r="BR156" s="140"/>
      <c r="BS156" s="140"/>
      <c r="BT156" s="140"/>
      <c r="BU156" s="141"/>
      <c r="BV156" s="140"/>
      <c r="BW156" s="153">
        <f t="shared" si="82"/>
        <v>0</v>
      </c>
    </row>
    <row r="157" s="129" customFormat="1" spans="1:75">
      <c r="A157" s="170">
        <v>176</v>
      </c>
      <c r="B157" s="171">
        <v>46056</v>
      </c>
      <c r="C157" s="153" t="s">
        <v>97</v>
      </c>
      <c r="D157" s="130" t="str">
        <f t="shared" si="85"/>
        <v>CG</v>
      </c>
      <c r="E157" s="172" t="s">
        <v>110</v>
      </c>
      <c r="F157" s="172" t="s">
        <v>114</v>
      </c>
      <c r="G157" s="173" t="s">
        <v>112</v>
      </c>
      <c r="H157" s="173" t="s">
        <v>113</v>
      </c>
      <c r="I157" s="173" t="s">
        <v>182</v>
      </c>
      <c r="J157" s="105">
        <v>103002</v>
      </c>
      <c r="K157" s="197" t="str">
        <f>VLOOKUP(J157,'[3]Item List (3)'!A$1:B$110000,2,FALSE)</f>
        <v>940041550 MATERIAL </v>
      </c>
      <c r="L157" s="105">
        <v>251203003</v>
      </c>
      <c r="M157" s="198" t="str">
        <f t="shared" si="71"/>
        <v>IR</v>
      </c>
      <c r="N157" s="153"/>
      <c r="O157" s="199" t="str">
        <f t="shared" si="81"/>
        <v/>
      </c>
      <c r="P157" s="153">
        <v>6</v>
      </c>
      <c r="Q157" s="243">
        <v>1036</v>
      </c>
      <c r="R157" s="153"/>
      <c r="S157" s="153"/>
      <c r="T157" s="153"/>
      <c r="U157" s="209">
        <f t="shared" si="83"/>
        <v>1036</v>
      </c>
      <c r="V157" s="153">
        <v>210</v>
      </c>
      <c r="W157" s="153">
        <v>120</v>
      </c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>
        <v>60</v>
      </c>
      <c r="AR157" s="153"/>
      <c r="AS157" s="153"/>
      <c r="AT157" s="153"/>
      <c r="AU157" s="153"/>
      <c r="AV157" s="153"/>
      <c r="AW157" s="153"/>
      <c r="AX157" s="153"/>
      <c r="AY157" s="153"/>
      <c r="AZ157" s="153"/>
      <c r="BA157" s="153"/>
      <c r="BB157" s="153"/>
      <c r="BC157" s="153"/>
      <c r="BD157" s="153"/>
      <c r="BE157" s="153"/>
      <c r="BF157" s="153"/>
      <c r="BG157" s="223">
        <f t="shared" si="65"/>
        <v>390</v>
      </c>
      <c r="BH157" s="224">
        <f t="shared" si="72"/>
        <v>6.5</v>
      </c>
      <c r="BI157" s="225">
        <f t="shared" si="73"/>
        <v>3.5</v>
      </c>
      <c r="BJ157" s="225">
        <f t="shared" si="74"/>
        <v>53.8461538461538</v>
      </c>
      <c r="BK157" s="226">
        <f t="shared" si="66"/>
        <v>0</v>
      </c>
      <c r="BL157" s="226">
        <f t="shared" si="67"/>
        <v>100</v>
      </c>
      <c r="BM157" s="226">
        <f t="shared" si="80"/>
        <v>0</v>
      </c>
      <c r="BN157" s="237">
        <f t="shared" si="69"/>
        <v>2</v>
      </c>
      <c r="BO157" s="237">
        <f t="shared" si="75"/>
        <v>0</v>
      </c>
      <c r="BP157" s="237">
        <f t="shared" si="76"/>
        <v>1</v>
      </c>
      <c r="BQ157" s="238">
        <f t="shared" si="77"/>
        <v>0</v>
      </c>
      <c r="BR157" s="140"/>
      <c r="BS157" s="140"/>
      <c r="BT157" s="140"/>
      <c r="BU157" s="141"/>
      <c r="BV157" s="140"/>
      <c r="BW157" s="153">
        <f t="shared" si="82"/>
        <v>6216</v>
      </c>
    </row>
    <row r="158" s="129" customFormat="1" spans="1:75">
      <c r="A158" s="170">
        <v>177</v>
      </c>
      <c r="B158" s="171">
        <v>46056</v>
      </c>
      <c r="C158" s="153" t="s">
        <v>97</v>
      </c>
      <c r="D158" s="130" t="str">
        <f t="shared" si="85"/>
        <v>CG</v>
      </c>
      <c r="E158" s="172" t="s">
        <v>110</v>
      </c>
      <c r="F158" s="172"/>
      <c r="G158" s="173" t="s">
        <v>112</v>
      </c>
      <c r="H158" s="173" t="s">
        <v>113</v>
      </c>
      <c r="I158" s="173" t="s">
        <v>182</v>
      </c>
      <c r="J158" s="105">
        <v>201049.11</v>
      </c>
      <c r="K158" s="197" t="str">
        <f>VLOOKUP(J158,'[3]Item List (3)'!A$1:B$110000,2,FALSE)</f>
        <v>NUTR. OR 1542X</v>
      </c>
      <c r="L158" s="105"/>
      <c r="M158" s="198" t="str">
        <f t="shared" si="71"/>
        <v>OR</v>
      </c>
      <c r="N158" s="153"/>
      <c r="O158" s="199" t="str">
        <f t="shared" si="81"/>
        <v/>
      </c>
      <c r="P158" s="153"/>
      <c r="Q158" s="243"/>
      <c r="R158" s="153"/>
      <c r="S158" s="153"/>
      <c r="T158" s="153"/>
      <c r="U158" s="209">
        <f t="shared" si="83"/>
        <v>0</v>
      </c>
      <c r="V158" s="153"/>
      <c r="W158" s="153">
        <v>150</v>
      </c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  <c r="AW158" s="153"/>
      <c r="AX158" s="153"/>
      <c r="AY158" s="153"/>
      <c r="AZ158" s="153"/>
      <c r="BA158" s="153"/>
      <c r="BB158" s="153"/>
      <c r="BC158" s="153"/>
      <c r="BD158" s="153"/>
      <c r="BE158" s="153"/>
      <c r="BF158" s="153"/>
      <c r="BG158" s="223">
        <f t="shared" si="65"/>
        <v>150</v>
      </c>
      <c r="BH158" s="224">
        <f t="shared" si="72"/>
        <v>2.5</v>
      </c>
      <c r="BI158" s="225">
        <f t="shared" si="73"/>
        <v>0</v>
      </c>
      <c r="BJ158" s="225">
        <f t="shared" si="74"/>
        <v>0</v>
      </c>
      <c r="BK158" s="226">
        <f t="shared" si="66"/>
        <v>0</v>
      </c>
      <c r="BL158" s="226">
        <f t="shared" si="67"/>
        <v>0</v>
      </c>
      <c r="BM158" s="226">
        <f t="shared" si="80"/>
        <v>0</v>
      </c>
      <c r="BN158" s="237">
        <f t="shared" si="69"/>
        <v>2.5</v>
      </c>
      <c r="BO158" s="237">
        <f t="shared" si="75"/>
        <v>0</v>
      </c>
      <c r="BP158" s="237">
        <f t="shared" si="76"/>
        <v>0</v>
      </c>
      <c r="BQ158" s="238">
        <f t="shared" si="77"/>
        <v>0</v>
      </c>
      <c r="BR158" s="140"/>
      <c r="BS158" s="140"/>
      <c r="BT158" s="140"/>
      <c r="BU158" s="141"/>
      <c r="BV158" s="140"/>
      <c r="BW158" s="153">
        <f t="shared" si="82"/>
        <v>0</v>
      </c>
    </row>
    <row r="159" s="129" customFormat="1" spans="1:75">
      <c r="A159" s="170">
        <v>178</v>
      </c>
      <c r="B159" s="171">
        <v>46056</v>
      </c>
      <c r="C159" s="153" t="s">
        <v>99</v>
      </c>
      <c r="D159" s="130" t="str">
        <f t="shared" si="85"/>
        <v>CG</v>
      </c>
      <c r="E159" s="172" t="s">
        <v>110</v>
      </c>
      <c r="F159" s="172"/>
      <c r="G159" s="173"/>
      <c r="H159" s="173"/>
      <c r="I159" s="173"/>
      <c r="J159" s="105"/>
      <c r="K159" s="197" t="e">
        <f>VLOOKUP(J159,'[3]Item List (3)'!A$1:B$110000,2,FALSE)</f>
        <v>#N/A</v>
      </c>
      <c r="L159" s="105"/>
      <c r="M159" s="198" t="str">
        <f t="shared" si="71"/>
        <v>IR</v>
      </c>
      <c r="N159" s="153"/>
      <c r="O159" s="199" t="str">
        <f t="shared" si="81"/>
        <v/>
      </c>
      <c r="P159" s="153"/>
      <c r="Q159" s="243"/>
      <c r="R159" s="153"/>
      <c r="S159" s="153"/>
      <c r="T159" s="153"/>
      <c r="U159" s="209">
        <f t="shared" si="83"/>
        <v>0</v>
      </c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>
        <v>480</v>
      </c>
      <c r="AY159" s="153"/>
      <c r="AZ159" s="153"/>
      <c r="BA159" s="153"/>
      <c r="BB159" s="153"/>
      <c r="BC159" s="153"/>
      <c r="BD159" s="153"/>
      <c r="BE159" s="153"/>
      <c r="BF159" s="153"/>
      <c r="BG159" s="223">
        <f t="shared" si="65"/>
        <v>480</v>
      </c>
      <c r="BH159" s="224">
        <f t="shared" si="72"/>
        <v>8</v>
      </c>
      <c r="BI159" s="225">
        <f t="shared" si="73"/>
        <v>0</v>
      </c>
      <c r="BJ159" s="225">
        <f t="shared" si="74"/>
        <v>0</v>
      </c>
      <c r="BK159" s="226">
        <f t="shared" si="66"/>
        <v>0</v>
      </c>
      <c r="BL159" s="226">
        <f t="shared" si="67"/>
        <v>0</v>
      </c>
      <c r="BM159" s="226">
        <f t="shared" si="80"/>
        <v>0</v>
      </c>
      <c r="BN159" s="237">
        <f t="shared" si="69"/>
        <v>0</v>
      </c>
      <c r="BO159" s="237">
        <f t="shared" si="75"/>
        <v>0</v>
      </c>
      <c r="BP159" s="237">
        <f t="shared" si="76"/>
        <v>8</v>
      </c>
      <c r="BQ159" s="238">
        <f t="shared" si="77"/>
        <v>0</v>
      </c>
      <c r="BR159" s="140"/>
      <c r="BS159" s="140"/>
      <c r="BT159" s="140"/>
      <c r="BU159" s="141"/>
      <c r="BV159" s="140"/>
      <c r="BW159" s="153">
        <f t="shared" si="82"/>
        <v>0</v>
      </c>
    </row>
    <row r="160" s="129" customFormat="1" spans="1:75">
      <c r="A160" s="170">
        <v>179</v>
      </c>
      <c r="B160" s="171">
        <v>46056</v>
      </c>
      <c r="C160" s="153" t="s">
        <v>97</v>
      </c>
      <c r="D160" s="130" t="str">
        <f t="shared" si="85"/>
        <v>CG</v>
      </c>
      <c r="E160" s="172" t="s">
        <v>118</v>
      </c>
      <c r="F160" s="172"/>
      <c r="G160" s="173"/>
      <c r="H160" s="173"/>
      <c r="I160" s="173"/>
      <c r="J160" s="105"/>
      <c r="K160" s="197" t="e">
        <f>VLOOKUP(J160,'[3]Item List (3)'!A$1:B$110000,2,FALSE)</f>
        <v>#N/A</v>
      </c>
      <c r="L160" s="105"/>
      <c r="M160" s="198" t="str">
        <f t="shared" si="71"/>
        <v>IR</v>
      </c>
      <c r="N160" s="153"/>
      <c r="O160" s="199" t="str">
        <f t="shared" si="81"/>
        <v/>
      </c>
      <c r="P160" s="153"/>
      <c r="Q160" s="243"/>
      <c r="R160" s="153"/>
      <c r="S160" s="153"/>
      <c r="T160" s="153"/>
      <c r="U160" s="209">
        <f t="shared" si="83"/>
        <v>0</v>
      </c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153"/>
      <c r="AX160" s="153">
        <v>480</v>
      </c>
      <c r="AY160" s="153"/>
      <c r="AZ160" s="153"/>
      <c r="BA160" s="153"/>
      <c r="BB160" s="153"/>
      <c r="BC160" s="153"/>
      <c r="BD160" s="153"/>
      <c r="BE160" s="153"/>
      <c r="BF160" s="153"/>
      <c r="BG160" s="223">
        <f t="shared" si="65"/>
        <v>480</v>
      </c>
      <c r="BH160" s="224">
        <f t="shared" si="72"/>
        <v>8</v>
      </c>
      <c r="BI160" s="225">
        <f t="shared" si="73"/>
        <v>0</v>
      </c>
      <c r="BJ160" s="225">
        <f t="shared" si="74"/>
        <v>0</v>
      </c>
      <c r="BK160" s="226">
        <f t="shared" si="66"/>
        <v>0</v>
      </c>
      <c r="BL160" s="226">
        <f t="shared" si="67"/>
        <v>0</v>
      </c>
      <c r="BM160" s="226">
        <f t="shared" si="80"/>
        <v>0</v>
      </c>
      <c r="BN160" s="237">
        <f t="shared" si="69"/>
        <v>0</v>
      </c>
      <c r="BO160" s="237">
        <f t="shared" si="75"/>
        <v>0</v>
      </c>
      <c r="BP160" s="237">
        <f t="shared" si="76"/>
        <v>8</v>
      </c>
      <c r="BQ160" s="238">
        <f t="shared" si="77"/>
        <v>0</v>
      </c>
      <c r="BR160" s="140"/>
      <c r="BS160" s="140"/>
      <c r="BT160" s="140"/>
      <c r="BU160" s="141"/>
      <c r="BV160" s="140"/>
      <c r="BW160" s="153">
        <f t="shared" si="82"/>
        <v>0</v>
      </c>
    </row>
    <row r="161" s="129" customFormat="1" spans="1:75">
      <c r="A161" s="170">
        <v>180</v>
      </c>
      <c r="B161" s="171">
        <v>46056</v>
      </c>
      <c r="C161" s="153" t="s">
        <v>99</v>
      </c>
      <c r="D161" s="130" t="str">
        <f t="shared" si="85"/>
        <v>CG</v>
      </c>
      <c r="E161" s="172" t="s">
        <v>118</v>
      </c>
      <c r="F161" s="172"/>
      <c r="G161" s="173"/>
      <c r="H161" s="173"/>
      <c r="I161" s="173"/>
      <c r="J161" s="105"/>
      <c r="K161" s="197" t="e">
        <f>VLOOKUP(J161,'[3]Item List (3)'!A$1:B$110000,2,FALSE)</f>
        <v>#N/A</v>
      </c>
      <c r="L161" s="105"/>
      <c r="M161" s="198" t="str">
        <f t="shared" si="71"/>
        <v>IR</v>
      </c>
      <c r="N161" s="153"/>
      <c r="O161" s="199" t="str">
        <f t="shared" si="81"/>
        <v/>
      </c>
      <c r="P161" s="153"/>
      <c r="Q161" s="243"/>
      <c r="R161" s="153"/>
      <c r="S161" s="153"/>
      <c r="T161" s="153"/>
      <c r="U161" s="209">
        <f t="shared" si="83"/>
        <v>0</v>
      </c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  <c r="AV161" s="153"/>
      <c r="AW161" s="153"/>
      <c r="AX161" s="153">
        <v>480</v>
      </c>
      <c r="AY161" s="153"/>
      <c r="AZ161" s="153"/>
      <c r="BA161" s="153"/>
      <c r="BB161" s="153"/>
      <c r="BC161" s="153"/>
      <c r="BD161" s="153"/>
      <c r="BE161" s="153"/>
      <c r="BF161" s="153"/>
      <c r="BG161" s="223">
        <f t="shared" si="65"/>
        <v>480</v>
      </c>
      <c r="BH161" s="224">
        <f t="shared" si="72"/>
        <v>8</v>
      </c>
      <c r="BI161" s="225">
        <f t="shared" si="73"/>
        <v>0</v>
      </c>
      <c r="BJ161" s="225">
        <f t="shared" si="74"/>
        <v>0</v>
      </c>
      <c r="BK161" s="226">
        <f t="shared" si="66"/>
        <v>0</v>
      </c>
      <c r="BL161" s="226">
        <f t="shared" si="67"/>
        <v>0</v>
      </c>
      <c r="BM161" s="226">
        <f t="shared" si="80"/>
        <v>0</v>
      </c>
      <c r="BN161" s="237">
        <f t="shared" si="69"/>
        <v>0</v>
      </c>
      <c r="BO161" s="237">
        <f t="shared" si="75"/>
        <v>0</v>
      </c>
      <c r="BP161" s="237">
        <f t="shared" si="76"/>
        <v>8</v>
      </c>
      <c r="BQ161" s="238">
        <f t="shared" si="77"/>
        <v>0</v>
      </c>
      <c r="BR161" s="140"/>
      <c r="BS161" s="140"/>
      <c r="BT161" s="140"/>
      <c r="BU161" s="141"/>
      <c r="BV161" s="140"/>
      <c r="BW161" s="153">
        <f t="shared" si="82"/>
        <v>0</v>
      </c>
    </row>
    <row r="162" s="129" customFormat="1" spans="1:75">
      <c r="A162" s="170">
        <v>181</v>
      </c>
      <c r="B162" s="171">
        <v>46056</v>
      </c>
      <c r="C162" s="153" t="s">
        <v>97</v>
      </c>
      <c r="D162" s="130" t="str">
        <f t="shared" si="85"/>
        <v>CG</v>
      </c>
      <c r="E162" s="172" t="s">
        <v>119</v>
      </c>
      <c r="F162" s="172" t="s">
        <v>114</v>
      </c>
      <c r="G162" s="173" t="s">
        <v>190</v>
      </c>
      <c r="H162" s="173" t="s">
        <v>191</v>
      </c>
      <c r="I162" s="173"/>
      <c r="J162" s="105">
        <v>208448</v>
      </c>
      <c r="K162" s="197" t="str">
        <f>VLOOKUP(J162,'[3]Item List (3)'!A$1:B$110000,2,FALSE)</f>
        <v>R.OR 448(JC 8007) </v>
      </c>
      <c r="L162" s="105">
        <v>251223011</v>
      </c>
      <c r="M162" s="198" t="str">
        <f t="shared" si="71"/>
        <v>OR</v>
      </c>
      <c r="N162" s="153"/>
      <c r="O162" s="199" t="str">
        <f t="shared" si="81"/>
        <v/>
      </c>
      <c r="P162" s="153">
        <v>3</v>
      </c>
      <c r="Q162" s="243">
        <v>1045</v>
      </c>
      <c r="R162" s="153"/>
      <c r="S162" s="153">
        <v>21</v>
      </c>
      <c r="T162" s="153"/>
      <c r="U162" s="209">
        <f t="shared" si="83"/>
        <v>1066</v>
      </c>
      <c r="V162" s="153">
        <v>240</v>
      </c>
      <c r="W162" s="153"/>
      <c r="X162" s="153">
        <v>60</v>
      </c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>
        <v>60</v>
      </c>
      <c r="AR162" s="153"/>
      <c r="AS162" s="153"/>
      <c r="AT162" s="153"/>
      <c r="AU162" s="153"/>
      <c r="AV162" s="153"/>
      <c r="AW162" s="153"/>
      <c r="AX162" s="153"/>
      <c r="AY162" s="153"/>
      <c r="AZ162" s="153"/>
      <c r="BA162" s="153"/>
      <c r="BB162" s="153"/>
      <c r="BC162" s="153"/>
      <c r="BD162" s="153"/>
      <c r="BE162" s="153"/>
      <c r="BF162" s="153"/>
      <c r="BG162" s="223">
        <f t="shared" si="65"/>
        <v>360</v>
      </c>
      <c r="BH162" s="224">
        <f t="shared" si="72"/>
        <v>6</v>
      </c>
      <c r="BI162" s="225">
        <f t="shared" si="73"/>
        <v>4</v>
      </c>
      <c r="BJ162" s="225">
        <f t="shared" si="74"/>
        <v>66.6666666666667</v>
      </c>
      <c r="BK162" s="226">
        <f t="shared" si="66"/>
        <v>0</v>
      </c>
      <c r="BL162" s="226">
        <f t="shared" si="67"/>
        <v>98.0300187617261</v>
      </c>
      <c r="BM162" s="226">
        <f t="shared" si="80"/>
        <v>0</v>
      </c>
      <c r="BN162" s="237">
        <f t="shared" si="69"/>
        <v>0</v>
      </c>
      <c r="BO162" s="237">
        <f t="shared" si="75"/>
        <v>0</v>
      </c>
      <c r="BP162" s="237">
        <f t="shared" si="76"/>
        <v>2</v>
      </c>
      <c r="BQ162" s="238">
        <f t="shared" si="77"/>
        <v>0</v>
      </c>
      <c r="BR162" s="140"/>
      <c r="BS162" s="140"/>
      <c r="BT162" s="140"/>
      <c r="BU162" s="141"/>
      <c r="BV162" s="140"/>
      <c r="BW162" s="153">
        <f t="shared" si="82"/>
        <v>3135</v>
      </c>
    </row>
    <row r="163" s="129" customFormat="1" spans="1:75">
      <c r="A163" s="170">
        <v>184</v>
      </c>
      <c r="B163" s="171">
        <v>46056</v>
      </c>
      <c r="C163" s="153" t="s">
        <v>97</v>
      </c>
      <c r="D163" s="130" t="str">
        <f t="shared" si="85"/>
        <v>CG</v>
      </c>
      <c r="E163" s="172" t="s">
        <v>119</v>
      </c>
      <c r="F163" s="172" t="s">
        <v>111</v>
      </c>
      <c r="G163" s="173" t="s">
        <v>190</v>
      </c>
      <c r="H163" s="173" t="s">
        <v>191</v>
      </c>
      <c r="I163" s="173"/>
      <c r="J163" s="105">
        <v>208448</v>
      </c>
      <c r="K163" s="197" t="str">
        <f>VLOOKUP(J163,'[3]Item List (3)'!A$1:B$110000,2,FALSE)</f>
        <v>R.OR 448(JC 8007) </v>
      </c>
      <c r="L163" s="105">
        <v>251223011</v>
      </c>
      <c r="M163" s="198" t="str">
        <f t="shared" si="71"/>
        <v>OR</v>
      </c>
      <c r="N163" s="153"/>
      <c r="O163" s="199" t="str">
        <f t="shared" si="81"/>
        <v/>
      </c>
      <c r="P163" s="153">
        <v>1</v>
      </c>
      <c r="Q163" s="243">
        <v>1300</v>
      </c>
      <c r="R163" s="153"/>
      <c r="S163" s="153"/>
      <c r="T163" s="153"/>
      <c r="U163" s="209">
        <f t="shared" si="83"/>
        <v>1300</v>
      </c>
      <c r="V163" s="153">
        <v>120</v>
      </c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  <c r="AW163" s="153"/>
      <c r="AX163" s="153"/>
      <c r="AY163" s="153"/>
      <c r="AZ163" s="153"/>
      <c r="BA163" s="153"/>
      <c r="BB163" s="153"/>
      <c r="BC163" s="153"/>
      <c r="BD163" s="153"/>
      <c r="BE163" s="153"/>
      <c r="BF163" s="153"/>
      <c r="BG163" s="223">
        <f t="shared" si="65"/>
        <v>120</v>
      </c>
      <c r="BH163" s="224">
        <f t="shared" si="72"/>
        <v>2</v>
      </c>
      <c r="BI163" s="225">
        <f t="shared" si="73"/>
        <v>2</v>
      </c>
      <c r="BJ163" s="225">
        <f t="shared" si="74"/>
        <v>100</v>
      </c>
      <c r="BK163" s="226">
        <f t="shared" si="66"/>
        <v>0</v>
      </c>
      <c r="BL163" s="226">
        <f t="shared" si="67"/>
        <v>100</v>
      </c>
      <c r="BM163" s="226">
        <f t="shared" si="80"/>
        <v>0</v>
      </c>
      <c r="BN163" s="237">
        <f t="shared" si="69"/>
        <v>0</v>
      </c>
      <c r="BO163" s="237">
        <f t="shared" si="75"/>
        <v>0</v>
      </c>
      <c r="BP163" s="237">
        <f t="shared" si="76"/>
        <v>0</v>
      </c>
      <c r="BQ163" s="238">
        <f t="shared" si="77"/>
        <v>0</v>
      </c>
      <c r="BR163" s="140"/>
      <c r="BS163" s="140"/>
      <c r="BT163" s="140"/>
      <c r="BU163" s="141"/>
      <c r="BV163" s="140"/>
      <c r="BW163" s="153">
        <f t="shared" si="82"/>
        <v>1300</v>
      </c>
    </row>
    <row r="164" s="129" customFormat="1" spans="1:75">
      <c r="A164" s="170">
        <v>185</v>
      </c>
      <c r="B164" s="171">
        <v>46056</v>
      </c>
      <c r="C164" s="153" t="s">
        <v>99</v>
      </c>
      <c r="D164" s="130" t="str">
        <f t="shared" si="85"/>
        <v>CG</v>
      </c>
      <c r="E164" s="172" t="s">
        <v>119</v>
      </c>
      <c r="F164" s="172" t="s">
        <v>111</v>
      </c>
      <c r="G164" s="173" t="s">
        <v>115</v>
      </c>
      <c r="H164" s="173" t="s">
        <v>176</v>
      </c>
      <c r="I164" s="173" t="s">
        <v>117</v>
      </c>
      <c r="J164" s="105">
        <v>208448</v>
      </c>
      <c r="K164" s="197" t="str">
        <f>VLOOKUP(J164,'[3]Item List (3)'!A$1:B$110000,2,FALSE)</f>
        <v>R.OR 448(JC 8007) </v>
      </c>
      <c r="L164" s="105">
        <v>251223011</v>
      </c>
      <c r="M164" s="198" t="str">
        <f t="shared" si="71"/>
        <v>OR</v>
      </c>
      <c r="N164" s="153"/>
      <c r="O164" s="199" t="str">
        <f t="shared" si="81"/>
        <v/>
      </c>
      <c r="P164" s="153">
        <v>1</v>
      </c>
      <c r="Q164" s="243">
        <v>3017</v>
      </c>
      <c r="R164" s="153"/>
      <c r="S164" s="153"/>
      <c r="T164" s="153"/>
      <c r="U164" s="209">
        <f t="shared" si="83"/>
        <v>3017</v>
      </c>
      <c r="V164" s="153">
        <v>180</v>
      </c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>
        <v>80</v>
      </c>
      <c r="AR164" s="153"/>
      <c r="AS164" s="153"/>
      <c r="AT164" s="153"/>
      <c r="AU164" s="153"/>
      <c r="AV164" s="153"/>
      <c r="AW164" s="153"/>
      <c r="AX164" s="153"/>
      <c r="AY164" s="153"/>
      <c r="AZ164" s="153"/>
      <c r="BA164" s="153"/>
      <c r="BB164" s="153"/>
      <c r="BC164" s="153"/>
      <c r="BD164" s="153"/>
      <c r="BE164" s="153"/>
      <c r="BF164" s="153"/>
      <c r="BG164" s="223">
        <f t="shared" si="65"/>
        <v>260</v>
      </c>
      <c r="BH164" s="224">
        <f t="shared" si="72"/>
        <v>4.33333333333333</v>
      </c>
      <c r="BI164" s="225">
        <f t="shared" si="73"/>
        <v>3</v>
      </c>
      <c r="BJ164" s="225">
        <f t="shared" si="74"/>
        <v>69.2307692307692</v>
      </c>
      <c r="BK164" s="226">
        <f t="shared" si="66"/>
        <v>0</v>
      </c>
      <c r="BL164" s="226">
        <f t="shared" si="67"/>
        <v>100</v>
      </c>
      <c r="BM164" s="226">
        <f t="shared" si="80"/>
        <v>0</v>
      </c>
      <c r="BN164" s="237">
        <f t="shared" si="69"/>
        <v>0</v>
      </c>
      <c r="BO164" s="237">
        <f t="shared" si="75"/>
        <v>0</v>
      </c>
      <c r="BP164" s="237">
        <f t="shared" si="76"/>
        <v>1.33333333333333</v>
      </c>
      <c r="BQ164" s="238">
        <f t="shared" si="77"/>
        <v>0</v>
      </c>
      <c r="BR164" s="140"/>
      <c r="BS164" s="140"/>
      <c r="BT164" s="140"/>
      <c r="BU164" s="141"/>
      <c r="BV164" s="140"/>
      <c r="BW164" s="153">
        <f t="shared" si="82"/>
        <v>3017</v>
      </c>
    </row>
    <row r="165" s="129" customFormat="1" spans="1:75">
      <c r="A165" s="170">
        <v>188</v>
      </c>
      <c r="B165" s="171">
        <v>46056</v>
      </c>
      <c r="C165" s="153" t="s">
        <v>99</v>
      </c>
      <c r="D165" s="130" t="str">
        <f t="shared" si="85"/>
        <v>CG</v>
      </c>
      <c r="E165" s="172" t="s">
        <v>119</v>
      </c>
      <c r="F165" s="172" t="s">
        <v>111</v>
      </c>
      <c r="G165" s="173" t="s">
        <v>115</v>
      </c>
      <c r="H165" s="173" t="s">
        <v>176</v>
      </c>
      <c r="I165" s="173" t="s">
        <v>117</v>
      </c>
      <c r="J165" s="105">
        <v>208448</v>
      </c>
      <c r="K165" s="197" t="str">
        <f>VLOOKUP(J165,'[3]Item List (3)'!A$1:B$110000,2,FALSE)</f>
        <v>R.OR 448(JC 8007) </v>
      </c>
      <c r="L165" s="105">
        <v>251223011</v>
      </c>
      <c r="M165" s="198" t="str">
        <f t="shared" si="71"/>
        <v>OR</v>
      </c>
      <c r="N165" s="153"/>
      <c r="O165" s="199" t="str">
        <f t="shared" si="81"/>
        <v/>
      </c>
      <c r="P165" s="153">
        <v>1</v>
      </c>
      <c r="Q165" s="243">
        <v>3700</v>
      </c>
      <c r="R165" s="153"/>
      <c r="S165" s="153"/>
      <c r="T165" s="153"/>
      <c r="U165" s="209">
        <f t="shared" si="83"/>
        <v>3700</v>
      </c>
      <c r="V165" s="153">
        <v>220</v>
      </c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3"/>
      <c r="BC165" s="153"/>
      <c r="BD165" s="153"/>
      <c r="BE165" s="153"/>
      <c r="BF165" s="153"/>
      <c r="BG165" s="223">
        <f t="shared" si="65"/>
        <v>220</v>
      </c>
      <c r="BH165" s="224">
        <f t="shared" si="72"/>
        <v>3.66666666666667</v>
      </c>
      <c r="BI165" s="225">
        <f t="shared" si="73"/>
        <v>3.66666666666667</v>
      </c>
      <c r="BJ165" s="225">
        <f t="shared" si="74"/>
        <v>100</v>
      </c>
      <c r="BK165" s="226">
        <f t="shared" si="66"/>
        <v>0</v>
      </c>
      <c r="BL165" s="226">
        <f t="shared" si="67"/>
        <v>100</v>
      </c>
      <c r="BM165" s="226">
        <f t="shared" si="80"/>
        <v>0</v>
      </c>
      <c r="BN165" s="237">
        <f t="shared" si="69"/>
        <v>0</v>
      </c>
      <c r="BO165" s="237">
        <f t="shared" si="75"/>
        <v>0</v>
      </c>
      <c r="BP165" s="237">
        <f t="shared" si="76"/>
        <v>0</v>
      </c>
      <c r="BQ165" s="238">
        <f t="shared" si="77"/>
        <v>0</v>
      </c>
      <c r="BR165" s="140"/>
      <c r="BS165" s="140"/>
      <c r="BT165" s="140"/>
      <c r="BU165" s="141"/>
      <c r="BV165" s="140"/>
      <c r="BW165" s="153">
        <f t="shared" si="82"/>
        <v>3700</v>
      </c>
    </row>
    <row r="166" s="129" customFormat="1" spans="1:75">
      <c r="A166" s="170">
        <v>189</v>
      </c>
      <c r="B166" s="171">
        <v>46056</v>
      </c>
      <c r="C166" s="153" t="s">
        <v>97</v>
      </c>
      <c r="D166" s="130" t="str">
        <f t="shared" si="85"/>
        <v>EG</v>
      </c>
      <c r="E166" s="172" t="s">
        <v>120</v>
      </c>
      <c r="F166" s="172"/>
      <c r="G166" s="173"/>
      <c r="H166" s="173"/>
      <c r="I166" s="173"/>
      <c r="J166" s="105"/>
      <c r="K166" s="197" t="e">
        <f>VLOOKUP(J166,'[3]Item List (3)'!A$1:B$110000,2,FALSE)</f>
        <v>#N/A</v>
      </c>
      <c r="L166" s="105"/>
      <c r="M166" s="198" t="str">
        <f t="shared" si="71"/>
        <v>IR</v>
      </c>
      <c r="N166" s="153"/>
      <c r="O166" s="199" t="str">
        <f t="shared" si="81"/>
        <v/>
      </c>
      <c r="P166" s="153"/>
      <c r="Q166" s="243"/>
      <c r="R166" s="153"/>
      <c r="S166" s="153"/>
      <c r="T166" s="153"/>
      <c r="U166" s="209">
        <f t="shared" si="83"/>
        <v>0</v>
      </c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>
        <v>480</v>
      </c>
      <c r="AS166" s="153"/>
      <c r="AT166" s="153"/>
      <c r="AU166" s="153"/>
      <c r="AV166" s="153"/>
      <c r="AW166" s="153"/>
      <c r="AX166" s="153"/>
      <c r="AY166" s="153"/>
      <c r="AZ166" s="153"/>
      <c r="BA166" s="153"/>
      <c r="BB166" s="153"/>
      <c r="BC166" s="153"/>
      <c r="BD166" s="153"/>
      <c r="BE166" s="153"/>
      <c r="BF166" s="153"/>
      <c r="BG166" s="223">
        <f t="shared" si="65"/>
        <v>480</v>
      </c>
      <c r="BH166" s="224">
        <f t="shared" si="72"/>
        <v>8</v>
      </c>
      <c r="BI166" s="225">
        <f t="shared" si="73"/>
        <v>0</v>
      </c>
      <c r="BJ166" s="225">
        <f t="shared" si="74"/>
        <v>0</v>
      </c>
      <c r="BK166" s="226">
        <f t="shared" si="66"/>
        <v>0</v>
      </c>
      <c r="BL166" s="226">
        <f t="shared" si="67"/>
        <v>0</v>
      </c>
      <c r="BM166" s="226">
        <f t="shared" si="80"/>
        <v>0</v>
      </c>
      <c r="BN166" s="237">
        <f t="shared" si="69"/>
        <v>0</v>
      </c>
      <c r="BO166" s="237">
        <f t="shared" si="75"/>
        <v>0</v>
      </c>
      <c r="BP166" s="237">
        <f t="shared" si="76"/>
        <v>8</v>
      </c>
      <c r="BQ166" s="238">
        <f t="shared" si="77"/>
        <v>0</v>
      </c>
      <c r="BR166" s="140"/>
      <c r="BS166" s="140"/>
      <c r="BT166" s="140"/>
      <c r="BU166" s="141"/>
      <c r="BV166" s="140"/>
      <c r="BW166" s="153">
        <f t="shared" si="82"/>
        <v>0</v>
      </c>
    </row>
    <row r="167" s="129" customFormat="1" spans="1:75">
      <c r="A167" s="170">
        <v>190</v>
      </c>
      <c r="B167" s="171">
        <v>46056</v>
      </c>
      <c r="C167" s="153" t="s">
        <v>99</v>
      </c>
      <c r="D167" s="130" t="str">
        <f t="shared" si="85"/>
        <v>EG</v>
      </c>
      <c r="E167" s="172" t="s">
        <v>120</v>
      </c>
      <c r="F167" s="172" t="s">
        <v>129</v>
      </c>
      <c r="G167" s="173" t="s">
        <v>169</v>
      </c>
      <c r="H167" s="173" t="s">
        <v>124</v>
      </c>
      <c r="I167" s="173"/>
      <c r="J167" s="105">
        <v>104281</v>
      </c>
      <c r="K167" s="197" t="str">
        <f>VLOOKUP(J167,'[3]Item List (3)'!A$1:B$110000,2,FALSE)</f>
        <v>D.IR 14536 </v>
      </c>
      <c r="L167" s="105">
        <v>251223015</v>
      </c>
      <c r="M167" s="198" t="str">
        <f t="shared" si="71"/>
        <v>IR</v>
      </c>
      <c r="N167" s="153">
        <v>45</v>
      </c>
      <c r="O167" s="199">
        <f t="shared" si="81"/>
        <v>80</v>
      </c>
      <c r="P167" s="153">
        <v>1</v>
      </c>
      <c r="Q167" s="243">
        <v>136</v>
      </c>
      <c r="R167" s="153">
        <v>6</v>
      </c>
      <c r="S167" s="153">
        <v>1</v>
      </c>
      <c r="T167" s="153"/>
      <c r="U167" s="209">
        <f t="shared" si="83"/>
        <v>137</v>
      </c>
      <c r="V167" s="153">
        <v>145</v>
      </c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>
        <v>335</v>
      </c>
      <c r="AS167" s="153"/>
      <c r="AT167" s="153"/>
      <c r="AU167" s="153"/>
      <c r="AV167" s="153"/>
      <c r="AW167" s="153"/>
      <c r="AX167" s="153"/>
      <c r="AY167" s="153"/>
      <c r="AZ167" s="153"/>
      <c r="BA167" s="153"/>
      <c r="BB167" s="153"/>
      <c r="BC167" s="153"/>
      <c r="BD167" s="153"/>
      <c r="BE167" s="153"/>
      <c r="BF167" s="153"/>
      <c r="BG167" s="223">
        <f t="shared" si="65"/>
        <v>480</v>
      </c>
      <c r="BH167" s="224">
        <f t="shared" si="72"/>
        <v>8</v>
      </c>
      <c r="BI167" s="225">
        <f t="shared" si="73"/>
        <v>2.41666666666667</v>
      </c>
      <c r="BJ167" s="225">
        <f t="shared" si="74"/>
        <v>30.2083333333333</v>
      </c>
      <c r="BK167" s="226">
        <f t="shared" si="66"/>
        <v>70.8620689655172</v>
      </c>
      <c r="BL167" s="226">
        <f t="shared" si="67"/>
        <v>94.8905109489051</v>
      </c>
      <c r="BM167" s="226">
        <f t="shared" si="80"/>
        <v>20.3125</v>
      </c>
      <c r="BN167" s="237">
        <f t="shared" si="69"/>
        <v>0</v>
      </c>
      <c r="BO167" s="237">
        <f t="shared" si="75"/>
        <v>640</v>
      </c>
      <c r="BP167" s="237">
        <f t="shared" si="76"/>
        <v>5.58333333333333</v>
      </c>
      <c r="BQ167" s="238">
        <f t="shared" si="77"/>
        <v>446.666666666667</v>
      </c>
      <c r="BR167" s="140"/>
      <c r="BS167" s="140"/>
      <c r="BT167" s="140"/>
      <c r="BU167" s="141"/>
      <c r="BV167" s="140"/>
      <c r="BW167" s="153">
        <f t="shared" si="82"/>
        <v>136</v>
      </c>
    </row>
    <row r="168" s="129" customFormat="1" spans="1:75">
      <c r="A168" s="170">
        <v>191</v>
      </c>
      <c r="B168" s="171">
        <v>46056</v>
      </c>
      <c r="C168" s="153" t="s">
        <v>97</v>
      </c>
      <c r="D168" s="130" t="str">
        <f t="shared" si="85"/>
        <v>EG</v>
      </c>
      <c r="E168" s="172" t="s">
        <v>121</v>
      </c>
      <c r="F168" s="172" t="s">
        <v>129</v>
      </c>
      <c r="G168" s="173" t="s">
        <v>154</v>
      </c>
      <c r="H168" s="173"/>
      <c r="I168" s="173"/>
      <c r="J168" s="105">
        <v>601171</v>
      </c>
      <c r="K168" s="197" t="e">
        <f>VLOOKUP(J168,'[3]Item List (3)'!A$1:B$110000,2,FALSE)</f>
        <v>#N/A</v>
      </c>
      <c r="L168" s="105">
        <v>250101011</v>
      </c>
      <c r="M168" s="198" t="str">
        <f t="shared" si="71"/>
        <v>IR</v>
      </c>
      <c r="N168" s="153">
        <v>45</v>
      </c>
      <c r="O168" s="199">
        <f t="shared" si="81"/>
        <v>80</v>
      </c>
      <c r="P168" s="153">
        <v>1</v>
      </c>
      <c r="Q168" s="243">
        <v>132</v>
      </c>
      <c r="R168" s="153"/>
      <c r="S168" s="153">
        <v>1</v>
      </c>
      <c r="T168" s="153"/>
      <c r="U168" s="209">
        <f t="shared" si="83"/>
        <v>133</v>
      </c>
      <c r="V168" s="153">
        <v>120</v>
      </c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>
        <v>360</v>
      </c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3"/>
      <c r="BC168" s="153"/>
      <c r="BD168" s="153"/>
      <c r="BE168" s="153"/>
      <c r="BF168" s="153"/>
      <c r="BG168" s="223">
        <f t="shared" si="65"/>
        <v>480</v>
      </c>
      <c r="BH168" s="224">
        <f t="shared" si="72"/>
        <v>8</v>
      </c>
      <c r="BI168" s="225">
        <f t="shared" si="73"/>
        <v>2</v>
      </c>
      <c r="BJ168" s="225">
        <f t="shared" si="74"/>
        <v>25</v>
      </c>
      <c r="BK168" s="226">
        <f t="shared" si="66"/>
        <v>83.125</v>
      </c>
      <c r="BL168" s="226">
        <f t="shared" si="67"/>
        <v>99.2481203007519</v>
      </c>
      <c r="BM168" s="226">
        <f t="shared" si="80"/>
        <v>20.625</v>
      </c>
      <c r="BN168" s="237">
        <f t="shared" si="69"/>
        <v>0</v>
      </c>
      <c r="BO168" s="237">
        <f t="shared" si="75"/>
        <v>640</v>
      </c>
      <c r="BP168" s="237">
        <f t="shared" si="76"/>
        <v>6</v>
      </c>
      <c r="BQ168" s="238">
        <f t="shared" si="77"/>
        <v>480</v>
      </c>
      <c r="BR168" s="140"/>
      <c r="BS168" s="140"/>
      <c r="BT168" s="140"/>
      <c r="BU168" s="141"/>
      <c r="BV168" s="140"/>
      <c r="BW168" s="153">
        <f t="shared" si="82"/>
        <v>132</v>
      </c>
    </row>
    <row r="169" s="129" customFormat="1" spans="1:75">
      <c r="A169" s="170">
        <v>194</v>
      </c>
      <c r="B169" s="171">
        <v>46056</v>
      </c>
      <c r="C169" s="153" t="s">
        <v>99</v>
      </c>
      <c r="D169" s="130" t="str">
        <f t="shared" si="85"/>
        <v>EG</v>
      </c>
      <c r="E169" s="172" t="s">
        <v>121</v>
      </c>
      <c r="F169" s="172" t="s">
        <v>129</v>
      </c>
      <c r="G169" s="173" t="s">
        <v>142</v>
      </c>
      <c r="H169" s="173" t="s">
        <v>124</v>
      </c>
      <c r="I169" s="173" t="s">
        <v>169</v>
      </c>
      <c r="J169" s="105">
        <v>601171</v>
      </c>
      <c r="K169" s="197" t="e">
        <f>VLOOKUP(J169,'[3]Item List (3)'!A$1:B$110000,2,FALSE)</f>
        <v>#N/A</v>
      </c>
      <c r="L169" s="105">
        <v>250101011</v>
      </c>
      <c r="M169" s="198" t="str">
        <f t="shared" si="71"/>
        <v>IR</v>
      </c>
      <c r="N169" s="153">
        <v>45</v>
      </c>
      <c r="O169" s="199">
        <f t="shared" si="81"/>
        <v>80</v>
      </c>
      <c r="P169" s="153">
        <v>1</v>
      </c>
      <c r="Q169" s="243">
        <v>51</v>
      </c>
      <c r="R169" s="153">
        <v>2</v>
      </c>
      <c r="S169" s="153"/>
      <c r="T169" s="153">
        <v>1</v>
      </c>
      <c r="U169" s="209">
        <f t="shared" si="83"/>
        <v>52</v>
      </c>
      <c r="V169" s="153">
        <v>100</v>
      </c>
      <c r="W169" s="153">
        <v>20</v>
      </c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>
        <v>40</v>
      </c>
      <c r="AS169" s="153"/>
      <c r="AT169" s="153"/>
      <c r="AU169" s="153"/>
      <c r="AV169" s="153"/>
      <c r="AW169" s="153"/>
      <c r="AX169" s="153"/>
      <c r="AY169" s="153"/>
      <c r="AZ169" s="153"/>
      <c r="BA169" s="153"/>
      <c r="BB169" s="153"/>
      <c r="BC169" s="153"/>
      <c r="BD169" s="153"/>
      <c r="BE169" s="153"/>
      <c r="BF169" s="153"/>
      <c r="BG169" s="223">
        <f t="shared" si="65"/>
        <v>160</v>
      </c>
      <c r="BH169" s="224">
        <f t="shared" si="72"/>
        <v>2.66666666666667</v>
      </c>
      <c r="BI169" s="225">
        <f t="shared" si="73"/>
        <v>1.66666666666667</v>
      </c>
      <c r="BJ169" s="225">
        <f t="shared" si="74"/>
        <v>62.5</v>
      </c>
      <c r="BK169" s="226">
        <f t="shared" si="66"/>
        <v>39</v>
      </c>
      <c r="BL169" s="226">
        <f t="shared" si="67"/>
        <v>94.2307692307692</v>
      </c>
      <c r="BM169" s="226">
        <f t="shared" si="80"/>
        <v>22.96875</v>
      </c>
      <c r="BN169" s="237">
        <f t="shared" si="69"/>
        <v>0.333333333333333</v>
      </c>
      <c r="BO169" s="237">
        <f t="shared" si="75"/>
        <v>186.666666666667</v>
      </c>
      <c r="BP169" s="237">
        <f t="shared" si="76"/>
        <v>0.666666666666667</v>
      </c>
      <c r="BQ169" s="238">
        <f t="shared" si="77"/>
        <v>53.3333333333333</v>
      </c>
      <c r="BR169" s="140"/>
      <c r="BS169" s="140"/>
      <c r="BT169" s="140"/>
      <c r="BU169" s="141"/>
      <c r="BV169" s="140"/>
      <c r="BW169" s="153">
        <f t="shared" si="82"/>
        <v>51</v>
      </c>
    </row>
    <row r="170" s="129" customFormat="1" spans="1:75">
      <c r="A170" s="170">
        <v>195</v>
      </c>
      <c r="B170" s="171">
        <v>46056</v>
      </c>
      <c r="C170" s="153" t="s">
        <v>99</v>
      </c>
      <c r="D170" s="130" t="str">
        <f t="shared" si="85"/>
        <v>EG</v>
      </c>
      <c r="E170" s="172" t="s">
        <v>121</v>
      </c>
      <c r="F170" s="172" t="s">
        <v>129</v>
      </c>
      <c r="G170" s="173" t="s">
        <v>142</v>
      </c>
      <c r="H170" s="173" t="s">
        <v>124</v>
      </c>
      <c r="I170" s="173" t="s">
        <v>169</v>
      </c>
      <c r="J170" s="105">
        <v>101049.11</v>
      </c>
      <c r="K170" s="197" t="str">
        <f>VLOOKUP(J170,'[3]Item List (3)'!A$1:B$110000,2,FALSE)</f>
        <v>NUTR.IR 1542X</v>
      </c>
      <c r="L170" s="105">
        <v>251105001</v>
      </c>
      <c r="M170" s="198" t="str">
        <f t="shared" si="71"/>
        <v>IR</v>
      </c>
      <c r="N170" s="153">
        <v>35</v>
      </c>
      <c r="O170" s="199">
        <f t="shared" si="81"/>
        <v>102.857142857143</v>
      </c>
      <c r="P170" s="153">
        <v>1</v>
      </c>
      <c r="Q170" s="243">
        <v>131</v>
      </c>
      <c r="R170" s="153">
        <v>7</v>
      </c>
      <c r="S170" s="153"/>
      <c r="T170" s="153"/>
      <c r="U170" s="209">
        <f t="shared" si="83"/>
        <v>131</v>
      </c>
      <c r="V170" s="153">
        <v>120</v>
      </c>
      <c r="W170" s="153">
        <v>60</v>
      </c>
      <c r="X170" s="153">
        <v>140</v>
      </c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  <c r="AW170" s="153"/>
      <c r="AX170" s="153"/>
      <c r="AY170" s="153"/>
      <c r="AZ170" s="153"/>
      <c r="BA170" s="153"/>
      <c r="BB170" s="153"/>
      <c r="BC170" s="153"/>
      <c r="BD170" s="153"/>
      <c r="BE170" s="153"/>
      <c r="BF170" s="153"/>
      <c r="BG170" s="223">
        <f t="shared" si="65"/>
        <v>320</v>
      </c>
      <c r="BH170" s="224">
        <f t="shared" si="72"/>
        <v>5.33333333333333</v>
      </c>
      <c r="BI170" s="225">
        <f t="shared" si="73"/>
        <v>2</v>
      </c>
      <c r="BJ170" s="225">
        <f t="shared" si="74"/>
        <v>37.5</v>
      </c>
      <c r="BK170" s="226">
        <f t="shared" si="66"/>
        <v>63.6805555555556</v>
      </c>
      <c r="BL170" s="226">
        <f t="shared" si="67"/>
        <v>94.6564885496183</v>
      </c>
      <c r="BM170" s="226">
        <f t="shared" si="80"/>
        <v>22.6041666666667</v>
      </c>
      <c r="BN170" s="237">
        <f t="shared" si="69"/>
        <v>1</v>
      </c>
      <c r="BO170" s="237">
        <f t="shared" si="75"/>
        <v>445.714285714286</v>
      </c>
      <c r="BP170" s="237">
        <f t="shared" si="76"/>
        <v>2.33333333333333</v>
      </c>
      <c r="BQ170" s="238">
        <f t="shared" si="77"/>
        <v>240</v>
      </c>
      <c r="BR170" s="140"/>
      <c r="BS170" s="140"/>
      <c r="BT170" s="140"/>
      <c r="BU170" s="141"/>
      <c r="BV170" s="140"/>
      <c r="BW170" s="153">
        <f t="shared" si="82"/>
        <v>131</v>
      </c>
    </row>
    <row r="171" s="129" customFormat="1" spans="1:75">
      <c r="A171" s="170">
        <v>196</v>
      </c>
      <c r="B171" s="171">
        <v>46056</v>
      </c>
      <c r="C171" s="153" t="s">
        <v>97</v>
      </c>
      <c r="D171" s="130" t="str">
        <f t="shared" si="85"/>
        <v>EG</v>
      </c>
      <c r="E171" s="172" t="s">
        <v>125</v>
      </c>
      <c r="F171" s="172" t="s">
        <v>122</v>
      </c>
      <c r="G171" s="173" t="s">
        <v>186</v>
      </c>
      <c r="H171" s="173" t="s">
        <v>126</v>
      </c>
      <c r="I171" s="173"/>
      <c r="J171" s="105">
        <v>208281</v>
      </c>
      <c r="K171" s="197" t="str">
        <f>VLOOKUP(J171,'[3]Item List (3)'!A$1:B$110000,2,FALSE)</f>
        <v>D.OR 14536 </v>
      </c>
      <c r="L171" s="105">
        <v>251225006</v>
      </c>
      <c r="M171" s="198" t="str">
        <f t="shared" si="71"/>
        <v>OR</v>
      </c>
      <c r="N171" s="153">
        <v>50</v>
      </c>
      <c r="O171" s="199">
        <f t="shared" si="81"/>
        <v>72</v>
      </c>
      <c r="P171" s="153">
        <v>1</v>
      </c>
      <c r="Q171" s="243">
        <v>195</v>
      </c>
      <c r="R171" s="153">
        <v>8</v>
      </c>
      <c r="S171" s="153">
        <v>2</v>
      </c>
      <c r="T171" s="153"/>
      <c r="U171" s="209">
        <f t="shared" si="83"/>
        <v>197</v>
      </c>
      <c r="V171" s="153">
        <v>260</v>
      </c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>
        <v>150</v>
      </c>
      <c r="AO171" s="153"/>
      <c r="AP171" s="153"/>
      <c r="AQ171" s="153"/>
      <c r="AR171" s="153">
        <v>70</v>
      </c>
      <c r="AS171" s="153"/>
      <c r="AT171" s="153"/>
      <c r="AU171" s="153"/>
      <c r="AV171" s="153"/>
      <c r="AW171" s="153"/>
      <c r="AX171" s="153"/>
      <c r="AY171" s="153"/>
      <c r="AZ171" s="153"/>
      <c r="BA171" s="153"/>
      <c r="BB171" s="153"/>
      <c r="BC171" s="153"/>
      <c r="BD171" s="153"/>
      <c r="BE171" s="153"/>
      <c r="BF171" s="153"/>
      <c r="BG171" s="223">
        <f t="shared" si="65"/>
        <v>480</v>
      </c>
      <c r="BH171" s="224">
        <f t="shared" si="72"/>
        <v>8</v>
      </c>
      <c r="BI171" s="225">
        <f t="shared" si="73"/>
        <v>4.33333333333333</v>
      </c>
      <c r="BJ171" s="225">
        <f t="shared" si="74"/>
        <v>54.1666666666667</v>
      </c>
      <c r="BK171" s="226">
        <f t="shared" si="66"/>
        <v>63.1410256410256</v>
      </c>
      <c r="BL171" s="226">
        <f t="shared" si="67"/>
        <v>94.9238578680203</v>
      </c>
      <c r="BM171" s="226">
        <f t="shared" si="80"/>
        <v>32.4652777777778</v>
      </c>
      <c r="BN171" s="237">
        <f t="shared" si="69"/>
        <v>0</v>
      </c>
      <c r="BO171" s="237">
        <f t="shared" si="75"/>
        <v>576</v>
      </c>
      <c r="BP171" s="237">
        <f t="shared" si="76"/>
        <v>3.66666666666667</v>
      </c>
      <c r="BQ171" s="238">
        <f t="shared" si="77"/>
        <v>264</v>
      </c>
      <c r="BR171" s="140"/>
      <c r="BS171" s="140"/>
      <c r="BT171" s="140"/>
      <c r="BU171" s="141"/>
      <c r="BV171" s="140"/>
      <c r="BW171" s="153">
        <f t="shared" si="82"/>
        <v>195</v>
      </c>
    </row>
    <row r="172" s="129" customFormat="1" spans="1:75">
      <c r="A172" s="170">
        <v>197</v>
      </c>
      <c r="B172" s="171">
        <v>46056</v>
      </c>
      <c r="C172" s="153" t="s">
        <v>99</v>
      </c>
      <c r="D172" s="130" t="str">
        <f t="shared" si="85"/>
        <v>EG</v>
      </c>
      <c r="E172" s="172" t="s">
        <v>125</v>
      </c>
      <c r="F172" s="172"/>
      <c r="G172" s="173"/>
      <c r="H172" s="173"/>
      <c r="I172" s="173"/>
      <c r="J172" s="105"/>
      <c r="K172" s="197" t="e">
        <f>VLOOKUP(J172,'[3]Item List (3)'!A$1:B$110000,2,FALSE)</f>
        <v>#N/A</v>
      </c>
      <c r="L172" s="105"/>
      <c r="M172" s="198" t="str">
        <f t="shared" si="71"/>
        <v>IR</v>
      </c>
      <c r="N172" s="153"/>
      <c r="O172" s="199" t="str">
        <f t="shared" si="81"/>
        <v/>
      </c>
      <c r="P172" s="153"/>
      <c r="Q172" s="243"/>
      <c r="R172" s="153"/>
      <c r="S172" s="153"/>
      <c r="T172" s="153"/>
      <c r="U172" s="209">
        <f t="shared" si="83"/>
        <v>0</v>
      </c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3"/>
      <c r="BC172" s="153"/>
      <c r="BD172" s="153"/>
      <c r="BE172" s="153"/>
      <c r="BF172" s="153">
        <v>480</v>
      </c>
      <c r="BG172" s="223">
        <f t="shared" si="65"/>
        <v>480</v>
      </c>
      <c r="BH172" s="224">
        <f t="shared" si="72"/>
        <v>8</v>
      </c>
      <c r="BI172" s="225">
        <f t="shared" si="73"/>
        <v>0</v>
      </c>
      <c r="BJ172" s="225">
        <f t="shared" si="74"/>
        <v>0</v>
      </c>
      <c r="BK172" s="226">
        <f t="shared" si="66"/>
        <v>0</v>
      </c>
      <c r="BL172" s="226">
        <f t="shared" si="67"/>
        <v>0</v>
      </c>
      <c r="BM172" s="226">
        <f t="shared" si="80"/>
        <v>0</v>
      </c>
      <c r="BN172" s="237">
        <f t="shared" si="69"/>
        <v>8</v>
      </c>
      <c r="BO172" s="237">
        <f t="shared" si="75"/>
        <v>0</v>
      </c>
      <c r="BP172" s="237">
        <f t="shared" si="76"/>
        <v>0</v>
      </c>
      <c r="BQ172" s="238">
        <f t="shared" si="77"/>
        <v>0</v>
      </c>
      <c r="BR172" s="140"/>
      <c r="BS172" s="140"/>
      <c r="BT172" s="140"/>
      <c r="BU172" s="141"/>
      <c r="BV172" s="140"/>
      <c r="BW172" s="153">
        <f t="shared" si="82"/>
        <v>0</v>
      </c>
    </row>
    <row r="173" s="129" customFormat="1" spans="1:75">
      <c r="A173" s="170">
        <v>198</v>
      </c>
      <c r="B173" s="171">
        <v>46056</v>
      </c>
      <c r="C173" s="153" t="s">
        <v>97</v>
      </c>
      <c r="D173" s="130" t="str">
        <f t="shared" si="85"/>
        <v>EG</v>
      </c>
      <c r="E173" s="172" t="s">
        <v>128</v>
      </c>
      <c r="F173" s="172"/>
      <c r="G173" s="173"/>
      <c r="H173" s="173"/>
      <c r="I173" s="173"/>
      <c r="J173" s="105"/>
      <c r="K173" s="197" t="e">
        <f>VLOOKUP(J173,'[3]Item List (3)'!A$1:B$110000,2,FALSE)</f>
        <v>#N/A</v>
      </c>
      <c r="L173" s="105"/>
      <c r="M173" s="198" t="str">
        <f t="shared" si="71"/>
        <v>IR</v>
      </c>
      <c r="N173" s="153"/>
      <c r="O173" s="199" t="str">
        <f t="shared" si="81"/>
        <v/>
      </c>
      <c r="P173" s="153"/>
      <c r="Q173" s="243"/>
      <c r="R173" s="153"/>
      <c r="S173" s="153"/>
      <c r="T173" s="153"/>
      <c r="U173" s="209">
        <f t="shared" si="83"/>
        <v>0</v>
      </c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>
        <v>480</v>
      </c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223">
        <f t="shared" si="65"/>
        <v>480</v>
      </c>
      <c r="BH173" s="224">
        <f t="shared" si="72"/>
        <v>8</v>
      </c>
      <c r="BI173" s="225">
        <f t="shared" si="73"/>
        <v>0</v>
      </c>
      <c r="BJ173" s="225">
        <f t="shared" si="74"/>
        <v>0</v>
      </c>
      <c r="BK173" s="226">
        <f t="shared" si="66"/>
        <v>0</v>
      </c>
      <c r="BL173" s="226">
        <f t="shared" si="67"/>
        <v>0</v>
      </c>
      <c r="BM173" s="226">
        <f t="shared" si="80"/>
        <v>0</v>
      </c>
      <c r="BN173" s="237">
        <f t="shared" si="69"/>
        <v>0</v>
      </c>
      <c r="BO173" s="237">
        <f t="shared" si="75"/>
        <v>0</v>
      </c>
      <c r="BP173" s="237">
        <f t="shared" si="76"/>
        <v>8</v>
      </c>
      <c r="BQ173" s="238">
        <f t="shared" si="77"/>
        <v>0</v>
      </c>
      <c r="BR173" s="140"/>
      <c r="BS173" s="140"/>
      <c r="BT173" s="140"/>
      <c r="BU173" s="141"/>
      <c r="BV173" s="140"/>
      <c r="BW173" s="153">
        <f t="shared" si="82"/>
        <v>0</v>
      </c>
    </row>
    <row r="174" s="129" customFormat="1" spans="1:75">
      <c r="A174" s="170">
        <v>199</v>
      </c>
      <c r="B174" s="171">
        <v>46056</v>
      </c>
      <c r="C174" s="153" t="s">
        <v>99</v>
      </c>
      <c r="D174" s="130" t="str">
        <f t="shared" si="85"/>
        <v>EG</v>
      </c>
      <c r="E174" s="172" t="s">
        <v>128</v>
      </c>
      <c r="F174" s="172"/>
      <c r="G174" s="173"/>
      <c r="H174" s="173"/>
      <c r="I174" s="173"/>
      <c r="J174" s="105"/>
      <c r="K174" s="197" t="e">
        <f>VLOOKUP(J174,'[3]Item List (3)'!A$1:B$110000,2,FALSE)</f>
        <v>#N/A</v>
      </c>
      <c r="L174" s="105"/>
      <c r="M174" s="198" t="str">
        <f t="shared" si="71"/>
        <v>IR</v>
      </c>
      <c r="N174" s="153"/>
      <c r="O174" s="199" t="str">
        <f t="shared" si="81"/>
        <v/>
      </c>
      <c r="P174" s="153"/>
      <c r="Q174" s="243"/>
      <c r="R174" s="153"/>
      <c r="S174" s="153"/>
      <c r="T174" s="153"/>
      <c r="U174" s="209">
        <f t="shared" si="83"/>
        <v>0</v>
      </c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  <c r="AV174" s="153"/>
      <c r="AW174" s="153"/>
      <c r="AX174" s="153"/>
      <c r="AY174" s="153"/>
      <c r="AZ174" s="153"/>
      <c r="BA174" s="153"/>
      <c r="BB174" s="153"/>
      <c r="BC174" s="153"/>
      <c r="BD174" s="153"/>
      <c r="BE174" s="153"/>
      <c r="BF174" s="153">
        <v>480</v>
      </c>
      <c r="BG174" s="223">
        <f t="shared" ref="BG174:BG178" si="86">SUM(V174:BF174)</f>
        <v>480</v>
      </c>
      <c r="BH174" s="224">
        <f t="shared" si="72"/>
        <v>8</v>
      </c>
      <c r="BI174" s="225">
        <f t="shared" si="73"/>
        <v>0</v>
      </c>
      <c r="BJ174" s="225">
        <f t="shared" si="74"/>
        <v>0</v>
      </c>
      <c r="BK174" s="226">
        <f t="shared" ref="BK174:BK178" si="87">IFERROR(((U174*N174)/(BI174*3600)*100),0)</f>
        <v>0</v>
      </c>
      <c r="BL174" s="226">
        <f t="shared" ref="BL174:BL178" si="88">IFERROR(((U174-(R174+S174+T174))/U174*100),0)</f>
        <v>0</v>
      </c>
      <c r="BM174" s="226">
        <f t="shared" si="80"/>
        <v>0</v>
      </c>
      <c r="BN174" s="237">
        <f t="shared" ref="BN174:BN178" si="89">(W174+AP174+BE174+BF174)/60</f>
        <v>8</v>
      </c>
      <c r="BO174" s="237">
        <f t="shared" si="75"/>
        <v>0</v>
      </c>
      <c r="BP174" s="237">
        <f t="shared" si="76"/>
        <v>0</v>
      </c>
      <c r="BQ174" s="238">
        <f t="shared" si="77"/>
        <v>0</v>
      </c>
      <c r="BR174" s="140"/>
      <c r="BS174" s="140"/>
      <c r="BT174" s="140"/>
      <c r="BU174" s="141"/>
      <c r="BV174" s="140"/>
      <c r="BW174" s="153">
        <f t="shared" si="82"/>
        <v>0</v>
      </c>
    </row>
    <row r="175" s="129" customFormat="1" spans="1:75">
      <c r="A175" s="170">
        <v>200</v>
      </c>
      <c r="B175" s="171">
        <v>46056</v>
      </c>
      <c r="C175" s="153" t="s">
        <v>97</v>
      </c>
      <c r="D175" s="130" t="str">
        <f t="shared" si="85"/>
        <v>EG</v>
      </c>
      <c r="E175" s="172" t="s">
        <v>131</v>
      </c>
      <c r="F175" s="172" t="s">
        <v>129</v>
      </c>
      <c r="G175" s="173" t="s">
        <v>157</v>
      </c>
      <c r="H175" s="173"/>
      <c r="I175" s="173"/>
      <c r="J175" s="105">
        <v>100282.4</v>
      </c>
      <c r="K175" s="197" t="str">
        <f>VLOOKUP(J175,'[3]Item List (3)'!A$1:B$110000,2,FALSE)</f>
        <v>D.IR 14537 SPL </v>
      </c>
      <c r="L175" s="105">
        <v>251230009</v>
      </c>
      <c r="M175" s="198" t="str">
        <f>IF((LEFT(J175))="2",$L$2,$J$2)</f>
        <v>IR</v>
      </c>
      <c r="N175" s="153">
        <v>45</v>
      </c>
      <c r="O175" s="199">
        <f t="shared" si="81"/>
        <v>80</v>
      </c>
      <c r="P175" s="153">
        <v>1</v>
      </c>
      <c r="Q175" s="243">
        <v>450</v>
      </c>
      <c r="R175" s="153"/>
      <c r="S175" s="153"/>
      <c r="T175" s="153"/>
      <c r="U175" s="209">
        <f t="shared" si="83"/>
        <v>450</v>
      </c>
      <c r="V175" s="153">
        <v>420</v>
      </c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>
        <v>60</v>
      </c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3"/>
      <c r="BF175" s="153"/>
      <c r="BG175" s="223">
        <f t="shared" si="86"/>
        <v>480</v>
      </c>
      <c r="BH175" s="224">
        <f t="shared" ref="BH175:BH207" si="90">BG175/60</f>
        <v>8</v>
      </c>
      <c r="BI175" s="225">
        <f t="shared" ref="BI175:BI178" si="91">IFERROR(BH175-SUM(W175:BF175)/60,0)</f>
        <v>7</v>
      </c>
      <c r="BJ175" s="225">
        <f t="shared" ref="BJ175:BJ178" si="92">IFERROR(BI175/BH175*100,0)</f>
        <v>87.5</v>
      </c>
      <c r="BK175" s="226">
        <f t="shared" si="87"/>
        <v>80.3571428571429</v>
      </c>
      <c r="BL175" s="226">
        <f t="shared" si="88"/>
        <v>100</v>
      </c>
      <c r="BM175" s="226">
        <f t="shared" si="80"/>
        <v>70.3125</v>
      </c>
      <c r="BN175" s="237">
        <f t="shared" si="89"/>
        <v>0</v>
      </c>
      <c r="BO175" s="237">
        <f t="shared" ref="BO175:BO207" si="93">IFERROR(((BH175-BN175)*3600)/N175,0)</f>
        <v>640</v>
      </c>
      <c r="BP175" s="237">
        <f t="shared" ref="BP175:BP207" si="94">IFERROR(SUM(W175:BF175)/60-BN175,0)</f>
        <v>1</v>
      </c>
      <c r="BQ175" s="238">
        <f t="shared" ref="BQ175:BQ207" si="95">IFERROR(BP175*3600/N175,0)</f>
        <v>80</v>
      </c>
      <c r="BR175" s="140"/>
      <c r="BS175" s="140"/>
      <c r="BT175" s="140"/>
      <c r="BU175" s="141"/>
      <c r="BV175" s="140"/>
      <c r="BW175" s="153">
        <f t="shared" si="82"/>
        <v>450</v>
      </c>
    </row>
    <row r="176" s="129" customFormat="1" spans="1:75">
      <c r="A176" s="170">
        <v>203</v>
      </c>
      <c r="B176" s="171">
        <v>46056</v>
      </c>
      <c r="C176" s="153" t="s">
        <v>99</v>
      </c>
      <c r="D176" s="130" t="str">
        <f t="shared" si="85"/>
        <v>EG</v>
      </c>
      <c r="E176" s="172" t="s">
        <v>131</v>
      </c>
      <c r="F176" s="172" t="s">
        <v>129</v>
      </c>
      <c r="G176" s="173" t="s">
        <v>124</v>
      </c>
      <c r="H176" s="173"/>
      <c r="I176" s="173"/>
      <c r="J176" s="105">
        <v>104281</v>
      </c>
      <c r="K176" s="197" t="str">
        <f>VLOOKUP(J176,'[3]Item List (3)'!A$1:B$110000,2,FALSE)</f>
        <v>D.IR 14536 </v>
      </c>
      <c r="L176" s="105">
        <v>251223015</v>
      </c>
      <c r="M176" s="198" t="str">
        <f>IF((LEFT(J176))="2",$L$2,$J$2)</f>
        <v>IR</v>
      </c>
      <c r="N176" s="153">
        <v>45</v>
      </c>
      <c r="O176" s="245">
        <f t="shared" si="81"/>
        <v>80</v>
      </c>
      <c r="P176" s="153">
        <v>1</v>
      </c>
      <c r="Q176" s="153">
        <v>69</v>
      </c>
      <c r="R176" s="153"/>
      <c r="S176" s="153"/>
      <c r="T176" s="153"/>
      <c r="U176" s="209">
        <f t="shared" si="83"/>
        <v>69</v>
      </c>
      <c r="V176" s="153">
        <v>60</v>
      </c>
      <c r="W176" s="153"/>
      <c r="X176" s="153"/>
      <c r="Y176" s="153"/>
      <c r="Z176" s="153"/>
      <c r="AA176" s="153"/>
      <c r="AB176" s="153">
        <v>180</v>
      </c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>
        <v>240</v>
      </c>
      <c r="AS176" s="153"/>
      <c r="AT176" s="153"/>
      <c r="AU176" s="153"/>
      <c r="AV176" s="153"/>
      <c r="AW176" s="153"/>
      <c r="AX176" s="153"/>
      <c r="AY176" s="153"/>
      <c r="AZ176" s="153"/>
      <c r="BA176" s="153"/>
      <c r="BB176" s="153"/>
      <c r="BC176" s="153"/>
      <c r="BD176" s="153"/>
      <c r="BE176" s="153"/>
      <c r="BF176" s="153"/>
      <c r="BG176" s="223">
        <f t="shared" si="86"/>
        <v>480</v>
      </c>
      <c r="BH176" s="224">
        <f t="shared" si="90"/>
        <v>8</v>
      </c>
      <c r="BI176" s="225">
        <f t="shared" si="91"/>
        <v>1</v>
      </c>
      <c r="BJ176" s="225">
        <f t="shared" si="92"/>
        <v>12.5</v>
      </c>
      <c r="BK176" s="226">
        <f t="shared" si="87"/>
        <v>86.25</v>
      </c>
      <c r="BL176" s="226">
        <f t="shared" si="88"/>
        <v>100</v>
      </c>
      <c r="BM176" s="226">
        <f t="shared" si="80"/>
        <v>10.78125</v>
      </c>
      <c r="BN176" s="237">
        <f t="shared" si="89"/>
        <v>0</v>
      </c>
      <c r="BO176" s="237">
        <f t="shared" si="93"/>
        <v>640</v>
      </c>
      <c r="BP176" s="237">
        <f t="shared" si="94"/>
        <v>7</v>
      </c>
      <c r="BQ176" s="238">
        <f t="shared" si="95"/>
        <v>560</v>
      </c>
      <c r="BR176" s="140"/>
      <c r="BS176" s="140"/>
      <c r="BT176" s="140"/>
      <c r="BU176" s="141"/>
      <c r="BV176" s="140"/>
      <c r="BW176" s="153">
        <f t="shared" si="82"/>
        <v>69</v>
      </c>
    </row>
    <row r="177" s="129" customFormat="1" spans="1:75">
      <c r="A177" s="170">
        <v>204</v>
      </c>
      <c r="B177" s="171">
        <v>46056</v>
      </c>
      <c r="C177" s="153" t="s">
        <v>97</v>
      </c>
      <c r="D177" s="130" t="str">
        <f t="shared" si="85"/>
        <v>IG</v>
      </c>
      <c r="E177" s="172" t="s">
        <v>132</v>
      </c>
      <c r="F177" s="172" t="s">
        <v>134</v>
      </c>
      <c r="G177" s="173" t="s">
        <v>154</v>
      </c>
      <c r="H177" s="173"/>
      <c r="I177" s="173"/>
      <c r="J177" s="105">
        <v>104299</v>
      </c>
      <c r="K177" s="197" t="str">
        <f>VLOOKUP(J177,'[3]Item List (3)'!A$1:B$110000,2,FALSE)</f>
        <v>IR.9916</v>
      </c>
      <c r="L177" s="105">
        <v>260106006</v>
      </c>
      <c r="M177" s="198" t="str">
        <f>IF((LEFT(J177))="2",$L$2,$J$2)</f>
        <v>IR</v>
      </c>
      <c r="N177" s="153">
        <v>23</v>
      </c>
      <c r="O177" s="245">
        <f t="shared" si="81"/>
        <v>156.521739130435</v>
      </c>
      <c r="P177" s="153">
        <v>1</v>
      </c>
      <c r="Q177" s="153">
        <v>156</v>
      </c>
      <c r="R177" s="153">
        <v>13</v>
      </c>
      <c r="S177" s="153">
        <v>6</v>
      </c>
      <c r="T177" s="153"/>
      <c r="U177" s="209">
        <f t="shared" si="83"/>
        <v>162</v>
      </c>
      <c r="V177" s="153">
        <v>90</v>
      </c>
      <c r="W177" s="153"/>
      <c r="X177" s="153"/>
      <c r="Y177" s="153"/>
      <c r="Z177" s="153">
        <v>10</v>
      </c>
      <c r="AA177" s="153"/>
      <c r="AB177" s="153"/>
      <c r="AC177" s="153">
        <v>20</v>
      </c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>
        <v>360</v>
      </c>
      <c r="AO177" s="153"/>
      <c r="AP177" s="153"/>
      <c r="AQ177" s="153"/>
      <c r="AR177" s="153"/>
      <c r="AS177" s="153"/>
      <c r="AT177" s="153"/>
      <c r="AU177" s="153"/>
      <c r="AV177" s="153"/>
      <c r="AW177" s="153"/>
      <c r="AX177" s="153"/>
      <c r="AY177" s="153"/>
      <c r="AZ177" s="153"/>
      <c r="BA177" s="153"/>
      <c r="BB177" s="153"/>
      <c r="BC177" s="153"/>
      <c r="BD177" s="153"/>
      <c r="BE177" s="153"/>
      <c r="BF177" s="153"/>
      <c r="BG177" s="223">
        <f t="shared" si="86"/>
        <v>480</v>
      </c>
      <c r="BH177" s="224">
        <f t="shared" si="90"/>
        <v>8</v>
      </c>
      <c r="BI177" s="225">
        <f t="shared" si="91"/>
        <v>1.5</v>
      </c>
      <c r="BJ177" s="225">
        <f t="shared" si="92"/>
        <v>18.75</v>
      </c>
      <c r="BK177" s="226">
        <f t="shared" si="87"/>
        <v>69</v>
      </c>
      <c r="BL177" s="226">
        <f t="shared" si="88"/>
        <v>88.2716049382716</v>
      </c>
      <c r="BM177" s="226">
        <f t="shared" si="80"/>
        <v>11.4201388888889</v>
      </c>
      <c r="BN177" s="237">
        <f t="shared" si="89"/>
        <v>0</v>
      </c>
      <c r="BO177" s="237">
        <f t="shared" si="93"/>
        <v>1252.17391304348</v>
      </c>
      <c r="BP177" s="237">
        <f t="shared" si="94"/>
        <v>6.5</v>
      </c>
      <c r="BQ177" s="238">
        <f t="shared" si="95"/>
        <v>1017.39130434783</v>
      </c>
      <c r="BR177" s="140"/>
      <c r="BS177" s="140"/>
      <c r="BT177" s="140"/>
      <c r="BU177" s="141"/>
      <c r="BV177" s="140">
        <v>4</v>
      </c>
      <c r="BW177" s="153">
        <f t="shared" si="82"/>
        <v>156</v>
      </c>
    </row>
    <row r="178" s="129" customFormat="1" spans="1:75">
      <c r="A178" s="170">
        <v>205</v>
      </c>
      <c r="B178" s="171">
        <v>46056</v>
      </c>
      <c r="C178" s="153" t="s">
        <v>99</v>
      </c>
      <c r="D178" s="130" t="str">
        <f t="shared" si="85"/>
        <v>IG</v>
      </c>
      <c r="E178" s="172" t="s">
        <v>132</v>
      </c>
      <c r="F178" s="172" t="s">
        <v>134</v>
      </c>
      <c r="G178" s="173" t="s">
        <v>183</v>
      </c>
      <c r="H178" s="173"/>
      <c r="I178" s="173"/>
      <c r="J178" s="105">
        <v>104299</v>
      </c>
      <c r="K178" s="197" t="str">
        <f>VLOOKUP(J178,'[3]Item List (3)'!A$1:B$110000,2,FALSE)</f>
        <v>IR.9916</v>
      </c>
      <c r="L178" s="105">
        <v>260104006</v>
      </c>
      <c r="M178" s="198" t="str">
        <f>IF((LEFT(J178))="2",$L$2,$J$2)</f>
        <v>IR</v>
      </c>
      <c r="N178" s="153">
        <v>23</v>
      </c>
      <c r="O178" s="245">
        <f t="shared" si="81"/>
        <v>156.521739130435</v>
      </c>
      <c r="P178" s="153">
        <v>1</v>
      </c>
      <c r="Q178" s="153">
        <v>1073</v>
      </c>
      <c r="R178" s="153"/>
      <c r="S178" s="153">
        <v>8</v>
      </c>
      <c r="T178" s="153"/>
      <c r="U178" s="209">
        <f t="shared" si="83"/>
        <v>1081</v>
      </c>
      <c r="V178" s="153">
        <v>450</v>
      </c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>
        <v>30</v>
      </c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3"/>
      <c r="BC178" s="153"/>
      <c r="BD178" s="153"/>
      <c r="BE178" s="153"/>
      <c r="BF178" s="153"/>
      <c r="BG178" s="223">
        <f t="shared" si="86"/>
        <v>480</v>
      </c>
      <c r="BH178" s="224">
        <f t="shared" si="90"/>
        <v>8</v>
      </c>
      <c r="BI178" s="225">
        <f t="shared" si="91"/>
        <v>7.5</v>
      </c>
      <c r="BJ178" s="225">
        <f t="shared" si="92"/>
        <v>93.75</v>
      </c>
      <c r="BK178" s="226">
        <f t="shared" si="87"/>
        <v>92.0851851851852</v>
      </c>
      <c r="BL178" s="226">
        <f t="shared" si="88"/>
        <v>99.2599444958372</v>
      </c>
      <c r="BM178" s="226">
        <f t="shared" si="80"/>
        <v>85.6909722222222</v>
      </c>
      <c r="BN178" s="237">
        <f t="shared" si="89"/>
        <v>0.5</v>
      </c>
      <c r="BO178" s="237">
        <f t="shared" si="93"/>
        <v>1173.91304347826</v>
      </c>
      <c r="BP178" s="237">
        <f t="shared" si="94"/>
        <v>0</v>
      </c>
      <c r="BQ178" s="238">
        <f t="shared" si="95"/>
        <v>0</v>
      </c>
      <c r="BR178" s="140"/>
      <c r="BS178" s="140"/>
      <c r="BT178" s="140"/>
      <c r="BU178" s="141"/>
      <c r="BV178" s="140"/>
      <c r="BW178" s="153">
        <f t="shared" si="82"/>
        <v>1073</v>
      </c>
    </row>
    <row r="179" s="129" customFormat="1" spans="1:75">
      <c r="A179" s="170">
        <v>206</v>
      </c>
      <c r="B179" s="171">
        <v>46056</v>
      </c>
      <c r="C179" s="153" t="s">
        <v>97</v>
      </c>
      <c r="D179" s="130" t="str">
        <f t="shared" ref="D179:D207" si="96">LEFT(E179,2)</f>
        <v>IG</v>
      </c>
      <c r="E179" s="172" t="s">
        <v>133</v>
      </c>
      <c r="F179" s="172" t="s">
        <v>134</v>
      </c>
      <c r="G179" s="173" t="s">
        <v>154</v>
      </c>
      <c r="H179" s="173" t="s">
        <v>142</v>
      </c>
      <c r="I179" s="173"/>
      <c r="J179" s="105">
        <v>104332.01</v>
      </c>
      <c r="K179" s="197" t="str">
        <f>VLOOKUP(J179,'[3]Item List (3)'!A$1:B$110000,2,FALSE)</f>
        <v>NA/RNA.IR 6908</v>
      </c>
      <c r="L179" s="105">
        <v>251012002</v>
      </c>
      <c r="M179" s="198" t="str">
        <f>IF((LEFT(J179))="2",$L$2,$J$2)</f>
        <v>IR</v>
      </c>
      <c r="N179" s="153">
        <v>45</v>
      </c>
      <c r="O179" s="246">
        <f t="shared" ref="O179:O207" si="97">IFERROR(3600/N179,"")</f>
        <v>80</v>
      </c>
      <c r="P179" s="153">
        <v>1</v>
      </c>
      <c r="Q179" s="153">
        <v>216</v>
      </c>
      <c r="R179" s="153">
        <v>57</v>
      </c>
      <c r="S179" s="153">
        <v>23</v>
      </c>
      <c r="T179" s="153"/>
      <c r="U179" s="247">
        <f t="shared" ref="U179:U207" si="98">Q179+S179+T179</f>
        <v>239</v>
      </c>
      <c r="V179" s="153">
        <v>295</v>
      </c>
      <c r="W179" s="153"/>
      <c r="X179" s="153">
        <v>100</v>
      </c>
      <c r="Y179" s="153"/>
      <c r="Z179" s="153">
        <v>30</v>
      </c>
      <c r="AA179" s="153"/>
      <c r="AB179" s="153"/>
      <c r="AC179" s="153">
        <v>15</v>
      </c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>
        <v>30</v>
      </c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3"/>
      <c r="BC179" s="153">
        <v>10</v>
      </c>
      <c r="BD179" s="153"/>
      <c r="BE179" s="153"/>
      <c r="BF179" s="153"/>
      <c r="BG179" s="248">
        <f t="shared" ref="BG179:BG185" si="99">SUM(V179:BF179)</f>
        <v>480</v>
      </c>
      <c r="BH179" s="224">
        <f t="shared" si="90"/>
        <v>8</v>
      </c>
      <c r="BI179" s="225">
        <f t="shared" ref="BI179:BI224" si="100">IFERROR(BH179-SUM(W179:BF179)/60,0)</f>
        <v>4.91666666666667</v>
      </c>
      <c r="BJ179" s="225">
        <f t="shared" ref="BJ179:BJ224" si="101">IFERROR(BI179/BH179*100,0)</f>
        <v>61.4583333333333</v>
      </c>
      <c r="BK179" s="226">
        <f t="shared" ref="BK179:BK188" si="102">IFERROR(((U179*N179)/(BI179*3600)*100),0)</f>
        <v>60.7627118644068</v>
      </c>
      <c r="BL179" s="226">
        <f t="shared" ref="BL179:BL188" si="103">IFERROR(((U179-(R179+S179+T179))/U179*100),0)</f>
        <v>66.5271966527197</v>
      </c>
      <c r="BM179" s="226">
        <f t="shared" ref="BM179:BM192" si="104">IFERROR((((BJ179*BK179*BL179)/1000000)*100),0)</f>
        <v>24.84375</v>
      </c>
      <c r="BN179" s="237">
        <f t="shared" ref="BN179:BN207" si="105">(W179+AP179+BE179+BF179)/60</f>
        <v>0.5</v>
      </c>
      <c r="BO179" s="237">
        <f t="shared" si="93"/>
        <v>600</v>
      </c>
      <c r="BP179" s="237">
        <f t="shared" si="94"/>
        <v>2.58333333333333</v>
      </c>
      <c r="BQ179" s="238">
        <f t="shared" si="95"/>
        <v>206.666666666667</v>
      </c>
      <c r="BR179" s="140">
        <v>2</v>
      </c>
      <c r="BS179" s="140"/>
      <c r="BT179" s="140"/>
      <c r="BU179" s="141"/>
      <c r="BV179" s="140"/>
      <c r="BW179" s="153">
        <f t="shared" si="82"/>
        <v>216</v>
      </c>
    </row>
    <row r="180" s="129" customFormat="1" spans="1:75">
      <c r="A180" s="170">
        <v>207</v>
      </c>
      <c r="B180" s="171">
        <v>46056</v>
      </c>
      <c r="C180" s="153" t="s">
        <v>99</v>
      </c>
      <c r="D180" s="130" t="str">
        <f t="shared" si="96"/>
        <v>IG</v>
      </c>
      <c r="E180" s="172" t="s">
        <v>133</v>
      </c>
      <c r="F180" s="172" t="s">
        <v>134</v>
      </c>
      <c r="G180" s="173" t="s">
        <v>136</v>
      </c>
      <c r="H180" s="173"/>
      <c r="I180" s="173"/>
      <c r="J180" s="105">
        <v>104332.01</v>
      </c>
      <c r="K180" s="197" t="str">
        <f>VLOOKUP(J180,'[3]Item List (3)'!A$1:B$110000,2,FALSE)</f>
        <v>NA/RNA.IR 6908</v>
      </c>
      <c r="L180" s="105">
        <v>251012002</v>
      </c>
      <c r="M180" s="198" t="str">
        <f>IF((LEFT(J180))="2",$L$2,$J$2)</f>
        <v>IR</v>
      </c>
      <c r="N180" s="153">
        <v>45</v>
      </c>
      <c r="O180" s="246">
        <f t="shared" si="97"/>
        <v>80</v>
      </c>
      <c r="P180" s="153">
        <v>1</v>
      </c>
      <c r="Q180" s="153">
        <v>275</v>
      </c>
      <c r="R180" s="153">
        <v>52</v>
      </c>
      <c r="S180" s="153">
        <v>15</v>
      </c>
      <c r="T180" s="153"/>
      <c r="U180" s="247">
        <f t="shared" si="98"/>
        <v>290</v>
      </c>
      <c r="V180" s="153">
        <v>350</v>
      </c>
      <c r="W180" s="153"/>
      <c r="X180" s="153"/>
      <c r="Y180" s="153"/>
      <c r="Z180" s="153">
        <v>90</v>
      </c>
      <c r="AA180" s="153"/>
      <c r="AB180" s="153"/>
      <c r="AC180" s="153"/>
      <c r="AD180" s="153"/>
      <c r="AE180" s="153"/>
      <c r="AF180" s="153">
        <v>5</v>
      </c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>
        <v>20</v>
      </c>
      <c r="AQ180" s="153"/>
      <c r="AR180" s="153"/>
      <c r="AS180" s="153"/>
      <c r="AT180" s="153"/>
      <c r="AU180" s="153"/>
      <c r="AV180" s="153"/>
      <c r="AW180" s="153"/>
      <c r="AX180" s="153"/>
      <c r="AY180" s="153"/>
      <c r="AZ180" s="153"/>
      <c r="BA180" s="153"/>
      <c r="BB180" s="153"/>
      <c r="BC180" s="153">
        <v>10</v>
      </c>
      <c r="BD180" s="153"/>
      <c r="BE180" s="153">
        <v>5</v>
      </c>
      <c r="BF180" s="153"/>
      <c r="BG180" s="248">
        <f t="shared" si="99"/>
        <v>480</v>
      </c>
      <c r="BH180" s="224">
        <f t="shared" si="90"/>
        <v>8</v>
      </c>
      <c r="BI180" s="225">
        <f t="shared" si="100"/>
        <v>5.83333333333333</v>
      </c>
      <c r="BJ180" s="225">
        <f t="shared" si="101"/>
        <v>72.9166666666667</v>
      </c>
      <c r="BK180" s="226">
        <f t="shared" si="102"/>
        <v>62.1428571428571</v>
      </c>
      <c r="BL180" s="226">
        <f t="shared" si="103"/>
        <v>76.8965517241379</v>
      </c>
      <c r="BM180" s="226">
        <f t="shared" si="104"/>
        <v>34.84375</v>
      </c>
      <c r="BN180" s="237">
        <f t="shared" si="105"/>
        <v>0.416666666666667</v>
      </c>
      <c r="BO180" s="237">
        <f t="shared" si="93"/>
        <v>606.666666666667</v>
      </c>
      <c r="BP180" s="237">
        <f t="shared" si="94"/>
        <v>1.75</v>
      </c>
      <c r="BQ180" s="238">
        <f t="shared" si="95"/>
        <v>140</v>
      </c>
      <c r="BR180" s="140"/>
      <c r="BS180" s="140"/>
      <c r="BT180" s="140"/>
      <c r="BU180" s="141"/>
      <c r="BV180" s="140"/>
      <c r="BW180" s="153">
        <f t="shared" si="82"/>
        <v>275</v>
      </c>
    </row>
    <row r="181" s="129" customFormat="1" spans="1:75">
      <c r="A181" s="170">
        <v>208</v>
      </c>
      <c r="B181" s="171">
        <v>46056</v>
      </c>
      <c r="C181" s="153" t="s">
        <v>97</v>
      </c>
      <c r="D181" s="130" t="str">
        <f t="shared" si="96"/>
        <v>IG</v>
      </c>
      <c r="E181" s="172" t="s">
        <v>137</v>
      </c>
      <c r="F181" s="172"/>
      <c r="G181" s="173"/>
      <c r="H181" s="173"/>
      <c r="I181" s="173"/>
      <c r="J181" s="105"/>
      <c r="K181" s="197" t="e">
        <f>VLOOKUP(J181,'[3]Item List (3)'!A$1:B$110000,2,FALSE)</f>
        <v>#N/A</v>
      </c>
      <c r="L181" s="105"/>
      <c r="M181" s="198" t="str">
        <f>IF((LEFT(J181))="2",$L$2,$J$2)</f>
        <v>IR</v>
      </c>
      <c r="N181" s="153"/>
      <c r="O181" s="246" t="str">
        <f t="shared" si="97"/>
        <v/>
      </c>
      <c r="P181" s="153"/>
      <c r="Q181" s="153"/>
      <c r="R181" s="153"/>
      <c r="S181" s="153"/>
      <c r="T181" s="153"/>
      <c r="U181" s="247">
        <f t="shared" si="98"/>
        <v>0</v>
      </c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>
        <v>480</v>
      </c>
      <c r="AW181" s="153"/>
      <c r="AX181" s="153"/>
      <c r="AY181" s="153"/>
      <c r="AZ181" s="153"/>
      <c r="BA181" s="153"/>
      <c r="BB181" s="153"/>
      <c r="BC181" s="153"/>
      <c r="BD181" s="153"/>
      <c r="BE181" s="153"/>
      <c r="BF181" s="153"/>
      <c r="BG181" s="248">
        <f t="shared" si="99"/>
        <v>480</v>
      </c>
      <c r="BH181" s="224">
        <f t="shared" si="90"/>
        <v>8</v>
      </c>
      <c r="BI181" s="225">
        <f t="shared" si="100"/>
        <v>0</v>
      </c>
      <c r="BJ181" s="225">
        <f t="shared" si="101"/>
        <v>0</v>
      </c>
      <c r="BK181" s="226">
        <f t="shared" si="102"/>
        <v>0</v>
      </c>
      <c r="BL181" s="226">
        <f t="shared" si="103"/>
        <v>0</v>
      </c>
      <c r="BM181" s="226">
        <f t="shared" si="104"/>
        <v>0</v>
      </c>
      <c r="BN181" s="237">
        <f t="shared" si="105"/>
        <v>0</v>
      </c>
      <c r="BO181" s="237">
        <f t="shared" si="93"/>
        <v>0</v>
      </c>
      <c r="BP181" s="237">
        <f t="shared" si="94"/>
        <v>8</v>
      </c>
      <c r="BQ181" s="238">
        <f t="shared" si="95"/>
        <v>0</v>
      </c>
      <c r="BR181" s="140"/>
      <c r="BS181" s="140"/>
      <c r="BT181" s="140"/>
      <c r="BU181" s="141"/>
      <c r="BV181" s="140"/>
      <c r="BW181" s="153">
        <f t="shared" si="82"/>
        <v>0</v>
      </c>
    </row>
    <row r="182" s="129" customFormat="1" spans="1:75">
      <c r="A182" s="170">
        <v>209</v>
      </c>
      <c r="B182" s="171">
        <v>46056</v>
      </c>
      <c r="C182" s="153" t="s">
        <v>99</v>
      </c>
      <c r="D182" s="130" t="str">
        <f t="shared" si="96"/>
        <v>IG</v>
      </c>
      <c r="E182" s="172" t="s">
        <v>137</v>
      </c>
      <c r="F182" s="172" t="s">
        <v>134</v>
      </c>
      <c r="G182" s="173" t="s">
        <v>154</v>
      </c>
      <c r="H182" s="173"/>
      <c r="I182" s="173"/>
      <c r="J182" s="105">
        <v>100261</v>
      </c>
      <c r="K182" s="197" t="str">
        <f>VLOOKUP(J182,'[3]Item List (3)'!A$1:B$110000,2,FALSE)</f>
        <v>IR. 211 YY4</v>
      </c>
      <c r="L182" s="105">
        <v>260116004</v>
      </c>
      <c r="M182" s="198" t="str">
        <f>IF((LEFT(J182))="2",$L$2,$J$2)</f>
        <v>IR</v>
      </c>
      <c r="N182" s="153"/>
      <c r="O182" s="246" t="str">
        <f t="shared" si="97"/>
        <v/>
      </c>
      <c r="P182" s="153">
        <v>1</v>
      </c>
      <c r="Q182" s="153">
        <v>121</v>
      </c>
      <c r="R182" s="153">
        <v>18</v>
      </c>
      <c r="S182" s="153">
        <v>3</v>
      </c>
      <c r="T182" s="153"/>
      <c r="U182" s="247">
        <f t="shared" si="98"/>
        <v>124</v>
      </c>
      <c r="V182" s="153">
        <v>150</v>
      </c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>
        <v>120</v>
      </c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3"/>
      <c r="BC182" s="153"/>
      <c r="BD182" s="153"/>
      <c r="BE182" s="153"/>
      <c r="BF182" s="153"/>
      <c r="BG182" s="248">
        <f t="shared" si="99"/>
        <v>270</v>
      </c>
      <c r="BH182" s="224">
        <f t="shared" si="90"/>
        <v>4.5</v>
      </c>
      <c r="BI182" s="225">
        <f t="shared" si="100"/>
        <v>2.5</v>
      </c>
      <c r="BJ182" s="225">
        <f t="shared" si="101"/>
        <v>55.5555555555556</v>
      </c>
      <c r="BK182" s="226">
        <f t="shared" si="102"/>
        <v>0</v>
      </c>
      <c r="BL182" s="226">
        <f t="shared" si="103"/>
        <v>83.0645161290323</v>
      </c>
      <c r="BM182" s="226">
        <f t="shared" si="104"/>
        <v>0</v>
      </c>
      <c r="BN182" s="237">
        <f t="shared" si="105"/>
        <v>0</v>
      </c>
      <c r="BO182" s="237">
        <f t="shared" si="93"/>
        <v>0</v>
      </c>
      <c r="BP182" s="237">
        <f t="shared" si="94"/>
        <v>2</v>
      </c>
      <c r="BQ182" s="238">
        <f t="shared" si="95"/>
        <v>0</v>
      </c>
      <c r="BR182" s="140"/>
      <c r="BS182" s="140"/>
      <c r="BT182" s="140"/>
      <c r="BU182" s="141"/>
      <c r="BV182" s="140"/>
      <c r="BW182" s="153">
        <f t="shared" si="82"/>
        <v>121</v>
      </c>
    </row>
    <row r="183" s="129" customFormat="1" spans="1:75">
      <c r="A183" s="170">
        <v>210</v>
      </c>
      <c r="B183" s="171">
        <v>46056</v>
      </c>
      <c r="C183" s="153" t="s">
        <v>99</v>
      </c>
      <c r="D183" s="130" t="str">
        <f t="shared" si="96"/>
        <v>IG</v>
      </c>
      <c r="E183" s="172" t="s">
        <v>137</v>
      </c>
      <c r="F183" s="172" t="s">
        <v>134</v>
      </c>
      <c r="G183" s="173" t="s">
        <v>154</v>
      </c>
      <c r="H183" s="173"/>
      <c r="I183" s="173"/>
      <c r="J183" s="105">
        <v>100282.4</v>
      </c>
      <c r="K183" s="197" t="str">
        <f>VLOOKUP(J183,'[3]Item List (3)'!A$1:B$110000,2,FALSE)</f>
        <v>D.IR 14537 SPL </v>
      </c>
      <c r="L183" s="105"/>
      <c r="M183" s="198" t="str">
        <f>IF((LEFT(J183))="2",$L$2,$J$2)</f>
        <v>IR</v>
      </c>
      <c r="N183" s="153"/>
      <c r="O183" s="246" t="str">
        <f t="shared" si="97"/>
        <v/>
      </c>
      <c r="P183" s="153">
        <v>1</v>
      </c>
      <c r="Q183" s="153"/>
      <c r="R183" s="153"/>
      <c r="S183" s="153"/>
      <c r="T183" s="153"/>
      <c r="U183" s="247">
        <f t="shared" si="98"/>
        <v>0</v>
      </c>
      <c r="V183" s="153"/>
      <c r="W183" s="153">
        <v>180</v>
      </c>
      <c r="X183" s="153"/>
      <c r="Y183" s="153">
        <v>30</v>
      </c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248">
        <f t="shared" si="99"/>
        <v>210</v>
      </c>
      <c r="BH183" s="224">
        <f t="shared" si="90"/>
        <v>3.5</v>
      </c>
      <c r="BI183" s="225">
        <f t="shared" si="100"/>
        <v>0</v>
      </c>
      <c r="BJ183" s="225">
        <f t="shared" si="101"/>
        <v>0</v>
      </c>
      <c r="BK183" s="226">
        <f t="shared" si="102"/>
        <v>0</v>
      </c>
      <c r="BL183" s="226">
        <f t="shared" si="103"/>
        <v>0</v>
      </c>
      <c r="BM183" s="226">
        <f t="shared" si="104"/>
        <v>0</v>
      </c>
      <c r="BN183" s="237">
        <f t="shared" si="105"/>
        <v>3</v>
      </c>
      <c r="BO183" s="237">
        <f t="shared" si="93"/>
        <v>0</v>
      </c>
      <c r="BP183" s="237">
        <f t="shared" si="94"/>
        <v>0.5</v>
      </c>
      <c r="BQ183" s="238">
        <f t="shared" si="95"/>
        <v>0</v>
      </c>
      <c r="BR183" s="140"/>
      <c r="BS183" s="140"/>
      <c r="BT183" s="140"/>
      <c r="BU183" s="141"/>
      <c r="BV183" s="140"/>
      <c r="BW183" s="153">
        <f t="shared" si="82"/>
        <v>0</v>
      </c>
    </row>
    <row r="184" s="129" customFormat="1" spans="1:75">
      <c r="A184" s="170">
        <v>211</v>
      </c>
      <c r="B184" s="171">
        <v>46056</v>
      </c>
      <c r="C184" s="153" t="s">
        <v>97</v>
      </c>
      <c r="D184" s="130" t="str">
        <f t="shared" si="96"/>
        <v>IG</v>
      </c>
      <c r="E184" s="172" t="s">
        <v>138</v>
      </c>
      <c r="F184" s="172"/>
      <c r="G184" s="173"/>
      <c r="H184" s="173"/>
      <c r="I184" s="173"/>
      <c r="J184" s="105"/>
      <c r="K184" s="197" t="e">
        <f>VLOOKUP(J184,'[3]Item List (3)'!A$1:B$110000,2,FALSE)</f>
        <v>#N/A</v>
      </c>
      <c r="L184" s="105"/>
      <c r="M184" s="198" t="str">
        <f>IF((LEFT(J184))="2",$L$2,$J$2)</f>
        <v>IR</v>
      </c>
      <c r="N184" s="153"/>
      <c r="O184" s="246" t="str">
        <f t="shared" si="97"/>
        <v/>
      </c>
      <c r="P184" s="153"/>
      <c r="Q184" s="153"/>
      <c r="R184" s="153"/>
      <c r="S184" s="153"/>
      <c r="T184" s="153"/>
      <c r="U184" s="247">
        <f t="shared" si="98"/>
        <v>0</v>
      </c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3"/>
      <c r="BC184" s="153"/>
      <c r="BD184" s="153"/>
      <c r="BE184" s="153"/>
      <c r="BF184" s="153">
        <v>480</v>
      </c>
      <c r="BG184" s="248">
        <f t="shared" si="99"/>
        <v>480</v>
      </c>
      <c r="BH184" s="224">
        <f t="shared" si="90"/>
        <v>8</v>
      </c>
      <c r="BI184" s="225">
        <f t="shared" si="100"/>
        <v>0</v>
      </c>
      <c r="BJ184" s="225">
        <f t="shared" si="101"/>
        <v>0</v>
      </c>
      <c r="BK184" s="226">
        <f t="shared" si="102"/>
        <v>0</v>
      </c>
      <c r="BL184" s="226">
        <f t="shared" si="103"/>
        <v>0</v>
      </c>
      <c r="BM184" s="226">
        <f t="shared" si="104"/>
        <v>0</v>
      </c>
      <c r="BN184" s="237">
        <f t="shared" si="105"/>
        <v>8</v>
      </c>
      <c r="BO184" s="237">
        <f t="shared" si="93"/>
        <v>0</v>
      </c>
      <c r="BP184" s="237">
        <f t="shared" si="94"/>
        <v>0</v>
      </c>
      <c r="BQ184" s="238">
        <f t="shared" si="95"/>
        <v>0</v>
      </c>
      <c r="BR184" s="140"/>
      <c r="BS184" s="140"/>
      <c r="BT184" s="140"/>
      <c r="BU184" s="141"/>
      <c r="BV184" s="140"/>
      <c r="BW184" s="153">
        <f t="shared" si="82"/>
        <v>0</v>
      </c>
    </row>
    <row r="185" s="129" customFormat="1" spans="1:75">
      <c r="A185" s="170">
        <v>212</v>
      </c>
      <c r="B185" s="171">
        <v>46056</v>
      </c>
      <c r="C185" s="153" t="s">
        <v>99</v>
      </c>
      <c r="D185" s="130" t="str">
        <f t="shared" si="96"/>
        <v>IG</v>
      </c>
      <c r="E185" s="172" t="s">
        <v>138</v>
      </c>
      <c r="F185" s="172"/>
      <c r="G185" s="173"/>
      <c r="H185" s="173"/>
      <c r="I185" s="173"/>
      <c r="J185" s="105"/>
      <c r="K185" s="197" t="e">
        <f>VLOOKUP(J185,'[3]Item List (3)'!A$1:B$110000,2,FALSE)</f>
        <v>#N/A</v>
      </c>
      <c r="L185" s="105"/>
      <c r="M185" s="198" t="str">
        <f>IF((LEFT(J185))="2",$L$2,$J$2)</f>
        <v>IR</v>
      </c>
      <c r="N185" s="153"/>
      <c r="O185" s="246" t="str">
        <f t="shared" si="97"/>
        <v/>
      </c>
      <c r="P185" s="153"/>
      <c r="Q185" s="153"/>
      <c r="R185" s="153"/>
      <c r="S185" s="153"/>
      <c r="T185" s="153"/>
      <c r="U185" s="247">
        <f t="shared" si="98"/>
        <v>0</v>
      </c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/>
      <c r="AW185" s="153"/>
      <c r="AX185" s="153"/>
      <c r="AY185" s="153"/>
      <c r="AZ185" s="153"/>
      <c r="BA185" s="153"/>
      <c r="BB185" s="153"/>
      <c r="BC185" s="153"/>
      <c r="BD185" s="153"/>
      <c r="BE185" s="153"/>
      <c r="BF185" s="153">
        <v>480</v>
      </c>
      <c r="BG185" s="248">
        <f t="shared" si="99"/>
        <v>480</v>
      </c>
      <c r="BH185" s="224">
        <f t="shared" si="90"/>
        <v>8</v>
      </c>
      <c r="BI185" s="225">
        <f t="shared" si="100"/>
        <v>0</v>
      </c>
      <c r="BJ185" s="225">
        <f t="shared" si="101"/>
        <v>0</v>
      </c>
      <c r="BK185" s="226">
        <f t="shared" si="102"/>
        <v>0</v>
      </c>
      <c r="BL185" s="226">
        <f t="shared" si="103"/>
        <v>0</v>
      </c>
      <c r="BM185" s="226">
        <f t="shared" si="104"/>
        <v>0</v>
      </c>
      <c r="BN185" s="237">
        <f t="shared" si="105"/>
        <v>8</v>
      </c>
      <c r="BO185" s="237">
        <f t="shared" si="93"/>
        <v>0</v>
      </c>
      <c r="BP185" s="237">
        <f t="shared" si="94"/>
        <v>0</v>
      </c>
      <c r="BQ185" s="238">
        <f t="shared" si="95"/>
        <v>0</v>
      </c>
      <c r="BR185" s="140"/>
      <c r="BS185" s="140"/>
      <c r="BT185" s="140"/>
      <c r="BU185" s="141"/>
      <c r="BV185" s="140"/>
      <c r="BW185" s="153">
        <f t="shared" si="82"/>
        <v>0</v>
      </c>
    </row>
    <row r="186" s="129" customFormat="1" spans="1:75">
      <c r="A186" s="170">
        <v>213</v>
      </c>
      <c r="B186" s="171">
        <v>46056</v>
      </c>
      <c r="C186" s="153" t="s">
        <v>97</v>
      </c>
      <c r="D186" s="130" t="str">
        <f t="shared" si="96"/>
        <v>IG</v>
      </c>
      <c r="E186" s="172" t="s">
        <v>139</v>
      </c>
      <c r="F186" s="172" t="s">
        <v>134</v>
      </c>
      <c r="G186" s="173" t="s">
        <v>123</v>
      </c>
      <c r="H186" s="173"/>
      <c r="I186" s="173"/>
      <c r="J186" s="105">
        <v>208821.01</v>
      </c>
      <c r="K186" s="197" t="str">
        <f>VLOOKUP(J186,'[3]Item List (3)'!A$1:B$110000,2,FALSE)</f>
        <v>NK.OR 32/20(NKI 28/20)</v>
      </c>
      <c r="L186" s="105">
        <v>260101003</v>
      </c>
      <c r="M186" s="198" t="str">
        <f>IF((LEFT(J186))="2",$L$2,$J$2)</f>
        <v>OR</v>
      </c>
      <c r="N186" s="153">
        <v>45</v>
      </c>
      <c r="O186" s="246">
        <f t="shared" si="97"/>
        <v>80</v>
      </c>
      <c r="P186" s="153">
        <v>1</v>
      </c>
      <c r="Q186" s="153">
        <v>456</v>
      </c>
      <c r="R186" s="153">
        <v>17</v>
      </c>
      <c r="S186" s="153"/>
      <c r="T186" s="153"/>
      <c r="U186" s="247">
        <f t="shared" si="98"/>
        <v>456</v>
      </c>
      <c r="V186" s="153">
        <v>420</v>
      </c>
      <c r="W186" s="153"/>
      <c r="X186" s="153"/>
      <c r="Y186" s="153"/>
      <c r="Z186" s="153">
        <v>20</v>
      </c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>
        <v>20</v>
      </c>
      <c r="AK186" s="153"/>
      <c r="AL186" s="153"/>
      <c r="AM186" s="153"/>
      <c r="AN186" s="153"/>
      <c r="AO186" s="153"/>
      <c r="AP186" s="153">
        <v>20</v>
      </c>
      <c r="AQ186" s="153"/>
      <c r="AR186" s="153"/>
      <c r="AS186" s="153"/>
      <c r="AT186" s="153"/>
      <c r="AU186" s="153"/>
      <c r="AV186" s="153"/>
      <c r="AW186" s="153"/>
      <c r="AX186" s="153"/>
      <c r="AY186" s="153"/>
      <c r="AZ186" s="153"/>
      <c r="BA186" s="153"/>
      <c r="BB186" s="153"/>
      <c r="BC186" s="153"/>
      <c r="BD186" s="153"/>
      <c r="BE186" s="153"/>
      <c r="BF186" s="153"/>
      <c r="BG186" s="248">
        <f t="shared" ref="BG186:BG207" si="106">SUM(V186:BF186)</f>
        <v>480</v>
      </c>
      <c r="BH186" s="224">
        <f t="shared" si="90"/>
        <v>8</v>
      </c>
      <c r="BI186" s="225">
        <f t="shared" si="100"/>
        <v>7</v>
      </c>
      <c r="BJ186" s="225">
        <f t="shared" si="101"/>
        <v>87.5</v>
      </c>
      <c r="BK186" s="226">
        <f t="shared" si="102"/>
        <v>81.4285714285714</v>
      </c>
      <c r="BL186" s="226">
        <f t="shared" si="103"/>
        <v>96.2719298245614</v>
      </c>
      <c r="BM186" s="226">
        <f t="shared" si="104"/>
        <v>68.59375</v>
      </c>
      <c r="BN186" s="237">
        <f t="shared" si="105"/>
        <v>0.333333333333333</v>
      </c>
      <c r="BO186" s="237">
        <f t="shared" si="93"/>
        <v>613.333333333333</v>
      </c>
      <c r="BP186" s="237">
        <f t="shared" si="94"/>
        <v>0.666666666666667</v>
      </c>
      <c r="BQ186" s="238">
        <f t="shared" si="95"/>
        <v>53.3333333333333</v>
      </c>
      <c r="BR186" s="140">
        <v>1</v>
      </c>
      <c r="BS186" s="140">
        <v>2</v>
      </c>
      <c r="BT186" s="140"/>
      <c r="BU186" s="141"/>
      <c r="BV186" s="140"/>
      <c r="BW186" s="153">
        <f t="shared" si="82"/>
        <v>456</v>
      </c>
    </row>
    <row r="187" s="129" customFormat="1" spans="1:75">
      <c r="A187" s="170">
        <v>214</v>
      </c>
      <c r="B187" s="171">
        <v>46056</v>
      </c>
      <c r="C187" s="153" t="s">
        <v>99</v>
      </c>
      <c r="D187" s="130" t="str">
        <f t="shared" si="96"/>
        <v>IG</v>
      </c>
      <c r="E187" s="172" t="s">
        <v>139</v>
      </c>
      <c r="F187" s="172" t="s">
        <v>134</v>
      </c>
      <c r="G187" s="173" t="s">
        <v>143</v>
      </c>
      <c r="H187" s="173"/>
      <c r="I187" s="173"/>
      <c r="J187" s="105">
        <v>208821.01</v>
      </c>
      <c r="K187" s="197" t="str">
        <f>VLOOKUP(J187,'[3]Item List (3)'!A$1:B$110000,2,FALSE)</f>
        <v>NK.OR 32/20(NKI 28/20)</v>
      </c>
      <c r="L187" s="105">
        <v>260101003</v>
      </c>
      <c r="M187" s="198" t="str">
        <f>IF((LEFT(J187))="2",$L$2,$J$2)</f>
        <v>OR</v>
      </c>
      <c r="N187" s="153">
        <v>45</v>
      </c>
      <c r="O187" s="246">
        <f t="shared" si="97"/>
        <v>80</v>
      </c>
      <c r="P187" s="153">
        <v>1</v>
      </c>
      <c r="Q187" s="153">
        <v>467</v>
      </c>
      <c r="R187" s="153">
        <v>14</v>
      </c>
      <c r="S187" s="153"/>
      <c r="T187" s="153"/>
      <c r="U187" s="247">
        <f t="shared" si="98"/>
        <v>467</v>
      </c>
      <c r="V187" s="153">
        <v>425</v>
      </c>
      <c r="W187" s="153"/>
      <c r="X187" s="153"/>
      <c r="Y187" s="153"/>
      <c r="Z187" s="153">
        <v>10</v>
      </c>
      <c r="AA187" s="153"/>
      <c r="AB187" s="153"/>
      <c r="AC187" s="153"/>
      <c r="AD187" s="153"/>
      <c r="AE187" s="153">
        <v>5</v>
      </c>
      <c r="AF187" s="153"/>
      <c r="AG187" s="153"/>
      <c r="AH187" s="153"/>
      <c r="AI187" s="153"/>
      <c r="AJ187" s="153">
        <v>20</v>
      </c>
      <c r="AK187" s="153"/>
      <c r="AL187" s="153"/>
      <c r="AM187" s="153"/>
      <c r="AN187" s="153"/>
      <c r="AO187" s="153"/>
      <c r="AP187" s="153">
        <v>20</v>
      </c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3"/>
      <c r="BC187" s="153"/>
      <c r="BD187" s="153"/>
      <c r="BE187" s="153"/>
      <c r="BF187" s="153"/>
      <c r="BG187" s="248">
        <f t="shared" si="106"/>
        <v>480</v>
      </c>
      <c r="BH187" s="224">
        <f t="shared" si="90"/>
        <v>8</v>
      </c>
      <c r="BI187" s="225">
        <f t="shared" si="100"/>
        <v>7.08333333333333</v>
      </c>
      <c r="BJ187" s="225">
        <f t="shared" si="101"/>
        <v>88.5416666666667</v>
      </c>
      <c r="BK187" s="226">
        <f t="shared" si="102"/>
        <v>82.4117647058823</v>
      </c>
      <c r="BL187" s="226">
        <f t="shared" si="103"/>
        <v>97.0021413276231</v>
      </c>
      <c r="BM187" s="226">
        <f t="shared" si="104"/>
        <v>70.78125</v>
      </c>
      <c r="BN187" s="237">
        <f t="shared" si="105"/>
        <v>0.333333333333333</v>
      </c>
      <c r="BO187" s="237">
        <f t="shared" si="93"/>
        <v>613.333333333333</v>
      </c>
      <c r="BP187" s="237">
        <f t="shared" si="94"/>
        <v>0.583333333333333</v>
      </c>
      <c r="BQ187" s="238">
        <f t="shared" si="95"/>
        <v>46.6666666666667</v>
      </c>
      <c r="BR187" s="140"/>
      <c r="BS187" s="140"/>
      <c r="BT187" s="140"/>
      <c r="BU187" s="141"/>
      <c r="BV187" s="140"/>
      <c r="BW187" s="153">
        <f t="shared" si="82"/>
        <v>467</v>
      </c>
    </row>
    <row r="188" s="129" customFormat="1" spans="1:75">
      <c r="A188" s="170">
        <v>215</v>
      </c>
      <c r="B188" s="171">
        <v>46056</v>
      </c>
      <c r="C188" s="153" t="s">
        <v>97</v>
      </c>
      <c r="D188" s="130" t="str">
        <f t="shared" si="96"/>
        <v>IG</v>
      </c>
      <c r="E188" s="172" t="s">
        <v>144</v>
      </c>
      <c r="F188" s="172" t="s">
        <v>134</v>
      </c>
      <c r="G188" s="173" t="s">
        <v>142</v>
      </c>
      <c r="H188" s="173" t="s">
        <v>186</v>
      </c>
      <c r="I188" s="173"/>
      <c r="J188" s="105">
        <v>200261</v>
      </c>
      <c r="K188" s="197" t="str">
        <f>VLOOKUP(J188,'[3]Item List (3)'!A$1:B$110000,2,FALSE)</f>
        <v>OR.211 YY4 </v>
      </c>
      <c r="L188" s="105">
        <v>260116005</v>
      </c>
      <c r="M188" s="198" t="str">
        <f>IF((LEFT(J188))="2",$L$2,$J$2)</f>
        <v>OR</v>
      </c>
      <c r="N188" s="153">
        <v>25</v>
      </c>
      <c r="O188" s="246">
        <f t="shared" si="97"/>
        <v>144</v>
      </c>
      <c r="P188" s="153">
        <v>1</v>
      </c>
      <c r="Q188" s="153">
        <v>953</v>
      </c>
      <c r="R188" s="153">
        <v>14</v>
      </c>
      <c r="S188" s="153"/>
      <c r="T188" s="153">
        <v>2</v>
      </c>
      <c r="U188" s="247">
        <f t="shared" si="98"/>
        <v>955</v>
      </c>
      <c r="V188" s="153">
        <v>440</v>
      </c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>
        <v>40</v>
      </c>
      <c r="AQ188" s="153"/>
      <c r="AR188" s="153"/>
      <c r="AS188" s="153"/>
      <c r="AT188" s="153"/>
      <c r="AU188" s="153"/>
      <c r="AV188" s="153"/>
      <c r="AW188" s="153"/>
      <c r="AX188" s="153"/>
      <c r="AY188" s="153"/>
      <c r="AZ188" s="153"/>
      <c r="BA188" s="153"/>
      <c r="BB188" s="153"/>
      <c r="BC188" s="153"/>
      <c r="BD188" s="153"/>
      <c r="BE188" s="153"/>
      <c r="BF188" s="153"/>
      <c r="BG188" s="248">
        <f t="shared" si="106"/>
        <v>480</v>
      </c>
      <c r="BH188" s="224">
        <f t="shared" si="90"/>
        <v>8</v>
      </c>
      <c r="BI188" s="225">
        <f t="shared" si="100"/>
        <v>7.33333333333333</v>
      </c>
      <c r="BJ188" s="225">
        <f t="shared" si="101"/>
        <v>91.6666666666667</v>
      </c>
      <c r="BK188" s="226">
        <f t="shared" si="102"/>
        <v>90.4356060606061</v>
      </c>
      <c r="BL188" s="226">
        <f t="shared" si="103"/>
        <v>98.3246073298429</v>
      </c>
      <c r="BM188" s="226">
        <f t="shared" si="104"/>
        <v>81.5104166666667</v>
      </c>
      <c r="BN188" s="237">
        <f t="shared" si="105"/>
        <v>0.666666666666667</v>
      </c>
      <c r="BO188" s="237">
        <f t="shared" si="93"/>
        <v>1056</v>
      </c>
      <c r="BP188" s="237">
        <f t="shared" si="94"/>
        <v>0</v>
      </c>
      <c r="BQ188" s="238">
        <f t="shared" si="95"/>
        <v>0</v>
      </c>
      <c r="BR188" s="140">
        <v>1</v>
      </c>
      <c r="BS188" s="140"/>
      <c r="BT188" s="140">
        <v>1</v>
      </c>
      <c r="BU188" s="141">
        <v>1</v>
      </c>
      <c r="BV188" s="140"/>
      <c r="BW188" s="153">
        <f t="shared" si="82"/>
        <v>953</v>
      </c>
    </row>
    <row r="189" s="129" customFormat="1" spans="1:75">
      <c r="A189" s="170">
        <v>216</v>
      </c>
      <c r="B189" s="171">
        <v>46056</v>
      </c>
      <c r="C189" s="153" t="s">
        <v>99</v>
      </c>
      <c r="D189" s="130" t="str">
        <f t="shared" si="96"/>
        <v>IG</v>
      </c>
      <c r="E189" s="172" t="s">
        <v>144</v>
      </c>
      <c r="F189" s="172" t="s">
        <v>134</v>
      </c>
      <c r="G189" s="173" t="s">
        <v>145</v>
      </c>
      <c r="H189" s="173"/>
      <c r="I189" s="173"/>
      <c r="J189" s="105">
        <v>200261</v>
      </c>
      <c r="K189" s="197" t="str">
        <f>VLOOKUP(J189,'[3]Item List (3)'!A$1:B$110000,2,FALSE)</f>
        <v>OR.211 YY4 </v>
      </c>
      <c r="L189" s="105">
        <v>260116005</v>
      </c>
      <c r="M189" s="198" t="str">
        <f>IF((LEFT(J189))="2",$L$2,$J$2)</f>
        <v>OR</v>
      </c>
      <c r="N189" s="153">
        <v>25</v>
      </c>
      <c r="O189" s="246">
        <f t="shared" si="97"/>
        <v>144</v>
      </c>
      <c r="P189" s="153">
        <v>1</v>
      </c>
      <c r="Q189" s="153">
        <v>991</v>
      </c>
      <c r="R189" s="153">
        <v>8</v>
      </c>
      <c r="S189" s="153">
        <v>5</v>
      </c>
      <c r="T189" s="153">
        <v>6</v>
      </c>
      <c r="U189" s="247">
        <f t="shared" si="98"/>
        <v>1002</v>
      </c>
      <c r="V189" s="153">
        <v>460</v>
      </c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>
        <v>20</v>
      </c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3"/>
      <c r="BG189" s="248">
        <f t="shared" si="106"/>
        <v>480</v>
      </c>
      <c r="BH189" s="224">
        <f t="shared" si="90"/>
        <v>8</v>
      </c>
      <c r="BI189" s="225">
        <f t="shared" si="100"/>
        <v>7.66666666666667</v>
      </c>
      <c r="BJ189" s="225">
        <f t="shared" si="101"/>
        <v>95.8333333333333</v>
      </c>
      <c r="BK189" s="226">
        <f t="shared" ref="BK189:BK207" si="107">IFERROR(((U189*N189)/(BI189*3600)*100),0)</f>
        <v>90.7608695652174</v>
      </c>
      <c r="BL189" s="226">
        <f t="shared" ref="BL189:BL207" si="108">IFERROR(((U189-(R189+S189+T189))/U189*100),0)</f>
        <v>98.1037924151697</v>
      </c>
      <c r="BM189" s="226">
        <f t="shared" si="104"/>
        <v>85.3298611111111</v>
      </c>
      <c r="BN189" s="237">
        <f t="shared" si="105"/>
        <v>0.333333333333333</v>
      </c>
      <c r="BO189" s="237">
        <f t="shared" si="93"/>
        <v>1104</v>
      </c>
      <c r="BP189" s="237">
        <f t="shared" si="94"/>
        <v>0</v>
      </c>
      <c r="BQ189" s="238">
        <f t="shared" si="95"/>
        <v>0</v>
      </c>
      <c r="BR189" s="140">
        <v>1</v>
      </c>
      <c r="BS189" s="140"/>
      <c r="BT189" s="140">
        <v>1</v>
      </c>
      <c r="BU189" s="141">
        <v>1</v>
      </c>
      <c r="BV189" s="140"/>
      <c r="BW189" s="153">
        <f t="shared" si="82"/>
        <v>991</v>
      </c>
    </row>
    <row r="190" s="129" customFormat="1" spans="1:75">
      <c r="A190" s="170">
        <v>217</v>
      </c>
      <c r="B190" s="171">
        <v>46056</v>
      </c>
      <c r="C190" s="153" t="s">
        <v>97</v>
      </c>
      <c r="D190" s="130" t="str">
        <f t="shared" si="96"/>
        <v>IG</v>
      </c>
      <c r="E190" s="172" t="s">
        <v>146</v>
      </c>
      <c r="F190" s="172" t="s">
        <v>134</v>
      </c>
      <c r="G190" s="173" t="s">
        <v>187</v>
      </c>
      <c r="H190" s="173"/>
      <c r="I190" s="173"/>
      <c r="J190" s="105">
        <v>100261</v>
      </c>
      <c r="K190" s="197" t="str">
        <f>VLOOKUP(J190,'[3]Item List (3)'!A$1:B$110000,2,FALSE)</f>
        <v>IR. 211 YY4</v>
      </c>
      <c r="L190" s="105">
        <v>260116004</v>
      </c>
      <c r="M190" s="198" t="str">
        <f>IF((LEFT(J190))="2",$L$2,$J$2)</f>
        <v>IR</v>
      </c>
      <c r="N190" s="153">
        <v>25</v>
      </c>
      <c r="O190" s="246">
        <f t="shared" si="97"/>
        <v>144</v>
      </c>
      <c r="P190" s="153">
        <v>1</v>
      </c>
      <c r="Q190" s="153">
        <v>526</v>
      </c>
      <c r="R190" s="153">
        <v>94</v>
      </c>
      <c r="S190" s="153">
        <v>56</v>
      </c>
      <c r="T190" s="153"/>
      <c r="U190" s="247">
        <f t="shared" si="98"/>
        <v>582</v>
      </c>
      <c r="V190" s="153">
        <v>390</v>
      </c>
      <c r="W190" s="153"/>
      <c r="X190" s="153"/>
      <c r="Y190" s="153">
        <v>50</v>
      </c>
      <c r="Z190" s="153">
        <v>25</v>
      </c>
      <c r="AA190" s="153"/>
      <c r="AB190" s="153"/>
      <c r="AC190" s="153">
        <v>15</v>
      </c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  <c r="AV190" s="153"/>
      <c r="AW190" s="153"/>
      <c r="AX190" s="153"/>
      <c r="AY190" s="153"/>
      <c r="AZ190" s="153"/>
      <c r="BA190" s="153"/>
      <c r="BB190" s="153"/>
      <c r="BC190" s="153"/>
      <c r="BD190" s="153"/>
      <c r="BE190" s="153"/>
      <c r="BF190" s="153"/>
      <c r="BG190" s="248">
        <f t="shared" si="106"/>
        <v>480</v>
      </c>
      <c r="BH190" s="224">
        <f t="shared" si="90"/>
        <v>8</v>
      </c>
      <c r="BI190" s="225">
        <f t="shared" si="100"/>
        <v>6.5</v>
      </c>
      <c r="BJ190" s="225">
        <f t="shared" si="101"/>
        <v>81.25</v>
      </c>
      <c r="BK190" s="226">
        <f t="shared" si="107"/>
        <v>62.1794871794872</v>
      </c>
      <c r="BL190" s="226">
        <f t="shared" si="108"/>
        <v>74.2268041237113</v>
      </c>
      <c r="BM190" s="226">
        <f t="shared" si="104"/>
        <v>37.5</v>
      </c>
      <c r="BN190" s="237">
        <f t="shared" si="105"/>
        <v>0</v>
      </c>
      <c r="BO190" s="237">
        <f t="shared" si="93"/>
        <v>1152</v>
      </c>
      <c r="BP190" s="237">
        <f t="shared" si="94"/>
        <v>1.5</v>
      </c>
      <c r="BQ190" s="238">
        <f t="shared" si="95"/>
        <v>216</v>
      </c>
      <c r="BR190" s="140"/>
      <c r="BS190" s="140"/>
      <c r="BT190" s="140"/>
      <c r="BU190" s="141"/>
      <c r="BV190" s="140"/>
      <c r="BW190" s="153">
        <f t="shared" si="82"/>
        <v>526</v>
      </c>
    </row>
    <row r="191" s="129" customFormat="1" ht="14" customHeight="1" spans="1:75">
      <c r="A191" s="170">
        <v>218</v>
      </c>
      <c r="B191" s="171">
        <v>46056</v>
      </c>
      <c r="C191" s="153" t="s">
        <v>99</v>
      </c>
      <c r="D191" s="130" t="str">
        <f t="shared" si="96"/>
        <v>IG</v>
      </c>
      <c r="E191" s="172" t="s">
        <v>146</v>
      </c>
      <c r="F191" s="172" t="s">
        <v>134</v>
      </c>
      <c r="G191" s="173" t="s">
        <v>148</v>
      </c>
      <c r="H191" s="173"/>
      <c r="I191" s="173"/>
      <c r="J191" s="105">
        <v>100261</v>
      </c>
      <c r="K191" s="197" t="str">
        <f>VLOOKUP(J191,'[3]Item List (3)'!A$1:B$110000,2,FALSE)</f>
        <v>IR. 211 YY4</v>
      </c>
      <c r="L191" s="105">
        <v>260116004</v>
      </c>
      <c r="M191" s="198" t="str">
        <f>IF((LEFT(J191))="2",$L$2,$J$2)</f>
        <v>IR</v>
      </c>
      <c r="N191" s="153">
        <v>25</v>
      </c>
      <c r="O191" s="246">
        <f t="shared" si="97"/>
        <v>144</v>
      </c>
      <c r="P191" s="153">
        <v>1</v>
      </c>
      <c r="Q191" s="153">
        <v>543</v>
      </c>
      <c r="R191" s="153">
        <v>111</v>
      </c>
      <c r="S191" s="153">
        <v>34</v>
      </c>
      <c r="T191" s="153">
        <v>11</v>
      </c>
      <c r="U191" s="247">
        <f t="shared" si="98"/>
        <v>588</v>
      </c>
      <c r="V191" s="153">
        <v>360</v>
      </c>
      <c r="W191" s="153"/>
      <c r="X191" s="153">
        <v>40</v>
      </c>
      <c r="Y191" s="153"/>
      <c r="Z191" s="153">
        <v>10</v>
      </c>
      <c r="AA191" s="153"/>
      <c r="AB191" s="153"/>
      <c r="AC191" s="153"/>
      <c r="AD191" s="153"/>
      <c r="AE191" s="153">
        <v>20</v>
      </c>
      <c r="AF191" s="153"/>
      <c r="AG191" s="153"/>
      <c r="AH191" s="153"/>
      <c r="AI191" s="153"/>
      <c r="AJ191" s="153"/>
      <c r="AK191" s="153"/>
      <c r="AL191" s="153"/>
      <c r="AM191" s="153"/>
      <c r="AN191" s="153">
        <v>10</v>
      </c>
      <c r="AO191" s="153"/>
      <c r="AP191" s="153">
        <v>40</v>
      </c>
      <c r="AQ191" s="153"/>
      <c r="AR191" s="153"/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3"/>
      <c r="BC191" s="153"/>
      <c r="BD191" s="153"/>
      <c r="BE191" s="153"/>
      <c r="BF191" s="153"/>
      <c r="BG191" s="248">
        <f t="shared" si="106"/>
        <v>480</v>
      </c>
      <c r="BH191" s="224">
        <f t="shared" si="90"/>
        <v>8</v>
      </c>
      <c r="BI191" s="225">
        <f t="shared" si="100"/>
        <v>6</v>
      </c>
      <c r="BJ191" s="225">
        <f t="shared" si="101"/>
        <v>75</v>
      </c>
      <c r="BK191" s="226">
        <f t="shared" si="107"/>
        <v>68.0555555555556</v>
      </c>
      <c r="BL191" s="226">
        <f t="shared" si="108"/>
        <v>73.469387755102</v>
      </c>
      <c r="BM191" s="226">
        <f t="shared" si="104"/>
        <v>37.5</v>
      </c>
      <c r="BN191" s="237">
        <f t="shared" si="105"/>
        <v>0.666666666666667</v>
      </c>
      <c r="BO191" s="237">
        <f t="shared" si="93"/>
        <v>1056</v>
      </c>
      <c r="BP191" s="237">
        <f t="shared" si="94"/>
        <v>1.33333333333333</v>
      </c>
      <c r="BQ191" s="238">
        <f t="shared" si="95"/>
        <v>192</v>
      </c>
      <c r="BR191" s="140">
        <v>1</v>
      </c>
      <c r="BS191" s="140"/>
      <c r="BT191" s="140"/>
      <c r="BU191" s="141"/>
      <c r="BV191" s="140"/>
      <c r="BW191" s="153">
        <f t="shared" si="82"/>
        <v>543</v>
      </c>
    </row>
    <row r="192" s="129" customFormat="1" spans="1:75">
      <c r="A192" s="170">
        <v>219</v>
      </c>
      <c r="B192" s="171">
        <v>46056</v>
      </c>
      <c r="C192" s="153" t="s">
        <v>97</v>
      </c>
      <c r="D192" s="130" t="str">
        <f t="shared" si="96"/>
        <v>IG</v>
      </c>
      <c r="E192" s="172" t="s">
        <v>149</v>
      </c>
      <c r="F192" s="172" t="s">
        <v>134</v>
      </c>
      <c r="G192" s="173" t="s">
        <v>150</v>
      </c>
      <c r="H192" s="173"/>
      <c r="I192" s="173"/>
      <c r="J192" s="105">
        <v>200827.1</v>
      </c>
      <c r="K192" s="197" t="str">
        <f>VLOOKUP(J192,'[3]Item List (3)'!A$1:B$110000,2,FALSE)</f>
        <v>MNA.OR 4020 </v>
      </c>
      <c r="L192" s="105">
        <v>251204004</v>
      </c>
      <c r="M192" s="198" t="str">
        <f>IF((LEFT(J192))="2",$L$2,$J$2)</f>
        <v>OR</v>
      </c>
      <c r="N192" s="153">
        <v>25</v>
      </c>
      <c r="O192" s="246">
        <f t="shared" si="97"/>
        <v>144</v>
      </c>
      <c r="P192" s="153">
        <v>1</v>
      </c>
      <c r="Q192" s="153">
        <v>983</v>
      </c>
      <c r="R192" s="153"/>
      <c r="S192" s="153">
        <v>12</v>
      </c>
      <c r="T192" s="153"/>
      <c r="U192" s="247">
        <f t="shared" si="98"/>
        <v>995</v>
      </c>
      <c r="V192" s="153">
        <v>455</v>
      </c>
      <c r="W192" s="153"/>
      <c r="X192" s="153"/>
      <c r="Y192" s="153"/>
      <c r="Z192" s="153"/>
      <c r="AA192" s="153"/>
      <c r="AB192" s="153"/>
      <c r="AC192" s="153"/>
      <c r="AD192" s="153"/>
      <c r="AE192" s="153">
        <v>5</v>
      </c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>
        <v>20</v>
      </c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248">
        <f t="shared" si="106"/>
        <v>480</v>
      </c>
      <c r="BH192" s="224">
        <f t="shared" si="90"/>
        <v>8</v>
      </c>
      <c r="BI192" s="225">
        <f t="shared" si="100"/>
        <v>7.58333333333333</v>
      </c>
      <c r="BJ192" s="225">
        <f t="shared" si="101"/>
        <v>94.7916666666667</v>
      </c>
      <c r="BK192" s="226">
        <f t="shared" si="107"/>
        <v>91.1172161172161</v>
      </c>
      <c r="BL192" s="226">
        <f t="shared" si="108"/>
        <v>98.7939698492462</v>
      </c>
      <c r="BM192" s="226">
        <f t="shared" ref="BM192:BM207" si="109">IFERROR((((BJ192*BK192*BL192)/1000000)*100),0)</f>
        <v>85.3298611111111</v>
      </c>
      <c r="BN192" s="237">
        <f t="shared" si="105"/>
        <v>0.333333333333333</v>
      </c>
      <c r="BO192" s="237">
        <f t="shared" si="93"/>
        <v>1104</v>
      </c>
      <c r="BP192" s="237">
        <f t="shared" si="94"/>
        <v>0.0833333333333334</v>
      </c>
      <c r="BQ192" s="238">
        <f t="shared" si="95"/>
        <v>12</v>
      </c>
      <c r="BR192" s="140">
        <v>1</v>
      </c>
      <c r="BS192" s="140"/>
      <c r="BT192" s="140"/>
      <c r="BU192" s="141"/>
      <c r="BV192" s="140"/>
      <c r="BW192" s="153">
        <f t="shared" si="82"/>
        <v>983</v>
      </c>
    </row>
    <row r="193" s="129" customFormat="1" spans="1:75">
      <c r="A193" s="170">
        <v>220</v>
      </c>
      <c r="B193" s="171">
        <v>46056</v>
      </c>
      <c r="C193" s="153" t="s">
        <v>99</v>
      </c>
      <c r="D193" s="130" t="str">
        <f t="shared" si="96"/>
        <v>IG</v>
      </c>
      <c r="E193" s="172" t="s">
        <v>149</v>
      </c>
      <c r="F193" s="172" t="s">
        <v>134</v>
      </c>
      <c r="G193" s="173" t="s">
        <v>151</v>
      </c>
      <c r="H193" s="173"/>
      <c r="I193" s="173"/>
      <c r="J193" s="105">
        <v>200827.1</v>
      </c>
      <c r="K193" s="197" t="str">
        <f>VLOOKUP(J193,'[3]Item List (3)'!A$1:B$110000,2,FALSE)</f>
        <v>MNA.OR 4020 </v>
      </c>
      <c r="L193" s="105">
        <v>251207004</v>
      </c>
      <c r="M193" s="198" t="str">
        <f>IF((LEFT(J193))="2",$L$2,$J$2)</f>
        <v>OR</v>
      </c>
      <c r="N193" s="153">
        <v>25</v>
      </c>
      <c r="O193" s="246">
        <f t="shared" si="97"/>
        <v>144</v>
      </c>
      <c r="P193" s="153">
        <v>1</v>
      </c>
      <c r="Q193" s="153">
        <v>990</v>
      </c>
      <c r="R193" s="153">
        <v>2</v>
      </c>
      <c r="S193" s="153">
        <v>10</v>
      </c>
      <c r="T193" s="153"/>
      <c r="U193" s="247">
        <f t="shared" si="98"/>
        <v>1000</v>
      </c>
      <c r="V193" s="153">
        <v>455</v>
      </c>
      <c r="W193" s="153"/>
      <c r="X193" s="153"/>
      <c r="Y193" s="153"/>
      <c r="Z193" s="153"/>
      <c r="AA193" s="153"/>
      <c r="AB193" s="153"/>
      <c r="AC193" s="153"/>
      <c r="AD193" s="153"/>
      <c r="AE193" s="153">
        <v>5</v>
      </c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>
        <v>20</v>
      </c>
      <c r="AQ193" s="153"/>
      <c r="AR193" s="153"/>
      <c r="AS193" s="153"/>
      <c r="AT193" s="153"/>
      <c r="AU193" s="153"/>
      <c r="AV193" s="153"/>
      <c r="AW193" s="153"/>
      <c r="AX193" s="153"/>
      <c r="AY193" s="153"/>
      <c r="AZ193" s="153"/>
      <c r="BA193" s="153"/>
      <c r="BB193" s="153"/>
      <c r="BC193" s="153"/>
      <c r="BD193" s="153"/>
      <c r="BE193" s="153"/>
      <c r="BF193" s="153"/>
      <c r="BG193" s="248">
        <f t="shared" si="106"/>
        <v>480</v>
      </c>
      <c r="BH193" s="224">
        <f t="shared" si="90"/>
        <v>8</v>
      </c>
      <c r="BI193" s="225">
        <f t="shared" si="100"/>
        <v>7.58333333333333</v>
      </c>
      <c r="BJ193" s="225">
        <f t="shared" si="101"/>
        <v>94.7916666666667</v>
      </c>
      <c r="BK193" s="226">
        <f t="shared" si="107"/>
        <v>91.5750915750916</v>
      </c>
      <c r="BL193" s="226">
        <f t="shared" si="108"/>
        <v>98.8</v>
      </c>
      <c r="BM193" s="226">
        <f t="shared" si="109"/>
        <v>85.7638888888889</v>
      </c>
      <c r="BN193" s="237">
        <f t="shared" si="105"/>
        <v>0.333333333333333</v>
      </c>
      <c r="BO193" s="237">
        <f t="shared" si="93"/>
        <v>1104</v>
      </c>
      <c r="BP193" s="237">
        <f t="shared" si="94"/>
        <v>0.0833333333333334</v>
      </c>
      <c r="BQ193" s="238">
        <f t="shared" si="95"/>
        <v>12</v>
      </c>
      <c r="BR193" s="140"/>
      <c r="BS193" s="140"/>
      <c r="BT193" s="140"/>
      <c r="BU193" s="141"/>
      <c r="BV193" s="140"/>
      <c r="BW193" s="153">
        <f t="shared" si="82"/>
        <v>990</v>
      </c>
    </row>
    <row r="194" s="129" customFormat="1" spans="1:75">
      <c r="A194" s="170">
        <v>221</v>
      </c>
      <c r="B194" s="171">
        <v>46056</v>
      </c>
      <c r="C194" s="153" t="s">
        <v>97</v>
      </c>
      <c r="D194" s="130" t="str">
        <f t="shared" si="96"/>
        <v>IG</v>
      </c>
      <c r="E194" s="172" t="s">
        <v>152</v>
      </c>
      <c r="F194" s="172"/>
      <c r="G194" s="173"/>
      <c r="H194" s="173"/>
      <c r="I194" s="173"/>
      <c r="J194" s="105"/>
      <c r="K194" s="197" t="e">
        <f>VLOOKUP(J194,'[3]Item List (3)'!A$1:B$110000,2,FALSE)</f>
        <v>#N/A</v>
      </c>
      <c r="L194" s="105"/>
      <c r="M194" s="198" t="str">
        <f>IF((LEFT(J194))="2",$L$2,$J$2)</f>
        <v>IR</v>
      </c>
      <c r="N194" s="153"/>
      <c r="O194" s="246" t="str">
        <f t="shared" si="97"/>
        <v/>
      </c>
      <c r="P194" s="153"/>
      <c r="Q194" s="153"/>
      <c r="R194" s="153"/>
      <c r="S194" s="153"/>
      <c r="T194" s="153"/>
      <c r="U194" s="247">
        <f t="shared" si="98"/>
        <v>0</v>
      </c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>
        <v>480</v>
      </c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3"/>
      <c r="BC194" s="153"/>
      <c r="BD194" s="153"/>
      <c r="BE194" s="153"/>
      <c r="BF194" s="153"/>
      <c r="BG194" s="248">
        <f t="shared" si="106"/>
        <v>480</v>
      </c>
      <c r="BH194" s="224">
        <f t="shared" si="90"/>
        <v>8</v>
      </c>
      <c r="BI194" s="225">
        <f t="shared" si="100"/>
        <v>0</v>
      </c>
      <c r="BJ194" s="225">
        <f t="shared" si="101"/>
        <v>0</v>
      </c>
      <c r="BK194" s="226">
        <f t="shared" si="107"/>
        <v>0</v>
      </c>
      <c r="BL194" s="226">
        <f t="shared" si="108"/>
        <v>0</v>
      </c>
      <c r="BM194" s="226">
        <f t="shared" si="109"/>
        <v>0</v>
      </c>
      <c r="BN194" s="237">
        <f t="shared" si="105"/>
        <v>0</v>
      </c>
      <c r="BO194" s="237">
        <f t="shared" si="93"/>
        <v>0</v>
      </c>
      <c r="BP194" s="237">
        <f t="shared" si="94"/>
        <v>8</v>
      </c>
      <c r="BQ194" s="238">
        <f t="shared" si="95"/>
        <v>0</v>
      </c>
      <c r="BR194" s="140"/>
      <c r="BS194" s="140"/>
      <c r="BT194" s="140"/>
      <c r="BU194" s="141"/>
      <c r="BV194" s="140"/>
      <c r="BW194" s="153">
        <f t="shared" si="82"/>
        <v>0</v>
      </c>
    </row>
    <row r="195" s="129" customFormat="1" spans="1:75">
      <c r="A195" s="170">
        <v>222</v>
      </c>
      <c r="B195" s="171">
        <v>46056</v>
      </c>
      <c r="C195" s="153" t="s">
        <v>99</v>
      </c>
      <c r="D195" s="130" t="str">
        <f t="shared" si="96"/>
        <v>IG</v>
      </c>
      <c r="E195" s="172" t="s">
        <v>152</v>
      </c>
      <c r="F195" s="172" t="s">
        <v>134</v>
      </c>
      <c r="G195" s="173" t="s">
        <v>185</v>
      </c>
      <c r="H195" s="173"/>
      <c r="I195" s="173"/>
      <c r="J195" s="105">
        <v>101049</v>
      </c>
      <c r="K195" s="197" t="str">
        <f>VLOOKUP(J195,'[3]Item List (3)'!A$1:B$110000,2,FALSE)</f>
        <v>NUTR.IR.40A</v>
      </c>
      <c r="L195" s="105"/>
      <c r="M195" s="198" t="str">
        <f>IF((LEFT(J195))="2",$L$2,$J$2)</f>
        <v>IR</v>
      </c>
      <c r="N195" s="153"/>
      <c r="O195" s="246" t="str">
        <f t="shared" si="97"/>
        <v/>
      </c>
      <c r="P195" s="153">
        <v>1</v>
      </c>
      <c r="Q195" s="153"/>
      <c r="R195" s="153"/>
      <c r="S195" s="153"/>
      <c r="T195" s="153"/>
      <c r="U195" s="247">
        <f t="shared" si="98"/>
        <v>0</v>
      </c>
      <c r="V195" s="153"/>
      <c r="W195" s="153">
        <v>80</v>
      </c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>
        <v>360</v>
      </c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3"/>
      <c r="BC195" s="153">
        <v>40</v>
      </c>
      <c r="BD195" s="153"/>
      <c r="BE195" s="153"/>
      <c r="BF195" s="153"/>
      <c r="BG195" s="248">
        <f t="shared" si="106"/>
        <v>480</v>
      </c>
      <c r="BH195" s="224">
        <f t="shared" si="90"/>
        <v>8</v>
      </c>
      <c r="BI195" s="225">
        <f t="shared" si="100"/>
        <v>0</v>
      </c>
      <c r="BJ195" s="225">
        <f t="shared" si="101"/>
        <v>0</v>
      </c>
      <c r="BK195" s="226">
        <f t="shared" si="107"/>
        <v>0</v>
      </c>
      <c r="BL195" s="226">
        <f t="shared" si="108"/>
        <v>0</v>
      </c>
      <c r="BM195" s="226">
        <f t="shared" si="109"/>
        <v>0</v>
      </c>
      <c r="BN195" s="237">
        <f t="shared" si="105"/>
        <v>1.33333333333333</v>
      </c>
      <c r="BO195" s="237">
        <f t="shared" si="93"/>
        <v>0</v>
      </c>
      <c r="BP195" s="237">
        <f t="shared" si="94"/>
        <v>6.66666666666667</v>
      </c>
      <c r="BQ195" s="238">
        <f t="shared" si="95"/>
        <v>0</v>
      </c>
      <c r="BR195" s="140"/>
      <c r="BS195" s="140"/>
      <c r="BT195" s="140"/>
      <c r="BU195" s="141"/>
      <c r="BV195" s="140"/>
      <c r="BW195" s="153">
        <f t="shared" si="82"/>
        <v>0</v>
      </c>
    </row>
    <row r="196" s="129" customFormat="1" spans="1:75">
      <c r="A196" s="170">
        <v>223</v>
      </c>
      <c r="B196" s="171">
        <v>46056</v>
      </c>
      <c r="C196" s="153" t="s">
        <v>97</v>
      </c>
      <c r="D196" s="130" t="str">
        <f t="shared" si="96"/>
        <v>IG</v>
      </c>
      <c r="E196" s="172" t="s">
        <v>153</v>
      </c>
      <c r="F196" s="172" t="s">
        <v>134</v>
      </c>
      <c r="G196" s="173" t="s">
        <v>135</v>
      </c>
      <c r="H196" s="173"/>
      <c r="I196" s="173"/>
      <c r="J196" s="105">
        <v>208417</v>
      </c>
      <c r="K196" s="197" t="str">
        <f>VLOOKUP(J196,'[3]Item List (3)'!A$1:B$110000,2,FALSE)</f>
        <v>JC.OR 8008 </v>
      </c>
      <c r="L196" s="105">
        <v>251223008</v>
      </c>
      <c r="M196" s="198" t="str">
        <f>IF((LEFT(J196))="2",$L$2,$J$2)</f>
        <v>OR</v>
      </c>
      <c r="N196" s="153">
        <v>30</v>
      </c>
      <c r="O196" s="246">
        <f t="shared" si="97"/>
        <v>120</v>
      </c>
      <c r="P196" s="153">
        <v>1</v>
      </c>
      <c r="Q196" s="153">
        <v>815</v>
      </c>
      <c r="R196" s="153">
        <v>16</v>
      </c>
      <c r="S196" s="153">
        <v>7</v>
      </c>
      <c r="T196" s="153"/>
      <c r="U196" s="247">
        <f t="shared" si="98"/>
        <v>822</v>
      </c>
      <c r="V196" s="153">
        <v>470</v>
      </c>
      <c r="W196" s="153"/>
      <c r="X196" s="153">
        <v>10</v>
      </c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3"/>
      <c r="BC196" s="153"/>
      <c r="BD196" s="153"/>
      <c r="BE196" s="153"/>
      <c r="BF196" s="153"/>
      <c r="BG196" s="248">
        <f t="shared" si="106"/>
        <v>480</v>
      </c>
      <c r="BH196" s="224">
        <f t="shared" si="90"/>
        <v>8</v>
      </c>
      <c r="BI196" s="225">
        <f t="shared" si="100"/>
        <v>7.83333333333333</v>
      </c>
      <c r="BJ196" s="225">
        <f t="shared" si="101"/>
        <v>97.9166666666667</v>
      </c>
      <c r="BK196" s="226">
        <f t="shared" si="107"/>
        <v>87.4468085106383</v>
      </c>
      <c r="BL196" s="226">
        <f t="shared" si="108"/>
        <v>97.2019464720195</v>
      </c>
      <c r="BM196" s="226">
        <f t="shared" si="109"/>
        <v>83.2291666666666</v>
      </c>
      <c r="BN196" s="237">
        <f t="shared" si="105"/>
        <v>0</v>
      </c>
      <c r="BO196" s="237">
        <f t="shared" si="93"/>
        <v>960</v>
      </c>
      <c r="BP196" s="237">
        <f t="shared" si="94"/>
        <v>0.166666666666667</v>
      </c>
      <c r="BQ196" s="238">
        <f t="shared" si="95"/>
        <v>20</v>
      </c>
      <c r="BR196" s="140">
        <v>2</v>
      </c>
      <c r="BS196" s="140"/>
      <c r="BT196" s="140"/>
      <c r="BU196" s="141"/>
      <c r="BV196" s="140"/>
      <c r="BW196" s="153">
        <f t="shared" si="82"/>
        <v>815</v>
      </c>
    </row>
    <row r="197" s="129" customFormat="1" spans="1:75">
      <c r="A197" s="170">
        <v>224</v>
      </c>
      <c r="B197" s="171">
        <v>46056</v>
      </c>
      <c r="C197" s="153" t="s">
        <v>99</v>
      </c>
      <c r="D197" s="130" t="str">
        <f t="shared" si="96"/>
        <v>IG</v>
      </c>
      <c r="E197" s="172" t="s">
        <v>153</v>
      </c>
      <c r="F197" s="172" t="s">
        <v>134</v>
      </c>
      <c r="G197" s="173" t="s">
        <v>155</v>
      </c>
      <c r="H197" s="173"/>
      <c r="I197" s="173"/>
      <c r="J197" s="105">
        <v>208417</v>
      </c>
      <c r="K197" s="197" t="str">
        <f>VLOOKUP(J197,'[3]Item List (3)'!A$1:B$110000,2,FALSE)</f>
        <v>JC.OR 8008 </v>
      </c>
      <c r="L197" s="105">
        <v>251223008</v>
      </c>
      <c r="M197" s="198" t="str">
        <f>IF((LEFT(J197))="2",$L$2,$J$2)</f>
        <v>OR</v>
      </c>
      <c r="N197" s="153">
        <v>30</v>
      </c>
      <c r="O197" s="246">
        <f t="shared" si="97"/>
        <v>120</v>
      </c>
      <c r="P197" s="153">
        <v>1</v>
      </c>
      <c r="Q197" s="153">
        <v>819</v>
      </c>
      <c r="R197" s="153">
        <v>5</v>
      </c>
      <c r="S197" s="153">
        <v>17</v>
      </c>
      <c r="T197" s="153"/>
      <c r="U197" s="247">
        <f t="shared" si="98"/>
        <v>836</v>
      </c>
      <c r="V197" s="153">
        <v>470</v>
      </c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>
        <v>20</v>
      </c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248">
        <f t="shared" si="106"/>
        <v>490</v>
      </c>
      <c r="BH197" s="224">
        <f t="shared" si="90"/>
        <v>8.16666666666667</v>
      </c>
      <c r="BI197" s="225">
        <f t="shared" si="100"/>
        <v>7.83333333333333</v>
      </c>
      <c r="BJ197" s="225">
        <f t="shared" si="101"/>
        <v>95.9183673469388</v>
      </c>
      <c r="BK197" s="226">
        <f t="shared" si="107"/>
        <v>88.936170212766</v>
      </c>
      <c r="BL197" s="226">
        <f t="shared" si="108"/>
        <v>97.3684210526316</v>
      </c>
      <c r="BM197" s="226">
        <f t="shared" si="109"/>
        <v>83.0612244897959</v>
      </c>
      <c r="BN197" s="237">
        <f t="shared" si="105"/>
        <v>0.333333333333333</v>
      </c>
      <c r="BO197" s="237">
        <f t="shared" si="93"/>
        <v>940</v>
      </c>
      <c r="BP197" s="237">
        <f t="shared" si="94"/>
        <v>0</v>
      </c>
      <c r="BQ197" s="238">
        <f t="shared" si="95"/>
        <v>0</v>
      </c>
      <c r="BR197" s="140"/>
      <c r="BS197" s="140"/>
      <c r="BT197" s="140"/>
      <c r="BU197" s="141"/>
      <c r="BV197" s="140"/>
      <c r="BW197" s="153">
        <f t="shared" si="82"/>
        <v>819</v>
      </c>
    </row>
    <row r="198" s="129" customFormat="1" spans="1:75">
      <c r="A198" s="170">
        <v>225</v>
      </c>
      <c r="B198" s="171">
        <v>46056</v>
      </c>
      <c r="C198" s="153" t="s">
        <v>97</v>
      </c>
      <c r="D198" s="130" t="str">
        <f t="shared" si="96"/>
        <v>IG</v>
      </c>
      <c r="E198" s="172" t="s">
        <v>156</v>
      </c>
      <c r="F198" s="172"/>
      <c r="G198" s="173"/>
      <c r="H198" s="173"/>
      <c r="I198" s="173"/>
      <c r="J198" s="105"/>
      <c r="K198" s="197" t="e">
        <f>VLOOKUP(J198,'[3]Item List (3)'!A$1:B$110000,2,FALSE)</f>
        <v>#N/A</v>
      </c>
      <c r="L198" s="105"/>
      <c r="M198" s="198" t="str">
        <f>IF((LEFT(J198))="2",$L$2,$J$2)</f>
        <v>IR</v>
      </c>
      <c r="N198" s="153"/>
      <c r="O198" s="246" t="str">
        <f t="shared" si="97"/>
        <v/>
      </c>
      <c r="P198" s="153"/>
      <c r="Q198" s="153"/>
      <c r="R198" s="153"/>
      <c r="S198" s="153"/>
      <c r="T198" s="153"/>
      <c r="U198" s="247">
        <f t="shared" si="98"/>
        <v>0</v>
      </c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>
        <v>480</v>
      </c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3"/>
      <c r="BC198" s="153"/>
      <c r="BD198" s="153"/>
      <c r="BE198" s="153"/>
      <c r="BF198" s="153"/>
      <c r="BG198" s="248">
        <f t="shared" si="106"/>
        <v>480</v>
      </c>
      <c r="BH198" s="224">
        <f t="shared" si="90"/>
        <v>8</v>
      </c>
      <c r="BI198" s="225">
        <f t="shared" si="100"/>
        <v>0</v>
      </c>
      <c r="BJ198" s="225">
        <f t="shared" si="101"/>
        <v>0</v>
      </c>
      <c r="BK198" s="226">
        <f t="shared" si="107"/>
        <v>0</v>
      </c>
      <c r="BL198" s="226">
        <f t="shared" si="108"/>
        <v>0</v>
      </c>
      <c r="BM198" s="226">
        <f t="shared" si="109"/>
        <v>0</v>
      </c>
      <c r="BN198" s="237">
        <f t="shared" si="105"/>
        <v>0</v>
      </c>
      <c r="BO198" s="237">
        <f t="shared" si="93"/>
        <v>0</v>
      </c>
      <c r="BP198" s="237">
        <f t="shared" si="94"/>
        <v>8</v>
      </c>
      <c r="BQ198" s="238">
        <f t="shared" si="95"/>
        <v>0</v>
      </c>
      <c r="BR198" s="140"/>
      <c r="BS198" s="140"/>
      <c r="BT198" s="140"/>
      <c r="BU198" s="141"/>
      <c r="BV198" s="140"/>
      <c r="BW198" s="153">
        <f t="shared" si="82"/>
        <v>0</v>
      </c>
    </row>
    <row r="199" s="129" customFormat="1" spans="1:75">
      <c r="A199" s="170">
        <v>226</v>
      </c>
      <c r="B199" s="171">
        <v>46056</v>
      </c>
      <c r="C199" s="153" t="s">
        <v>99</v>
      </c>
      <c r="D199" s="130" t="str">
        <f t="shared" si="96"/>
        <v>IG</v>
      </c>
      <c r="E199" s="172" t="s">
        <v>156</v>
      </c>
      <c r="F199" s="172"/>
      <c r="G199" s="173"/>
      <c r="H199" s="173"/>
      <c r="I199" s="173"/>
      <c r="J199" s="105"/>
      <c r="K199" s="197" t="e">
        <f>VLOOKUP(J199,'[3]Item List (3)'!A$1:B$110000,2,FALSE)</f>
        <v>#N/A</v>
      </c>
      <c r="L199" s="105"/>
      <c r="M199" s="198" t="str">
        <f>IF((LEFT(J199))="2",$L$2,$J$2)</f>
        <v>IR</v>
      </c>
      <c r="N199" s="153"/>
      <c r="O199" s="246" t="str">
        <f t="shared" si="97"/>
        <v/>
      </c>
      <c r="P199" s="153"/>
      <c r="Q199" s="153"/>
      <c r="R199" s="153"/>
      <c r="S199" s="153"/>
      <c r="T199" s="153"/>
      <c r="U199" s="247">
        <f t="shared" si="98"/>
        <v>0</v>
      </c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>
        <v>480</v>
      </c>
      <c r="BG199" s="248">
        <f t="shared" si="106"/>
        <v>480</v>
      </c>
      <c r="BH199" s="224">
        <f t="shared" si="90"/>
        <v>8</v>
      </c>
      <c r="BI199" s="225">
        <f t="shared" si="100"/>
        <v>0</v>
      </c>
      <c r="BJ199" s="225">
        <f t="shared" si="101"/>
        <v>0</v>
      </c>
      <c r="BK199" s="226">
        <f t="shared" si="107"/>
        <v>0</v>
      </c>
      <c r="BL199" s="226">
        <f t="shared" si="108"/>
        <v>0</v>
      </c>
      <c r="BM199" s="226">
        <f t="shared" si="109"/>
        <v>0</v>
      </c>
      <c r="BN199" s="237">
        <f t="shared" si="105"/>
        <v>8</v>
      </c>
      <c r="BO199" s="237">
        <f t="shared" si="93"/>
        <v>0</v>
      </c>
      <c r="BP199" s="237">
        <f t="shared" si="94"/>
        <v>0</v>
      </c>
      <c r="BQ199" s="238">
        <f t="shared" si="95"/>
        <v>0</v>
      </c>
      <c r="BR199" s="140"/>
      <c r="BS199" s="140"/>
      <c r="BT199" s="140"/>
      <c r="BU199" s="141"/>
      <c r="BV199" s="140"/>
      <c r="BW199" s="153">
        <f t="shared" si="82"/>
        <v>0</v>
      </c>
    </row>
    <row r="200" s="129" customFormat="1" spans="1:75">
      <c r="A200" s="170">
        <v>227</v>
      </c>
      <c r="B200" s="171">
        <v>46056</v>
      </c>
      <c r="C200" s="153" t="s">
        <v>97</v>
      </c>
      <c r="D200" s="130" t="str">
        <f t="shared" si="96"/>
        <v>IG</v>
      </c>
      <c r="E200" s="172" t="s">
        <v>158</v>
      </c>
      <c r="F200" s="172"/>
      <c r="G200" s="173"/>
      <c r="H200" s="173"/>
      <c r="I200" s="173"/>
      <c r="J200" s="105"/>
      <c r="K200" s="197" t="e">
        <f>VLOOKUP(J200,'[3]Item List (3)'!A$1:B$110000,2,FALSE)</f>
        <v>#N/A</v>
      </c>
      <c r="L200" s="105"/>
      <c r="M200" s="198" t="str">
        <f>IF((LEFT(J200))="2",$L$2,$J$2)</f>
        <v>IR</v>
      </c>
      <c r="N200" s="153"/>
      <c r="O200" s="246" t="str">
        <f t="shared" si="97"/>
        <v/>
      </c>
      <c r="P200" s="153"/>
      <c r="Q200" s="153"/>
      <c r="R200" s="153"/>
      <c r="S200" s="153"/>
      <c r="T200" s="153"/>
      <c r="U200" s="247">
        <f t="shared" si="98"/>
        <v>0</v>
      </c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>
        <v>480</v>
      </c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3"/>
      <c r="BC200" s="153"/>
      <c r="BD200" s="153"/>
      <c r="BE200" s="153"/>
      <c r="BF200" s="153"/>
      <c r="BG200" s="248">
        <f t="shared" si="106"/>
        <v>480</v>
      </c>
      <c r="BH200" s="224">
        <f t="shared" si="90"/>
        <v>8</v>
      </c>
      <c r="BI200" s="225">
        <f t="shared" si="100"/>
        <v>0</v>
      </c>
      <c r="BJ200" s="225">
        <f t="shared" si="101"/>
        <v>0</v>
      </c>
      <c r="BK200" s="226">
        <f t="shared" si="107"/>
        <v>0</v>
      </c>
      <c r="BL200" s="226">
        <f t="shared" si="108"/>
        <v>0</v>
      </c>
      <c r="BM200" s="226">
        <f t="shared" si="109"/>
        <v>0</v>
      </c>
      <c r="BN200" s="237">
        <f t="shared" si="105"/>
        <v>0</v>
      </c>
      <c r="BO200" s="237">
        <f t="shared" si="93"/>
        <v>0</v>
      </c>
      <c r="BP200" s="237">
        <f t="shared" si="94"/>
        <v>8</v>
      </c>
      <c r="BQ200" s="238">
        <f t="shared" si="95"/>
        <v>0</v>
      </c>
      <c r="BR200" s="140"/>
      <c r="BS200" s="140"/>
      <c r="BT200" s="140"/>
      <c r="BU200" s="141"/>
      <c r="BV200" s="140"/>
      <c r="BW200" s="153">
        <f t="shared" ref="BW200:BW263" si="110">Q200*P200</f>
        <v>0</v>
      </c>
    </row>
    <row r="201" s="129" customFormat="1" spans="1:75">
      <c r="A201" s="170">
        <v>228</v>
      </c>
      <c r="B201" s="171">
        <v>46056</v>
      </c>
      <c r="C201" s="153" t="s">
        <v>99</v>
      </c>
      <c r="D201" s="130" t="str">
        <f t="shared" si="96"/>
        <v>IG</v>
      </c>
      <c r="E201" s="172" t="s">
        <v>158</v>
      </c>
      <c r="F201" s="172"/>
      <c r="G201" s="173"/>
      <c r="H201" s="173"/>
      <c r="I201" s="173"/>
      <c r="J201" s="105"/>
      <c r="K201" s="197" t="e">
        <f>VLOOKUP(J201,'[3]Item List (3)'!A$1:B$110000,2,FALSE)</f>
        <v>#N/A</v>
      </c>
      <c r="L201" s="105"/>
      <c r="M201" s="198" t="str">
        <f>IF((LEFT(J201))="2",$L$2,$J$2)</f>
        <v>IR</v>
      </c>
      <c r="N201" s="153"/>
      <c r="O201" s="246" t="str">
        <f t="shared" si="97"/>
        <v/>
      </c>
      <c r="P201" s="153"/>
      <c r="Q201" s="153"/>
      <c r="R201" s="153"/>
      <c r="S201" s="153"/>
      <c r="T201" s="153"/>
      <c r="U201" s="247">
        <f t="shared" si="98"/>
        <v>0</v>
      </c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  <c r="AV201" s="153"/>
      <c r="AW201" s="153"/>
      <c r="AX201" s="153"/>
      <c r="AY201" s="153"/>
      <c r="AZ201" s="153"/>
      <c r="BA201" s="153"/>
      <c r="BB201" s="153"/>
      <c r="BC201" s="153"/>
      <c r="BD201" s="153"/>
      <c r="BE201" s="153"/>
      <c r="BF201" s="153">
        <v>480</v>
      </c>
      <c r="BG201" s="248">
        <f t="shared" si="106"/>
        <v>480</v>
      </c>
      <c r="BH201" s="224">
        <f t="shared" si="90"/>
        <v>8</v>
      </c>
      <c r="BI201" s="225">
        <f t="shared" si="100"/>
        <v>0</v>
      </c>
      <c r="BJ201" s="225">
        <f t="shared" si="101"/>
        <v>0</v>
      </c>
      <c r="BK201" s="226">
        <f t="shared" si="107"/>
        <v>0</v>
      </c>
      <c r="BL201" s="226">
        <f t="shared" si="108"/>
        <v>0</v>
      </c>
      <c r="BM201" s="226">
        <f t="shared" si="109"/>
        <v>0</v>
      </c>
      <c r="BN201" s="237">
        <f t="shared" si="105"/>
        <v>8</v>
      </c>
      <c r="BO201" s="237">
        <f t="shared" si="93"/>
        <v>0</v>
      </c>
      <c r="BP201" s="237">
        <f t="shared" si="94"/>
        <v>0</v>
      </c>
      <c r="BQ201" s="238">
        <f t="shared" si="95"/>
        <v>0</v>
      </c>
      <c r="BR201" s="140"/>
      <c r="BS201" s="140"/>
      <c r="BT201" s="140"/>
      <c r="BU201" s="141"/>
      <c r="BV201" s="140"/>
      <c r="BW201" s="153">
        <f t="shared" si="110"/>
        <v>0</v>
      </c>
    </row>
    <row r="202" s="129" customFormat="1" spans="1:75">
      <c r="A202" s="170">
        <v>229</v>
      </c>
      <c r="B202" s="171">
        <v>46056</v>
      </c>
      <c r="C202" s="153" t="s">
        <v>97</v>
      </c>
      <c r="D202" s="130" t="str">
        <f t="shared" si="96"/>
        <v>HO</v>
      </c>
      <c r="E202" s="172" t="s">
        <v>159</v>
      </c>
      <c r="F202" s="172" t="s">
        <v>160</v>
      </c>
      <c r="G202" s="173" t="s">
        <v>130</v>
      </c>
      <c r="H202" s="173"/>
      <c r="I202" s="173"/>
      <c r="J202" s="105">
        <v>104564</v>
      </c>
      <c r="K202" s="197" t="str">
        <f>VLOOKUP(J202,'[3]Item List (3)'!A$1:B$110000,2,FALSE)</f>
        <v>IR 21309</v>
      </c>
      <c r="L202" s="105"/>
      <c r="M202" s="198" t="str">
        <f>IF((LEFT(J202))="2",$L$2,$J$2)</f>
        <v>IR</v>
      </c>
      <c r="N202" s="153">
        <v>50</v>
      </c>
      <c r="O202" s="246">
        <f t="shared" si="97"/>
        <v>72</v>
      </c>
      <c r="P202" s="153">
        <v>1</v>
      </c>
      <c r="Q202" s="153">
        <v>349</v>
      </c>
      <c r="R202" s="153"/>
      <c r="S202" s="153"/>
      <c r="T202" s="153"/>
      <c r="U202" s="247">
        <f t="shared" si="98"/>
        <v>349</v>
      </c>
      <c r="V202" s="153">
        <v>435</v>
      </c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>
        <v>45</v>
      </c>
      <c r="AQ202" s="153"/>
      <c r="AR202" s="153"/>
      <c r="AS202" s="153"/>
      <c r="AT202" s="153"/>
      <c r="AU202" s="153"/>
      <c r="AV202" s="153"/>
      <c r="AW202" s="153"/>
      <c r="AX202" s="153"/>
      <c r="AY202" s="153"/>
      <c r="AZ202" s="153"/>
      <c r="BA202" s="153"/>
      <c r="BB202" s="153"/>
      <c r="BC202" s="153"/>
      <c r="BD202" s="153"/>
      <c r="BE202" s="153"/>
      <c r="BF202" s="153"/>
      <c r="BG202" s="248">
        <f t="shared" si="106"/>
        <v>480</v>
      </c>
      <c r="BH202" s="224">
        <f t="shared" si="90"/>
        <v>8</v>
      </c>
      <c r="BI202" s="225">
        <f t="shared" si="100"/>
        <v>7.25</v>
      </c>
      <c r="BJ202" s="225">
        <f t="shared" si="101"/>
        <v>90.625</v>
      </c>
      <c r="BK202" s="226">
        <f t="shared" si="107"/>
        <v>66.8582375478927</v>
      </c>
      <c r="BL202" s="226">
        <f t="shared" si="108"/>
        <v>100</v>
      </c>
      <c r="BM202" s="226">
        <f t="shared" si="109"/>
        <v>60.5902777777778</v>
      </c>
      <c r="BN202" s="237">
        <f t="shared" si="105"/>
        <v>0.75</v>
      </c>
      <c r="BO202" s="237">
        <f t="shared" si="93"/>
        <v>522</v>
      </c>
      <c r="BP202" s="237">
        <f t="shared" si="94"/>
        <v>0</v>
      </c>
      <c r="BQ202" s="238">
        <f t="shared" si="95"/>
        <v>0</v>
      </c>
      <c r="BR202" s="140"/>
      <c r="BS202" s="140"/>
      <c r="BT202" s="140"/>
      <c r="BU202" s="141"/>
      <c r="BV202" s="140"/>
      <c r="BW202" s="153">
        <f t="shared" si="110"/>
        <v>349</v>
      </c>
    </row>
    <row r="203" s="129" customFormat="1" spans="1:75">
      <c r="A203" s="170">
        <v>230</v>
      </c>
      <c r="B203" s="171">
        <v>46056</v>
      </c>
      <c r="C203" s="153" t="s">
        <v>99</v>
      </c>
      <c r="D203" s="130" t="str">
        <f t="shared" si="96"/>
        <v>HO</v>
      </c>
      <c r="E203" s="172" t="s">
        <v>159</v>
      </c>
      <c r="F203" s="172" t="s">
        <v>160</v>
      </c>
      <c r="G203" s="173" t="s">
        <v>157</v>
      </c>
      <c r="H203" s="173"/>
      <c r="I203" s="173"/>
      <c r="J203" s="105">
        <v>104564</v>
      </c>
      <c r="K203" s="197" t="str">
        <f>VLOOKUP(J203,'[3]Item List (3)'!A$1:B$110000,2,FALSE)</f>
        <v>IR 21309</v>
      </c>
      <c r="L203" s="105">
        <v>251223013</v>
      </c>
      <c r="M203" s="198" t="str">
        <f>IF((LEFT(J203))="2",$L$2,$J$2)</f>
        <v>IR</v>
      </c>
      <c r="N203" s="153">
        <v>50</v>
      </c>
      <c r="O203" s="246">
        <f t="shared" si="97"/>
        <v>72</v>
      </c>
      <c r="P203" s="153">
        <v>1</v>
      </c>
      <c r="Q203" s="153">
        <v>165</v>
      </c>
      <c r="R203" s="153"/>
      <c r="S203" s="153"/>
      <c r="T203" s="153"/>
      <c r="U203" s="247">
        <f t="shared" si="98"/>
        <v>165</v>
      </c>
      <c r="V203" s="153">
        <v>165</v>
      </c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>
        <v>15</v>
      </c>
      <c r="AQ203" s="153"/>
      <c r="AR203" s="153">
        <v>300</v>
      </c>
      <c r="AS203" s="153"/>
      <c r="AT203" s="153"/>
      <c r="AU203" s="153"/>
      <c r="AV203" s="153"/>
      <c r="AW203" s="153"/>
      <c r="AX203" s="153"/>
      <c r="AY203" s="153"/>
      <c r="AZ203" s="153"/>
      <c r="BA203" s="153"/>
      <c r="BB203" s="153"/>
      <c r="BC203" s="153"/>
      <c r="BD203" s="153"/>
      <c r="BE203" s="153"/>
      <c r="BF203" s="153"/>
      <c r="BG203" s="248">
        <f t="shared" si="106"/>
        <v>480</v>
      </c>
      <c r="BH203" s="224">
        <f t="shared" si="90"/>
        <v>8</v>
      </c>
      <c r="BI203" s="225">
        <f t="shared" si="100"/>
        <v>2.75</v>
      </c>
      <c r="BJ203" s="225">
        <f t="shared" si="101"/>
        <v>34.375</v>
      </c>
      <c r="BK203" s="226">
        <f t="shared" si="107"/>
        <v>83.3333333333333</v>
      </c>
      <c r="BL203" s="226">
        <f t="shared" si="108"/>
        <v>100</v>
      </c>
      <c r="BM203" s="226">
        <f t="shared" si="109"/>
        <v>28.6458333333333</v>
      </c>
      <c r="BN203" s="237">
        <f t="shared" si="105"/>
        <v>0.25</v>
      </c>
      <c r="BO203" s="237">
        <f t="shared" si="93"/>
        <v>558</v>
      </c>
      <c r="BP203" s="237">
        <f t="shared" si="94"/>
        <v>5</v>
      </c>
      <c r="BQ203" s="238">
        <f t="shared" si="95"/>
        <v>360</v>
      </c>
      <c r="BR203" s="140"/>
      <c r="BS203" s="140"/>
      <c r="BT203" s="140"/>
      <c r="BU203" s="141"/>
      <c r="BV203" s="140"/>
      <c r="BW203" s="153">
        <f t="shared" si="110"/>
        <v>165</v>
      </c>
    </row>
    <row r="204" s="129" customFormat="1" spans="1:75">
      <c r="A204" s="170">
        <v>231</v>
      </c>
      <c r="B204" s="171">
        <v>46056</v>
      </c>
      <c r="C204" s="153" t="s">
        <v>97</v>
      </c>
      <c r="D204" s="130" t="str">
        <f t="shared" si="96"/>
        <v>HO</v>
      </c>
      <c r="E204" s="172" t="s">
        <v>163</v>
      </c>
      <c r="F204" s="172" t="s">
        <v>160</v>
      </c>
      <c r="G204" s="173" t="s">
        <v>165</v>
      </c>
      <c r="H204" s="173"/>
      <c r="I204" s="173"/>
      <c r="J204" s="105">
        <v>208821.01</v>
      </c>
      <c r="K204" s="197" t="str">
        <f>VLOOKUP(J204,'[3]Item List (3)'!A$1:B$110000,2,FALSE)</f>
        <v>NK.OR 32/20(NKI 28/20)</v>
      </c>
      <c r="L204" s="105">
        <v>260101003</v>
      </c>
      <c r="M204" s="198" t="str">
        <f>IF((LEFT(J204))="2",$L$2,$J$2)</f>
        <v>OR</v>
      </c>
      <c r="N204" s="153">
        <v>20</v>
      </c>
      <c r="O204" s="246">
        <f t="shared" si="97"/>
        <v>180</v>
      </c>
      <c r="P204" s="153">
        <v>1</v>
      </c>
      <c r="Q204" s="153">
        <v>1111</v>
      </c>
      <c r="R204" s="153"/>
      <c r="S204" s="153"/>
      <c r="T204" s="153"/>
      <c r="U204" s="247">
        <f t="shared" si="98"/>
        <v>1111</v>
      </c>
      <c r="V204" s="153">
        <v>390</v>
      </c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>
        <v>30</v>
      </c>
      <c r="AQ204" s="153"/>
      <c r="AR204" s="153">
        <v>60</v>
      </c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3"/>
      <c r="BC204" s="153"/>
      <c r="BD204" s="153"/>
      <c r="BE204" s="153"/>
      <c r="BF204" s="153"/>
      <c r="BG204" s="248">
        <f t="shared" si="106"/>
        <v>480</v>
      </c>
      <c r="BH204" s="224">
        <f t="shared" si="90"/>
        <v>8</v>
      </c>
      <c r="BI204" s="225">
        <f t="shared" si="100"/>
        <v>6.5</v>
      </c>
      <c r="BJ204" s="225">
        <f t="shared" si="101"/>
        <v>81.25</v>
      </c>
      <c r="BK204" s="226">
        <f t="shared" si="107"/>
        <v>94.957264957265</v>
      </c>
      <c r="BL204" s="226">
        <f t="shared" si="108"/>
        <v>100</v>
      </c>
      <c r="BM204" s="226">
        <f t="shared" si="109"/>
        <v>77.1527777777778</v>
      </c>
      <c r="BN204" s="237">
        <f t="shared" si="105"/>
        <v>0.5</v>
      </c>
      <c r="BO204" s="237">
        <f t="shared" si="93"/>
        <v>1350</v>
      </c>
      <c r="BP204" s="237">
        <f t="shared" si="94"/>
        <v>1</v>
      </c>
      <c r="BQ204" s="238">
        <f t="shared" si="95"/>
        <v>180</v>
      </c>
      <c r="BR204" s="140"/>
      <c r="BS204" s="140"/>
      <c r="BT204" s="140"/>
      <c r="BU204" s="141"/>
      <c r="BV204" s="140"/>
      <c r="BW204" s="153">
        <f t="shared" si="110"/>
        <v>1111</v>
      </c>
    </row>
    <row r="205" s="129" customFormat="1" spans="1:75">
      <c r="A205" s="170">
        <v>232</v>
      </c>
      <c r="B205" s="171">
        <v>46056</v>
      </c>
      <c r="C205" s="153" t="s">
        <v>99</v>
      </c>
      <c r="D205" s="130" t="str">
        <f t="shared" si="96"/>
        <v>HO</v>
      </c>
      <c r="E205" s="172" t="s">
        <v>163</v>
      </c>
      <c r="F205" s="172" t="s">
        <v>160</v>
      </c>
      <c r="G205" s="173" t="s">
        <v>165</v>
      </c>
      <c r="H205" s="173"/>
      <c r="I205" s="173"/>
      <c r="J205" s="105">
        <v>208821.01</v>
      </c>
      <c r="K205" s="197" t="str">
        <f>VLOOKUP(J205,'[3]Item List (3)'!A$1:B$110000,2,FALSE)</f>
        <v>NK.OR 32/20(NKI 28/20)</v>
      </c>
      <c r="L205" s="105">
        <v>260101003</v>
      </c>
      <c r="M205" s="198" t="str">
        <f>IF((LEFT(J205))="2",$L$2,$J$2)</f>
        <v>OR</v>
      </c>
      <c r="N205" s="153">
        <v>20</v>
      </c>
      <c r="O205" s="246">
        <f t="shared" si="97"/>
        <v>180</v>
      </c>
      <c r="P205" s="153">
        <v>1</v>
      </c>
      <c r="Q205" s="153">
        <v>301</v>
      </c>
      <c r="R205" s="153"/>
      <c r="S205" s="153"/>
      <c r="T205" s="153"/>
      <c r="U205" s="247">
        <f t="shared" si="98"/>
        <v>301</v>
      </c>
      <c r="V205" s="153">
        <v>105</v>
      </c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>
        <v>15</v>
      </c>
      <c r="AQ205" s="153"/>
      <c r="AR205" s="153">
        <v>360</v>
      </c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248">
        <f t="shared" si="106"/>
        <v>480</v>
      </c>
      <c r="BH205" s="224">
        <f t="shared" si="90"/>
        <v>8</v>
      </c>
      <c r="BI205" s="225">
        <f t="shared" si="100"/>
        <v>1.75</v>
      </c>
      <c r="BJ205" s="225">
        <f t="shared" si="101"/>
        <v>21.875</v>
      </c>
      <c r="BK205" s="226">
        <f t="shared" si="107"/>
        <v>95.5555555555556</v>
      </c>
      <c r="BL205" s="226">
        <f t="shared" si="108"/>
        <v>100</v>
      </c>
      <c r="BM205" s="226">
        <f t="shared" si="109"/>
        <v>20.9027777777778</v>
      </c>
      <c r="BN205" s="237">
        <f t="shared" si="105"/>
        <v>0.25</v>
      </c>
      <c r="BO205" s="237">
        <f t="shared" si="93"/>
        <v>1395</v>
      </c>
      <c r="BP205" s="237">
        <f t="shared" si="94"/>
        <v>6</v>
      </c>
      <c r="BQ205" s="238">
        <f t="shared" si="95"/>
        <v>1080</v>
      </c>
      <c r="BR205" s="140"/>
      <c r="BS205" s="140"/>
      <c r="BT205" s="140"/>
      <c r="BU205" s="141"/>
      <c r="BV205" s="140"/>
      <c r="BW205" s="153">
        <f t="shared" si="110"/>
        <v>301</v>
      </c>
    </row>
    <row r="206" s="129" customFormat="1" spans="1:75">
      <c r="A206" s="170">
        <v>233</v>
      </c>
      <c r="B206" s="171">
        <v>46056</v>
      </c>
      <c r="C206" s="153" t="s">
        <v>97</v>
      </c>
      <c r="D206" s="130" t="str">
        <f t="shared" si="96"/>
        <v>HO</v>
      </c>
      <c r="E206" s="172" t="s">
        <v>167</v>
      </c>
      <c r="F206" s="172" t="s">
        <v>160</v>
      </c>
      <c r="G206" s="173" t="s">
        <v>165</v>
      </c>
      <c r="H206" s="173" t="s">
        <v>186</v>
      </c>
      <c r="I206" s="173" t="s">
        <v>161</v>
      </c>
      <c r="J206" s="105">
        <v>208249</v>
      </c>
      <c r="K206" s="197" t="str">
        <f>VLOOKUP(J206,'[3]Item List (3)'!A$1:B$110000,2,FALSE)</f>
        <v>OW-BDA-4003 </v>
      </c>
      <c r="L206" s="105">
        <v>251226003</v>
      </c>
      <c r="M206" s="198" t="str">
        <f>IF((LEFT(J206))="2",$L$2,$J$2)</f>
        <v>OR</v>
      </c>
      <c r="N206" s="153">
        <v>25</v>
      </c>
      <c r="O206" s="246">
        <f t="shared" si="97"/>
        <v>144</v>
      </c>
      <c r="P206" s="153">
        <v>1</v>
      </c>
      <c r="Q206" s="153">
        <v>974</v>
      </c>
      <c r="R206" s="153"/>
      <c r="S206" s="153"/>
      <c r="T206" s="153"/>
      <c r="U206" s="247">
        <f t="shared" si="98"/>
        <v>974</v>
      </c>
      <c r="V206" s="153">
        <v>435</v>
      </c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>
        <v>45</v>
      </c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248">
        <f t="shared" si="106"/>
        <v>480</v>
      </c>
      <c r="BH206" s="224">
        <f t="shared" si="90"/>
        <v>8</v>
      </c>
      <c r="BI206" s="225">
        <f t="shared" si="100"/>
        <v>7.25</v>
      </c>
      <c r="BJ206" s="225">
        <f t="shared" si="101"/>
        <v>90.625</v>
      </c>
      <c r="BK206" s="226">
        <f t="shared" si="107"/>
        <v>93.2950191570881</v>
      </c>
      <c r="BL206" s="226">
        <f t="shared" si="108"/>
        <v>100</v>
      </c>
      <c r="BM206" s="226">
        <f t="shared" si="109"/>
        <v>84.5486111111111</v>
      </c>
      <c r="BN206" s="237">
        <f t="shared" si="105"/>
        <v>0.75</v>
      </c>
      <c r="BO206" s="237">
        <f t="shared" si="93"/>
        <v>1044</v>
      </c>
      <c r="BP206" s="237">
        <f t="shared" si="94"/>
        <v>0</v>
      </c>
      <c r="BQ206" s="238">
        <f t="shared" si="95"/>
        <v>0</v>
      </c>
      <c r="BR206" s="140"/>
      <c r="BS206" s="140"/>
      <c r="BT206" s="140"/>
      <c r="BU206" s="141"/>
      <c r="BV206" s="140"/>
      <c r="BW206" s="153">
        <f t="shared" si="110"/>
        <v>974</v>
      </c>
    </row>
    <row r="207" s="129" customFormat="1" spans="1:75">
      <c r="A207" s="170">
        <v>234</v>
      </c>
      <c r="B207" s="171">
        <v>46056</v>
      </c>
      <c r="C207" s="153" t="s">
        <v>99</v>
      </c>
      <c r="D207" s="130" t="str">
        <f t="shared" si="96"/>
        <v>HO</v>
      </c>
      <c r="E207" s="172" t="s">
        <v>167</v>
      </c>
      <c r="F207" s="172" t="s">
        <v>160</v>
      </c>
      <c r="G207" s="173" t="s">
        <v>171</v>
      </c>
      <c r="H207" s="173"/>
      <c r="I207" s="173"/>
      <c r="J207" s="105">
        <v>208249</v>
      </c>
      <c r="K207" s="197" t="str">
        <f>VLOOKUP(J207,'[3]Item List (3)'!A$1:B$110000,2,FALSE)</f>
        <v>OW-BDA-4003 </v>
      </c>
      <c r="L207" s="105">
        <v>251226003</v>
      </c>
      <c r="M207" s="198" t="str">
        <f>IF((LEFT(J207))="2",$L$2,$J$2)</f>
        <v>OR</v>
      </c>
      <c r="N207" s="153">
        <v>25</v>
      </c>
      <c r="O207" s="246">
        <f t="shared" si="97"/>
        <v>144</v>
      </c>
      <c r="P207" s="153">
        <v>1</v>
      </c>
      <c r="Q207" s="153">
        <v>975</v>
      </c>
      <c r="R207" s="153"/>
      <c r="S207" s="153"/>
      <c r="T207" s="153"/>
      <c r="U207" s="247">
        <f t="shared" si="98"/>
        <v>975</v>
      </c>
      <c r="V207" s="153">
        <v>435</v>
      </c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>
        <v>45</v>
      </c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3"/>
      <c r="BC207" s="153"/>
      <c r="BD207" s="153"/>
      <c r="BE207" s="153"/>
      <c r="BF207" s="153"/>
      <c r="BG207" s="248">
        <f t="shared" si="106"/>
        <v>480</v>
      </c>
      <c r="BH207" s="224">
        <f t="shared" si="90"/>
        <v>8</v>
      </c>
      <c r="BI207" s="225">
        <f t="shared" si="100"/>
        <v>7.25</v>
      </c>
      <c r="BJ207" s="225">
        <f t="shared" si="101"/>
        <v>90.625</v>
      </c>
      <c r="BK207" s="226">
        <f t="shared" si="107"/>
        <v>93.3908045977011</v>
      </c>
      <c r="BL207" s="226">
        <f t="shared" si="108"/>
        <v>100</v>
      </c>
      <c r="BM207" s="226">
        <f t="shared" si="109"/>
        <v>84.6354166666667</v>
      </c>
      <c r="BN207" s="237">
        <f t="shared" si="105"/>
        <v>0.75</v>
      </c>
      <c r="BO207" s="237">
        <f t="shared" si="93"/>
        <v>1044</v>
      </c>
      <c r="BP207" s="237">
        <f t="shared" si="94"/>
        <v>0</v>
      </c>
      <c r="BQ207" s="238">
        <f t="shared" si="95"/>
        <v>0</v>
      </c>
      <c r="BR207" s="140"/>
      <c r="BS207" s="140"/>
      <c r="BT207" s="140"/>
      <c r="BU207" s="141"/>
      <c r="BV207" s="140"/>
      <c r="BW207" s="153">
        <f t="shared" si="110"/>
        <v>975</v>
      </c>
    </row>
    <row r="208" s="129" customFormat="1" spans="1:75">
      <c r="A208" s="170">
        <v>235</v>
      </c>
      <c r="B208" s="171">
        <v>46056</v>
      </c>
      <c r="C208" s="153" t="s">
        <v>97</v>
      </c>
      <c r="D208" s="130" t="str">
        <f t="shared" ref="D208:D248" si="111">LEFT(E208,2)</f>
        <v>HO</v>
      </c>
      <c r="E208" s="172" t="s">
        <v>170</v>
      </c>
      <c r="F208" s="172" t="s">
        <v>160</v>
      </c>
      <c r="G208" s="173" t="s">
        <v>188</v>
      </c>
      <c r="H208" s="173"/>
      <c r="I208" s="173"/>
      <c r="J208" s="105">
        <v>104299</v>
      </c>
      <c r="K208" s="197" t="str">
        <f>VLOOKUP(J208,'[3]Item List (3)'!A$1:B$110000,2,FALSE)</f>
        <v>IR.9916</v>
      </c>
      <c r="L208" s="105">
        <v>250928013</v>
      </c>
      <c r="M208" s="198" t="str">
        <f t="shared" ref="M208:M245" si="112">IF((LEFT(J208))="2",$L$2,$J$2)</f>
        <v>IR</v>
      </c>
      <c r="N208" s="153">
        <v>15</v>
      </c>
      <c r="O208" s="246">
        <f t="shared" ref="O208:O245" si="113">IFERROR(3600/N208,"")</f>
        <v>240</v>
      </c>
      <c r="P208" s="153">
        <v>1</v>
      </c>
      <c r="Q208" s="153">
        <v>508</v>
      </c>
      <c r="R208" s="153"/>
      <c r="S208" s="153"/>
      <c r="T208" s="153"/>
      <c r="U208" s="247">
        <f t="shared" ref="U208:U262" si="114">Q208+S208+T208</f>
        <v>508</v>
      </c>
      <c r="V208" s="153">
        <v>125</v>
      </c>
      <c r="W208" s="153"/>
      <c r="X208" s="153">
        <v>115</v>
      </c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>
        <v>240</v>
      </c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248">
        <f t="shared" ref="BG208:BG238" si="115">SUM(V208:BF208)</f>
        <v>480</v>
      </c>
      <c r="BH208" s="224">
        <f t="shared" ref="BH208:BH245" si="116">BG208/60</f>
        <v>8</v>
      </c>
      <c r="BI208" s="225">
        <f t="shared" ref="BI208:BI245" si="117">IFERROR(BH208-SUM(W208:BF208)/60,0)</f>
        <v>2.08333333333333</v>
      </c>
      <c r="BJ208" s="225">
        <f t="shared" ref="BJ208:BJ245" si="118">IFERROR(BI208/BH208*100,0)</f>
        <v>26.0416666666667</v>
      </c>
      <c r="BK208" s="226">
        <f t="shared" ref="BK208:BK245" si="119">IFERROR(((U208*N208)/(BI208*3600)*100),0)</f>
        <v>101.6</v>
      </c>
      <c r="BL208" s="226">
        <f t="shared" ref="BL208:BL245" si="120">IFERROR(((U208-(R208+S208+T208))/U208*100),0)</f>
        <v>100</v>
      </c>
      <c r="BM208" s="226">
        <f t="shared" ref="BM208:BM245" si="121">IFERROR((((BJ208*BK208*BL208)/1000000)*100),0)</f>
        <v>26.4583333333334</v>
      </c>
      <c r="BN208" s="237">
        <f t="shared" ref="BN208:BN252" si="122">(W208+AP208+BE208+BF208)/60</f>
        <v>0</v>
      </c>
      <c r="BO208" s="237">
        <f t="shared" ref="BO208:BO245" si="123">IFERROR(((BH208-BN208)*3600)/N208,0)</f>
        <v>1920</v>
      </c>
      <c r="BP208" s="237">
        <f t="shared" ref="BP208:BP245" si="124">IFERROR(SUM(W208:BF208)/60-BN208,0)</f>
        <v>5.91666666666667</v>
      </c>
      <c r="BQ208" s="238">
        <f t="shared" ref="BQ208:BQ245" si="125">IFERROR(BP208*3600/N208,0)</f>
        <v>1420</v>
      </c>
      <c r="BR208" s="140"/>
      <c r="BS208" s="140"/>
      <c r="BT208" s="140"/>
      <c r="BU208" s="141"/>
      <c r="BV208" s="140"/>
      <c r="BW208" s="153">
        <f t="shared" si="110"/>
        <v>508</v>
      </c>
    </row>
    <row r="209" s="129" customFormat="1" spans="1:75">
      <c r="A209" s="170">
        <v>236</v>
      </c>
      <c r="B209" s="171">
        <v>46056</v>
      </c>
      <c r="C209" s="153" t="s">
        <v>99</v>
      </c>
      <c r="D209" s="130" t="str">
        <f t="shared" si="111"/>
        <v>HO</v>
      </c>
      <c r="E209" s="172" t="s">
        <v>170</v>
      </c>
      <c r="F209" s="172"/>
      <c r="G209" s="173"/>
      <c r="H209" s="173"/>
      <c r="I209" s="173"/>
      <c r="J209" s="105"/>
      <c r="K209" s="197" t="e">
        <f>VLOOKUP(J209,'[3]Item List (3)'!A$1:B$110000,2,FALSE)</f>
        <v>#N/A</v>
      </c>
      <c r="L209" s="105"/>
      <c r="M209" s="198" t="str">
        <f t="shared" si="112"/>
        <v>IR</v>
      </c>
      <c r="N209" s="153"/>
      <c r="O209" s="246" t="str">
        <f t="shared" si="113"/>
        <v/>
      </c>
      <c r="P209" s="153"/>
      <c r="Q209" s="153"/>
      <c r="R209" s="153"/>
      <c r="S209" s="153"/>
      <c r="T209" s="153"/>
      <c r="U209" s="247">
        <f t="shared" si="114"/>
        <v>0</v>
      </c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53"/>
      <c r="AS209" s="153"/>
      <c r="AT209" s="153"/>
      <c r="AU209" s="153">
        <v>480</v>
      </c>
      <c r="AV209" s="153"/>
      <c r="AW209" s="153"/>
      <c r="AX209" s="153"/>
      <c r="AY209" s="153"/>
      <c r="AZ209" s="153"/>
      <c r="BA209" s="153"/>
      <c r="BB209" s="153"/>
      <c r="BC209" s="153"/>
      <c r="BD209" s="153"/>
      <c r="BE209" s="153"/>
      <c r="BF209" s="153"/>
      <c r="BG209" s="248">
        <f t="shared" si="115"/>
        <v>480</v>
      </c>
      <c r="BH209" s="224">
        <f t="shared" si="116"/>
        <v>8</v>
      </c>
      <c r="BI209" s="225">
        <f t="shared" si="117"/>
        <v>0</v>
      </c>
      <c r="BJ209" s="225">
        <f t="shared" si="118"/>
        <v>0</v>
      </c>
      <c r="BK209" s="226">
        <f t="shared" si="119"/>
        <v>0</v>
      </c>
      <c r="BL209" s="226">
        <f t="shared" si="120"/>
        <v>0</v>
      </c>
      <c r="BM209" s="226">
        <f t="shared" si="121"/>
        <v>0</v>
      </c>
      <c r="BN209" s="237">
        <f t="shared" si="122"/>
        <v>0</v>
      </c>
      <c r="BO209" s="237">
        <f t="shared" si="123"/>
        <v>0</v>
      </c>
      <c r="BP209" s="237">
        <f t="shared" si="124"/>
        <v>8</v>
      </c>
      <c r="BQ209" s="238">
        <f t="shared" si="125"/>
        <v>0</v>
      </c>
      <c r="BR209" s="140"/>
      <c r="BS209" s="140"/>
      <c r="BT209" s="140"/>
      <c r="BU209" s="141"/>
      <c r="BV209" s="140"/>
      <c r="BW209" s="153">
        <f t="shared" si="110"/>
        <v>0</v>
      </c>
    </row>
    <row r="210" s="129" customFormat="1" spans="1:75">
      <c r="A210" s="170">
        <v>237</v>
      </c>
      <c r="B210" s="171">
        <v>46056</v>
      </c>
      <c r="C210" s="153" t="s">
        <v>97</v>
      </c>
      <c r="D210" s="130" t="str">
        <f t="shared" si="111"/>
        <v>HO</v>
      </c>
      <c r="E210" s="172" t="s">
        <v>172</v>
      </c>
      <c r="F210" s="172" t="s">
        <v>160</v>
      </c>
      <c r="G210" s="173" t="s">
        <v>161</v>
      </c>
      <c r="H210" s="173" t="s">
        <v>188</v>
      </c>
      <c r="I210" s="173" t="s">
        <v>192</v>
      </c>
      <c r="J210" s="105">
        <v>208299</v>
      </c>
      <c r="K210" s="197" t="str">
        <f>VLOOKUP(J210,'[3]Item List (3)'!A$1:B$110000,2,FALSE)</f>
        <v>OR.9916 </v>
      </c>
      <c r="L210" s="105">
        <v>251005009</v>
      </c>
      <c r="M210" s="198" t="str">
        <f t="shared" si="112"/>
        <v>OR</v>
      </c>
      <c r="N210" s="153">
        <v>15</v>
      </c>
      <c r="O210" s="246">
        <f t="shared" si="113"/>
        <v>240</v>
      </c>
      <c r="P210" s="153">
        <v>1</v>
      </c>
      <c r="Q210" s="153">
        <v>1670</v>
      </c>
      <c r="R210" s="153"/>
      <c r="S210" s="153"/>
      <c r="T210" s="153"/>
      <c r="U210" s="247">
        <f t="shared" si="114"/>
        <v>1670</v>
      </c>
      <c r="V210" s="153">
        <v>430</v>
      </c>
      <c r="W210" s="153"/>
      <c r="X210" s="153">
        <v>20</v>
      </c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>
        <v>30</v>
      </c>
      <c r="AQ210" s="153"/>
      <c r="AR210" s="153"/>
      <c r="AS210" s="153"/>
      <c r="AT210" s="153"/>
      <c r="AU210" s="153"/>
      <c r="AV210" s="153"/>
      <c r="AW210" s="153"/>
      <c r="AX210" s="153"/>
      <c r="AY210" s="153"/>
      <c r="AZ210" s="153"/>
      <c r="BA210" s="153"/>
      <c r="BB210" s="153"/>
      <c r="BC210" s="153"/>
      <c r="BD210" s="153"/>
      <c r="BE210" s="153"/>
      <c r="BF210" s="153"/>
      <c r="BG210" s="248">
        <f t="shared" si="115"/>
        <v>480</v>
      </c>
      <c r="BH210" s="224">
        <f t="shared" si="116"/>
        <v>8</v>
      </c>
      <c r="BI210" s="225">
        <f t="shared" si="117"/>
        <v>7.16666666666667</v>
      </c>
      <c r="BJ210" s="225">
        <f t="shared" si="118"/>
        <v>89.5833333333333</v>
      </c>
      <c r="BK210" s="226">
        <f t="shared" si="119"/>
        <v>97.0930232558139</v>
      </c>
      <c r="BL210" s="226">
        <f t="shared" si="120"/>
        <v>100</v>
      </c>
      <c r="BM210" s="226">
        <f t="shared" si="121"/>
        <v>86.9791666666666</v>
      </c>
      <c r="BN210" s="237">
        <f t="shared" si="122"/>
        <v>0.5</v>
      </c>
      <c r="BO210" s="237">
        <f t="shared" si="123"/>
        <v>1800</v>
      </c>
      <c r="BP210" s="237">
        <f t="shared" si="124"/>
        <v>0.333333333333333</v>
      </c>
      <c r="BQ210" s="238">
        <f t="shared" si="125"/>
        <v>80</v>
      </c>
      <c r="BR210" s="140"/>
      <c r="BS210" s="140"/>
      <c r="BT210" s="140"/>
      <c r="BU210" s="141"/>
      <c r="BV210" s="140"/>
      <c r="BW210" s="153">
        <f t="shared" si="110"/>
        <v>1670</v>
      </c>
    </row>
    <row r="211" s="129" customFormat="1" spans="1:75">
      <c r="A211" s="170">
        <v>238</v>
      </c>
      <c r="B211" s="171">
        <v>46056</v>
      </c>
      <c r="C211" s="153" t="s">
        <v>99</v>
      </c>
      <c r="D211" s="130" t="str">
        <f t="shared" si="111"/>
        <v>HO</v>
      </c>
      <c r="E211" s="172" t="s">
        <v>172</v>
      </c>
      <c r="F211" s="172" t="s">
        <v>160</v>
      </c>
      <c r="G211" s="173" t="s">
        <v>173</v>
      </c>
      <c r="H211" s="173"/>
      <c r="I211" s="173"/>
      <c r="J211" s="105">
        <v>208299</v>
      </c>
      <c r="K211" s="197" t="str">
        <f>VLOOKUP(J211,'[3]Item List (3)'!A$1:B$110000,2,FALSE)</f>
        <v>OR.9916 </v>
      </c>
      <c r="L211" s="105">
        <v>251005009</v>
      </c>
      <c r="M211" s="198" t="str">
        <f t="shared" si="112"/>
        <v>OR</v>
      </c>
      <c r="N211" s="153">
        <v>15</v>
      </c>
      <c r="O211" s="246">
        <f t="shared" si="113"/>
        <v>240</v>
      </c>
      <c r="P211" s="153">
        <v>1</v>
      </c>
      <c r="Q211" s="153">
        <v>1446</v>
      </c>
      <c r="R211" s="153"/>
      <c r="S211" s="153"/>
      <c r="T211" s="153"/>
      <c r="U211" s="247">
        <f t="shared" si="114"/>
        <v>1446</v>
      </c>
      <c r="V211" s="153">
        <v>360</v>
      </c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>
        <v>90</v>
      </c>
      <c r="AO211" s="153"/>
      <c r="AP211" s="153">
        <v>30</v>
      </c>
      <c r="AQ211" s="153"/>
      <c r="AR211" s="153"/>
      <c r="AS211" s="153"/>
      <c r="AT211" s="153"/>
      <c r="AU211" s="153"/>
      <c r="AV211" s="153"/>
      <c r="AW211" s="153"/>
      <c r="AX211" s="153"/>
      <c r="AY211" s="153"/>
      <c r="AZ211" s="153"/>
      <c r="BA211" s="153"/>
      <c r="BB211" s="153"/>
      <c r="BC211" s="153"/>
      <c r="BD211" s="153"/>
      <c r="BE211" s="153"/>
      <c r="BF211" s="153"/>
      <c r="BG211" s="248">
        <f t="shared" si="115"/>
        <v>480</v>
      </c>
      <c r="BH211" s="224">
        <f t="shared" si="116"/>
        <v>8</v>
      </c>
      <c r="BI211" s="225">
        <f t="shared" si="117"/>
        <v>6</v>
      </c>
      <c r="BJ211" s="225">
        <f t="shared" si="118"/>
        <v>75</v>
      </c>
      <c r="BK211" s="226">
        <f t="shared" si="119"/>
        <v>100.416666666667</v>
      </c>
      <c r="BL211" s="226">
        <f t="shared" si="120"/>
        <v>100</v>
      </c>
      <c r="BM211" s="226">
        <f t="shared" si="121"/>
        <v>75.3125000000003</v>
      </c>
      <c r="BN211" s="237">
        <f t="shared" si="122"/>
        <v>0.5</v>
      </c>
      <c r="BO211" s="237">
        <f t="shared" si="123"/>
        <v>1800</v>
      </c>
      <c r="BP211" s="237">
        <f t="shared" si="124"/>
        <v>1.5</v>
      </c>
      <c r="BQ211" s="238">
        <f t="shared" si="125"/>
        <v>360</v>
      </c>
      <c r="BR211" s="140"/>
      <c r="BS211" s="140"/>
      <c r="BT211" s="140"/>
      <c r="BU211" s="141"/>
      <c r="BV211" s="140"/>
      <c r="BW211" s="153">
        <f t="shared" si="110"/>
        <v>1446</v>
      </c>
    </row>
    <row r="212" s="129" customFormat="1" spans="1:75">
      <c r="A212" s="170">
        <v>239</v>
      </c>
      <c r="B212" s="171">
        <v>46056</v>
      </c>
      <c r="C212" s="153" t="s">
        <v>97</v>
      </c>
      <c r="D212" s="130" t="str">
        <f t="shared" si="111"/>
        <v>HO</v>
      </c>
      <c r="E212" s="172" t="s">
        <v>174</v>
      </c>
      <c r="F212" s="172" t="s">
        <v>160</v>
      </c>
      <c r="G212" s="173" t="s">
        <v>166</v>
      </c>
      <c r="H212" s="173"/>
      <c r="I212" s="173"/>
      <c r="J212" s="105">
        <v>104606.1</v>
      </c>
      <c r="K212" s="197" t="str">
        <f>VLOOKUP(J212,'[3]Item List (3)'!A$1:B$110000,2,FALSE)</f>
        <v>NU.IR 2308 </v>
      </c>
      <c r="L212" s="105">
        <v>250218012</v>
      </c>
      <c r="M212" s="198" t="str">
        <f t="shared" si="112"/>
        <v>IR</v>
      </c>
      <c r="N212" s="153"/>
      <c r="O212" s="246" t="str">
        <f t="shared" si="113"/>
        <v/>
      </c>
      <c r="P212" s="153">
        <v>1</v>
      </c>
      <c r="Q212" s="153"/>
      <c r="R212" s="153"/>
      <c r="S212" s="153"/>
      <c r="T212" s="153"/>
      <c r="U212" s="247">
        <f t="shared" si="114"/>
        <v>0</v>
      </c>
      <c r="V212" s="153"/>
      <c r="W212" s="153">
        <v>60</v>
      </c>
      <c r="X212" s="153">
        <v>60</v>
      </c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>
        <v>360</v>
      </c>
      <c r="AS212" s="153"/>
      <c r="AT212" s="153"/>
      <c r="AU212" s="153"/>
      <c r="AV212" s="153"/>
      <c r="AW212" s="153"/>
      <c r="AX212" s="153"/>
      <c r="AY212" s="153"/>
      <c r="AZ212" s="153"/>
      <c r="BA212" s="153"/>
      <c r="BB212" s="153"/>
      <c r="BC212" s="153"/>
      <c r="BD212" s="153"/>
      <c r="BE212" s="153"/>
      <c r="BF212" s="153"/>
      <c r="BG212" s="248">
        <f t="shared" si="115"/>
        <v>480</v>
      </c>
      <c r="BH212" s="224">
        <f t="shared" si="116"/>
        <v>8</v>
      </c>
      <c r="BI212" s="225">
        <f t="shared" si="117"/>
        <v>0</v>
      </c>
      <c r="BJ212" s="225">
        <f t="shared" si="118"/>
        <v>0</v>
      </c>
      <c r="BK212" s="226">
        <f t="shared" si="119"/>
        <v>0</v>
      </c>
      <c r="BL212" s="226">
        <f t="shared" si="120"/>
        <v>0</v>
      </c>
      <c r="BM212" s="226">
        <f t="shared" si="121"/>
        <v>0</v>
      </c>
      <c r="BN212" s="237">
        <f t="shared" si="122"/>
        <v>1</v>
      </c>
      <c r="BO212" s="237">
        <f t="shared" si="123"/>
        <v>0</v>
      </c>
      <c r="BP212" s="237">
        <f t="shared" si="124"/>
        <v>7</v>
      </c>
      <c r="BQ212" s="238">
        <f t="shared" si="125"/>
        <v>0</v>
      </c>
      <c r="BR212" s="140"/>
      <c r="BS212" s="140"/>
      <c r="BT212" s="140"/>
      <c r="BU212" s="141"/>
      <c r="BV212" s="140"/>
      <c r="BW212" s="153">
        <f t="shared" si="110"/>
        <v>0</v>
      </c>
    </row>
    <row r="213" s="129" customFormat="1" spans="1:75">
      <c r="A213" s="170">
        <v>240</v>
      </c>
      <c r="B213" s="171">
        <v>46056</v>
      </c>
      <c r="C213" s="153" t="s">
        <v>99</v>
      </c>
      <c r="D213" s="130" t="str">
        <f t="shared" si="111"/>
        <v>HO</v>
      </c>
      <c r="E213" s="172" t="s">
        <v>174</v>
      </c>
      <c r="F213" s="172"/>
      <c r="G213" s="173"/>
      <c r="H213" s="173"/>
      <c r="I213" s="173"/>
      <c r="J213" s="105"/>
      <c r="K213" s="197" t="e">
        <f>VLOOKUP(J213,'[3]Item List (3)'!A$1:B$110000,2,FALSE)</f>
        <v>#N/A</v>
      </c>
      <c r="L213" s="105"/>
      <c r="M213" s="198" t="str">
        <f t="shared" si="112"/>
        <v>IR</v>
      </c>
      <c r="N213" s="153"/>
      <c r="O213" s="246" t="str">
        <f t="shared" si="113"/>
        <v/>
      </c>
      <c r="P213" s="153"/>
      <c r="Q213" s="153"/>
      <c r="R213" s="153"/>
      <c r="S213" s="153"/>
      <c r="T213" s="153"/>
      <c r="U213" s="247">
        <f t="shared" si="114"/>
        <v>0</v>
      </c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3"/>
      <c r="BC213" s="153"/>
      <c r="BD213" s="153"/>
      <c r="BE213" s="153"/>
      <c r="BF213" s="153">
        <v>480</v>
      </c>
      <c r="BG213" s="248">
        <f t="shared" si="115"/>
        <v>480</v>
      </c>
      <c r="BH213" s="224">
        <f t="shared" si="116"/>
        <v>8</v>
      </c>
      <c r="BI213" s="225">
        <f t="shared" si="117"/>
        <v>0</v>
      </c>
      <c r="BJ213" s="225">
        <f t="shared" si="118"/>
        <v>0</v>
      </c>
      <c r="BK213" s="226">
        <f t="shared" si="119"/>
        <v>0</v>
      </c>
      <c r="BL213" s="226">
        <f t="shared" si="120"/>
        <v>0</v>
      </c>
      <c r="BM213" s="226">
        <f t="shared" si="121"/>
        <v>0</v>
      </c>
      <c r="BN213" s="237">
        <f t="shared" si="122"/>
        <v>8</v>
      </c>
      <c r="BO213" s="237">
        <f t="shared" si="123"/>
        <v>0</v>
      </c>
      <c r="BP213" s="237">
        <f t="shared" si="124"/>
        <v>0</v>
      </c>
      <c r="BQ213" s="238">
        <f t="shared" si="125"/>
        <v>0</v>
      </c>
      <c r="BR213" s="140"/>
      <c r="BS213" s="140"/>
      <c r="BT213" s="140"/>
      <c r="BU213" s="141"/>
      <c r="BV213" s="140"/>
      <c r="BW213" s="153">
        <f t="shared" si="110"/>
        <v>0</v>
      </c>
    </row>
    <row r="214" s="129" customFormat="1" spans="1:75">
      <c r="A214" s="170">
        <v>241</v>
      </c>
      <c r="B214" s="171">
        <v>46056</v>
      </c>
      <c r="C214" s="153" t="s">
        <v>97</v>
      </c>
      <c r="D214" s="130" t="str">
        <f t="shared" si="111"/>
        <v>HO</v>
      </c>
      <c r="E214" s="172" t="s">
        <v>175</v>
      </c>
      <c r="F214" s="172" t="s">
        <v>160</v>
      </c>
      <c r="G214" s="173" t="s">
        <v>188</v>
      </c>
      <c r="H214" s="173" t="s">
        <v>192</v>
      </c>
      <c r="I214" s="173"/>
      <c r="J214" s="105">
        <v>200827.1</v>
      </c>
      <c r="K214" s="197" t="str">
        <f>VLOOKUP(J214,'[3]Item List (3)'!A$1:B$110000,2,FALSE)</f>
        <v>MNA.OR 4020 </v>
      </c>
      <c r="L214" s="105">
        <v>251207016</v>
      </c>
      <c r="M214" s="198" t="str">
        <f t="shared" si="112"/>
        <v>OR</v>
      </c>
      <c r="N214" s="153">
        <v>15</v>
      </c>
      <c r="O214" s="246">
        <f t="shared" si="113"/>
        <v>240</v>
      </c>
      <c r="P214" s="153">
        <v>1</v>
      </c>
      <c r="Q214" s="153">
        <v>342</v>
      </c>
      <c r="R214" s="153"/>
      <c r="S214" s="153"/>
      <c r="T214" s="153"/>
      <c r="U214" s="247">
        <f t="shared" si="114"/>
        <v>342</v>
      </c>
      <c r="V214" s="153">
        <v>90</v>
      </c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>
        <v>380</v>
      </c>
      <c r="AO214" s="153"/>
      <c r="AP214" s="153">
        <v>10</v>
      </c>
      <c r="AQ214" s="153"/>
      <c r="AR214" s="153"/>
      <c r="AS214" s="153"/>
      <c r="AT214" s="153"/>
      <c r="AU214" s="153"/>
      <c r="AV214" s="153"/>
      <c r="AW214" s="153"/>
      <c r="AX214" s="153"/>
      <c r="AY214" s="153"/>
      <c r="AZ214" s="153"/>
      <c r="BA214" s="153"/>
      <c r="BB214" s="153"/>
      <c r="BC214" s="153"/>
      <c r="BD214" s="153"/>
      <c r="BE214" s="153"/>
      <c r="BF214" s="153"/>
      <c r="BG214" s="248">
        <f t="shared" si="115"/>
        <v>480</v>
      </c>
      <c r="BH214" s="224">
        <f t="shared" si="116"/>
        <v>8</v>
      </c>
      <c r="BI214" s="225">
        <f t="shared" si="117"/>
        <v>1.5</v>
      </c>
      <c r="BJ214" s="225">
        <f t="shared" si="118"/>
        <v>18.75</v>
      </c>
      <c r="BK214" s="226">
        <f t="shared" si="119"/>
        <v>95</v>
      </c>
      <c r="BL214" s="226">
        <f t="shared" si="120"/>
        <v>100</v>
      </c>
      <c r="BM214" s="226">
        <f t="shared" si="121"/>
        <v>17.8125</v>
      </c>
      <c r="BN214" s="237">
        <f t="shared" si="122"/>
        <v>0.166666666666667</v>
      </c>
      <c r="BO214" s="237">
        <f t="shared" si="123"/>
        <v>1880</v>
      </c>
      <c r="BP214" s="237">
        <f t="shared" si="124"/>
        <v>6.33333333333333</v>
      </c>
      <c r="BQ214" s="238">
        <f t="shared" si="125"/>
        <v>1520</v>
      </c>
      <c r="BR214" s="140"/>
      <c r="BS214" s="140"/>
      <c r="BT214" s="140"/>
      <c r="BU214" s="141"/>
      <c r="BV214" s="140"/>
      <c r="BW214" s="153">
        <f t="shared" si="110"/>
        <v>342</v>
      </c>
    </row>
    <row r="215" s="129" customFormat="1" spans="1:75">
      <c r="A215" s="170">
        <v>242</v>
      </c>
      <c r="B215" s="171">
        <v>46056</v>
      </c>
      <c r="C215" s="153" t="s">
        <v>99</v>
      </c>
      <c r="D215" s="130" t="str">
        <f t="shared" si="111"/>
        <v>HO</v>
      </c>
      <c r="E215" s="172" t="s">
        <v>175</v>
      </c>
      <c r="F215" s="172" t="s">
        <v>160</v>
      </c>
      <c r="G215" s="173" t="s">
        <v>173</v>
      </c>
      <c r="H215" s="173"/>
      <c r="I215" s="173"/>
      <c r="J215" s="105">
        <v>200827.1</v>
      </c>
      <c r="K215" s="197" t="str">
        <f>VLOOKUP(J215,'[3]Item List (3)'!A$1:B$110000,2,FALSE)</f>
        <v>MNA.OR 4020 </v>
      </c>
      <c r="L215" s="105">
        <v>251207016</v>
      </c>
      <c r="M215" s="198" t="str">
        <f t="shared" si="112"/>
        <v>OR</v>
      </c>
      <c r="N215" s="153">
        <v>15</v>
      </c>
      <c r="O215" s="246">
        <f t="shared" si="113"/>
        <v>240</v>
      </c>
      <c r="P215" s="153">
        <v>1</v>
      </c>
      <c r="Q215" s="153">
        <v>311</v>
      </c>
      <c r="R215" s="153"/>
      <c r="S215" s="153"/>
      <c r="T215" s="153"/>
      <c r="U215" s="247">
        <f t="shared" si="114"/>
        <v>311</v>
      </c>
      <c r="V215" s="153">
        <v>80</v>
      </c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  <c r="AO215" s="153"/>
      <c r="AP215" s="153">
        <v>10</v>
      </c>
      <c r="AQ215" s="153"/>
      <c r="AR215" s="153">
        <v>390</v>
      </c>
      <c r="AS215" s="153"/>
      <c r="AT215" s="153"/>
      <c r="AU215" s="153"/>
      <c r="AV215" s="153"/>
      <c r="AW215" s="153"/>
      <c r="AX215" s="153"/>
      <c r="AY215" s="153"/>
      <c r="AZ215" s="153"/>
      <c r="BA215" s="153"/>
      <c r="BB215" s="153"/>
      <c r="BC215" s="153"/>
      <c r="BD215" s="153"/>
      <c r="BE215" s="153"/>
      <c r="BF215" s="153"/>
      <c r="BG215" s="248">
        <f t="shared" si="115"/>
        <v>480</v>
      </c>
      <c r="BH215" s="224">
        <f t="shared" si="116"/>
        <v>8</v>
      </c>
      <c r="BI215" s="225">
        <f t="shared" si="117"/>
        <v>1.33333333333333</v>
      </c>
      <c r="BJ215" s="225">
        <f t="shared" si="118"/>
        <v>16.6666666666667</v>
      </c>
      <c r="BK215" s="226">
        <f t="shared" si="119"/>
        <v>97.1875</v>
      </c>
      <c r="BL215" s="226">
        <f t="shared" si="120"/>
        <v>100</v>
      </c>
      <c r="BM215" s="226">
        <f t="shared" si="121"/>
        <v>16.1979166666667</v>
      </c>
      <c r="BN215" s="237">
        <f t="shared" si="122"/>
        <v>0.166666666666667</v>
      </c>
      <c r="BO215" s="237">
        <f t="shared" si="123"/>
        <v>1880</v>
      </c>
      <c r="BP215" s="237">
        <f t="shared" si="124"/>
        <v>6.5</v>
      </c>
      <c r="BQ215" s="238">
        <f t="shared" si="125"/>
        <v>1560</v>
      </c>
      <c r="BR215" s="140"/>
      <c r="BS215" s="140"/>
      <c r="BT215" s="140"/>
      <c r="BU215" s="141"/>
      <c r="BV215" s="140"/>
      <c r="BW215" s="153">
        <f t="shared" si="110"/>
        <v>311</v>
      </c>
    </row>
    <row r="216" s="129" customFormat="1" spans="1:75">
      <c r="A216" s="170">
        <v>243</v>
      </c>
      <c r="B216" s="171">
        <v>46056</v>
      </c>
      <c r="C216" s="153" t="s">
        <v>97</v>
      </c>
      <c r="D216" s="130" t="str">
        <f t="shared" si="111"/>
        <v>HO</v>
      </c>
      <c r="E216" s="172" t="s">
        <v>177</v>
      </c>
      <c r="F216" s="172" t="s">
        <v>160</v>
      </c>
      <c r="G216" s="173" t="s">
        <v>164</v>
      </c>
      <c r="H216" s="173"/>
      <c r="I216" s="173"/>
      <c r="J216" s="105">
        <v>100261</v>
      </c>
      <c r="K216" s="197" t="str">
        <f>VLOOKUP(J216,'[3]Item List (3)'!A$1:B$110000,2,FALSE)</f>
        <v>IR. 211 YY4</v>
      </c>
      <c r="L216" s="105"/>
      <c r="M216" s="198" t="str">
        <f t="shared" si="112"/>
        <v>IR</v>
      </c>
      <c r="N216" s="153">
        <v>20</v>
      </c>
      <c r="O216" s="246">
        <f t="shared" si="113"/>
        <v>180</v>
      </c>
      <c r="P216" s="153">
        <v>1</v>
      </c>
      <c r="Q216" s="153"/>
      <c r="R216" s="153"/>
      <c r="S216" s="153"/>
      <c r="T216" s="153"/>
      <c r="U216" s="247">
        <f t="shared" si="114"/>
        <v>0</v>
      </c>
      <c r="V216" s="153"/>
      <c r="W216" s="153">
        <v>90</v>
      </c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>
        <v>390</v>
      </c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3"/>
      <c r="BC216" s="153"/>
      <c r="BD216" s="153"/>
      <c r="BE216" s="153"/>
      <c r="BF216" s="153"/>
      <c r="BG216" s="248">
        <f t="shared" si="115"/>
        <v>480</v>
      </c>
      <c r="BH216" s="224">
        <f t="shared" si="116"/>
        <v>8</v>
      </c>
      <c r="BI216" s="225">
        <f t="shared" si="117"/>
        <v>0</v>
      </c>
      <c r="BJ216" s="225">
        <f t="shared" si="118"/>
        <v>0</v>
      </c>
      <c r="BK216" s="226">
        <f t="shared" si="119"/>
        <v>0</v>
      </c>
      <c r="BL216" s="226">
        <f t="shared" si="120"/>
        <v>0</v>
      </c>
      <c r="BM216" s="226">
        <f t="shared" si="121"/>
        <v>0</v>
      </c>
      <c r="BN216" s="237">
        <f t="shared" si="122"/>
        <v>1.5</v>
      </c>
      <c r="BO216" s="237">
        <f t="shared" si="123"/>
        <v>1170</v>
      </c>
      <c r="BP216" s="237">
        <f t="shared" si="124"/>
        <v>6.5</v>
      </c>
      <c r="BQ216" s="238">
        <f t="shared" si="125"/>
        <v>1170</v>
      </c>
      <c r="BR216" s="140"/>
      <c r="BS216" s="140"/>
      <c r="BT216" s="140"/>
      <c r="BU216" s="141"/>
      <c r="BV216" s="140"/>
      <c r="BW216" s="153">
        <f t="shared" si="110"/>
        <v>0</v>
      </c>
    </row>
    <row r="217" s="129" customFormat="1" spans="1:75">
      <c r="A217" s="170">
        <v>244</v>
      </c>
      <c r="B217" s="171">
        <v>46056</v>
      </c>
      <c r="C217" s="153" t="s">
        <v>99</v>
      </c>
      <c r="D217" s="130" t="str">
        <f t="shared" si="111"/>
        <v>HO</v>
      </c>
      <c r="E217" s="172" t="s">
        <v>177</v>
      </c>
      <c r="F217" s="172"/>
      <c r="G217" s="173"/>
      <c r="H217" s="173"/>
      <c r="I217" s="173"/>
      <c r="J217" s="105"/>
      <c r="K217" s="197" t="e">
        <f>VLOOKUP(J217,'[3]Item List (3)'!A$1:B$110000,2,FALSE)</f>
        <v>#N/A</v>
      </c>
      <c r="L217" s="105"/>
      <c r="M217" s="198" t="str">
        <f t="shared" si="112"/>
        <v>IR</v>
      </c>
      <c r="N217" s="153"/>
      <c r="O217" s="246" t="str">
        <f t="shared" si="113"/>
        <v/>
      </c>
      <c r="P217" s="153"/>
      <c r="Q217" s="153"/>
      <c r="R217" s="153"/>
      <c r="S217" s="153"/>
      <c r="T217" s="153"/>
      <c r="U217" s="247">
        <f t="shared" si="114"/>
        <v>0</v>
      </c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  <c r="AV217" s="153"/>
      <c r="AW217" s="153"/>
      <c r="AX217" s="153"/>
      <c r="AY217" s="153"/>
      <c r="AZ217" s="153"/>
      <c r="BA217" s="153"/>
      <c r="BB217" s="153"/>
      <c r="BC217" s="153"/>
      <c r="BD217" s="153"/>
      <c r="BE217" s="153"/>
      <c r="BF217" s="153">
        <v>480</v>
      </c>
      <c r="BG217" s="248">
        <f t="shared" si="115"/>
        <v>480</v>
      </c>
      <c r="BH217" s="224">
        <f t="shared" si="116"/>
        <v>8</v>
      </c>
      <c r="BI217" s="225">
        <f t="shared" si="117"/>
        <v>0</v>
      </c>
      <c r="BJ217" s="225">
        <f t="shared" si="118"/>
        <v>0</v>
      </c>
      <c r="BK217" s="226">
        <f t="shared" si="119"/>
        <v>0</v>
      </c>
      <c r="BL217" s="226">
        <f t="shared" si="120"/>
        <v>0</v>
      </c>
      <c r="BM217" s="226">
        <f t="shared" si="121"/>
        <v>0</v>
      </c>
      <c r="BN217" s="237">
        <f t="shared" si="122"/>
        <v>8</v>
      </c>
      <c r="BO217" s="237">
        <f t="shared" si="123"/>
        <v>0</v>
      </c>
      <c r="BP217" s="237">
        <f t="shared" si="124"/>
        <v>0</v>
      </c>
      <c r="BQ217" s="238">
        <f t="shared" si="125"/>
        <v>0</v>
      </c>
      <c r="BR217" s="140"/>
      <c r="BS217" s="140"/>
      <c r="BT217" s="140"/>
      <c r="BU217" s="141"/>
      <c r="BV217" s="140"/>
      <c r="BW217" s="153">
        <f t="shared" si="110"/>
        <v>0</v>
      </c>
    </row>
    <row r="218" s="129" customFormat="1" spans="1:75">
      <c r="A218" s="170">
        <v>245</v>
      </c>
      <c r="B218" s="171">
        <v>46056</v>
      </c>
      <c r="C218" s="153" t="s">
        <v>97</v>
      </c>
      <c r="D218" s="130" t="str">
        <f t="shared" si="111"/>
        <v>HO</v>
      </c>
      <c r="E218" s="172" t="s">
        <v>178</v>
      </c>
      <c r="F218" s="172" t="s">
        <v>160</v>
      </c>
      <c r="G218" s="173" t="s">
        <v>164</v>
      </c>
      <c r="H218" s="173" t="s">
        <v>173</v>
      </c>
      <c r="I218" s="173"/>
      <c r="J218" s="105">
        <v>200261</v>
      </c>
      <c r="K218" s="197" t="str">
        <f>VLOOKUP(J218,'[3]Item List (3)'!A$1:B$110000,2,FALSE)</f>
        <v>OR.211 YY4 </v>
      </c>
      <c r="L218" s="105">
        <v>260116005</v>
      </c>
      <c r="M218" s="198" t="str">
        <f t="shared" si="112"/>
        <v>OR</v>
      </c>
      <c r="N218" s="153">
        <v>20</v>
      </c>
      <c r="O218" s="246">
        <f t="shared" si="113"/>
        <v>180</v>
      </c>
      <c r="P218" s="153">
        <v>1</v>
      </c>
      <c r="Q218" s="153">
        <v>1197</v>
      </c>
      <c r="R218" s="153"/>
      <c r="S218" s="153"/>
      <c r="T218" s="153"/>
      <c r="U218" s="247">
        <f t="shared" si="114"/>
        <v>1197</v>
      </c>
      <c r="V218" s="153">
        <v>430</v>
      </c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>
        <v>30</v>
      </c>
      <c r="AQ218" s="153"/>
      <c r="AR218" s="153"/>
      <c r="AS218" s="153"/>
      <c r="AT218" s="153"/>
      <c r="AU218" s="153"/>
      <c r="AV218" s="153"/>
      <c r="AW218" s="153"/>
      <c r="AX218" s="153"/>
      <c r="AY218" s="153"/>
      <c r="AZ218" s="153"/>
      <c r="BA218" s="153"/>
      <c r="BB218" s="153"/>
      <c r="BC218" s="153">
        <v>20</v>
      </c>
      <c r="BD218" s="153"/>
      <c r="BE218" s="153"/>
      <c r="BF218" s="153"/>
      <c r="BG218" s="248">
        <f t="shared" si="115"/>
        <v>480</v>
      </c>
      <c r="BH218" s="224">
        <f t="shared" si="116"/>
        <v>8</v>
      </c>
      <c r="BI218" s="225">
        <f t="shared" si="117"/>
        <v>7.16666666666667</v>
      </c>
      <c r="BJ218" s="225">
        <f t="shared" si="118"/>
        <v>89.5833333333333</v>
      </c>
      <c r="BK218" s="226">
        <f t="shared" si="119"/>
        <v>92.7906976744186</v>
      </c>
      <c r="BL218" s="226">
        <f t="shared" si="120"/>
        <v>100</v>
      </c>
      <c r="BM218" s="226">
        <f t="shared" si="121"/>
        <v>83.125</v>
      </c>
      <c r="BN218" s="237">
        <f t="shared" si="122"/>
        <v>0.5</v>
      </c>
      <c r="BO218" s="237">
        <f t="shared" si="123"/>
        <v>1350</v>
      </c>
      <c r="BP218" s="237">
        <f t="shared" si="124"/>
        <v>0.333333333333333</v>
      </c>
      <c r="BQ218" s="238">
        <f t="shared" si="125"/>
        <v>60</v>
      </c>
      <c r="BR218" s="140"/>
      <c r="BS218" s="140"/>
      <c r="BT218" s="140"/>
      <c r="BU218" s="141"/>
      <c r="BV218" s="140"/>
      <c r="BW218" s="153">
        <f t="shared" si="110"/>
        <v>1197</v>
      </c>
    </row>
    <row r="219" s="129" customFormat="1" spans="1:75">
      <c r="A219" s="170">
        <v>246</v>
      </c>
      <c r="B219" s="171">
        <v>46056</v>
      </c>
      <c r="C219" s="153" t="s">
        <v>99</v>
      </c>
      <c r="D219" s="130" t="str">
        <f t="shared" si="111"/>
        <v>HO</v>
      </c>
      <c r="E219" s="172" t="s">
        <v>178</v>
      </c>
      <c r="F219" s="172" t="s">
        <v>160</v>
      </c>
      <c r="G219" s="173" t="s">
        <v>166</v>
      </c>
      <c r="H219" s="173" t="s">
        <v>169</v>
      </c>
      <c r="I219" s="173" t="s">
        <v>176</v>
      </c>
      <c r="J219" s="105">
        <v>200261</v>
      </c>
      <c r="K219" s="197" t="str">
        <f>VLOOKUP(J219,'[3]Item List (3)'!A$1:B$110000,2,FALSE)</f>
        <v>OR.211 YY4 </v>
      </c>
      <c r="L219" s="105">
        <v>260116005</v>
      </c>
      <c r="M219" s="198" t="str">
        <f t="shared" si="112"/>
        <v>OR</v>
      </c>
      <c r="N219" s="153">
        <v>20</v>
      </c>
      <c r="O219" s="246">
        <f t="shared" si="113"/>
        <v>180</v>
      </c>
      <c r="P219" s="153">
        <v>1</v>
      </c>
      <c r="Q219" s="153">
        <v>1268</v>
      </c>
      <c r="R219" s="153"/>
      <c r="S219" s="153"/>
      <c r="T219" s="153"/>
      <c r="U219" s="247">
        <f t="shared" si="114"/>
        <v>1268</v>
      </c>
      <c r="V219" s="153">
        <v>450</v>
      </c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  <c r="AO219" s="153"/>
      <c r="AP219" s="153">
        <v>30</v>
      </c>
      <c r="AQ219" s="153"/>
      <c r="AR219" s="153"/>
      <c r="AS219" s="153"/>
      <c r="AT219" s="153"/>
      <c r="AU219" s="153"/>
      <c r="AV219" s="153"/>
      <c r="AW219" s="153"/>
      <c r="AX219" s="153"/>
      <c r="AY219" s="153"/>
      <c r="AZ219" s="153"/>
      <c r="BA219" s="153"/>
      <c r="BB219" s="153"/>
      <c r="BC219" s="153"/>
      <c r="BD219" s="153"/>
      <c r="BE219" s="153"/>
      <c r="BF219" s="153"/>
      <c r="BG219" s="248">
        <f t="shared" si="115"/>
        <v>480</v>
      </c>
      <c r="BH219" s="224">
        <f t="shared" si="116"/>
        <v>8</v>
      </c>
      <c r="BI219" s="225">
        <f t="shared" si="117"/>
        <v>7.5</v>
      </c>
      <c r="BJ219" s="225">
        <f t="shared" si="118"/>
        <v>93.75</v>
      </c>
      <c r="BK219" s="226">
        <f t="shared" si="119"/>
        <v>93.9259259259259</v>
      </c>
      <c r="BL219" s="226">
        <f t="shared" si="120"/>
        <v>100</v>
      </c>
      <c r="BM219" s="226">
        <f t="shared" si="121"/>
        <v>88.0555555555555</v>
      </c>
      <c r="BN219" s="237">
        <f t="shared" si="122"/>
        <v>0.5</v>
      </c>
      <c r="BO219" s="237">
        <f t="shared" si="123"/>
        <v>1350</v>
      </c>
      <c r="BP219" s="237">
        <f t="shared" si="124"/>
        <v>0</v>
      </c>
      <c r="BQ219" s="238">
        <f t="shared" si="125"/>
        <v>0</v>
      </c>
      <c r="BR219" s="140"/>
      <c r="BS219" s="140"/>
      <c r="BT219" s="140"/>
      <c r="BU219" s="141"/>
      <c r="BV219" s="140"/>
      <c r="BW219" s="153">
        <f t="shared" si="110"/>
        <v>1268</v>
      </c>
    </row>
    <row r="220" s="129" customFormat="1" spans="1:75">
      <c r="A220" s="170">
        <v>247</v>
      </c>
      <c r="B220" s="171">
        <v>46057</v>
      </c>
      <c r="C220" s="153" t="s">
        <v>97</v>
      </c>
      <c r="D220" s="130" t="str">
        <f t="shared" si="111"/>
        <v>FG</v>
      </c>
      <c r="E220" s="172" t="s">
        <v>98</v>
      </c>
      <c r="F220" s="172"/>
      <c r="G220" s="173"/>
      <c r="H220" s="173"/>
      <c r="I220" s="173"/>
      <c r="J220" s="105">
        <v>200497.11</v>
      </c>
      <c r="K220" s="197" t="str">
        <f>VLOOKUP(J220,'[3]Item List (3)'!A$1:B$110000,2,FALSE)</f>
        <v>OR.MNA6718G</v>
      </c>
      <c r="L220" s="105">
        <v>260129020</v>
      </c>
      <c r="M220" s="198" t="str">
        <f t="shared" si="112"/>
        <v>OR</v>
      </c>
      <c r="N220" s="153"/>
      <c r="O220" s="246" t="str">
        <f t="shared" si="113"/>
        <v/>
      </c>
      <c r="P220" s="153">
        <v>1</v>
      </c>
      <c r="Q220" s="153"/>
      <c r="R220" s="153"/>
      <c r="S220" s="153"/>
      <c r="T220" s="153"/>
      <c r="U220" s="247">
        <f t="shared" si="114"/>
        <v>0</v>
      </c>
      <c r="V220" s="153"/>
      <c r="W220" s="153">
        <v>110</v>
      </c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>
        <v>300</v>
      </c>
      <c r="AS220" s="153"/>
      <c r="AT220" s="153"/>
      <c r="AU220" s="153"/>
      <c r="AV220" s="153"/>
      <c r="AW220" s="153"/>
      <c r="AX220" s="153"/>
      <c r="AY220" s="153"/>
      <c r="AZ220" s="153">
        <v>70</v>
      </c>
      <c r="BA220" s="153"/>
      <c r="BB220" s="153"/>
      <c r="BC220" s="153"/>
      <c r="BD220" s="153"/>
      <c r="BE220" s="153"/>
      <c r="BF220" s="153"/>
      <c r="BG220" s="248">
        <f t="shared" si="115"/>
        <v>480</v>
      </c>
      <c r="BH220" s="224">
        <f t="shared" si="116"/>
        <v>8</v>
      </c>
      <c r="BI220" s="225">
        <f t="shared" si="117"/>
        <v>0</v>
      </c>
      <c r="BJ220" s="225">
        <f t="shared" si="118"/>
        <v>0</v>
      </c>
      <c r="BK220" s="226">
        <f t="shared" si="119"/>
        <v>0</v>
      </c>
      <c r="BL220" s="226">
        <f t="shared" si="120"/>
        <v>0</v>
      </c>
      <c r="BM220" s="226">
        <f t="shared" si="121"/>
        <v>0</v>
      </c>
      <c r="BN220" s="237">
        <f t="shared" si="122"/>
        <v>1.83333333333333</v>
      </c>
      <c r="BO220" s="237">
        <f t="shared" si="123"/>
        <v>0</v>
      </c>
      <c r="BP220" s="237">
        <f t="shared" si="124"/>
        <v>6.16666666666667</v>
      </c>
      <c r="BQ220" s="238">
        <f t="shared" si="125"/>
        <v>0</v>
      </c>
      <c r="BR220" s="140"/>
      <c r="BS220" s="140"/>
      <c r="BT220" s="140"/>
      <c r="BU220" s="141"/>
      <c r="BV220" s="140"/>
      <c r="BW220" s="153">
        <f t="shared" si="110"/>
        <v>0</v>
      </c>
    </row>
    <row r="221" s="129" customFormat="1" spans="1:75">
      <c r="A221" s="170">
        <v>248</v>
      </c>
      <c r="B221" s="171">
        <v>46057</v>
      </c>
      <c r="C221" s="153" t="s">
        <v>99</v>
      </c>
      <c r="D221" s="130" t="str">
        <f t="shared" si="111"/>
        <v>FG</v>
      </c>
      <c r="E221" s="172" t="s">
        <v>98</v>
      </c>
      <c r="F221" s="172" t="s">
        <v>106</v>
      </c>
      <c r="G221" s="173" t="s">
        <v>101</v>
      </c>
      <c r="H221" s="173" t="s">
        <v>102</v>
      </c>
      <c r="I221" s="173"/>
      <c r="J221" s="105">
        <v>200497.11</v>
      </c>
      <c r="K221" s="197" t="str">
        <f>VLOOKUP(J221,'[3]Item List (3)'!A$1:B$110000,2,FALSE)</f>
        <v>OR.MNA6718G</v>
      </c>
      <c r="L221" s="105">
        <v>260129020</v>
      </c>
      <c r="M221" s="198" t="str">
        <f t="shared" si="112"/>
        <v>OR</v>
      </c>
      <c r="N221" s="153"/>
      <c r="O221" s="246" t="str">
        <f t="shared" si="113"/>
        <v/>
      </c>
      <c r="P221" s="153">
        <v>1</v>
      </c>
      <c r="Q221" s="153">
        <v>7460</v>
      </c>
      <c r="R221" s="153"/>
      <c r="S221" s="153"/>
      <c r="T221" s="153"/>
      <c r="U221" s="247">
        <f t="shared" si="114"/>
        <v>7460</v>
      </c>
      <c r="V221" s="153">
        <v>420</v>
      </c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>
        <v>60</v>
      </c>
      <c r="AR221" s="153"/>
      <c r="AS221" s="153"/>
      <c r="AT221" s="153"/>
      <c r="AU221" s="153"/>
      <c r="AV221" s="153"/>
      <c r="AW221" s="153"/>
      <c r="AX221" s="153"/>
      <c r="AY221" s="153"/>
      <c r="AZ221" s="153"/>
      <c r="BA221" s="153"/>
      <c r="BB221" s="153"/>
      <c r="BC221" s="153"/>
      <c r="BD221" s="153"/>
      <c r="BE221" s="153"/>
      <c r="BF221" s="153"/>
      <c r="BG221" s="248">
        <f t="shared" si="115"/>
        <v>480</v>
      </c>
      <c r="BH221" s="224">
        <f t="shared" si="116"/>
        <v>8</v>
      </c>
      <c r="BI221" s="225">
        <f t="shared" si="117"/>
        <v>7</v>
      </c>
      <c r="BJ221" s="225">
        <f t="shared" si="118"/>
        <v>87.5</v>
      </c>
      <c r="BK221" s="226">
        <f t="shared" si="119"/>
        <v>0</v>
      </c>
      <c r="BL221" s="226">
        <f t="shared" si="120"/>
        <v>100</v>
      </c>
      <c r="BM221" s="226">
        <f t="shared" si="121"/>
        <v>0</v>
      </c>
      <c r="BN221" s="237">
        <f t="shared" si="122"/>
        <v>0</v>
      </c>
      <c r="BO221" s="237">
        <f t="shared" si="123"/>
        <v>0</v>
      </c>
      <c r="BP221" s="237">
        <f t="shared" si="124"/>
        <v>1</v>
      </c>
      <c r="BQ221" s="238">
        <f t="shared" si="125"/>
        <v>0</v>
      </c>
      <c r="BR221" s="140"/>
      <c r="BS221" s="140"/>
      <c r="BT221" s="140"/>
      <c r="BU221" s="141"/>
      <c r="BV221" s="140"/>
      <c r="BW221" s="153">
        <f t="shared" si="110"/>
        <v>7460</v>
      </c>
    </row>
    <row r="222" s="129" customFormat="1" spans="1:75">
      <c r="A222" s="170">
        <v>249</v>
      </c>
      <c r="B222" s="171">
        <v>46057</v>
      </c>
      <c r="C222" s="153" t="s">
        <v>97</v>
      </c>
      <c r="D222" s="130" t="str">
        <f t="shared" si="111"/>
        <v>FG</v>
      </c>
      <c r="E222" s="172" t="s">
        <v>103</v>
      </c>
      <c r="F222" s="172" t="s">
        <v>106</v>
      </c>
      <c r="G222" s="173" t="s">
        <v>179</v>
      </c>
      <c r="H222" s="173" t="s">
        <v>180</v>
      </c>
      <c r="I222" s="173"/>
      <c r="J222" s="105">
        <v>104737</v>
      </c>
      <c r="K222" s="197" t="str">
        <f>VLOOKUP(J222,'[3]Item List (3)'!A$1:B$110000,2,FALSE)</f>
        <v>IR.IR 42X51.5X37 </v>
      </c>
      <c r="L222" s="105">
        <v>260121008</v>
      </c>
      <c r="M222" s="198" t="str">
        <f t="shared" si="112"/>
        <v>IR</v>
      </c>
      <c r="N222" s="153"/>
      <c r="O222" s="246" t="str">
        <f t="shared" si="113"/>
        <v/>
      </c>
      <c r="P222" s="153">
        <v>4</v>
      </c>
      <c r="Q222" s="153">
        <v>320</v>
      </c>
      <c r="R222" s="153"/>
      <c r="S222" s="153"/>
      <c r="T222" s="153"/>
      <c r="U222" s="247">
        <f t="shared" si="114"/>
        <v>320</v>
      </c>
      <c r="V222" s="153">
        <v>60</v>
      </c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>
        <v>120</v>
      </c>
      <c r="AQ222" s="153">
        <v>60</v>
      </c>
      <c r="AR222" s="153"/>
      <c r="AS222" s="153"/>
      <c r="AT222" s="153"/>
      <c r="AU222" s="153"/>
      <c r="AV222" s="153"/>
      <c r="AW222" s="153"/>
      <c r="AX222" s="153"/>
      <c r="AY222" s="153"/>
      <c r="AZ222" s="153">
        <v>70</v>
      </c>
      <c r="BA222" s="153"/>
      <c r="BB222" s="153"/>
      <c r="BC222" s="153"/>
      <c r="BD222" s="153"/>
      <c r="BE222" s="153"/>
      <c r="BF222" s="153"/>
      <c r="BG222" s="248">
        <f t="shared" si="115"/>
        <v>310</v>
      </c>
      <c r="BH222" s="224">
        <f t="shared" si="116"/>
        <v>5.16666666666667</v>
      </c>
      <c r="BI222" s="225">
        <f t="shared" si="117"/>
        <v>1</v>
      </c>
      <c r="BJ222" s="225">
        <f t="shared" si="118"/>
        <v>19.3548387096774</v>
      </c>
      <c r="BK222" s="226">
        <f t="shared" si="119"/>
        <v>0</v>
      </c>
      <c r="BL222" s="226">
        <f t="shared" si="120"/>
        <v>100</v>
      </c>
      <c r="BM222" s="226">
        <f t="shared" si="121"/>
        <v>0</v>
      </c>
      <c r="BN222" s="237">
        <f t="shared" si="122"/>
        <v>2</v>
      </c>
      <c r="BO222" s="237">
        <f t="shared" si="123"/>
        <v>0</v>
      </c>
      <c r="BP222" s="237">
        <f t="shared" si="124"/>
        <v>2.16666666666667</v>
      </c>
      <c r="BQ222" s="238">
        <f t="shared" si="125"/>
        <v>0</v>
      </c>
      <c r="BR222" s="140"/>
      <c r="BS222" s="140"/>
      <c r="BT222" s="140"/>
      <c r="BU222" s="141"/>
      <c r="BV222" s="140"/>
      <c r="BW222" s="153">
        <f t="shared" si="110"/>
        <v>1280</v>
      </c>
    </row>
    <row r="223" s="129" customFormat="1" spans="1:75">
      <c r="A223" s="170">
        <v>250</v>
      </c>
      <c r="B223" s="171">
        <v>46057</v>
      </c>
      <c r="C223" s="153" t="s">
        <v>97</v>
      </c>
      <c r="D223" s="130" t="str">
        <f t="shared" si="111"/>
        <v>FG</v>
      </c>
      <c r="E223" s="172" t="s">
        <v>103</v>
      </c>
      <c r="F223" s="172" t="s">
        <v>100</v>
      </c>
      <c r="G223" s="173" t="s">
        <v>179</v>
      </c>
      <c r="H223" s="173" t="s">
        <v>180</v>
      </c>
      <c r="I223" s="173"/>
      <c r="J223" s="105">
        <v>104737</v>
      </c>
      <c r="K223" s="197" t="str">
        <f>VLOOKUP(J223,'[3]Item List (3)'!A$1:B$110000,2,FALSE)</f>
        <v>IR.IR 42X51.5X37 </v>
      </c>
      <c r="L223" s="105">
        <v>260121008</v>
      </c>
      <c r="M223" s="198" t="str">
        <f t="shared" si="112"/>
        <v>IR</v>
      </c>
      <c r="N223" s="153"/>
      <c r="O223" s="246" t="str">
        <f t="shared" si="113"/>
        <v/>
      </c>
      <c r="P223" s="153">
        <v>1</v>
      </c>
      <c r="Q223" s="153">
        <v>2520</v>
      </c>
      <c r="R223" s="153"/>
      <c r="S223" s="153"/>
      <c r="T223" s="153"/>
      <c r="U223" s="209">
        <f t="shared" si="114"/>
        <v>2520</v>
      </c>
      <c r="V223" s="153">
        <v>110</v>
      </c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53"/>
      <c r="AS223" s="153"/>
      <c r="AT223" s="153"/>
      <c r="AU223" s="153"/>
      <c r="AV223" s="153"/>
      <c r="AW223" s="153"/>
      <c r="AX223" s="153"/>
      <c r="AY223" s="153"/>
      <c r="AZ223" s="153"/>
      <c r="BA223" s="153"/>
      <c r="BB223" s="153"/>
      <c r="BC223" s="153"/>
      <c r="BD223" s="153"/>
      <c r="BE223" s="153"/>
      <c r="BF223" s="153"/>
      <c r="BG223" s="248">
        <f t="shared" si="115"/>
        <v>110</v>
      </c>
      <c r="BH223" s="224">
        <f t="shared" si="116"/>
        <v>1.83333333333333</v>
      </c>
      <c r="BI223" s="225">
        <f t="shared" si="117"/>
        <v>1.83333333333333</v>
      </c>
      <c r="BJ223" s="225">
        <f t="shared" si="118"/>
        <v>100</v>
      </c>
      <c r="BK223" s="226">
        <f t="shared" si="119"/>
        <v>0</v>
      </c>
      <c r="BL223" s="226">
        <f t="shared" si="120"/>
        <v>100</v>
      </c>
      <c r="BM223" s="226">
        <f t="shared" si="121"/>
        <v>0</v>
      </c>
      <c r="BN223" s="237">
        <f t="shared" si="122"/>
        <v>0</v>
      </c>
      <c r="BO223" s="237">
        <f t="shared" si="123"/>
        <v>0</v>
      </c>
      <c r="BP223" s="237">
        <f t="shared" si="124"/>
        <v>0</v>
      </c>
      <c r="BQ223" s="238">
        <f t="shared" si="125"/>
        <v>0</v>
      </c>
      <c r="BR223" s="140"/>
      <c r="BS223" s="140"/>
      <c r="BT223" s="140"/>
      <c r="BU223" s="141"/>
      <c r="BV223" s="140"/>
      <c r="BW223" s="153">
        <f t="shared" si="110"/>
        <v>2520</v>
      </c>
    </row>
    <row r="224" s="129" customFormat="1" spans="1:75">
      <c r="A224" s="170">
        <v>251</v>
      </c>
      <c r="B224" s="171">
        <v>46057</v>
      </c>
      <c r="C224" s="153" t="s">
        <v>99</v>
      </c>
      <c r="D224" s="130" t="str">
        <f t="shared" si="111"/>
        <v>FG</v>
      </c>
      <c r="E224" s="172" t="s">
        <v>103</v>
      </c>
      <c r="F224" s="172" t="s">
        <v>106</v>
      </c>
      <c r="G224" s="173" t="s">
        <v>105</v>
      </c>
      <c r="H224" s="173" t="s">
        <v>107</v>
      </c>
      <c r="I224" s="173"/>
      <c r="J224" s="105">
        <v>104737</v>
      </c>
      <c r="K224" s="197" t="str">
        <f>VLOOKUP(J224,'[3]Item List (3)'!A$1:B$110000,2,FALSE)</f>
        <v>IR.IR 42X51.5X37 </v>
      </c>
      <c r="L224" s="105">
        <v>260121008</v>
      </c>
      <c r="M224" s="198" t="str">
        <f t="shared" si="112"/>
        <v>IR</v>
      </c>
      <c r="N224" s="153"/>
      <c r="O224" s="246" t="str">
        <f t="shared" si="113"/>
        <v/>
      </c>
      <c r="P224" s="153">
        <v>1</v>
      </c>
      <c r="Q224" s="153">
        <v>1700</v>
      </c>
      <c r="R224" s="153"/>
      <c r="S224" s="153"/>
      <c r="T224" s="153"/>
      <c r="U224" s="209">
        <f t="shared" si="114"/>
        <v>1700</v>
      </c>
      <c r="V224" s="153">
        <v>360</v>
      </c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>
        <v>120</v>
      </c>
      <c r="AR224" s="153"/>
      <c r="AS224" s="153"/>
      <c r="AT224" s="153"/>
      <c r="AU224" s="153"/>
      <c r="AV224" s="153"/>
      <c r="AW224" s="153"/>
      <c r="AX224" s="153"/>
      <c r="AY224" s="153"/>
      <c r="AZ224" s="153"/>
      <c r="BA224" s="153"/>
      <c r="BB224" s="153"/>
      <c r="BC224" s="153"/>
      <c r="BD224" s="153"/>
      <c r="BE224" s="153"/>
      <c r="BF224" s="153"/>
      <c r="BG224" s="248">
        <f t="shared" si="115"/>
        <v>480</v>
      </c>
      <c r="BH224" s="224">
        <f t="shared" si="116"/>
        <v>8</v>
      </c>
      <c r="BI224" s="225">
        <f t="shared" si="117"/>
        <v>6</v>
      </c>
      <c r="BJ224" s="225">
        <f t="shared" si="118"/>
        <v>75</v>
      </c>
      <c r="BK224" s="226">
        <f t="shared" si="119"/>
        <v>0</v>
      </c>
      <c r="BL224" s="226">
        <f t="shared" si="120"/>
        <v>100</v>
      </c>
      <c r="BM224" s="226">
        <f t="shared" si="121"/>
        <v>0</v>
      </c>
      <c r="BN224" s="237">
        <f t="shared" si="122"/>
        <v>0</v>
      </c>
      <c r="BO224" s="237">
        <f t="shared" si="123"/>
        <v>0</v>
      </c>
      <c r="BP224" s="237">
        <f t="shared" si="124"/>
        <v>2</v>
      </c>
      <c r="BQ224" s="238">
        <f t="shared" si="125"/>
        <v>0</v>
      </c>
      <c r="BR224" s="140"/>
      <c r="BS224" s="140"/>
      <c r="BT224" s="140"/>
      <c r="BU224" s="141"/>
      <c r="BV224" s="140"/>
      <c r="BW224" s="153">
        <f t="shared" si="110"/>
        <v>1700</v>
      </c>
    </row>
    <row r="225" s="129" customFormat="1" spans="1:75">
      <c r="A225" s="170">
        <v>252</v>
      </c>
      <c r="B225" s="171">
        <v>46057</v>
      </c>
      <c r="C225" s="153" t="s">
        <v>97</v>
      </c>
      <c r="D225" s="130" t="str">
        <f t="shared" si="111"/>
        <v>CG</v>
      </c>
      <c r="E225" s="172" t="s">
        <v>109</v>
      </c>
      <c r="F225" s="172"/>
      <c r="G225" s="173"/>
      <c r="H225" s="173"/>
      <c r="I225" s="173"/>
      <c r="J225" s="105"/>
      <c r="K225" s="197" t="e">
        <f>VLOOKUP(J225,'[3]Item List (3)'!A$1:B$110000,2,FALSE)</f>
        <v>#N/A</v>
      </c>
      <c r="L225" s="105"/>
      <c r="M225" s="198" t="str">
        <f t="shared" si="112"/>
        <v>IR</v>
      </c>
      <c r="N225" s="153"/>
      <c r="O225" s="246" t="str">
        <f t="shared" si="113"/>
        <v/>
      </c>
      <c r="P225" s="153"/>
      <c r="Q225" s="153"/>
      <c r="R225" s="153"/>
      <c r="S225" s="153"/>
      <c r="T225" s="153"/>
      <c r="U225" s="209">
        <f t="shared" si="114"/>
        <v>0</v>
      </c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  <c r="AV225" s="153"/>
      <c r="AW225" s="153"/>
      <c r="AX225" s="153"/>
      <c r="AY225" s="153"/>
      <c r="AZ225" s="153"/>
      <c r="BA225" s="153"/>
      <c r="BB225" s="153"/>
      <c r="BC225" s="153"/>
      <c r="BD225" s="153"/>
      <c r="BE225" s="153"/>
      <c r="BF225" s="153">
        <v>480</v>
      </c>
      <c r="BG225" s="248">
        <f t="shared" si="115"/>
        <v>480</v>
      </c>
      <c r="BH225" s="224">
        <f t="shared" si="116"/>
        <v>8</v>
      </c>
      <c r="BI225" s="225">
        <f t="shared" si="117"/>
        <v>0</v>
      </c>
      <c r="BJ225" s="225">
        <f t="shared" si="118"/>
        <v>0</v>
      </c>
      <c r="BK225" s="226">
        <f t="shared" si="119"/>
        <v>0</v>
      </c>
      <c r="BL225" s="226">
        <f t="shared" si="120"/>
        <v>0</v>
      </c>
      <c r="BM225" s="226">
        <f t="shared" si="121"/>
        <v>0</v>
      </c>
      <c r="BN225" s="237">
        <f t="shared" si="122"/>
        <v>8</v>
      </c>
      <c r="BO225" s="237">
        <f t="shared" si="123"/>
        <v>0</v>
      </c>
      <c r="BP225" s="237">
        <f t="shared" si="124"/>
        <v>0</v>
      </c>
      <c r="BQ225" s="238">
        <f t="shared" si="125"/>
        <v>0</v>
      </c>
      <c r="BR225" s="140"/>
      <c r="BS225" s="140"/>
      <c r="BT225" s="140"/>
      <c r="BU225" s="141"/>
      <c r="BV225" s="140"/>
      <c r="BW225" s="153">
        <f t="shared" si="110"/>
        <v>0</v>
      </c>
    </row>
    <row r="226" s="129" customFormat="1" spans="1:75">
      <c r="A226" s="170">
        <v>253</v>
      </c>
      <c r="B226" s="171">
        <v>46057</v>
      </c>
      <c r="C226" s="153" t="s">
        <v>99</v>
      </c>
      <c r="D226" s="130" t="str">
        <f t="shared" si="111"/>
        <v>CG</v>
      </c>
      <c r="E226" s="172" t="s">
        <v>109</v>
      </c>
      <c r="F226" s="172"/>
      <c r="G226" s="173"/>
      <c r="H226" s="173"/>
      <c r="I226" s="173"/>
      <c r="J226" s="105"/>
      <c r="K226" s="197" t="e">
        <f>VLOOKUP(J226,'[3]Item List (3)'!A$1:B$110000,2,FALSE)</f>
        <v>#N/A</v>
      </c>
      <c r="L226" s="105"/>
      <c r="M226" s="198" t="str">
        <f t="shared" si="112"/>
        <v>IR</v>
      </c>
      <c r="N226" s="153"/>
      <c r="O226" s="246" t="str">
        <f t="shared" si="113"/>
        <v/>
      </c>
      <c r="P226" s="153"/>
      <c r="Q226" s="153"/>
      <c r="R226" s="153"/>
      <c r="S226" s="153"/>
      <c r="T226" s="153"/>
      <c r="U226" s="209">
        <f t="shared" si="114"/>
        <v>0</v>
      </c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  <c r="AK226" s="153"/>
      <c r="AL226" s="153"/>
      <c r="AM226" s="153"/>
      <c r="AN226" s="153"/>
      <c r="AO226" s="153"/>
      <c r="AP226" s="153"/>
      <c r="AQ226" s="153"/>
      <c r="AR226" s="153"/>
      <c r="AS226" s="153"/>
      <c r="AT226" s="153"/>
      <c r="AU226" s="153"/>
      <c r="AV226" s="153"/>
      <c r="AW226" s="153"/>
      <c r="AX226" s="153"/>
      <c r="AY226" s="153"/>
      <c r="AZ226" s="153"/>
      <c r="BA226" s="153"/>
      <c r="BB226" s="153"/>
      <c r="BC226" s="153"/>
      <c r="BD226" s="153"/>
      <c r="BE226" s="153"/>
      <c r="BF226" s="153">
        <v>480</v>
      </c>
      <c r="BG226" s="248">
        <f t="shared" si="115"/>
        <v>480</v>
      </c>
      <c r="BH226" s="224">
        <f t="shared" si="116"/>
        <v>8</v>
      </c>
      <c r="BI226" s="225">
        <f t="shared" si="117"/>
        <v>0</v>
      </c>
      <c r="BJ226" s="225">
        <f t="shared" si="118"/>
        <v>0</v>
      </c>
      <c r="BK226" s="226">
        <f t="shared" si="119"/>
        <v>0</v>
      </c>
      <c r="BL226" s="226">
        <f t="shared" si="120"/>
        <v>0</v>
      </c>
      <c r="BM226" s="226">
        <f t="shared" si="121"/>
        <v>0</v>
      </c>
      <c r="BN226" s="237">
        <f t="shared" si="122"/>
        <v>8</v>
      </c>
      <c r="BO226" s="237">
        <f t="shared" si="123"/>
        <v>0</v>
      </c>
      <c r="BP226" s="237">
        <f t="shared" si="124"/>
        <v>0</v>
      </c>
      <c r="BQ226" s="238">
        <f t="shared" si="125"/>
        <v>0</v>
      </c>
      <c r="BR226" s="140"/>
      <c r="BS226" s="140"/>
      <c r="BT226" s="140"/>
      <c r="BU226" s="141"/>
      <c r="BV226" s="140"/>
      <c r="BW226" s="153">
        <f t="shared" si="110"/>
        <v>0</v>
      </c>
    </row>
    <row r="227" s="129" customFormat="1" spans="1:75">
      <c r="A227" s="170">
        <v>254</v>
      </c>
      <c r="B227" s="171">
        <v>46057</v>
      </c>
      <c r="C227" s="153" t="s">
        <v>97</v>
      </c>
      <c r="D227" s="130" t="str">
        <f t="shared" si="111"/>
        <v>CG</v>
      </c>
      <c r="E227" s="172" t="s">
        <v>110</v>
      </c>
      <c r="F227" s="172"/>
      <c r="G227" s="173"/>
      <c r="H227" s="173"/>
      <c r="I227" s="173"/>
      <c r="J227" s="105"/>
      <c r="K227" s="197" t="e">
        <f>VLOOKUP(J227,'[3]Item List (3)'!A$1:B$110000,2,FALSE)</f>
        <v>#N/A</v>
      </c>
      <c r="L227" s="105"/>
      <c r="M227" s="198" t="str">
        <f t="shared" si="112"/>
        <v>IR</v>
      </c>
      <c r="N227" s="153"/>
      <c r="O227" s="246" t="str">
        <f t="shared" si="113"/>
        <v/>
      </c>
      <c r="P227" s="153"/>
      <c r="Q227" s="153"/>
      <c r="R227" s="153"/>
      <c r="S227" s="153"/>
      <c r="T227" s="153"/>
      <c r="U227" s="209">
        <f t="shared" si="114"/>
        <v>0</v>
      </c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  <c r="AK227" s="153"/>
      <c r="AL227" s="153"/>
      <c r="AM227" s="153"/>
      <c r="AN227" s="153"/>
      <c r="AO227" s="153"/>
      <c r="AP227" s="153"/>
      <c r="AQ227" s="153"/>
      <c r="AR227" s="153"/>
      <c r="AS227" s="153"/>
      <c r="AT227" s="153"/>
      <c r="AU227" s="153"/>
      <c r="AV227" s="153"/>
      <c r="AW227" s="153">
        <v>480</v>
      </c>
      <c r="AX227" s="153"/>
      <c r="AY227" s="153"/>
      <c r="AZ227" s="153"/>
      <c r="BA227" s="153"/>
      <c r="BB227" s="153"/>
      <c r="BC227" s="153"/>
      <c r="BD227" s="153"/>
      <c r="BE227" s="153"/>
      <c r="BF227" s="153"/>
      <c r="BG227" s="248">
        <f t="shared" si="115"/>
        <v>480</v>
      </c>
      <c r="BH227" s="224">
        <f t="shared" si="116"/>
        <v>8</v>
      </c>
      <c r="BI227" s="225">
        <f t="shared" si="117"/>
        <v>0</v>
      </c>
      <c r="BJ227" s="225">
        <f t="shared" si="118"/>
        <v>0</v>
      </c>
      <c r="BK227" s="226">
        <f t="shared" si="119"/>
        <v>0</v>
      </c>
      <c r="BL227" s="226">
        <f t="shared" si="120"/>
        <v>0</v>
      </c>
      <c r="BM227" s="226">
        <f t="shared" si="121"/>
        <v>0</v>
      </c>
      <c r="BN227" s="237">
        <f t="shared" si="122"/>
        <v>0</v>
      </c>
      <c r="BO227" s="237">
        <f t="shared" si="123"/>
        <v>0</v>
      </c>
      <c r="BP227" s="237">
        <f t="shared" si="124"/>
        <v>8</v>
      </c>
      <c r="BQ227" s="238">
        <f t="shared" si="125"/>
        <v>0</v>
      </c>
      <c r="BR227" s="140"/>
      <c r="BS227" s="140"/>
      <c r="BT227" s="140"/>
      <c r="BU227" s="141"/>
      <c r="BV227" s="140"/>
      <c r="BW227" s="153">
        <f t="shared" si="110"/>
        <v>0</v>
      </c>
    </row>
    <row r="228" s="129" customFormat="1" spans="1:75">
      <c r="A228" s="170">
        <v>255</v>
      </c>
      <c r="B228" s="171">
        <v>46057</v>
      </c>
      <c r="C228" s="153" t="s">
        <v>99</v>
      </c>
      <c r="D228" s="130" t="str">
        <f t="shared" si="111"/>
        <v>CG</v>
      </c>
      <c r="E228" s="172" t="s">
        <v>110</v>
      </c>
      <c r="F228" s="172" t="s">
        <v>114</v>
      </c>
      <c r="G228" s="173" t="s">
        <v>115</v>
      </c>
      <c r="H228" s="173" t="s">
        <v>116</v>
      </c>
      <c r="I228" s="173" t="s">
        <v>117</v>
      </c>
      <c r="J228" s="105">
        <v>201049.11</v>
      </c>
      <c r="K228" s="197" t="str">
        <f>VLOOKUP(J228,'[3]Item List (3)'!A$1:B$110000,2,FALSE)</f>
        <v>NUTR. OR 1542X</v>
      </c>
      <c r="L228" s="105">
        <v>251121004</v>
      </c>
      <c r="M228" s="198" t="str">
        <f t="shared" si="112"/>
        <v>OR</v>
      </c>
      <c r="N228" s="153"/>
      <c r="O228" s="246" t="str">
        <f t="shared" si="113"/>
        <v/>
      </c>
      <c r="P228" s="153">
        <v>3</v>
      </c>
      <c r="Q228" s="153">
        <v>999</v>
      </c>
      <c r="R228" s="153"/>
      <c r="S228" s="153"/>
      <c r="T228" s="153"/>
      <c r="U228" s="209">
        <f t="shared" si="114"/>
        <v>999</v>
      </c>
      <c r="V228" s="153">
        <v>135</v>
      </c>
      <c r="W228" s="153"/>
      <c r="X228" s="153">
        <v>60</v>
      </c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  <c r="AK228" s="153"/>
      <c r="AL228" s="153"/>
      <c r="AM228" s="153"/>
      <c r="AN228" s="153"/>
      <c r="AO228" s="153"/>
      <c r="AP228" s="153"/>
      <c r="AQ228" s="153">
        <v>45</v>
      </c>
      <c r="AR228" s="153"/>
      <c r="AS228" s="153"/>
      <c r="AT228" s="153"/>
      <c r="AU228" s="153"/>
      <c r="AV228" s="153"/>
      <c r="AW228" s="153">
        <v>240</v>
      </c>
      <c r="AX228" s="153"/>
      <c r="AY228" s="153"/>
      <c r="AZ228" s="153"/>
      <c r="BA228" s="153"/>
      <c r="BB228" s="153"/>
      <c r="BC228" s="153"/>
      <c r="BD228" s="153"/>
      <c r="BE228" s="153"/>
      <c r="BF228" s="153"/>
      <c r="BG228" s="248">
        <f t="shared" si="115"/>
        <v>480</v>
      </c>
      <c r="BH228" s="224">
        <f t="shared" si="116"/>
        <v>8</v>
      </c>
      <c r="BI228" s="225">
        <f t="shared" si="117"/>
        <v>2.25</v>
      </c>
      <c r="BJ228" s="225">
        <f t="shared" si="118"/>
        <v>28.125</v>
      </c>
      <c r="BK228" s="226">
        <f t="shared" si="119"/>
        <v>0</v>
      </c>
      <c r="BL228" s="226">
        <f t="shared" si="120"/>
        <v>100</v>
      </c>
      <c r="BM228" s="226">
        <f t="shared" si="121"/>
        <v>0</v>
      </c>
      <c r="BN228" s="237">
        <f t="shared" si="122"/>
        <v>0</v>
      </c>
      <c r="BO228" s="237">
        <f t="shared" si="123"/>
        <v>0</v>
      </c>
      <c r="BP228" s="237">
        <f t="shared" si="124"/>
        <v>5.75</v>
      </c>
      <c r="BQ228" s="238">
        <f t="shared" si="125"/>
        <v>0</v>
      </c>
      <c r="BR228" s="140"/>
      <c r="BS228" s="140"/>
      <c r="BT228" s="140"/>
      <c r="BU228" s="141"/>
      <c r="BV228" s="140"/>
      <c r="BW228" s="153">
        <f t="shared" si="110"/>
        <v>2997</v>
      </c>
    </row>
    <row r="229" s="129" customFormat="1" spans="1:75">
      <c r="A229" s="170">
        <v>256</v>
      </c>
      <c r="B229" s="171">
        <v>46057</v>
      </c>
      <c r="C229" s="153" t="s">
        <v>97</v>
      </c>
      <c r="D229" s="130" t="str">
        <f t="shared" si="111"/>
        <v>CG</v>
      </c>
      <c r="E229" s="172" t="s">
        <v>118</v>
      </c>
      <c r="F229" s="172" t="s">
        <v>108</v>
      </c>
      <c r="G229" s="173" t="s">
        <v>112</v>
      </c>
      <c r="H229" s="173" t="s">
        <v>113</v>
      </c>
      <c r="I229" s="173" t="s">
        <v>182</v>
      </c>
      <c r="J229" s="105">
        <v>104299</v>
      </c>
      <c r="K229" s="197" t="str">
        <f>VLOOKUP(J229,'[3]Item List (3)'!A$1:B$110000,2,FALSE)</f>
        <v>IR.9916</v>
      </c>
      <c r="L229" s="105">
        <v>260104006</v>
      </c>
      <c r="M229" s="198" t="str">
        <f t="shared" si="112"/>
        <v>IR</v>
      </c>
      <c r="N229" s="153"/>
      <c r="O229" s="246" t="str">
        <f t="shared" si="113"/>
        <v/>
      </c>
      <c r="P229" s="153">
        <v>1</v>
      </c>
      <c r="Q229" s="153">
        <v>4000</v>
      </c>
      <c r="R229" s="153"/>
      <c r="S229" s="153"/>
      <c r="T229" s="153"/>
      <c r="U229" s="209">
        <f t="shared" si="114"/>
        <v>4000</v>
      </c>
      <c r="V229" s="153">
        <v>80</v>
      </c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  <c r="AK229" s="153"/>
      <c r="AL229" s="153"/>
      <c r="AM229" s="153"/>
      <c r="AN229" s="153"/>
      <c r="AO229" s="153"/>
      <c r="AP229" s="153"/>
      <c r="AQ229" s="153"/>
      <c r="AR229" s="153">
        <v>300</v>
      </c>
      <c r="AS229" s="153"/>
      <c r="AT229" s="153"/>
      <c r="AU229" s="153"/>
      <c r="AV229" s="153"/>
      <c r="AW229" s="153"/>
      <c r="AX229" s="153"/>
      <c r="AY229" s="153"/>
      <c r="AZ229" s="153">
        <v>100</v>
      </c>
      <c r="BA229" s="153"/>
      <c r="BB229" s="153"/>
      <c r="BC229" s="153"/>
      <c r="BD229" s="153"/>
      <c r="BE229" s="153"/>
      <c r="BF229" s="153"/>
      <c r="BG229" s="248">
        <f t="shared" si="115"/>
        <v>480</v>
      </c>
      <c r="BH229" s="224">
        <f t="shared" si="116"/>
        <v>8</v>
      </c>
      <c r="BI229" s="225">
        <f t="shared" si="117"/>
        <v>1.33333333333333</v>
      </c>
      <c r="BJ229" s="225">
        <f t="shared" si="118"/>
        <v>16.6666666666667</v>
      </c>
      <c r="BK229" s="226">
        <f t="shared" si="119"/>
        <v>0</v>
      </c>
      <c r="BL229" s="226">
        <f t="shared" si="120"/>
        <v>100</v>
      </c>
      <c r="BM229" s="226">
        <f t="shared" si="121"/>
        <v>0</v>
      </c>
      <c r="BN229" s="237">
        <f t="shared" si="122"/>
        <v>0</v>
      </c>
      <c r="BO229" s="237">
        <f t="shared" si="123"/>
        <v>0</v>
      </c>
      <c r="BP229" s="237">
        <f t="shared" si="124"/>
        <v>6.66666666666667</v>
      </c>
      <c r="BQ229" s="238">
        <f t="shared" si="125"/>
        <v>0</v>
      </c>
      <c r="BR229" s="140"/>
      <c r="BS229" s="140"/>
      <c r="BT229" s="140"/>
      <c r="BU229" s="141"/>
      <c r="BV229" s="140"/>
      <c r="BW229" s="153">
        <f t="shared" si="110"/>
        <v>4000</v>
      </c>
    </row>
    <row r="230" s="129" customFormat="1" spans="1:75">
      <c r="A230" s="170">
        <v>257</v>
      </c>
      <c r="B230" s="171">
        <v>46057</v>
      </c>
      <c r="C230" s="153" t="s">
        <v>99</v>
      </c>
      <c r="D230" s="130" t="str">
        <f t="shared" si="111"/>
        <v>CG</v>
      </c>
      <c r="E230" s="172" t="s">
        <v>118</v>
      </c>
      <c r="F230" s="172" t="s">
        <v>108</v>
      </c>
      <c r="G230" s="173" t="s">
        <v>115</v>
      </c>
      <c r="H230" s="173" t="s">
        <v>116</v>
      </c>
      <c r="I230" s="173" t="s">
        <v>117</v>
      </c>
      <c r="J230" s="105">
        <v>104299</v>
      </c>
      <c r="K230" s="197" t="str">
        <f>VLOOKUP(J230,'[3]Item List (3)'!A$1:B$110000,2,FALSE)</f>
        <v>IR.9916</v>
      </c>
      <c r="L230" s="105">
        <v>260104006</v>
      </c>
      <c r="M230" s="198" t="str">
        <f t="shared" si="112"/>
        <v>IR</v>
      </c>
      <c r="N230" s="153"/>
      <c r="O230" s="246" t="str">
        <f t="shared" si="113"/>
        <v/>
      </c>
      <c r="P230" s="153">
        <v>1</v>
      </c>
      <c r="Q230" s="153">
        <v>2470</v>
      </c>
      <c r="R230" s="153"/>
      <c r="S230" s="153"/>
      <c r="T230" s="153"/>
      <c r="U230" s="209">
        <f t="shared" si="114"/>
        <v>2470</v>
      </c>
      <c r="V230" s="153">
        <v>105</v>
      </c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  <c r="AO230" s="153"/>
      <c r="AP230" s="153"/>
      <c r="AQ230" s="153">
        <v>15</v>
      </c>
      <c r="AR230" s="153">
        <v>360</v>
      </c>
      <c r="AS230" s="153"/>
      <c r="AT230" s="153"/>
      <c r="AU230" s="153"/>
      <c r="AV230" s="153"/>
      <c r="AW230" s="153"/>
      <c r="AX230" s="153"/>
      <c r="AY230" s="153"/>
      <c r="AZ230" s="153"/>
      <c r="BA230" s="153"/>
      <c r="BB230" s="153"/>
      <c r="BC230" s="153"/>
      <c r="BD230" s="153"/>
      <c r="BE230" s="153"/>
      <c r="BF230" s="153"/>
      <c r="BG230" s="248">
        <f t="shared" si="115"/>
        <v>480</v>
      </c>
      <c r="BH230" s="224">
        <f t="shared" si="116"/>
        <v>8</v>
      </c>
      <c r="BI230" s="225">
        <f t="shared" si="117"/>
        <v>1.75</v>
      </c>
      <c r="BJ230" s="225">
        <f t="shared" si="118"/>
        <v>21.875</v>
      </c>
      <c r="BK230" s="226">
        <f t="shared" si="119"/>
        <v>0</v>
      </c>
      <c r="BL230" s="226">
        <f t="shared" si="120"/>
        <v>100</v>
      </c>
      <c r="BM230" s="226">
        <f t="shared" si="121"/>
        <v>0</v>
      </c>
      <c r="BN230" s="237">
        <f t="shared" si="122"/>
        <v>0</v>
      </c>
      <c r="BO230" s="237">
        <f t="shared" si="123"/>
        <v>0</v>
      </c>
      <c r="BP230" s="237">
        <f t="shared" si="124"/>
        <v>6.25</v>
      </c>
      <c r="BQ230" s="238">
        <f t="shared" si="125"/>
        <v>0</v>
      </c>
      <c r="BR230" s="140"/>
      <c r="BS230" s="140"/>
      <c r="BT230" s="140"/>
      <c r="BU230" s="141"/>
      <c r="BV230" s="140"/>
      <c r="BW230" s="153">
        <f t="shared" si="110"/>
        <v>2470</v>
      </c>
    </row>
    <row r="231" s="129" customFormat="1" spans="1:75">
      <c r="A231" s="170">
        <v>258</v>
      </c>
      <c r="B231" s="171">
        <v>46057</v>
      </c>
      <c r="C231" s="153" t="s">
        <v>97</v>
      </c>
      <c r="D231" s="130" t="str">
        <f t="shared" si="111"/>
        <v>CG</v>
      </c>
      <c r="E231" s="172" t="s">
        <v>119</v>
      </c>
      <c r="F231" s="172" t="s">
        <v>111</v>
      </c>
      <c r="G231" s="173" t="s">
        <v>112</v>
      </c>
      <c r="H231" s="173" t="s">
        <v>113</v>
      </c>
      <c r="I231" s="173" t="s">
        <v>182</v>
      </c>
      <c r="J231" s="105">
        <v>208448</v>
      </c>
      <c r="K231" s="197" t="str">
        <f>VLOOKUP(J231,'[3]Item List (3)'!A$1:B$110000,2,FALSE)</f>
        <v>R.OR 448(JC 8007) </v>
      </c>
      <c r="L231" s="105"/>
      <c r="M231" s="198" t="str">
        <f t="shared" si="112"/>
        <v>OR</v>
      </c>
      <c r="N231" s="153"/>
      <c r="O231" s="246" t="str">
        <f t="shared" si="113"/>
        <v/>
      </c>
      <c r="P231" s="153">
        <v>1</v>
      </c>
      <c r="Q231" s="153">
        <v>570</v>
      </c>
      <c r="R231" s="153"/>
      <c r="S231" s="153"/>
      <c r="T231" s="153"/>
      <c r="U231" s="209">
        <f t="shared" si="114"/>
        <v>570</v>
      </c>
      <c r="V231" s="153">
        <v>60</v>
      </c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>
        <v>30</v>
      </c>
      <c r="AR231" s="153">
        <v>180</v>
      </c>
      <c r="AS231" s="153"/>
      <c r="AT231" s="153"/>
      <c r="AU231" s="153"/>
      <c r="AV231" s="153"/>
      <c r="AW231" s="153"/>
      <c r="AX231" s="153"/>
      <c r="AY231" s="153"/>
      <c r="AZ231" s="153"/>
      <c r="BA231" s="153"/>
      <c r="BB231" s="153"/>
      <c r="BC231" s="153">
        <v>120</v>
      </c>
      <c r="BD231" s="153"/>
      <c r="BE231" s="153"/>
      <c r="BF231" s="153"/>
      <c r="BG231" s="248">
        <f t="shared" si="115"/>
        <v>390</v>
      </c>
      <c r="BH231" s="224">
        <f t="shared" si="116"/>
        <v>6.5</v>
      </c>
      <c r="BI231" s="225">
        <f t="shared" si="117"/>
        <v>1</v>
      </c>
      <c r="BJ231" s="225">
        <f t="shared" si="118"/>
        <v>15.3846153846154</v>
      </c>
      <c r="BK231" s="226">
        <f t="shared" si="119"/>
        <v>0</v>
      </c>
      <c r="BL231" s="226">
        <f t="shared" si="120"/>
        <v>100</v>
      </c>
      <c r="BM231" s="226">
        <f t="shared" si="121"/>
        <v>0</v>
      </c>
      <c r="BN231" s="237">
        <f t="shared" si="122"/>
        <v>0</v>
      </c>
      <c r="BO231" s="237">
        <f t="shared" si="123"/>
        <v>0</v>
      </c>
      <c r="BP231" s="237">
        <f t="shared" si="124"/>
        <v>5.5</v>
      </c>
      <c r="BQ231" s="238">
        <f t="shared" si="125"/>
        <v>0</v>
      </c>
      <c r="BR231" s="140"/>
      <c r="BS231" s="140"/>
      <c r="BT231" s="140"/>
      <c r="BU231" s="141"/>
      <c r="BV231" s="140"/>
      <c r="BW231" s="153">
        <f t="shared" si="110"/>
        <v>570</v>
      </c>
    </row>
    <row r="232" s="129" customFormat="1" spans="1:75">
      <c r="A232" s="170">
        <v>259</v>
      </c>
      <c r="B232" s="171">
        <v>46057</v>
      </c>
      <c r="C232" s="153" t="s">
        <v>97</v>
      </c>
      <c r="D232" s="130" t="str">
        <f t="shared" si="111"/>
        <v>CG</v>
      </c>
      <c r="E232" s="172" t="s">
        <v>119</v>
      </c>
      <c r="F232" s="172" t="s">
        <v>114</v>
      </c>
      <c r="G232" s="173" t="s">
        <v>112</v>
      </c>
      <c r="H232" s="173" t="s">
        <v>113</v>
      </c>
      <c r="I232" s="173" t="s">
        <v>182</v>
      </c>
      <c r="J232" s="105">
        <v>208448</v>
      </c>
      <c r="K232" s="197" t="str">
        <f>VLOOKUP(J232,'[3]Item List (3)'!A$1:B$110000,2,FALSE)</f>
        <v>R.OR 448(JC 8007) </v>
      </c>
      <c r="L232" s="105"/>
      <c r="M232" s="198" t="str">
        <f t="shared" si="112"/>
        <v>OR</v>
      </c>
      <c r="N232" s="153"/>
      <c r="O232" s="246" t="str">
        <f t="shared" si="113"/>
        <v/>
      </c>
      <c r="P232" s="153">
        <v>1</v>
      </c>
      <c r="Q232" s="243">
        <v>696</v>
      </c>
      <c r="R232" s="153"/>
      <c r="S232" s="153">
        <v>82</v>
      </c>
      <c r="T232" s="153"/>
      <c r="U232" s="209">
        <f t="shared" si="114"/>
        <v>778</v>
      </c>
      <c r="V232" s="153">
        <v>90</v>
      </c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  <c r="AK232" s="153"/>
      <c r="AL232" s="153"/>
      <c r="AM232" s="153"/>
      <c r="AN232" s="153"/>
      <c r="AO232" s="153"/>
      <c r="AP232" s="153"/>
      <c r="AQ232" s="153"/>
      <c r="AR232" s="153"/>
      <c r="AS232" s="153"/>
      <c r="AT232" s="153"/>
      <c r="AU232" s="153"/>
      <c r="AV232" s="153"/>
      <c r="AW232" s="153"/>
      <c r="AX232" s="153"/>
      <c r="AY232" s="153"/>
      <c r="AZ232" s="153"/>
      <c r="BA232" s="153"/>
      <c r="BB232" s="153"/>
      <c r="BC232" s="153"/>
      <c r="BD232" s="153"/>
      <c r="BE232" s="153"/>
      <c r="BF232" s="153"/>
      <c r="BG232" s="248">
        <f t="shared" si="115"/>
        <v>90</v>
      </c>
      <c r="BH232" s="224">
        <f t="shared" si="116"/>
        <v>1.5</v>
      </c>
      <c r="BI232" s="225">
        <f t="shared" si="117"/>
        <v>1.5</v>
      </c>
      <c r="BJ232" s="225">
        <f t="shared" si="118"/>
        <v>100</v>
      </c>
      <c r="BK232" s="226">
        <f t="shared" si="119"/>
        <v>0</v>
      </c>
      <c r="BL232" s="226">
        <f t="shared" si="120"/>
        <v>89.4601542416452</v>
      </c>
      <c r="BM232" s="226">
        <f t="shared" si="121"/>
        <v>0</v>
      </c>
      <c r="BN232" s="237">
        <f t="shared" si="122"/>
        <v>0</v>
      </c>
      <c r="BO232" s="237">
        <f t="shared" si="123"/>
        <v>0</v>
      </c>
      <c r="BP232" s="237">
        <f t="shared" si="124"/>
        <v>0</v>
      </c>
      <c r="BQ232" s="238">
        <f t="shared" si="125"/>
        <v>0</v>
      </c>
      <c r="BR232" s="140"/>
      <c r="BS232" s="140"/>
      <c r="BT232" s="140"/>
      <c r="BU232" s="141"/>
      <c r="BV232" s="140"/>
      <c r="BW232" s="153">
        <f t="shared" si="110"/>
        <v>696</v>
      </c>
    </row>
    <row r="233" s="129" customFormat="1" spans="1:75">
      <c r="A233" s="170">
        <v>260</v>
      </c>
      <c r="B233" s="171">
        <v>46057</v>
      </c>
      <c r="C233" s="244" t="s">
        <v>97</v>
      </c>
      <c r="D233" s="130" t="str">
        <f t="shared" si="111"/>
        <v>EG</v>
      </c>
      <c r="E233" s="172" t="s">
        <v>120</v>
      </c>
      <c r="F233" s="172" t="s">
        <v>129</v>
      </c>
      <c r="G233" s="173" t="s">
        <v>124</v>
      </c>
      <c r="H233" s="173"/>
      <c r="I233" s="173"/>
      <c r="J233" s="105">
        <v>104737</v>
      </c>
      <c r="K233" s="197" t="str">
        <f>VLOOKUP(J233,'[3]Item List (3)'!A$1:B$110000,2,FALSE)</f>
        <v>IR.IR 42X51.5X37 </v>
      </c>
      <c r="L233" s="105">
        <v>251107009</v>
      </c>
      <c r="M233" s="198" t="str">
        <f t="shared" si="112"/>
        <v>IR</v>
      </c>
      <c r="N233" s="153">
        <v>40</v>
      </c>
      <c r="O233" s="246">
        <f t="shared" si="113"/>
        <v>90</v>
      </c>
      <c r="P233" s="153">
        <v>1</v>
      </c>
      <c r="Q233" s="243"/>
      <c r="R233" s="153"/>
      <c r="S233" s="153"/>
      <c r="T233" s="153"/>
      <c r="U233" s="209">
        <f t="shared" si="114"/>
        <v>0</v>
      </c>
      <c r="V233" s="153"/>
      <c r="W233" s="153">
        <v>120</v>
      </c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  <c r="AO233" s="153"/>
      <c r="AP233" s="153"/>
      <c r="AQ233" s="153"/>
      <c r="AR233" s="153">
        <v>360</v>
      </c>
      <c r="AS233" s="153"/>
      <c r="AT233" s="153"/>
      <c r="AU233" s="153"/>
      <c r="AV233" s="153"/>
      <c r="AW233" s="153"/>
      <c r="AX233" s="153"/>
      <c r="AY233" s="153"/>
      <c r="AZ233" s="153"/>
      <c r="BA233" s="153"/>
      <c r="BB233" s="153"/>
      <c r="BC233" s="153"/>
      <c r="BD233" s="153"/>
      <c r="BE233" s="153"/>
      <c r="BF233" s="153"/>
      <c r="BG233" s="248">
        <f t="shared" si="115"/>
        <v>480</v>
      </c>
      <c r="BH233" s="224">
        <f t="shared" si="116"/>
        <v>8</v>
      </c>
      <c r="BI233" s="225">
        <f t="shared" si="117"/>
        <v>0</v>
      </c>
      <c r="BJ233" s="225">
        <f t="shared" si="118"/>
        <v>0</v>
      </c>
      <c r="BK233" s="226">
        <f t="shared" si="119"/>
        <v>0</v>
      </c>
      <c r="BL233" s="226">
        <f t="shared" si="120"/>
        <v>0</v>
      </c>
      <c r="BM233" s="226">
        <f t="shared" si="121"/>
        <v>0</v>
      </c>
      <c r="BN233" s="237">
        <f t="shared" si="122"/>
        <v>2</v>
      </c>
      <c r="BO233" s="237">
        <f t="shared" si="123"/>
        <v>540</v>
      </c>
      <c r="BP233" s="237">
        <f t="shared" si="124"/>
        <v>6</v>
      </c>
      <c r="BQ233" s="238">
        <f t="shared" si="125"/>
        <v>540</v>
      </c>
      <c r="BR233" s="140"/>
      <c r="BS233" s="140"/>
      <c r="BT233" s="140"/>
      <c r="BU233" s="141"/>
      <c r="BV233" s="140"/>
      <c r="BW233" s="153">
        <f t="shared" si="110"/>
        <v>0</v>
      </c>
    </row>
    <row r="234" s="129" customFormat="1" spans="1:75">
      <c r="A234" s="170">
        <v>261</v>
      </c>
      <c r="B234" s="171">
        <v>46057</v>
      </c>
      <c r="C234" s="153" t="s">
        <v>99</v>
      </c>
      <c r="D234" s="130" t="str">
        <f t="shared" si="111"/>
        <v>EG</v>
      </c>
      <c r="E234" s="172" t="s">
        <v>120</v>
      </c>
      <c r="F234" s="172" t="s">
        <v>129</v>
      </c>
      <c r="G234" s="173" t="s">
        <v>124</v>
      </c>
      <c r="H234" s="173"/>
      <c r="I234" s="173"/>
      <c r="J234" s="105">
        <v>104737</v>
      </c>
      <c r="K234" s="197" t="str">
        <f>VLOOKUP(J234,'[3]Item List (3)'!A$1:B$110000,2,FALSE)</f>
        <v>IR.IR 42X51.5X37 </v>
      </c>
      <c r="L234" s="105">
        <v>251107009</v>
      </c>
      <c r="M234" s="198" t="str">
        <f t="shared" si="112"/>
        <v>IR</v>
      </c>
      <c r="N234" s="153">
        <v>40</v>
      </c>
      <c r="O234" s="246">
        <f t="shared" si="113"/>
        <v>90</v>
      </c>
      <c r="P234" s="153">
        <v>1</v>
      </c>
      <c r="Q234" s="243">
        <v>215</v>
      </c>
      <c r="R234" s="153">
        <v>10</v>
      </c>
      <c r="S234" s="153">
        <v>4</v>
      </c>
      <c r="T234" s="153"/>
      <c r="U234" s="209">
        <f t="shared" si="114"/>
        <v>219</v>
      </c>
      <c r="V234" s="153">
        <v>160</v>
      </c>
      <c r="W234" s="153"/>
      <c r="X234" s="153">
        <v>110</v>
      </c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  <c r="AK234" s="153"/>
      <c r="AL234" s="153"/>
      <c r="AM234" s="153"/>
      <c r="AN234" s="153"/>
      <c r="AO234" s="153">
        <v>60</v>
      </c>
      <c r="AP234" s="153">
        <v>60</v>
      </c>
      <c r="AQ234" s="153"/>
      <c r="AR234" s="153">
        <v>30</v>
      </c>
      <c r="AS234" s="153"/>
      <c r="AT234" s="153"/>
      <c r="AU234" s="153"/>
      <c r="AV234" s="153"/>
      <c r="AW234" s="153"/>
      <c r="AX234" s="153"/>
      <c r="AY234" s="153"/>
      <c r="AZ234" s="153"/>
      <c r="BA234" s="153"/>
      <c r="BB234" s="153"/>
      <c r="BC234" s="153">
        <v>60</v>
      </c>
      <c r="BD234" s="153"/>
      <c r="BE234" s="153"/>
      <c r="BF234" s="153"/>
      <c r="BG234" s="248">
        <f t="shared" si="115"/>
        <v>480</v>
      </c>
      <c r="BH234" s="224">
        <f t="shared" si="116"/>
        <v>8</v>
      </c>
      <c r="BI234" s="225">
        <f t="shared" si="117"/>
        <v>2.66666666666667</v>
      </c>
      <c r="BJ234" s="225">
        <f t="shared" si="118"/>
        <v>33.3333333333333</v>
      </c>
      <c r="BK234" s="226">
        <f t="shared" si="119"/>
        <v>91.25</v>
      </c>
      <c r="BL234" s="226">
        <f t="shared" si="120"/>
        <v>93.6073059360731</v>
      </c>
      <c r="BM234" s="226">
        <f t="shared" si="121"/>
        <v>28.4722222222222</v>
      </c>
      <c r="BN234" s="237">
        <f t="shared" si="122"/>
        <v>1</v>
      </c>
      <c r="BO234" s="237">
        <f t="shared" si="123"/>
        <v>630</v>
      </c>
      <c r="BP234" s="237">
        <f t="shared" si="124"/>
        <v>4.33333333333333</v>
      </c>
      <c r="BQ234" s="238">
        <f t="shared" si="125"/>
        <v>390</v>
      </c>
      <c r="BR234" s="140"/>
      <c r="BS234" s="140"/>
      <c r="BT234" s="140"/>
      <c r="BU234" s="141"/>
      <c r="BV234" s="140"/>
      <c r="BW234" s="153">
        <f t="shared" si="110"/>
        <v>215</v>
      </c>
    </row>
    <row r="235" s="129" customFormat="1" spans="1:75">
      <c r="A235" s="170">
        <v>262</v>
      </c>
      <c r="B235" s="171">
        <v>46057</v>
      </c>
      <c r="C235" s="153" t="s">
        <v>97</v>
      </c>
      <c r="D235" s="130" t="str">
        <f t="shared" si="111"/>
        <v>EG</v>
      </c>
      <c r="E235" s="172" t="s">
        <v>121</v>
      </c>
      <c r="F235" s="172" t="s">
        <v>129</v>
      </c>
      <c r="G235" s="173" t="s">
        <v>157</v>
      </c>
      <c r="H235" s="173"/>
      <c r="I235" s="173"/>
      <c r="J235" s="105">
        <v>101049.11</v>
      </c>
      <c r="K235" s="197" t="str">
        <f>VLOOKUP(J235,'[3]Item List (3)'!A$1:B$110000,2,FALSE)</f>
        <v>NUTR.IR 1542X</v>
      </c>
      <c r="L235" s="105">
        <v>251105001</v>
      </c>
      <c r="M235" s="198" t="str">
        <f t="shared" si="112"/>
        <v>IR</v>
      </c>
      <c r="N235" s="153">
        <v>35</v>
      </c>
      <c r="O235" s="246">
        <f t="shared" si="113"/>
        <v>102.857142857143</v>
      </c>
      <c r="P235" s="153">
        <v>1</v>
      </c>
      <c r="Q235" s="243">
        <v>580</v>
      </c>
      <c r="R235" s="153"/>
      <c r="S235" s="153"/>
      <c r="T235" s="153"/>
      <c r="U235" s="209">
        <f t="shared" si="114"/>
        <v>580</v>
      </c>
      <c r="V235" s="153">
        <v>420</v>
      </c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  <c r="AK235" s="153"/>
      <c r="AL235" s="153"/>
      <c r="AM235" s="153"/>
      <c r="AN235" s="153"/>
      <c r="AO235" s="153"/>
      <c r="AP235" s="153"/>
      <c r="AQ235" s="153"/>
      <c r="AR235" s="153"/>
      <c r="AS235" s="153"/>
      <c r="AT235" s="153"/>
      <c r="AU235" s="153"/>
      <c r="AV235" s="153"/>
      <c r="AW235" s="153"/>
      <c r="AX235" s="153"/>
      <c r="AY235" s="153"/>
      <c r="AZ235" s="153">
        <v>60</v>
      </c>
      <c r="BA235" s="153"/>
      <c r="BB235" s="153"/>
      <c r="BC235" s="153"/>
      <c r="BD235" s="153"/>
      <c r="BE235" s="153"/>
      <c r="BF235" s="153"/>
      <c r="BG235" s="248">
        <f t="shared" si="115"/>
        <v>480</v>
      </c>
      <c r="BH235" s="224">
        <f t="shared" si="116"/>
        <v>8</v>
      </c>
      <c r="BI235" s="225">
        <f t="shared" si="117"/>
        <v>7</v>
      </c>
      <c r="BJ235" s="225">
        <f t="shared" si="118"/>
        <v>87.5</v>
      </c>
      <c r="BK235" s="226">
        <f t="shared" si="119"/>
        <v>80.5555555555556</v>
      </c>
      <c r="BL235" s="226">
        <f t="shared" si="120"/>
        <v>100</v>
      </c>
      <c r="BM235" s="226">
        <f t="shared" si="121"/>
        <v>70.4861111111111</v>
      </c>
      <c r="BN235" s="237">
        <f t="shared" si="122"/>
        <v>0</v>
      </c>
      <c r="BO235" s="237">
        <f t="shared" si="123"/>
        <v>822.857142857143</v>
      </c>
      <c r="BP235" s="237">
        <f t="shared" si="124"/>
        <v>1</v>
      </c>
      <c r="BQ235" s="238">
        <f t="shared" si="125"/>
        <v>102.857142857143</v>
      </c>
      <c r="BR235" s="140"/>
      <c r="BS235" s="140"/>
      <c r="BT235" s="140"/>
      <c r="BU235" s="141"/>
      <c r="BV235" s="140"/>
      <c r="BW235" s="153">
        <f t="shared" si="110"/>
        <v>580</v>
      </c>
    </row>
    <row r="236" s="129" customFormat="1" spans="1:75">
      <c r="A236" s="170">
        <v>263</v>
      </c>
      <c r="B236" s="171">
        <v>46057</v>
      </c>
      <c r="C236" s="153" t="s">
        <v>99</v>
      </c>
      <c r="D236" s="130" t="str">
        <f t="shared" si="111"/>
        <v>EG</v>
      </c>
      <c r="E236" s="172" t="s">
        <v>121</v>
      </c>
      <c r="F236" s="172" t="s">
        <v>129</v>
      </c>
      <c r="G236" s="173" t="s">
        <v>183</v>
      </c>
      <c r="H236" s="173"/>
      <c r="I236" s="173"/>
      <c r="J236" s="105">
        <v>101049.11</v>
      </c>
      <c r="K236" s="197" t="str">
        <f>VLOOKUP(J236,'[3]Item List (3)'!A$1:B$110000,2,FALSE)</f>
        <v>NUTR.IR 1542X</v>
      </c>
      <c r="L236" s="105">
        <v>251105001</v>
      </c>
      <c r="M236" s="198" t="str">
        <f t="shared" si="112"/>
        <v>IR</v>
      </c>
      <c r="N236" s="153">
        <v>35</v>
      </c>
      <c r="O236" s="246">
        <f t="shared" si="113"/>
        <v>102.857142857143</v>
      </c>
      <c r="P236" s="153">
        <v>1</v>
      </c>
      <c r="Q236" s="243">
        <v>261</v>
      </c>
      <c r="R236" s="153"/>
      <c r="S236" s="153"/>
      <c r="T236" s="153"/>
      <c r="U236" s="209">
        <f t="shared" si="114"/>
        <v>261</v>
      </c>
      <c r="V236" s="153">
        <v>180</v>
      </c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  <c r="AK236" s="153"/>
      <c r="AL236" s="153"/>
      <c r="AM236" s="153"/>
      <c r="AN236" s="153"/>
      <c r="AO236" s="153"/>
      <c r="AP236" s="153"/>
      <c r="AQ236" s="153"/>
      <c r="AR236" s="153">
        <v>300</v>
      </c>
      <c r="AS236" s="153"/>
      <c r="AT236" s="153"/>
      <c r="AU236" s="153"/>
      <c r="AV236" s="153"/>
      <c r="AW236" s="153"/>
      <c r="AX236" s="153"/>
      <c r="AY236" s="153"/>
      <c r="AZ236" s="153"/>
      <c r="BA236" s="153"/>
      <c r="BB236" s="153"/>
      <c r="BC236" s="153"/>
      <c r="BD236" s="153"/>
      <c r="BE236" s="153"/>
      <c r="BF236" s="153"/>
      <c r="BG236" s="248">
        <f t="shared" si="115"/>
        <v>480</v>
      </c>
      <c r="BH236" s="224">
        <f t="shared" si="116"/>
        <v>8</v>
      </c>
      <c r="BI236" s="225">
        <f t="shared" si="117"/>
        <v>3</v>
      </c>
      <c r="BJ236" s="225">
        <f t="shared" si="118"/>
        <v>37.5</v>
      </c>
      <c r="BK236" s="226">
        <f t="shared" si="119"/>
        <v>84.5833333333333</v>
      </c>
      <c r="BL236" s="226">
        <f t="shared" si="120"/>
        <v>100</v>
      </c>
      <c r="BM236" s="226">
        <f t="shared" si="121"/>
        <v>31.71875</v>
      </c>
      <c r="BN236" s="237">
        <f t="shared" si="122"/>
        <v>0</v>
      </c>
      <c r="BO236" s="237">
        <f t="shared" si="123"/>
        <v>822.857142857143</v>
      </c>
      <c r="BP236" s="237">
        <f t="shared" si="124"/>
        <v>5</v>
      </c>
      <c r="BQ236" s="238">
        <f t="shared" si="125"/>
        <v>514.285714285714</v>
      </c>
      <c r="BR236" s="140"/>
      <c r="BS236" s="140"/>
      <c r="BT236" s="140"/>
      <c r="BU236" s="141"/>
      <c r="BV236" s="140"/>
      <c r="BW236" s="153">
        <f t="shared" si="110"/>
        <v>261</v>
      </c>
    </row>
    <row r="237" s="129" customFormat="1" spans="1:75">
      <c r="A237" s="170">
        <v>264</v>
      </c>
      <c r="B237" s="171">
        <v>46057</v>
      </c>
      <c r="C237" s="153" t="s">
        <v>97</v>
      </c>
      <c r="D237" s="130" t="str">
        <f t="shared" si="111"/>
        <v>EG</v>
      </c>
      <c r="E237" s="172" t="s">
        <v>125</v>
      </c>
      <c r="F237" s="172"/>
      <c r="G237" s="173"/>
      <c r="H237" s="173"/>
      <c r="I237" s="173"/>
      <c r="J237" s="105"/>
      <c r="K237" s="197" t="e">
        <f>VLOOKUP(J237,'[3]Item List (3)'!A$1:B$110000,2,FALSE)</f>
        <v>#N/A</v>
      </c>
      <c r="L237" s="105"/>
      <c r="M237" s="198" t="str">
        <f t="shared" si="112"/>
        <v>IR</v>
      </c>
      <c r="N237" s="153"/>
      <c r="O237" s="246" t="str">
        <f t="shared" si="113"/>
        <v/>
      </c>
      <c r="P237" s="153"/>
      <c r="Q237" s="243"/>
      <c r="R237" s="153"/>
      <c r="S237" s="153"/>
      <c r="T237" s="153"/>
      <c r="U237" s="209">
        <f t="shared" si="114"/>
        <v>0</v>
      </c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  <c r="AK237" s="153"/>
      <c r="AL237" s="153"/>
      <c r="AM237" s="153"/>
      <c r="AN237" s="153"/>
      <c r="AO237" s="153"/>
      <c r="AP237" s="153"/>
      <c r="AQ237" s="153"/>
      <c r="AR237" s="153">
        <v>480</v>
      </c>
      <c r="AS237" s="153"/>
      <c r="AT237" s="153"/>
      <c r="AU237" s="153"/>
      <c r="AV237" s="153"/>
      <c r="AW237" s="153"/>
      <c r="AX237" s="153"/>
      <c r="AY237" s="153"/>
      <c r="AZ237" s="153"/>
      <c r="BA237" s="153"/>
      <c r="BB237" s="153"/>
      <c r="BC237" s="153"/>
      <c r="BD237" s="153"/>
      <c r="BE237" s="153"/>
      <c r="BF237" s="153"/>
      <c r="BG237" s="248">
        <f t="shared" si="115"/>
        <v>480</v>
      </c>
      <c r="BH237" s="224">
        <f t="shared" si="116"/>
        <v>8</v>
      </c>
      <c r="BI237" s="225">
        <f t="shared" si="117"/>
        <v>0</v>
      </c>
      <c r="BJ237" s="225">
        <f t="shared" si="118"/>
        <v>0</v>
      </c>
      <c r="BK237" s="226">
        <f t="shared" si="119"/>
        <v>0</v>
      </c>
      <c r="BL237" s="226">
        <f t="shared" si="120"/>
        <v>0</v>
      </c>
      <c r="BM237" s="226">
        <f t="shared" si="121"/>
        <v>0</v>
      </c>
      <c r="BN237" s="237">
        <f t="shared" si="122"/>
        <v>0</v>
      </c>
      <c r="BO237" s="237">
        <f t="shared" si="123"/>
        <v>0</v>
      </c>
      <c r="BP237" s="237">
        <f t="shared" si="124"/>
        <v>8</v>
      </c>
      <c r="BQ237" s="238">
        <f t="shared" si="125"/>
        <v>0</v>
      </c>
      <c r="BR237" s="140"/>
      <c r="BS237" s="140"/>
      <c r="BT237" s="140"/>
      <c r="BU237" s="141"/>
      <c r="BV237" s="140"/>
      <c r="BW237" s="153">
        <f t="shared" si="110"/>
        <v>0</v>
      </c>
    </row>
    <row r="238" s="129" customFormat="1" spans="1:75">
      <c r="A238" s="170">
        <v>265</v>
      </c>
      <c r="B238" s="171">
        <v>46057</v>
      </c>
      <c r="C238" s="153" t="s">
        <v>99</v>
      </c>
      <c r="D238" s="130" t="str">
        <f t="shared" si="111"/>
        <v>EG</v>
      </c>
      <c r="E238" s="172" t="s">
        <v>125</v>
      </c>
      <c r="F238" s="172"/>
      <c r="G238" s="173"/>
      <c r="H238" s="173"/>
      <c r="I238" s="173"/>
      <c r="J238" s="105"/>
      <c r="K238" s="197" t="e">
        <f>VLOOKUP(J238,'[3]Item List (3)'!A$1:B$110000,2,FALSE)</f>
        <v>#N/A</v>
      </c>
      <c r="L238" s="105"/>
      <c r="M238" s="198" t="str">
        <f t="shared" si="112"/>
        <v>IR</v>
      </c>
      <c r="N238" s="153"/>
      <c r="O238" s="246" t="str">
        <f t="shared" si="113"/>
        <v/>
      </c>
      <c r="P238" s="153"/>
      <c r="Q238" s="243"/>
      <c r="R238" s="153"/>
      <c r="S238" s="153"/>
      <c r="T238" s="153"/>
      <c r="U238" s="209">
        <f t="shared" si="114"/>
        <v>0</v>
      </c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  <c r="AK238" s="153"/>
      <c r="AL238" s="153"/>
      <c r="AM238" s="153"/>
      <c r="AN238" s="153"/>
      <c r="AO238" s="153"/>
      <c r="AP238" s="153"/>
      <c r="AQ238" s="153"/>
      <c r="AR238" s="153">
        <v>480</v>
      </c>
      <c r="AS238" s="153"/>
      <c r="AT238" s="153"/>
      <c r="AU238" s="153"/>
      <c r="AV238" s="153"/>
      <c r="AW238" s="153"/>
      <c r="AX238" s="153"/>
      <c r="AY238" s="153"/>
      <c r="AZ238" s="153"/>
      <c r="BA238" s="153"/>
      <c r="BB238" s="153"/>
      <c r="BC238" s="153"/>
      <c r="BD238" s="153"/>
      <c r="BE238" s="153"/>
      <c r="BF238" s="153"/>
      <c r="BG238" s="248">
        <f t="shared" ref="BG238:BG250" si="126">SUM(V238:BF238)</f>
        <v>480</v>
      </c>
      <c r="BH238" s="224">
        <f t="shared" si="116"/>
        <v>8</v>
      </c>
      <c r="BI238" s="225">
        <f t="shared" si="117"/>
        <v>0</v>
      </c>
      <c r="BJ238" s="225">
        <f t="shared" si="118"/>
        <v>0</v>
      </c>
      <c r="BK238" s="226">
        <f t="shared" si="119"/>
        <v>0</v>
      </c>
      <c r="BL238" s="226">
        <f t="shared" si="120"/>
        <v>0</v>
      </c>
      <c r="BM238" s="226">
        <f t="shared" si="121"/>
        <v>0</v>
      </c>
      <c r="BN238" s="237">
        <f t="shared" si="122"/>
        <v>0</v>
      </c>
      <c r="BO238" s="237">
        <f t="shared" si="123"/>
        <v>0</v>
      </c>
      <c r="BP238" s="237">
        <f t="shared" si="124"/>
        <v>8</v>
      </c>
      <c r="BQ238" s="238">
        <f t="shared" si="125"/>
        <v>0</v>
      </c>
      <c r="BR238" s="140"/>
      <c r="BS238" s="140"/>
      <c r="BT238" s="140"/>
      <c r="BU238" s="141"/>
      <c r="BV238" s="140"/>
      <c r="BW238" s="153">
        <f t="shared" si="110"/>
        <v>0</v>
      </c>
    </row>
    <row r="239" s="129" customFormat="1" spans="1:75">
      <c r="A239" s="170">
        <v>266</v>
      </c>
      <c r="B239" s="171">
        <v>46057</v>
      </c>
      <c r="C239" s="153" t="s">
        <v>97</v>
      </c>
      <c r="D239" s="130" t="str">
        <f t="shared" si="111"/>
        <v>EG</v>
      </c>
      <c r="E239" s="172" t="s">
        <v>128</v>
      </c>
      <c r="F239" s="172" t="s">
        <v>129</v>
      </c>
      <c r="G239" s="173" t="s">
        <v>126</v>
      </c>
      <c r="H239" s="173"/>
      <c r="I239" s="173"/>
      <c r="J239" s="105">
        <v>104247</v>
      </c>
      <c r="K239" s="197" t="str">
        <f>VLOOKUP(J239,'[3]Item List (3)'!A$1:B$110000,2,FALSE)</f>
        <v>IR.209</v>
      </c>
      <c r="L239" s="105">
        <v>260104001</v>
      </c>
      <c r="M239" s="198" t="str">
        <f t="shared" si="112"/>
        <v>IR</v>
      </c>
      <c r="N239" s="153">
        <v>20</v>
      </c>
      <c r="O239" s="246">
        <f t="shared" si="113"/>
        <v>180</v>
      </c>
      <c r="P239" s="153">
        <v>1</v>
      </c>
      <c r="Q239" s="243">
        <v>662</v>
      </c>
      <c r="R239" s="153">
        <v>5</v>
      </c>
      <c r="S239" s="153">
        <v>2</v>
      </c>
      <c r="T239" s="153"/>
      <c r="U239" s="209">
        <f t="shared" si="114"/>
        <v>664</v>
      </c>
      <c r="V239" s="153">
        <v>225</v>
      </c>
      <c r="W239" s="153">
        <v>90</v>
      </c>
      <c r="X239" s="153">
        <v>105</v>
      </c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  <c r="AO239" s="153"/>
      <c r="AP239" s="153"/>
      <c r="AQ239" s="153"/>
      <c r="AR239" s="153"/>
      <c r="AS239" s="153"/>
      <c r="AT239" s="153"/>
      <c r="AU239" s="153"/>
      <c r="AV239" s="153"/>
      <c r="AW239" s="153"/>
      <c r="AX239" s="153"/>
      <c r="AY239" s="153"/>
      <c r="AZ239" s="153">
        <v>60</v>
      </c>
      <c r="BA239" s="153"/>
      <c r="BB239" s="153"/>
      <c r="BC239" s="153"/>
      <c r="BD239" s="153"/>
      <c r="BE239" s="153"/>
      <c r="BF239" s="153"/>
      <c r="BG239" s="248">
        <f t="shared" si="126"/>
        <v>480</v>
      </c>
      <c r="BH239" s="224">
        <f t="shared" si="116"/>
        <v>8</v>
      </c>
      <c r="BI239" s="225">
        <f t="shared" si="117"/>
        <v>3.75</v>
      </c>
      <c r="BJ239" s="225">
        <f t="shared" si="118"/>
        <v>46.875</v>
      </c>
      <c r="BK239" s="226">
        <f t="shared" si="119"/>
        <v>98.3703703703704</v>
      </c>
      <c r="BL239" s="226">
        <f t="shared" si="120"/>
        <v>98.9457831325301</v>
      </c>
      <c r="BM239" s="226">
        <f t="shared" si="121"/>
        <v>45.625</v>
      </c>
      <c r="BN239" s="237">
        <f t="shared" si="122"/>
        <v>1.5</v>
      </c>
      <c r="BO239" s="237">
        <f t="shared" si="123"/>
        <v>1170</v>
      </c>
      <c r="BP239" s="237">
        <f t="shared" si="124"/>
        <v>2.75</v>
      </c>
      <c r="BQ239" s="238">
        <f t="shared" si="125"/>
        <v>495</v>
      </c>
      <c r="BR239" s="140"/>
      <c r="BS239" s="140"/>
      <c r="BT239" s="140"/>
      <c r="BU239" s="141"/>
      <c r="BV239" s="140"/>
      <c r="BW239" s="153">
        <f t="shared" si="110"/>
        <v>662</v>
      </c>
    </row>
    <row r="240" s="129" customFormat="1" spans="1:75">
      <c r="A240" s="170">
        <v>267</v>
      </c>
      <c r="B240" s="171">
        <v>46057</v>
      </c>
      <c r="C240" s="153" t="s">
        <v>99</v>
      </c>
      <c r="D240" s="130" t="str">
        <f t="shared" si="111"/>
        <v>EG</v>
      </c>
      <c r="E240" s="172" t="s">
        <v>128</v>
      </c>
      <c r="F240" s="172" t="s">
        <v>129</v>
      </c>
      <c r="G240" s="173" t="s">
        <v>126</v>
      </c>
      <c r="H240" s="173"/>
      <c r="I240" s="173"/>
      <c r="J240" s="105">
        <v>104247</v>
      </c>
      <c r="K240" s="197" t="str">
        <f>VLOOKUP(J240,'[3]Item List (3)'!A$1:B$110000,2,FALSE)</f>
        <v>IR.209</v>
      </c>
      <c r="L240" s="105">
        <v>260104001</v>
      </c>
      <c r="M240" s="198" t="str">
        <f t="shared" si="112"/>
        <v>IR</v>
      </c>
      <c r="N240" s="153">
        <v>20</v>
      </c>
      <c r="O240" s="199">
        <f t="shared" si="113"/>
        <v>180</v>
      </c>
      <c r="P240" s="153">
        <v>1</v>
      </c>
      <c r="Q240" s="243">
        <v>462</v>
      </c>
      <c r="R240" s="153"/>
      <c r="S240" s="153"/>
      <c r="T240" s="153"/>
      <c r="U240" s="209">
        <f t="shared" si="114"/>
        <v>462</v>
      </c>
      <c r="V240" s="153">
        <v>160</v>
      </c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  <c r="AK240" s="153"/>
      <c r="AL240" s="153"/>
      <c r="AM240" s="153"/>
      <c r="AN240" s="153"/>
      <c r="AO240" s="153"/>
      <c r="AP240" s="153"/>
      <c r="AQ240" s="153"/>
      <c r="AR240" s="153">
        <v>300</v>
      </c>
      <c r="AS240" s="153"/>
      <c r="AT240" s="153"/>
      <c r="AU240" s="153"/>
      <c r="AV240" s="153"/>
      <c r="AW240" s="153"/>
      <c r="AX240" s="153"/>
      <c r="AY240" s="153"/>
      <c r="AZ240" s="153"/>
      <c r="BA240" s="153"/>
      <c r="BB240" s="153"/>
      <c r="BC240" s="153">
        <v>20</v>
      </c>
      <c r="BD240" s="153"/>
      <c r="BE240" s="153"/>
      <c r="BF240" s="153"/>
      <c r="BG240" s="248">
        <f t="shared" si="126"/>
        <v>480</v>
      </c>
      <c r="BH240" s="224">
        <f t="shared" si="116"/>
        <v>8</v>
      </c>
      <c r="BI240" s="225">
        <f t="shared" si="117"/>
        <v>2.66666666666667</v>
      </c>
      <c r="BJ240" s="225">
        <f t="shared" si="118"/>
        <v>33.3333333333333</v>
      </c>
      <c r="BK240" s="226">
        <f t="shared" si="119"/>
        <v>96.25</v>
      </c>
      <c r="BL240" s="226">
        <f t="shared" si="120"/>
        <v>100</v>
      </c>
      <c r="BM240" s="226">
        <f t="shared" si="121"/>
        <v>32.0833333333333</v>
      </c>
      <c r="BN240" s="237">
        <f t="shared" si="122"/>
        <v>0</v>
      </c>
      <c r="BO240" s="237">
        <f t="shared" si="123"/>
        <v>1440</v>
      </c>
      <c r="BP240" s="237">
        <f t="shared" si="124"/>
        <v>5.33333333333333</v>
      </c>
      <c r="BQ240" s="238">
        <f t="shared" si="125"/>
        <v>960</v>
      </c>
      <c r="BR240" s="140"/>
      <c r="BS240" s="140"/>
      <c r="BT240" s="140"/>
      <c r="BU240" s="141"/>
      <c r="BV240" s="140"/>
      <c r="BW240" s="153">
        <f t="shared" si="110"/>
        <v>462</v>
      </c>
    </row>
    <row r="241" s="129" customFormat="1" spans="1:75">
      <c r="A241" s="170">
        <v>268</v>
      </c>
      <c r="B241" s="171">
        <v>46057</v>
      </c>
      <c r="C241" s="153" t="s">
        <v>97</v>
      </c>
      <c r="D241" s="130" t="str">
        <f t="shared" si="111"/>
        <v>EG</v>
      </c>
      <c r="E241" s="172" t="s">
        <v>131</v>
      </c>
      <c r="F241" s="172"/>
      <c r="G241" s="173"/>
      <c r="H241" s="173"/>
      <c r="I241" s="173"/>
      <c r="J241" s="105"/>
      <c r="K241" s="197" t="e">
        <f>VLOOKUP(J241,'[3]Item List (3)'!A$1:B$110000,2,FALSE)</f>
        <v>#N/A</v>
      </c>
      <c r="L241" s="105"/>
      <c r="M241" s="198" t="str">
        <f t="shared" si="112"/>
        <v>IR</v>
      </c>
      <c r="N241" s="153"/>
      <c r="O241" s="199" t="str">
        <f t="shared" si="113"/>
        <v/>
      </c>
      <c r="P241" s="153"/>
      <c r="Q241" s="243"/>
      <c r="R241" s="153"/>
      <c r="S241" s="153"/>
      <c r="T241" s="153"/>
      <c r="U241" s="209">
        <f t="shared" si="114"/>
        <v>0</v>
      </c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  <c r="AO241" s="153"/>
      <c r="AP241" s="153"/>
      <c r="AQ241" s="153"/>
      <c r="AR241" s="153"/>
      <c r="AS241" s="153"/>
      <c r="AT241" s="153"/>
      <c r="AU241" s="153">
        <v>480</v>
      </c>
      <c r="AV241" s="153"/>
      <c r="AW241" s="153"/>
      <c r="AX241" s="153"/>
      <c r="AY241" s="153"/>
      <c r="AZ241" s="153"/>
      <c r="BA241" s="153"/>
      <c r="BB241" s="153"/>
      <c r="BC241" s="153"/>
      <c r="BD241" s="153"/>
      <c r="BE241" s="153"/>
      <c r="BF241" s="153"/>
      <c r="BG241" s="248">
        <f t="shared" si="126"/>
        <v>480</v>
      </c>
      <c r="BH241" s="224">
        <f t="shared" si="116"/>
        <v>8</v>
      </c>
      <c r="BI241" s="225">
        <f t="shared" si="117"/>
        <v>0</v>
      </c>
      <c r="BJ241" s="225">
        <f t="shared" si="118"/>
        <v>0</v>
      </c>
      <c r="BK241" s="226">
        <f t="shared" si="119"/>
        <v>0</v>
      </c>
      <c r="BL241" s="226">
        <f t="shared" si="120"/>
        <v>0</v>
      </c>
      <c r="BM241" s="226">
        <f t="shared" si="121"/>
        <v>0</v>
      </c>
      <c r="BN241" s="237">
        <f t="shared" si="122"/>
        <v>0</v>
      </c>
      <c r="BO241" s="237">
        <f t="shared" si="123"/>
        <v>0</v>
      </c>
      <c r="BP241" s="237">
        <f t="shared" si="124"/>
        <v>8</v>
      </c>
      <c r="BQ241" s="238">
        <f t="shared" si="125"/>
        <v>0</v>
      </c>
      <c r="BR241" s="140"/>
      <c r="BS241" s="140"/>
      <c r="BT241" s="140"/>
      <c r="BU241" s="141"/>
      <c r="BV241" s="140"/>
      <c r="BW241" s="153">
        <f t="shared" si="110"/>
        <v>0</v>
      </c>
    </row>
    <row r="242" s="129" customFormat="1" spans="1:75">
      <c r="A242" s="170">
        <v>269</v>
      </c>
      <c r="B242" s="171">
        <v>46057</v>
      </c>
      <c r="C242" s="153" t="s">
        <v>99</v>
      </c>
      <c r="D242" s="130" t="str">
        <f t="shared" si="111"/>
        <v>EG</v>
      </c>
      <c r="E242" s="172" t="s">
        <v>131</v>
      </c>
      <c r="F242" s="172"/>
      <c r="G242" s="173"/>
      <c r="H242" s="173"/>
      <c r="I242" s="173"/>
      <c r="J242" s="105"/>
      <c r="K242" s="197" t="e">
        <f>VLOOKUP(J242,'[3]Item List (3)'!A$1:B$110000,2,FALSE)</f>
        <v>#N/A</v>
      </c>
      <c r="L242" s="105"/>
      <c r="M242" s="198" t="str">
        <f t="shared" si="112"/>
        <v>IR</v>
      </c>
      <c r="N242" s="153"/>
      <c r="O242" s="199" t="str">
        <f t="shared" si="113"/>
        <v/>
      </c>
      <c r="P242" s="153"/>
      <c r="Q242" s="243"/>
      <c r="R242" s="153"/>
      <c r="S242" s="153"/>
      <c r="T242" s="153"/>
      <c r="U242" s="209">
        <f t="shared" si="114"/>
        <v>0</v>
      </c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  <c r="AN242" s="153"/>
      <c r="AO242" s="153"/>
      <c r="AP242" s="153"/>
      <c r="AQ242" s="153"/>
      <c r="AR242" s="153"/>
      <c r="AS242" s="153"/>
      <c r="AT242" s="153"/>
      <c r="AU242" s="153">
        <v>480</v>
      </c>
      <c r="AV242" s="153"/>
      <c r="AW242" s="153"/>
      <c r="AX242" s="153"/>
      <c r="AY242" s="153"/>
      <c r="AZ242" s="153"/>
      <c r="BA242" s="153"/>
      <c r="BB242" s="153"/>
      <c r="BC242" s="153"/>
      <c r="BD242" s="153"/>
      <c r="BE242" s="153"/>
      <c r="BF242" s="153"/>
      <c r="BG242" s="248">
        <f t="shared" si="126"/>
        <v>480</v>
      </c>
      <c r="BH242" s="224">
        <f t="shared" si="116"/>
        <v>8</v>
      </c>
      <c r="BI242" s="225">
        <f t="shared" si="117"/>
        <v>0</v>
      </c>
      <c r="BJ242" s="225">
        <f t="shared" si="118"/>
        <v>0</v>
      </c>
      <c r="BK242" s="226">
        <f t="shared" si="119"/>
        <v>0</v>
      </c>
      <c r="BL242" s="226">
        <f t="shared" si="120"/>
        <v>0</v>
      </c>
      <c r="BM242" s="226">
        <f t="shared" si="121"/>
        <v>0</v>
      </c>
      <c r="BN242" s="237">
        <f t="shared" si="122"/>
        <v>0</v>
      </c>
      <c r="BO242" s="237">
        <f t="shared" si="123"/>
        <v>0</v>
      </c>
      <c r="BP242" s="237">
        <f t="shared" si="124"/>
        <v>8</v>
      </c>
      <c r="BQ242" s="238">
        <f t="shared" si="125"/>
        <v>0</v>
      </c>
      <c r="BR242" s="140"/>
      <c r="BS242" s="140"/>
      <c r="BT242" s="140"/>
      <c r="BU242" s="141"/>
      <c r="BV242" s="140"/>
      <c r="BW242" s="153">
        <f t="shared" si="110"/>
        <v>0</v>
      </c>
    </row>
    <row r="243" s="129" customFormat="1" spans="1:75">
      <c r="A243" s="170">
        <v>270</v>
      </c>
      <c r="B243" s="171">
        <v>46057</v>
      </c>
      <c r="C243" s="153" t="s">
        <v>97</v>
      </c>
      <c r="D243" s="130" t="str">
        <f t="shared" si="111"/>
        <v>IG</v>
      </c>
      <c r="E243" s="172" t="s">
        <v>132</v>
      </c>
      <c r="F243" s="172" t="s">
        <v>134</v>
      </c>
      <c r="G243" s="173" t="s">
        <v>130</v>
      </c>
      <c r="H243" s="173"/>
      <c r="I243" s="173"/>
      <c r="J243" s="105">
        <v>104299</v>
      </c>
      <c r="K243" s="197" t="str">
        <f>VLOOKUP(J243,'[3]Item List (3)'!A$1:B$110000,2,FALSE)</f>
        <v>IR.9916</v>
      </c>
      <c r="L243" s="105">
        <v>260104006</v>
      </c>
      <c r="M243" s="198" t="str">
        <f t="shared" si="112"/>
        <v>IR</v>
      </c>
      <c r="N243" s="153">
        <v>23</v>
      </c>
      <c r="O243" s="199">
        <f t="shared" si="113"/>
        <v>156.521739130435</v>
      </c>
      <c r="P243" s="153">
        <v>1</v>
      </c>
      <c r="Q243" s="243">
        <v>816</v>
      </c>
      <c r="R243" s="153">
        <v>1</v>
      </c>
      <c r="S243" s="153">
        <v>21</v>
      </c>
      <c r="T243" s="153"/>
      <c r="U243" s="209">
        <f t="shared" si="114"/>
        <v>837</v>
      </c>
      <c r="V243" s="153">
        <v>365</v>
      </c>
      <c r="W243" s="153"/>
      <c r="X243" s="153"/>
      <c r="Y243" s="153"/>
      <c r="Z243" s="153">
        <v>10</v>
      </c>
      <c r="AA243" s="153"/>
      <c r="AB243" s="153"/>
      <c r="AC243" s="153">
        <v>10</v>
      </c>
      <c r="AD243" s="153"/>
      <c r="AE243" s="153">
        <v>5</v>
      </c>
      <c r="AF243" s="153"/>
      <c r="AG243" s="153"/>
      <c r="AH243" s="153"/>
      <c r="AI243" s="153"/>
      <c r="AJ243" s="153"/>
      <c r="AK243" s="153"/>
      <c r="AL243" s="153"/>
      <c r="AM243" s="153"/>
      <c r="AN243" s="153"/>
      <c r="AO243" s="153"/>
      <c r="AP243" s="153">
        <v>20</v>
      </c>
      <c r="AQ243" s="153"/>
      <c r="AR243" s="153"/>
      <c r="AS243" s="153"/>
      <c r="AT243" s="153"/>
      <c r="AU243" s="153"/>
      <c r="AV243" s="153"/>
      <c r="AW243" s="153"/>
      <c r="AX243" s="153"/>
      <c r="AY243" s="153"/>
      <c r="AZ243" s="153"/>
      <c r="BA243" s="153"/>
      <c r="BB243" s="153"/>
      <c r="BC243" s="153"/>
      <c r="BD243" s="153"/>
      <c r="BE243" s="153">
        <v>70</v>
      </c>
      <c r="BF243" s="153"/>
      <c r="BG243" s="248">
        <f t="shared" si="126"/>
        <v>480</v>
      </c>
      <c r="BH243" s="224">
        <f t="shared" si="116"/>
        <v>8</v>
      </c>
      <c r="BI243" s="225">
        <f t="shared" si="117"/>
        <v>6.08333333333333</v>
      </c>
      <c r="BJ243" s="225">
        <f t="shared" si="118"/>
        <v>76.0416666666667</v>
      </c>
      <c r="BK243" s="226">
        <f t="shared" si="119"/>
        <v>87.9041095890411</v>
      </c>
      <c r="BL243" s="226">
        <f t="shared" si="120"/>
        <v>97.3715651135006</v>
      </c>
      <c r="BM243" s="226">
        <f t="shared" si="121"/>
        <v>65.0868055555556</v>
      </c>
      <c r="BN243" s="237">
        <f t="shared" si="122"/>
        <v>1.5</v>
      </c>
      <c r="BO243" s="237">
        <f t="shared" si="123"/>
        <v>1017.39130434783</v>
      </c>
      <c r="BP243" s="237">
        <f t="shared" si="124"/>
        <v>0.416666666666667</v>
      </c>
      <c r="BQ243" s="238">
        <f t="shared" si="125"/>
        <v>65.2173913043478</v>
      </c>
      <c r="BR243" s="140">
        <v>1</v>
      </c>
      <c r="BS243" s="140"/>
      <c r="BT243" s="140"/>
      <c r="BU243" s="141"/>
      <c r="BV243" s="140"/>
      <c r="BW243" s="153">
        <f t="shared" si="110"/>
        <v>816</v>
      </c>
    </row>
    <row r="244" s="129" customFormat="1" spans="1:75">
      <c r="A244" s="170">
        <v>271</v>
      </c>
      <c r="B244" s="171">
        <v>46057</v>
      </c>
      <c r="C244" s="153" t="s">
        <v>99</v>
      </c>
      <c r="D244" s="130" t="str">
        <f t="shared" si="111"/>
        <v>IG</v>
      </c>
      <c r="E244" s="172" t="s">
        <v>132</v>
      </c>
      <c r="F244" s="172" t="s">
        <v>134</v>
      </c>
      <c r="G244" s="173" t="s">
        <v>148</v>
      </c>
      <c r="H244" s="173"/>
      <c r="I244" s="173"/>
      <c r="J244" s="105">
        <v>104299</v>
      </c>
      <c r="K244" s="197" t="str">
        <f>VLOOKUP(J244,'[3]Item List (3)'!A$1:B$110000,2,FALSE)</f>
        <v>IR.9916</v>
      </c>
      <c r="L244" s="105">
        <v>260104006</v>
      </c>
      <c r="M244" s="198" t="str">
        <f t="shared" si="112"/>
        <v>IR</v>
      </c>
      <c r="N244" s="153">
        <v>23</v>
      </c>
      <c r="O244" s="199">
        <f t="shared" si="113"/>
        <v>156.521739130435</v>
      </c>
      <c r="P244" s="153">
        <v>1</v>
      </c>
      <c r="Q244" s="243">
        <v>1214</v>
      </c>
      <c r="R244" s="153"/>
      <c r="S244" s="153">
        <v>6</v>
      </c>
      <c r="T244" s="153">
        <v>4</v>
      </c>
      <c r="U244" s="209">
        <f t="shared" si="114"/>
        <v>1224</v>
      </c>
      <c r="V244" s="153">
        <v>470</v>
      </c>
      <c r="W244" s="153"/>
      <c r="X244" s="153"/>
      <c r="Y244" s="153"/>
      <c r="Z244" s="153"/>
      <c r="AA244" s="153"/>
      <c r="AB244" s="153"/>
      <c r="AC244" s="153"/>
      <c r="AD244" s="153"/>
      <c r="AE244" s="153"/>
      <c r="AF244" s="153"/>
      <c r="AG244" s="153"/>
      <c r="AH244" s="153"/>
      <c r="AI244" s="153"/>
      <c r="AJ244" s="153"/>
      <c r="AK244" s="153"/>
      <c r="AL244" s="153"/>
      <c r="AM244" s="153"/>
      <c r="AN244" s="153"/>
      <c r="AO244" s="153"/>
      <c r="AP244" s="153">
        <v>10</v>
      </c>
      <c r="AQ244" s="153"/>
      <c r="AR244" s="153"/>
      <c r="AS244" s="153"/>
      <c r="AT244" s="153"/>
      <c r="AU244" s="153"/>
      <c r="AV244" s="153"/>
      <c r="AW244" s="153"/>
      <c r="AX244" s="153"/>
      <c r="AY244" s="153"/>
      <c r="AZ244" s="153"/>
      <c r="BA244" s="153"/>
      <c r="BB244" s="153"/>
      <c r="BC244" s="153"/>
      <c r="BD244" s="153"/>
      <c r="BE244" s="153"/>
      <c r="BF244" s="153"/>
      <c r="BG244" s="248">
        <f t="shared" si="126"/>
        <v>480</v>
      </c>
      <c r="BH244" s="224">
        <f t="shared" si="116"/>
        <v>8</v>
      </c>
      <c r="BI244" s="225">
        <f t="shared" si="117"/>
        <v>7.83333333333333</v>
      </c>
      <c r="BJ244" s="225">
        <f t="shared" si="118"/>
        <v>97.9166666666667</v>
      </c>
      <c r="BK244" s="226">
        <f t="shared" si="119"/>
        <v>99.8297872340426</v>
      </c>
      <c r="BL244" s="226">
        <f t="shared" si="120"/>
        <v>99.1830065359477</v>
      </c>
      <c r="BM244" s="226">
        <f t="shared" si="121"/>
        <v>96.951388888889</v>
      </c>
      <c r="BN244" s="237">
        <f t="shared" si="122"/>
        <v>0.166666666666667</v>
      </c>
      <c r="BO244" s="237">
        <f t="shared" si="123"/>
        <v>1226.08695652174</v>
      </c>
      <c r="BP244" s="237">
        <f t="shared" si="124"/>
        <v>0</v>
      </c>
      <c r="BQ244" s="238">
        <f t="shared" si="125"/>
        <v>0</v>
      </c>
      <c r="BR244" s="140"/>
      <c r="BS244" s="140"/>
      <c r="BT244" s="140"/>
      <c r="BU244" s="141">
        <v>2</v>
      </c>
      <c r="BV244" s="140"/>
      <c r="BW244" s="153">
        <f t="shared" si="110"/>
        <v>1214</v>
      </c>
    </row>
    <row r="245" s="129" customFormat="1" spans="1:75">
      <c r="A245" s="170">
        <v>272</v>
      </c>
      <c r="B245" s="171">
        <v>46057</v>
      </c>
      <c r="C245" s="153" t="s">
        <v>97</v>
      </c>
      <c r="D245" s="130" t="str">
        <f t="shared" si="111"/>
        <v>IG</v>
      </c>
      <c r="E245" s="172" t="s">
        <v>133</v>
      </c>
      <c r="F245" s="172" t="s">
        <v>134</v>
      </c>
      <c r="G245" s="173" t="s">
        <v>135</v>
      </c>
      <c r="H245" s="173"/>
      <c r="I245" s="173"/>
      <c r="J245" s="105">
        <v>104332.01</v>
      </c>
      <c r="K245" s="197" t="str">
        <f>VLOOKUP(J245,'[3]Item List (3)'!A$1:B$110000,2,FALSE)</f>
        <v>NA/RNA.IR 6908</v>
      </c>
      <c r="L245" s="105">
        <v>251012002</v>
      </c>
      <c r="M245" s="198" t="str">
        <f t="shared" si="112"/>
        <v>IR</v>
      </c>
      <c r="N245" s="153">
        <v>45</v>
      </c>
      <c r="O245" s="199">
        <f t="shared" si="113"/>
        <v>80</v>
      </c>
      <c r="P245" s="153">
        <v>1</v>
      </c>
      <c r="Q245" s="243">
        <v>41</v>
      </c>
      <c r="R245" s="153">
        <v>9</v>
      </c>
      <c r="S245" s="153">
        <v>9</v>
      </c>
      <c r="T245" s="153"/>
      <c r="U245" s="209">
        <f t="shared" si="114"/>
        <v>50</v>
      </c>
      <c r="V245" s="153">
        <v>110</v>
      </c>
      <c r="W245" s="153"/>
      <c r="X245" s="153"/>
      <c r="Y245" s="153"/>
      <c r="Z245" s="153">
        <v>10</v>
      </c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  <c r="AO245" s="153"/>
      <c r="AP245" s="153"/>
      <c r="AQ245" s="153"/>
      <c r="AR245" s="153">
        <v>240</v>
      </c>
      <c r="AS245" s="153"/>
      <c r="AT245" s="153"/>
      <c r="AU245" s="153"/>
      <c r="AV245" s="153"/>
      <c r="AW245" s="153"/>
      <c r="AX245" s="153"/>
      <c r="AY245" s="153"/>
      <c r="AZ245" s="153"/>
      <c r="BA245" s="153"/>
      <c r="BB245" s="153"/>
      <c r="BC245" s="153"/>
      <c r="BD245" s="153"/>
      <c r="BE245" s="153"/>
      <c r="BF245" s="153"/>
      <c r="BG245" s="248">
        <f t="shared" si="126"/>
        <v>360</v>
      </c>
      <c r="BH245" s="224">
        <f t="shared" si="116"/>
        <v>6</v>
      </c>
      <c r="BI245" s="225">
        <f t="shared" si="117"/>
        <v>1.83333333333333</v>
      </c>
      <c r="BJ245" s="225">
        <f t="shared" si="118"/>
        <v>30.5555555555556</v>
      </c>
      <c r="BK245" s="226">
        <f t="shared" si="119"/>
        <v>34.0909090909091</v>
      </c>
      <c r="BL245" s="226">
        <f t="shared" si="120"/>
        <v>64</v>
      </c>
      <c r="BM245" s="226">
        <f t="shared" si="121"/>
        <v>6.66666666666668</v>
      </c>
      <c r="BN245" s="237">
        <f t="shared" si="122"/>
        <v>0</v>
      </c>
      <c r="BO245" s="237">
        <f t="shared" si="123"/>
        <v>480</v>
      </c>
      <c r="BP245" s="237">
        <f t="shared" si="124"/>
        <v>4.16666666666667</v>
      </c>
      <c r="BQ245" s="238">
        <f t="shared" si="125"/>
        <v>333.333333333333</v>
      </c>
      <c r="BR245" s="140">
        <v>2</v>
      </c>
      <c r="BS245" s="140"/>
      <c r="BT245" s="140">
        <v>2</v>
      </c>
      <c r="BU245" s="141">
        <v>2</v>
      </c>
      <c r="BV245" s="140"/>
      <c r="BW245" s="153">
        <f t="shared" si="110"/>
        <v>41</v>
      </c>
    </row>
    <row r="246" s="129" customFormat="1" spans="1:75">
      <c r="A246" s="170">
        <v>273</v>
      </c>
      <c r="B246" s="171">
        <v>46057</v>
      </c>
      <c r="C246" s="153" t="s">
        <v>97</v>
      </c>
      <c r="D246" s="130" t="str">
        <f t="shared" si="111"/>
        <v>IG</v>
      </c>
      <c r="E246" s="172" t="s">
        <v>133</v>
      </c>
      <c r="F246" s="172" t="s">
        <v>134</v>
      </c>
      <c r="G246" s="173" t="s">
        <v>135</v>
      </c>
      <c r="H246" s="173"/>
      <c r="I246" s="173"/>
      <c r="J246" s="105">
        <v>104737</v>
      </c>
      <c r="K246" s="197" t="str">
        <f>VLOOKUP(J246,'[3]Item List (3)'!A$1:B$110000,2,FALSE)</f>
        <v>IR.IR 42X51.5X37 </v>
      </c>
      <c r="L246" s="105"/>
      <c r="M246" s="198" t="str">
        <f t="shared" ref="M246:M307" si="127">IF((LEFT(J246))="2",$L$2,$J$2)</f>
        <v>IR</v>
      </c>
      <c r="N246" s="153"/>
      <c r="O246" s="199" t="str">
        <f t="shared" ref="O246:O307" si="128">IFERROR(3600/N246,"")</f>
        <v/>
      </c>
      <c r="P246" s="153"/>
      <c r="Q246" s="243"/>
      <c r="R246" s="153"/>
      <c r="S246" s="153"/>
      <c r="T246" s="153"/>
      <c r="U246" s="209">
        <f t="shared" si="114"/>
        <v>0</v>
      </c>
      <c r="V246" s="153"/>
      <c r="W246" s="153">
        <v>120</v>
      </c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  <c r="AN246" s="153"/>
      <c r="AO246" s="153"/>
      <c r="AP246" s="153"/>
      <c r="AQ246" s="153"/>
      <c r="AR246" s="153"/>
      <c r="AS246" s="153"/>
      <c r="AT246" s="153"/>
      <c r="AU246" s="153"/>
      <c r="AV246" s="153"/>
      <c r="AW246" s="153"/>
      <c r="AX246" s="153"/>
      <c r="AY246" s="153"/>
      <c r="AZ246" s="153"/>
      <c r="BA246" s="153"/>
      <c r="BB246" s="153"/>
      <c r="BC246" s="153"/>
      <c r="BD246" s="153"/>
      <c r="BE246" s="153"/>
      <c r="BF246" s="153"/>
      <c r="BG246" s="223">
        <f t="shared" ref="BG246:BG307" si="129">SUM(V246:BF246)</f>
        <v>120</v>
      </c>
      <c r="BH246" s="224">
        <f t="shared" ref="BH246:BH307" si="130">BG246/60</f>
        <v>2</v>
      </c>
      <c r="BI246" s="225">
        <f t="shared" ref="BI246:BI251" si="131">IFERROR(BH246-SUM(W246:BF246)/60,0)</f>
        <v>0</v>
      </c>
      <c r="BJ246" s="225">
        <f t="shared" ref="BJ246:BJ251" si="132">IFERROR(BI246/BH246*100,0)</f>
        <v>0</v>
      </c>
      <c r="BK246" s="226">
        <f t="shared" ref="BK246:BK251" si="133">IFERROR(((U246*N246)/(BI246*3600)*100),0)</f>
        <v>0</v>
      </c>
      <c r="BL246" s="226">
        <f t="shared" ref="BL246:BL251" si="134">IFERROR(((U246-(R246+S246+T246))/U246*100),0)</f>
        <v>0</v>
      </c>
      <c r="BM246" s="226">
        <f t="shared" ref="BM246:BM251" si="135">IFERROR((((BJ246*BK246*BL246)/1000000)*100),0)</f>
        <v>0</v>
      </c>
      <c r="BN246" s="237">
        <f t="shared" ref="BN246:BN307" si="136">(W246+AP246+BE246+BF246)/60</f>
        <v>2</v>
      </c>
      <c r="BO246" s="237">
        <f t="shared" ref="BO246:BO307" si="137">IFERROR(((BH246-BN246)*3600)/N246,0)</f>
        <v>0</v>
      </c>
      <c r="BP246" s="237">
        <f t="shared" ref="BP246:BP307" si="138">IFERROR(SUM(W246:BF246)/60-BN246,0)</f>
        <v>0</v>
      </c>
      <c r="BQ246" s="238">
        <f t="shared" ref="BQ246:BQ307" si="139">IFERROR(BP246*3600/N246,0)</f>
        <v>0</v>
      </c>
      <c r="BR246" s="140"/>
      <c r="BS246" s="140"/>
      <c r="BT246" s="140"/>
      <c r="BU246" s="141"/>
      <c r="BV246" s="140"/>
      <c r="BW246" s="153">
        <f t="shared" si="110"/>
        <v>0</v>
      </c>
    </row>
    <row r="247" s="129" customFormat="1" spans="1:75">
      <c r="A247" s="170">
        <v>274</v>
      </c>
      <c r="B247" s="171">
        <v>46057</v>
      </c>
      <c r="C247" s="153" t="s">
        <v>99</v>
      </c>
      <c r="D247" s="130" t="str">
        <f t="shared" si="111"/>
        <v>IG</v>
      </c>
      <c r="E247" s="172" t="s">
        <v>133</v>
      </c>
      <c r="F247" s="172" t="s">
        <v>134</v>
      </c>
      <c r="G247" s="173" t="s">
        <v>185</v>
      </c>
      <c r="H247" s="173"/>
      <c r="I247" s="173"/>
      <c r="J247" s="105">
        <v>104737</v>
      </c>
      <c r="K247" s="197" t="str">
        <f>VLOOKUP(J247,'[3]Item List (3)'!A$1:B$110000,2,FALSE)</f>
        <v>IR.IR 42X51.5X37 </v>
      </c>
      <c r="L247" s="105"/>
      <c r="M247" s="198" t="str">
        <f t="shared" si="127"/>
        <v>IR</v>
      </c>
      <c r="N247" s="153">
        <v>35</v>
      </c>
      <c r="O247" s="199">
        <f t="shared" si="128"/>
        <v>102.857142857143</v>
      </c>
      <c r="P247" s="153">
        <v>1</v>
      </c>
      <c r="Q247" s="243">
        <v>127</v>
      </c>
      <c r="R247" s="153">
        <v>19</v>
      </c>
      <c r="S247" s="153">
        <v>15</v>
      </c>
      <c r="T247" s="153"/>
      <c r="U247" s="209">
        <f t="shared" si="114"/>
        <v>142</v>
      </c>
      <c r="V247" s="153">
        <v>105</v>
      </c>
      <c r="W247" s="153">
        <v>180</v>
      </c>
      <c r="X247" s="153"/>
      <c r="Y247" s="153"/>
      <c r="Z247" s="153">
        <v>35</v>
      </c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  <c r="AN247" s="153">
        <v>120</v>
      </c>
      <c r="AO247" s="153"/>
      <c r="AP247" s="153"/>
      <c r="AQ247" s="153"/>
      <c r="AR247" s="153">
        <v>30</v>
      </c>
      <c r="AS247" s="153"/>
      <c r="AT247" s="153"/>
      <c r="AU247" s="153"/>
      <c r="AV247" s="153"/>
      <c r="AW247" s="153"/>
      <c r="AX247" s="153"/>
      <c r="AY247" s="153"/>
      <c r="AZ247" s="153"/>
      <c r="BA247" s="153"/>
      <c r="BB247" s="153"/>
      <c r="BC247" s="153">
        <v>10</v>
      </c>
      <c r="BD247" s="153"/>
      <c r="BE247" s="153"/>
      <c r="BF247" s="153"/>
      <c r="BG247" s="223">
        <f t="shared" si="129"/>
        <v>480</v>
      </c>
      <c r="BH247" s="224">
        <f t="shared" si="130"/>
        <v>8</v>
      </c>
      <c r="BI247" s="225">
        <f t="shared" si="131"/>
        <v>1.75</v>
      </c>
      <c r="BJ247" s="225">
        <f t="shared" si="132"/>
        <v>21.875</v>
      </c>
      <c r="BK247" s="226">
        <f t="shared" si="133"/>
        <v>78.8888888888889</v>
      </c>
      <c r="BL247" s="226">
        <f t="shared" si="134"/>
        <v>76.056338028169</v>
      </c>
      <c r="BM247" s="226">
        <f t="shared" si="135"/>
        <v>13.125</v>
      </c>
      <c r="BN247" s="237">
        <f t="shared" si="136"/>
        <v>3</v>
      </c>
      <c r="BO247" s="237">
        <f t="shared" si="137"/>
        <v>514.285714285714</v>
      </c>
      <c r="BP247" s="237">
        <f t="shared" si="138"/>
        <v>3.25</v>
      </c>
      <c r="BQ247" s="238">
        <f t="shared" si="139"/>
        <v>334.285714285714</v>
      </c>
      <c r="BR247" s="140">
        <v>1</v>
      </c>
      <c r="BS247" s="140"/>
      <c r="BT247" s="140"/>
      <c r="BU247" s="141"/>
      <c r="BV247" s="140"/>
      <c r="BW247" s="153">
        <f t="shared" si="110"/>
        <v>127</v>
      </c>
    </row>
    <row r="248" s="129" customFormat="1" spans="1:75">
      <c r="A248" s="170">
        <v>275</v>
      </c>
      <c r="B248" s="171">
        <v>46057</v>
      </c>
      <c r="C248" s="153" t="s">
        <v>97</v>
      </c>
      <c r="D248" s="130" t="str">
        <f t="shared" si="111"/>
        <v>IG</v>
      </c>
      <c r="E248" s="172" t="s">
        <v>137</v>
      </c>
      <c r="F248" s="172" t="s">
        <v>134</v>
      </c>
      <c r="G248" s="173" t="s">
        <v>142</v>
      </c>
      <c r="H248" s="173" t="s">
        <v>187</v>
      </c>
      <c r="I248" s="173"/>
      <c r="J248" s="105">
        <v>100282.4</v>
      </c>
      <c r="K248" s="197" t="str">
        <f>VLOOKUP(J248,'[3]Item List (3)'!A$1:B$110000,2,FALSE)</f>
        <v>D.IR 14537 SPL </v>
      </c>
      <c r="L248" s="105">
        <v>251230009</v>
      </c>
      <c r="M248" s="198" t="str">
        <f t="shared" si="127"/>
        <v>IR</v>
      </c>
      <c r="N248" s="153">
        <v>60</v>
      </c>
      <c r="O248" s="199">
        <f t="shared" si="128"/>
        <v>60</v>
      </c>
      <c r="P248" s="153">
        <v>1</v>
      </c>
      <c r="Q248" s="243">
        <v>105</v>
      </c>
      <c r="R248" s="153">
        <v>26</v>
      </c>
      <c r="S248" s="153">
        <v>4</v>
      </c>
      <c r="T248" s="153"/>
      <c r="U248" s="209">
        <f t="shared" si="114"/>
        <v>109</v>
      </c>
      <c r="V248" s="153">
        <v>210</v>
      </c>
      <c r="W248" s="153">
        <v>100</v>
      </c>
      <c r="X248" s="153">
        <v>80</v>
      </c>
      <c r="Y248" s="153"/>
      <c r="Z248" s="153"/>
      <c r="AA248" s="153"/>
      <c r="AB248" s="153"/>
      <c r="AC248" s="153"/>
      <c r="AD248" s="153"/>
      <c r="AE248" s="153"/>
      <c r="AF248" s="153"/>
      <c r="AG248" s="153"/>
      <c r="AH248" s="153"/>
      <c r="AI248" s="153"/>
      <c r="AJ248" s="153"/>
      <c r="AK248" s="153"/>
      <c r="AL248" s="153"/>
      <c r="AM248" s="153"/>
      <c r="AN248" s="153"/>
      <c r="AO248" s="153"/>
      <c r="AP248" s="153">
        <v>20</v>
      </c>
      <c r="AQ248" s="153"/>
      <c r="AR248" s="153"/>
      <c r="AS248" s="153"/>
      <c r="AT248" s="153"/>
      <c r="AU248" s="153"/>
      <c r="AV248" s="153"/>
      <c r="AW248" s="153"/>
      <c r="AX248" s="153"/>
      <c r="AY248" s="153"/>
      <c r="AZ248" s="153">
        <v>70</v>
      </c>
      <c r="BA248" s="153"/>
      <c r="BB248" s="153"/>
      <c r="BC248" s="153"/>
      <c r="BD248" s="153"/>
      <c r="BE248" s="153"/>
      <c r="BF248" s="153"/>
      <c r="BG248" s="223">
        <f t="shared" si="129"/>
        <v>480</v>
      </c>
      <c r="BH248" s="224">
        <f t="shared" si="130"/>
        <v>8</v>
      </c>
      <c r="BI248" s="225">
        <f t="shared" si="131"/>
        <v>3.5</v>
      </c>
      <c r="BJ248" s="225">
        <f t="shared" si="132"/>
        <v>43.75</v>
      </c>
      <c r="BK248" s="226">
        <f t="shared" si="133"/>
        <v>51.9047619047619</v>
      </c>
      <c r="BL248" s="226">
        <f t="shared" si="134"/>
        <v>72.4770642201835</v>
      </c>
      <c r="BM248" s="226">
        <f t="shared" si="135"/>
        <v>16.4583333333333</v>
      </c>
      <c r="BN248" s="237">
        <f t="shared" si="136"/>
        <v>2</v>
      </c>
      <c r="BO248" s="237">
        <f t="shared" si="137"/>
        <v>360</v>
      </c>
      <c r="BP248" s="237">
        <f t="shared" si="138"/>
        <v>2.5</v>
      </c>
      <c r="BQ248" s="238">
        <f t="shared" si="139"/>
        <v>150</v>
      </c>
      <c r="BR248" s="140"/>
      <c r="BS248" s="140"/>
      <c r="BT248" s="140"/>
      <c r="BU248" s="141"/>
      <c r="BV248" s="140"/>
      <c r="BW248" s="153">
        <f t="shared" si="110"/>
        <v>105</v>
      </c>
    </row>
    <row r="249" s="129" customFormat="1" spans="1:75">
      <c r="A249" s="170">
        <v>276</v>
      </c>
      <c r="B249" s="171">
        <v>46057</v>
      </c>
      <c r="C249" s="153" t="s">
        <v>99</v>
      </c>
      <c r="D249" s="130" t="str">
        <f t="shared" ref="D249:D307" si="140">LEFT(E249,2)</f>
        <v>IG</v>
      </c>
      <c r="E249" s="172" t="s">
        <v>137</v>
      </c>
      <c r="F249" s="172" t="s">
        <v>134</v>
      </c>
      <c r="G249" s="173" t="s">
        <v>155</v>
      </c>
      <c r="H249" s="173"/>
      <c r="I249" s="173"/>
      <c r="J249" s="105">
        <v>100282.4</v>
      </c>
      <c r="K249" s="197" t="str">
        <f>VLOOKUP(J249,'[3]Item List (3)'!A$1:B$110000,2,FALSE)</f>
        <v>D.IR 14537 SPL </v>
      </c>
      <c r="L249" s="105">
        <v>251230009</v>
      </c>
      <c r="M249" s="198" t="str">
        <f t="shared" si="127"/>
        <v>IR</v>
      </c>
      <c r="N249" s="153">
        <v>60</v>
      </c>
      <c r="O249" s="199">
        <f t="shared" si="128"/>
        <v>60</v>
      </c>
      <c r="P249" s="153">
        <v>1</v>
      </c>
      <c r="Q249" s="243">
        <v>210</v>
      </c>
      <c r="R249" s="153">
        <v>33</v>
      </c>
      <c r="S249" s="153">
        <v>8</v>
      </c>
      <c r="T249" s="153"/>
      <c r="U249" s="209">
        <f t="shared" ref="U249:U312" si="141">Q249+S249+T249</f>
        <v>218</v>
      </c>
      <c r="V249" s="153">
        <v>370</v>
      </c>
      <c r="W249" s="153"/>
      <c r="X249" s="153"/>
      <c r="Y249" s="153">
        <v>15</v>
      </c>
      <c r="Z249" s="153">
        <v>35</v>
      </c>
      <c r="AA249" s="153"/>
      <c r="AB249" s="153"/>
      <c r="AC249" s="153"/>
      <c r="AD249" s="153"/>
      <c r="AE249" s="153">
        <v>25</v>
      </c>
      <c r="AF249" s="153"/>
      <c r="AG249" s="153"/>
      <c r="AH249" s="153"/>
      <c r="AI249" s="153"/>
      <c r="AJ249" s="153"/>
      <c r="AK249" s="153"/>
      <c r="AL249" s="153"/>
      <c r="AM249" s="153"/>
      <c r="AN249" s="153"/>
      <c r="AO249" s="153"/>
      <c r="AP249" s="153">
        <v>20</v>
      </c>
      <c r="AQ249" s="153"/>
      <c r="AR249" s="153"/>
      <c r="AS249" s="153"/>
      <c r="AT249" s="153"/>
      <c r="AU249" s="153"/>
      <c r="AV249" s="153"/>
      <c r="AW249" s="153"/>
      <c r="AX249" s="153">
        <v>10</v>
      </c>
      <c r="AY249" s="153"/>
      <c r="AZ249" s="153"/>
      <c r="BA249" s="153"/>
      <c r="BB249" s="153"/>
      <c r="BC249" s="153"/>
      <c r="BD249" s="153"/>
      <c r="BE249" s="153">
        <v>5</v>
      </c>
      <c r="BF249" s="153"/>
      <c r="BG249" s="223">
        <f t="shared" si="129"/>
        <v>480</v>
      </c>
      <c r="BH249" s="224">
        <f t="shared" si="130"/>
        <v>8</v>
      </c>
      <c r="BI249" s="225">
        <f t="shared" si="131"/>
        <v>6.16666666666667</v>
      </c>
      <c r="BJ249" s="225">
        <f t="shared" si="132"/>
        <v>77.0833333333333</v>
      </c>
      <c r="BK249" s="226">
        <f t="shared" si="133"/>
        <v>58.9189189189189</v>
      </c>
      <c r="BL249" s="226">
        <f t="shared" si="134"/>
        <v>81.1926605504587</v>
      </c>
      <c r="BM249" s="226">
        <f t="shared" si="135"/>
        <v>36.875</v>
      </c>
      <c r="BN249" s="237">
        <f t="shared" si="136"/>
        <v>0.416666666666667</v>
      </c>
      <c r="BO249" s="237">
        <f t="shared" si="137"/>
        <v>455</v>
      </c>
      <c r="BP249" s="237">
        <f t="shared" si="138"/>
        <v>1.41666666666667</v>
      </c>
      <c r="BQ249" s="238">
        <f t="shared" si="139"/>
        <v>85</v>
      </c>
      <c r="BR249" s="140"/>
      <c r="BS249" s="140"/>
      <c r="BT249" s="140"/>
      <c r="BU249" s="141"/>
      <c r="BV249" s="140"/>
      <c r="BW249" s="153">
        <f t="shared" si="110"/>
        <v>210</v>
      </c>
    </row>
    <row r="250" s="129" customFormat="1" spans="1:75">
      <c r="A250" s="170">
        <v>277</v>
      </c>
      <c r="B250" s="171">
        <v>46057</v>
      </c>
      <c r="C250" s="153" t="s">
        <v>97</v>
      </c>
      <c r="D250" s="130" t="str">
        <f t="shared" si="140"/>
        <v>IG</v>
      </c>
      <c r="E250" s="172" t="s">
        <v>138</v>
      </c>
      <c r="F250" s="172"/>
      <c r="G250" s="173"/>
      <c r="H250" s="173"/>
      <c r="I250" s="173"/>
      <c r="J250" s="105"/>
      <c r="K250" s="197" t="e">
        <f>VLOOKUP(J250,'[3]Item List (3)'!A$1:B$110000,2,FALSE)</f>
        <v>#N/A</v>
      </c>
      <c r="L250" s="105"/>
      <c r="M250" s="198" t="str">
        <f t="shared" si="127"/>
        <v>IR</v>
      </c>
      <c r="N250" s="153"/>
      <c r="O250" s="199" t="str">
        <f t="shared" si="128"/>
        <v/>
      </c>
      <c r="P250" s="153"/>
      <c r="Q250" s="243"/>
      <c r="R250" s="153"/>
      <c r="S250" s="153"/>
      <c r="T250" s="153"/>
      <c r="U250" s="209">
        <f t="shared" si="141"/>
        <v>0</v>
      </c>
      <c r="V250" s="153"/>
      <c r="W250" s="153"/>
      <c r="X250" s="153"/>
      <c r="Y250" s="153"/>
      <c r="Z250" s="153"/>
      <c r="AA250" s="153"/>
      <c r="AB250" s="153"/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  <c r="AO250" s="153"/>
      <c r="AP250" s="153"/>
      <c r="AQ250" s="153"/>
      <c r="AR250" s="153"/>
      <c r="AS250" s="153"/>
      <c r="AT250" s="153"/>
      <c r="AU250" s="153"/>
      <c r="AV250" s="153"/>
      <c r="AW250" s="153"/>
      <c r="AX250" s="153"/>
      <c r="AY250" s="153"/>
      <c r="AZ250" s="153"/>
      <c r="BA250" s="153"/>
      <c r="BB250" s="153"/>
      <c r="BC250" s="153"/>
      <c r="BD250" s="153"/>
      <c r="BE250" s="153"/>
      <c r="BF250" s="153">
        <v>480</v>
      </c>
      <c r="BG250" s="223">
        <f t="shared" si="129"/>
        <v>480</v>
      </c>
      <c r="BH250" s="224">
        <f t="shared" si="130"/>
        <v>8</v>
      </c>
      <c r="BI250" s="225">
        <f t="shared" si="131"/>
        <v>0</v>
      </c>
      <c r="BJ250" s="225">
        <f t="shared" si="132"/>
        <v>0</v>
      </c>
      <c r="BK250" s="226">
        <f t="shared" si="133"/>
        <v>0</v>
      </c>
      <c r="BL250" s="226">
        <f t="shared" si="134"/>
        <v>0</v>
      </c>
      <c r="BM250" s="226">
        <f t="shared" si="135"/>
        <v>0</v>
      </c>
      <c r="BN250" s="237">
        <f t="shared" si="136"/>
        <v>8</v>
      </c>
      <c r="BO250" s="237">
        <f t="shared" si="137"/>
        <v>0</v>
      </c>
      <c r="BP250" s="237">
        <f t="shared" si="138"/>
        <v>0</v>
      </c>
      <c r="BQ250" s="238">
        <f t="shared" si="139"/>
        <v>0</v>
      </c>
      <c r="BR250" s="140"/>
      <c r="BS250" s="140"/>
      <c r="BT250" s="140"/>
      <c r="BU250" s="141"/>
      <c r="BV250" s="140"/>
      <c r="BW250" s="153">
        <f t="shared" si="110"/>
        <v>0</v>
      </c>
    </row>
    <row r="251" s="129" customFormat="1" spans="1:75">
      <c r="A251" s="170">
        <v>278</v>
      </c>
      <c r="B251" s="171">
        <v>46057</v>
      </c>
      <c r="C251" s="153" t="s">
        <v>99</v>
      </c>
      <c r="D251" s="130" t="str">
        <f t="shared" si="140"/>
        <v>IG</v>
      </c>
      <c r="E251" s="172" t="s">
        <v>138</v>
      </c>
      <c r="F251" s="172"/>
      <c r="G251" s="173"/>
      <c r="H251" s="173"/>
      <c r="I251" s="173"/>
      <c r="J251" s="105"/>
      <c r="K251" s="197" t="e">
        <f>VLOOKUP(J251,'[3]Item List (3)'!A$1:B$110000,2,FALSE)</f>
        <v>#N/A</v>
      </c>
      <c r="L251" s="105"/>
      <c r="M251" s="198" t="str">
        <f t="shared" si="127"/>
        <v>IR</v>
      </c>
      <c r="N251" s="153"/>
      <c r="O251" s="199" t="str">
        <f t="shared" si="128"/>
        <v/>
      </c>
      <c r="P251" s="153"/>
      <c r="Q251" s="243"/>
      <c r="R251" s="153"/>
      <c r="S251" s="153"/>
      <c r="T251" s="153"/>
      <c r="U251" s="209">
        <f t="shared" si="141"/>
        <v>0</v>
      </c>
      <c r="V251" s="153"/>
      <c r="W251" s="153"/>
      <c r="X251" s="153"/>
      <c r="Y251" s="153"/>
      <c r="Z251" s="153"/>
      <c r="AA251" s="153"/>
      <c r="AB251" s="153"/>
      <c r="AC251" s="153"/>
      <c r="AD251" s="153"/>
      <c r="AE251" s="153"/>
      <c r="AF251" s="153"/>
      <c r="AG251" s="153"/>
      <c r="AH251" s="153"/>
      <c r="AI251" s="153"/>
      <c r="AJ251" s="153"/>
      <c r="AK251" s="153"/>
      <c r="AL251" s="153"/>
      <c r="AM251" s="153"/>
      <c r="AN251" s="153"/>
      <c r="AO251" s="153"/>
      <c r="AP251" s="153"/>
      <c r="AQ251" s="153"/>
      <c r="AR251" s="153"/>
      <c r="AS251" s="153"/>
      <c r="AT251" s="153"/>
      <c r="AU251" s="153"/>
      <c r="AV251" s="153"/>
      <c r="AW251" s="153"/>
      <c r="AX251" s="153"/>
      <c r="AY251" s="153"/>
      <c r="AZ251" s="153"/>
      <c r="BA251" s="153"/>
      <c r="BB251" s="153"/>
      <c r="BC251" s="153"/>
      <c r="BD251" s="153"/>
      <c r="BE251" s="153"/>
      <c r="BF251" s="153">
        <v>480</v>
      </c>
      <c r="BG251" s="223">
        <f t="shared" si="129"/>
        <v>480</v>
      </c>
      <c r="BH251" s="224">
        <f t="shared" si="130"/>
        <v>8</v>
      </c>
      <c r="BI251" s="225">
        <f t="shared" si="131"/>
        <v>0</v>
      </c>
      <c r="BJ251" s="225">
        <f t="shared" si="132"/>
        <v>0</v>
      </c>
      <c r="BK251" s="226">
        <f t="shared" si="133"/>
        <v>0</v>
      </c>
      <c r="BL251" s="226">
        <f t="shared" si="134"/>
        <v>0</v>
      </c>
      <c r="BM251" s="226">
        <f t="shared" si="135"/>
        <v>0</v>
      </c>
      <c r="BN251" s="237">
        <f t="shared" si="136"/>
        <v>8</v>
      </c>
      <c r="BO251" s="237">
        <f t="shared" si="137"/>
        <v>0</v>
      </c>
      <c r="BP251" s="237">
        <f t="shared" si="138"/>
        <v>0</v>
      </c>
      <c r="BQ251" s="238">
        <f t="shared" si="139"/>
        <v>0</v>
      </c>
      <c r="BR251" s="140"/>
      <c r="BS251" s="140"/>
      <c r="BT251" s="140"/>
      <c r="BU251" s="141"/>
      <c r="BV251" s="140"/>
      <c r="BW251" s="153">
        <f t="shared" si="110"/>
        <v>0</v>
      </c>
    </row>
    <row r="252" s="129" customFormat="1" spans="1:75">
      <c r="A252" s="170">
        <v>279</v>
      </c>
      <c r="B252" s="171">
        <v>46057</v>
      </c>
      <c r="C252" s="153" t="s">
        <v>97</v>
      </c>
      <c r="D252" s="130" t="str">
        <f t="shared" si="140"/>
        <v>IG</v>
      </c>
      <c r="E252" s="172" t="s">
        <v>139</v>
      </c>
      <c r="F252" s="172" t="s">
        <v>134</v>
      </c>
      <c r="G252" s="173" t="s">
        <v>123</v>
      </c>
      <c r="H252" s="173"/>
      <c r="I252" s="173"/>
      <c r="J252" s="105">
        <v>208821.01</v>
      </c>
      <c r="K252" s="197" t="str">
        <f>VLOOKUP(J252,'[3]Item List (3)'!A$1:B$110000,2,FALSE)</f>
        <v>NK.OR 32/20(NKI 28/20)</v>
      </c>
      <c r="L252" s="105">
        <v>260101003</v>
      </c>
      <c r="M252" s="198" t="str">
        <f t="shared" si="127"/>
        <v>OR</v>
      </c>
      <c r="N252" s="153">
        <v>45</v>
      </c>
      <c r="O252" s="199">
        <f t="shared" si="128"/>
        <v>80</v>
      </c>
      <c r="P252" s="153">
        <v>1</v>
      </c>
      <c r="Q252" s="243">
        <v>382</v>
      </c>
      <c r="R252" s="153">
        <v>18</v>
      </c>
      <c r="S252" s="153">
        <v>2</v>
      </c>
      <c r="T252" s="153"/>
      <c r="U252" s="209">
        <f t="shared" si="141"/>
        <v>384</v>
      </c>
      <c r="V252" s="153">
        <v>355</v>
      </c>
      <c r="W252" s="153"/>
      <c r="X252" s="153"/>
      <c r="Y252" s="153"/>
      <c r="Z252" s="153">
        <v>10</v>
      </c>
      <c r="AA252" s="153"/>
      <c r="AB252" s="153"/>
      <c r="AC252" s="153"/>
      <c r="AD252" s="153"/>
      <c r="AE252" s="153">
        <v>5</v>
      </c>
      <c r="AF252" s="153"/>
      <c r="AG252" s="153"/>
      <c r="AH252" s="153"/>
      <c r="AI252" s="153"/>
      <c r="AJ252" s="153">
        <v>20</v>
      </c>
      <c r="AK252" s="153"/>
      <c r="AL252" s="153"/>
      <c r="AM252" s="153"/>
      <c r="AN252" s="153"/>
      <c r="AO252" s="153"/>
      <c r="AP252" s="153">
        <v>20</v>
      </c>
      <c r="AQ252" s="153"/>
      <c r="AR252" s="153"/>
      <c r="AS252" s="153"/>
      <c r="AT252" s="153"/>
      <c r="AU252" s="153"/>
      <c r="AV252" s="153"/>
      <c r="AW252" s="153"/>
      <c r="AX252" s="153"/>
      <c r="AY252" s="153"/>
      <c r="AZ252" s="153">
        <v>70</v>
      </c>
      <c r="BA252" s="153"/>
      <c r="BB252" s="153"/>
      <c r="BC252" s="153"/>
      <c r="BD252" s="153"/>
      <c r="BE252" s="153"/>
      <c r="BF252" s="153"/>
      <c r="BG252" s="223">
        <f t="shared" si="129"/>
        <v>480</v>
      </c>
      <c r="BH252" s="224">
        <f t="shared" si="130"/>
        <v>8</v>
      </c>
      <c r="BI252" s="225">
        <f t="shared" ref="BI252:BI307" si="142">IFERROR(BH252-SUM(W252:BF252)/60,0)</f>
        <v>5.91666666666667</v>
      </c>
      <c r="BJ252" s="225">
        <f t="shared" ref="BJ252:BJ307" si="143">IFERROR(BI252/BH252*100,0)</f>
        <v>73.9583333333333</v>
      </c>
      <c r="BK252" s="226">
        <f t="shared" ref="BK252:BK307" si="144">IFERROR(((U252*N252)/(BI252*3600)*100),0)</f>
        <v>81.1267605633803</v>
      </c>
      <c r="BL252" s="226">
        <f t="shared" ref="BL252:BL307" si="145">IFERROR(((U252-(R252+S252+T252))/U252*100),0)</f>
        <v>94.7916666666667</v>
      </c>
      <c r="BM252" s="226">
        <f t="shared" ref="BM252:BM299" si="146">IFERROR((((BJ252*BK252*BL252)/1000000)*100),0)</f>
        <v>56.875</v>
      </c>
      <c r="BN252" s="237">
        <f t="shared" si="136"/>
        <v>0.333333333333333</v>
      </c>
      <c r="BO252" s="237">
        <f t="shared" si="137"/>
        <v>613.333333333333</v>
      </c>
      <c r="BP252" s="237">
        <f t="shared" si="138"/>
        <v>1.75</v>
      </c>
      <c r="BQ252" s="238">
        <f t="shared" si="139"/>
        <v>140</v>
      </c>
      <c r="BR252" s="140"/>
      <c r="BS252" s="140"/>
      <c r="BT252" s="140"/>
      <c r="BU252" s="141"/>
      <c r="BV252" s="140"/>
      <c r="BW252" s="153">
        <f t="shared" si="110"/>
        <v>382</v>
      </c>
    </row>
    <row r="253" s="129" customFormat="1" spans="1:75">
      <c r="A253" s="170">
        <v>280</v>
      </c>
      <c r="B253" s="171">
        <v>46057</v>
      </c>
      <c r="C253" s="153" t="s">
        <v>99</v>
      </c>
      <c r="D253" s="130" t="str">
        <f t="shared" si="140"/>
        <v>IG</v>
      </c>
      <c r="E253" s="172" t="s">
        <v>139</v>
      </c>
      <c r="F253" s="172" t="s">
        <v>134</v>
      </c>
      <c r="G253" s="173" t="s">
        <v>143</v>
      </c>
      <c r="H253" s="173"/>
      <c r="I253" s="173"/>
      <c r="J253" s="105">
        <v>208821.01</v>
      </c>
      <c r="K253" s="197" t="str">
        <f>VLOOKUP(J253,'[3]Item List (3)'!A$1:B$110000,2,FALSE)</f>
        <v>NK.OR 32/20(NKI 28/20)</v>
      </c>
      <c r="L253" s="105">
        <v>260101003</v>
      </c>
      <c r="M253" s="198" t="str">
        <f t="shared" si="127"/>
        <v>OR</v>
      </c>
      <c r="N253" s="153">
        <v>45</v>
      </c>
      <c r="O253" s="199">
        <f t="shared" si="128"/>
        <v>80</v>
      </c>
      <c r="P253" s="153">
        <v>1</v>
      </c>
      <c r="Q253" s="243">
        <v>462</v>
      </c>
      <c r="R253" s="153">
        <v>20</v>
      </c>
      <c r="S253" s="153"/>
      <c r="T253" s="153"/>
      <c r="U253" s="209">
        <f t="shared" si="141"/>
        <v>462</v>
      </c>
      <c r="V253" s="153">
        <v>425</v>
      </c>
      <c r="W253" s="153"/>
      <c r="X253" s="153"/>
      <c r="Y253" s="153"/>
      <c r="Z253" s="153">
        <v>10</v>
      </c>
      <c r="AA253" s="153"/>
      <c r="AB253" s="153"/>
      <c r="AC253" s="153"/>
      <c r="AD253" s="153"/>
      <c r="AE253" s="153">
        <v>5</v>
      </c>
      <c r="AF253" s="153"/>
      <c r="AG253" s="153"/>
      <c r="AH253" s="153"/>
      <c r="AI253" s="153"/>
      <c r="AJ253" s="153">
        <v>20</v>
      </c>
      <c r="AK253" s="153"/>
      <c r="AL253" s="153"/>
      <c r="AM253" s="153"/>
      <c r="AN253" s="153"/>
      <c r="AO253" s="153"/>
      <c r="AP253" s="153">
        <v>20</v>
      </c>
      <c r="AQ253" s="153"/>
      <c r="AR253" s="153"/>
      <c r="AS253" s="153"/>
      <c r="AT253" s="153"/>
      <c r="AU253" s="153"/>
      <c r="AV253" s="153"/>
      <c r="AW253" s="153"/>
      <c r="AX253" s="153"/>
      <c r="AY253" s="153"/>
      <c r="AZ253" s="153"/>
      <c r="BA253" s="153"/>
      <c r="BB253" s="153"/>
      <c r="BC253" s="153"/>
      <c r="BD253" s="153"/>
      <c r="BE253" s="153"/>
      <c r="BF253" s="153"/>
      <c r="BG253" s="223">
        <f t="shared" si="129"/>
        <v>480</v>
      </c>
      <c r="BH253" s="224">
        <f t="shared" si="130"/>
        <v>8</v>
      </c>
      <c r="BI253" s="225">
        <f t="shared" si="142"/>
        <v>7.08333333333333</v>
      </c>
      <c r="BJ253" s="225">
        <f t="shared" si="143"/>
        <v>88.5416666666667</v>
      </c>
      <c r="BK253" s="226">
        <f t="shared" si="144"/>
        <v>81.5294117647059</v>
      </c>
      <c r="BL253" s="226">
        <f t="shared" si="145"/>
        <v>95.6709956709957</v>
      </c>
      <c r="BM253" s="226">
        <f t="shared" si="146"/>
        <v>69.0625</v>
      </c>
      <c r="BN253" s="237">
        <f t="shared" si="136"/>
        <v>0.333333333333333</v>
      </c>
      <c r="BO253" s="237">
        <f t="shared" si="137"/>
        <v>613.333333333333</v>
      </c>
      <c r="BP253" s="237">
        <f t="shared" si="138"/>
        <v>0.583333333333333</v>
      </c>
      <c r="BQ253" s="238">
        <f t="shared" si="139"/>
        <v>46.6666666666667</v>
      </c>
      <c r="BR253" s="140">
        <v>1</v>
      </c>
      <c r="BS253" s="140"/>
      <c r="BT253" s="140"/>
      <c r="BU253" s="141"/>
      <c r="BV253" s="140"/>
      <c r="BW253" s="153">
        <f t="shared" si="110"/>
        <v>462</v>
      </c>
    </row>
    <row r="254" s="129" customFormat="1" spans="1:75">
      <c r="A254" s="170">
        <v>281</v>
      </c>
      <c r="B254" s="171">
        <v>46057</v>
      </c>
      <c r="C254" s="153" t="s">
        <v>97</v>
      </c>
      <c r="D254" s="130" t="str">
        <f t="shared" si="140"/>
        <v>IG</v>
      </c>
      <c r="E254" s="172" t="s">
        <v>144</v>
      </c>
      <c r="F254" s="172" t="s">
        <v>134</v>
      </c>
      <c r="G254" s="173" t="s">
        <v>147</v>
      </c>
      <c r="H254" s="173"/>
      <c r="I254" s="173"/>
      <c r="J254" s="105">
        <v>200261</v>
      </c>
      <c r="K254" s="197" t="str">
        <f>VLOOKUP(J254,'[3]Item List (3)'!A$1:B$110000,2,FALSE)</f>
        <v>OR.211 YY4 </v>
      </c>
      <c r="L254" s="105">
        <v>260116005</v>
      </c>
      <c r="M254" s="198" t="str">
        <f t="shared" si="127"/>
        <v>OR</v>
      </c>
      <c r="N254" s="153">
        <v>25</v>
      </c>
      <c r="O254" s="199">
        <f t="shared" si="128"/>
        <v>144</v>
      </c>
      <c r="P254" s="153">
        <v>1</v>
      </c>
      <c r="Q254" s="243">
        <v>291</v>
      </c>
      <c r="R254" s="153">
        <v>13</v>
      </c>
      <c r="S254" s="153"/>
      <c r="T254" s="153"/>
      <c r="U254" s="209">
        <f t="shared" si="141"/>
        <v>291</v>
      </c>
      <c r="V254" s="153">
        <v>155</v>
      </c>
      <c r="W254" s="153"/>
      <c r="X254" s="153"/>
      <c r="Y254" s="153"/>
      <c r="Z254" s="153"/>
      <c r="AA254" s="153"/>
      <c r="AB254" s="153"/>
      <c r="AC254" s="153"/>
      <c r="AD254" s="153"/>
      <c r="AE254" s="153"/>
      <c r="AF254" s="153"/>
      <c r="AG254" s="153"/>
      <c r="AH254" s="153"/>
      <c r="AI254" s="153"/>
      <c r="AJ254" s="153"/>
      <c r="AK254" s="153"/>
      <c r="AL254" s="153"/>
      <c r="AM254" s="153"/>
      <c r="AN254" s="153">
        <v>305</v>
      </c>
      <c r="AO254" s="153"/>
      <c r="AP254" s="153">
        <v>20</v>
      </c>
      <c r="AQ254" s="153"/>
      <c r="AR254" s="153"/>
      <c r="AS254" s="153"/>
      <c r="AT254" s="153"/>
      <c r="AU254" s="153"/>
      <c r="AV254" s="153"/>
      <c r="AW254" s="153"/>
      <c r="AX254" s="153"/>
      <c r="AY254" s="153"/>
      <c r="AZ254" s="153"/>
      <c r="BA254" s="153"/>
      <c r="BB254" s="153"/>
      <c r="BC254" s="153"/>
      <c r="BD254" s="153"/>
      <c r="BE254" s="153"/>
      <c r="BF254" s="153"/>
      <c r="BG254" s="223">
        <f t="shared" si="129"/>
        <v>480</v>
      </c>
      <c r="BH254" s="224">
        <f t="shared" si="130"/>
        <v>8</v>
      </c>
      <c r="BI254" s="225">
        <f t="shared" si="142"/>
        <v>2.58333333333333</v>
      </c>
      <c r="BJ254" s="225">
        <f t="shared" si="143"/>
        <v>32.2916666666667</v>
      </c>
      <c r="BK254" s="226">
        <f t="shared" si="144"/>
        <v>78.2258064516129</v>
      </c>
      <c r="BL254" s="226">
        <f t="shared" si="145"/>
        <v>95.53264604811</v>
      </c>
      <c r="BM254" s="226">
        <f t="shared" si="146"/>
        <v>24.1319444444445</v>
      </c>
      <c r="BN254" s="237">
        <f t="shared" si="136"/>
        <v>0.333333333333333</v>
      </c>
      <c r="BO254" s="237">
        <f t="shared" si="137"/>
        <v>1104</v>
      </c>
      <c r="BP254" s="237">
        <f t="shared" si="138"/>
        <v>5.08333333333333</v>
      </c>
      <c r="BQ254" s="238">
        <f t="shared" si="139"/>
        <v>732</v>
      </c>
      <c r="BR254" s="140"/>
      <c r="BS254" s="140"/>
      <c r="BT254" s="140"/>
      <c r="BU254" s="141"/>
      <c r="BV254" s="140"/>
      <c r="BW254" s="153">
        <f t="shared" si="110"/>
        <v>291</v>
      </c>
    </row>
    <row r="255" s="129" customFormat="1" spans="1:75">
      <c r="A255" s="170">
        <v>282</v>
      </c>
      <c r="B255" s="171">
        <v>46057</v>
      </c>
      <c r="C255" s="153" t="s">
        <v>99</v>
      </c>
      <c r="D255" s="130" t="str">
        <f t="shared" si="140"/>
        <v>IG</v>
      </c>
      <c r="E255" s="172" t="s">
        <v>144</v>
      </c>
      <c r="F255" s="172" t="s">
        <v>134</v>
      </c>
      <c r="G255" s="173" t="s">
        <v>145</v>
      </c>
      <c r="H255" s="173"/>
      <c r="I255" s="173"/>
      <c r="J255" s="105">
        <v>208247</v>
      </c>
      <c r="K255" s="197" t="str">
        <f>VLOOKUP(J255,'[3]Item List (3)'!A$1:B$110000,2,FALSE)</f>
        <v>OR.209 YY2 </v>
      </c>
      <c r="L255" s="105"/>
      <c r="M255" s="198" t="str">
        <f t="shared" si="127"/>
        <v>OR</v>
      </c>
      <c r="N255" s="153">
        <v>20</v>
      </c>
      <c r="O255" s="199">
        <f t="shared" si="128"/>
        <v>180</v>
      </c>
      <c r="P255" s="153">
        <v>1</v>
      </c>
      <c r="Q255" s="243"/>
      <c r="R255" s="153"/>
      <c r="S255" s="153"/>
      <c r="T255" s="153"/>
      <c r="U255" s="209">
        <f t="shared" si="141"/>
        <v>0</v>
      </c>
      <c r="V255" s="153"/>
      <c r="W255" s="153">
        <v>240</v>
      </c>
      <c r="X255" s="153"/>
      <c r="Y255" s="153"/>
      <c r="Z255" s="153"/>
      <c r="AA255" s="153"/>
      <c r="AB255" s="153"/>
      <c r="AC255" s="153"/>
      <c r="AD255" s="153"/>
      <c r="AE255" s="153"/>
      <c r="AF255" s="153"/>
      <c r="AG255" s="153"/>
      <c r="AH255" s="153"/>
      <c r="AI255" s="153"/>
      <c r="AJ255" s="153"/>
      <c r="AK255" s="153"/>
      <c r="AL255" s="153"/>
      <c r="AM255" s="153"/>
      <c r="AN255" s="153">
        <v>240</v>
      </c>
      <c r="AO255" s="153"/>
      <c r="AP255" s="153"/>
      <c r="AQ255" s="153"/>
      <c r="AR255" s="153"/>
      <c r="AS255" s="153"/>
      <c r="AT255" s="153"/>
      <c r="AU255" s="153"/>
      <c r="AV255" s="153"/>
      <c r="AW255" s="153"/>
      <c r="AX255" s="153"/>
      <c r="AY255" s="153"/>
      <c r="AZ255" s="153"/>
      <c r="BA255" s="153"/>
      <c r="BB255" s="153"/>
      <c r="BC255" s="153"/>
      <c r="BD255" s="153"/>
      <c r="BE255" s="153"/>
      <c r="BF255" s="153"/>
      <c r="BG255" s="223">
        <f t="shared" si="129"/>
        <v>480</v>
      </c>
      <c r="BH255" s="224">
        <f t="shared" si="130"/>
        <v>8</v>
      </c>
      <c r="BI255" s="225">
        <f t="shared" si="142"/>
        <v>0</v>
      </c>
      <c r="BJ255" s="225">
        <f t="shared" si="143"/>
        <v>0</v>
      </c>
      <c r="BK255" s="226">
        <f t="shared" si="144"/>
        <v>0</v>
      </c>
      <c r="BL255" s="226">
        <f t="shared" si="145"/>
        <v>0</v>
      </c>
      <c r="BM255" s="226">
        <f t="shared" si="146"/>
        <v>0</v>
      </c>
      <c r="BN255" s="237">
        <f t="shared" si="136"/>
        <v>4</v>
      </c>
      <c r="BO255" s="237">
        <f t="shared" si="137"/>
        <v>720</v>
      </c>
      <c r="BP255" s="237">
        <f t="shared" si="138"/>
        <v>4</v>
      </c>
      <c r="BQ255" s="238">
        <f t="shared" si="139"/>
        <v>720</v>
      </c>
      <c r="BR255" s="140"/>
      <c r="BS255" s="140"/>
      <c r="BT255" s="140"/>
      <c r="BU255" s="141"/>
      <c r="BV255" s="140"/>
      <c r="BW255" s="153">
        <f t="shared" si="110"/>
        <v>0</v>
      </c>
    </row>
    <row r="256" s="129" customFormat="1" spans="1:75">
      <c r="A256" s="170">
        <v>283</v>
      </c>
      <c r="B256" s="171">
        <v>46057</v>
      </c>
      <c r="C256" s="153" t="s">
        <v>97</v>
      </c>
      <c r="D256" s="130" t="str">
        <f t="shared" si="140"/>
        <v>IG</v>
      </c>
      <c r="E256" s="172" t="s">
        <v>146</v>
      </c>
      <c r="F256" s="172" t="s">
        <v>134</v>
      </c>
      <c r="G256" s="173" t="s">
        <v>154</v>
      </c>
      <c r="H256" s="173"/>
      <c r="I256" s="173"/>
      <c r="J256" s="105">
        <v>100261</v>
      </c>
      <c r="K256" s="197" t="str">
        <f>VLOOKUP(J256,'[3]Item List (3)'!A$1:B$110000,2,FALSE)</f>
        <v>IR. 211 YY4</v>
      </c>
      <c r="L256" s="105">
        <v>260116004</v>
      </c>
      <c r="M256" s="198" t="str">
        <f t="shared" si="127"/>
        <v>IR</v>
      </c>
      <c r="N256" s="153">
        <v>25</v>
      </c>
      <c r="O256" s="199">
        <f t="shared" si="128"/>
        <v>144</v>
      </c>
      <c r="P256" s="153">
        <v>1</v>
      </c>
      <c r="Q256" s="243">
        <v>536</v>
      </c>
      <c r="R256" s="153">
        <v>92</v>
      </c>
      <c r="S256" s="153">
        <v>25</v>
      </c>
      <c r="T256" s="153"/>
      <c r="U256" s="209">
        <f t="shared" si="141"/>
        <v>561</v>
      </c>
      <c r="V256" s="153">
        <v>355</v>
      </c>
      <c r="W256" s="153"/>
      <c r="X256" s="153"/>
      <c r="Y256" s="153"/>
      <c r="Z256" s="153"/>
      <c r="AA256" s="153"/>
      <c r="AB256" s="153"/>
      <c r="AC256" s="153"/>
      <c r="AD256" s="153"/>
      <c r="AE256" s="153">
        <v>15</v>
      </c>
      <c r="AF256" s="153"/>
      <c r="AG256" s="153"/>
      <c r="AH256" s="153"/>
      <c r="AI256" s="153"/>
      <c r="AJ256" s="153"/>
      <c r="AK256" s="153"/>
      <c r="AL256" s="153"/>
      <c r="AM256" s="153"/>
      <c r="AN256" s="153"/>
      <c r="AO256" s="153"/>
      <c r="AP256" s="153">
        <v>30</v>
      </c>
      <c r="AQ256" s="153"/>
      <c r="AR256" s="153"/>
      <c r="AS256" s="153"/>
      <c r="AT256" s="153"/>
      <c r="AU256" s="153"/>
      <c r="AV256" s="153"/>
      <c r="AW256" s="153"/>
      <c r="AX256" s="153"/>
      <c r="AY256" s="153"/>
      <c r="AZ256" s="153">
        <v>70</v>
      </c>
      <c r="BA256" s="153"/>
      <c r="BB256" s="153"/>
      <c r="BC256" s="153">
        <v>10</v>
      </c>
      <c r="BD256" s="153"/>
      <c r="BE256" s="153"/>
      <c r="BF256" s="153"/>
      <c r="BG256" s="223">
        <f t="shared" si="129"/>
        <v>480</v>
      </c>
      <c r="BH256" s="224">
        <f t="shared" si="130"/>
        <v>8</v>
      </c>
      <c r="BI256" s="225">
        <f t="shared" si="142"/>
        <v>5.91666666666667</v>
      </c>
      <c r="BJ256" s="225">
        <f t="shared" si="143"/>
        <v>73.9583333333333</v>
      </c>
      <c r="BK256" s="226">
        <f t="shared" si="144"/>
        <v>65.8450704225352</v>
      </c>
      <c r="BL256" s="226">
        <f t="shared" si="145"/>
        <v>79.144385026738</v>
      </c>
      <c r="BM256" s="226">
        <f t="shared" si="146"/>
        <v>38.5416666666666</v>
      </c>
      <c r="BN256" s="237">
        <f t="shared" si="136"/>
        <v>0.5</v>
      </c>
      <c r="BO256" s="237">
        <f t="shared" si="137"/>
        <v>1080</v>
      </c>
      <c r="BP256" s="237">
        <f t="shared" si="138"/>
        <v>1.58333333333333</v>
      </c>
      <c r="BQ256" s="238">
        <f t="shared" si="139"/>
        <v>228</v>
      </c>
      <c r="BR256" s="140">
        <v>1</v>
      </c>
      <c r="BS256" s="140"/>
      <c r="BT256" s="140"/>
      <c r="BU256" s="141"/>
      <c r="BV256" s="140"/>
      <c r="BW256" s="153">
        <f t="shared" si="110"/>
        <v>536</v>
      </c>
    </row>
    <row r="257" s="129" customFormat="1" spans="1:75">
      <c r="A257" s="170">
        <v>284</v>
      </c>
      <c r="B257" s="171">
        <v>46057</v>
      </c>
      <c r="C257" s="153" t="s">
        <v>99</v>
      </c>
      <c r="D257" s="130" t="str">
        <f t="shared" si="140"/>
        <v>IG</v>
      </c>
      <c r="E257" s="172" t="s">
        <v>146</v>
      </c>
      <c r="F257" s="172" t="s">
        <v>134</v>
      </c>
      <c r="G257" s="173" t="s">
        <v>136</v>
      </c>
      <c r="H257" s="173"/>
      <c r="I257" s="173"/>
      <c r="J257" s="105">
        <v>100261</v>
      </c>
      <c r="K257" s="197" t="str">
        <f>VLOOKUP(J257,'[3]Item List (3)'!A$1:B$110000,2,FALSE)</f>
        <v>IR. 211 YY4</v>
      </c>
      <c r="L257" s="105">
        <v>260116004</v>
      </c>
      <c r="M257" s="198" t="str">
        <f t="shared" si="127"/>
        <v>IR</v>
      </c>
      <c r="N257" s="153">
        <v>25</v>
      </c>
      <c r="O257" s="199">
        <f t="shared" si="128"/>
        <v>144</v>
      </c>
      <c r="P257" s="153">
        <v>1</v>
      </c>
      <c r="Q257" s="243">
        <v>366</v>
      </c>
      <c r="R257" s="153">
        <v>26</v>
      </c>
      <c r="S257" s="153">
        <v>17</v>
      </c>
      <c r="T257" s="153"/>
      <c r="U257" s="209">
        <f t="shared" si="141"/>
        <v>383</v>
      </c>
      <c r="V257" s="153">
        <v>405</v>
      </c>
      <c r="W257" s="153"/>
      <c r="X257" s="153"/>
      <c r="Y257" s="153"/>
      <c r="Z257" s="153"/>
      <c r="AA257" s="153"/>
      <c r="AB257" s="153"/>
      <c r="AC257" s="153"/>
      <c r="AD257" s="153"/>
      <c r="AE257" s="153"/>
      <c r="AF257" s="153"/>
      <c r="AG257" s="153"/>
      <c r="AH257" s="153"/>
      <c r="AI257" s="153"/>
      <c r="AJ257" s="153"/>
      <c r="AK257" s="153"/>
      <c r="AL257" s="153"/>
      <c r="AM257" s="153"/>
      <c r="AN257" s="153"/>
      <c r="AO257" s="153"/>
      <c r="AP257" s="153"/>
      <c r="AQ257" s="153"/>
      <c r="AR257" s="153"/>
      <c r="AS257" s="153"/>
      <c r="AT257" s="153"/>
      <c r="AU257" s="153"/>
      <c r="AV257" s="153"/>
      <c r="AW257" s="153"/>
      <c r="AX257" s="153"/>
      <c r="AY257" s="153"/>
      <c r="AZ257" s="153"/>
      <c r="BA257" s="153"/>
      <c r="BB257" s="153"/>
      <c r="BC257" s="153">
        <v>75</v>
      </c>
      <c r="BD257" s="153"/>
      <c r="BE257" s="153"/>
      <c r="BF257" s="153"/>
      <c r="BG257" s="223">
        <f t="shared" si="129"/>
        <v>480</v>
      </c>
      <c r="BH257" s="224">
        <f t="shared" si="130"/>
        <v>8</v>
      </c>
      <c r="BI257" s="225">
        <f t="shared" si="142"/>
        <v>6.75</v>
      </c>
      <c r="BJ257" s="225">
        <f t="shared" si="143"/>
        <v>84.375</v>
      </c>
      <c r="BK257" s="226">
        <f t="shared" si="144"/>
        <v>39.40329218107</v>
      </c>
      <c r="BL257" s="226">
        <f t="shared" si="145"/>
        <v>88.7728459530026</v>
      </c>
      <c r="BM257" s="226">
        <f t="shared" si="146"/>
        <v>29.5138888888889</v>
      </c>
      <c r="BN257" s="237">
        <f t="shared" si="136"/>
        <v>0</v>
      </c>
      <c r="BO257" s="237">
        <f t="shared" si="137"/>
        <v>1152</v>
      </c>
      <c r="BP257" s="237">
        <f t="shared" si="138"/>
        <v>1.25</v>
      </c>
      <c r="BQ257" s="238">
        <f t="shared" si="139"/>
        <v>180</v>
      </c>
      <c r="BR257" s="140">
        <v>1</v>
      </c>
      <c r="BS257" s="140"/>
      <c r="BT257" s="140"/>
      <c r="BU257" s="141"/>
      <c r="BV257" s="140"/>
      <c r="BW257" s="153">
        <f t="shared" si="110"/>
        <v>366</v>
      </c>
    </row>
    <row r="258" s="129" customFormat="1" spans="1:75">
      <c r="A258" s="170">
        <v>285</v>
      </c>
      <c r="B258" s="171">
        <v>46057</v>
      </c>
      <c r="C258" s="153" t="s">
        <v>97</v>
      </c>
      <c r="D258" s="130" t="str">
        <f t="shared" si="140"/>
        <v>IG</v>
      </c>
      <c r="E258" s="172" t="s">
        <v>149</v>
      </c>
      <c r="F258" s="172" t="s">
        <v>134</v>
      </c>
      <c r="G258" s="173" t="s">
        <v>150</v>
      </c>
      <c r="H258" s="173"/>
      <c r="I258" s="173"/>
      <c r="J258" s="105">
        <v>200827.1</v>
      </c>
      <c r="K258" s="197" t="str">
        <f>VLOOKUP(J258,'[3]Item List (3)'!A$1:B$110000,2,FALSE)</f>
        <v>MNA.OR 4020 </v>
      </c>
      <c r="L258" s="105">
        <v>251204004</v>
      </c>
      <c r="M258" s="198" t="str">
        <f t="shared" si="127"/>
        <v>OR</v>
      </c>
      <c r="N258" s="153">
        <v>25</v>
      </c>
      <c r="O258" s="199">
        <f t="shared" si="128"/>
        <v>144</v>
      </c>
      <c r="P258" s="153">
        <v>1</v>
      </c>
      <c r="Q258" s="243">
        <v>796</v>
      </c>
      <c r="R258" s="153"/>
      <c r="S258" s="153">
        <v>8</v>
      </c>
      <c r="T258" s="153"/>
      <c r="U258" s="209">
        <f t="shared" si="141"/>
        <v>804</v>
      </c>
      <c r="V258" s="153">
        <v>375</v>
      </c>
      <c r="W258" s="153"/>
      <c r="X258" s="153"/>
      <c r="Y258" s="153"/>
      <c r="Z258" s="153"/>
      <c r="AA258" s="153"/>
      <c r="AB258" s="153"/>
      <c r="AC258" s="153">
        <v>15</v>
      </c>
      <c r="AD258" s="153"/>
      <c r="AE258" s="153"/>
      <c r="AF258" s="153"/>
      <c r="AG258" s="153"/>
      <c r="AH258" s="153"/>
      <c r="AI258" s="153"/>
      <c r="AJ258" s="153"/>
      <c r="AK258" s="153"/>
      <c r="AL258" s="153"/>
      <c r="AM258" s="153"/>
      <c r="AN258" s="153"/>
      <c r="AO258" s="153"/>
      <c r="AP258" s="153">
        <v>20</v>
      </c>
      <c r="AQ258" s="153"/>
      <c r="AR258" s="153"/>
      <c r="AS258" s="153"/>
      <c r="AT258" s="153"/>
      <c r="AU258" s="153"/>
      <c r="AV258" s="153"/>
      <c r="AW258" s="153"/>
      <c r="AX258" s="153"/>
      <c r="AY258" s="153"/>
      <c r="AZ258" s="153">
        <v>70</v>
      </c>
      <c r="BA258" s="153"/>
      <c r="BB258" s="153"/>
      <c r="BC258" s="153"/>
      <c r="BD258" s="153"/>
      <c r="BE258" s="153"/>
      <c r="BF258" s="153"/>
      <c r="BG258" s="223">
        <f t="shared" si="129"/>
        <v>480</v>
      </c>
      <c r="BH258" s="224">
        <f t="shared" si="130"/>
        <v>8</v>
      </c>
      <c r="BI258" s="225">
        <f t="shared" si="142"/>
        <v>6.25</v>
      </c>
      <c r="BJ258" s="225">
        <f t="shared" si="143"/>
        <v>78.125</v>
      </c>
      <c r="BK258" s="226">
        <f t="shared" si="144"/>
        <v>89.3333333333333</v>
      </c>
      <c r="BL258" s="226">
        <f t="shared" si="145"/>
        <v>99.0049751243781</v>
      </c>
      <c r="BM258" s="226">
        <f t="shared" si="146"/>
        <v>69.0972222222222</v>
      </c>
      <c r="BN258" s="237">
        <f t="shared" si="136"/>
        <v>0.333333333333333</v>
      </c>
      <c r="BO258" s="237">
        <f t="shared" si="137"/>
        <v>1104</v>
      </c>
      <c r="BP258" s="237">
        <f t="shared" si="138"/>
        <v>1.41666666666667</v>
      </c>
      <c r="BQ258" s="238">
        <f t="shared" si="139"/>
        <v>204</v>
      </c>
      <c r="BR258" s="140">
        <v>1</v>
      </c>
      <c r="BS258" s="140"/>
      <c r="BT258" s="140"/>
      <c r="BU258" s="141"/>
      <c r="BV258" s="140"/>
      <c r="BW258" s="153">
        <f t="shared" si="110"/>
        <v>796</v>
      </c>
    </row>
    <row r="259" s="129" customFormat="1" spans="1:75">
      <c r="A259" s="170">
        <v>286</v>
      </c>
      <c r="B259" s="171">
        <v>46057</v>
      </c>
      <c r="C259" s="153" t="s">
        <v>99</v>
      </c>
      <c r="D259" s="130" t="str">
        <f t="shared" si="140"/>
        <v>IG</v>
      </c>
      <c r="E259" s="172" t="s">
        <v>149</v>
      </c>
      <c r="F259" s="172" t="s">
        <v>134</v>
      </c>
      <c r="G259" s="173" t="s">
        <v>151</v>
      </c>
      <c r="H259" s="173"/>
      <c r="I259" s="173"/>
      <c r="J259" s="105">
        <v>200827.1</v>
      </c>
      <c r="K259" s="197" t="str">
        <f>VLOOKUP(J259,'[3]Item List (3)'!A$1:B$110000,2,FALSE)</f>
        <v>MNA.OR 4020 </v>
      </c>
      <c r="L259" s="105">
        <v>251207004</v>
      </c>
      <c r="M259" s="198" t="str">
        <f t="shared" si="127"/>
        <v>OR</v>
      </c>
      <c r="N259" s="153">
        <v>25</v>
      </c>
      <c r="O259" s="199">
        <f t="shared" si="128"/>
        <v>144</v>
      </c>
      <c r="P259" s="153">
        <v>1</v>
      </c>
      <c r="Q259" s="243">
        <v>868</v>
      </c>
      <c r="R259" s="153">
        <v>9</v>
      </c>
      <c r="S259" s="153">
        <v>15</v>
      </c>
      <c r="T259" s="153"/>
      <c r="U259" s="209">
        <f t="shared" si="141"/>
        <v>883</v>
      </c>
      <c r="V259" s="153">
        <v>415</v>
      </c>
      <c r="W259" s="153"/>
      <c r="X259" s="153"/>
      <c r="Y259" s="153"/>
      <c r="Z259" s="153">
        <v>10</v>
      </c>
      <c r="AA259" s="153"/>
      <c r="AB259" s="153"/>
      <c r="AC259" s="153"/>
      <c r="AD259" s="153"/>
      <c r="AE259" s="153">
        <v>20</v>
      </c>
      <c r="AF259" s="153"/>
      <c r="AG259" s="153"/>
      <c r="AH259" s="153"/>
      <c r="AI259" s="153"/>
      <c r="AJ259" s="153"/>
      <c r="AK259" s="153"/>
      <c r="AL259" s="153"/>
      <c r="AM259" s="153"/>
      <c r="AN259" s="153"/>
      <c r="AO259" s="153"/>
      <c r="AP259" s="153">
        <v>30</v>
      </c>
      <c r="AQ259" s="153"/>
      <c r="AR259" s="153"/>
      <c r="AS259" s="153"/>
      <c r="AT259" s="153"/>
      <c r="AU259" s="153"/>
      <c r="AV259" s="153"/>
      <c r="AW259" s="153"/>
      <c r="AX259" s="153"/>
      <c r="AY259" s="153"/>
      <c r="AZ259" s="153"/>
      <c r="BA259" s="153"/>
      <c r="BB259" s="153"/>
      <c r="BC259" s="153"/>
      <c r="BD259" s="153"/>
      <c r="BE259" s="153">
        <v>5</v>
      </c>
      <c r="BF259" s="153"/>
      <c r="BG259" s="223">
        <f t="shared" si="129"/>
        <v>480</v>
      </c>
      <c r="BH259" s="224">
        <f t="shared" si="130"/>
        <v>8</v>
      </c>
      <c r="BI259" s="225">
        <f t="shared" si="142"/>
        <v>6.91666666666667</v>
      </c>
      <c r="BJ259" s="225">
        <f t="shared" si="143"/>
        <v>86.4583333333333</v>
      </c>
      <c r="BK259" s="226">
        <f t="shared" si="144"/>
        <v>88.6546184738956</v>
      </c>
      <c r="BL259" s="226">
        <f t="shared" si="145"/>
        <v>97.281993204983</v>
      </c>
      <c r="BM259" s="226">
        <f t="shared" si="146"/>
        <v>74.5659722222222</v>
      </c>
      <c r="BN259" s="237">
        <f t="shared" si="136"/>
        <v>0.583333333333333</v>
      </c>
      <c r="BO259" s="237">
        <f t="shared" si="137"/>
        <v>1068</v>
      </c>
      <c r="BP259" s="237">
        <f t="shared" si="138"/>
        <v>0.5</v>
      </c>
      <c r="BQ259" s="238">
        <f t="shared" si="139"/>
        <v>72</v>
      </c>
      <c r="BR259" s="140">
        <v>1</v>
      </c>
      <c r="BS259" s="140"/>
      <c r="BT259" s="140"/>
      <c r="BU259" s="141"/>
      <c r="BV259" s="140"/>
      <c r="BW259" s="153">
        <f t="shared" si="110"/>
        <v>868</v>
      </c>
    </row>
    <row r="260" s="129" customFormat="1" spans="1:75">
      <c r="A260" s="170">
        <v>287</v>
      </c>
      <c r="B260" s="171">
        <v>46057</v>
      </c>
      <c r="C260" s="153" t="s">
        <v>97</v>
      </c>
      <c r="D260" s="130" t="str">
        <f t="shared" si="140"/>
        <v>IG</v>
      </c>
      <c r="E260" s="172" t="s">
        <v>152</v>
      </c>
      <c r="F260" s="172" t="s">
        <v>134</v>
      </c>
      <c r="G260" s="173" t="s">
        <v>186</v>
      </c>
      <c r="H260" s="173"/>
      <c r="I260" s="173"/>
      <c r="J260" s="105">
        <v>101049.11</v>
      </c>
      <c r="K260" s="197" t="str">
        <f>VLOOKUP(J260,'[3]Item List (3)'!A$1:B$110000,2,FALSE)</f>
        <v>NUTR.IR 1542X</v>
      </c>
      <c r="L260" s="105">
        <v>251105001</v>
      </c>
      <c r="M260" s="198" t="str">
        <f t="shared" si="127"/>
        <v>IR</v>
      </c>
      <c r="N260" s="153">
        <v>45</v>
      </c>
      <c r="O260" s="199">
        <f t="shared" si="128"/>
        <v>80</v>
      </c>
      <c r="P260" s="153">
        <v>1</v>
      </c>
      <c r="Q260" s="243">
        <v>321</v>
      </c>
      <c r="R260" s="153">
        <v>22</v>
      </c>
      <c r="S260" s="153">
        <v>1</v>
      </c>
      <c r="T260" s="153"/>
      <c r="U260" s="209">
        <f t="shared" si="141"/>
        <v>322</v>
      </c>
      <c r="V260" s="153">
        <v>355</v>
      </c>
      <c r="W260" s="153"/>
      <c r="X260" s="153"/>
      <c r="Y260" s="153"/>
      <c r="Z260" s="153"/>
      <c r="AA260" s="153"/>
      <c r="AB260" s="153"/>
      <c r="AC260" s="153"/>
      <c r="AD260" s="153"/>
      <c r="AE260" s="153">
        <v>15</v>
      </c>
      <c r="AF260" s="153"/>
      <c r="AG260" s="153"/>
      <c r="AH260" s="153"/>
      <c r="AI260" s="153"/>
      <c r="AJ260" s="153"/>
      <c r="AK260" s="153"/>
      <c r="AL260" s="153"/>
      <c r="AM260" s="153"/>
      <c r="AN260" s="153"/>
      <c r="AO260" s="153"/>
      <c r="AP260" s="153">
        <v>50</v>
      </c>
      <c r="AQ260" s="153"/>
      <c r="AR260" s="153"/>
      <c r="AS260" s="153"/>
      <c r="AT260" s="153"/>
      <c r="AU260" s="153"/>
      <c r="AV260" s="153"/>
      <c r="AW260" s="153"/>
      <c r="AX260" s="153"/>
      <c r="AY260" s="153"/>
      <c r="AZ260" s="153">
        <v>60</v>
      </c>
      <c r="BA260" s="153"/>
      <c r="BB260" s="153"/>
      <c r="BC260" s="153"/>
      <c r="BD260" s="153"/>
      <c r="BE260" s="153"/>
      <c r="BF260" s="153"/>
      <c r="BG260" s="223">
        <f t="shared" si="129"/>
        <v>480</v>
      </c>
      <c r="BH260" s="224">
        <f t="shared" si="130"/>
        <v>8</v>
      </c>
      <c r="BI260" s="225">
        <f t="shared" si="142"/>
        <v>5.91666666666667</v>
      </c>
      <c r="BJ260" s="225">
        <f t="shared" si="143"/>
        <v>73.9583333333333</v>
      </c>
      <c r="BK260" s="226">
        <f t="shared" si="144"/>
        <v>68.0281690140845</v>
      </c>
      <c r="BL260" s="226">
        <f t="shared" si="145"/>
        <v>92.8571428571429</v>
      </c>
      <c r="BM260" s="226">
        <f t="shared" si="146"/>
        <v>46.71875</v>
      </c>
      <c r="BN260" s="237">
        <f t="shared" si="136"/>
        <v>0.833333333333333</v>
      </c>
      <c r="BO260" s="237">
        <f t="shared" si="137"/>
        <v>573.333333333333</v>
      </c>
      <c r="BP260" s="237">
        <f t="shared" si="138"/>
        <v>1.25</v>
      </c>
      <c r="BQ260" s="238">
        <f t="shared" si="139"/>
        <v>100</v>
      </c>
      <c r="BR260" s="140">
        <v>2</v>
      </c>
      <c r="BS260" s="140"/>
      <c r="BT260" s="140"/>
      <c r="BU260" s="141"/>
      <c r="BV260" s="140"/>
      <c r="BW260" s="153">
        <f t="shared" si="110"/>
        <v>321</v>
      </c>
    </row>
    <row r="261" s="129" customFormat="1" spans="1:75">
      <c r="A261" s="170">
        <v>288</v>
      </c>
      <c r="B261" s="171">
        <v>46057</v>
      </c>
      <c r="C261" s="153" t="s">
        <v>99</v>
      </c>
      <c r="D261" s="130" t="str">
        <f t="shared" si="140"/>
        <v>IG</v>
      </c>
      <c r="E261" s="172" t="s">
        <v>152</v>
      </c>
      <c r="F261" s="172" t="s">
        <v>134</v>
      </c>
      <c r="G261" s="173" t="s">
        <v>186</v>
      </c>
      <c r="H261" s="173"/>
      <c r="I261" s="173"/>
      <c r="J261" s="105">
        <v>101049.11</v>
      </c>
      <c r="K261" s="197" t="str">
        <f>VLOOKUP(J261,'[3]Item List (3)'!A$1:B$110000,2,FALSE)</f>
        <v>NUTR.IR 1542X</v>
      </c>
      <c r="L261" s="105">
        <v>251105001</v>
      </c>
      <c r="M261" s="198" t="str">
        <f t="shared" si="127"/>
        <v>IR</v>
      </c>
      <c r="N261" s="153">
        <v>45</v>
      </c>
      <c r="O261" s="199">
        <f t="shared" si="128"/>
        <v>80</v>
      </c>
      <c r="P261" s="153">
        <v>1</v>
      </c>
      <c r="Q261" s="243">
        <v>190</v>
      </c>
      <c r="R261" s="153">
        <v>10</v>
      </c>
      <c r="S261" s="153"/>
      <c r="T261" s="153"/>
      <c r="U261" s="209">
        <f t="shared" si="141"/>
        <v>190</v>
      </c>
      <c r="V261" s="153">
        <v>210</v>
      </c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  <c r="AJ261" s="153"/>
      <c r="AK261" s="153"/>
      <c r="AL261" s="153"/>
      <c r="AM261" s="153"/>
      <c r="AN261" s="153"/>
      <c r="AO261" s="153"/>
      <c r="AP261" s="153">
        <v>30</v>
      </c>
      <c r="AQ261" s="153"/>
      <c r="AR261" s="153">
        <v>240</v>
      </c>
      <c r="AS261" s="153"/>
      <c r="AT261" s="153"/>
      <c r="AU261" s="153"/>
      <c r="AV261" s="153"/>
      <c r="AW261" s="153"/>
      <c r="AX261" s="153"/>
      <c r="AY261" s="153"/>
      <c r="AZ261" s="153"/>
      <c r="BA261" s="153"/>
      <c r="BB261" s="153"/>
      <c r="BC261" s="153"/>
      <c r="BD261" s="153"/>
      <c r="BE261" s="153"/>
      <c r="BF261" s="153"/>
      <c r="BG261" s="223">
        <f t="shared" si="129"/>
        <v>480</v>
      </c>
      <c r="BH261" s="224">
        <f t="shared" si="130"/>
        <v>8</v>
      </c>
      <c r="BI261" s="225">
        <f t="shared" si="142"/>
        <v>3.5</v>
      </c>
      <c r="BJ261" s="225">
        <f t="shared" si="143"/>
        <v>43.75</v>
      </c>
      <c r="BK261" s="226">
        <f t="shared" si="144"/>
        <v>67.8571428571429</v>
      </c>
      <c r="BL261" s="226">
        <f t="shared" si="145"/>
        <v>94.7368421052632</v>
      </c>
      <c r="BM261" s="226">
        <f t="shared" si="146"/>
        <v>28.125</v>
      </c>
      <c r="BN261" s="237">
        <f t="shared" si="136"/>
        <v>0.5</v>
      </c>
      <c r="BO261" s="237">
        <f t="shared" si="137"/>
        <v>600</v>
      </c>
      <c r="BP261" s="237">
        <f t="shared" si="138"/>
        <v>4</v>
      </c>
      <c r="BQ261" s="238">
        <f t="shared" si="139"/>
        <v>320</v>
      </c>
      <c r="BR261" s="140">
        <v>1</v>
      </c>
      <c r="BS261" s="140"/>
      <c r="BT261" s="140">
        <v>1</v>
      </c>
      <c r="BU261" s="141">
        <v>1</v>
      </c>
      <c r="BV261" s="140"/>
      <c r="BW261" s="153">
        <f t="shared" si="110"/>
        <v>190</v>
      </c>
    </row>
    <row r="262" s="129" customFormat="1" spans="1:75">
      <c r="A262" s="170">
        <v>289</v>
      </c>
      <c r="B262" s="171">
        <v>46057</v>
      </c>
      <c r="C262" s="153" t="s">
        <v>97</v>
      </c>
      <c r="D262" s="130" t="str">
        <f t="shared" si="140"/>
        <v>IG</v>
      </c>
      <c r="E262" s="172" t="s">
        <v>153</v>
      </c>
      <c r="F262" s="172" t="s">
        <v>134</v>
      </c>
      <c r="G262" s="173" t="s">
        <v>187</v>
      </c>
      <c r="H262" s="173" t="s">
        <v>147</v>
      </c>
      <c r="I262" s="173"/>
      <c r="J262" s="105">
        <v>208417</v>
      </c>
      <c r="K262" s="197" t="str">
        <f>VLOOKUP(J262,'[3]Item List (3)'!A$1:B$110000,2,FALSE)</f>
        <v>JC.OR 8008 </v>
      </c>
      <c r="L262" s="105">
        <v>251223008</v>
      </c>
      <c r="M262" s="198" t="str">
        <f t="shared" si="127"/>
        <v>OR</v>
      </c>
      <c r="N262" s="153">
        <v>30</v>
      </c>
      <c r="O262" s="199">
        <f t="shared" si="128"/>
        <v>120</v>
      </c>
      <c r="P262" s="153">
        <v>1</v>
      </c>
      <c r="Q262" s="243">
        <v>682</v>
      </c>
      <c r="R262" s="153">
        <v>12</v>
      </c>
      <c r="S262" s="153"/>
      <c r="T262" s="153"/>
      <c r="U262" s="209">
        <f t="shared" si="141"/>
        <v>682</v>
      </c>
      <c r="V262" s="153">
        <v>390</v>
      </c>
      <c r="W262" s="153"/>
      <c r="X262" s="153"/>
      <c r="Y262" s="153"/>
      <c r="Z262" s="153"/>
      <c r="AA262" s="153"/>
      <c r="AB262" s="153"/>
      <c r="AC262" s="153"/>
      <c r="AD262" s="153"/>
      <c r="AE262" s="153">
        <v>5</v>
      </c>
      <c r="AF262" s="153"/>
      <c r="AG262" s="153"/>
      <c r="AH262" s="153"/>
      <c r="AI262" s="153"/>
      <c r="AJ262" s="153"/>
      <c r="AK262" s="153"/>
      <c r="AL262" s="153"/>
      <c r="AM262" s="153"/>
      <c r="AN262" s="153"/>
      <c r="AO262" s="153"/>
      <c r="AP262" s="153">
        <v>10</v>
      </c>
      <c r="AQ262" s="153"/>
      <c r="AR262" s="153"/>
      <c r="AS262" s="153"/>
      <c r="AT262" s="153"/>
      <c r="AU262" s="153"/>
      <c r="AV262" s="153"/>
      <c r="AW262" s="153"/>
      <c r="AX262" s="153"/>
      <c r="AY262" s="153"/>
      <c r="AZ262" s="153">
        <v>70</v>
      </c>
      <c r="BA262" s="153"/>
      <c r="BB262" s="153"/>
      <c r="BC262" s="153"/>
      <c r="BD262" s="153"/>
      <c r="BE262" s="153">
        <v>5</v>
      </c>
      <c r="BF262" s="153"/>
      <c r="BG262" s="223">
        <f t="shared" si="129"/>
        <v>480</v>
      </c>
      <c r="BH262" s="224">
        <f t="shared" si="130"/>
        <v>8</v>
      </c>
      <c r="BI262" s="225">
        <f t="shared" si="142"/>
        <v>6.5</v>
      </c>
      <c r="BJ262" s="225">
        <f t="shared" si="143"/>
        <v>81.25</v>
      </c>
      <c r="BK262" s="226">
        <f t="shared" si="144"/>
        <v>87.4358974358974</v>
      </c>
      <c r="BL262" s="226">
        <f t="shared" si="145"/>
        <v>98.2404692082112</v>
      </c>
      <c r="BM262" s="226">
        <f t="shared" si="146"/>
        <v>69.7916666666667</v>
      </c>
      <c r="BN262" s="237">
        <f t="shared" si="136"/>
        <v>0.25</v>
      </c>
      <c r="BO262" s="237">
        <f t="shared" si="137"/>
        <v>930</v>
      </c>
      <c r="BP262" s="237">
        <f t="shared" si="138"/>
        <v>1.25</v>
      </c>
      <c r="BQ262" s="238">
        <f t="shared" si="139"/>
        <v>150</v>
      </c>
      <c r="BR262" s="140"/>
      <c r="BS262" s="140"/>
      <c r="BT262" s="140"/>
      <c r="BU262" s="141"/>
      <c r="BV262" s="140"/>
      <c r="BW262" s="153">
        <f t="shared" si="110"/>
        <v>682</v>
      </c>
    </row>
    <row r="263" s="129" customFormat="1" spans="1:75">
      <c r="A263" s="170">
        <v>290</v>
      </c>
      <c r="B263" s="171">
        <v>46057</v>
      </c>
      <c r="C263" s="153" t="s">
        <v>99</v>
      </c>
      <c r="D263" s="130" t="str">
        <f t="shared" si="140"/>
        <v>IG</v>
      </c>
      <c r="E263" s="172" t="s">
        <v>153</v>
      </c>
      <c r="F263" s="172" t="s">
        <v>134</v>
      </c>
      <c r="G263" s="173" t="s">
        <v>162</v>
      </c>
      <c r="H263" s="173"/>
      <c r="I263" s="173"/>
      <c r="J263" s="105">
        <v>208417</v>
      </c>
      <c r="K263" s="197" t="str">
        <f>VLOOKUP(J263,'[3]Item List (3)'!A$1:B$110000,2,FALSE)</f>
        <v>JC.OR 8008 </v>
      </c>
      <c r="L263" s="105">
        <v>251223008</v>
      </c>
      <c r="M263" s="198" t="str">
        <f t="shared" si="127"/>
        <v>OR</v>
      </c>
      <c r="N263" s="153">
        <v>30</v>
      </c>
      <c r="O263" s="199">
        <f t="shared" si="128"/>
        <v>120</v>
      </c>
      <c r="P263" s="153">
        <v>1</v>
      </c>
      <c r="Q263" s="243">
        <v>643</v>
      </c>
      <c r="R263" s="153">
        <v>39</v>
      </c>
      <c r="S263" s="153">
        <v>21</v>
      </c>
      <c r="T263" s="153"/>
      <c r="U263" s="209">
        <f t="shared" si="141"/>
        <v>664</v>
      </c>
      <c r="V263" s="153">
        <v>400</v>
      </c>
      <c r="W263" s="153"/>
      <c r="X263" s="153">
        <v>20</v>
      </c>
      <c r="Y263" s="153"/>
      <c r="Z263" s="153">
        <v>15</v>
      </c>
      <c r="AA263" s="153"/>
      <c r="AB263" s="153"/>
      <c r="AC263" s="153">
        <v>15</v>
      </c>
      <c r="AD263" s="153"/>
      <c r="AE263" s="153">
        <v>10</v>
      </c>
      <c r="AF263" s="153"/>
      <c r="AG263" s="153"/>
      <c r="AH263" s="153"/>
      <c r="AI263" s="153"/>
      <c r="AJ263" s="153"/>
      <c r="AK263" s="153"/>
      <c r="AL263" s="153"/>
      <c r="AM263" s="153"/>
      <c r="AN263" s="153"/>
      <c r="AO263" s="153"/>
      <c r="AP263" s="153">
        <v>20</v>
      </c>
      <c r="AQ263" s="153"/>
      <c r="AR263" s="153"/>
      <c r="AS263" s="153"/>
      <c r="AT263" s="153"/>
      <c r="AU263" s="153"/>
      <c r="AV263" s="153"/>
      <c r="AW263" s="153"/>
      <c r="AX263" s="153"/>
      <c r="AY263" s="153"/>
      <c r="AZ263" s="153"/>
      <c r="BA263" s="153"/>
      <c r="BB263" s="153"/>
      <c r="BC263" s="153"/>
      <c r="BD263" s="153"/>
      <c r="BE263" s="153"/>
      <c r="BF263" s="153"/>
      <c r="BG263" s="223">
        <f t="shared" si="129"/>
        <v>480</v>
      </c>
      <c r="BH263" s="224">
        <f t="shared" si="130"/>
        <v>8</v>
      </c>
      <c r="BI263" s="225">
        <f t="shared" si="142"/>
        <v>6.66666666666667</v>
      </c>
      <c r="BJ263" s="225">
        <f t="shared" si="143"/>
        <v>83.3333333333333</v>
      </c>
      <c r="BK263" s="226">
        <f t="shared" si="144"/>
        <v>83</v>
      </c>
      <c r="BL263" s="226">
        <f t="shared" si="145"/>
        <v>90.9638554216867</v>
      </c>
      <c r="BM263" s="226">
        <f t="shared" si="146"/>
        <v>62.9166666666666</v>
      </c>
      <c r="BN263" s="237">
        <f t="shared" si="136"/>
        <v>0.333333333333333</v>
      </c>
      <c r="BO263" s="237">
        <f t="shared" si="137"/>
        <v>920</v>
      </c>
      <c r="BP263" s="237">
        <f t="shared" si="138"/>
        <v>1</v>
      </c>
      <c r="BQ263" s="238">
        <f t="shared" si="139"/>
        <v>120</v>
      </c>
      <c r="BR263" s="140">
        <v>1</v>
      </c>
      <c r="BS263" s="140"/>
      <c r="BT263" s="140"/>
      <c r="BU263" s="141"/>
      <c r="BV263" s="140"/>
      <c r="BW263" s="153">
        <f t="shared" si="110"/>
        <v>643</v>
      </c>
    </row>
    <row r="264" s="129" customFormat="1" spans="1:75">
      <c r="A264" s="170">
        <v>291</v>
      </c>
      <c r="B264" s="171">
        <v>46057</v>
      </c>
      <c r="C264" s="153" t="s">
        <v>97</v>
      </c>
      <c r="D264" s="130" t="str">
        <f t="shared" si="140"/>
        <v>IG</v>
      </c>
      <c r="E264" s="172" t="s">
        <v>156</v>
      </c>
      <c r="F264" s="172"/>
      <c r="G264" s="173"/>
      <c r="H264" s="173"/>
      <c r="I264" s="173"/>
      <c r="J264" s="105"/>
      <c r="K264" s="197" t="e">
        <f>VLOOKUP(J264,'[3]Item List (3)'!A$1:B$110000,2,FALSE)</f>
        <v>#N/A</v>
      </c>
      <c r="L264" s="105"/>
      <c r="M264" s="198" t="str">
        <f t="shared" si="127"/>
        <v>IR</v>
      </c>
      <c r="N264" s="153"/>
      <c r="O264" s="199" t="str">
        <f t="shared" si="128"/>
        <v/>
      </c>
      <c r="P264" s="153"/>
      <c r="Q264" s="243"/>
      <c r="R264" s="153"/>
      <c r="S264" s="153"/>
      <c r="T264" s="153"/>
      <c r="U264" s="209">
        <f t="shared" si="141"/>
        <v>0</v>
      </c>
      <c r="V264" s="153"/>
      <c r="W264" s="153"/>
      <c r="X264" s="153"/>
      <c r="Y264" s="153"/>
      <c r="Z264" s="153"/>
      <c r="AA264" s="153"/>
      <c r="AB264" s="153"/>
      <c r="AC264" s="153"/>
      <c r="AD264" s="153"/>
      <c r="AE264" s="153"/>
      <c r="AF264" s="153"/>
      <c r="AG264" s="153"/>
      <c r="AH264" s="153"/>
      <c r="AI264" s="153"/>
      <c r="AJ264" s="153"/>
      <c r="AK264" s="153"/>
      <c r="AL264" s="153"/>
      <c r="AM264" s="153"/>
      <c r="AN264" s="153"/>
      <c r="AO264" s="153"/>
      <c r="AP264" s="153"/>
      <c r="AQ264" s="153"/>
      <c r="AR264" s="153"/>
      <c r="AS264" s="153"/>
      <c r="AT264" s="153"/>
      <c r="AU264" s="153"/>
      <c r="AV264" s="153"/>
      <c r="AW264" s="153"/>
      <c r="AX264" s="153"/>
      <c r="AY264" s="153"/>
      <c r="AZ264" s="153"/>
      <c r="BA264" s="153"/>
      <c r="BB264" s="153"/>
      <c r="BC264" s="153"/>
      <c r="BD264" s="153"/>
      <c r="BE264" s="153"/>
      <c r="BF264" s="153">
        <v>480</v>
      </c>
      <c r="BG264" s="223">
        <f t="shared" si="129"/>
        <v>480</v>
      </c>
      <c r="BH264" s="224">
        <f t="shared" si="130"/>
        <v>8</v>
      </c>
      <c r="BI264" s="225">
        <f t="shared" si="142"/>
        <v>0</v>
      </c>
      <c r="BJ264" s="225">
        <f t="shared" si="143"/>
        <v>0</v>
      </c>
      <c r="BK264" s="226">
        <f t="shared" si="144"/>
        <v>0</v>
      </c>
      <c r="BL264" s="226">
        <f t="shared" si="145"/>
        <v>0</v>
      </c>
      <c r="BM264" s="226">
        <f t="shared" si="146"/>
        <v>0</v>
      </c>
      <c r="BN264" s="237">
        <f t="shared" si="136"/>
        <v>8</v>
      </c>
      <c r="BO264" s="237">
        <f t="shared" si="137"/>
        <v>0</v>
      </c>
      <c r="BP264" s="237">
        <f t="shared" si="138"/>
        <v>0</v>
      </c>
      <c r="BQ264" s="238">
        <f t="shared" si="139"/>
        <v>0</v>
      </c>
      <c r="BR264" s="140"/>
      <c r="BS264" s="140"/>
      <c r="BT264" s="140"/>
      <c r="BU264" s="141"/>
      <c r="BV264" s="140"/>
      <c r="BW264" s="153">
        <f t="shared" ref="BW264:BW327" si="147">Q264*P264</f>
        <v>0</v>
      </c>
    </row>
    <row r="265" s="129" customFormat="1" spans="1:75">
      <c r="A265" s="170">
        <v>292</v>
      </c>
      <c r="B265" s="171">
        <v>46057</v>
      </c>
      <c r="C265" s="153" t="s">
        <v>99</v>
      </c>
      <c r="D265" s="130" t="str">
        <f t="shared" si="140"/>
        <v>IG</v>
      </c>
      <c r="E265" s="172" t="s">
        <v>156</v>
      </c>
      <c r="F265" s="172"/>
      <c r="G265" s="173"/>
      <c r="H265" s="173"/>
      <c r="I265" s="173"/>
      <c r="J265" s="105"/>
      <c r="K265" s="197" t="e">
        <f>VLOOKUP(J265,'[3]Item List (3)'!A$1:B$110000,2,FALSE)</f>
        <v>#N/A</v>
      </c>
      <c r="L265" s="105"/>
      <c r="M265" s="198" t="str">
        <f t="shared" si="127"/>
        <v>IR</v>
      </c>
      <c r="N265" s="153"/>
      <c r="O265" s="199" t="str">
        <f t="shared" si="128"/>
        <v/>
      </c>
      <c r="P265" s="153"/>
      <c r="Q265" s="243"/>
      <c r="R265" s="153"/>
      <c r="S265" s="153"/>
      <c r="T265" s="153"/>
      <c r="U265" s="209">
        <f t="shared" si="141"/>
        <v>0</v>
      </c>
      <c r="V265" s="153"/>
      <c r="W265" s="153"/>
      <c r="X265" s="153"/>
      <c r="Y265" s="153"/>
      <c r="Z265" s="153"/>
      <c r="AA265" s="153"/>
      <c r="AB265" s="153"/>
      <c r="AC265" s="153"/>
      <c r="AD265" s="153"/>
      <c r="AE265" s="153"/>
      <c r="AF265" s="153"/>
      <c r="AG265" s="153"/>
      <c r="AH265" s="153"/>
      <c r="AI265" s="153"/>
      <c r="AJ265" s="153"/>
      <c r="AK265" s="153"/>
      <c r="AL265" s="153"/>
      <c r="AM265" s="153"/>
      <c r="AN265" s="153"/>
      <c r="AO265" s="153"/>
      <c r="AP265" s="153"/>
      <c r="AQ265" s="153"/>
      <c r="AR265" s="153"/>
      <c r="AS265" s="153"/>
      <c r="AT265" s="153"/>
      <c r="AU265" s="153"/>
      <c r="AV265" s="153"/>
      <c r="AW265" s="153"/>
      <c r="AX265" s="153"/>
      <c r="AY265" s="153"/>
      <c r="AZ265" s="153"/>
      <c r="BA265" s="153"/>
      <c r="BB265" s="153"/>
      <c r="BC265" s="153"/>
      <c r="BD265" s="153"/>
      <c r="BE265" s="153"/>
      <c r="BF265" s="153">
        <v>480</v>
      </c>
      <c r="BG265" s="223">
        <f t="shared" si="129"/>
        <v>480</v>
      </c>
      <c r="BH265" s="224">
        <f t="shared" si="130"/>
        <v>8</v>
      </c>
      <c r="BI265" s="225">
        <f t="shared" si="142"/>
        <v>0</v>
      </c>
      <c r="BJ265" s="225">
        <f t="shared" si="143"/>
        <v>0</v>
      </c>
      <c r="BK265" s="226">
        <f t="shared" si="144"/>
        <v>0</v>
      </c>
      <c r="BL265" s="226">
        <f t="shared" si="145"/>
        <v>0</v>
      </c>
      <c r="BM265" s="226">
        <f t="shared" si="146"/>
        <v>0</v>
      </c>
      <c r="BN265" s="237">
        <f t="shared" si="136"/>
        <v>8</v>
      </c>
      <c r="BO265" s="237">
        <f t="shared" si="137"/>
        <v>0</v>
      </c>
      <c r="BP265" s="237">
        <f t="shared" si="138"/>
        <v>0</v>
      </c>
      <c r="BQ265" s="238">
        <f t="shared" si="139"/>
        <v>0</v>
      </c>
      <c r="BR265" s="140"/>
      <c r="BS265" s="140"/>
      <c r="BT265" s="140"/>
      <c r="BU265" s="141"/>
      <c r="BV265" s="140"/>
      <c r="BW265" s="153">
        <f t="shared" si="147"/>
        <v>0</v>
      </c>
    </row>
    <row r="266" s="129" customFormat="1" spans="1:75">
      <c r="A266" s="170">
        <v>293</v>
      </c>
      <c r="B266" s="171">
        <v>46057</v>
      </c>
      <c r="C266" s="153" t="s">
        <v>97</v>
      </c>
      <c r="D266" s="130" t="str">
        <f t="shared" si="140"/>
        <v>IG</v>
      </c>
      <c r="E266" s="172" t="s">
        <v>158</v>
      </c>
      <c r="F266" s="172" t="s">
        <v>134</v>
      </c>
      <c r="G266" s="173" t="s">
        <v>142</v>
      </c>
      <c r="H266" s="173"/>
      <c r="I266" s="173"/>
      <c r="J266" s="105">
        <v>104247</v>
      </c>
      <c r="K266" s="197" t="str">
        <f>VLOOKUP(J266,'[3]Item List (3)'!A$1:B$110000,2,FALSE)</f>
        <v>IR.209</v>
      </c>
      <c r="L266" s="105">
        <v>260104001</v>
      </c>
      <c r="M266" s="198" t="str">
        <f t="shared" si="127"/>
        <v>IR</v>
      </c>
      <c r="N266" s="153">
        <v>30</v>
      </c>
      <c r="O266" s="199">
        <f t="shared" si="128"/>
        <v>120</v>
      </c>
      <c r="P266" s="153">
        <v>1</v>
      </c>
      <c r="Q266" s="243">
        <v>52</v>
      </c>
      <c r="R266" s="153">
        <v>23</v>
      </c>
      <c r="S266" s="153">
        <v>23</v>
      </c>
      <c r="T266" s="153">
        <v>3</v>
      </c>
      <c r="U266" s="209">
        <f t="shared" si="141"/>
        <v>78</v>
      </c>
      <c r="V266" s="153">
        <v>110</v>
      </c>
      <c r="W266" s="153"/>
      <c r="X266" s="153">
        <v>120</v>
      </c>
      <c r="Y266" s="153"/>
      <c r="Z266" s="153"/>
      <c r="AA266" s="153"/>
      <c r="AB266" s="153"/>
      <c r="AC266" s="153"/>
      <c r="AD266" s="153"/>
      <c r="AE266" s="153"/>
      <c r="AF266" s="153"/>
      <c r="AG266" s="153"/>
      <c r="AH266" s="153"/>
      <c r="AI266" s="153"/>
      <c r="AJ266" s="153"/>
      <c r="AK266" s="153"/>
      <c r="AL266" s="153"/>
      <c r="AM266" s="153"/>
      <c r="AN266" s="153"/>
      <c r="AO266" s="153"/>
      <c r="AP266" s="153"/>
      <c r="AQ266" s="153"/>
      <c r="AR266" s="153">
        <v>180</v>
      </c>
      <c r="AS266" s="153"/>
      <c r="AT266" s="153"/>
      <c r="AU266" s="153"/>
      <c r="AV266" s="153"/>
      <c r="AW266" s="153"/>
      <c r="AX266" s="153"/>
      <c r="AY266" s="153"/>
      <c r="AZ266" s="153">
        <v>70</v>
      </c>
      <c r="BA266" s="153"/>
      <c r="BB266" s="153"/>
      <c r="BC266" s="153"/>
      <c r="BD266" s="153"/>
      <c r="BE266" s="153"/>
      <c r="BF266" s="153"/>
      <c r="BG266" s="223">
        <f t="shared" si="129"/>
        <v>480</v>
      </c>
      <c r="BH266" s="224">
        <f t="shared" si="130"/>
        <v>8</v>
      </c>
      <c r="BI266" s="225">
        <f t="shared" si="142"/>
        <v>1.83333333333333</v>
      </c>
      <c r="BJ266" s="225">
        <f t="shared" si="143"/>
        <v>22.9166666666667</v>
      </c>
      <c r="BK266" s="226">
        <f t="shared" si="144"/>
        <v>35.4545454545455</v>
      </c>
      <c r="BL266" s="226">
        <f t="shared" si="145"/>
        <v>37.1794871794872</v>
      </c>
      <c r="BM266" s="226">
        <f t="shared" si="146"/>
        <v>3.02083333333334</v>
      </c>
      <c r="BN266" s="237">
        <f t="shared" si="136"/>
        <v>0</v>
      </c>
      <c r="BO266" s="237">
        <f t="shared" si="137"/>
        <v>960</v>
      </c>
      <c r="BP266" s="237">
        <f t="shared" si="138"/>
        <v>6.16666666666667</v>
      </c>
      <c r="BQ266" s="238">
        <f t="shared" si="139"/>
        <v>740</v>
      </c>
      <c r="BR266" s="140"/>
      <c r="BS266" s="140"/>
      <c r="BT266" s="140"/>
      <c r="BU266" s="141"/>
      <c r="BV266" s="140"/>
      <c r="BW266" s="153">
        <f t="shared" si="147"/>
        <v>52</v>
      </c>
    </row>
    <row r="267" s="129" customFormat="1" spans="1:75">
      <c r="A267" s="170">
        <v>294</v>
      </c>
      <c r="B267" s="171">
        <v>46057</v>
      </c>
      <c r="C267" s="244" t="s">
        <v>99</v>
      </c>
      <c r="D267" s="130" t="str">
        <f t="shared" si="140"/>
        <v>IG</v>
      </c>
      <c r="E267" s="172" t="s">
        <v>158</v>
      </c>
      <c r="F267" s="172" t="s">
        <v>134</v>
      </c>
      <c r="G267" s="173" t="s">
        <v>142</v>
      </c>
      <c r="H267" s="173"/>
      <c r="I267" s="173"/>
      <c r="J267" s="105">
        <v>104247</v>
      </c>
      <c r="K267" s="197" t="str">
        <f>VLOOKUP(J267,'[3]Item List (3)'!A$1:B$110000,2,FALSE)</f>
        <v>IR.209</v>
      </c>
      <c r="L267" s="105">
        <v>260104001</v>
      </c>
      <c r="M267" s="198" t="str">
        <f t="shared" si="127"/>
        <v>IR</v>
      </c>
      <c r="N267" s="153">
        <v>30</v>
      </c>
      <c r="O267" s="199">
        <f t="shared" si="128"/>
        <v>120</v>
      </c>
      <c r="P267" s="153">
        <v>1</v>
      </c>
      <c r="Q267" s="243">
        <v>84</v>
      </c>
      <c r="R267" s="153">
        <v>8</v>
      </c>
      <c r="S267" s="153">
        <v>2</v>
      </c>
      <c r="T267" s="153"/>
      <c r="U267" s="209">
        <f t="shared" si="141"/>
        <v>86</v>
      </c>
      <c r="V267" s="153">
        <v>70</v>
      </c>
      <c r="W267" s="153"/>
      <c r="X267" s="153">
        <v>50</v>
      </c>
      <c r="Y267" s="153"/>
      <c r="Z267" s="153"/>
      <c r="AA267" s="153"/>
      <c r="AB267" s="153"/>
      <c r="AC267" s="153"/>
      <c r="AD267" s="153"/>
      <c r="AE267" s="153"/>
      <c r="AF267" s="153"/>
      <c r="AG267" s="153"/>
      <c r="AH267" s="153"/>
      <c r="AI267" s="153"/>
      <c r="AJ267" s="153"/>
      <c r="AK267" s="153"/>
      <c r="AL267" s="153"/>
      <c r="AM267" s="153"/>
      <c r="AN267" s="153"/>
      <c r="AO267" s="153"/>
      <c r="AP267" s="153"/>
      <c r="AQ267" s="153"/>
      <c r="AR267" s="153">
        <v>360</v>
      </c>
      <c r="AS267" s="153"/>
      <c r="AT267" s="153"/>
      <c r="AU267" s="153"/>
      <c r="AV267" s="153"/>
      <c r="AW267" s="153"/>
      <c r="AX267" s="153"/>
      <c r="AY267" s="153"/>
      <c r="AZ267" s="153"/>
      <c r="BA267" s="153"/>
      <c r="BB267" s="153"/>
      <c r="BC267" s="153"/>
      <c r="BD267" s="153"/>
      <c r="BE267" s="153"/>
      <c r="BF267" s="153"/>
      <c r="BG267" s="223">
        <f t="shared" si="129"/>
        <v>480</v>
      </c>
      <c r="BH267" s="224">
        <f t="shared" si="130"/>
        <v>8</v>
      </c>
      <c r="BI267" s="225">
        <f t="shared" si="142"/>
        <v>1.16666666666667</v>
      </c>
      <c r="BJ267" s="225">
        <f t="shared" si="143"/>
        <v>14.5833333333333</v>
      </c>
      <c r="BK267" s="226">
        <f t="shared" si="144"/>
        <v>61.4285714285714</v>
      </c>
      <c r="BL267" s="226">
        <f t="shared" si="145"/>
        <v>88.3720930232558</v>
      </c>
      <c r="BM267" s="226">
        <f t="shared" si="146"/>
        <v>7.91666666666665</v>
      </c>
      <c r="BN267" s="237">
        <f t="shared" si="136"/>
        <v>0</v>
      </c>
      <c r="BO267" s="237">
        <f t="shared" si="137"/>
        <v>960</v>
      </c>
      <c r="BP267" s="237">
        <f t="shared" si="138"/>
        <v>6.83333333333333</v>
      </c>
      <c r="BQ267" s="238">
        <f t="shared" si="139"/>
        <v>820</v>
      </c>
      <c r="BR267" s="140"/>
      <c r="BS267" s="140"/>
      <c r="BT267" s="140"/>
      <c r="BU267" s="141"/>
      <c r="BV267" s="140"/>
      <c r="BW267" s="153">
        <f t="shared" si="147"/>
        <v>84</v>
      </c>
    </row>
    <row r="268" s="129" customFormat="1" spans="1:75">
      <c r="A268" s="170">
        <v>295</v>
      </c>
      <c r="B268" s="171">
        <v>46057</v>
      </c>
      <c r="C268" s="244" t="s">
        <v>97</v>
      </c>
      <c r="D268" s="130" t="str">
        <f t="shared" si="140"/>
        <v>HO</v>
      </c>
      <c r="E268" s="172" t="s">
        <v>159</v>
      </c>
      <c r="F268" s="172" t="s">
        <v>160</v>
      </c>
      <c r="G268" s="173" t="s">
        <v>165</v>
      </c>
      <c r="H268" s="173" t="s">
        <v>164</v>
      </c>
      <c r="I268" s="173"/>
      <c r="J268" s="105">
        <v>105464</v>
      </c>
      <c r="K268" s="197" t="e">
        <f>VLOOKUP(J268,'[3]Item List (3)'!A$1:B$110000,2,FALSE)</f>
        <v>#N/A</v>
      </c>
      <c r="L268" s="105">
        <v>251223013</v>
      </c>
      <c r="M268" s="198" t="str">
        <f t="shared" si="127"/>
        <v>IR</v>
      </c>
      <c r="N268" s="153">
        <v>50</v>
      </c>
      <c r="O268" s="199">
        <f t="shared" si="128"/>
        <v>72</v>
      </c>
      <c r="P268" s="153">
        <v>1</v>
      </c>
      <c r="Q268" s="243">
        <v>62</v>
      </c>
      <c r="R268" s="153"/>
      <c r="S268" s="153"/>
      <c r="T268" s="153"/>
      <c r="U268" s="209">
        <f t="shared" si="141"/>
        <v>62</v>
      </c>
      <c r="V268" s="153">
        <v>120</v>
      </c>
      <c r="W268" s="153"/>
      <c r="X268" s="153"/>
      <c r="Y268" s="153"/>
      <c r="Z268" s="153"/>
      <c r="AA268" s="153"/>
      <c r="AB268" s="153"/>
      <c r="AC268" s="153"/>
      <c r="AD268" s="153"/>
      <c r="AE268" s="153"/>
      <c r="AF268" s="153"/>
      <c r="AG268" s="153"/>
      <c r="AH268" s="153"/>
      <c r="AI268" s="153"/>
      <c r="AJ268" s="153"/>
      <c r="AK268" s="153"/>
      <c r="AL268" s="153"/>
      <c r="AM268" s="153"/>
      <c r="AN268" s="153">
        <v>360</v>
      </c>
      <c r="AO268" s="153"/>
      <c r="AP268" s="153"/>
      <c r="AQ268" s="153"/>
      <c r="AR268" s="153"/>
      <c r="AS268" s="153"/>
      <c r="AT268" s="153"/>
      <c r="AU268" s="153"/>
      <c r="AV268" s="153"/>
      <c r="AW268" s="153"/>
      <c r="AX268" s="153"/>
      <c r="AY268" s="153"/>
      <c r="AZ268" s="153"/>
      <c r="BA268" s="153"/>
      <c r="BB268" s="153"/>
      <c r="BC268" s="153"/>
      <c r="BD268" s="153"/>
      <c r="BE268" s="153"/>
      <c r="BF268" s="153"/>
      <c r="BG268" s="223">
        <f t="shared" si="129"/>
        <v>480</v>
      </c>
      <c r="BH268" s="224">
        <f t="shared" si="130"/>
        <v>8</v>
      </c>
      <c r="BI268" s="225">
        <f t="shared" si="142"/>
        <v>2</v>
      </c>
      <c r="BJ268" s="225">
        <f t="shared" si="143"/>
        <v>25</v>
      </c>
      <c r="BK268" s="226">
        <f t="shared" si="144"/>
        <v>43.0555555555556</v>
      </c>
      <c r="BL268" s="226">
        <f t="shared" si="145"/>
        <v>100</v>
      </c>
      <c r="BM268" s="226">
        <f t="shared" si="146"/>
        <v>10.7638888888889</v>
      </c>
      <c r="BN268" s="237">
        <f t="shared" si="136"/>
        <v>0</v>
      </c>
      <c r="BO268" s="237">
        <f t="shared" si="137"/>
        <v>576</v>
      </c>
      <c r="BP268" s="237">
        <f t="shared" si="138"/>
        <v>6</v>
      </c>
      <c r="BQ268" s="238">
        <f t="shared" si="139"/>
        <v>432</v>
      </c>
      <c r="BR268" s="140"/>
      <c r="BS268" s="140"/>
      <c r="BT268" s="140"/>
      <c r="BU268" s="141"/>
      <c r="BV268" s="140"/>
      <c r="BW268" s="153">
        <f t="shared" si="147"/>
        <v>62</v>
      </c>
    </row>
    <row r="269" s="129" customFormat="1" spans="1:75">
      <c r="A269" s="170">
        <v>296</v>
      </c>
      <c r="B269" s="171">
        <v>46057</v>
      </c>
      <c r="C269" s="153" t="s">
        <v>99</v>
      </c>
      <c r="D269" s="130" t="str">
        <f t="shared" si="140"/>
        <v>HO</v>
      </c>
      <c r="E269" s="172" t="s">
        <v>159</v>
      </c>
      <c r="F269" s="172"/>
      <c r="G269" s="173"/>
      <c r="H269" s="173"/>
      <c r="I269" s="173"/>
      <c r="J269" s="105"/>
      <c r="K269" s="197" t="e">
        <f>VLOOKUP(J269,'[3]Item List (3)'!A$1:B$110000,2,FALSE)</f>
        <v>#N/A</v>
      </c>
      <c r="L269" s="105"/>
      <c r="M269" s="198" t="str">
        <f t="shared" si="127"/>
        <v>IR</v>
      </c>
      <c r="N269" s="153"/>
      <c r="O269" s="199" t="str">
        <f t="shared" si="128"/>
        <v/>
      </c>
      <c r="P269" s="153"/>
      <c r="Q269" s="243"/>
      <c r="R269" s="153"/>
      <c r="S269" s="153"/>
      <c r="T269" s="153"/>
      <c r="U269" s="209">
        <f t="shared" si="141"/>
        <v>0</v>
      </c>
      <c r="V269" s="153"/>
      <c r="W269" s="153"/>
      <c r="X269" s="153"/>
      <c r="Y269" s="153"/>
      <c r="Z269" s="153"/>
      <c r="AA269" s="153"/>
      <c r="AB269" s="153"/>
      <c r="AC269" s="153"/>
      <c r="AD269" s="153"/>
      <c r="AE269" s="153"/>
      <c r="AF269" s="153"/>
      <c r="AG269" s="153"/>
      <c r="AH269" s="153"/>
      <c r="AI269" s="153"/>
      <c r="AJ269" s="153"/>
      <c r="AK269" s="153"/>
      <c r="AL269" s="153"/>
      <c r="AM269" s="153"/>
      <c r="AN269" s="153"/>
      <c r="AO269" s="153"/>
      <c r="AP269" s="153"/>
      <c r="AQ269" s="153"/>
      <c r="AR269" s="153">
        <v>480</v>
      </c>
      <c r="AS269" s="153"/>
      <c r="AT269" s="153"/>
      <c r="AU269" s="153"/>
      <c r="AV269" s="153"/>
      <c r="AW269" s="153"/>
      <c r="AX269" s="153"/>
      <c r="AY269" s="153"/>
      <c r="AZ269" s="153"/>
      <c r="BA269" s="153"/>
      <c r="BB269" s="153"/>
      <c r="BC269" s="153"/>
      <c r="BD269" s="153"/>
      <c r="BE269" s="153"/>
      <c r="BF269" s="153"/>
      <c r="BG269" s="223">
        <f t="shared" si="129"/>
        <v>480</v>
      </c>
      <c r="BH269" s="224">
        <f t="shared" si="130"/>
        <v>8</v>
      </c>
      <c r="BI269" s="225">
        <f t="shared" si="142"/>
        <v>0</v>
      </c>
      <c r="BJ269" s="225">
        <f t="shared" si="143"/>
        <v>0</v>
      </c>
      <c r="BK269" s="226">
        <f t="shared" si="144"/>
        <v>0</v>
      </c>
      <c r="BL269" s="226">
        <f t="shared" si="145"/>
        <v>0</v>
      </c>
      <c r="BM269" s="226">
        <f t="shared" si="146"/>
        <v>0</v>
      </c>
      <c r="BN269" s="237">
        <f t="shared" si="136"/>
        <v>0</v>
      </c>
      <c r="BO269" s="237">
        <f t="shared" si="137"/>
        <v>0</v>
      </c>
      <c r="BP269" s="237">
        <f t="shared" si="138"/>
        <v>8</v>
      </c>
      <c r="BQ269" s="238">
        <f t="shared" si="139"/>
        <v>0</v>
      </c>
      <c r="BR269" s="140"/>
      <c r="BS269" s="140"/>
      <c r="BT269" s="140"/>
      <c r="BU269" s="141"/>
      <c r="BV269" s="140"/>
      <c r="BW269" s="153">
        <f t="shared" si="147"/>
        <v>0</v>
      </c>
    </row>
    <row r="270" s="129" customFormat="1" spans="1:75">
      <c r="A270" s="170">
        <v>297</v>
      </c>
      <c r="B270" s="171">
        <v>46057</v>
      </c>
      <c r="C270" s="153" t="s">
        <v>97</v>
      </c>
      <c r="D270" s="130" t="str">
        <f t="shared" si="140"/>
        <v>HO</v>
      </c>
      <c r="E270" s="172" t="s">
        <v>163</v>
      </c>
      <c r="F270" s="172" t="s">
        <v>160</v>
      </c>
      <c r="G270" s="173" t="s">
        <v>165</v>
      </c>
      <c r="H270" s="173"/>
      <c r="I270" s="173"/>
      <c r="J270" s="105">
        <v>208821.01</v>
      </c>
      <c r="K270" s="197" t="str">
        <f>VLOOKUP(J270,'[3]Item List (3)'!A$1:B$110000,2,FALSE)</f>
        <v>NK.OR 32/20(NKI 28/20)</v>
      </c>
      <c r="L270" s="105">
        <v>260101003</v>
      </c>
      <c r="M270" s="198" t="str">
        <f t="shared" si="127"/>
        <v>OR</v>
      </c>
      <c r="N270" s="153">
        <v>20</v>
      </c>
      <c r="O270" s="199">
        <f t="shared" si="128"/>
        <v>180</v>
      </c>
      <c r="P270" s="153">
        <v>1</v>
      </c>
      <c r="Q270" s="243">
        <v>980</v>
      </c>
      <c r="R270" s="153"/>
      <c r="S270" s="153"/>
      <c r="T270" s="153"/>
      <c r="U270" s="209">
        <f t="shared" si="141"/>
        <v>980</v>
      </c>
      <c r="V270" s="153">
        <v>395</v>
      </c>
      <c r="W270" s="153"/>
      <c r="X270" s="153"/>
      <c r="Y270" s="153"/>
      <c r="Z270" s="153"/>
      <c r="AA270" s="153"/>
      <c r="AB270" s="153"/>
      <c r="AC270" s="153"/>
      <c r="AD270" s="153"/>
      <c r="AE270" s="153"/>
      <c r="AF270" s="153"/>
      <c r="AG270" s="153"/>
      <c r="AH270" s="153"/>
      <c r="AI270" s="153"/>
      <c r="AJ270" s="153"/>
      <c r="AK270" s="153"/>
      <c r="AL270" s="153"/>
      <c r="AM270" s="153"/>
      <c r="AN270" s="153"/>
      <c r="AO270" s="153"/>
      <c r="AP270" s="153">
        <v>15</v>
      </c>
      <c r="AQ270" s="153"/>
      <c r="AR270" s="153"/>
      <c r="AS270" s="153"/>
      <c r="AT270" s="153"/>
      <c r="AU270" s="153"/>
      <c r="AV270" s="153"/>
      <c r="AW270" s="153"/>
      <c r="AX270" s="153"/>
      <c r="AY270" s="153"/>
      <c r="AZ270" s="153">
        <v>70</v>
      </c>
      <c r="BA270" s="153"/>
      <c r="BB270" s="153"/>
      <c r="BC270" s="153"/>
      <c r="BD270" s="153"/>
      <c r="BE270" s="153"/>
      <c r="BF270" s="153"/>
      <c r="BG270" s="223">
        <f t="shared" si="129"/>
        <v>480</v>
      </c>
      <c r="BH270" s="224">
        <f t="shared" si="130"/>
        <v>8</v>
      </c>
      <c r="BI270" s="225">
        <f t="shared" si="142"/>
        <v>6.58333333333333</v>
      </c>
      <c r="BJ270" s="225">
        <f t="shared" si="143"/>
        <v>82.2916666666667</v>
      </c>
      <c r="BK270" s="226">
        <f t="shared" si="144"/>
        <v>82.7004219409283</v>
      </c>
      <c r="BL270" s="226">
        <f t="shared" si="145"/>
        <v>100</v>
      </c>
      <c r="BM270" s="226">
        <f t="shared" si="146"/>
        <v>68.0555555555556</v>
      </c>
      <c r="BN270" s="237">
        <f t="shared" si="136"/>
        <v>0.25</v>
      </c>
      <c r="BO270" s="237">
        <f t="shared" si="137"/>
        <v>1395</v>
      </c>
      <c r="BP270" s="237">
        <f t="shared" si="138"/>
        <v>1.16666666666667</v>
      </c>
      <c r="BQ270" s="238">
        <f t="shared" si="139"/>
        <v>210</v>
      </c>
      <c r="BR270" s="140"/>
      <c r="BS270" s="140"/>
      <c r="BT270" s="140"/>
      <c r="BU270" s="141"/>
      <c r="BV270" s="140"/>
      <c r="BW270" s="153">
        <f t="shared" si="147"/>
        <v>980</v>
      </c>
    </row>
    <row r="271" s="129" customFormat="1" spans="1:75">
      <c r="A271" s="170">
        <v>298</v>
      </c>
      <c r="B271" s="171">
        <v>46057</v>
      </c>
      <c r="C271" s="153" t="s">
        <v>99</v>
      </c>
      <c r="D271" s="130" t="str">
        <f t="shared" si="140"/>
        <v>HO</v>
      </c>
      <c r="E271" s="172" t="s">
        <v>163</v>
      </c>
      <c r="F271" s="172" t="s">
        <v>160</v>
      </c>
      <c r="G271" s="173" t="s">
        <v>165</v>
      </c>
      <c r="H271" s="173"/>
      <c r="I271" s="173"/>
      <c r="J271" s="105">
        <v>208433.01</v>
      </c>
      <c r="K271" s="197" t="str">
        <f>VLOOKUP(J271,'[3]Item List (3)'!A$1:B$110000,2,FALSE)</f>
        <v>R.OR 433(RNA 6902 SPL)</v>
      </c>
      <c r="L271" s="105">
        <v>250711028</v>
      </c>
      <c r="M271" s="198" t="str">
        <f t="shared" si="127"/>
        <v>OR</v>
      </c>
      <c r="N271" s="153">
        <v>20</v>
      </c>
      <c r="O271" s="199">
        <f t="shared" si="128"/>
        <v>180</v>
      </c>
      <c r="P271" s="153">
        <v>1</v>
      </c>
      <c r="Q271" s="243">
        <v>138</v>
      </c>
      <c r="R271" s="153"/>
      <c r="S271" s="153"/>
      <c r="T271" s="153"/>
      <c r="U271" s="209">
        <f t="shared" si="141"/>
        <v>138</v>
      </c>
      <c r="V271" s="153">
        <v>50</v>
      </c>
      <c r="W271" s="153">
        <v>60</v>
      </c>
      <c r="X271" s="153">
        <v>10</v>
      </c>
      <c r="Y271" s="153"/>
      <c r="Z271" s="153"/>
      <c r="AA271" s="153"/>
      <c r="AB271" s="153"/>
      <c r="AC271" s="153"/>
      <c r="AD271" s="153"/>
      <c r="AE271" s="153"/>
      <c r="AF271" s="153"/>
      <c r="AG271" s="153"/>
      <c r="AH271" s="153"/>
      <c r="AI271" s="153"/>
      <c r="AJ271" s="153"/>
      <c r="AK271" s="153"/>
      <c r="AL271" s="153"/>
      <c r="AM271" s="153"/>
      <c r="AN271" s="153"/>
      <c r="AO271" s="153"/>
      <c r="AP271" s="153"/>
      <c r="AQ271" s="153"/>
      <c r="AR271" s="153">
        <v>360</v>
      </c>
      <c r="AS271" s="153"/>
      <c r="AT271" s="153"/>
      <c r="AU271" s="153"/>
      <c r="AV271" s="153"/>
      <c r="AW271" s="153"/>
      <c r="AX271" s="153"/>
      <c r="AY271" s="153"/>
      <c r="AZ271" s="153"/>
      <c r="BA271" s="153"/>
      <c r="BB271" s="153"/>
      <c r="BC271" s="153"/>
      <c r="BD271" s="153"/>
      <c r="BE271" s="153"/>
      <c r="BF271" s="153"/>
      <c r="BG271" s="223">
        <f t="shared" si="129"/>
        <v>480</v>
      </c>
      <c r="BH271" s="224">
        <f t="shared" si="130"/>
        <v>8</v>
      </c>
      <c r="BI271" s="225">
        <f t="shared" si="142"/>
        <v>0.833333333333333</v>
      </c>
      <c r="BJ271" s="225">
        <f t="shared" si="143"/>
        <v>10.4166666666667</v>
      </c>
      <c r="BK271" s="226">
        <f t="shared" si="144"/>
        <v>92</v>
      </c>
      <c r="BL271" s="226">
        <f t="shared" si="145"/>
        <v>100</v>
      </c>
      <c r="BM271" s="226">
        <f t="shared" si="146"/>
        <v>9.58333333333336</v>
      </c>
      <c r="BN271" s="237">
        <f t="shared" si="136"/>
        <v>1</v>
      </c>
      <c r="BO271" s="237">
        <f t="shared" si="137"/>
        <v>1260</v>
      </c>
      <c r="BP271" s="237">
        <f t="shared" si="138"/>
        <v>6.16666666666667</v>
      </c>
      <c r="BQ271" s="238">
        <f t="shared" si="139"/>
        <v>1110</v>
      </c>
      <c r="BR271" s="140"/>
      <c r="BS271" s="140"/>
      <c r="BT271" s="140"/>
      <c r="BU271" s="141"/>
      <c r="BV271" s="140"/>
      <c r="BW271" s="153">
        <f t="shared" si="147"/>
        <v>138</v>
      </c>
    </row>
    <row r="272" s="129" customFormat="1" spans="1:75">
      <c r="A272" s="170">
        <v>299</v>
      </c>
      <c r="B272" s="171">
        <v>46057</v>
      </c>
      <c r="C272" s="153" t="s">
        <v>97</v>
      </c>
      <c r="D272" s="130" t="str">
        <f t="shared" si="140"/>
        <v>HO</v>
      </c>
      <c r="E272" s="172" t="s">
        <v>167</v>
      </c>
      <c r="F272" s="172" t="s">
        <v>160</v>
      </c>
      <c r="G272" s="173" t="s">
        <v>161</v>
      </c>
      <c r="H272" s="173"/>
      <c r="I272" s="173"/>
      <c r="J272" s="105">
        <v>208249</v>
      </c>
      <c r="K272" s="197" t="str">
        <f>VLOOKUP(J272,'[3]Item List (3)'!A$1:B$110000,2,FALSE)</f>
        <v>OW-BDA-4003 </v>
      </c>
      <c r="L272" s="105">
        <v>251226003</v>
      </c>
      <c r="M272" s="198" t="str">
        <f t="shared" si="127"/>
        <v>OR</v>
      </c>
      <c r="N272" s="153">
        <v>25</v>
      </c>
      <c r="O272" s="199">
        <f t="shared" si="128"/>
        <v>144</v>
      </c>
      <c r="P272" s="153">
        <v>1</v>
      </c>
      <c r="Q272" s="243">
        <v>806</v>
      </c>
      <c r="R272" s="153"/>
      <c r="S272" s="153"/>
      <c r="T272" s="153"/>
      <c r="U272" s="209">
        <f t="shared" si="141"/>
        <v>806</v>
      </c>
      <c r="V272" s="153">
        <v>365</v>
      </c>
      <c r="W272" s="153"/>
      <c r="X272" s="153"/>
      <c r="Y272" s="153"/>
      <c r="Z272" s="153"/>
      <c r="AA272" s="153"/>
      <c r="AB272" s="153"/>
      <c r="AC272" s="153"/>
      <c r="AD272" s="153"/>
      <c r="AE272" s="153"/>
      <c r="AF272" s="153"/>
      <c r="AG272" s="153"/>
      <c r="AH272" s="153"/>
      <c r="AI272" s="153"/>
      <c r="AJ272" s="153"/>
      <c r="AK272" s="153"/>
      <c r="AL272" s="153"/>
      <c r="AM272" s="153"/>
      <c r="AN272" s="153"/>
      <c r="AO272" s="153"/>
      <c r="AP272" s="153">
        <v>45</v>
      </c>
      <c r="AQ272" s="153"/>
      <c r="AR272" s="153"/>
      <c r="AS272" s="153"/>
      <c r="AT272" s="153"/>
      <c r="AU272" s="153"/>
      <c r="AV272" s="153"/>
      <c r="AW272" s="153"/>
      <c r="AX272" s="153"/>
      <c r="AY272" s="153"/>
      <c r="AZ272" s="153">
        <v>70</v>
      </c>
      <c r="BA272" s="153"/>
      <c r="BB272" s="153"/>
      <c r="BC272" s="153"/>
      <c r="BD272" s="153"/>
      <c r="BE272" s="153"/>
      <c r="BF272" s="153"/>
      <c r="BG272" s="223">
        <f t="shared" si="129"/>
        <v>480</v>
      </c>
      <c r="BH272" s="224">
        <f t="shared" si="130"/>
        <v>8</v>
      </c>
      <c r="BI272" s="225">
        <f t="shared" si="142"/>
        <v>6.08333333333333</v>
      </c>
      <c r="BJ272" s="225">
        <f t="shared" si="143"/>
        <v>76.0416666666667</v>
      </c>
      <c r="BK272" s="226">
        <f t="shared" si="144"/>
        <v>92.0091324200913</v>
      </c>
      <c r="BL272" s="226">
        <f t="shared" si="145"/>
        <v>100</v>
      </c>
      <c r="BM272" s="226">
        <f t="shared" si="146"/>
        <v>69.9652777777778</v>
      </c>
      <c r="BN272" s="237">
        <f t="shared" si="136"/>
        <v>0.75</v>
      </c>
      <c r="BO272" s="237">
        <f t="shared" si="137"/>
        <v>1044</v>
      </c>
      <c r="BP272" s="237">
        <f t="shared" si="138"/>
        <v>1.16666666666667</v>
      </c>
      <c r="BQ272" s="238">
        <f t="shared" si="139"/>
        <v>168</v>
      </c>
      <c r="BR272" s="140"/>
      <c r="BS272" s="140"/>
      <c r="BT272" s="140"/>
      <c r="BU272" s="141"/>
      <c r="BV272" s="140"/>
      <c r="BW272" s="153">
        <f t="shared" si="147"/>
        <v>806</v>
      </c>
    </row>
    <row r="273" s="129" customFormat="1" spans="1:75">
      <c r="A273" s="170">
        <v>300</v>
      </c>
      <c r="B273" s="171">
        <v>46057</v>
      </c>
      <c r="C273" s="153" t="s">
        <v>99</v>
      </c>
      <c r="D273" s="130" t="str">
        <f t="shared" si="140"/>
        <v>HO</v>
      </c>
      <c r="E273" s="172" t="s">
        <v>167</v>
      </c>
      <c r="F273" s="172" t="s">
        <v>160</v>
      </c>
      <c r="G273" s="173" t="s">
        <v>157</v>
      </c>
      <c r="H273" s="173" t="s">
        <v>173</v>
      </c>
      <c r="I273" s="173"/>
      <c r="J273" s="105">
        <v>208249</v>
      </c>
      <c r="K273" s="197" t="str">
        <f>VLOOKUP(J273,'[3]Item List (3)'!A$1:B$110000,2,FALSE)</f>
        <v>OW-BDA-4003 </v>
      </c>
      <c r="L273" s="105">
        <v>251226003</v>
      </c>
      <c r="M273" s="198" t="str">
        <f t="shared" si="127"/>
        <v>OR</v>
      </c>
      <c r="N273" s="153">
        <v>25</v>
      </c>
      <c r="O273" s="199">
        <f t="shared" si="128"/>
        <v>144</v>
      </c>
      <c r="P273" s="153">
        <v>1</v>
      </c>
      <c r="Q273" s="243">
        <v>482</v>
      </c>
      <c r="R273" s="153"/>
      <c r="S273" s="153"/>
      <c r="T273" s="153"/>
      <c r="U273" s="209">
        <f t="shared" si="141"/>
        <v>482</v>
      </c>
      <c r="V273" s="153">
        <v>220</v>
      </c>
      <c r="W273" s="153"/>
      <c r="X273" s="244"/>
      <c r="Y273" s="153"/>
      <c r="Z273" s="153"/>
      <c r="AA273" s="153"/>
      <c r="AB273" s="153"/>
      <c r="AC273" s="153"/>
      <c r="AD273" s="153"/>
      <c r="AE273" s="153"/>
      <c r="AF273" s="153"/>
      <c r="AG273" s="153"/>
      <c r="AH273" s="153"/>
      <c r="AI273" s="153"/>
      <c r="AJ273" s="153"/>
      <c r="AK273" s="153"/>
      <c r="AL273" s="153"/>
      <c r="AM273" s="153"/>
      <c r="AN273" s="153"/>
      <c r="AO273" s="153"/>
      <c r="AP273" s="153">
        <v>20</v>
      </c>
      <c r="AQ273" s="153"/>
      <c r="AR273" s="153">
        <v>240</v>
      </c>
      <c r="AS273" s="153"/>
      <c r="AT273" s="153"/>
      <c r="AU273" s="153"/>
      <c r="AV273" s="153"/>
      <c r="AW273" s="153"/>
      <c r="AX273" s="153"/>
      <c r="AY273" s="153"/>
      <c r="AZ273" s="153"/>
      <c r="BA273" s="153"/>
      <c r="BB273" s="153"/>
      <c r="BC273" s="153"/>
      <c r="BD273" s="153"/>
      <c r="BE273" s="153"/>
      <c r="BF273" s="153"/>
      <c r="BG273" s="223">
        <f t="shared" si="129"/>
        <v>480</v>
      </c>
      <c r="BH273" s="224">
        <f t="shared" si="130"/>
        <v>8</v>
      </c>
      <c r="BI273" s="225">
        <f t="shared" si="142"/>
        <v>3.66666666666667</v>
      </c>
      <c r="BJ273" s="225">
        <f t="shared" si="143"/>
        <v>45.8333333333333</v>
      </c>
      <c r="BK273" s="226">
        <f t="shared" si="144"/>
        <v>91.2878787878788</v>
      </c>
      <c r="BL273" s="226">
        <f t="shared" si="145"/>
        <v>100</v>
      </c>
      <c r="BM273" s="226">
        <f t="shared" si="146"/>
        <v>41.8402777777778</v>
      </c>
      <c r="BN273" s="237">
        <f t="shared" si="136"/>
        <v>0.333333333333333</v>
      </c>
      <c r="BO273" s="237">
        <f t="shared" si="137"/>
        <v>1104</v>
      </c>
      <c r="BP273" s="237">
        <f t="shared" si="138"/>
        <v>4</v>
      </c>
      <c r="BQ273" s="238">
        <f t="shared" si="139"/>
        <v>576</v>
      </c>
      <c r="BR273" s="140"/>
      <c r="BS273" s="140"/>
      <c r="BT273" s="140"/>
      <c r="BU273" s="141"/>
      <c r="BV273" s="140"/>
      <c r="BW273" s="153">
        <f t="shared" si="147"/>
        <v>482</v>
      </c>
    </row>
    <row r="274" s="129" customFormat="1" spans="1:75">
      <c r="A274" s="170">
        <v>301</v>
      </c>
      <c r="B274" s="171">
        <v>46057</v>
      </c>
      <c r="C274" s="153" t="s">
        <v>97</v>
      </c>
      <c r="D274" s="130" t="str">
        <f t="shared" si="140"/>
        <v>HO</v>
      </c>
      <c r="E274" s="172" t="s">
        <v>170</v>
      </c>
      <c r="F274" s="172" t="s">
        <v>160</v>
      </c>
      <c r="G274" s="173" t="s">
        <v>188</v>
      </c>
      <c r="H274" s="173" t="s">
        <v>192</v>
      </c>
      <c r="I274" s="173"/>
      <c r="J274" s="105">
        <v>104299</v>
      </c>
      <c r="K274" s="197" t="str">
        <f>VLOOKUP(J274,'[3]Item List (3)'!A$1:B$110000,2,FALSE)</f>
        <v>IR.9916</v>
      </c>
      <c r="L274" s="105">
        <v>250928013</v>
      </c>
      <c r="M274" s="198" t="str">
        <f t="shared" si="127"/>
        <v>IR</v>
      </c>
      <c r="N274" s="153">
        <v>15</v>
      </c>
      <c r="O274" s="199">
        <f t="shared" si="128"/>
        <v>240</v>
      </c>
      <c r="P274" s="153">
        <v>1</v>
      </c>
      <c r="Q274" s="243">
        <v>948</v>
      </c>
      <c r="R274" s="153"/>
      <c r="S274" s="153"/>
      <c r="T274" s="153"/>
      <c r="U274" s="209">
        <f t="shared" si="141"/>
        <v>948</v>
      </c>
      <c r="V274" s="153">
        <v>250</v>
      </c>
      <c r="W274" s="153"/>
      <c r="X274" s="153"/>
      <c r="Y274" s="153"/>
      <c r="Z274" s="153"/>
      <c r="AA274" s="153"/>
      <c r="AB274" s="153"/>
      <c r="AC274" s="153"/>
      <c r="AD274" s="153"/>
      <c r="AE274" s="153"/>
      <c r="AF274" s="153"/>
      <c r="AG274" s="153"/>
      <c r="AH274" s="153"/>
      <c r="AI274" s="153"/>
      <c r="AJ274" s="153"/>
      <c r="AK274" s="153"/>
      <c r="AL274" s="153"/>
      <c r="AM274" s="153"/>
      <c r="AN274" s="153">
        <v>140</v>
      </c>
      <c r="AO274" s="153"/>
      <c r="AP274" s="153">
        <v>20</v>
      </c>
      <c r="AQ274" s="153"/>
      <c r="AR274" s="153"/>
      <c r="AS274" s="153"/>
      <c r="AT274" s="153"/>
      <c r="AU274" s="153"/>
      <c r="AV274" s="153"/>
      <c r="AW274" s="153"/>
      <c r="AX274" s="153"/>
      <c r="AY274" s="153"/>
      <c r="AZ274" s="153">
        <v>70</v>
      </c>
      <c r="BA274" s="153"/>
      <c r="BB274" s="153"/>
      <c r="BC274" s="153"/>
      <c r="BD274" s="153"/>
      <c r="BE274" s="153"/>
      <c r="BF274" s="153"/>
      <c r="BG274" s="223">
        <f t="shared" si="129"/>
        <v>480</v>
      </c>
      <c r="BH274" s="224">
        <f t="shared" si="130"/>
        <v>8</v>
      </c>
      <c r="BI274" s="225">
        <f t="shared" si="142"/>
        <v>4.16666666666667</v>
      </c>
      <c r="BJ274" s="225">
        <f t="shared" si="143"/>
        <v>52.0833333333333</v>
      </c>
      <c r="BK274" s="226">
        <f t="shared" si="144"/>
        <v>94.8</v>
      </c>
      <c r="BL274" s="226">
        <f t="shared" si="145"/>
        <v>100</v>
      </c>
      <c r="BM274" s="226">
        <f t="shared" si="146"/>
        <v>49.375</v>
      </c>
      <c r="BN274" s="237">
        <f t="shared" si="136"/>
        <v>0.333333333333333</v>
      </c>
      <c r="BO274" s="237">
        <f t="shared" si="137"/>
        <v>1840</v>
      </c>
      <c r="BP274" s="237">
        <f t="shared" si="138"/>
        <v>3.5</v>
      </c>
      <c r="BQ274" s="238">
        <f t="shared" si="139"/>
        <v>840</v>
      </c>
      <c r="BR274" s="140"/>
      <c r="BS274" s="140"/>
      <c r="BT274" s="140"/>
      <c r="BU274" s="141"/>
      <c r="BV274" s="140"/>
      <c r="BW274" s="153">
        <f t="shared" si="147"/>
        <v>948</v>
      </c>
    </row>
    <row r="275" s="129" customFormat="1" spans="1:75">
      <c r="A275" s="170">
        <v>302</v>
      </c>
      <c r="B275" s="171">
        <v>46057</v>
      </c>
      <c r="C275" s="153" t="s">
        <v>99</v>
      </c>
      <c r="D275" s="130" t="str">
        <f t="shared" si="140"/>
        <v>HO</v>
      </c>
      <c r="E275" s="172" t="s">
        <v>170</v>
      </c>
      <c r="F275" s="172" t="s">
        <v>160</v>
      </c>
      <c r="G275" s="173" t="s">
        <v>173</v>
      </c>
      <c r="H275" s="173"/>
      <c r="I275" s="173"/>
      <c r="J275" s="105">
        <v>104299</v>
      </c>
      <c r="K275" s="197" t="str">
        <f>VLOOKUP(J275,'[3]Item List (3)'!A$1:B$110000,2,FALSE)</f>
        <v>IR.9916</v>
      </c>
      <c r="L275" s="105">
        <v>250928013</v>
      </c>
      <c r="M275" s="198" t="str">
        <f t="shared" si="127"/>
        <v>IR</v>
      </c>
      <c r="N275" s="153">
        <v>15</v>
      </c>
      <c r="O275" s="199">
        <f t="shared" si="128"/>
        <v>240</v>
      </c>
      <c r="P275" s="153">
        <v>1</v>
      </c>
      <c r="Q275" s="243">
        <v>1058</v>
      </c>
      <c r="R275" s="153"/>
      <c r="S275" s="153"/>
      <c r="T275" s="153"/>
      <c r="U275" s="209">
        <f t="shared" si="141"/>
        <v>1058</v>
      </c>
      <c r="V275" s="153">
        <v>280</v>
      </c>
      <c r="W275" s="153"/>
      <c r="X275" s="153"/>
      <c r="Y275" s="153"/>
      <c r="Z275" s="153"/>
      <c r="AA275" s="153"/>
      <c r="AB275" s="153"/>
      <c r="AC275" s="153"/>
      <c r="AD275" s="153"/>
      <c r="AE275" s="153"/>
      <c r="AF275" s="153"/>
      <c r="AG275" s="153"/>
      <c r="AH275" s="153"/>
      <c r="AI275" s="153"/>
      <c r="AJ275" s="153"/>
      <c r="AK275" s="153"/>
      <c r="AL275" s="153"/>
      <c r="AM275" s="153"/>
      <c r="AN275" s="153"/>
      <c r="AO275" s="153"/>
      <c r="AP275" s="153">
        <v>20</v>
      </c>
      <c r="AQ275" s="153"/>
      <c r="AR275" s="153">
        <v>180</v>
      </c>
      <c r="AS275" s="153"/>
      <c r="AT275" s="153"/>
      <c r="AU275" s="153"/>
      <c r="AV275" s="153"/>
      <c r="AW275" s="153"/>
      <c r="AX275" s="153"/>
      <c r="AY275" s="153"/>
      <c r="AZ275" s="153"/>
      <c r="BA275" s="153"/>
      <c r="BB275" s="153"/>
      <c r="BC275" s="153"/>
      <c r="BD275" s="153"/>
      <c r="BE275" s="153"/>
      <c r="BF275" s="153"/>
      <c r="BG275" s="223">
        <f t="shared" si="129"/>
        <v>480</v>
      </c>
      <c r="BH275" s="224">
        <f t="shared" si="130"/>
        <v>8</v>
      </c>
      <c r="BI275" s="225">
        <f t="shared" si="142"/>
        <v>4.66666666666667</v>
      </c>
      <c r="BJ275" s="225">
        <f t="shared" si="143"/>
        <v>58.3333333333333</v>
      </c>
      <c r="BK275" s="226">
        <f t="shared" si="144"/>
        <v>94.4642857142857</v>
      </c>
      <c r="BL275" s="226">
        <f t="shared" si="145"/>
        <v>100</v>
      </c>
      <c r="BM275" s="226">
        <f t="shared" si="146"/>
        <v>55.1041666666666</v>
      </c>
      <c r="BN275" s="237">
        <f t="shared" si="136"/>
        <v>0.333333333333333</v>
      </c>
      <c r="BO275" s="237">
        <f t="shared" si="137"/>
        <v>1840</v>
      </c>
      <c r="BP275" s="237">
        <f t="shared" si="138"/>
        <v>3</v>
      </c>
      <c r="BQ275" s="238">
        <f t="shared" si="139"/>
        <v>720</v>
      </c>
      <c r="BR275" s="140"/>
      <c r="BS275" s="140"/>
      <c r="BT275" s="140"/>
      <c r="BU275" s="141"/>
      <c r="BV275" s="140"/>
      <c r="BW275" s="153">
        <f t="shared" si="147"/>
        <v>1058</v>
      </c>
    </row>
    <row r="276" s="129" customFormat="1" spans="1:75">
      <c r="A276" s="170">
        <v>303</v>
      </c>
      <c r="B276" s="171">
        <v>46057</v>
      </c>
      <c r="C276" s="153" t="s">
        <v>97</v>
      </c>
      <c r="D276" s="130" t="str">
        <f t="shared" si="140"/>
        <v>HO</v>
      </c>
      <c r="E276" s="172" t="s">
        <v>172</v>
      </c>
      <c r="F276" s="172"/>
      <c r="G276" s="173"/>
      <c r="H276" s="173"/>
      <c r="I276" s="173"/>
      <c r="J276" s="105"/>
      <c r="K276" s="197" t="e">
        <f>VLOOKUP(J276,'[3]Item List (3)'!A$1:B$110000,2,FALSE)</f>
        <v>#N/A</v>
      </c>
      <c r="L276" s="105"/>
      <c r="M276" s="198" t="str">
        <f t="shared" si="127"/>
        <v>IR</v>
      </c>
      <c r="N276" s="153"/>
      <c r="O276" s="199" t="str">
        <f t="shared" si="128"/>
        <v/>
      </c>
      <c r="P276" s="153"/>
      <c r="Q276" s="243"/>
      <c r="R276" s="153"/>
      <c r="S276" s="153"/>
      <c r="T276" s="153"/>
      <c r="U276" s="209">
        <f t="shared" si="141"/>
        <v>0</v>
      </c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3"/>
      <c r="AK276" s="153"/>
      <c r="AL276" s="153"/>
      <c r="AM276" s="153"/>
      <c r="AN276" s="153"/>
      <c r="AO276" s="153"/>
      <c r="AP276" s="153"/>
      <c r="AQ276" s="153"/>
      <c r="AR276" s="153"/>
      <c r="AS276" s="153"/>
      <c r="AT276" s="153"/>
      <c r="AU276" s="153">
        <v>480</v>
      </c>
      <c r="AV276" s="153"/>
      <c r="AW276" s="153"/>
      <c r="AX276" s="153"/>
      <c r="AY276" s="153"/>
      <c r="AZ276" s="153"/>
      <c r="BA276" s="153"/>
      <c r="BB276" s="153"/>
      <c r="BC276" s="153"/>
      <c r="BD276" s="153"/>
      <c r="BE276" s="153"/>
      <c r="BF276" s="153"/>
      <c r="BG276" s="223">
        <f t="shared" si="129"/>
        <v>480</v>
      </c>
      <c r="BH276" s="224">
        <f t="shared" si="130"/>
        <v>8</v>
      </c>
      <c r="BI276" s="225">
        <f t="shared" si="142"/>
        <v>0</v>
      </c>
      <c r="BJ276" s="225">
        <f t="shared" si="143"/>
        <v>0</v>
      </c>
      <c r="BK276" s="226">
        <f t="shared" si="144"/>
        <v>0</v>
      </c>
      <c r="BL276" s="226">
        <f t="shared" si="145"/>
        <v>0</v>
      </c>
      <c r="BM276" s="226">
        <f t="shared" si="146"/>
        <v>0</v>
      </c>
      <c r="BN276" s="237">
        <f t="shared" si="136"/>
        <v>0</v>
      </c>
      <c r="BO276" s="237">
        <f t="shared" si="137"/>
        <v>0</v>
      </c>
      <c r="BP276" s="237">
        <f t="shared" si="138"/>
        <v>8</v>
      </c>
      <c r="BQ276" s="238">
        <f t="shared" si="139"/>
        <v>0</v>
      </c>
      <c r="BR276" s="140"/>
      <c r="BS276" s="140"/>
      <c r="BT276" s="140"/>
      <c r="BU276" s="141"/>
      <c r="BV276" s="140"/>
      <c r="BW276" s="153">
        <f t="shared" si="147"/>
        <v>0</v>
      </c>
    </row>
    <row r="277" s="129" customFormat="1" spans="1:75">
      <c r="A277" s="170">
        <v>304</v>
      </c>
      <c r="B277" s="171">
        <v>46057</v>
      </c>
      <c r="C277" s="153" t="s">
        <v>99</v>
      </c>
      <c r="D277" s="130" t="str">
        <f t="shared" si="140"/>
        <v>HO</v>
      </c>
      <c r="E277" s="172" t="s">
        <v>172</v>
      </c>
      <c r="F277" s="172"/>
      <c r="G277" s="173"/>
      <c r="H277" s="173"/>
      <c r="I277" s="173"/>
      <c r="J277" s="105"/>
      <c r="K277" s="197" t="e">
        <f>VLOOKUP(J277,'[3]Item List (3)'!A$1:B$110000,2,FALSE)</f>
        <v>#N/A</v>
      </c>
      <c r="L277" s="105"/>
      <c r="M277" s="198" t="str">
        <f t="shared" si="127"/>
        <v>IR</v>
      </c>
      <c r="N277" s="153"/>
      <c r="O277" s="199" t="str">
        <f t="shared" si="128"/>
        <v/>
      </c>
      <c r="P277" s="153"/>
      <c r="Q277" s="243"/>
      <c r="R277" s="153"/>
      <c r="S277" s="153"/>
      <c r="T277" s="153"/>
      <c r="U277" s="209">
        <f t="shared" si="141"/>
        <v>0</v>
      </c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3"/>
      <c r="AH277" s="153"/>
      <c r="AI277" s="153"/>
      <c r="AJ277" s="153"/>
      <c r="AK277" s="153"/>
      <c r="AL277" s="153"/>
      <c r="AM277" s="153"/>
      <c r="AN277" s="153"/>
      <c r="AO277" s="153"/>
      <c r="AP277" s="153"/>
      <c r="AQ277" s="153"/>
      <c r="AR277" s="153"/>
      <c r="AS277" s="153"/>
      <c r="AT277" s="153"/>
      <c r="AU277" s="153">
        <v>480</v>
      </c>
      <c r="AV277" s="153"/>
      <c r="AW277" s="153"/>
      <c r="AX277" s="153"/>
      <c r="AY277" s="153"/>
      <c r="AZ277" s="153"/>
      <c r="BA277" s="153"/>
      <c r="BB277" s="153"/>
      <c r="BC277" s="153"/>
      <c r="BD277" s="153"/>
      <c r="BE277" s="153"/>
      <c r="BF277" s="153"/>
      <c r="BG277" s="223">
        <f t="shared" si="129"/>
        <v>480</v>
      </c>
      <c r="BH277" s="224">
        <f t="shared" si="130"/>
        <v>8</v>
      </c>
      <c r="BI277" s="225">
        <f t="shared" si="142"/>
        <v>0</v>
      </c>
      <c r="BJ277" s="225">
        <f t="shared" si="143"/>
        <v>0</v>
      </c>
      <c r="BK277" s="226">
        <f t="shared" si="144"/>
        <v>0</v>
      </c>
      <c r="BL277" s="226">
        <f t="shared" si="145"/>
        <v>0</v>
      </c>
      <c r="BM277" s="226">
        <f t="shared" si="146"/>
        <v>0</v>
      </c>
      <c r="BN277" s="237">
        <f t="shared" si="136"/>
        <v>0</v>
      </c>
      <c r="BO277" s="237">
        <f t="shared" si="137"/>
        <v>0</v>
      </c>
      <c r="BP277" s="237">
        <f t="shared" si="138"/>
        <v>8</v>
      </c>
      <c r="BQ277" s="238">
        <f t="shared" si="139"/>
        <v>0</v>
      </c>
      <c r="BR277" s="140"/>
      <c r="BS277" s="140"/>
      <c r="BT277" s="140"/>
      <c r="BU277" s="141"/>
      <c r="BV277" s="140"/>
      <c r="BW277" s="153">
        <f t="shared" si="147"/>
        <v>0</v>
      </c>
    </row>
    <row r="278" s="129" customFormat="1" spans="1:75">
      <c r="A278" s="170">
        <v>305</v>
      </c>
      <c r="B278" s="171">
        <v>46057</v>
      </c>
      <c r="C278" s="153" t="s">
        <v>97</v>
      </c>
      <c r="D278" s="130" t="str">
        <f t="shared" si="140"/>
        <v>HO</v>
      </c>
      <c r="E278" s="172" t="s">
        <v>174</v>
      </c>
      <c r="F278" s="172" t="s">
        <v>160</v>
      </c>
      <c r="G278" s="173" t="s">
        <v>166</v>
      </c>
      <c r="H278" s="173"/>
      <c r="I278" s="173"/>
      <c r="J278" s="105">
        <v>104603.1</v>
      </c>
      <c r="K278" s="197" t="str">
        <f>VLOOKUP(J278,'[3]Item List (3)'!A$1:B$110000,2,FALSE)</f>
        <v>NU.IR 2305</v>
      </c>
      <c r="L278" s="105">
        <v>250717007</v>
      </c>
      <c r="M278" s="198" t="str">
        <f t="shared" si="127"/>
        <v>IR</v>
      </c>
      <c r="N278" s="153"/>
      <c r="O278" s="199" t="str">
        <f t="shared" si="128"/>
        <v/>
      </c>
      <c r="P278" s="153"/>
      <c r="Q278" s="243"/>
      <c r="R278" s="153"/>
      <c r="S278" s="153"/>
      <c r="T278" s="153"/>
      <c r="U278" s="209">
        <f t="shared" si="141"/>
        <v>0</v>
      </c>
      <c r="V278" s="153"/>
      <c r="W278" s="153">
        <v>60</v>
      </c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3"/>
      <c r="AK278" s="153"/>
      <c r="AL278" s="153"/>
      <c r="AM278" s="153"/>
      <c r="AN278" s="153"/>
      <c r="AO278" s="153"/>
      <c r="AP278" s="153"/>
      <c r="AQ278" s="153"/>
      <c r="AR278" s="153">
        <v>420</v>
      </c>
      <c r="AS278" s="153"/>
      <c r="AT278" s="153"/>
      <c r="AU278" s="153"/>
      <c r="AV278" s="153"/>
      <c r="AW278" s="153"/>
      <c r="AX278" s="153"/>
      <c r="AY278" s="153"/>
      <c r="AZ278" s="153"/>
      <c r="BA278" s="153"/>
      <c r="BB278" s="153"/>
      <c r="BC278" s="153"/>
      <c r="BD278" s="153"/>
      <c r="BE278" s="153"/>
      <c r="BF278" s="153"/>
      <c r="BG278" s="223">
        <f t="shared" si="129"/>
        <v>480</v>
      </c>
      <c r="BH278" s="224">
        <f t="shared" si="130"/>
        <v>8</v>
      </c>
      <c r="BI278" s="225">
        <f t="shared" si="142"/>
        <v>0</v>
      </c>
      <c r="BJ278" s="225">
        <f t="shared" si="143"/>
        <v>0</v>
      </c>
      <c r="BK278" s="226">
        <f t="shared" si="144"/>
        <v>0</v>
      </c>
      <c r="BL278" s="226">
        <f t="shared" si="145"/>
        <v>0</v>
      </c>
      <c r="BM278" s="226">
        <f t="shared" si="146"/>
        <v>0</v>
      </c>
      <c r="BN278" s="237">
        <f t="shared" si="136"/>
        <v>1</v>
      </c>
      <c r="BO278" s="237">
        <f t="shared" si="137"/>
        <v>0</v>
      </c>
      <c r="BP278" s="237">
        <f t="shared" si="138"/>
        <v>7</v>
      </c>
      <c r="BQ278" s="238">
        <f t="shared" si="139"/>
        <v>0</v>
      </c>
      <c r="BR278" s="140"/>
      <c r="BS278" s="140"/>
      <c r="BT278" s="140"/>
      <c r="BU278" s="141"/>
      <c r="BV278" s="140"/>
      <c r="BW278" s="153">
        <f t="shared" si="147"/>
        <v>0</v>
      </c>
    </row>
    <row r="279" s="129" customFormat="1" spans="1:75">
      <c r="A279" s="170">
        <v>306</v>
      </c>
      <c r="B279" s="171">
        <v>46057</v>
      </c>
      <c r="C279" s="153" t="s">
        <v>99</v>
      </c>
      <c r="D279" s="130" t="str">
        <f t="shared" si="140"/>
        <v>HO</v>
      </c>
      <c r="E279" s="172" t="s">
        <v>174</v>
      </c>
      <c r="F279" s="172" t="s">
        <v>160</v>
      </c>
      <c r="G279" s="173" t="s">
        <v>166</v>
      </c>
      <c r="H279" s="173"/>
      <c r="I279" s="173"/>
      <c r="J279" s="105">
        <v>104603.1</v>
      </c>
      <c r="K279" s="197" t="str">
        <f>VLOOKUP(J279,'[3]Item List (3)'!A$1:B$110000,2,FALSE)</f>
        <v>NU.IR 2305</v>
      </c>
      <c r="L279" s="105">
        <v>250717007</v>
      </c>
      <c r="M279" s="198" t="str">
        <f t="shared" si="127"/>
        <v>IR</v>
      </c>
      <c r="N279" s="153"/>
      <c r="O279" s="199" t="str">
        <f t="shared" si="128"/>
        <v/>
      </c>
      <c r="P279" s="153">
        <v>1</v>
      </c>
      <c r="Q279" s="243">
        <v>224</v>
      </c>
      <c r="R279" s="153"/>
      <c r="S279" s="153"/>
      <c r="T279" s="153"/>
      <c r="U279" s="209">
        <f t="shared" si="141"/>
        <v>224</v>
      </c>
      <c r="V279" s="153">
        <v>75</v>
      </c>
      <c r="W279" s="153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3"/>
      <c r="AH279" s="153"/>
      <c r="AI279" s="153"/>
      <c r="AJ279" s="153"/>
      <c r="AK279" s="153"/>
      <c r="AL279" s="153"/>
      <c r="AM279" s="153"/>
      <c r="AN279" s="153">
        <v>375</v>
      </c>
      <c r="AO279" s="153"/>
      <c r="AP279" s="153"/>
      <c r="AQ279" s="153"/>
      <c r="AR279" s="153">
        <v>30</v>
      </c>
      <c r="AS279" s="153"/>
      <c r="AT279" s="153"/>
      <c r="AU279" s="153"/>
      <c r="AV279" s="153"/>
      <c r="AW279" s="153"/>
      <c r="AX279" s="153"/>
      <c r="AY279" s="153"/>
      <c r="AZ279" s="153"/>
      <c r="BA279" s="153"/>
      <c r="BB279" s="153"/>
      <c r="BC279" s="153"/>
      <c r="BD279" s="153"/>
      <c r="BE279" s="153"/>
      <c r="BF279" s="153"/>
      <c r="BG279" s="223">
        <f t="shared" si="129"/>
        <v>480</v>
      </c>
      <c r="BH279" s="224">
        <f t="shared" si="130"/>
        <v>8</v>
      </c>
      <c r="BI279" s="225">
        <f t="shared" si="142"/>
        <v>1.25</v>
      </c>
      <c r="BJ279" s="225">
        <f t="shared" si="143"/>
        <v>15.625</v>
      </c>
      <c r="BK279" s="226">
        <f t="shared" si="144"/>
        <v>0</v>
      </c>
      <c r="BL279" s="226">
        <f t="shared" si="145"/>
        <v>100</v>
      </c>
      <c r="BM279" s="226">
        <f t="shared" si="146"/>
        <v>0</v>
      </c>
      <c r="BN279" s="237">
        <f t="shared" si="136"/>
        <v>0</v>
      </c>
      <c r="BO279" s="237">
        <f t="shared" si="137"/>
        <v>0</v>
      </c>
      <c r="BP279" s="237">
        <f t="shared" si="138"/>
        <v>6.75</v>
      </c>
      <c r="BQ279" s="238">
        <f t="shared" si="139"/>
        <v>0</v>
      </c>
      <c r="BR279" s="140"/>
      <c r="BS279" s="140"/>
      <c r="BT279" s="140"/>
      <c r="BU279" s="141"/>
      <c r="BV279" s="140"/>
      <c r="BW279" s="153">
        <f t="shared" si="147"/>
        <v>224</v>
      </c>
    </row>
    <row r="280" s="129" customFormat="1" spans="1:75">
      <c r="A280" s="170">
        <v>307</v>
      </c>
      <c r="B280" s="171">
        <v>46057</v>
      </c>
      <c r="C280" s="153" t="s">
        <v>97</v>
      </c>
      <c r="D280" s="130" t="str">
        <f t="shared" si="140"/>
        <v>HO</v>
      </c>
      <c r="E280" s="172" t="s">
        <v>175</v>
      </c>
      <c r="F280" s="172" t="s">
        <v>160</v>
      </c>
      <c r="G280" s="173" t="s">
        <v>188</v>
      </c>
      <c r="H280" s="173"/>
      <c r="I280" s="173"/>
      <c r="J280" s="105">
        <v>200827.1</v>
      </c>
      <c r="K280" s="197" t="str">
        <f>VLOOKUP(J280,'[3]Item List (3)'!A$1:B$110000,2,FALSE)</f>
        <v>MNA.OR 4020 </v>
      </c>
      <c r="L280" s="105">
        <v>251204004</v>
      </c>
      <c r="M280" s="198" t="str">
        <f t="shared" si="127"/>
        <v>OR</v>
      </c>
      <c r="N280" s="153">
        <v>15</v>
      </c>
      <c r="O280" s="199">
        <f t="shared" si="128"/>
        <v>240</v>
      </c>
      <c r="P280" s="153">
        <v>1</v>
      </c>
      <c r="Q280" s="243">
        <v>432</v>
      </c>
      <c r="R280" s="153"/>
      <c r="S280" s="153"/>
      <c r="T280" s="153"/>
      <c r="U280" s="209">
        <f t="shared" si="141"/>
        <v>432</v>
      </c>
      <c r="V280" s="153">
        <v>120</v>
      </c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3"/>
      <c r="AG280" s="153"/>
      <c r="AH280" s="153"/>
      <c r="AI280" s="153"/>
      <c r="AJ280" s="153"/>
      <c r="AK280" s="153"/>
      <c r="AL280" s="153"/>
      <c r="AM280" s="153"/>
      <c r="AN280" s="153"/>
      <c r="AO280" s="153"/>
      <c r="AP280" s="153">
        <v>10</v>
      </c>
      <c r="AQ280" s="153"/>
      <c r="AR280" s="153">
        <v>270</v>
      </c>
      <c r="AS280" s="153"/>
      <c r="AT280" s="153"/>
      <c r="AU280" s="153"/>
      <c r="AV280" s="153"/>
      <c r="AW280" s="153"/>
      <c r="AX280" s="153"/>
      <c r="AY280" s="153"/>
      <c r="AZ280" s="153">
        <v>70</v>
      </c>
      <c r="BA280" s="153"/>
      <c r="BB280" s="153"/>
      <c r="BC280" s="153">
        <v>10</v>
      </c>
      <c r="BD280" s="153"/>
      <c r="BE280" s="153"/>
      <c r="BF280" s="153"/>
      <c r="BG280" s="223">
        <f t="shared" si="129"/>
        <v>480</v>
      </c>
      <c r="BH280" s="224">
        <f t="shared" si="130"/>
        <v>8</v>
      </c>
      <c r="BI280" s="225">
        <f t="shared" si="142"/>
        <v>2</v>
      </c>
      <c r="BJ280" s="225">
        <f t="shared" si="143"/>
        <v>25</v>
      </c>
      <c r="BK280" s="226">
        <f t="shared" si="144"/>
        <v>90</v>
      </c>
      <c r="BL280" s="226">
        <f t="shared" si="145"/>
        <v>100</v>
      </c>
      <c r="BM280" s="226">
        <f t="shared" si="146"/>
        <v>22.5</v>
      </c>
      <c r="BN280" s="237">
        <f t="shared" si="136"/>
        <v>0.166666666666667</v>
      </c>
      <c r="BO280" s="237">
        <f t="shared" si="137"/>
        <v>1880</v>
      </c>
      <c r="BP280" s="237">
        <f t="shared" si="138"/>
        <v>5.83333333333333</v>
      </c>
      <c r="BQ280" s="238">
        <f t="shared" si="139"/>
        <v>1400</v>
      </c>
      <c r="BR280" s="140">
        <v>3</v>
      </c>
      <c r="BS280" s="140"/>
      <c r="BT280" s="140"/>
      <c r="BU280" s="141"/>
      <c r="BV280" s="140"/>
      <c r="BW280" s="153">
        <f t="shared" si="147"/>
        <v>432</v>
      </c>
    </row>
    <row r="281" s="129" customFormat="1" spans="1:75">
      <c r="A281" s="170">
        <v>308</v>
      </c>
      <c r="B281" s="171">
        <v>46057</v>
      </c>
      <c r="C281" s="153" t="s">
        <v>99</v>
      </c>
      <c r="D281" s="130" t="str">
        <f t="shared" si="140"/>
        <v>HO</v>
      </c>
      <c r="E281" s="172" t="s">
        <v>175</v>
      </c>
      <c r="F281" s="172" t="s">
        <v>160</v>
      </c>
      <c r="G281" s="173" t="s">
        <v>173</v>
      </c>
      <c r="H281" s="173" t="s">
        <v>176</v>
      </c>
      <c r="I281" s="173"/>
      <c r="J281" s="105">
        <v>200827.1</v>
      </c>
      <c r="K281" s="197" t="str">
        <f>VLOOKUP(J281,'[3]Item List (3)'!A$1:B$110000,2,FALSE)</f>
        <v>MNA.OR 4020 </v>
      </c>
      <c r="L281" s="105">
        <v>251204004</v>
      </c>
      <c r="M281" s="198" t="str">
        <f t="shared" si="127"/>
        <v>OR</v>
      </c>
      <c r="N281" s="153">
        <v>15</v>
      </c>
      <c r="O281" s="199">
        <f t="shared" si="128"/>
        <v>240</v>
      </c>
      <c r="P281" s="153">
        <v>1</v>
      </c>
      <c r="Q281" s="243">
        <v>1750</v>
      </c>
      <c r="R281" s="153"/>
      <c r="S281" s="153"/>
      <c r="T281" s="153"/>
      <c r="U281" s="209">
        <f t="shared" si="141"/>
        <v>1750</v>
      </c>
      <c r="V281" s="153">
        <v>450</v>
      </c>
      <c r="W281" s="153"/>
      <c r="X281" s="153"/>
      <c r="Y281" s="153"/>
      <c r="Z281" s="153"/>
      <c r="AA281" s="153"/>
      <c r="AB281" s="153"/>
      <c r="AC281" s="153"/>
      <c r="AD281" s="153"/>
      <c r="AE281" s="153"/>
      <c r="AF281" s="153"/>
      <c r="AG281" s="153"/>
      <c r="AH281" s="153"/>
      <c r="AI281" s="153"/>
      <c r="AJ281" s="153"/>
      <c r="AK281" s="153"/>
      <c r="AL281" s="153"/>
      <c r="AM281" s="153"/>
      <c r="AN281" s="153"/>
      <c r="AO281" s="153"/>
      <c r="AP281" s="153">
        <v>30</v>
      </c>
      <c r="AQ281" s="153"/>
      <c r="AR281" s="153"/>
      <c r="AS281" s="153"/>
      <c r="AT281" s="153"/>
      <c r="AU281" s="153"/>
      <c r="AV281" s="153"/>
      <c r="AW281" s="153"/>
      <c r="AX281" s="153"/>
      <c r="AY281" s="153"/>
      <c r="AZ281" s="153"/>
      <c r="BA281" s="153"/>
      <c r="BB281" s="153"/>
      <c r="BC281" s="153"/>
      <c r="BD281" s="153"/>
      <c r="BE281" s="153"/>
      <c r="BF281" s="153"/>
      <c r="BG281" s="223">
        <f t="shared" si="129"/>
        <v>480</v>
      </c>
      <c r="BH281" s="224">
        <f t="shared" si="130"/>
        <v>8</v>
      </c>
      <c r="BI281" s="225">
        <f t="shared" si="142"/>
        <v>7.5</v>
      </c>
      <c r="BJ281" s="225">
        <f t="shared" si="143"/>
        <v>93.75</v>
      </c>
      <c r="BK281" s="226">
        <f t="shared" si="144"/>
        <v>97.2222222222222</v>
      </c>
      <c r="BL281" s="226">
        <f t="shared" si="145"/>
        <v>100</v>
      </c>
      <c r="BM281" s="226">
        <f t="shared" si="146"/>
        <v>91.1458333333333</v>
      </c>
      <c r="BN281" s="237">
        <f t="shared" si="136"/>
        <v>0.5</v>
      </c>
      <c r="BO281" s="237">
        <f t="shared" si="137"/>
        <v>1800</v>
      </c>
      <c r="BP281" s="237">
        <f t="shared" si="138"/>
        <v>0</v>
      </c>
      <c r="BQ281" s="238">
        <f t="shared" si="139"/>
        <v>0</v>
      </c>
      <c r="BR281" s="140"/>
      <c r="BS281" s="140"/>
      <c r="BT281" s="140"/>
      <c r="BU281" s="141"/>
      <c r="BV281" s="140"/>
      <c r="BW281" s="153">
        <f t="shared" si="147"/>
        <v>1750</v>
      </c>
    </row>
    <row r="282" s="129" customFormat="1" ht="14" customHeight="1" spans="1:75">
      <c r="A282" s="170">
        <v>309</v>
      </c>
      <c r="B282" s="171">
        <v>46057</v>
      </c>
      <c r="C282" s="153" t="s">
        <v>97</v>
      </c>
      <c r="D282" s="130" t="str">
        <f t="shared" si="140"/>
        <v>HO</v>
      </c>
      <c r="E282" s="172" t="s">
        <v>177</v>
      </c>
      <c r="F282" s="172" t="s">
        <v>160</v>
      </c>
      <c r="G282" s="173" t="s">
        <v>192</v>
      </c>
      <c r="H282" s="173" t="s">
        <v>164</v>
      </c>
      <c r="I282" s="173"/>
      <c r="J282" s="105">
        <v>100261</v>
      </c>
      <c r="K282" s="197" t="str">
        <f>VLOOKUP(J282,'[3]Item List (3)'!A$1:B$110000,2,FALSE)</f>
        <v>IR. 211 YY4</v>
      </c>
      <c r="L282" s="105">
        <v>260116004</v>
      </c>
      <c r="M282" s="198" t="str">
        <f t="shared" si="127"/>
        <v>IR</v>
      </c>
      <c r="N282" s="153">
        <v>15</v>
      </c>
      <c r="O282" s="199">
        <f t="shared" si="128"/>
        <v>240</v>
      </c>
      <c r="P282" s="153">
        <v>1</v>
      </c>
      <c r="Q282" s="243">
        <v>911</v>
      </c>
      <c r="R282" s="153"/>
      <c r="S282" s="153"/>
      <c r="T282" s="153"/>
      <c r="U282" s="209">
        <f t="shared" si="141"/>
        <v>911</v>
      </c>
      <c r="V282" s="153">
        <v>240</v>
      </c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3"/>
      <c r="AK282" s="153"/>
      <c r="AL282" s="153"/>
      <c r="AM282" s="153"/>
      <c r="AN282" s="153">
        <v>150</v>
      </c>
      <c r="AO282" s="153"/>
      <c r="AP282" s="153">
        <v>20</v>
      </c>
      <c r="AQ282" s="153"/>
      <c r="AR282" s="153"/>
      <c r="AS282" s="153"/>
      <c r="AT282" s="153"/>
      <c r="AU282" s="153"/>
      <c r="AV282" s="153"/>
      <c r="AW282" s="153"/>
      <c r="AX282" s="153"/>
      <c r="AY282" s="153"/>
      <c r="AZ282" s="153">
        <v>70</v>
      </c>
      <c r="BA282" s="153"/>
      <c r="BB282" s="153"/>
      <c r="BC282" s="153"/>
      <c r="BD282" s="153"/>
      <c r="BE282" s="153"/>
      <c r="BF282" s="153"/>
      <c r="BG282" s="223">
        <f t="shared" si="129"/>
        <v>480</v>
      </c>
      <c r="BH282" s="224">
        <f t="shared" si="130"/>
        <v>8</v>
      </c>
      <c r="BI282" s="225">
        <f t="shared" si="142"/>
        <v>4</v>
      </c>
      <c r="BJ282" s="225">
        <f t="shared" si="143"/>
        <v>50</v>
      </c>
      <c r="BK282" s="226">
        <f t="shared" si="144"/>
        <v>94.8958333333333</v>
      </c>
      <c r="BL282" s="226">
        <f t="shared" si="145"/>
        <v>100</v>
      </c>
      <c r="BM282" s="226">
        <f t="shared" si="146"/>
        <v>47.4479166666667</v>
      </c>
      <c r="BN282" s="237">
        <f t="shared" si="136"/>
        <v>0.333333333333333</v>
      </c>
      <c r="BO282" s="237">
        <f t="shared" si="137"/>
        <v>1840</v>
      </c>
      <c r="BP282" s="237">
        <f t="shared" si="138"/>
        <v>3.66666666666667</v>
      </c>
      <c r="BQ282" s="238">
        <f t="shared" si="139"/>
        <v>880</v>
      </c>
      <c r="BR282" s="140"/>
      <c r="BS282" s="140"/>
      <c r="BT282" s="140"/>
      <c r="BU282" s="141"/>
      <c r="BV282" s="140"/>
      <c r="BW282" s="153">
        <f t="shared" si="147"/>
        <v>911</v>
      </c>
    </row>
    <row r="283" s="129" customFormat="1" spans="1:75">
      <c r="A283" s="170">
        <v>310</v>
      </c>
      <c r="B283" s="171">
        <v>46057</v>
      </c>
      <c r="C283" s="153" t="s">
        <v>99</v>
      </c>
      <c r="D283" s="130" t="str">
        <f t="shared" si="140"/>
        <v>HO</v>
      </c>
      <c r="E283" s="172" t="s">
        <v>177</v>
      </c>
      <c r="F283" s="172" t="s">
        <v>160</v>
      </c>
      <c r="G283" s="173" t="s">
        <v>166</v>
      </c>
      <c r="H283" s="173"/>
      <c r="I283" s="173"/>
      <c r="J283" s="105">
        <v>100261</v>
      </c>
      <c r="K283" s="197" t="str">
        <f>VLOOKUP(J283,'[3]Item List (3)'!A$1:B$110000,2,FALSE)</f>
        <v>IR. 211 YY4</v>
      </c>
      <c r="L283" s="105">
        <v>260116004</v>
      </c>
      <c r="M283" s="198" t="str">
        <f t="shared" si="127"/>
        <v>IR</v>
      </c>
      <c r="N283" s="153">
        <v>15</v>
      </c>
      <c r="O283" s="199">
        <f t="shared" si="128"/>
        <v>240</v>
      </c>
      <c r="P283" s="153">
        <v>1</v>
      </c>
      <c r="Q283" s="243">
        <v>1212</v>
      </c>
      <c r="R283" s="153"/>
      <c r="S283" s="153"/>
      <c r="T283" s="153"/>
      <c r="U283" s="209">
        <f t="shared" si="141"/>
        <v>1212</v>
      </c>
      <c r="V283" s="153">
        <v>325</v>
      </c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3"/>
      <c r="AH283" s="153"/>
      <c r="AI283" s="153"/>
      <c r="AJ283" s="153"/>
      <c r="AK283" s="153"/>
      <c r="AL283" s="153"/>
      <c r="AM283" s="153"/>
      <c r="AN283" s="153">
        <v>145</v>
      </c>
      <c r="AO283" s="153"/>
      <c r="AP283" s="153">
        <v>10</v>
      </c>
      <c r="AQ283" s="153"/>
      <c r="AR283" s="153"/>
      <c r="AS283" s="153"/>
      <c r="AT283" s="153"/>
      <c r="AU283" s="153"/>
      <c r="AV283" s="153"/>
      <c r="AW283" s="153"/>
      <c r="AX283" s="153"/>
      <c r="AY283" s="153"/>
      <c r="AZ283" s="153"/>
      <c r="BA283" s="153"/>
      <c r="BB283" s="153"/>
      <c r="BC283" s="153"/>
      <c r="BD283" s="153"/>
      <c r="BE283" s="153"/>
      <c r="BF283" s="153"/>
      <c r="BG283" s="223">
        <f t="shared" si="129"/>
        <v>480</v>
      </c>
      <c r="BH283" s="224">
        <f t="shared" si="130"/>
        <v>8</v>
      </c>
      <c r="BI283" s="225">
        <f t="shared" si="142"/>
        <v>5.41666666666667</v>
      </c>
      <c r="BJ283" s="225">
        <f t="shared" si="143"/>
        <v>67.7083333333333</v>
      </c>
      <c r="BK283" s="226">
        <f t="shared" si="144"/>
        <v>93.2307692307693</v>
      </c>
      <c r="BL283" s="226">
        <f t="shared" si="145"/>
        <v>100</v>
      </c>
      <c r="BM283" s="226">
        <f t="shared" si="146"/>
        <v>63.125</v>
      </c>
      <c r="BN283" s="237">
        <f t="shared" si="136"/>
        <v>0.166666666666667</v>
      </c>
      <c r="BO283" s="237">
        <f t="shared" si="137"/>
        <v>1880</v>
      </c>
      <c r="BP283" s="237">
        <f t="shared" si="138"/>
        <v>2.41666666666667</v>
      </c>
      <c r="BQ283" s="238">
        <f t="shared" si="139"/>
        <v>580</v>
      </c>
      <c r="BR283" s="140"/>
      <c r="BS283" s="140"/>
      <c r="BT283" s="140"/>
      <c r="BU283" s="141"/>
      <c r="BV283" s="140"/>
      <c r="BW283" s="153">
        <f t="shared" si="147"/>
        <v>1212</v>
      </c>
    </row>
    <row r="284" s="129" customFormat="1" spans="1:75">
      <c r="A284" s="170">
        <v>311</v>
      </c>
      <c r="B284" s="171">
        <v>46057</v>
      </c>
      <c r="C284" s="153" t="s">
        <v>97</v>
      </c>
      <c r="D284" s="130" t="str">
        <f t="shared" si="140"/>
        <v>HO</v>
      </c>
      <c r="E284" s="172" t="s">
        <v>178</v>
      </c>
      <c r="F284" s="172" t="s">
        <v>160</v>
      </c>
      <c r="G284" s="173" t="s">
        <v>188</v>
      </c>
      <c r="H284" s="173" t="s">
        <v>192</v>
      </c>
      <c r="I284" s="173" t="s">
        <v>164</v>
      </c>
      <c r="J284" s="105">
        <v>200261</v>
      </c>
      <c r="K284" s="197" t="str">
        <f>VLOOKUP(J284,'[3]Item List (3)'!A$1:B$110000,2,FALSE)</f>
        <v>OR.211 YY4 </v>
      </c>
      <c r="L284" s="105">
        <v>260116005</v>
      </c>
      <c r="M284" s="198" t="str">
        <f t="shared" si="127"/>
        <v>OR</v>
      </c>
      <c r="N284" s="153">
        <v>20</v>
      </c>
      <c r="O284" s="199">
        <f t="shared" si="128"/>
        <v>180</v>
      </c>
      <c r="P284" s="153">
        <v>1</v>
      </c>
      <c r="Q284" s="243">
        <v>1032</v>
      </c>
      <c r="R284" s="153"/>
      <c r="S284" s="153"/>
      <c r="T284" s="153"/>
      <c r="U284" s="209">
        <f t="shared" si="141"/>
        <v>1032</v>
      </c>
      <c r="V284" s="153">
        <v>380</v>
      </c>
      <c r="W284" s="153"/>
      <c r="X284" s="153"/>
      <c r="Y284" s="153"/>
      <c r="Z284" s="153"/>
      <c r="AA284" s="153"/>
      <c r="AB284" s="153"/>
      <c r="AC284" s="153"/>
      <c r="AD284" s="153"/>
      <c r="AE284" s="153"/>
      <c r="AF284" s="153"/>
      <c r="AG284" s="153"/>
      <c r="AH284" s="153"/>
      <c r="AI284" s="153"/>
      <c r="AJ284" s="153"/>
      <c r="AK284" s="153"/>
      <c r="AL284" s="153"/>
      <c r="AM284" s="153"/>
      <c r="AN284" s="153"/>
      <c r="AO284" s="153"/>
      <c r="AP284" s="153">
        <v>30</v>
      </c>
      <c r="AQ284" s="153"/>
      <c r="AR284" s="153"/>
      <c r="AS284" s="153"/>
      <c r="AT284" s="153"/>
      <c r="AU284" s="153"/>
      <c r="AV284" s="153"/>
      <c r="AW284" s="153"/>
      <c r="AX284" s="153"/>
      <c r="AY284" s="153"/>
      <c r="AZ284" s="153">
        <v>70</v>
      </c>
      <c r="BA284" s="153"/>
      <c r="BB284" s="153"/>
      <c r="BC284" s="153"/>
      <c r="BD284" s="153"/>
      <c r="BE284" s="153"/>
      <c r="BF284" s="153"/>
      <c r="BG284" s="223">
        <f t="shared" si="129"/>
        <v>480</v>
      </c>
      <c r="BH284" s="224">
        <f t="shared" si="130"/>
        <v>8</v>
      </c>
      <c r="BI284" s="225">
        <f t="shared" si="142"/>
        <v>6.33333333333333</v>
      </c>
      <c r="BJ284" s="225">
        <f t="shared" si="143"/>
        <v>79.1666666666667</v>
      </c>
      <c r="BK284" s="226">
        <f t="shared" si="144"/>
        <v>90.5263157894737</v>
      </c>
      <c r="BL284" s="226">
        <f t="shared" si="145"/>
        <v>100</v>
      </c>
      <c r="BM284" s="226">
        <f t="shared" si="146"/>
        <v>71.6666666666667</v>
      </c>
      <c r="BN284" s="237">
        <f t="shared" si="136"/>
        <v>0.5</v>
      </c>
      <c r="BO284" s="237">
        <f t="shared" si="137"/>
        <v>1350</v>
      </c>
      <c r="BP284" s="237">
        <f t="shared" si="138"/>
        <v>1.16666666666667</v>
      </c>
      <c r="BQ284" s="238">
        <f t="shared" si="139"/>
        <v>210</v>
      </c>
      <c r="BR284" s="140"/>
      <c r="BS284" s="140"/>
      <c r="BT284" s="140"/>
      <c r="BU284" s="141"/>
      <c r="BV284" s="140"/>
      <c r="BW284" s="153">
        <f t="shared" si="147"/>
        <v>1032</v>
      </c>
    </row>
    <row r="285" s="129" customFormat="1" spans="1:75">
      <c r="A285" s="170">
        <v>312</v>
      </c>
      <c r="B285" s="171">
        <v>46057</v>
      </c>
      <c r="C285" s="153" t="s">
        <v>99</v>
      </c>
      <c r="D285" s="130" t="str">
        <f t="shared" si="140"/>
        <v>HO</v>
      </c>
      <c r="E285" s="172" t="s">
        <v>178</v>
      </c>
      <c r="F285" s="172" t="s">
        <v>160</v>
      </c>
      <c r="G285" s="173" t="s">
        <v>176</v>
      </c>
      <c r="H285" s="173" t="s">
        <v>166</v>
      </c>
      <c r="I285" s="173"/>
      <c r="J285" s="105">
        <v>200261</v>
      </c>
      <c r="K285" s="197" t="str">
        <f>VLOOKUP(J285,'[3]Item List (3)'!A$1:B$110000,2,FALSE)</f>
        <v>OR.211 YY4 </v>
      </c>
      <c r="L285" s="105">
        <v>260116005</v>
      </c>
      <c r="M285" s="198" t="str">
        <f t="shared" si="127"/>
        <v>OR</v>
      </c>
      <c r="N285" s="153">
        <v>20</v>
      </c>
      <c r="O285" s="199">
        <f t="shared" si="128"/>
        <v>180</v>
      </c>
      <c r="P285" s="153">
        <v>1</v>
      </c>
      <c r="Q285" s="243">
        <v>1261</v>
      </c>
      <c r="R285" s="153"/>
      <c r="S285" s="153"/>
      <c r="T285" s="153"/>
      <c r="U285" s="209">
        <f t="shared" si="141"/>
        <v>1261</v>
      </c>
      <c r="V285" s="153">
        <v>450</v>
      </c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  <c r="AN285" s="153"/>
      <c r="AO285" s="153"/>
      <c r="AP285" s="153">
        <v>30</v>
      </c>
      <c r="AQ285" s="153"/>
      <c r="AR285" s="153"/>
      <c r="AS285" s="153"/>
      <c r="AT285" s="153"/>
      <c r="AU285" s="153"/>
      <c r="AV285" s="153"/>
      <c r="AW285" s="153"/>
      <c r="AX285" s="153"/>
      <c r="AY285" s="153"/>
      <c r="AZ285" s="153"/>
      <c r="BA285" s="153"/>
      <c r="BB285" s="153"/>
      <c r="BC285" s="153"/>
      <c r="BD285" s="153"/>
      <c r="BE285" s="153"/>
      <c r="BF285" s="153"/>
      <c r="BG285" s="223">
        <f t="shared" si="129"/>
        <v>480</v>
      </c>
      <c r="BH285" s="224">
        <f t="shared" si="130"/>
        <v>8</v>
      </c>
      <c r="BI285" s="225">
        <f t="shared" si="142"/>
        <v>7.5</v>
      </c>
      <c r="BJ285" s="225">
        <f t="shared" si="143"/>
        <v>93.75</v>
      </c>
      <c r="BK285" s="226">
        <f t="shared" si="144"/>
        <v>93.4074074074074</v>
      </c>
      <c r="BL285" s="226">
        <f t="shared" si="145"/>
        <v>100</v>
      </c>
      <c r="BM285" s="226">
        <f t="shared" si="146"/>
        <v>87.5694444444444</v>
      </c>
      <c r="BN285" s="237">
        <f t="shared" si="136"/>
        <v>0.5</v>
      </c>
      <c r="BO285" s="237">
        <f t="shared" si="137"/>
        <v>1350</v>
      </c>
      <c r="BP285" s="237">
        <f t="shared" si="138"/>
        <v>0</v>
      </c>
      <c r="BQ285" s="238">
        <f t="shared" si="139"/>
        <v>0</v>
      </c>
      <c r="BR285" s="140"/>
      <c r="BS285" s="140"/>
      <c r="BT285" s="140"/>
      <c r="BU285" s="141"/>
      <c r="BV285" s="140"/>
      <c r="BW285" s="153">
        <f t="shared" si="147"/>
        <v>1261</v>
      </c>
    </row>
    <row r="286" s="129" customFormat="1" spans="1:75">
      <c r="A286" s="170">
        <v>313</v>
      </c>
      <c r="B286" s="171">
        <v>46058</v>
      </c>
      <c r="C286" s="153" t="s">
        <v>97</v>
      </c>
      <c r="D286" s="130" t="str">
        <f t="shared" si="140"/>
        <v>FG</v>
      </c>
      <c r="E286" s="172" t="s">
        <v>98</v>
      </c>
      <c r="F286" s="172" t="s">
        <v>106</v>
      </c>
      <c r="G286" s="173" t="s">
        <v>179</v>
      </c>
      <c r="H286" s="173" t="s">
        <v>193</v>
      </c>
      <c r="I286" s="173"/>
      <c r="J286" s="105">
        <v>200497.11</v>
      </c>
      <c r="K286" s="197" t="str">
        <f>VLOOKUP(J286,'[3]Item List (3)'!A$1:B$110000,2,FALSE)</f>
        <v>OR.MNA6718G</v>
      </c>
      <c r="L286" s="105">
        <v>260129020</v>
      </c>
      <c r="M286" s="198" t="str">
        <f t="shared" si="127"/>
        <v>OR</v>
      </c>
      <c r="N286" s="153"/>
      <c r="O286" s="199" t="str">
        <f t="shared" si="128"/>
        <v/>
      </c>
      <c r="P286" s="153">
        <v>1</v>
      </c>
      <c r="Q286" s="243">
        <v>600</v>
      </c>
      <c r="R286" s="153"/>
      <c r="S286" s="153"/>
      <c r="T286" s="153"/>
      <c r="U286" s="209">
        <f t="shared" si="141"/>
        <v>600</v>
      </c>
      <c r="V286" s="153">
        <v>60</v>
      </c>
      <c r="W286" s="153"/>
      <c r="X286" s="153"/>
      <c r="Y286" s="153"/>
      <c r="Z286" s="153"/>
      <c r="AA286" s="153"/>
      <c r="AB286" s="153"/>
      <c r="AC286" s="153"/>
      <c r="AD286" s="153"/>
      <c r="AE286" s="153"/>
      <c r="AF286" s="153"/>
      <c r="AG286" s="153"/>
      <c r="AH286" s="153"/>
      <c r="AI286" s="153"/>
      <c r="AJ286" s="153"/>
      <c r="AK286" s="153"/>
      <c r="AL286" s="153"/>
      <c r="AM286" s="153"/>
      <c r="AN286" s="153"/>
      <c r="AO286" s="153"/>
      <c r="AP286" s="153"/>
      <c r="AQ286" s="153">
        <v>30</v>
      </c>
      <c r="AR286" s="153"/>
      <c r="AS286" s="153"/>
      <c r="AT286" s="153"/>
      <c r="AU286" s="153"/>
      <c r="AV286" s="153"/>
      <c r="AW286" s="153"/>
      <c r="AX286" s="153"/>
      <c r="AY286" s="153"/>
      <c r="AZ286" s="153"/>
      <c r="BA286" s="153"/>
      <c r="BB286" s="153"/>
      <c r="BC286" s="153"/>
      <c r="BD286" s="153"/>
      <c r="BE286" s="153"/>
      <c r="BF286" s="153"/>
      <c r="BG286" s="223">
        <f t="shared" si="129"/>
        <v>90</v>
      </c>
      <c r="BH286" s="224">
        <f t="shared" si="130"/>
        <v>1.5</v>
      </c>
      <c r="BI286" s="225">
        <f t="shared" si="142"/>
        <v>1</v>
      </c>
      <c r="BJ286" s="225">
        <f t="shared" si="143"/>
        <v>66.6666666666667</v>
      </c>
      <c r="BK286" s="226">
        <f t="shared" si="144"/>
        <v>0</v>
      </c>
      <c r="BL286" s="226">
        <f t="shared" si="145"/>
        <v>100</v>
      </c>
      <c r="BM286" s="226">
        <f t="shared" si="146"/>
        <v>0</v>
      </c>
      <c r="BN286" s="237">
        <f t="shared" si="136"/>
        <v>0</v>
      </c>
      <c r="BO286" s="237">
        <f t="shared" si="137"/>
        <v>0</v>
      </c>
      <c r="BP286" s="237">
        <f t="shared" si="138"/>
        <v>0.5</v>
      </c>
      <c r="BQ286" s="238">
        <f t="shared" si="139"/>
        <v>0</v>
      </c>
      <c r="BR286" s="140"/>
      <c r="BS286" s="140"/>
      <c r="BT286" s="140"/>
      <c r="BU286" s="141"/>
      <c r="BV286" s="140"/>
      <c r="BW286" s="153">
        <f t="shared" si="147"/>
        <v>600</v>
      </c>
    </row>
    <row r="287" s="129" customFormat="1" spans="1:75">
      <c r="A287" s="170">
        <v>314</v>
      </c>
      <c r="B287" s="171">
        <v>46058</v>
      </c>
      <c r="C287" s="153" t="s">
        <v>97</v>
      </c>
      <c r="D287" s="130" t="str">
        <f t="shared" si="140"/>
        <v>FG</v>
      </c>
      <c r="E287" s="172" t="s">
        <v>98</v>
      </c>
      <c r="F287" s="172" t="s">
        <v>106</v>
      </c>
      <c r="G287" s="173" t="s">
        <v>179</v>
      </c>
      <c r="H287" s="173" t="s">
        <v>193</v>
      </c>
      <c r="I287" s="173"/>
      <c r="J287" s="105">
        <v>208247</v>
      </c>
      <c r="K287" s="197" t="str">
        <f>VLOOKUP(J287,'[3]Item List (3)'!A$1:B$110000,2,FALSE)</f>
        <v>OR.209 YY2 </v>
      </c>
      <c r="L287" s="105">
        <v>260104004</v>
      </c>
      <c r="M287" s="198" t="str">
        <f t="shared" si="127"/>
        <v>OR</v>
      </c>
      <c r="N287" s="153"/>
      <c r="O287" s="199" t="str">
        <f t="shared" si="128"/>
        <v/>
      </c>
      <c r="P287" s="153">
        <v>1</v>
      </c>
      <c r="Q287" s="243">
        <v>3600</v>
      </c>
      <c r="R287" s="153"/>
      <c r="S287" s="153"/>
      <c r="T287" s="153"/>
      <c r="U287" s="209">
        <f t="shared" si="141"/>
        <v>3600</v>
      </c>
      <c r="V287" s="153">
        <v>270</v>
      </c>
      <c r="W287" s="153">
        <v>120</v>
      </c>
      <c r="X287" s="153"/>
      <c r="Y287" s="153"/>
      <c r="Z287" s="153"/>
      <c r="AA287" s="153"/>
      <c r="AB287" s="153"/>
      <c r="AC287" s="153"/>
      <c r="AD287" s="153"/>
      <c r="AE287" s="153"/>
      <c r="AF287" s="153"/>
      <c r="AG287" s="153"/>
      <c r="AH287" s="153"/>
      <c r="AI287" s="153"/>
      <c r="AJ287" s="153"/>
      <c r="AK287" s="153"/>
      <c r="AL287" s="153"/>
      <c r="AM287" s="153"/>
      <c r="AN287" s="153"/>
      <c r="AO287" s="153"/>
      <c r="AP287" s="153"/>
      <c r="AQ287" s="153"/>
      <c r="AR287" s="153"/>
      <c r="AS287" s="153"/>
      <c r="AT287" s="153"/>
      <c r="AU287" s="153"/>
      <c r="AV287" s="153"/>
      <c r="AW287" s="153"/>
      <c r="AX287" s="153"/>
      <c r="AY287" s="153"/>
      <c r="AZ287" s="153"/>
      <c r="BA287" s="153"/>
      <c r="BB287" s="153"/>
      <c r="BC287" s="153"/>
      <c r="BD287" s="153"/>
      <c r="BE287" s="153"/>
      <c r="BF287" s="153"/>
      <c r="BG287" s="223">
        <f t="shared" si="129"/>
        <v>390</v>
      </c>
      <c r="BH287" s="224">
        <f t="shared" si="130"/>
        <v>6.5</v>
      </c>
      <c r="BI287" s="225">
        <f t="shared" si="142"/>
        <v>4.5</v>
      </c>
      <c r="BJ287" s="225">
        <f t="shared" si="143"/>
        <v>69.2307692307692</v>
      </c>
      <c r="BK287" s="226">
        <f t="shared" si="144"/>
        <v>0</v>
      </c>
      <c r="BL287" s="226">
        <f t="shared" si="145"/>
        <v>100</v>
      </c>
      <c r="BM287" s="226">
        <f t="shared" si="146"/>
        <v>0</v>
      </c>
      <c r="BN287" s="237">
        <f t="shared" si="136"/>
        <v>2</v>
      </c>
      <c r="BO287" s="237">
        <f t="shared" si="137"/>
        <v>0</v>
      </c>
      <c r="BP287" s="237">
        <f t="shared" si="138"/>
        <v>0</v>
      </c>
      <c r="BQ287" s="238">
        <f t="shared" si="139"/>
        <v>0</v>
      </c>
      <c r="BR287" s="140"/>
      <c r="BS287" s="140"/>
      <c r="BT287" s="140"/>
      <c r="BU287" s="141"/>
      <c r="BV287" s="140"/>
      <c r="BW287" s="153">
        <f t="shared" si="147"/>
        <v>3600</v>
      </c>
    </row>
    <row r="288" s="129" customFormat="1" spans="1:75">
      <c r="A288" s="170">
        <v>315</v>
      </c>
      <c r="B288" s="171">
        <v>46058</v>
      </c>
      <c r="C288" s="153" t="s">
        <v>99</v>
      </c>
      <c r="D288" s="130" t="str">
        <f t="shared" si="140"/>
        <v>FG</v>
      </c>
      <c r="E288" s="172" t="s">
        <v>98</v>
      </c>
      <c r="F288" s="172" t="s">
        <v>106</v>
      </c>
      <c r="G288" s="173" t="s">
        <v>101</v>
      </c>
      <c r="H288" s="173" t="s">
        <v>102</v>
      </c>
      <c r="I288" s="173"/>
      <c r="J288" s="105">
        <v>208247</v>
      </c>
      <c r="K288" s="197" t="str">
        <f>VLOOKUP(J288,'[3]Item List (3)'!A$1:B$110000,2,FALSE)</f>
        <v>OR.209 YY2 </v>
      </c>
      <c r="L288" s="105">
        <v>260104004</v>
      </c>
      <c r="M288" s="198" t="str">
        <f t="shared" si="127"/>
        <v>OR</v>
      </c>
      <c r="N288" s="153"/>
      <c r="O288" s="199" t="str">
        <f t="shared" si="128"/>
        <v/>
      </c>
      <c r="P288" s="153">
        <v>2</v>
      </c>
      <c r="Q288" s="243">
        <v>6480</v>
      </c>
      <c r="R288" s="153"/>
      <c r="S288" s="153"/>
      <c r="T288" s="153"/>
      <c r="U288" s="209">
        <f t="shared" si="141"/>
        <v>6480</v>
      </c>
      <c r="V288" s="153">
        <v>300</v>
      </c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3"/>
      <c r="AK288" s="153"/>
      <c r="AL288" s="153"/>
      <c r="AM288" s="153"/>
      <c r="AN288" s="153"/>
      <c r="AO288" s="153"/>
      <c r="AP288" s="153"/>
      <c r="AQ288" s="153">
        <v>30</v>
      </c>
      <c r="AR288" s="153"/>
      <c r="AS288" s="153"/>
      <c r="AT288" s="153"/>
      <c r="AU288" s="153"/>
      <c r="AV288" s="153"/>
      <c r="AW288" s="153"/>
      <c r="AX288" s="153"/>
      <c r="AY288" s="153"/>
      <c r="AZ288" s="153"/>
      <c r="BA288" s="153"/>
      <c r="BB288" s="153"/>
      <c r="BC288" s="153"/>
      <c r="BD288" s="153"/>
      <c r="BE288" s="153"/>
      <c r="BF288" s="153"/>
      <c r="BG288" s="223">
        <f t="shared" si="129"/>
        <v>330</v>
      </c>
      <c r="BH288" s="224">
        <f t="shared" si="130"/>
        <v>5.5</v>
      </c>
      <c r="BI288" s="225">
        <f t="shared" si="142"/>
        <v>5</v>
      </c>
      <c r="BJ288" s="225">
        <f t="shared" si="143"/>
        <v>90.9090909090909</v>
      </c>
      <c r="BK288" s="226">
        <f t="shared" si="144"/>
        <v>0</v>
      </c>
      <c r="BL288" s="226">
        <f t="shared" si="145"/>
        <v>100</v>
      </c>
      <c r="BM288" s="226">
        <f t="shared" si="146"/>
        <v>0</v>
      </c>
      <c r="BN288" s="237">
        <f t="shared" si="136"/>
        <v>0</v>
      </c>
      <c r="BO288" s="237">
        <f t="shared" si="137"/>
        <v>0</v>
      </c>
      <c r="BP288" s="237">
        <f t="shared" si="138"/>
        <v>0.5</v>
      </c>
      <c r="BQ288" s="238">
        <f t="shared" si="139"/>
        <v>0</v>
      </c>
      <c r="BR288" s="140"/>
      <c r="BS288" s="140"/>
      <c r="BT288" s="140"/>
      <c r="BU288" s="141"/>
      <c r="BV288" s="140"/>
      <c r="BW288" s="153">
        <f t="shared" si="147"/>
        <v>12960</v>
      </c>
    </row>
    <row r="289" s="129" customFormat="1" spans="1:75">
      <c r="A289" s="170">
        <v>316</v>
      </c>
      <c r="B289" s="171">
        <v>46058</v>
      </c>
      <c r="C289" s="249" t="s">
        <v>99</v>
      </c>
      <c r="D289" s="130" t="str">
        <f t="shared" ref="D289:D321" si="148">LEFT(E289,2)</f>
        <v>FG</v>
      </c>
      <c r="E289" s="172" t="s">
        <v>98</v>
      </c>
      <c r="F289" s="172" t="s">
        <v>106</v>
      </c>
      <c r="G289" s="173" t="s">
        <v>101</v>
      </c>
      <c r="H289" s="173" t="s">
        <v>102</v>
      </c>
      <c r="I289" s="173"/>
      <c r="J289" s="105">
        <v>208448</v>
      </c>
      <c r="K289" s="197" t="str">
        <f>VLOOKUP(J289,'[3]Item List (3)'!A$1:B$110000,2,FALSE)</f>
        <v>R.OR 448(JC 8007) </v>
      </c>
      <c r="L289" s="105">
        <v>260129006</v>
      </c>
      <c r="M289" s="198" t="str">
        <f t="shared" si="127"/>
        <v>OR</v>
      </c>
      <c r="N289" s="153"/>
      <c r="O289" s="199" t="str">
        <f t="shared" si="128"/>
        <v/>
      </c>
      <c r="P289" s="153">
        <v>2</v>
      </c>
      <c r="Q289" s="243">
        <v>3996</v>
      </c>
      <c r="R289" s="153"/>
      <c r="S289" s="153"/>
      <c r="T289" s="153"/>
      <c r="U289" s="209">
        <f t="shared" si="141"/>
        <v>3996</v>
      </c>
      <c r="V289" s="153">
        <v>330</v>
      </c>
      <c r="W289" s="153">
        <v>120</v>
      </c>
      <c r="X289" s="153"/>
      <c r="Y289" s="153"/>
      <c r="Z289" s="153"/>
      <c r="AA289" s="153"/>
      <c r="AB289" s="153"/>
      <c r="AC289" s="153"/>
      <c r="AD289" s="153"/>
      <c r="AE289" s="153"/>
      <c r="AF289" s="153"/>
      <c r="AG289" s="153"/>
      <c r="AH289" s="153"/>
      <c r="AI289" s="153"/>
      <c r="AJ289" s="153"/>
      <c r="AK289" s="153"/>
      <c r="AL289" s="153"/>
      <c r="AM289" s="153"/>
      <c r="AN289" s="153"/>
      <c r="AO289" s="153"/>
      <c r="AP289" s="153"/>
      <c r="AQ289" s="153">
        <v>60</v>
      </c>
      <c r="AR289" s="153"/>
      <c r="AS289" s="153"/>
      <c r="AT289" s="153"/>
      <c r="AU289" s="153"/>
      <c r="AV289" s="153"/>
      <c r="AW289" s="153"/>
      <c r="AX289" s="153"/>
      <c r="AY289" s="153"/>
      <c r="AZ289" s="153"/>
      <c r="BA289" s="153"/>
      <c r="BB289" s="153"/>
      <c r="BC289" s="153"/>
      <c r="BD289" s="153"/>
      <c r="BE289" s="153"/>
      <c r="BF289" s="153"/>
      <c r="BG289" s="223">
        <f t="shared" si="129"/>
        <v>510</v>
      </c>
      <c r="BH289" s="224">
        <f t="shared" si="130"/>
        <v>8.5</v>
      </c>
      <c r="BI289" s="225">
        <f t="shared" si="142"/>
        <v>5.5</v>
      </c>
      <c r="BJ289" s="225">
        <f t="shared" si="143"/>
        <v>64.7058823529412</v>
      </c>
      <c r="BK289" s="226">
        <f t="shared" si="144"/>
        <v>0</v>
      </c>
      <c r="BL289" s="226">
        <f t="shared" si="145"/>
        <v>100</v>
      </c>
      <c r="BM289" s="226">
        <f t="shared" si="146"/>
        <v>0</v>
      </c>
      <c r="BN289" s="237">
        <f t="shared" si="136"/>
        <v>2</v>
      </c>
      <c r="BO289" s="237">
        <f t="shared" si="137"/>
        <v>0</v>
      </c>
      <c r="BP289" s="237">
        <f t="shared" si="138"/>
        <v>1</v>
      </c>
      <c r="BQ289" s="238">
        <f t="shared" si="139"/>
        <v>0</v>
      </c>
      <c r="BR289" s="140"/>
      <c r="BS289" s="140"/>
      <c r="BT289" s="140"/>
      <c r="BU289" s="141"/>
      <c r="BV289" s="140"/>
      <c r="BW289" s="153">
        <f t="shared" si="147"/>
        <v>7992</v>
      </c>
    </row>
    <row r="290" s="129" customFormat="1" spans="1:75">
      <c r="A290" s="170">
        <v>317</v>
      </c>
      <c r="B290" s="171">
        <v>46058</v>
      </c>
      <c r="C290" s="249" t="s">
        <v>99</v>
      </c>
      <c r="D290" s="130" t="str">
        <f t="shared" si="148"/>
        <v>FG</v>
      </c>
      <c r="E290" s="172" t="s">
        <v>98</v>
      </c>
      <c r="F290" s="172"/>
      <c r="G290" s="173" t="s">
        <v>101</v>
      </c>
      <c r="H290" s="173" t="s">
        <v>102</v>
      </c>
      <c r="I290" s="173"/>
      <c r="J290" s="105">
        <v>95076</v>
      </c>
      <c r="K290" s="197" t="e">
        <f>VLOOKUP(J290,'[3]Item List (3)'!A$1:B$110000,2,FALSE)</f>
        <v>#N/A</v>
      </c>
      <c r="L290" s="105"/>
      <c r="M290" s="198" t="str">
        <f t="shared" si="127"/>
        <v>IR</v>
      </c>
      <c r="N290" s="153"/>
      <c r="O290" s="199" t="str">
        <f t="shared" si="128"/>
        <v/>
      </c>
      <c r="P290" s="153">
        <v>1</v>
      </c>
      <c r="Q290" s="243"/>
      <c r="R290" s="153"/>
      <c r="S290" s="153"/>
      <c r="T290" s="153"/>
      <c r="U290" s="209">
        <f t="shared" si="141"/>
        <v>0</v>
      </c>
      <c r="V290" s="153"/>
      <c r="W290" s="153">
        <v>60</v>
      </c>
      <c r="X290" s="153"/>
      <c r="Y290" s="153"/>
      <c r="Z290" s="153"/>
      <c r="AA290" s="153"/>
      <c r="AB290" s="153"/>
      <c r="AC290" s="153"/>
      <c r="AD290" s="153"/>
      <c r="AE290" s="153"/>
      <c r="AF290" s="153"/>
      <c r="AG290" s="153"/>
      <c r="AH290" s="153"/>
      <c r="AI290" s="153"/>
      <c r="AJ290" s="153"/>
      <c r="AK290" s="153"/>
      <c r="AL290" s="153"/>
      <c r="AM290" s="153"/>
      <c r="AN290" s="153"/>
      <c r="AO290" s="153"/>
      <c r="AP290" s="153"/>
      <c r="AQ290" s="153"/>
      <c r="AR290" s="153"/>
      <c r="AS290" s="153"/>
      <c r="AT290" s="153"/>
      <c r="AU290" s="153"/>
      <c r="AV290" s="153"/>
      <c r="AW290" s="153"/>
      <c r="AX290" s="153"/>
      <c r="AY290" s="153"/>
      <c r="AZ290" s="153"/>
      <c r="BA290" s="153"/>
      <c r="BB290" s="153"/>
      <c r="BC290" s="153"/>
      <c r="BD290" s="153"/>
      <c r="BE290" s="153"/>
      <c r="BF290" s="153"/>
      <c r="BG290" s="223">
        <f t="shared" si="129"/>
        <v>60</v>
      </c>
      <c r="BH290" s="224">
        <f t="shared" si="130"/>
        <v>1</v>
      </c>
      <c r="BI290" s="225">
        <f t="shared" si="142"/>
        <v>0</v>
      </c>
      <c r="BJ290" s="225">
        <f t="shared" si="143"/>
        <v>0</v>
      </c>
      <c r="BK290" s="226">
        <f t="shared" si="144"/>
        <v>0</v>
      </c>
      <c r="BL290" s="226">
        <f t="shared" si="145"/>
        <v>0</v>
      </c>
      <c r="BM290" s="226">
        <f t="shared" si="146"/>
        <v>0</v>
      </c>
      <c r="BN290" s="237">
        <f t="shared" si="136"/>
        <v>1</v>
      </c>
      <c r="BO290" s="237">
        <f t="shared" si="137"/>
        <v>0</v>
      </c>
      <c r="BP290" s="237">
        <f t="shared" si="138"/>
        <v>0</v>
      </c>
      <c r="BQ290" s="238">
        <f t="shared" si="139"/>
        <v>0</v>
      </c>
      <c r="BR290" s="140"/>
      <c r="BS290" s="140"/>
      <c r="BT290" s="140"/>
      <c r="BU290" s="141"/>
      <c r="BV290" s="140"/>
      <c r="BW290" s="153">
        <f t="shared" si="147"/>
        <v>0</v>
      </c>
    </row>
    <row r="291" s="129" customFormat="1" spans="1:75">
      <c r="A291" s="170">
        <v>318</v>
      </c>
      <c r="B291" s="171">
        <v>46058</v>
      </c>
      <c r="C291" s="249" t="s">
        <v>97</v>
      </c>
      <c r="D291" s="250" t="str">
        <f t="shared" si="148"/>
        <v>FG</v>
      </c>
      <c r="E291" s="249" t="s">
        <v>103</v>
      </c>
      <c r="F291" s="172" t="s">
        <v>106</v>
      </c>
      <c r="G291" s="173" t="s">
        <v>105</v>
      </c>
      <c r="H291" s="173" t="s">
        <v>180</v>
      </c>
      <c r="I291" s="173"/>
      <c r="J291" s="105">
        <v>104737</v>
      </c>
      <c r="K291" s="197" t="str">
        <f>VLOOKUP(J291,'[3]Item List (3)'!A$1:B$110000,2,FALSE)</f>
        <v>IR.IR 42X51.5X37 </v>
      </c>
      <c r="L291" s="105">
        <v>260121008</v>
      </c>
      <c r="M291" s="198" t="str">
        <f t="shared" si="127"/>
        <v>IR</v>
      </c>
      <c r="N291" s="153"/>
      <c r="O291" s="199" t="str">
        <f t="shared" si="128"/>
        <v/>
      </c>
      <c r="P291" s="153">
        <v>1</v>
      </c>
      <c r="Q291" s="243">
        <v>1000</v>
      </c>
      <c r="R291" s="153"/>
      <c r="S291" s="153"/>
      <c r="T291" s="153"/>
      <c r="U291" s="209">
        <f t="shared" si="141"/>
        <v>1000</v>
      </c>
      <c r="V291" s="153">
        <v>60</v>
      </c>
      <c r="W291" s="153"/>
      <c r="X291" s="153"/>
      <c r="Y291" s="153"/>
      <c r="Z291" s="153"/>
      <c r="AA291" s="153"/>
      <c r="AB291" s="153"/>
      <c r="AC291" s="153"/>
      <c r="AD291" s="153"/>
      <c r="AE291" s="153"/>
      <c r="AF291" s="153"/>
      <c r="AG291" s="153"/>
      <c r="AH291" s="153"/>
      <c r="AI291" s="153"/>
      <c r="AJ291" s="153"/>
      <c r="AK291" s="153"/>
      <c r="AL291" s="153"/>
      <c r="AM291" s="153"/>
      <c r="AN291" s="153"/>
      <c r="AO291" s="153"/>
      <c r="AP291" s="153"/>
      <c r="AQ291" s="153">
        <v>180</v>
      </c>
      <c r="AR291" s="153"/>
      <c r="AS291" s="153"/>
      <c r="AT291" s="153"/>
      <c r="AU291" s="153"/>
      <c r="AV291" s="153"/>
      <c r="AW291" s="153"/>
      <c r="AX291" s="153"/>
      <c r="AY291" s="153"/>
      <c r="AZ291" s="153"/>
      <c r="BA291" s="153"/>
      <c r="BB291" s="153"/>
      <c r="BC291" s="153"/>
      <c r="BD291" s="153"/>
      <c r="BE291" s="153"/>
      <c r="BF291" s="153"/>
      <c r="BG291" s="223">
        <f t="shared" si="129"/>
        <v>240</v>
      </c>
      <c r="BH291" s="224">
        <f t="shared" si="130"/>
        <v>4</v>
      </c>
      <c r="BI291" s="225">
        <f t="shared" si="142"/>
        <v>1</v>
      </c>
      <c r="BJ291" s="225">
        <f t="shared" si="143"/>
        <v>25</v>
      </c>
      <c r="BK291" s="226">
        <f t="shared" si="144"/>
        <v>0</v>
      </c>
      <c r="BL291" s="226">
        <f t="shared" si="145"/>
        <v>100</v>
      </c>
      <c r="BM291" s="226">
        <f t="shared" si="146"/>
        <v>0</v>
      </c>
      <c r="BN291" s="237">
        <f t="shared" si="136"/>
        <v>0</v>
      </c>
      <c r="BO291" s="237">
        <f t="shared" si="137"/>
        <v>0</v>
      </c>
      <c r="BP291" s="237">
        <f t="shared" si="138"/>
        <v>3</v>
      </c>
      <c r="BQ291" s="238">
        <f t="shared" si="139"/>
        <v>0</v>
      </c>
      <c r="BR291" s="140"/>
      <c r="BS291" s="140"/>
      <c r="BT291" s="140"/>
      <c r="BU291" s="141"/>
      <c r="BV291" s="140"/>
      <c r="BW291" s="153">
        <f t="shared" si="147"/>
        <v>1000</v>
      </c>
    </row>
    <row r="292" s="129" customFormat="1" spans="1:75">
      <c r="A292" s="170">
        <v>319</v>
      </c>
      <c r="B292" s="171">
        <v>46058</v>
      </c>
      <c r="C292" s="249" t="s">
        <v>97</v>
      </c>
      <c r="D292" s="250" t="str">
        <f t="shared" si="148"/>
        <v>FG</v>
      </c>
      <c r="E292" s="249" t="s">
        <v>103</v>
      </c>
      <c r="F292" s="172" t="s">
        <v>100</v>
      </c>
      <c r="G292" s="173" t="s">
        <v>105</v>
      </c>
      <c r="H292" s="173" t="s">
        <v>180</v>
      </c>
      <c r="I292" s="173"/>
      <c r="J292" s="105">
        <v>104737</v>
      </c>
      <c r="K292" s="197" t="str">
        <f>VLOOKUP(J292,'[3]Item List (3)'!A$1:B$110000,2,FALSE)</f>
        <v>IR.IR 42X51.5X37 </v>
      </c>
      <c r="L292" s="105">
        <v>260121008</v>
      </c>
      <c r="M292" s="198" t="str">
        <f t="shared" si="127"/>
        <v>IR</v>
      </c>
      <c r="N292" s="153"/>
      <c r="O292" s="199" t="str">
        <f t="shared" si="128"/>
        <v/>
      </c>
      <c r="P292" s="153">
        <v>1</v>
      </c>
      <c r="Q292" s="243">
        <v>1168</v>
      </c>
      <c r="R292" s="153"/>
      <c r="S292" s="153"/>
      <c r="T292" s="153"/>
      <c r="U292" s="209">
        <f t="shared" si="141"/>
        <v>1168</v>
      </c>
      <c r="V292" s="153">
        <v>240</v>
      </c>
      <c r="W292" s="153"/>
      <c r="X292" s="153"/>
      <c r="Y292" s="153"/>
      <c r="Z292" s="153"/>
      <c r="AA292" s="153"/>
      <c r="AB292" s="153"/>
      <c r="AC292" s="153"/>
      <c r="AD292" s="153"/>
      <c r="AE292" s="153"/>
      <c r="AF292" s="153"/>
      <c r="AG292" s="153"/>
      <c r="AH292" s="153"/>
      <c r="AI292" s="153"/>
      <c r="AJ292" s="153"/>
      <c r="AK292" s="153"/>
      <c r="AL292" s="153"/>
      <c r="AM292" s="153"/>
      <c r="AN292" s="153"/>
      <c r="AO292" s="153"/>
      <c r="AP292" s="153"/>
      <c r="AQ292" s="153"/>
      <c r="AR292" s="153"/>
      <c r="AS292" s="153"/>
      <c r="AT292" s="153"/>
      <c r="AU292" s="153"/>
      <c r="AV292" s="153"/>
      <c r="AW292" s="153"/>
      <c r="AX292" s="153"/>
      <c r="AY292" s="153"/>
      <c r="AZ292" s="153"/>
      <c r="BA292" s="153"/>
      <c r="BB292" s="153"/>
      <c r="BC292" s="153"/>
      <c r="BD292" s="153"/>
      <c r="BE292" s="153"/>
      <c r="BF292" s="153"/>
      <c r="BG292" s="223">
        <f t="shared" si="129"/>
        <v>240</v>
      </c>
      <c r="BH292" s="224">
        <f t="shared" si="130"/>
        <v>4</v>
      </c>
      <c r="BI292" s="225">
        <f t="shared" si="142"/>
        <v>4</v>
      </c>
      <c r="BJ292" s="225">
        <f t="shared" si="143"/>
        <v>100</v>
      </c>
      <c r="BK292" s="226">
        <f t="shared" si="144"/>
        <v>0</v>
      </c>
      <c r="BL292" s="226">
        <f t="shared" si="145"/>
        <v>100</v>
      </c>
      <c r="BM292" s="226">
        <f t="shared" si="146"/>
        <v>0</v>
      </c>
      <c r="BN292" s="237">
        <f t="shared" si="136"/>
        <v>0</v>
      </c>
      <c r="BO292" s="237">
        <f t="shared" si="137"/>
        <v>0</v>
      </c>
      <c r="BP292" s="237">
        <f t="shared" si="138"/>
        <v>0</v>
      </c>
      <c r="BQ292" s="238">
        <f t="shared" si="139"/>
        <v>0</v>
      </c>
      <c r="BR292" s="140"/>
      <c r="BS292" s="140"/>
      <c r="BT292" s="140"/>
      <c r="BU292" s="141"/>
      <c r="BV292" s="140"/>
      <c r="BW292" s="153">
        <f t="shared" si="147"/>
        <v>1168</v>
      </c>
    </row>
    <row r="293" s="129" customFormat="1" spans="1:75">
      <c r="A293" s="170">
        <v>320</v>
      </c>
      <c r="B293" s="171">
        <v>46058</v>
      </c>
      <c r="C293" s="249" t="s">
        <v>99</v>
      </c>
      <c r="D293" s="250" t="str">
        <f t="shared" si="148"/>
        <v>FG</v>
      </c>
      <c r="E293" s="249" t="s">
        <v>103</v>
      </c>
      <c r="F293" s="172" t="s">
        <v>106</v>
      </c>
      <c r="G293" s="173" t="s">
        <v>105</v>
      </c>
      <c r="H293" s="173" t="s">
        <v>107</v>
      </c>
      <c r="I293" s="173"/>
      <c r="J293" s="105">
        <v>104737</v>
      </c>
      <c r="K293" s="197" t="str">
        <f>VLOOKUP(J293,'[3]Item List (3)'!A$1:B$110000,2,FALSE)</f>
        <v>IR.IR 42X51.5X37 </v>
      </c>
      <c r="L293" s="105">
        <v>260121008</v>
      </c>
      <c r="M293" s="198" t="str">
        <f t="shared" si="127"/>
        <v>IR</v>
      </c>
      <c r="N293" s="153"/>
      <c r="O293" s="199" t="str">
        <f t="shared" si="128"/>
        <v/>
      </c>
      <c r="P293" s="153">
        <v>1</v>
      </c>
      <c r="Q293" s="243">
        <v>1284</v>
      </c>
      <c r="R293" s="153"/>
      <c r="S293" s="153">
        <v>4</v>
      </c>
      <c r="T293" s="153"/>
      <c r="U293" s="209">
        <f t="shared" si="141"/>
        <v>1288</v>
      </c>
      <c r="V293" s="153">
        <v>120</v>
      </c>
      <c r="W293" s="153"/>
      <c r="X293" s="153"/>
      <c r="Y293" s="153"/>
      <c r="Z293" s="153"/>
      <c r="AA293" s="153"/>
      <c r="AB293" s="153"/>
      <c r="AC293" s="153"/>
      <c r="AD293" s="153"/>
      <c r="AE293" s="153"/>
      <c r="AF293" s="153"/>
      <c r="AG293" s="153"/>
      <c r="AH293" s="153"/>
      <c r="AI293" s="153"/>
      <c r="AJ293" s="153"/>
      <c r="AK293" s="153"/>
      <c r="AL293" s="153"/>
      <c r="AM293" s="153"/>
      <c r="AN293" s="153"/>
      <c r="AO293" s="153"/>
      <c r="AP293" s="153"/>
      <c r="AQ293" s="153">
        <v>120</v>
      </c>
      <c r="AR293" s="153"/>
      <c r="AS293" s="153"/>
      <c r="AT293" s="153"/>
      <c r="AU293" s="153"/>
      <c r="AV293" s="153"/>
      <c r="AW293" s="153"/>
      <c r="AX293" s="153"/>
      <c r="AY293" s="153"/>
      <c r="AZ293" s="153"/>
      <c r="BA293" s="153"/>
      <c r="BB293" s="153"/>
      <c r="BC293" s="153"/>
      <c r="BD293" s="153"/>
      <c r="BE293" s="153"/>
      <c r="BF293" s="153"/>
      <c r="BG293" s="223">
        <f t="shared" si="129"/>
        <v>240</v>
      </c>
      <c r="BH293" s="224">
        <f t="shared" si="130"/>
        <v>4</v>
      </c>
      <c r="BI293" s="225">
        <f t="shared" si="142"/>
        <v>2</v>
      </c>
      <c r="BJ293" s="225">
        <f t="shared" si="143"/>
        <v>50</v>
      </c>
      <c r="BK293" s="226">
        <f t="shared" si="144"/>
        <v>0</v>
      </c>
      <c r="BL293" s="226">
        <f t="shared" si="145"/>
        <v>99.6894409937888</v>
      </c>
      <c r="BM293" s="226">
        <f t="shared" si="146"/>
        <v>0</v>
      </c>
      <c r="BN293" s="237">
        <f t="shared" si="136"/>
        <v>0</v>
      </c>
      <c r="BO293" s="237">
        <f t="shared" si="137"/>
        <v>0</v>
      </c>
      <c r="BP293" s="237">
        <f t="shared" si="138"/>
        <v>2</v>
      </c>
      <c r="BQ293" s="238">
        <f t="shared" si="139"/>
        <v>0</v>
      </c>
      <c r="BR293" s="140"/>
      <c r="BS293" s="140"/>
      <c r="BT293" s="140"/>
      <c r="BU293" s="141"/>
      <c r="BV293" s="140"/>
      <c r="BW293" s="153">
        <f t="shared" si="147"/>
        <v>1284</v>
      </c>
    </row>
    <row r="294" s="129" customFormat="1" spans="1:75">
      <c r="A294" s="170">
        <v>321</v>
      </c>
      <c r="B294" s="171">
        <v>46058</v>
      </c>
      <c r="C294" s="249" t="s">
        <v>99</v>
      </c>
      <c r="D294" s="250" t="str">
        <f t="shared" si="148"/>
        <v>FG</v>
      </c>
      <c r="E294" s="249" t="s">
        <v>103</v>
      </c>
      <c r="F294" s="172" t="s">
        <v>100</v>
      </c>
      <c r="G294" s="173" t="s">
        <v>105</v>
      </c>
      <c r="H294" s="173" t="s">
        <v>107</v>
      </c>
      <c r="I294" s="173"/>
      <c r="J294" s="105">
        <v>208281</v>
      </c>
      <c r="K294" s="197" t="str">
        <f>VLOOKUP(J294,'[3]Item List (3)'!A$1:B$110000,2,FALSE)</f>
        <v>D.OR 14536 </v>
      </c>
      <c r="L294" s="105">
        <v>251230010</v>
      </c>
      <c r="M294" s="198" t="str">
        <f t="shared" si="127"/>
        <v>OR</v>
      </c>
      <c r="N294" s="153"/>
      <c r="O294" s="199" t="str">
        <f t="shared" si="128"/>
        <v/>
      </c>
      <c r="P294" s="153">
        <v>3</v>
      </c>
      <c r="Q294" s="243">
        <v>1053</v>
      </c>
      <c r="R294" s="153"/>
      <c r="S294" s="153"/>
      <c r="T294" s="153"/>
      <c r="U294" s="209">
        <f t="shared" si="141"/>
        <v>1053</v>
      </c>
      <c r="V294" s="153">
        <v>180</v>
      </c>
      <c r="W294" s="153">
        <v>60</v>
      </c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3"/>
      <c r="AK294" s="153"/>
      <c r="AL294" s="153"/>
      <c r="AM294" s="153"/>
      <c r="AN294" s="153"/>
      <c r="AO294" s="153"/>
      <c r="AP294" s="153"/>
      <c r="AQ294" s="153"/>
      <c r="AR294" s="153"/>
      <c r="AS294" s="153"/>
      <c r="AT294" s="153"/>
      <c r="AU294" s="153"/>
      <c r="AV294" s="153"/>
      <c r="AW294" s="153"/>
      <c r="AX294" s="153"/>
      <c r="AY294" s="153"/>
      <c r="AZ294" s="153"/>
      <c r="BA294" s="153"/>
      <c r="BB294" s="153"/>
      <c r="BC294" s="153"/>
      <c r="BD294" s="153"/>
      <c r="BE294" s="153"/>
      <c r="BF294" s="153"/>
      <c r="BG294" s="223">
        <f t="shared" si="129"/>
        <v>240</v>
      </c>
      <c r="BH294" s="224">
        <f t="shared" si="130"/>
        <v>4</v>
      </c>
      <c r="BI294" s="225">
        <f t="shared" si="142"/>
        <v>3</v>
      </c>
      <c r="BJ294" s="225">
        <f t="shared" si="143"/>
        <v>75</v>
      </c>
      <c r="BK294" s="226">
        <f t="shared" si="144"/>
        <v>0</v>
      </c>
      <c r="BL294" s="226">
        <f t="shared" si="145"/>
        <v>100</v>
      </c>
      <c r="BM294" s="226">
        <f t="shared" si="146"/>
        <v>0</v>
      </c>
      <c r="BN294" s="237">
        <f t="shared" si="136"/>
        <v>1</v>
      </c>
      <c r="BO294" s="237">
        <f t="shared" si="137"/>
        <v>0</v>
      </c>
      <c r="BP294" s="237">
        <f t="shared" si="138"/>
        <v>0</v>
      </c>
      <c r="BQ294" s="238">
        <f t="shared" si="139"/>
        <v>0</v>
      </c>
      <c r="BR294" s="140"/>
      <c r="BS294" s="140"/>
      <c r="BT294" s="140"/>
      <c r="BU294" s="141"/>
      <c r="BV294" s="140"/>
      <c r="BW294" s="153">
        <f t="shared" si="147"/>
        <v>3159</v>
      </c>
    </row>
    <row r="295" s="129" customFormat="1" spans="1:75">
      <c r="A295" s="170">
        <v>322</v>
      </c>
      <c r="B295" s="171">
        <v>46058</v>
      </c>
      <c r="C295" s="153" t="s">
        <v>97</v>
      </c>
      <c r="D295" s="130" t="str">
        <f t="shared" si="148"/>
        <v>CG</v>
      </c>
      <c r="E295" s="172" t="s">
        <v>109</v>
      </c>
      <c r="F295" s="172"/>
      <c r="G295" s="173"/>
      <c r="H295" s="173"/>
      <c r="I295" s="173"/>
      <c r="J295" s="105"/>
      <c r="K295" s="197" t="e">
        <f>VLOOKUP(J295,'[3]Item List (3)'!A$1:B$110000,2,FALSE)</f>
        <v>#N/A</v>
      </c>
      <c r="L295" s="105"/>
      <c r="M295" s="198" t="str">
        <f t="shared" si="127"/>
        <v>IR</v>
      </c>
      <c r="N295" s="153"/>
      <c r="O295" s="199" t="str">
        <f t="shared" si="128"/>
        <v/>
      </c>
      <c r="P295" s="153"/>
      <c r="Q295" s="243"/>
      <c r="R295" s="153"/>
      <c r="S295" s="153"/>
      <c r="T295" s="153"/>
      <c r="U295" s="209">
        <f t="shared" si="141"/>
        <v>0</v>
      </c>
      <c r="V295" s="153"/>
      <c r="W295" s="153"/>
      <c r="X295" s="153"/>
      <c r="Y295" s="153"/>
      <c r="Z295" s="153"/>
      <c r="AA295" s="153"/>
      <c r="AB295" s="153"/>
      <c r="AC295" s="153"/>
      <c r="AD295" s="153"/>
      <c r="AE295" s="153"/>
      <c r="AF295" s="153"/>
      <c r="AG295" s="153"/>
      <c r="AH295" s="153"/>
      <c r="AI295" s="153"/>
      <c r="AJ295" s="153"/>
      <c r="AK295" s="153"/>
      <c r="AL295" s="153"/>
      <c r="AM295" s="153"/>
      <c r="AN295" s="153"/>
      <c r="AO295" s="153"/>
      <c r="AP295" s="153"/>
      <c r="AQ295" s="153"/>
      <c r="AR295" s="153"/>
      <c r="AS295" s="153"/>
      <c r="AT295" s="153"/>
      <c r="AU295" s="153"/>
      <c r="AV295" s="153"/>
      <c r="AW295" s="153"/>
      <c r="AX295" s="153"/>
      <c r="AY295" s="153"/>
      <c r="AZ295" s="153"/>
      <c r="BA295" s="153"/>
      <c r="BB295" s="153"/>
      <c r="BC295" s="153"/>
      <c r="BD295" s="153"/>
      <c r="BE295" s="153"/>
      <c r="BF295" s="153">
        <v>480</v>
      </c>
      <c r="BG295" s="223">
        <f t="shared" si="129"/>
        <v>480</v>
      </c>
      <c r="BH295" s="224">
        <f t="shared" si="130"/>
        <v>8</v>
      </c>
      <c r="BI295" s="225">
        <f t="shared" si="142"/>
        <v>0</v>
      </c>
      <c r="BJ295" s="225">
        <f t="shared" si="143"/>
        <v>0</v>
      </c>
      <c r="BK295" s="226">
        <f t="shared" si="144"/>
        <v>0</v>
      </c>
      <c r="BL295" s="226">
        <f t="shared" si="145"/>
        <v>0</v>
      </c>
      <c r="BM295" s="226">
        <f t="shared" si="146"/>
        <v>0</v>
      </c>
      <c r="BN295" s="237">
        <f t="shared" si="136"/>
        <v>8</v>
      </c>
      <c r="BO295" s="237">
        <f t="shared" si="137"/>
        <v>0</v>
      </c>
      <c r="BP295" s="237">
        <f t="shared" si="138"/>
        <v>0</v>
      </c>
      <c r="BQ295" s="238">
        <f t="shared" si="139"/>
        <v>0</v>
      </c>
      <c r="BR295" s="140"/>
      <c r="BS295" s="140"/>
      <c r="BT295" s="140"/>
      <c r="BU295" s="141"/>
      <c r="BV295" s="140"/>
      <c r="BW295" s="153">
        <f t="shared" si="147"/>
        <v>0</v>
      </c>
    </row>
    <row r="296" s="129" customFormat="1" spans="1:75">
      <c r="A296" s="170">
        <v>323</v>
      </c>
      <c r="B296" s="171">
        <v>46058</v>
      </c>
      <c r="C296" s="153" t="s">
        <v>99</v>
      </c>
      <c r="D296" s="130" t="str">
        <f t="shared" si="148"/>
        <v>CG</v>
      </c>
      <c r="E296" s="172" t="s">
        <v>109</v>
      </c>
      <c r="F296" s="172"/>
      <c r="G296" s="173"/>
      <c r="H296" s="173"/>
      <c r="I296" s="173"/>
      <c r="J296" s="105"/>
      <c r="K296" s="197" t="e">
        <f>VLOOKUP(J296,'[3]Item List (3)'!A$1:B$110000,2,FALSE)</f>
        <v>#N/A</v>
      </c>
      <c r="L296" s="105"/>
      <c r="M296" s="198" t="str">
        <f t="shared" si="127"/>
        <v>IR</v>
      </c>
      <c r="N296" s="153"/>
      <c r="O296" s="199" t="str">
        <f t="shared" si="128"/>
        <v/>
      </c>
      <c r="P296" s="153"/>
      <c r="Q296" s="243"/>
      <c r="R296" s="153"/>
      <c r="S296" s="153"/>
      <c r="T296" s="153"/>
      <c r="U296" s="209">
        <f t="shared" si="141"/>
        <v>0</v>
      </c>
      <c r="V296" s="153"/>
      <c r="W296" s="153"/>
      <c r="X296" s="153"/>
      <c r="Y296" s="153"/>
      <c r="Z296" s="153"/>
      <c r="AA296" s="153"/>
      <c r="AB296" s="153"/>
      <c r="AC296" s="153"/>
      <c r="AD296" s="153"/>
      <c r="AE296" s="153"/>
      <c r="AF296" s="153"/>
      <c r="AG296" s="153"/>
      <c r="AH296" s="153"/>
      <c r="AI296" s="153"/>
      <c r="AJ296" s="153"/>
      <c r="AK296" s="153"/>
      <c r="AL296" s="153"/>
      <c r="AM296" s="153"/>
      <c r="AN296" s="153"/>
      <c r="AO296" s="153"/>
      <c r="AP296" s="153"/>
      <c r="AQ296" s="153"/>
      <c r="AR296" s="153"/>
      <c r="AS296" s="153"/>
      <c r="AT296" s="153"/>
      <c r="AU296" s="153"/>
      <c r="AV296" s="153"/>
      <c r="AW296" s="153"/>
      <c r="AX296" s="153"/>
      <c r="AY296" s="153"/>
      <c r="AZ296" s="153"/>
      <c r="BA296" s="153"/>
      <c r="BB296" s="153"/>
      <c r="BC296" s="153"/>
      <c r="BD296" s="153"/>
      <c r="BE296" s="153"/>
      <c r="BF296" s="153">
        <v>480</v>
      </c>
      <c r="BG296" s="223">
        <f t="shared" si="129"/>
        <v>480</v>
      </c>
      <c r="BH296" s="224">
        <f t="shared" si="130"/>
        <v>8</v>
      </c>
      <c r="BI296" s="225">
        <f t="shared" si="142"/>
        <v>0</v>
      </c>
      <c r="BJ296" s="225">
        <f t="shared" si="143"/>
        <v>0</v>
      </c>
      <c r="BK296" s="226">
        <f t="shared" si="144"/>
        <v>0</v>
      </c>
      <c r="BL296" s="226">
        <f t="shared" si="145"/>
        <v>0</v>
      </c>
      <c r="BM296" s="226">
        <f t="shared" si="146"/>
        <v>0</v>
      </c>
      <c r="BN296" s="237">
        <f t="shared" si="136"/>
        <v>8</v>
      </c>
      <c r="BO296" s="237">
        <f t="shared" si="137"/>
        <v>0</v>
      </c>
      <c r="BP296" s="237">
        <f t="shared" si="138"/>
        <v>0</v>
      </c>
      <c r="BQ296" s="238">
        <f t="shared" si="139"/>
        <v>0</v>
      </c>
      <c r="BR296" s="140"/>
      <c r="BS296" s="140"/>
      <c r="BT296" s="140"/>
      <c r="BU296" s="141"/>
      <c r="BV296" s="140"/>
      <c r="BW296" s="153">
        <f t="shared" si="147"/>
        <v>0</v>
      </c>
    </row>
    <row r="297" s="129" customFormat="1" spans="1:75">
      <c r="A297" s="170">
        <v>324</v>
      </c>
      <c r="B297" s="171">
        <v>46058</v>
      </c>
      <c r="C297" s="153" t="s">
        <v>97</v>
      </c>
      <c r="D297" s="130" t="str">
        <f t="shared" si="148"/>
        <v>CG</v>
      </c>
      <c r="E297" s="172" t="s">
        <v>110</v>
      </c>
      <c r="F297" s="172" t="s">
        <v>114</v>
      </c>
      <c r="G297" s="173" t="s">
        <v>112</v>
      </c>
      <c r="H297" s="173" t="s">
        <v>182</v>
      </c>
      <c r="I297" s="173" t="s">
        <v>179</v>
      </c>
      <c r="J297" s="105">
        <v>200827.1</v>
      </c>
      <c r="K297" s="197" t="str">
        <f>VLOOKUP(J297,'[3]Item List (3)'!A$1:B$110000,2,FALSE)</f>
        <v>MNA.OR 4020 </v>
      </c>
      <c r="L297" s="105"/>
      <c r="M297" s="198" t="str">
        <f t="shared" si="127"/>
        <v>OR</v>
      </c>
      <c r="N297" s="153"/>
      <c r="O297" s="199" t="str">
        <f t="shared" si="128"/>
        <v/>
      </c>
      <c r="P297" s="153">
        <v>1</v>
      </c>
      <c r="Q297" s="243">
        <v>6695</v>
      </c>
      <c r="R297" s="153"/>
      <c r="S297" s="153"/>
      <c r="T297" s="153"/>
      <c r="U297" s="209">
        <f t="shared" si="141"/>
        <v>6695</v>
      </c>
      <c r="V297" s="153">
        <v>240</v>
      </c>
      <c r="W297" s="153">
        <v>120</v>
      </c>
      <c r="X297" s="153">
        <v>30</v>
      </c>
      <c r="Y297" s="153"/>
      <c r="Z297" s="153"/>
      <c r="AA297" s="153"/>
      <c r="AB297" s="153"/>
      <c r="AC297" s="153"/>
      <c r="AD297" s="153"/>
      <c r="AE297" s="153"/>
      <c r="AF297" s="153"/>
      <c r="AG297" s="153"/>
      <c r="AH297" s="153"/>
      <c r="AI297" s="153"/>
      <c r="AJ297" s="153"/>
      <c r="AK297" s="153"/>
      <c r="AL297" s="153"/>
      <c r="AM297" s="153"/>
      <c r="AN297" s="153"/>
      <c r="AO297" s="153"/>
      <c r="AP297" s="153"/>
      <c r="AQ297" s="153">
        <v>90</v>
      </c>
      <c r="AR297" s="153"/>
      <c r="AS297" s="153"/>
      <c r="AT297" s="153"/>
      <c r="AU297" s="153"/>
      <c r="AV297" s="153"/>
      <c r="AW297" s="153"/>
      <c r="AX297" s="153"/>
      <c r="AY297" s="153"/>
      <c r="AZ297" s="153"/>
      <c r="BA297" s="153"/>
      <c r="BB297" s="153"/>
      <c r="BC297" s="153"/>
      <c r="BD297" s="153"/>
      <c r="BE297" s="153"/>
      <c r="BF297" s="153"/>
      <c r="BG297" s="223">
        <f t="shared" si="129"/>
        <v>480</v>
      </c>
      <c r="BH297" s="224">
        <f t="shared" si="130"/>
        <v>8</v>
      </c>
      <c r="BI297" s="225">
        <f t="shared" si="142"/>
        <v>4</v>
      </c>
      <c r="BJ297" s="225">
        <f t="shared" si="143"/>
        <v>50</v>
      </c>
      <c r="BK297" s="226">
        <f t="shared" si="144"/>
        <v>0</v>
      </c>
      <c r="BL297" s="226">
        <f t="shared" si="145"/>
        <v>100</v>
      </c>
      <c r="BM297" s="226">
        <f t="shared" si="146"/>
        <v>0</v>
      </c>
      <c r="BN297" s="237">
        <f t="shared" si="136"/>
        <v>2</v>
      </c>
      <c r="BO297" s="237">
        <f t="shared" si="137"/>
        <v>0</v>
      </c>
      <c r="BP297" s="237">
        <f t="shared" si="138"/>
        <v>2</v>
      </c>
      <c r="BQ297" s="238">
        <f t="shared" si="139"/>
        <v>0</v>
      </c>
      <c r="BR297" s="140"/>
      <c r="BS297" s="140"/>
      <c r="BT297" s="140"/>
      <c r="BU297" s="141"/>
      <c r="BV297" s="140"/>
      <c r="BW297" s="153">
        <f t="shared" si="147"/>
        <v>6695</v>
      </c>
    </row>
    <row r="298" s="129" customFormat="1" spans="1:75">
      <c r="A298" s="170">
        <v>325</v>
      </c>
      <c r="B298" s="171">
        <v>46058</v>
      </c>
      <c r="C298" s="153" t="s">
        <v>99</v>
      </c>
      <c r="D298" s="130" t="str">
        <f t="shared" si="148"/>
        <v>CG</v>
      </c>
      <c r="E298" s="172" t="s">
        <v>110</v>
      </c>
      <c r="F298" s="172" t="s">
        <v>114</v>
      </c>
      <c r="G298" s="173" t="s">
        <v>115</v>
      </c>
      <c r="H298" s="173" t="s">
        <v>176</v>
      </c>
      <c r="I298" s="173" t="s">
        <v>117</v>
      </c>
      <c r="J298" s="105">
        <v>200827.1</v>
      </c>
      <c r="K298" s="197" t="str">
        <f>VLOOKUP(J298,'[3]Item List (3)'!A$1:B$110000,2,FALSE)</f>
        <v>MNA.OR 4020 </v>
      </c>
      <c r="L298" s="105">
        <v>251207016</v>
      </c>
      <c r="M298" s="198" t="str">
        <f t="shared" si="127"/>
        <v>OR</v>
      </c>
      <c r="N298" s="153"/>
      <c r="O298" s="199" t="str">
        <f t="shared" si="128"/>
        <v/>
      </c>
      <c r="P298" s="153">
        <v>1</v>
      </c>
      <c r="Q298" s="243">
        <v>3631</v>
      </c>
      <c r="R298" s="153"/>
      <c r="S298" s="153"/>
      <c r="T298" s="153"/>
      <c r="U298" s="209">
        <f t="shared" si="141"/>
        <v>3631</v>
      </c>
      <c r="V298" s="153">
        <v>120</v>
      </c>
      <c r="W298" s="153"/>
      <c r="X298" s="153"/>
      <c r="Y298" s="153"/>
      <c r="Z298" s="153"/>
      <c r="AA298" s="153"/>
      <c r="AB298" s="153"/>
      <c r="AC298" s="153"/>
      <c r="AD298" s="153"/>
      <c r="AE298" s="153"/>
      <c r="AF298" s="153"/>
      <c r="AG298" s="153"/>
      <c r="AH298" s="153"/>
      <c r="AI298" s="153"/>
      <c r="AJ298" s="153"/>
      <c r="AK298" s="153"/>
      <c r="AL298" s="153"/>
      <c r="AM298" s="153"/>
      <c r="AN298" s="153"/>
      <c r="AO298" s="153"/>
      <c r="AP298" s="153"/>
      <c r="AQ298" s="153">
        <v>75</v>
      </c>
      <c r="AR298" s="153"/>
      <c r="AS298" s="153"/>
      <c r="AT298" s="153"/>
      <c r="AU298" s="153"/>
      <c r="AV298" s="153"/>
      <c r="AW298" s="153"/>
      <c r="AX298" s="153"/>
      <c r="AY298" s="153"/>
      <c r="AZ298" s="153"/>
      <c r="BA298" s="153"/>
      <c r="BB298" s="153"/>
      <c r="BC298" s="153"/>
      <c r="BD298" s="153"/>
      <c r="BE298" s="153"/>
      <c r="BF298" s="153"/>
      <c r="BG298" s="223">
        <f t="shared" si="129"/>
        <v>195</v>
      </c>
      <c r="BH298" s="224">
        <f t="shared" si="130"/>
        <v>3.25</v>
      </c>
      <c r="BI298" s="225">
        <f t="shared" si="142"/>
        <v>2</v>
      </c>
      <c r="BJ298" s="225">
        <f t="shared" si="143"/>
        <v>61.5384615384615</v>
      </c>
      <c r="BK298" s="226">
        <f t="shared" si="144"/>
        <v>0</v>
      </c>
      <c r="BL298" s="226">
        <f t="shared" si="145"/>
        <v>100</v>
      </c>
      <c r="BM298" s="226">
        <f t="shared" si="146"/>
        <v>0</v>
      </c>
      <c r="BN298" s="237">
        <f t="shared" si="136"/>
        <v>0</v>
      </c>
      <c r="BO298" s="237">
        <f t="shared" si="137"/>
        <v>0</v>
      </c>
      <c r="BP298" s="237">
        <f t="shared" si="138"/>
        <v>1.25</v>
      </c>
      <c r="BQ298" s="238">
        <f t="shared" si="139"/>
        <v>0</v>
      </c>
      <c r="BR298" s="140"/>
      <c r="BS298" s="140"/>
      <c r="BT298" s="140"/>
      <c r="BU298" s="141"/>
      <c r="BV298" s="140"/>
      <c r="BW298" s="153">
        <f t="shared" si="147"/>
        <v>3631</v>
      </c>
    </row>
    <row r="299" s="129" customFormat="1" spans="1:75">
      <c r="A299" s="170">
        <v>326</v>
      </c>
      <c r="B299" s="171">
        <v>46058</v>
      </c>
      <c r="C299" s="153" t="s">
        <v>99</v>
      </c>
      <c r="D299" s="130" t="str">
        <f t="shared" si="148"/>
        <v>CG</v>
      </c>
      <c r="E299" s="172" t="s">
        <v>110</v>
      </c>
      <c r="F299" s="172" t="s">
        <v>181</v>
      </c>
      <c r="G299" s="173" t="s">
        <v>115</v>
      </c>
      <c r="H299" s="173" t="s">
        <v>176</v>
      </c>
      <c r="I299" s="173" t="s">
        <v>117</v>
      </c>
      <c r="J299" s="105">
        <v>208299</v>
      </c>
      <c r="K299" s="197" t="str">
        <f>VLOOKUP(J299,'[3]Item List (3)'!A$1:B$110000,2,FALSE)</f>
        <v>OR.9916 </v>
      </c>
      <c r="L299" s="105"/>
      <c r="M299" s="198" t="str">
        <f t="shared" si="127"/>
        <v>OR</v>
      </c>
      <c r="N299" s="153"/>
      <c r="O299" s="199" t="str">
        <f t="shared" si="128"/>
        <v/>
      </c>
      <c r="P299" s="153">
        <v>2</v>
      </c>
      <c r="Q299" s="243">
        <v>6960</v>
      </c>
      <c r="R299" s="153"/>
      <c r="S299" s="153"/>
      <c r="T299" s="153"/>
      <c r="U299" s="209">
        <f t="shared" si="141"/>
        <v>6960</v>
      </c>
      <c r="V299" s="153">
        <v>120</v>
      </c>
      <c r="W299" s="153">
        <v>120</v>
      </c>
      <c r="X299" s="153"/>
      <c r="Y299" s="153"/>
      <c r="Z299" s="153"/>
      <c r="AA299" s="153"/>
      <c r="AB299" s="153"/>
      <c r="AC299" s="153"/>
      <c r="AD299" s="153"/>
      <c r="AE299" s="153"/>
      <c r="AF299" s="153"/>
      <c r="AG299" s="153"/>
      <c r="AH299" s="153"/>
      <c r="AI299" s="153"/>
      <c r="AJ299" s="153"/>
      <c r="AK299" s="153"/>
      <c r="AL299" s="153"/>
      <c r="AM299" s="153"/>
      <c r="AN299" s="153"/>
      <c r="AO299" s="153"/>
      <c r="AP299" s="153"/>
      <c r="AQ299" s="153">
        <v>30</v>
      </c>
      <c r="AR299" s="153"/>
      <c r="AS299" s="153"/>
      <c r="AT299" s="153"/>
      <c r="AU299" s="153"/>
      <c r="AV299" s="153"/>
      <c r="AW299" s="153"/>
      <c r="AX299" s="153"/>
      <c r="AY299" s="153"/>
      <c r="AZ299" s="153">
        <v>10</v>
      </c>
      <c r="BA299" s="153"/>
      <c r="BB299" s="153"/>
      <c r="BC299" s="153">
        <v>30</v>
      </c>
      <c r="BD299" s="153"/>
      <c r="BE299" s="153"/>
      <c r="BF299" s="153"/>
      <c r="BG299" s="223">
        <f t="shared" si="129"/>
        <v>310</v>
      </c>
      <c r="BH299" s="224">
        <f t="shared" si="130"/>
        <v>5.16666666666667</v>
      </c>
      <c r="BI299" s="225">
        <f t="shared" si="142"/>
        <v>2</v>
      </c>
      <c r="BJ299" s="225">
        <f t="shared" si="143"/>
        <v>38.7096774193548</v>
      </c>
      <c r="BK299" s="226">
        <f t="shared" si="144"/>
        <v>0</v>
      </c>
      <c r="BL299" s="226">
        <f t="shared" si="145"/>
        <v>100</v>
      </c>
      <c r="BM299" s="226">
        <f t="shared" si="146"/>
        <v>0</v>
      </c>
      <c r="BN299" s="237">
        <f t="shared" si="136"/>
        <v>2</v>
      </c>
      <c r="BO299" s="237">
        <f t="shared" si="137"/>
        <v>0</v>
      </c>
      <c r="BP299" s="237">
        <f t="shared" si="138"/>
        <v>1.16666666666667</v>
      </c>
      <c r="BQ299" s="238">
        <f t="shared" si="139"/>
        <v>0</v>
      </c>
      <c r="BR299" s="140"/>
      <c r="BS299" s="140"/>
      <c r="BT299" s="140"/>
      <c r="BU299" s="141"/>
      <c r="BV299" s="140"/>
      <c r="BW299" s="153">
        <f t="shared" si="147"/>
        <v>13920</v>
      </c>
    </row>
    <row r="300" s="129" customFormat="1" spans="1:75">
      <c r="A300" s="170">
        <v>327</v>
      </c>
      <c r="B300" s="171">
        <v>46058</v>
      </c>
      <c r="C300" s="153" t="s">
        <v>99</v>
      </c>
      <c r="D300" s="130" t="str">
        <f t="shared" si="148"/>
        <v>CG</v>
      </c>
      <c r="E300" s="172" t="s">
        <v>110</v>
      </c>
      <c r="F300" s="172" t="s">
        <v>111</v>
      </c>
      <c r="G300" s="173" t="s">
        <v>115</v>
      </c>
      <c r="H300" s="173" t="s">
        <v>176</v>
      </c>
      <c r="I300" s="173" t="s">
        <v>117</v>
      </c>
      <c r="J300" s="105">
        <v>200497.11</v>
      </c>
      <c r="K300" s="197" t="str">
        <f>VLOOKUP(J300,'[3]Item List (3)'!A$1:B$110000,2,FALSE)</f>
        <v>OR.MNA6718G</v>
      </c>
      <c r="L300" s="168"/>
      <c r="M300" s="198" t="str">
        <f t="shared" si="127"/>
        <v>OR</v>
      </c>
      <c r="N300" s="153"/>
      <c r="O300" s="199" t="str">
        <f t="shared" si="128"/>
        <v/>
      </c>
      <c r="P300" s="153">
        <v>1</v>
      </c>
      <c r="Q300" s="243">
        <v>3600</v>
      </c>
      <c r="R300" s="153"/>
      <c r="S300" s="153"/>
      <c r="T300" s="153"/>
      <c r="U300" s="209">
        <f t="shared" si="141"/>
        <v>3600</v>
      </c>
      <c r="V300" s="153">
        <v>125</v>
      </c>
      <c r="W300" s="153">
        <v>120</v>
      </c>
      <c r="X300" s="153"/>
      <c r="Y300" s="153"/>
      <c r="Z300" s="153"/>
      <c r="AA300" s="153"/>
      <c r="AB300" s="153"/>
      <c r="AC300" s="153"/>
      <c r="AD300" s="153"/>
      <c r="AE300" s="153"/>
      <c r="AF300" s="153"/>
      <c r="AG300" s="153"/>
      <c r="AH300" s="153"/>
      <c r="AI300" s="153"/>
      <c r="AJ300" s="153"/>
      <c r="AK300" s="153"/>
      <c r="AL300" s="153"/>
      <c r="AM300" s="153"/>
      <c r="AN300" s="153"/>
      <c r="AO300" s="153"/>
      <c r="AP300" s="153"/>
      <c r="AQ300" s="153">
        <v>30</v>
      </c>
      <c r="AR300" s="153"/>
      <c r="AS300" s="153"/>
      <c r="AT300" s="153"/>
      <c r="AU300" s="153"/>
      <c r="AV300" s="153"/>
      <c r="AW300" s="153"/>
      <c r="AX300" s="153"/>
      <c r="AY300" s="153"/>
      <c r="AZ300" s="153"/>
      <c r="BA300" s="153"/>
      <c r="BB300" s="153"/>
      <c r="BC300" s="153"/>
      <c r="BD300" s="153"/>
      <c r="BE300" s="153"/>
      <c r="BF300" s="153"/>
      <c r="BG300" s="223">
        <f t="shared" si="129"/>
        <v>275</v>
      </c>
      <c r="BH300" s="224">
        <f t="shared" si="130"/>
        <v>4.58333333333333</v>
      </c>
      <c r="BI300" s="225">
        <f t="shared" si="142"/>
        <v>2.08333333333333</v>
      </c>
      <c r="BJ300" s="225">
        <f t="shared" si="143"/>
        <v>45.4545454545455</v>
      </c>
      <c r="BK300" s="226">
        <f t="shared" si="144"/>
        <v>0</v>
      </c>
      <c r="BL300" s="226">
        <f t="shared" si="145"/>
        <v>100</v>
      </c>
      <c r="BM300" s="226">
        <f t="shared" ref="BM300:BM311" si="149">IFERROR((((BJ300*BK300*BL300)/1000000)*100),0)</f>
        <v>0</v>
      </c>
      <c r="BN300" s="237">
        <f t="shared" si="136"/>
        <v>2</v>
      </c>
      <c r="BO300" s="237">
        <f t="shared" si="137"/>
        <v>0</v>
      </c>
      <c r="BP300" s="237">
        <f t="shared" si="138"/>
        <v>0.5</v>
      </c>
      <c r="BQ300" s="238">
        <f t="shared" si="139"/>
        <v>0</v>
      </c>
      <c r="BR300" s="140"/>
      <c r="BS300" s="140"/>
      <c r="BT300" s="140"/>
      <c r="BU300" s="141"/>
      <c r="BV300" s="140"/>
      <c r="BW300" s="153">
        <f t="shared" si="147"/>
        <v>3600</v>
      </c>
    </row>
    <row r="301" s="129" customFormat="1" spans="1:75">
      <c r="A301" s="170">
        <v>328</v>
      </c>
      <c r="B301" s="171">
        <v>46058</v>
      </c>
      <c r="C301" s="153" t="s">
        <v>99</v>
      </c>
      <c r="D301" s="130" t="str">
        <f t="shared" si="148"/>
        <v>CG</v>
      </c>
      <c r="E301" s="172" t="s">
        <v>110</v>
      </c>
      <c r="F301" s="172" t="s">
        <v>111</v>
      </c>
      <c r="G301" s="173" t="s">
        <v>115</v>
      </c>
      <c r="H301" s="173" t="s">
        <v>176</v>
      </c>
      <c r="I301" s="173" t="s">
        <v>117</v>
      </c>
      <c r="J301" s="105">
        <v>200497.11</v>
      </c>
      <c r="K301" s="197" t="str">
        <f>VLOOKUP(J301,'[3]Item List (3)'!A$1:B$110000,2,FALSE)</f>
        <v>OR.MNA6718G</v>
      </c>
      <c r="L301" s="168"/>
      <c r="M301" s="198" t="str">
        <f t="shared" si="127"/>
        <v>OR</v>
      </c>
      <c r="N301" s="153"/>
      <c r="O301" s="199" t="str">
        <f t="shared" si="128"/>
        <v/>
      </c>
      <c r="P301" s="153">
        <v>2</v>
      </c>
      <c r="Q301" s="243">
        <v>2238</v>
      </c>
      <c r="R301" s="153"/>
      <c r="S301" s="153"/>
      <c r="T301" s="153"/>
      <c r="U301" s="209">
        <f t="shared" si="141"/>
        <v>2238</v>
      </c>
      <c r="V301" s="153">
        <v>120</v>
      </c>
      <c r="W301" s="153"/>
      <c r="X301" s="153"/>
      <c r="Y301" s="153"/>
      <c r="Z301" s="153"/>
      <c r="AA301" s="153"/>
      <c r="AB301" s="153"/>
      <c r="AC301" s="153"/>
      <c r="AD301" s="153"/>
      <c r="AE301" s="153"/>
      <c r="AF301" s="153"/>
      <c r="AG301" s="153"/>
      <c r="AH301" s="153"/>
      <c r="AI301" s="153"/>
      <c r="AJ301" s="153"/>
      <c r="AK301" s="153"/>
      <c r="AL301" s="153"/>
      <c r="AM301" s="153"/>
      <c r="AN301" s="153"/>
      <c r="AO301" s="153"/>
      <c r="AP301" s="153"/>
      <c r="AQ301" s="153"/>
      <c r="AR301" s="153"/>
      <c r="AS301" s="153"/>
      <c r="AT301" s="153"/>
      <c r="AU301" s="153"/>
      <c r="AV301" s="153"/>
      <c r="AW301" s="153"/>
      <c r="AX301" s="153"/>
      <c r="AY301" s="153"/>
      <c r="AZ301" s="153"/>
      <c r="BA301" s="153"/>
      <c r="BB301" s="153"/>
      <c r="BC301" s="153"/>
      <c r="BD301" s="153"/>
      <c r="BE301" s="153"/>
      <c r="BF301" s="153"/>
      <c r="BG301" s="223">
        <f t="shared" si="129"/>
        <v>120</v>
      </c>
      <c r="BH301" s="224">
        <f t="shared" si="130"/>
        <v>2</v>
      </c>
      <c r="BI301" s="225">
        <f t="shared" si="142"/>
        <v>2</v>
      </c>
      <c r="BJ301" s="225">
        <f t="shared" si="143"/>
        <v>100</v>
      </c>
      <c r="BK301" s="226">
        <f t="shared" si="144"/>
        <v>0</v>
      </c>
      <c r="BL301" s="226">
        <f t="shared" si="145"/>
        <v>100</v>
      </c>
      <c r="BM301" s="226">
        <f t="shared" si="149"/>
        <v>0</v>
      </c>
      <c r="BN301" s="237">
        <f t="shared" si="136"/>
        <v>0</v>
      </c>
      <c r="BO301" s="237">
        <f t="shared" si="137"/>
        <v>0</v>
      </c>
      <c r="BP301" s="237">
        <f t="shared" si="138"/>
        <v>0</v>
      </c>
      <c r="BQ301" s="238">
        <f t="shared" si="139"/>
        <v>0</v>
      </c>
      <c r="BR301" s="140"/>
      <c r="BS301" s="140"/>
      <c r="BT301" s="140"/>
      <c r="BU301" s="141"/>
      <c r="BV301" s="140"/>
      <c r="BW301" s="153">
        <f t="shared" si="147"/>
        <v>4476</v>
      </c>
    </row>
    <row r="302" s="129" customFormat="1" spans="1:75">
      <c r="A302" s="170">
        <v>329</v>
      </c>
      <c r="B302" s="171">
        <v>46058</v>
      </c>
      <c r="C302" s="153" t="s">
        <v>97</v>
      </c>
      <c r="D302" s="130" t="str">
        <f t="shared" si="148"/>
        <v>CG</v>
      </c>
      <c r="E302" s="172" t="s">
        <v>118</v>
      </c>
      <c r="F302" s="172" t="s">
        <v>114</v>
      </c>
      <c r="G302" s="173" t="s">
        <v>112</v>
      </c>
      <c r="H302" s="173" t="s">
        <v>113</v>
      </c>
      <c r="I302" s="173" t="s">
        <v>182</v>
      </c>
      <c r="J302" s="105">
        <v>104299</v>
      </c>
      <c r="K302" s="197" t="str">
        <f>VLOOKUP(J302,'[3]Item List (3)'!A$1:B$110000,2,FALSE)</f>
        <v>IR.9916</v>
      </c>
      <c r="L302" s="168">
        <v>260104006</v>
      </c>
      <c r="M302" s="198" t="str">
        <f t="shared" si="127"/>
        <v>IR</v>
      </c>
      <c r="N302" s="153"/>
      <c r="O302" s="199" t="str">
        <f t="shared" si="128"/>
        <v/>
      </c>
      <c r="P302" s="153">
        <v>1</v>
      </c>
      <c r="Q302" s="243">
        <v>8550</v>
      </c>
      <c r="R302" s="153"/>
      <c r="S302" s="153"/>
      <c r="T302" s="153"/>
      <c r="U302" s="209">
        <f t="shared" si="141"/>
        <v>8550</v>
      </c>
      <c r="V302" s="153">
        <v>255</v>
      </c>
      <c r="W302" s="153"/>
      <c r="X302" s="153"/>
      <c r="Y302" s="153"/>
      <c r="Z302" s="153"/>
      <c r="AA302" s="153"/>
      <c r="AB302" s="153"/>
      <c r="AC302" s="153"/>
      <c r="AD302" s="153"/>
      <c r="AE302" s="153"/>
      <c r="AF302" s="153"/>
      <c r="AG302" s="153"/>
      <c r="AH302" s="153"/>
      <c r="AI302" s="153"/>
      <c r="AJ302" s="153"/>
      <c r="AK302" s="153"/>
      <c r="AL302" s="153"/>
      <c r="AM302" s="153"/>
      <c r="AN302" s="153"/>
      <c r="AO302" s="153"/>
      <c r="AP302" s="153"/>
      <c r="AQ302" s="153">
        <v>45</v>
      </c>
      <c r="AR302" s="153">
        <v>180</v>
      </c>
      <c r="AS302" s="153"/>
      <c r="AT302" s="153"/>
      <c r="AU302" s="153"/>
      <c r="AV302" s="153"/>
      <c r="AW302" s="153"/>
      <c r="AX302" s="153"/>
      <c r="AY302" s="153"/>
      <c r="AZ302" s="153"/>
      <c r="BA302" s="153"/>
      <c r="BB302" s="153"/>
      <c r="BC302" s="153"/>
      <c r="BD302" s="153"/>
      <c r="BE302" s="153"/>
      <c r="BF302" s="153"/>
      <c r="BG302" s="223">
        <f t="shared" si="129"/>
        <v>480</v>
      </c>
      <c r="BH302" s="224">
        <f t="shared" si="130"/>
        <v>8</v>
      </c>
      <c r="BI302" s="225">
        <f t="shared" si="142"/>
        <v>4.25</v>
      </c>
      <c r="BJ302" s="225">
        <f t="shared" si="143"/>
        <v>53.125</v>
      </c>
      <c r="BK302" s="226">
        <f t="shared" si="144"/>
        <v>0</v>
      </c>
      <c r="BL302" s="226">
        <f t="shared" si="145"/>
        <v>100</v>
      </c>
      <c r="BM302" s="226">
        <f t="shared" si="149"/>
        <v>0</v>
      </c>
      <c r="BN302" s="237">
        <f t="shared" si="136"/>
        <v>0</v>
      </c>
      <c r="BO302" s="237">
        <f t="shared" si="137"/>
        <v>0</v>
      </c>
      <c r="BP302" s="237">
        <f t="shared" si="138"/>
        <v>3.75</v>
      </c>
      <c r="BQ302" s="238">
        <f t="shared" si="139"/>
        <v>0</v>
      </c>
      <c r="BR302" s="140"/>
      <c r="BS302" s="140"/>
      <c r="BT302" s="140"/>
      <c r="BU302" s="141"/>
      <c r="BV302" s="140"/>
      <c r="BW302" s="153">
        <f t="shared" si="147"/>
        <v>8550</v>
      </c>
    </row>
    <row r="303" s="129" customFormat="1" spans="1:75">
      <c r="A303" s="170">
        <v>330</v>
      </c>
      <c r="B303" s="171">
        <v>46058</v>
      </c>
      <c r="C303" s="153" t="s">
        <v>99</v>
      </c>
      <c r="D303" s="130" t="str">
        <f t="shared" si="148"/>
        <v>CG</v>
      </c>
      <c r="E303" s="172" t="s">
        <v>118</v>
      </c>
      <c r="F303" s="172" t="s">
        <v>114</v>
      </c>
      <c r="G303" s="173" t="s">
        <v>113</v>
      </c>
      <c r="H303" s="173" t="s">
        <v>188</v>
      </c>
      <c r="I303" s="173" t="s">
        <v>173</v>
      </c>
      <c r="J303" s="105">
        <v>104299</v>
      </c>
      <c r="K303" s="197" t="str">
        <f>VLOOKUP(J303,'[3]Item List (3)'!A$1:B$110000,2,FALSE)</f>
        <v>IR.9916</v>
      </c>
      <c r="L303" s="168">
        <v>260104006</v>
      </c>
      <c r="M303" s="198" t="str">
        <f t="shared" si="127"/>
        <v>IR</v>
      </c>
      <c r="N303" s="153"/>
      <c r="O303" s="199" t="str">
        <f t="shared" si="128"/>
        <v/>
      </c>
      <c r="P303" s="153">
        <v>1</v>
      </c>
      <c r="Q303" s="243">
        <v>5890</v>
      </c>
      <c r="R303" s="153"/>
      <c r="S303" s="153"/>
      <c r="T303" s="153"/>
      <c r="U303" s="209">
        <f t="shared" si="141"/>
        <v>5890</v>
      </c>
      <c r="V303" s="153">
        <v>150</v>
      </c>
      <c r="W303" s="153"/>
      <c r="X303" s="153"/>
      <c r="Y303" s="153"/>
      <c r="Z303" s="153"/>
      <c r="AA303" s="153"/>
      <c r="AB303" s="153"/>
      <c r="AC303" s="153"/>
      <c r="AD303" s="153"/>
      <c r="AE303" s="153"/>
      <c r="AF303" s="153"/>
      <c r="AG303" s="153"/>
      <c r="AH303" s="153"/>
      <c r="AI303" s="153"/>
      <c r="AJ303" s="153"/>
      <c r="AK303" s="153"/>
      <c r="AL303" s="153"/>
      <c r="AM303" s="153"/>
      <c r="AN303" s="153"/>
      <c r="AO303" s="153"/>
      <c r="AP303" s="153"/>
      <c r="AQ303" s="153">
        <v>30</v>
      </c>
      <c r="AR303" s="153">
        <v>300</v>
      </c>
      <c r="AS303" s="153"/>
      <c r="AT303" s="153"/>
      <c r="AU303" s="153"/>
      <c r="AV303" s="153"/>
      <c r="AW303" s="153"/>
      <c r="AX303" s="153"/>
      <c r="AY303" s="153"/>
      <c r="AZ303" s="153"/>
      <c r="BA303" s="153"/>
      <c r="BB303" s="153"/>
      <c r="BC303" s="153"/>
      <c r="BD303" s="153"/>
      <c r="BE303" s="153"/>
      <c r="BF303" s="153"/>
      <c r="BG303" s="223">
        <f t="shared" si="129"/>
        <v>480</v>
      </c>
      <c r="BH303" s="224">
        <f t="shared" si="130"/>
        <v>8</v>
      </c>
      <c r="BI303" s="225">
        <f t="shared" si="142"/>
        <v>2.5</v>
      </c>
      <c r="BJ303" s="225">
        <f t="shared" si="143"/>
        <v>31.25</v>
      </c>
      <c r="BK303" s="226">
        <f t="shared" si="144"/>
        <v>0</v>
      </c>
      <c r="BL303" s="226">
        <f t="shared" si="145"/>
        <v>100</v>
      </c>
      <c r="BM303" s="226">
        <f t="shared" si="149"/>
        <v>0</v>
      </c>
      <c r="BN303" s="237">
        <f t="shared" si="136"/>
        <v>0</v>
      </c>
      <c r="BO303" s="237">
        <f t="shared" si="137"/>
        <v>0</v>
      </c>
      <c r="BP303" s="237">
        <f t="shared" si="138"/>
        <v>5.5</v>
      </c>
      <c r="BQ303" s="238">
        <f t="shared" si="139"/>
        <v>0</v>
      </c>
      <c r="BR303" s="140"/>
      <c r="BS303" s="140"/>
      <c r="BT303" s="140"/>
      <c r="BU303" s="141"/>
      <c r="BV303" s="140"/>
      <c r="BW303" s="153">
        <f t="shared" si="147"/>
        <v>5890</v>
      </c>
    </row>
    <row r="304" s="129" customFormat="1" spans="1:75">
      <c r="A304" s="170">
        <v>331</v>
      </c>
      <c r="B304" s="171">
        <v>46058</v>
      </c>
      <c r="C304" s="153" t="s">
        <v>97</v>
      </c>
      <c r="D304" s="130" t="str">
        <f t="shared" si="148"/>
        <v>CG</v>
      </c>
      <c r="E304" s="172" t="s">
        <v>119</v>
      </c>
      <c r="F304" s="172"/>
      <c r="G304" s="173"/>
      <c r="H304" s="173"/>
      <c r="I304" s="173"/>
      <c r="J304" s="105"/>
      <c r="K304" s="197" t="e">
        <f>VLOOKUP(J304,'[3]Item List (3)'!A$1:B$110000,2,FALSE)</f>
        <v>#N/A</v>
      </c>
      <c r="L304" s="168"/>
      <c r="M304" s="198" t="str">
        <f t="shared" si="127"/>
        <v>IR</v>
      </c>
      <c r="N304" s="153"/>
      <c r="O304" s="199" t="str">
        <f t="shared" si="128"/>
        <v/>
      </c>
      <c r="P304" s="153"/>
      <c r="Q304" s="243"/>
      <c r="R304" s="153"/>
      <c r="S304" s="153"/>
      <c r="T304" s="153"/>
      <c r="U304" s="209">
        <f t="shared" si="141"/>
        <v>0</v>
      </c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3"/>
      <c r="AK304" s="153"/>
      <c r="AL304" s="153"/>
      <c r="AM304" s="153"/>
      <c r="AN304" s="153"/>
      <c r="AO304" s="153"/>
      <c r="AP304" s="153"/>
      <c r="AQ304" s="153"/>
      <c r="AR304" s="153">
        <v>480</v>
      </c>
      <c r="AS304" s="153"/>
      <c r="AT304" s="153"/>
      <c r="AU304" s="153"/>
      <c r="AV304" s="153"/>
      <c r="AW304" s="153"/>
      <c r="AX304" s="153"/>
      <c r="AY304" s="153"/>
      <c r="AZ304" s="153"/>
      <c r="BA304" s="153"/>
      <c r="BB304" s="153"/>
      <c r="BC304" s="153"/>
      <c r="BD304" s="153"/>
      <c r="BE304" s="153"/>
      <c r="BF304" s="153"/>
      <c r="BG304" s="223">
        <f t="shared" si="129"/>
        <v>480</v>
      </c>
      <c r="BH304" s="224">
        <f t="shared" si="130"/>
        <v>8</v>
      </c>
      <c r="BI304" s="225">
        <f t="shared" si="142"/>
        <v>0</v>
      </c>
      <c r="BJ304" s="225">
        <f t="shared" si="143"/>
        <v>0</v>
      </c>
      <c r="BK304" s="226">
        <f t="shared" si="144"/>
        <v>0</v>
      </c>
      <c r="BL304" s="226">
        <f t="shared" si="145"/>
        <v>0</v>
      </c>
      <c r="BM304" s="226">
        <f t="shared" si="149"/>
        <v>0</v>
      </c>
      <c r="BN304" s="237">
        <f t="shared" si="136"/>
        <v>0</v>
      </c>
      <c r="BO304" s="237">
        <f t="shared" si="137"/>
        <v>0</v>
      </c>
      <c r="BP304" s="237">
        <f t="shared" si="138"/>
        <v>8</v>
      </c>
      <c r="BQ304" s="238">
        <f t="shared" si="139"/>
        <v>0</v>
      </c>
      <c r="BR304" s="140"/>
      <c r="BS304" s="140"/>
      <c r="BT304" s="140"/>
      <c r="BU304" s="141"/>
      <c r="BV304" s="140"/>
      <c r="BW304" s="153">
        <f t="shared" si="147"/>
        <v>0</v>
      </c>
    </row>
    <row r="305" s="129" customFormat="1" spans="1:75">
      <c r="A305" s="170">
        <v>332</v>
      </c>
      <c r="B305" s="171">
        <v>46058</v>
      </c>
      <c r="C305" s="153" t="s">
        <v>99</v>
      </c>
      <c r="D305" s="130" t="str">
        <f t="shared" si="148"/>
        <v>CG</v>
      </c>
      <c r="E305" s="172" t="s">
        <v>119</v>
      </c>
      <c r="F305" s="172" t="s">
        <v>114</v>
      </c>
      <c r="G305" s="173" t="s">
        <v>190</v>
      </c>
      <c r="H305" s="173" t="s">
        <v>116</v>
      </c>
      <c r="I305" s="173"/>
      <c r="J305" s="105">
        <v>208448</v>
      </c>
      <c r="K305" s="197" t="str">
        <f>VLOOKUP(J305,'[3]Item List (3)'!A$1:B$110000,2,FALSE)</f>
        <v>R.OR 448(JC 8007) </v>
      </c>
      <c r="L305" s="168">
        <v>251223010</v>
      </c>
      <c r="M305" s="198" t="str">
        <f t="shared" si="127"/>
        <v>OR</v>
      </c>
      <c r="N305" s="153"/>
      <c r="O305" s="199" t="str">
        <f t="shared" si="128"/>
        <v/>
      </c>
      <c r="P305" s="153">
        <v>1</v>
      </c>
      <c r="Q305" s="243">
        <v>3541</v>
      </c>
      <c r="R305" s="153"/>
      <c r="S305" s="153">
        <v>25</v>
      </c>
      <c r="T305" s="153"/>
      <c r="U305" s="209">
        <f t="shared" si="141"/>
        <v>3566</v>
      </c>
      <c r="V305" s="153">
        <v>225</v>
      </c>
      <c r="W305" s="153"/>
      <c r="X305" s="153"/>
      <c r="Y305" s="153"/>
      <c r="Z305" s="153"/>
      <c r="AA305" s="153"/>
      <c r="AB305" s="153"/>
      <c r="AC305" s="153"/>
      <c r="AD305" s="153"/>
      <c r="AE305" s="153"/>
      <c r="AF305" s="153"/>
      <c r="AG305" s="153"/>
      <c r="AH305" s="153"/>
      <c r="AI305" s="153"/>
      <c r="AJ305" s="153"/>
      <c r="AK305" s="153"/>
      <c r="AL305" s="153"/>
      <c r="AM305" s="153"/>
      <c r="AN305" s="153"/>
      <c r="AO305" s="153"/>
      <c r="AP305" s="153"/>
      <c r="AQ305" s="153">
        <v>60</v>
      </c>
      <c r="AR305" s="153"/>
      <c r="AS305" s="153"/>
      <c r="AT305" s="153"/>
      <c r="AU305" s="153"/>
      <c r="AV305" s="153">
        <v>180</v>
      </c>
      <c r="AW305" s="153"/>
      <c r="AX305" s="153"/>
      <c r="AY305" s="153"/>
      <c r="AZ305" s="153">
        <v>15</v>
      </c>
      <c r="BA305" s="153"/>
      <c r="BB305" s="153"/>
      <c r="BC305" s="153"/>
      <c r="BD305" s="153"/>
      <c r="BE305" s="153"/>
      <c r="BF305" s="153"/>
      <c r="BG305" s="223">
        <f t="shared" si="129"/>
        <v>480</v>
      </c>
      <c r="BH305" s="224">
        <f t="shared" si="130"/>
        <v>8</v>
      </c>
      <c r="BI305" s="225">
        <f t="shared" si="142"/>
        <v>3.75</v>
      </c>
      <c r="BJ305" s="225">
        <f t="shared" si="143"/>
        <v>46.875</v>
      </c>
      <c r="BK305" s="226">
        <f t="shared" si="144"/>
        <v>0</v>
      </c>
      <c r="BL305" s="226">
        <f t="shared" si="145"/>
        <v>99.298934380258</v>
      </c>
      <c r="BM305" s="226">
        <f t="shared" si="149"/>
        <v>0</v>
      </c>
      <c r="BN305" s="237">
        <f t="shared" si="136"/>
        <v>0</v>
      </c>
      <c r="BO305" s="237">
        <f t="shared" si="137"/>
        <v>0</v>
      </c>
      <c r="BP305" s="237">
        <f t="shared" si="138"/>
        <v>4.25</v>
      </c>
      <c r="BQ305" s="238">
        <f t="shared" si="139"/>
        <v>0</v>
      </c>
      <c r="BR305" s="140"/>
      <c r="BS305" s="140"/>
      <c r="BT305" s="140"/>
      <c r="BU305" s="141"/>
      <c r="BV305" s="140"/>
      <c r="BW305" s="153">
        <f t="shared" si="147"/>
        <v>3541</v>
      </c>
    </row>
    <row r="306" s="129" customFormat="1" spans="1:75">
      <c r="A306" s="170">
        <v>333</v>
      </c>
      <c r="B306" s="171">
        <v>46058</v>
      </c>
      <c r="C306" s="153" t="s">
        <v>97</v>
      </c>
      <c r="D306" s="130" t="str">
        <f t="shared" si="148"/>
        <v>EG</v>
      </c>
      <c r="E306" s="172" t="s">
        <v>120</v>
      </c>
      <c r="F306" s="172" t="s">
        <v>129</v>
      </c>
      <c r="G306" s="173" t="s">
        <v>157</v>
      </c>
      <c r="H306" s="173"/>
      <c r="I306" s="173"/>
      <c r="J306" s="105">
        <v>104737</v>
      </c>
      <c r="K306" s="197" t="str">
        <f>VLOOKUP(J306,'[3]Item List (3)'!A$1:B$110000,2,FALSE)</f>
        <v>IR.IR 42X51.5X37 </v>
      </c>
      <c r="L306" s="168">
        <v>251107009</v>
      </c>
      <c r="M306" s="198" t="str">
        <f t="shared" si="127"/>
        <v>IR</v>
      </c>
      <c r="N306" s="153">
        <v>40</v>
      </c>
      <c r="O306" s="199">
        <f t="shared" si="128"/>
        <v>90</v>
      </c>
      <c r="P306" s="153">
        <v>1</v>
      </c>
      <c r="Q306" s="243">
        <v>494</v>
      </c>
      <c r="R306" s="153">
        <v>5</v>
      </c>
      <c r="S306" s="153"/>
      <c r="T306" s="153"/>
      <c r="U306" s="209">
        <f t="shared" si="141"/>
        <v>494</v>
      </c>
      <c r="V306" s="153">
        <v>360</v>
      </c>
      <c r="W306" s="153"/>
      <c r="X306" s="153"/>
      <c r="Y306" s="153"/>
      <c r="Z306" s="153"/>
      <c r="AA306" s="153"/>
      <c r="AB306" s="153"/>
      <c r="AC306" s="153"/>
      <c r="AD306" s="153"/>
      <c r="AE306" s="153"/>
      <c r="AF306" s="153"/>
      <c r="AG306" s="153"/>
      <c r="AH306" s="153"/>
      <c r="AI306" s="153"/>
      <c r="AJ306" s="153"/>
      <c r="AK306" s="153"/>
      <c r="AL306" s="153"/>
      <c r="AM306" s="153"/>
      <c r="AN306" s="153"/>
      <c r="AO306" s="153"/>
      <c r="AP306" s="153"/>
      <c r="AQ306" s="153"/>
      <c r="AR306" s="153">
        <v>120</v>
      </c>
      <c r="AS306" s="153"/>
      <c r="AT306" s="153"/>
      <c r="AU306" s="153"/>
      <c r="AV306" s="153"/>
      <c r="AW306" s="153"/>
      <c r="AX306" s="153"/>
      <c r="AY306" s="153"/>
      <c r="AZ306" s="153"/>
      <c r="BA306" s="153"/>
      <c r="BB306" s="153"/>
      <c r="BC306" s="153"/>
      <c r="BD306" s="153"/>
      <c r="BE306" s="153"/>
      <c r="BF306" s="153"/>
      <c r="BG306" s="223">
        <f t="shared" si="129"/>
        <v>480</v>
      </c>
      <c r="BH306" s="224">
        <f t="shared" si="130"/>
        <v>8</v>
      </c>
      <c r="BI306" s="225">
        <f t="shared" si="142"/>
        <v>6</v>
      </c>
      <c r="BJ306" s="225">
        <f t="shared" si="143"/>
        <v>75</v>
      </c>
      <c r="BK306" s="226">
        <f t="shared" si="144"/>
        <v>91.4814814814815</v>
      </c>
      <c r="BL306" s="226">
        <f t="shared" si="145"/>
        <v>98.9878542510121</v>
      </c>
      <c r="BM306" s="226">
        <f t="shared" si="149"/>
        <v>67.9166666666667</v>
      </c>
      <c r="BN306" s="237">
        <f t="shared" si="136"/>
        <v>0</v>
      </c>
      <c r="BO306" s="237">
        <f t="shared" si="137"/>
        <v>720</v>
      </c>
      <c r="BP306" s="237">
        <f t="shared" si="138"/>
        <v>2</v>
      </c>
      <c r="BQ306" s="238">
        <f t="shared" si="139"/>
        <v>180</v>
      </c>
      <c r="BR306" s="140"/>
      <c r="BS306" s="140"/>
      <c r="BT306" s="140"/>
      <c r="BU306" s="141"/>
      <c r="BV306" s="140"/>
      <c r="BW306" s="153">
        <f t="shared" si="147"/>
        <v>494</v>
      </c>
    </row>
    <row r="307" s="129" customFormat="1" spans="1:75">
      <c r="A307" s="170">
        <v>334</v>
      </c>
      <c r="B307" s="171">
        <v>46058</v>
      </c>
      <c r="C307" s="153" t="s">
        <v>99</v>
      </c>
      <c r="D307" s="130" t="str">
        <f t="shared" si="148"/>
        <v>EG</v>
      </c>
      <c r="E307" s="172" t="s">
        <v>120</v>
      </c>
      <c r="F307" s="172" t="s">
        <v>129</v>
      </c>
      <c r="G307" s="173" t="s">
        <v>124</v>
      </c>
      <c r="H307" s="173" t="s">
        <v>157</v>
      </c>
      <c r="I307" s="173" t="s">
        <v>169</v>
      </c>
      <c r="J307" s="105">
        <v>104737</v>
      </c>
      <c r="K307" s="197" t="str">
        <f>VLOOKUP(J307,'[3]Item List (3)'!A$1:B$110000,2,FALSE)</f>
        <v>IR.IR 42X51.5X37 </v>
      </c>
      <c r="L307" s="105">
        <v>251107009</v>
      </c>
      <c r="M307" s="198" t="str">
        <f t="shared" si="127"/>
        <v>IR</v>
      </c>
      <c r="N307" s="153">
        <v>40</v>
      </c>
      <c r="O307" s="199">
        <f t="shared" si="128"/>
        <v>90</v>
      </c>
      <c r="P307" s="153">
        <v>1</v>
      </c>
      <c r="Q307" s="243">
        <v>647</v>
      </c>
      <c r="R307" s="153">
        <v>3</v>
      </c>
      <c r="S307" s="153">
        <v>1</v>
      </c>
      <c r="T307" s="153"/>
      <c r="U307" s="209">
        <f t="shared" si="141"/>
        <v>648</v>
      </c>
      <c r="V307" s="153">
        <v>465</v>
      </c>
      <c r="W307" s="153"/>
      <c r="X307" s="153"/>
      <c r="Y307" s="153"/>
      <c r="Z307" s="153"/>
      <c r="AA307" s="153"/>
      <c r="AB307" s="153"/>
      <c r="AC307" s="153"/>
      <c r="AD307" s="153"/>
      <c r="AE307" s="153"/>
      <c r="AF307" s="153"/>
      <c r="AG307" s="153"/>
      <c r="AH307" s="153"/>
      <c r="AI307" s="153"/>
      <c r="AJ307" s="153"/>
      <c r="AK307" s="153"/>
      <c r="AL307" s="153"/>
      <c r="AM307" s="153"/>
      <c r="AN307" s="153"/>
      <c r="AO307" s="153"/>
      <c r="AP307" s="153"/>
      <c r="AQ307" s="153"/>
      <c r="AR307" s="153"/>
      <c r="AS307" s="153"/>
      <c r="AT307" s="153"/>
      <c r="AU307" s="153"/>
      <c r="AV307" s="153"/>
      <c r="AW307" s="153"/>
      <c r="AX307" s="153"/>
      <c r="AY307" s="153"/>
      <c r="AZ307" s="153">
        <v>15</v>
      </c>
      <c r="BA307" s="153"/>
      <c r="BB307" s="153"/>
      <c r="BC307" s="153"/>
      <c r="BD307" s="153"/>
      <c r="BE307" s="153"/>
      <c r="BF307" s="153"/>
      <c r="BG307" s="223">
        <f t="shared" si="129"/>
        <v>480</v>
      </c>
      <c r="BH307" s="224">
        <f t="shared" si="130"/>
        <v>8</v>
      </c>
      <c r="BI307" s="225">
        <f t="shared" si="142"/>
        <v>7.75</v>
      </c>
      <c r="BJ307" s="225">
        <f t="shared" si="143"/>
        <v>96.875</v>
      </c>
      <c r="BK307" s="226">
        <f t="shared" si="144"/>
        <v>92.9032258064516</v>
      </c>
      <c r="BL307" s="226">
        <f t="shared" si="145"/>
        <v>99.3827160493827</v>
      </c>
      <c r="BM307" s="226">
        <f t="shared" si="149"/>
        <v>89.4444444444444</v>
      </c>
      <c r="BN307" s="237">
        <f t="shared" si="136"/>
        <v>0</v>
      </c>
      <c r="BO307" s="237">
        <f t="shared" si="137"/>
        <v>720</v>
      </c>
      <c r="BP307" s="237">
        <f t="shared" si="138"/>
        <v>0.25</v>
      </c>
      <c r="BQ307" s="238">
        <f t="shared" si="139"/>
        <v>22.5</v>
      </c>
      <c r="BR307" s="140"/>
      <c r="BS307" s="140"/>
      <c r="BT307" s="140"/>
      <c r="BU307" s="141"/>
      <c r="BV307" s="140"/>
      <c r="BW307" s="153">
        <f t="shared" si="147"/>
        <v>647</v>
      </c>
    </row>
    <row r="308" s="129" customFormat="1" spans="1:75">
      <c r="A308" s="170">
        <v>335</v>
      </c>
      <c r="B308" s="171">
        <v>46058</v>
      </c>
      <c r="C308" s="153" t="s">
        <v>97</v>
      </c>
      <c r="D308" s="130" t="str">
        <f t="shared" si="148"/>
        <v>EG</v>
      </c>
      <c r="E308" s="172" t="s">
        <v>121</v>
      </c>
      <c r="F308" s="172"/>
      <c r="G308" s="173"/>
      <c r="H308" s="173"/>
      <c r="I308" s="173"/>
      <c r="J308" s="105"/>
      <c r="K308" s="197" t="e">
        <f>VLOOKUP(J308,'[3]Item List (3)'!A$1:B$110000,2,FALSE)</f>
        <v>#N/A</v>
      </c>
      <c r="L308" s="168"/>
      <c r="M308" s="198" t="str">
        <f t="shared" ref="M308:M323" si="150">IF((LEFT(J308))="2",$L$2,$J$2)</f>
        <v>IR</v>
      </c>
      <c r="N308" s="153"/>
      <c r="O308" s="199" t="str">
        <f t="shared" ref="O308:O318" si="151">IFERROR(3600/N308,"")</f>
        <v/>
      </c>
      <c r="P308" s="153"/>
      <c r="Q308" s="243"/>
      <c r="R308" s="153"/>
      <c r="S308" s="153"/>
      <c r="T308" s="153"/>
      <c r="U308" s="209">
        <f t="shared" ref="U308:U365" si="152">Q308+S308+T308</f>
        <v>0</v>
      </c>
      <c r="V308" s="153"/>
      <c r="W308" s="153"/>
      <c r="X308" s="153"/>
      <c r="Y308" s="153"/>
      <c r="Z308" s="153"/>
      <c r="AA308" s="153"/>
      <c r="AB308" s="153"/>
      <c r="AC308" s="153"/>
      <c r="AD308" s="153"/>
      <c r="AE308" s="153"/>
      <c r="AF308" s="153"/>
      <c r="AG308" s="153"/>
      <c r="AH308" s="153"/>
      <c r="AI308" s="153"/>
      <c r="AJ308" s="153"/>
      <c r="AK308" s="153"/>
      <c r="AL308" s="153"/>
      <c r="AM308" s="153"/>
      <c r="AN308" s="153"/>
      <c r="AO308" s="153"/>
      <c r="AP308" s="153"/>
      <c r="AQ308" s="153"/>
      <c r="AR308" s="153">
        <v>480</v>
      </c>
      <c r="AS308" s="153"/>
      <c r="AT308" s="153"/>
      <c r="AU308" s="153"/>
      <c r="AV308" s="153"/>
      <c r="AW308" s="153"/>
      <c r="AX308" s="153"/>
      <c r="AY308" s="153"/>
      <c r="AZ308" s="153"/>
      <c r="BA308" s="153"/>
      <c r="BB308" s="153"/>
      <c r="BC308" s="153"/>
      <c r="BD308" s="153"/>
      <c r="BE308" s="153"/>
      <c r="BF308" s="153"/>
      <c r="BG308" s="223">
        <f t="shared" ref="BG308:BG348" si="153">SUM(V308:BF308)</f>
        <v>480</v>
      </c>
      <c r="BH308" s="224">
        <f t="shared" ref="BH308:BH323" si="154">BG308/60</f>
        <v>8</v>
      </c>
      <c r="BI308" s="225">
        <f t="shared" ref="BI308:BI323" si="155">IFERROR(BH308-SUM(W308:BF308)/60,0)</f>
        <v>0</v>
      </c>
      <c r="BJ308" s="225">
        <f t="shared" ref="BJ308:BJ323" si="156">IFERROR(BI308/BH308*100,0)</f>
        <v>0</v>
      </c>
      <c r="BK308" s="226">
        <f t="shared" ref="BK308:BK365" si="157">IFERROR(((U308*N308)/(BI308*3600)*100),0)</f>
        <v>0</v>
      </c>
      <c r="BL308" s="226">
        <f t="shared" ref="BL308:BL365" si="158">IFERROR(((U308-(R308+S308+T308))/U308*100),0)</f>
        <v>0</v>
      </c>
      <c r="BM308" s="226">
        <f t="shared" si="149"/>
        <v>0</v>
      </c>
      <c r="BN308" s="237">
        <f t="shared" ref="BN308:BN365" si="159">(W308+AP308+BE308+BF308)/60</f>
        <v>0</v>
      </c>
      <c r="BO308" s="237">
        <f t="shared" ref="BO308:BO323" si="160">IFERROR(((BH308-BN308)*3600)/N308,0)</f>
        <v>0</v>
      </c>
      <c r="BP308" s="237">
        <f t="shared" ref="BP308:BP323" si="161">IFERROR(SUM(W308:BF308)/60-BN308,0)</f>
        <v>8</v>
      </c>
      <c r="BQ308" s="238">
        <f t="shared" ref="BQ308:BQ323" si="162">IFERROR(BP308*3600/N308,0)</f>
        <v>0</v>
      </c>
      <c r="BR308" s="140"/>
      <c r="BS308" s="140"/>
      <c r="BT308" s="140"/>
      <c r="BU308" s="141"/>
      <c r="BV308" s="140"/>
      <c r="BW308" s="153">
        <f t="shared" si="147"/>
        <v>0</v>
      </c>
    </row>
    <row r="309" s="129" customFormat="1" spans="1:75">
      <c r="A309" s="170">
        <v>336</v>
      </c>
      <c r="B309" s="171">
        <v>46058</v>
      </c>
      <c r="C309" s="153" t="s">
        <v>99</v>
      </c>
      <c r="D309" s="130" t="str">
        <f t="shared" si="148"/>
        <v>EG</v>
      </c>
      <c r="E309" s="172" t="s">
        <v>121</v>
      </c>
      <c r="F309" s="172"/>
      <c r="G309" s="173"/>
      <c r="H309" s="173"/>
      <c r="I309" s="173"/>
      <c r="J309" s="105"/>
      <c r="K309" s="197" t="e">
        <f>VLOOKUP(J309,'[3]Item List (3)'!A$1:B$110000,2,FALSE)</f>
        <v>#N/A</v>
      </c>
      <c r="L309" s="105"/>
      <c r="M309" s="198" t="str">
        <f t="shared" si="150"/>
        <v>IR</v>
      </c>
      <c r="N309" s="153"/>
      <c r="O309" s="199" t="str">
        <f t="shared" si="151"/>
        <v/>
      </c>
      <c r="P309" s="153"/>
      <c r="Q309" s="243"/>
      <c r="R309" s="153"/>
      <c r="S309" s="153"/>
      <c r="T309" s="153"/>
      <c r="U309" s="209">
        <f t="shared" si="152"/>
        <v>0</v>
      </c>
      <c r="V309" s="153"/>
      <c r="W309" s="153"/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3"/>
      <c r="AK309" s="153"/>
      <c r="AL309" s="153"/>
      <c r="AM309" s="153"/>
      <c r="AN309" s="153"/>
      <c r="AO309" s="153"/>
      <c r="AP309" s="153"/>
      <c r="AQ309" s="153"/>
      <c r="AR309" s="153"/>
      <c r="AS309" s="153"/>
      <c r="AT309" s="153"/>
      <c r="AU309" s="153"/>
      <c r="AV309" s="153"/>
      <c r="AW309" s="153"/>
      <c r="AX309" s="153"/>
      <c r="AY309" s="153"/>
      <c r="AZ309" s="153"/>
      <c r="BA309" s="153"/>
      <c r="BB309" s="153"/>
      <c r="BC309" s="153"/>
      <c r="BD309" s="153"/>
      <c r="BE309" s="153"/>
      <c r="BF309" s="153">
        <v>480</v>
      </c>
      <c r="BG309" s="223">
        <f t="shared" si="153"/>
        <v>480</v>
      </c>
      <c r="BH309" s="224">
        <f t="shared" si="154"/>
        <v>8</v>
      </c>
      <c r="BI309" s="225">
        <f t="shared" si="155"/>
        <v>0</v>
      </c>
      <c r="BJ309" s="225">
        <f t="shared" si="156"/>
        <v>0</v>
      </c>
      <c r="BK309" s="226">
        <f t="shared" si="157"/>
        <v>0</v>
      </c>
      <c r="BL309" s="226">
        <f t="shared" si="158"/>
        <v>0</v>
      </c>
      <c r="BM309" s="226">
        <f t="shared" si="149"/>
        <v>0</v>
      </c>
      <c r="BN309" s="237">
        <f t="shared" si="159"/>
        <v>8</v>
      </c>
      <c r="BO309" s="237">
        <f t="shared" si="160"/>
        <v>0</v>
      </c>
      <c r="BP309" s="237">
        <f t="shared" si="161"/>
        <v>0</v>
      </c>
      <c r="BQ309" s="238">
        <f t="shared" si="162"/>
        <v>0</v>
      </c>
      <c r="BR309" s="140"/>
      <c r="BS309" s="140"/>
      <c r="BT309" s="140"/>
      <c r="BU309" s="141"/>
      <c r="BV309" s="140"/>
      <c r="BW309" s="153">
        <f t="shared" si="147"/>
        <v>0</v>
      </c>
    </row>
    <row r="310" s="129" customFormat="1" spans="1:75">
      <c r="A310" s="170">
        <v>337</v>
      </c>
      <c r="B310" s="171">
        <v>46058</v>
      </c>
      <c r="C310" s="153" t="s">
        <v>97</v>
      </c>
      <c r="D310" s="130" t="str">
        <f t="shared" si="148"/>
        <v>EG</v>
      </c>
      <c r="E310" s="172" t="s">
        <v>125</v>
      </c>
      <c r="F310" s="172"/>
      <c r="G310" s="173"/>
      <c r="H310" s="173"/>
      <c r="I310" s="173"/>
      <c r="J310" s="105"/>
      <c r="K310" s="197" t="e">
        <f>VLOOKUP(J310,'[3]Item List (3)'!A$1:B$110000,2,FALSE)</f>
        <v>#N/A</v>
      </c>
      <c r="L310" s="105"/>
      <c r="M310" s="198" t="str">
        <f t="shared" si="150"/>
        <v>IR</v>
      </c>
      <c r="N310" s="153"/>
      <c r="O310" s="199" t="str">
        <f t="shared" si="151"/>
        <v/>
      </c>
      <c r="P310" s="153"/>
      <c r="Q310" s="243"/>
      <c r="R310" s="153"/>
      <c r="S310" s="153"/>
      <c r="T310" s="153"/>
      <c r="U310" s="209">
        <f t="shared" si="152"/>
        <v>0</v>
      </c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3"/>
      <c r="AK310" s="153"/>
      <c r="AL310" s="153"/>
      <c r="AM310" s="153"/>
      <c r="AN310" s="153"/>
      <c r="AO310" s="153"/>
      <c r="AP310" s="153"/>
      <c r="AQ310" s="153"/>
      <c r="AR310" s="153">
        <v>480</v>
      </c>
      <c r="AS310" s="153"/>
      <c r="AT310" s="153"/>
      <c r="AU310" s="153"/>
      <c r="AV310" s="153"/>
      <c r="AW310" s="153"/>
      <c r="AX310" s="153"/>
      <c r="AY310" s="153"/>
      <c r="AZ310" s="153"/>
      <c r="BA310" s="153"/>
      <c r="BB310" s="153"/>
      <c r="BC310" s="153"/>
      <c r="BD310" s="153"/>
      <c r="BE310" s="153"/>
      <c r="BF310" s="153"/>
      <c r="BG310" s="223">
        <f t="shared" si="153"/>
        <v>480</v>
      </c>
      <c r="BH310" s="224">
        <f t="shared" si="154"/>
        <v>8</v>
      </c>
      <c r="BI310" s="225">
        <f t="shared" si="155"/>
        <v>0</v>
      </c>
      <c r="BJ310" s="225">
        <f t="shared" si="156"/>
        <v>0</v>
      </c>
      <c r="BK310" s="226">
        <f t="shared" si="157"/>
        <v>0</v>
      </c>
      <c r="BL310" s="226">
        <f t="shared" si="158"/>
        <v>0</v>
      </c>
      <c r="BM310" s="226">
        <f t="shared" si="149"/>
        <v>0</v>
      </c>
      <c r="BN310" s="237">
        <f t="shared" si="159"/>
        <v>0</v>
      </c>
      <c r="BO310" s="237">
        <f t="shared" si="160"/>
        <v>0</v>
      </c>
      <c r="BP310" s="237">
        <f t="shared" si="161"/>
        <v>8</v>
      </c>
      <c r="BQ310" s="238">
        <f t="shared" si="162"/>
        <v>0</v>
      </c>
      <c r="BR310" s="140"/>
      <c r="BS310" s="140"/>
      <c r="BT310" s="140"/>
      <c r="BU310" s="141"/>
      <c r="BV310" s="140"/>
      <c r="BW310" s="153">
        <f t="shared" si="147"/>
        <v>0</v>
      </c>
    </row>
    <row r="311" s="129" customFormat="1" spans="1:75">
      <c r="A311" s="170">
        <v>338</v>
      </c>
      <c r="B311" s="171">
        <v>46058</v>
      </c>
      <c r="C311" s="153" t="s">
        <v>99</v>
      </c>
      <c r="D311" s="130" t="str">
        <f t="shared" si="148"/>
        <v>EG</v>
      </c>
      <c r="E311" s="172" t="s">
        <v>125</v>
      </c>
      <c r="F311" s="172"/>
      <c r="G311" s="173"/>
      <c r="H311" s="173"/>
      <c r="I311" s="173"/>
      <c r="J311" s="105"/>
      <c r="K311" s="197" t="e">
        <f>VLOOKUP(J311,'[3]Item List (3)'!A$1:B$110000,2,FALSE)</f>
        <v>#N/A</v>
      </c>
      <c r="L311" s="105"/>
      <c r="M311" s="198" t="str">
        <f t="shared" si="150"/>
        <v>IR</v>
      </c>
      <c r="N311" s="153"/>
      <c r="O311" s="199" t="str">
        <f t="shared" si="151"/>
        <v/>
      </c>
      <c r="P311" s="153"/>
      <c r="Q311" s="243"/>
      <c r="R311" s="153"/>
      <c r="S311" s="153"/>
      <c r="T311" s="153"/>
      <c r="U311" s="209">
        <f t="shared" si="152"/>
        <v>0</v>
      </c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/>
      <c r="AF311" s="153"/>
      <c r="AG311" s="153"/>
      <c r="AH311" s="153"/>
      <c r="AI311" s="153"/>
      <c r="AJ311" s="153"/>
      <c r="AK311" s="153"/>
      <c r="AL311" s="153"/>
      <c r="AM311" s="153"/>
      <c r="AN311" s="153"/>
      <c r="AO311" s="153"/>
      <c r="AP311" s="153"/>
      <c r="AQ311" s="153"/>
      <c r="AR311" s="153"/>
      <c r="AS311" s="153"/>
      <c r="AT311" s="153"/>
      <c r="AU311" s="153"/>
      <c r="AV311" s="153"/>
      <c r="AW311" s="153"/>
      <c r="AX311" s="153"/>
      <c r="AY311" s="153"/>
      <c r="AZ311" s="153"/>
      <c r="BA311" s="153"/>
      <c r="BB311" s="153"/>
      <c r="BC311" s="153"/>
      <c r="BD311" s="153"/>
      <c r="BE311" s="153"/>
      <c r="BF311" s="153">
        <v>480</v>
      </c>
      <c r="BG311" s="223">
        <f t="shared" si="153"/>
        <v>480</v>
      </c>
      <c r="BH311" s="224">
        <f t="shared" si="154"/>
        <v>8</v>
      </c>
      <c r="BI311" s="225">
        <f t="shared" si="155"/>
        <v>0</v>
      </c>
      <c r="BJ311" s="225">
        <f t="shared" si="156"/>
        <v>0</v>
      </c>
      <c r="BK311" s="226">
        <f t="shared" si="157"/>
        <v>0</v>
      </c>
      <c r="BL311" s="226">
        <f t="shared" si="158"/>
        <v>0</v>
      </c>
      <c r="BM311" s="226">
        <f t="shared" si="149"/>
        <v>0</v>
      </c>
      <c r="BN311" s="237">
        <f t="shared" si="159"/>
        <v>8</v>
      </c>
      <c r="BO311" s="237">
        <f t="shared" si="160"/>
        <v>0</v>
      </c>
      <c r="BP311" s="237">
        <f t="shared" si="161"/>
        <v>0</v>
      </c>
      <c r="BQ311" s="238">
        <f t="shared" si="162"/>
        <v>0</v>
      </c>
      <c r="BR311" s="140"/>
      <c r="BS311" s="140"/>
      <c r="BT311" s="140"/>
      <c r="BU311" s="141"/>
      <c r="BV311" s="140"/>
      <c r="BW311" s="153">
        <f t="shared" si="147"/>
        <v>0</v>
      </c>
    </row>
    <row r="312" s="129" customFormat="1" spans="1:75">
      <c r="A312" s="170">
        <v>339</v>
      </c>
      <c r="B312" s="171">
        <v>46058</v>
      </c>
      <c r="C312" s="153" t="s">
        <v>97</v>
      </c>
      <c r="D312" s="130" t="str">
        <f t="shared" si="148"/>
        <v>EG</v>
      </c>
      <c r="E312" s="172" t="s">
        <v>128</v>
      </c>
      <c r="F312" s="172" t="s">
        <v>129</v>
      </c>
      <c r="G312" s="173" t="s">
        <v>165</v>
      </c>
      <c r="H312" s="173" t="s">
        <v>126</v>
      </c>
      <c r="I312" s="173" t="s">
        <v>142</v>
      </c>
      <c r="J312" s="105">
        <v>104247</v>
      </c>
      <c r="K312" s="197" t="str">
        <f>VLOOKUP(J312,'[3]Item List (3)'!A$1:B$110000,2,FALSE)</f>
        <v>IR.209</v>
      </c>
      <c r="L312" s="168">
        <v>260104001</v>
      </c>
      <c r="M312" s="198" t="str">
        <f t="shared" si="150"/>
        <v>IR</v>
      </c>
      <c r="N312" s="153">
        <v>20</v>
      </c>
      <c r="O312" s="199">
        <f t="shared" si="151"/>
        <v>180</v>
      </c>
      <c r="P312" s="153">
        <v>1</v>
      </c>
      <c r="Q312" s="243">
        <v>1044</v>
      </c>
      <c r="R312" s="153"/>
      <c r="S312" s="153"/>
      <c r="T312" s="153"/>
      <c r="U312" s="209">
        <f t="shared" si="152"/>
        <v>1044</v>
      </c>
      <c r="V312" s="153">
        <v>360</v>
      </c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  <c r="AP312" s="153"/>
      <c r="AQ312" s="153"/>
      <c r="AR312" s="153">
        <v>120</v>
      </c>
      <c r="AS312" s="153"/>
      <c r="AT312" s="153"/>
      <c r="AU312" s="153"/>
      <c r="AV312" s="153"/>
      <c r="AW312" s="153"/>
      <c r="AX312" s="153"/>
      <c r="AY312" s="153"/>
      <c r="AZ312" s="153"/>
      <c r="BA312" s="153"/>
      <c r="BB312" s="153"/>
      <c r="BC312" s="153"/>
      <c r="BD312" s="153"/>
      <c r="BE312" s="153"/>
      <c r="BF312" s="153"/>
      <c r="BG312" s="223">
        <f t="shared" si="153"/>
        <v>480</v>
      </c>
      <c r="BH312" s="224">
        <f t="shared" si="154"/>
        <v>8</v>
      </c>
      <c r="BI312" s="225">
        <f t="shared" si="155"/>
        <v>6</v>
      </c>
      <c r="BJ312" s="225">
        <f t="shared" si="156"/>
        <v>75</v>
      </c>
      <c r="BK312" s="226">
        <f t="shared" si="157"/>
        <v>96.6666666666667</v>
      </c>
      <c r="BL312" s="226">
        <f t="shared" si="158"/>
        <v>100</v>
      </c>
      <c r="BM312" s="226">
        <f t="shared" ref="BM312:BM319" si="163">IFERROR((((BJ312*BK312*BL312)/1000000)*100),0)</f>
        <v>72.5</v>
      </c>
      <c r="BN312" s="237">
        <f t="shared" si="159"/>
        <v>0</v>
      </c>
      <c r="BO312" s="237">
        <f t="shared" si="160"/>
        <v>1440</v>
      </c>
      <c r="BP312" s="237">
        <f t="shared" si="161"/>
        <v>2</v>
      </c>
      <c r="BQ312" s="238">
        <f t="shared" si="162"/>
        <v>360</v>
      </c>
      <c r="BR312" s="140"/>
      <c r="BS312" s="140"/>
      <c r="BT312" s="140"/>
      <c r="BU312" s="141"/>
      <c r="BV312" s="140"/>
      <c r="BW312" s="153">
        <f t="shared" si="147"/>
        <v>1044</v>
      </c>
    </row>
    <row r="313" s="129" customFormat="1" spans="1:75">
      <c r="A313" s="170">
        <v>340</v>
      </c>
      <c r="B313" s="171">
        <v>46058</v>
      </c>
      <c r="C313" s="153" t="s">
        <v>99</v>
      </c>
      <c r="D313" s="130" t="str">
        <f t="shared" si="148"/>
        <v>EG</v>
      </c>
      <c r="E313" s="172" t="s">
        <v>128</v>
      </c>
      <c r="F313" s="172" t="s">
        <v>129</v>
      </c>
      <c r="G313" s="173" t="s">
        <v>169</v>
      </c>
      <c r="H313" s="173" t="s">
        <v>166</v>
      </c>
      <c r="I313" s="173"/>
      <c r="J313" s="105">
        <v>104247</v>
      </c>
      <c r="K313" s="197" t="str">
        <f>VLOOKUP(J313,'[3]Item List (3)'!A$1:B$110000,2,FALSE)</f>
        <v>IR.209</v>
      </c>
      <c r="L313" s="168">
        <v>260104001</v>
      </c>
      <c r="M313" s="198" t="str">
        <f t="shared" si="150"/>
        <v>IR</v>
      </c>
      <c r="N313" s="153">
        <v>20</v>
      </c>
      <c r="O313" s="199">
        <f t="shared" si="151"/>
        <v>180</v>
      </c>
      <c r="P313" s="153">
        <v>1</v>
      </c>
      <c r="Q313" s="243">
        <v>2240</v>
      </c>
      <c r="R313" s="153"/>
      <c r="S313" s="153"/>
      <c r="T313" s="153"/>
      <c r="U313" s="209">
        <f t="shared" si="152"/>
        <v>2240</v>
      </c>
      <c r="V313" s="153">
        <v>780</v>
      </c>
      <c r="W313" s="153"/>
      <c r="X313" s="153"/>
      <c r="Y313" s="153"/>
      <c r="Z313" s="153"/>
      <c r="AA313" s="153"/>
      <c r="AB313" s="153"/>
      <c r="AC313" s="153"/>
      <c r="AD313" s="153"/>
      <c r="AE313" s="153"/>
      <c r="AF313" s="153"/>
      <c r="AG313" s="153"/>
      <c r="AH313" s="153"/>
      <c r="AI313" s="153"/>
      <c r="AJ313" s="153"/>
      <c r="AK313" s="153"/>
      <c r="AL313" s="153"/>
      <c r="AM313" s="153"/>
      <c r="AN313" s="153"/>
      <c r="AO313" s="153"/>
      <c r="AP313" s="153"/>
      <c r="AQ313" s="153"/>
      <c r="AR313" s="153">
        <v>105</v>
      </c>
      <c r="AS313" s="153"/>
      <c r="AT313" s="153"/>
      <c r="AU313" s="153"/>
      <c r="AV313" s="153"/>
      <c r="AW313" s="153"/>
      <c r="AX313" s="153"/>
      <c r="AY313" s="153"/>
      <c r="AZ313" s="153">
        <v>15</v>
      </c>
      <c r="BA313" s="153"/>
      <c r="BB313" s="153"/>
      <c r="BC313" s="153"/>
      <c r="BD313" s="153"/>
      <c r="BE313" s="153"/>
      <c r="BF313" s="153"/>
      <c r="BG313" s="223">
        <f t="shared" si="153"/>
        <v>900</v>
      </c>
      <c r="BH313" s="224">
        <f t="shared" si="154"/>
        <v>15</v>
      </c>
      <c r="BI313" s="225">
        <f t="shared" si="155"/>
        <v>13</v>
      </c>
      <c r="BJ313" s="225">
        <f t="shared" si="156"/>
        <v>86.6666666666667</v>
      </c>
      <c r="BK313" s="226">
        <f t="shared" si="157"/>
        <v>95.7264957264957</v>
      </c>
      <c r="BL313" s="226">
        <f t="shared" si="158"/>
        <v>100</v>
      </c>
      <c r="BM313" s="226">
        <f t="shared" si="163"/>
        <v>82.962962962963</v>
      </c>
      <c r="BN313" s="237">
        <f t="shared" si="159"/>
        <v>0</v>
      </c>
      <c r="BO313" s="237">
        <f t="shared" si="160"/>
        <v>2700</v>
      </c>
      <c r="BP313" s="237">
        <f t="shared" si="161"/>
        <v>2</v>
      </c>
      <c r="BQ313" s="238">
        <f t="shared" si="162"/>
        <v>360</v>
      </c>
      <c r="BR313" s="140"/>
      <c r="BS313" s="140"/>
      <c r="BT313" s="140"/>
      <c r="BU313" s="141"/>
      <c r="BV313" s="140"/>
      <c r="BW313" s="153">
        <f t="shared" si="147"/>
        <v>2240</v>
      </c>
    </row>
    <row r="314" s="129" customFormat="1" spans="1:75">
      <c r="A314" s="170">
        <v>341</v>
      </c>
      <c r="B314" s="171">
        <v>46058</v>
      </c>
      <c r="C314" s="153" t="s">
        <v>97</v>
      </c>
      <c r="D314" s="130" t="str">
        <f t="shared" si="148"/>
        <v>EG</v>
      </c>
      <c r="E314" s="172" t="s">
        <v>131</v>
      </c>
      <c r="F314" s="172"/>
      <c r="G314" s="173"/>
      <c r="H314" s="173"/>
      <c r="I314" s="173"/>
      <c r="J314" s="105"/>
      <c r="K314" s="197" t="e">
        <f>VLOOKUP(J314,'[3]Item List (3)'!A$1:B$110000,2,FALSE)</f>
        <v>#N/A</v>
      </c>
      <c r="L314" s="168"/>
      <c r="M314" s="198" t="str">
        <f t="shared" si="150"/>
        <v>IR</v>
      </c>
      <c r="N314" s="153"/>
      <c r="O314" s="199" t="str">
        <f t="shared" si="151"/>
        <v/>
      </c>
      <c r="P314" s="153"/>
      <c r="Q314" s="243"/>
      <c r="R314" s="153"/>
      <c r="S314" s="153"/>
      <c r="T314" s="153"/>
      <c r="U314" s="209">
        <f t="shared" si="152"/>
        <v>0</v>
      </c>
      <c r="V314" s="153"/>
      <c r="W314" s="153"/>
      <c r="X314" s="153"/>
      <c r="Y314" s="153"/>
      <c r="Z314" s="153"/>
      <c r="AA314" s="153"/>
      <c r="AB314" s="153"/>
      <c r="AC314" s="153"/>
      <c r="AD314" s="153"/>
      <c r="AE314" s="153"/>
      <c r="AF314" s="153"/>
      <c r="AG314" s="153"/>
      <c r="AH314" s="153"/>
      <c r="AI314" s="153"/>
      <c r="AJ314" s="153"/>
      <c r="AK314" s="153"/>
      <c r="AL314" s="153"/>
      <c r="AM314" s="153"/>
      <c r="AN314" s="153"/>
      <c r="AO314" s="153"/>
      <c r="AP314" s="153"/>
      <c r="AQ314" s="153"/>
      <c r="AR314" s="153"/>
      <c r="AS314" s="153"/>
      <c r="AT314" s="153"/>
      <c r="AU314" s="153">
        <v>480</v>
      </c>
      <c r="AV314" s="153"/>
      <c r="AW314" s="153"/>
      <c r="AX314" s="153"/>
      <c r="AY314" s="153"/>
      <c r="AZ314" s="153"/>
      <c r="BA314" s="153"/>
      <c r="BB314" s="153"/>
      <c r="BC314" s="153"/>
      <c r="BD314" s="153"/>
      <c r="BE314" s="153"/>
      <c r="BF314" s="153"/>
      <c r="BG314" s="223">
        <f t="shared" si="153"/>
        <v>480</v>
      </c>
      <c r="BH314" s="224">
        <f t="shared" si="154"/>
        <v>8</v>
      </c>
      <c r="BI314" s="225">
        <f t="shared" si="155"/>
        <v>0</v>
      </c>
      <c r="BJ314" s="225">
        <f t="shared" si="156"/>
        <v>0</v>
      </c>
      <c r="BK314" s="226">
        <f t="shared" si="157"/>
        <v>0</v>
      </c>
      <c r="BL314" s="226">
        <f t="shared" si="158"/>
        <v>0</v>
      </c>
      <c r="BM314" s="226">
        <f t="shared" si="163"/>
        <v>0</v>
      </c>
      <c r="BN314" s="237">
        <f t="shared" si="159"/>
        <v>0</v>
      </c>
      <c r="BO314" s="237">
        <f t="shared" si="160"/>
        <v>0</v>
      </c>
      <c r="BP314" s="237">
        <f t="shared" si="161"/>
        <v>8</v>
      </c>
      <c r="BQ314" s="238">
        <f t="shared" si="162"/>
        <v>0</v>
      </c>
      <c r="BR314" s="140"/>
      <c r="BS314" s="140"/>
      <c r="BT314" s="140"/>
      <c r="BU314" s="141"/>
      <c r="BV314" s="140"/>
      <c r="BW314" s="153">
        <f t="shared" si="147"/>
        <v>0</v>
      </c>
    </row>
    <row r="315" s="129" customFormat="1" spans="1:75">
      <c r="A315" s="170">
        <v>342</v>
      </c>
      <c r="B315" s="171">
        <v>46058</v>
      </c>
      <c r="C315" s="153" t="s">
        <v>99</v>
      </c>
      <c r="D315" s="130" t="str">
        <f t="shared" si="148"/>
        <v>EG</v>
      </c>
      <c r="E315" s="172" t="s">
        <v>131</v>
      </c>
      <c r="F315" s="172"/>
      <c r="G315" s="173"/>
      <c r="H315" s="173"/>
      <c r="I315" s="173"/>
      <c r="J315" s="105"/>
      <c r="K315" s="197" t="e">
        <f>VLOOKUP(J315,'[3]Item List (3)'!A$1:B$110000,2,FALSE)</f>
        <v>#N/A</v>
      </c>
      <c r="L315" s="105"/>
      <c r="M315" s="198" t="str">
        <f t="shared" si="150"/>
        <v>IR</v>
      </c>
      <c r="N315" s="153"/>
      <c r="O315" s="199" t="str">
        <f t="shared" si="151"/>
        <v/>
      </c>
      <c r="P315" s="153"/>
      <c r="Q315" s="243"/>
      <c r="R315" s="153"/>
      <c r="S315" s="153"/>
      <c r="T315" s="153"/>
      <c r="U315" s="209">
        <f t="shared" si="152"/>
        <v>0</v>
      </c>
      <c r="V315" s="153"/>
      <c r="W315" s="153"/>
      <c r="X315" s="153"/>
      <c r="Y315" s="153"/>
      <c r="Z315" s="153"/>
      <c r="AA315" s="153"/>
      <c r="AB315" s="153"/>
      <c r="AC315" s="153"/>
      <c r="AD315" s="153"/>
      <c r="AE315" s="153"/>
      <c r="AF315" s="153"/>
      <c r="AG315" s="153"/>
      <c r="AH315" s="153"/>
      <c r="AI315" s="153"/>
      <c r="AJ315" s="153"/>
      <c r="AK315" s="153"/>
      <c r="AL315" s="153"/>
      <c r="AM315" s="153"/>
      <c r="AN315" s="153"/>
      <c r="AO315" s="153"/>
      <c r="AP315" s="153"/>
      <c r="AQ315" s="153"/>
      <c r="AR315" s="153"/>
      <c r="AS315" s="153"/>
      <c r="AT315" s="153"/>
      <c r="AU315" s="153">
        <v>480</v>
      </c>
      <c r="AV315" s="153"/>
      <c r="AW315" s="153"/>
      <c r="AX315" s="153"/>
      <c r="AY315" s="153"/>
      <c r="AZ315" s="153"/>
      <c r="BA315" s="153"/>
      <c r="BB315" s="153"/>
      <c r="BC315" s="153"/>
      <c r="BD315" s="153"/>
      <c r="BE315" s="153"/>
      <c r="BF315" s="153"/>
      <c r="BG315" s="223">
        <f t="shared" si="153"/>
        <v>480</v>
      </c>
      <c r="BH315" s="224">
        <f t="shared" si="154"/>
        <v>8</v>
      </c>
      <c r="BI315" s="225">
        <f t="shared" si="155"/>
        <v>0</v>
      </c>
      <c r="BJ315" s="225">
        <f t="shared" si="156"/>
        <v>0</v>
      </c>
      <c r="BK315" s="226">
        <f t="shared" si="157"/>
        <v>0</v>
      </c>
      <c r="BL315" s="226">
        <f t="shared" si="158"/>
        <v>0</v>
      </c>
      <c r="BM315" s="226">
        <f t="shared" si="163"/>
        <v>0</v>
      </c>
      <c r="BN315" s="237">
        <f t="shared" si="159"/>
        <v>0</v>
      </c>
      <c r="BO315" s="237">
        <f t="shared" si="160"/>
        <v>0</v>
      </c>
      <c r="BP315" s="237">
        <f t="shared" si="161"/>
        <v>8</v>
      </c>
      <c r="BQ315" s="238">
        <f t="shared" si="162"/>
        <v>0</v>
      </c>
      <c r="BR315" s="140"/>
      <c r="BS315" s="140"/>
      <c r="BT315" s="140"/>
      <c r="BU315" s="141"/>
      <c r="BV315" s="140"/>
      <c r="BW315" s="153">
        <f t="shared" si="147"/>
        <v>0</v>
      </c>
    </row>
    <row r="316" s="129" customFormat="1" spans="1:75">
      <c r="A316" s="170">
        <v>343</v>
      </c>
      <c r="B316" s="171">
        <v>46058</v>
      </c>
      <c r="C316" s="153" t="s">
        <v>97</v>
      </c>
      <c r="D316" s="130" t="str">
        <f t="shared" si="148"/>
        <v>IG</v>
      </c>
      <c r="E316" s="172" t="s">
        <v>132</v>
      </c>
      <c r="F316" s="172" t="s">
        <v>134</v>
      </c>
      <c r="G316" s="173" t="s">
        <v>154</v>
      </c>
      <c r="H316" s="173"/>
      <c r="I316" s="173"/>
      <c r="J316" s="105">
        <v>104299</v>
      </c>
      <c r="K316" s="197" t="str">
        <f>VLOOKUP(J316,'[3]Item List (3)'!A$1:B$110000,2,FALSE)</f>
        <v>IR.9916</v>
      </c>
      <c r="L316" s="105">
        <v>260104006</v>
      </c>
      <c r="M316" s="198" t="str">
        <f t="shared" si="150"/>
        <v>IR</v>
      </c>
      <c r="N316" s="153">
        <v>23</v>
      </c>
      <c r="O316" s="199">
        <f t="shared" si="151"/>
        <v>156.521739130435</v>
      </c>
      <c r="P316" s="153">
        <v>1</v>
      </c>
      <c r="Q316" s="243">
        <v>1186</v>
      </c>
      <c r="R316" s="153">
        <v>3</v>
      </c>
      <c r="S316" s="153">
        <v>15</v>
      </c>
      <c r="T316" s="153"/>
      <c r="U316" s="209">
        <f t="shared" si="152"/>
        <v>1201</v>
      </c>
      <c r="V316" s="153">
        <v>460</v>
      </c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3"/>
      <c r="AK316" s="153"/>
      <c r="AL316" s="153"/>
      <c r="AM316" s="153"/>
      <c r="AN316" s="153"/>
      <c r="AO316" s="153"/>
      <c r="AP316" s="153">
        <v>20</v>
      </c>
      <c r="AQ316" s="153"/>
      <c r="AR316" s="153"/>
      <c r="AS316" s="153"/>
      <c r="AT316" s="153"/>
      <c r="AU316" s="153"/>
      <c r="AV316" s="153"/>
      <c r="AW316" s="153"/>
      <c r="AX316" s="153"/>
      <c r="AY316" s="153"/>
      <c r="AZ316" s="153"/>
      <c r="BA316" s="153"/>
      <c r="BB316" s="153"/>
      <c r="BC316" s="153"/>
      <c r="BD316" s="153"/>
      <c r="BE316" s="153"/>
      <c r="BF316" s="153"/>
      <c r="BG316" s="223">
        <f t="shared" si="153"/>
        <v>480</v>
      </c>
      <c r="BH316" s="224">
        <f t="shared" si="154"/>
        <v>8</v>
      </c>
      <c r="BI316" s="225">
        <f t="shared" si="155"/>
        <v>7.66666666666667</v>
      </c>
      <c r="BJ316" s="225">
        <f t="shared" si="156"/>
        <v>95.8333333333333</v>
      </c>
      <c r="BK316" s="226">
        <f t="shared" si="157"/>
        <v>100.083333333333</v>
      </c>
      <c r="BL316" s="226">
        <f t="shared" si="158"/>
        <v>98.5012489592007</v>
      </c>
      <c r="BM316" s="226">
        <f t="shared" si="163"/>
        <v>94.4756944444444</v>
      </c>
      <c r="BN316" s="237">
        <f t="shared" si="159"/>
        <v>0.333333333333333</v>
      </c>
      <c r="BO316" s="237">
        <f t="shared" si="160"/>
        <v>1200</v>
      </c>
      <c r="BP316" s="237">
        <f t="shared" si="161"/>
        <v>0</v>
      </c>
      <c r="BQ316" s="238">
        <f t="shared" si="162"/>
        <v>0</v>
      </c>
      <c r="BR316" s="140">
        <v>2</v>
      </c>
      <c r="BS316" s="140"/>
      <c r="BT316" s="140">
        <v>1</v>
      </c>
      <c r="BU316" s="141">
        <v>1</v>
      </c>
      <c r="BV316" s="140"/>
      <c r="BW316" s="153">
        <f t="shared" si="147"/>
        <v>1186</v>
      </c>
    </row>
    <row r="317" s="129" customFormat="1" spans="1:75">
      <c r="A317" s="170">
        <v>344</v>
      </c>
      <c r="B317" s="171">
        <v>46058</v>
      </c>
      <c r="C317" s="153" t="s">
        <v>99</v>
      </c>
      <c r="D317" s="130" t="str">
        <f t="shared" si="148"/>
        <v>IG</v>
      </c>
      <c r="E317" s="172" t="s">
        <v>132</v>
      </c>
      <c r="F317" s="172" t="s">
        <v>134</v>
      </c>
      <c r="G317" s="173" t="s">
        <v>148</v>
      </c>
      <c r="H317" s="173"/>
      <c r="I317" s="173"/>
      <c r="J317" s="105">
        <v>104299</v>
      </c>
      <c r="K317" s="197" t="str">
        <f>VLOOKUP(J317,'[3]Item List (3)'!A$1:B$110000,2,FALSE)</f>
        <v>IR.9916</v>
      </c>
      <c r="L317" s="105">
        <v>260104006</v>
      </c>
      <c r="M317" s="198" t="str">
        <f t="shared" si="150"/>
        <v>IR</v>
      </c>
      <c r="N317" s="153">
        <v>23</v>
      </c>
      <c r="O317" s="199">
        <f t="shared" si="151"/>
        <v>156.521739130435</v>
      </c>
      <c r="P317" s="153">
        <v>1</v>
      </c>
      <c r="Q317" s="243">
        <v>1220</v>
      </c>
      <c r="R317" s="153"/>
      <c r="S317" s="153">
        <v>7</v>
      </c>
      <c r="T317" s="153"/>
      <c r="U317" s="209">
        <f t="shared" si="152"/>
        <v>1227</v>
      </c>
      <c r="V317" s="153">
        <v>470</v>
      </c>
      <c r="W317" s="153"/>
      <c r="X317" s="153"/>
      <c r="Y317" s="153"/>
      <c r="Z317" s="153"/>
      <c r="AA317" s="153"/>
      <c r="AB317" s="153"/>
      <c r="AC317" s="153"/>
      <c r="AD317" s="153"/>
      <c r="AE317" s="153"/>
      <c r="AF317" s="153"/>
      <c r="AG317" s="153"/>
      <c r="AH317" s="153"/>
      <c r="AI317" s="153"/>
      <c r="AJ317" s="153"/>
      <c r="AK317" s="153"/>
      <c r="AL317" s="153"/>
      <c r="AM317" s="153"/>
      <c r="AN317" s="153"/>
      <c r="AO317" s="153"/>
      <c r="AP317" s="153">
        <v>10</v>
      </c>
      <c r="AQ317" s="153"/>
      <c r="AR317" s="153"/>
      <c r="AS317" s="153"/>
      <c r="AT317" s="153"/>
      <c r="AU317" s="153"/>
      <c r="AV317" s="153"/>
      <c r="AW317" s="153"/>
      <c r="AX317" s="153"/>
      <c r="AY317" s="153"/>
      <c r="AZ317" s="153"/>
      <c r="BA317" s="153"/>
      <c r="BB317" s="153"/>
      <c r="BC317" s="153"/>
      <c r="BD317" s="153"/>
      <c r="BE317" s="153"/>
      <c r="BF317" s="153"/>
      <c r="BG317" s="223">
        <f t="shared" si="153"/>
        <v>480</v>
      </c>
      <c r="BH317" s="224">
        <f t="shared" si="154"/>
        <v>8</v>
      </c>
      <c r="BI317" s="225">
        <f t="shared" si="155"/>
        <v>7.83333333333333</v>
      </c>
      <c r="BJ317" s="225">
        <f t="shared" si="156"/>
        <v>97.9166666666667</v>
      </c>
      <c r="BK317" s="226">
        <f t="shared" si="157"/>
        <v>100.074468085106</v>
      </c>
      <c r="BL317" s="226">
        <f t="shared" si="158"/>
        <v>99.4295028524857</v>
      </c>
      <c r="BM317" s="226">
        <f t="shared" si="163"/>
        <v>97.4305555555556</v>
      </c>
      <c r="BN317" s="237">
        <f t="shared" si="159"/>
        <v>0.166666666666667</v>
      </c>
      <c r="BO317" s="237">
        <f t="shared" si="160"/>
        <v>1226.08695652174</v>
      </c>
      <c r="BP317" s="237">
        <f t="shared" si="161"/>
        <v>0</v>
      </c>
      <c r="BQ317" s="238">
        <f t="shared" si="162"/>
        <v>0</v>
      </c>
      <c r="BR317" s="140">
        <v>2</v>
      </c>
      <c r="BS317" s="140"/>
      <c r="BT317" s="140">
        <v>2</v>
      </c>
      <c r="BU317" s="141">
        <v>2</v>
      </c>
      <c r="BV317" s="140"/>
      <c r="BW317" s="153">
        <f t="shared" si="147"/>
        <v>1220</v>
      </c>
    </row>
    <row r="318" s="129" customFormat="1" spans="1:75">
      <c r="A318" s="170">
        <v>345</v>
      </c>
      <c r="B318" s="171">
        <v>46058</v>
      </c>
      <c r="C318" s="153" t="s">
        <v>97</v>
      </c>
      <c r="D318" s="130" t="str">
        <f t="shared" si="148"/>
        <v>IG</v>
      </c>
      <c r="E318" s="172" t="s">
        <v>133</v>
      </c>
      <c r="F318" s="172" t="s">
        <v>134</v>
      </c>
      <c r="G318" s="173" t="s">
        <v>142</v>
      </c>
      <c r="H318" s="173"/>
      <c r="I318" s="173"/>
      <c r="J318" s="105">
        <v>104737</v>
      </c>
      <c r="K318" s="197" t="str">
        <f>VLOOKUP(J318,'[3]Item List (3)'!A$1:B$110000,2,FALSE)</f>
        <v>IR.IR 42X51.5X37 </v>
      </c>
      <c r="L318" s="105">
        <v>251107009</v>
      </c>
      <c r="M318" s="198" t="str">
        <f t="shared" si="150"/>
        <v>IR</v>
      </c>
      <c r="N318" s="153">
        <v>35</v>
      </c>
      <c r="O318" s="199">
        <f t="shared" si="151"/>
        <v>102.857142857143</v>
      </c>
      <c r="P318" s="153">
        <v>1</v>
      </c>
      <c r="Q318" s="243">
        <v>258</v>
      </c>
      <c r="R318" s="153">
        <v>48</v>
      </c>
      <c r="S318" s="153">
        <v>15</v>
      </c>
      <c r="T318" s="153"/>
      <c r="U318" s="209">
        <f t="shared" si="152"/>
        <v>273</v>
      </c>
      <c r="V318" s="153">
        <v>195</v>
      </c>
      <c r="W318" s="153"/>
      <c r="X318" s="153">
        <v>115</v>
      </c>
      <c r="Y318" s="153"/>
      <c r="Z318" s="153">
        <v>10</v>
      </c>
      <c r="AA318" s="153"/>
      <c r="AB318" s="153"/>
      <c r="AC318" s="153"/>
      <c r="AD318" s="153"/>
      <c r="AE318" s="153"/>
      <c r="AF318" s="153"/>
      <c r="AG318" s="153"/>
      <c r="AH318" s="153"/>
      <c r="AI318" s="153"/>
      <c r="AJ318" s="153"/>
      <c r="AK318" s="153"/>
      <c r="AL318" s="153"/>
      <c r="AM318" s="153"/>
      <c r="AN318" s="153"/>
      <c r="AO318" s="153"/>
      <c r="AP318" s="153">
        <v>20</v>
      </c>
      <c r="AQ318" s="153"/>
      <c r="AR318" s="153">
        <v>120</v>
      </c>
      <c r="AS318" s="153"/>
      <c r="AT318" s="153"/>
      <c r="AU318" s="153"/>
      <c r="AV318" s="153"/>
      <c r="AW318" s="153">
        <v>20</v>
      </c>
      <c r="AX318" s="153"/>
      <c r="AY318" s="153"/>
      <c r="AZ318" s="153"/>
      <c r="BA318" s="153"/>
      <c r="BB318" s="153"/>
      <c r="BC318" s="153"/>
      <c r="BD318" s="153"/>
      <c r="BE318" s="153"/>
      <c r="BF318" s="153"/>
      <c r="BG318" s="223">
        <f t="shared" si="153"/>
        <v>480</v>
      </c>
      <c r="BH318" s="224">
        <f t="shared" si="154"/>
        <v>8</v>
      </c>
      <c r="BI318" s="225">
        <f t="shared" si="155"/>
        <v>3.25</v>
      </c>
      <c r="BJ318" s="225">
        <f t="shared" si="156"/>
        <v>40.625</v>
      </c>
      <c r="BK318" s="226">
        <f t="shared" si="157"/>
        <v>81.6666666666667</v>
      </c>
      <c r="BL318" s="226">
        <f t="shared" si="158"/>
        <v>76.9230769230769</v>
      </c>
      <c r="BM318" s="226">
        <f t="shared" si="163"/>
        <v>25.5208333333333</v>
      </c>
      <c r="BN318" s="237">
        <f t="shared" si="159"/>
        <v>0.333333333333333</v>
      </c>
      <c r="BO318" s="237">
        <f t="shared" si="160"/>
        <v>788.571428571429</v>
      </c>
      <c r="BP318" s="237">
        <f t="shared" si="161"/>
        <v>4.41666666666667</v>
      </c>
      <c r="BQ318" s="238">
        <f t="shared" si="162"/>
        <v>454.285714285714</v>
      </c>
      <c r="BR318" s="140"/>
      <c r="BS318" s="140"/>
      <c r="BT318" s="140"/>
      <c r="BU318" s="141"/>
      <c r="BV318" s="140"/>
      <c r="BW318" s="153">
        <f t="shared" si="147"/>
        <v>258</v>
      </c>
    </row>
    <row r="319" s="129" customFormat="1" spans="1:75">
      <c r="A319" s="170">
        <v>346</v>
      </c>
      <c r="B319" s="171">
        <v>46058</v>
      </c>
      <c r="C319" s="153" t="s">
        <v>99</v>
      </c>
      <c r="D319" s="130" t="str">
        <f t="shared" si="148"/>
        <v>IG</v>
      </c>
      <c r="E319" s="172" t="s">
        <v>133</v>
      </c>
      <c r="F319" s="172" t="s">
        <v>134</v>
      </c>
      <c r="G319" s="173" t="s">
        <v>185</v>
      </c>
      <c r="H319" s="173"/>
      <c r="I319" s="173"/>
      <c r="J319" s="105">
        <v>104737</v>
      </c>
      <c r="K319" s="197" t="str">
        <f>VLOOKUP(J319,'[3]Item List (3)'!A$1:B$110000,2,FALSE)</f>
        <v>IR.IR 42X51.5X37 </v>
      </c>
      <c r="L319" s="105">
        <v>251107009</v>
      </c>
      <c r="M319" s="198" t="str">
        <f t="shared" si="150"/>
        <v>IR</v>
      </c>
      <c r="N319" s="153">
        <v>35</v>
      </c>
      <c r="O319" s="199">
        <f t="shared" ref="O319:O346" si="164">IFERROR(3600/N319,"")</f>
        <v>102.857142857143</v>
      </c>
      <c r="P319" s="153">
        <v>1</v>
      </c>
      <c r="Q319" s="243">
        <v>121</v>
      </c>
      <c r="R319" s="153">
        <v>47</v>
      </c>
      <c r="S319" s="153">
        <v>18</v>
      </c>
      <c r="T319" s="153"/>
      <c r="U319" s="209">
        <f t="shared" si="152"/>
        <v>139</v>
      </c>
      <c r="V319" s="153">
        <v>225</v>
      </c>
      <c r="W319" s="153"/>
      <c r="X319" s="153">
        <v>135</v>
      </c>
      <c r="Y319" s="153"/>
      <c r="Z319" s="153">
        <v>35</v>
      </c>
      <c r="AA319" s="153"/>
      <c r="AB319" s="153"/>
      <c r="AC319" s="153">
        <v>60</v>
      </c>
      <c r="AD319" s="153"/>
      <c r="AE319" s="153"/>
      <c r="AF319" s="153"/>
      <c r="AG319" s="153"/>
      <c r="AH319" s="153"/>
      <c r="AI319" s="153"/>
      <c r="AJ319" s="153"/>
      <c r="AK319" s="153"/>
      <c r="AL319" s="153"/>
      <c r="AM319" s="153"/>
      <c r="AN319" s="153"/>
      <c r="AO319" s="153"/>
      <c r="AP319" s="153">
        <v>10</v>
      </c>
      <c r="AQ319" s="153"/>
      <c r="AR319" s="153"/>
      <c r="AS319" s="153"/>
      <c r="AT319" s="153"/>
      <c r="AU319" s="153"/>
      <c r="AV319" s="153"/>
      <c r="AW319" s="153"/>
      <c r="AX319" s="153"/>
      <c r="AY319" s="153"/>
      <c r="AZ319" s="153">
        <v>15</v>
      </c>
      <c r="BA319" s="153"/>
      <c r="BB319" s="153"/>
      <c r="BC319" s="153"/>
      <c r="BD319" s="153"/>
      <c r="BE319" s="153"/>
      <c r="BF319" s="153"/>
      <c r="BG319" s="223">
        <f t="shared" si="153"/>
        <v>480</v>
      </c>
      <c r="BH319" s="224">
        <f t="shared" si="154"/>
        <v>8</v>
      </c>
      <c r="BI319" s="225">
        <f t="shared" si="155"/>
        <v>3.75</v>
      </c>
      <c r="BJ319" s="225">
        <f t="shared" si="156"/>
        <v>46.875</v>
      </c>
      <c r="BK319" s="226">
        <f t="shared" si="157"/>
        <v>36.037037037037</v>
      </c>
      <c r="BL319" s="226">
        <f t="shared" si="158"/>
        <v>53.2374100719424</v>
      </c>
      <c r="BM319" s="226">
        <f t="shared" si="163"/>
        <v>8.99305555555556</v>
      </c>
      <c r="BN319" s="237">
        <f t="shared" si="159"/>
        <v>0.166666666666667</v>
      </c>
      <c r="BO319" s="237">
        <f t="shared" si="160"/>
        <v>805.714285714286</v>
      </c>
      <c r="BP319" s="237">
        <f t="shared" si="161"/>
        <v>4.08333333333333</v>
      </c>
      <c r="BQ319" s="238">
        <f t="shared" si="162"/>
        <v>420</v>
      </c>
      <c r="BR319" s="140">
        <v>1</v>
      </c>
      <c r="BS319" s="140"/>
      <c r="BT319" s="140"/>
      <c r="BU319" s="141"/>
      <c r="BV319" s="140"/>
      <c r="BW319" s="153">
        <f t="shared" si="147"/>
        <v>121</v>
      </c>
    </row>
    <row r="320" s="129" customFormat="1" spans="1:75">
      <c r="A320" s="170">
        <v>347</v>
      </c>
      <c r="B320" s="171">
        <v>46058</v>
      </c>
      <c r="C320" s="153" t="s">
        <v>97</v>
      </c>
      <c r="D320" s="130" t="str">
        <f t="shared" ref="D313:D383" si="165">LEFT(E320,2)</f>
        <v>IG</v>
      </c>
      <c r="E320" s="172" t="s">
        <v>137</v>
      </c>
      <c r="F320" s="172" t="s">
        <v>134</v>
      </c>
      <c r="G320" s="173" t="s">
        <v>187</v>
      </c>
      <c r="H320" s="173"/>
      <c r="I320" s="173"/>
      <c r="J320" s="105">
        <v>100282.4</v>
      </c>
      <c r="K320" s="197" t="str">
        <f>VLOOKUP(J320,'[3]Item List (3)'!A$1:B$110000,2,FALSE)</f>
        <v>D.IR 14537 SPL </v>
      </c>
      <c r="L320" s="105">
        <v>251230009</v>
      </c>
      <c r="M320" s="198" t="str">
        <f t="shared" si="150"/>
        <v>IR</v>
      </c>
      <c r="N320" s="153">
        <v>60</v>
      </c>
      <c r="O320" s="199">
        <f t="shared" si="164"/>
        <v>60</v>
      </c>
      <c r="P320" s="153">
        <v>1</v>
      </c>
      <c r="Q320" s="243">
        <v>104</v>
      </c>
      <c r="R320" s="153">
        <v>5</v>
      </c>
      <c r="S320" s="153">
        <v>1</v>
      </c>
      <c r="T320" s="153"/>
      <c r="U320" s="209">
        <f t="shared" si="152"/>
        <v>105</v>
      </c>
      <c r="V320" s="153">
        <v>180</v>
      </c>
      <c r="W320" s="153"/>
      <c r="X320" s="153">
        <v>160</v>
      </c>
      <c r="Y320" s="153"/>
      <c r="Z320" s="153"/>
      <c r="AA320" s="153"/>
      <c r="AB320" s="153"/>
      <c r="AC320" s="153"/>
      <c r="AD320" s="153"/>
      <c r="AE320" s="153"/>
      <c r="AF320" s="153"/>
      <c r="AG320" s="153"/>
      <c r="AH320" s="153"/>
      <c r="AI320" s="153"/>
      <c r="AJ320" s="153"/>
      <c r="AK320" s="153"/>
      <c r="AL320" s="153"/>
      <c r="AM320" s="153"/>
      <c r="AN320" s="153"/>
      <c r="AO320" s="153"/>
      <c r="AP320" s="153">
        <v>20</v>
      </c>
      <c r="AQ320" s="153"/>
      <c r="AR320" s="153">
        <v>90</v>
      </c>
      <c r="AS320" s="153"/>
      <c r="AT320" s="153"/>
      <c r="AU320" s="153"/>
      <c r="AV320" s="153"/>
      <c r="AW320" s="153">
        <v>30</v>
      </c>
      <c r="AX320" s="153"/>
      <c r="AY320" s="153"/>
      <c r="AZ320" s="153"/>
      <c r="BA320" s="153"/>
      <c r="BB320" s="153"/>
      <c r="BC320" s="153"/>
      <c r="BD320" s="153"/>
      <c r="BE320" s="153"/>
      <c r="BF320" s="153"/>
      <c r="BG320" s="223">
        <f t="shared" si="153"/>
        <v>480</v>
      </c>
      <c r="BH320" s="224">
        <f t="shared" si="154"/>
        <v>8</v>
      </c>
      <c r="BI320" s="225">
        <f t="shared" si="155"/>
        <v>3</v>
      </c>
      <c r="BJ320" s="225">
        <f t="shared" si="156"/>
        <v>37.5</v>
      </c>
      <c r="BK320" s="226">
        <f t="shared" si="157"/>
        <v>58.3333333333333</v>
      </c>
      <c r="BL320" s="226">
        <f t="shared" si="158"/>
        <v>94.2857142857143</v>
      </c>
      <c r="BM320" s="226">
        <f t="shared" ref="BM320:BM329" si="166">IFERROR((((BJ320*BK320*BL320)/1000000)*100),0)</f>
        <v>20.625</v>
      </c>
      <c r="BN320" s="237">
        <f t="shared" si="159"/>
        <v>0.333333333333333</v>
      </c>
      <c r="BO320" s="237">
        <f t="shared" si="160"/>
        <v>460</v>
      </c>
      <c r="BP320" s="237">
        <f t="shared" si="161"/>
        <v>4.66666666666667</v>
      </c>
      <c r="BQ320" s="238">
        <f t="shared" si="162"/>
        <v>280</v>
      </c>
      <c r="BR320" s="140"/>
      <c r="BS320" s="140"/>
      <c r="BT320" s="140"/>
      <c r="BU320" s="141"/>
      <c r="BV320" s="140"/>
      <c r="BW320" s="153">
        <f t="shared" si="147"/>
        <v>104</v>
      </c>
    </row>
    <row r="321" s="129" customFormat="1" spans="1:75">
      <c r="A321" s="170">
        <v>348</v>
      </c>
      <c r="B321" s="171">
        <v>46058</v>
      </c>
      <c r="C321" s="153" t="s">
        <v>99</v>
      </c>
      <c r="D321" s="130" t="str">
        <f t="shared" si="165"/>
        <v>IG</v>
      </c>
      <c r="E321" s="172" t="s">
        <v>137</v>
      </c>
      <c r="F321" s="172" t="s">
        <v>134</v>
      </c>
      <c r="G321" s="173" t="s">
        <v>142</v>
      </c>
      <c r="H321" s="173" t="s">
        <v>143</v>
      </c>
      <c r="I321" s="173" t="s">
        <v>155</v>
      </c>
      <c r="J321" s="105">
        <v>100282.4</v>
      </c>
      <c r="K321" s="197" t="str">
        <f>VLOOKUP(J321,'[3]Item List (3)'!A$1:B$110000,2,FALSE)</f>
        <v>D.IR 14537 SPL </v>
      </c>
      <c r="L321" s="105">
        <v>251230009</v>
      </c>
      <c r="M321" s="198" t="str">
        <f t="shared" si="150"/>
        <v>IR</v>
      </c>
      <c r="N321" s="153">
        <v>60</v>
      </c>
      <c r="O321" s="199">
        <f t="shared" si="164"/>
        <v>60</v>
      </c>
      <c r="P321" s="153">
        <v>1</v>
      </c>
      <c r="Q321" s="243">
        <v>159</v>
      </c>
      <c r="R321" s="153">
        <v>18</v>
      </c>
      <c r="S321" s="153"/>
      <c r="T321" s="153"/>
      <c r="U321" s="209">
        <f t="shared" si="152"/>
        <v>159</v>
      </c>
      <c r="V321" s="153">
        <v>280</v>
      </c>
      <c r="W321" s="153"/>
      <c r="X321" s="153"/>
      <c r="Y321" s="153"/>
      <c r="Z321" s="153">
        <v>10</v>
      </c>
      <c r="AA321" s="153"/>
      <c r="AB321" s="153"/>
      <c r="AC321" s="153"/>
      <c r="AD321" s="153"/>
      <c r="AE321" s="153">
        <v>10</v>
      </c>
      <c r="AF321" s="153"/>
      <c r="AG321" s="153"/>
      <c r="AH321" s="153"/>
      <c r="AI321" s="153"/>
      <c r="AJ321" s="153"/>
      <c r="AK321" s="153"/>
      <c r="AL321" s="153"/>
      <c r="AM321" s="153"/>
      <c r="AN321" s="153"/>
      <c r="AO321" s="153"/>
      <c r="AP321" s="153"/>
      <c r="AQ321" s="153"/>
      <c r="AR321" s="153">
        <v>180</v>
      </c>
      <c r="AS321" s="153"/>
      <c r="AT321" s="153"/>
      <c r="AU321" s="153"/>
      <c r="AV321" s="153"/>
      <c r="AW321" s="153"/>
      <c r="AX321" s="153"/>
      <c r="AY321" s="153"/>
      <c r="AZ321" s="153"/>
      <c r="BA321" s="153"/>
      <c r="BB321" s="153"/>
      <c r="BC321" s="153"/>
      <c r="BD321" s="153"/>
      <c r="BE321" s="153"/>
      <c r="BF321" s="153"/>
      <c r="BG321" s="223">
        <f t="shared" si="153"/>
        <v>480</v>
      </c>
      <c r="BH321" s="224">
        <f t="shared" si="154"/>
        <v>8</v>
      </c>
      <c r="BI321" s="225">
        <f t="shared" si="155"/>
        <v>4.66666666666667</v>
      </c>
      <c r="BJ321" s="225">
        <f t="shared" si="156"/>
        <v>58.3333333333333</v>
      </c>
      <c r="BK321" s="226">
        <f t="shared" si="157"/>
        <v>56.7857142857143</v>
      </c>
      <c r="BL321" s="226">
        <f t="shared" si="158"/>
        <v>88.6792452830189</v>
      </c>
      <c r="BM321" s="226">
        <f t="shared" si="166"/>
        <v>29.375</v>
      </c>
      <c r="BN321" s="237">
        <f t="shared" si="159"/>
        <v>0</v>
      </c>
      <c r="BO321" s="237">
        <f t="shared" si="160"/>
        <v>480</v>
      </c>
      <c r="BP321" s="237">
        <f t="shared" si="161"/>
        <v>3.33333333333333</v>
      </c>
      <c r="BQ321" s="238">
        <f t="shared" si="162"/>
        <v>200</v>
      </c>
      <c r="BR321" s="140">
        <v>1</v>
      </c>
      <c r="BS321" s="140"/>
      <c r="BT321" s="140"/>
      <c r="BU321" s="141"/>
      <c r="BV321" s="140"/>
      <c r="BW321" s="153">
        <f t="shared" si="147"/>
        <v>159</v>
      </c>
    </row>
    <row r="322" s="129" customFormat="1" spans="1:75">
      <c r="A322" s="170">
        <v>349</v>
      </c>
      <c r="B322" s="171">
        <v>46058</v>
      </c>
      <c r="C322" s="153" t="s">
        <v>97</v>
      </c>
      <c r="D322" s="130" t="str">
        <f t="shared" si="165"/>
        <v>IG</v>
      </c>
      <c r="E322" s="172" t="s">
        <v>138</v>
      </c>
      <c r="F322" s="172"/>
      <c r="G322" s="173"/>
      <c r="H322" s="173"/>
      <c r="I322" s="173"/>
      <c r="J322" s="105"/>
      <c r="K322" s="197" t="e">
        <f>VLOOKUP(J322,'[3]Item List (3)'!A$1:B$110000,2,FALSE)</f>
        <v>#N/A</v>
      </c>
      <c r="L322" s="105"/>
      <c r="M322" s="198" t="str">
        <f t="shared" si="150"/>
        <v>IR</v>
      </c>
      <c r="N322" s="153"/>
      <c r="O322" s="199" t="str">
        <f t="shared" si="164"/>
        <v/>
      </c>
      <c r="P322" s="153"/>
      <c r="Q322" s="243"/>
      <c r="R322" s="153"/>
      <c r="S322" s="153"/>
      <c r="T322" s="153"/>
      <c r="U322" s="209">
        <f t="shared" si="152"/>
        <v>0</v>
      </c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3"/>
      <c r="AK322" s="153"/>
      <c r="AL322" s="153"/>
      <c r="AM322" s="153"/>
      <c r="AN322" s="153"/>
      <c r="AO322" s="153"/>
      <c r="AP322" s="153"/>
      <c r="AQ322" s="153"/>
      <c r="AR322" s="153"/>
      <c r="AS322" s="153"/>
      <c r="AT322" s="153"/>
      <c r="AU322" s="153"/>
      <c r="AV322" s="153"/>
      <c r="AW322" s="153"/>
      <c r="AX322" s="153"/>
      <c r="AY322" s="153"/>
      <c r="AZ322" s="153"/>
      <c r="BA322" s="153"/>
      <c r="BB322" s="153"/>
      <c r="BC322" s="153"/>
      <c r="BD322" s="153"/>
      <c r="BE322" s="153"/>
      <c r="BF322" s="153">
        <v>480</v>
      </c>
      <c r="BG322" s="223">
        <f t="shared" si="153"/>
        <v>480</v>
      </c>
      <c r="BH322" s="224">
        <f t="shared" si="154"/>
        <v>8</v>
      </c>
      <c r="BI322" s="225">
        <f t="shared" si="155"/>
        <v>0</v>
      </c>
      <c r="BJ322" s="225">
        <f t="shared" si="156"/>
        <v>0</v>
      </c>
      <c r="BK322" s="226">
        <f t="shared" si="157"/>
        <v>0</v>
      </c>
      <c r="BL322" s="226">
        <f t="shared" si="158"/>
        <v>0</v>
      </c>
      <c r="BM322" s="226">
        <f t="shared" si="166"/>
        <v>0</v>
      </c>
      <c r="BN322" s="237">
        <f t="shared" si="159"/>
        <v>8</v>
      </c>
      <c r="BO322" s="237">
        <f t="shared" si="160"/>
        <v>0</v>
      </c>
      <c r="BP322" s="237">
        <f t="shared" si="161"/>
        <v>0</v>
      </c>
      <c r="BQ322" s="238">
        <f t="shared" si="162"/>
        <v>0</v>
      </c>
      <c r="BR322" s="140"/>
      <c r="BS322" s="140"/>
      <c r="BT322" s="140"/>
      <c r="BU322" s="141"/>
      <c r="BV322" s="140"/>
      <c r="BW322" s="153">
        <f t="shared" si="147"/>
        <v>0</v>
      </c>
    </row>
    <row r="323" s="129" customFormat="1" spans="1:75">
      <c r="A323" s="170">
        <v>350</v>
      </c>
      <c r="B323" s="171">
        <v>46058</v>
      </c>
      <c r="C323" s="153" t="s">
        <v>99</v>
      </c>
      <c r="D323" s="130" t="str">
        <f t="shared" si="165"/>
        <v>IG</v>
      </c>
      <c r="E323" s="172" t="s">
        <v>138</v>
      </c>
      <c r="F323" s="172"/>
      <c r="G323" s="173"/>
      <c r="H323" s="173"/>
      <c r="I323" s="173"/>
      <c r="J323" s="105"/>
      <c r="K323" s="197" t="e">
        <f>VLOOKUP(J323,'[3]Item List (3)'!A$1:B$110000,2,FALSE)</f>
        <v>#N/A</v>
      </c>
      <c r="L323" s="105"/>
      <c r="M323" s="198" t="str">
        <f t="shared" si="150"/>
        <v>IR</v>
      </c>
      <c r="N323" s="153"/>
      <c r="O323" s="199" t="str">
        <f t="shared" si="164"/>
        <v/>
      </c>
      <c r="P323" s="153"/>
      <c r="Q323" s="243"/>
      <c r="R323" s="153"/>
      <c r="S323" s="153"/>
      <c r="T323" s="153"/>
      <c r="U323" s="209">
        <f t="shared" si="152"/>
        <v>0</v>
      </c>
      <c r="V323" s="153"/>
      <c r="W323" s="153"/>
      <c r="X323" s="153"/>
      <c r="Y323" s="153"/>
      <c r="Z323" s="153"/>
      <c r="AA323" s="153"/>
      <c r="AB323" s="153"/>
      <c r="AC323" s="153"/>
      <c r="AD323" s="153"/>
      <c r="AE323" s="153"/>
      <c r="AF323" s="153"/>
      <c r="AG323" s="153"/>
      <c r="AH323" s="153"/>
      <c r="AI323" s="153"/>
      <c r="AJ323" s="153"/>
      <c r="AK323" s="153"/>
      <c r="AL323" s="153"/>
      <c r="AM323" s="153"/>
      <c r="AN323" s="153"/>
      <c r="AO323" s="153"/>
      <c r="AP323" s="153"/>
      <c r="AQ323" s="153"/>
      <c r="AR323" s="153"/>
      <c r="AS323" s="153"/>
      <c r="AT323" s="153"/>
      <c r="AU323" s="153"/>
      <c r="AV323" s="153"/>
      <c r="AW323" s="153"/>
      <c r="AX323" s="153"/>
      <c r="AY323" s="153"/>
      <c r="AZ323" s="153"/>
      <c r="BA323" s="153"/>
      <c r="BB323" s="153"/>
      <c r="BC323" s="153"/>
      <c r="BD323" s="153"/>
      <c r="BE323" s="153"/>
      <c r="BF323" s="153">
        <v>480</v>
      </c>
      <c r="BG323" s="223">
        <f t="shared" si="153"/>
        <v>480</v>
      </c>
      <c r="BH323" s="224">
        <f t="shared" si="154"/>
        <v>8</v>
      </c>
      <c r="BI323" s="225">
        <f t="shared" si="155"/>
        <v>0</v>
      </c>
      <c r="BJ323" s="225">
        <f t="shared" si="156"/>
        <v>0</v>
      </c>
      <c r="BK323" s="226">
        <f t="shared" si="157"/>
        <v>0</v>
      </c>
      <c r="BL323" s="226">
        <f t="shared" si="158"/>
        <v>0</v>
      </c>
      <c r="BM323" s="226">
        <f t="shared" si="166"/>
        <v>0</v>
      </c>
      <c r="BN323" s="237">
        <f t="shared" si="159"/>
        <v>8</v>
      </c>
      <c r="BO323" s="237">
        <f t="shared" si="160"/>
        <v>0</v>
      </c>
      <c r="BP323" s="237">
        <f t="shared" si="161"/>
        <v>0</v>
      </c>
      <c r="BQ323" s="238">
        <f t="shared" si="162"/>
        <v>0</v>
      </c>
      <c r="BR323" s="140"/>
      <c r="BS323" s="140"/>
      <c r="BT323" s="140"/>
      <c r="BU323" s="141"/>
      <c r="BV323" s="140"/>
      <c r="BW323" s="153">
        <f t="shared" si="147"/>
        <v>0</v>
      </c>
    </row>
    <row r="324" s="129" customFormat="1" spans="1:75">
      <c r="A324" s="170">
        <v>351</v>
      </c>
      <c r="B324" s="171">
        <v>46058</v>
      </c>
      <c r="C324" s="153" t="s">
        <v>97</v>
      </c>
      <c r="D324" s="130" t="str">
        <f t="shared" si="165"/>
        <v>IG</v>
      </c>
      <c r="E324" s="172" t="s">
        <v>139</v>
      </c>
      <c r="F324" s="172" t="s">
        <v>134</v>
      </c>
      <c r="G324" s="173" t="s">
        <v>123</v>
      </c>
      <c r="H324" s="173"/>
      <c r="I324" s="173"/>
      <c r="J324" s="105">
        <v>208821.01</v>
      </c>
      <c r="K324" s="197" t="str">
        <f>VLOOKUP(J324,'[3]Item List (3)'!A$1:B$110000,2,FALSE)</f>
        <v>NK.OR 32/20(NKI 28/20)</v>
      </c>
      <c r="L324" s="105">
        <v>260101003</v>
      </c>
      <c r="M324" s="198" t="str">
        <f t="shared" ref="M324:M387" si="167">IF((LEFT(J324))="2",$L$2,$J$2)</f>
        <v>OR</v>
      </c>
      <c r="N324" s="153">
        <v>45</v>
      </c>
      <c r="O324" s="199">
        <f t="shared" si="164"/>
        <v>80</v>
      </c>
      <c r="P324" s="153">
        <v>1</v>
      </c>
      <c r="Q324" s="243">
        <v>321</v>
      </c>
      <c r="R324" s="153">
        <v>13</v>
      </c>
      <c r="S324" s="153">
        <v>1</v>
      </c>
      <c r="T324" s="153"/>
      <c r="U324" s="209">
        <f t="shared" si="152"/>
        <v>322</v>
      </c>
      <c r="V324" s="153">
        <v>300</v>
      </c>
      <c r="W324" s="153"/>
      <c r="X324" s="153"/>
      <c r="Y324" s="153"/>
      <c r="Z324" s="153">
        <v>10</v>
      </c>
      <c r="AA324" s="153"/>
      <c r="AB324" s="153"/>
      <c r="AC324" s="153"/>
      <c r="AD324" s="153"/>
      <c r="AE324" s="153"/>
      <c r="AF324" s="153"/>
      <c r="AG324" s="153">
        <v>10</v>
      </c>
      <c r="AH324" s="153"/>
      <c r="AI324" s="153"/>
      <c r="AJ324" s="153"/>
      <c r="AK324" s="153"/>
      <c r="AL324" s="153"/>
      <c r="AM324" s="153"/>
      <c r="AN324" s="153"/>
      <c r="AO324" s="153"/>
      <c r="AP324" s="153">
        <v>10</v>
      </c>
      <c r="AQ324" s="153"/>
      <c r="AR324" s="153">
        <v>150</v>
      </c>
      <c r="AS324" s="153"/>
      <c r="AT324" s="153"/>
      <c r="AU324" s="153"/>
      <c r="AV324" s="153"/>
      <c r="AW324" s="153"/>
      <c r="AX324" s="153"/>
      <c r="AY324" s="153"/>
      <c r="AZ324" s="153"/>
      <c r="BA324" s="153"/>
      <c r="BB324" s="153"/>
      <c r="BC324" s="153"/>
      <c r="BD324" s="153"/>
      <c r="BE324" s="153"/>
      <c r="BF324" s="153"/>
      <c r="BG324" s="223">
        <f t="shared" si="153"/>
        <v>480</v>
      </c>
      <c r="BH324" s="224">
        <f t="shared" ref="BH324:BH365" si="168">BG324/60</f>
        <v>8</v>
      </c>
      <c r="BI324" s="225">
        <f t="shared" ref="BI324:BI365" si="169">IFERROR(BH324-SUM(W324:BF324)/60,0)</f>
        <v>5</v>
      </c>
      <c r="BJ324" s="225">
        <f t="shared" ref="BJ324:BJ365" si="170">IFERROR(BI324/BH324*100,0)</f>
        <v>62.5</v>
      </c>
      <c r="BK324" s="226">
        <f t="shared" si="157"/>
        <v>80.5</v>
      </c>
      <c r="BL324" s="226">
        <f t="shared" si="158"/>
        <v>95.6521739130435</v>
      </c>
      <c r="BM324" s="226">
        <f t="shared" si="166"/>
        <v>48.125</v>
      </c>
      <c r="BN324" s="237">
        <f t="shared" si="159"/>
        <v>0.166666666666667</v>
      </c>
      <c r="BO324" s="237">
        <f t="shared" ref="BO324:BO365" si="171">IFERROR(((BH324-BN324)*3600)/N324,0)</f>
        <v>626.666666666667</v>
      </c>
      <c r="BP324" s="237">
        <f t="shared" ref="BP324:BP365" si="172">IFERROR(SUM(W324:BF324)/60-BN324,0)</f>
        <v>2.83333333333333</v>
      </c>
      <c r="BQ324" s="238">
        <f t="shared" ref="BQ324:BQ365" si="173">IFERROR(BP324*3600/N324,0)</f>
        <v>226.666666666667</v>
      </c>
      <c r="BR324" s="140">
        <v>1</v>
      </c>
      <c r="BS324" s="140">
        <v>1</v>
      </c>
      <c r="BT324" s="140"/>
      <c r="BU324" s="141"/>
      <c r="BV324" s="140"/>
      <c r="BW324" s="153">
        <f t="shared" si="147"/>
        <v>321</v>
      </c>
    </row>
    <row r="325" s="129" customFormat="1" spans="1:75">
      <c r="A325" s="170">
        <v>352</v>
      </c>
      <c r="B325" s="171">
        <v>46058</v>
      </c>
      <c r="C325" s="153" t="s">
        <v>99</v>
      </c>
      <c r="D325" s="130" t="str">
        <f t="shared" si="165"/>
        <v>IG</v>
      </c>
      <c r="E325" s="172" t="s">
        <v>139</v>
      </c>
      <c r="F325" s="172" t="s">
        <v>134</v>
      </c>
      <c r="G325" s="173" t="s">
        <v>143</v>
      </c>
      <c r="H325" s="173" t="s">
        <v>142</v>
      </c>
      <c r="I325" s="173"/>
      <c r="J325" s="105">
        <v>208821.01</v>
      </c>
      <c r="K325" s="197" t="str">
        <f>VLOOKUP(J325,'[3]Item List (3)'!A$1:B$110000,2,FALSE)</f>
        <v>NK.OR 32/20(NKI 28/20)</v>
      </c>
      <c r="L325" s="105">
        <v>260101003</v>
      </c>
      <c r="M325" s="198" t="str">
        <f t="shared" si="167"/>
        <v>OR</v>
      </c>
      <c r="N325" s="153">
        <v>45</v>
      </c>
      <c r="O325" s="199">
        <f t="shared" si="164"/>
        <v>80</v>
      </c>
      <c r="P325" s="153">
        <v>1</v>
      </c>
      <c r="Q325" s="243">
        <v>46</v>
      </c>
      <c r="R325" s="153">
        <v>4</v>
      </c>
      <c r="S325" s="153"/>
      <c r="T325" s="153"/>
      <c r="U325" s="209">
        <f t="shared" si="152"/>
        <v>46</v>
      </c>
      <c r="V325" s="153">
        <v>60</v>
      </c>
      <c r="W325" s="153"/>
      <c r="X325" s="153"/>
      <c r="Y325" s="153"/>
      <c r="Z325" s="153"/>
      <c r="AA325" s="153"/>
      <c r="AB325" s="153"/>
      <c r="AC325" s="153"/>
      <c r="AD325" s="153"/>
      <c r="AE325" s="153"/>
      <c r="AF325" s="153"/>
      <c r="AG325" s="153"/>
      <c r="AH325" s="153"/>
      <c r="AI325" s="153"/>
      <c r="AJ325" s="153"/>
      <c r="AK325" s="153"/>
      <c r="AL325" s="153"/>
      <c r="AM325" s="153"/>
      <c r="AN325" s="153"/>
      <c r="AO325" s="153"/>
      <c r="AP325" s="153"/>
      <c r="AQ325" s="153"/>
      <c r="AR325" s="153"/>
      <c r="AS325" s="153"/>
      <c r="AT325" s="153"/>
      <c r="AU325" s="153"/>
      <c r="AV325" s="153"/>
      <c r="AW325" s="153"/>
      <c r="AX325" s="153"/>
      <c r="AY325" s="153"/>
      <c r="AZ325" s="153"/>
      <c r="BA325" s="153"/>
      <c r="BB325" s="153"/>
      <c r="BC325" s="153"/>
      <c r="BD325" s="153"/>
      <c r="BE325" s="153"/>
      <c r="BF325" s="153"/>
      <c r="BG325" s="223">
        <f t="shared" si="153"/>
        <v>60</v>
      </c>
      <c r="BH325" s="224">
        <f t="shared" si="168"/>
        <v>1</v>
      </c>
      <c r="BI325" s="225">
        <f t="shared" si="169"/>
        <v>1</v>
      </c>
      <c r="BJ325" s="225">
        <f t="shared" si="170"/>
        <v>100</v>
      </c>
      <c r="BK325" s="226">
        <f t="shared" si="157"/>
        <v>57.5</v>
      </c>
      <c r="BL325" s="226">
        <f t="shared" si="158"/>
        <v>91.304347826087</v>
      </c>
      <c r="BM325" s="226">
        <f t="shared" si="166"/>
        <v>52.5</v>
      </c>
      <c r="BN325" s="237">
        <f t="shared" si="159"/>
        <v>0</v>
      </c>
      <c r="BO325" s="237">
        <f t="shared" si="171"/>
        <v>80</v>
      </c>
      <c r="BP325" s="237">
        <f t="shared" si="172"/>
        <v>0</v>
      </c>
      <c r="BQ325" s="238">
        <f t="shared" si="173"/>
        <v>0</v>
      </c>
      <c r="BR325" s="140"/>
      <c r="BS325" s="140"/>
      <c r="BT325" s="140"/>
      <c r="BU325" s="141"/>
      <c r="BV325" s="140"/>
      <c r="BW325" s="153">
        <f t="shared" si="147"/>
        <v>46</v>
      </c>
    </row>
    <row r="326" s="129" customFormat="1" spans="1:75">
      <c r="A326" s="170">
        <v>353</v>
      </c>
      <c r="B326" s="171">
        <v>46058</v>
      </c>
      <c r="C326" s="153" t="s">
        <v>99</v>
      </c>
      <c r="D326" s="130" t="str">
        <f t="shared" si="165"/>
        <v>IG</v>
      </c>
      <c r="E326" s="172" t="s">
        <v>139</v>
      </c>
      <c r="F326" s="172" t="s">
        <v>134</v>
      </c>
      <c r="G326" s="173" t="s">
        <v>143</v>
      </c>
      <c r="H326" s="173" t="s">
        <v>142</v>
      </c>
      <c r="I326" s="173"/>
      <c r="J326" s="105">
        <v>100282.4</v>
      </c>
      <c r="K326" s="197" t="str">
        <f>VLOOKUP(J326,'[3]Item List (3)'!A$1:B$110000,2,FALSE)</f>
        <v>D.IR 14537 SPL </v>
      </c>
      <c r="L326" s="105"/>
      <c r="M326" s="198" t="str">
        <f t="shared" si="167"/>
        <v>IR</v>
      </c>
      <c r="N326" s="153">
        <v>60</v>
      </c>
      <c r="O326" s="199">
        <f t="shared" si="164"/>
        <v>60</v>
      </c>
      <c r="P326" s="153">
        <v>1</v>
      </c>
      <c r="Q326" s="243">
        <v>130</v>
      </c>
      <c r="R326" s="153">
        <v>4</v>
      </c>
      <c r="S326" s="153"/>
      <c r="T326" s="153"/>
      <c r="U326" s="209">
        <f t="shared" si="152"/>
        <v>130</v>
      </c>
      <c r="V326" s="153">
        <v>165</v>
      </c>
      <c r="W326" s="153">
        <v>180</v>
      </c>
      <c r="X326" s="153"/>
      <c r="Y326" s="153"/>
      <c r="Z326" s="153"/>
      <c r="AA326" s="153"/>
      <c r="AB326" s="153"/>
      <c r="AC326" s="153"/>
      <c r="AD326" s="153"/>
      <c r="AE326" s="153"/>
      <c r="AF326" s="153"/>
      <c r="AG326" s="153"/>
      <c r="AH326" s="153"/>
      <c r="AI326" s="153"/>
      <c r="AJ326" s="153"/>
      <c r="AK326" s="153"/>
      <c r="AL326" s="153"/>
      <c r="AM326" s="153"/>
      <c r="AN326" s="153"/>
      <c r="AO326" s="153"/>
      <c r="AP326" s="153"/>
      <c r="AQ326" s="153"/>
      <c r="AR326" s="153">
        <v>60</v>
      </c>
      <c r="AS326" s="153"/>
      <c r="AT326" s="153"/>
      <c r="AU326" s="153"/>
      <c r="AV326" s="153"/>
      <c r="AW326" s="153"/>
      <c r="AX326" s="153"/>
      <c r="AY326" s="153"/>
      <c r="AZ326" s="153">
        <v>15</v>
      </c>
      <c r="BA326" s="153"/>
      <c r="BB326" s="153"/>
      <c r="BC326" s="153"/>
      <c r="BD326" s="153"/>
      <c r="BE326" s="153"/>
      <c r="BF326" s="153"/>
      <c r="BG326" s="223">
        <f t="shared" si="153"/>
        <v>420</v>
      </c>
      <c r="BH326" s="224">
        <f t="shared" si="168"/>
        <v>7</v>
      </c>
      <c r="BI326" s="225">
        <f t="shared" si="169"/>
        <v>2.75</v>
      </c>
      <c r="BJ326" s="225">
        <f t="shared" si="170"/>
        <v>39.2857142857143</v>
      </c>
      <c r="BK326" s="226">
        <f t="shared" si="157"/>
        <v>78.7878787878788</v>
      </c>
      <c r="BL326" s="226">
        <f t="shared" si="158"/>
        <v>96.9230769230769</v>
      </c>
      <c r="BM326" s="226">
        <f t="shared" si="166"/>
        <v>30</v>
      </c>
      <c r="BN326" s="237">
        <f t="shared" si="159"/>
        <v>3</v>
      </c>
      <c r="BO326" s="237">
        <f t="shared" si="171"/>
        <v>240</v>
      </c>
      <c r="BP326" s="237">
        <f t="shared" si="172"/>
        <v>1.25</v>
      </c>
      <c r="BQ326" s="238">
        <f t="shared" si="173"/>
        <v>75</v>
      </c>
      <c r="BR326" s="140"/>
      <c r="BS326" s="140"/>
      <c r="BT326" s="140"/>
      <c r="BU326" s="141"/>
      <c r="BV326" s="140"/>
      <c r="BW326" s="153">
        <f t="shared" si="147"/>
        <v>130</v>
      </c>
    </row>
    <row r="327" s="129" customFormat="1" spans="1:75">
      <c r="A327" s="170">
        <v>354</v>
      </c>
      <c r="B327" s="171">
        <v>46058</v>
      </c>
      <c r="C327" s="153" t="s">
        <v>97</v>
      </c>
      <c r="D327" s="130" t="str">
        <f t="shared" si="165"/>
        <v>IG</v>
      </c>
      <c r="E327" s="172" t="s">
        <v>144</v>
      </c>
      <c r="F327" s="172"/>
      <c r="G327" s="173"/>
      <c r="H327" s="173"/>
      <c r="I327" s="173"/>
      <c r="J327" s="105"/>
      <c r="K327" s="197" t="e">
        <f>VLOOKUP(J327,'[3]Item List (3)'!A$1:B$110000,2,FALSE)</f>
        <v>#N/A</v>
      </c>
      <c r="L327" s="105"/>
      <c r="M327" s="198" t="str">
        <f t="shared" si="167"/>
        <v>IR</v>
      </c>
      <c r="N327" s="153"/>
      <c r="O327" s="199" t="str">
        <f t="shared" si="164"/>
        <v/>
      </c>
      <c r="P327" s="153"/>
      <c r="Q327" s="243"/>
      <c r="R327" s="153"/>
      <c r="S327" s="153"/>
      <c r="T327" s="153"/>
      <c r="U327" s="209">
        <f t="shared" si="152"/>
        <v>0</v>
      </c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3"/>
      <c r="AH327" s="153"/>
      <c r="AI327" s="153"/>
      <c r="AJ327" s="153"/>
      <c r="AK327" s="153"/>
      <c r="AL327" s="153"/>
      <c r="AM327" s="153"/>
      <c r="AN327" s="153"/>
      <c r="AO327" s="153"/>
      <c r="AP327" s="153"/>
      <c r="AQ327" s="153"/>
      <c r="AR327" s="153"/>
      <c r="AS327" s="153"/>
      <c r="AT327" s="153"/>
      <c r="AU327" s="153">
        <v>480</v>
      </c>
      <c r="AV327" s="153"/>
      <c r="AW327" s="153"/>
      <c r="AX327" s="153"/>
      <c r="AY327" s="153"/>
      <c r="AZ327" s="153"/>
      <c r="BA327" s="153"/>
      <c r="BB327" s="153"/>
      <c r="BC327" s="153"/>
      <c r="BD327" s="153"/>
      <c r="BE327" s="153"/>
      <c r="BF327" s="153"/>
      <c r="BG327" s="223">
        <f t="shared" si="153"/>
        <v>480</v>
      </c>
      <c r="BH327" s="224">
        <f t="shared" si="168"/>
        <v>8</v>
      </c>
      <c r="BI327" s="225">
        <f t="shared" si="169"/>
        <v>0</v>
      </c>
      <c r="BJ327" s="225">
        <f t="shared" si="170"/>
        <v>0</v>
      </c>
      <c r="BK327" s="226">
        <f t="shared" si="157"/>
        <v>0</v>
      </c>
      <c r="BL327" s="226">
        <f t="shared" si="158"/>
        <v>0</v>
      </c>
      <c r="BM327" s="226">
        <f t="shared" si="166"/>
        <v>0</v>
      </c>
      <c r="BN327" s="237">
        <f t="shared" si="159"/>
        <v>0</v>
      </c>
      <c r="BO327" s="237">
        <f t="shared" si="171"/>
        <v>0</v>
      </c>
      <c r="BP327" s="237">
        <f t="shared" si="172"/>
        <v>8</v>
      </c>
      <c r="BQ327" s="238">
        <f t="shared" si="173"/>
        <v>0</v>
      </c>
      <c r="BR327" s="140"/>
      <c r="BS327" s="140"/>
      <c r="BT327" s="140"/>
      <c r="BU327" s="141"/>
      <c r="BV327" s="140"/>
      <c r="BW327" s="153">
        <f t="shared" si="147"/>
        <v>0</v>
      </c>
    </row>
    <row r="328" s="129" customFormat="1" spans="1:75">
      <c r="A328" s="170">
        <v>355</v>
      </c>
      <c r="B328" s="171">
        <v>46058</v>
      </c>
      <c r="C328" s="153" t="s">
        <v>99</v>
      </c>
      <c r="D328" s="130" t="str">
        <f t="shared" si="165"/>
        <v>IG</v>
      </c>
      <c r="E328" s="172" t="s">
        <v>144</v>
      </c>
      <c r="F328" s="172"/>
      <c r="G328" s="173"/>
      <c r="H328" s="173"/>
      <c r="I328" s="173"/>
      <c r="J328" s="105"/>
      <c r="K328" s="197" t="e">
        <f>VLOOKUP(J328,'[3]Item List (3)'!A$1:B$110000,2,FALSE)</f>
        <v>#N/A</v>
      </c>
      <c r="L328" s="105"/>
      <c r="M328" s="198" t="str">
        <f t="shared" si="167"/>
        <v>IR</v>
      </c>
      <c r="N328" s="153"/>
      <c r="O328" s="199" t="str">
        <f t="shared" si="164"/>
        <v/>
      </c>
      <c r="P328" s="153"/>
      <c r="Q328" s="243"/>
      <c r="R328" s="153"/>
      <c r="S328" s="153"/>
      <c r="T328" s="153"/>
      <c r="U328" s="209">
        <f t="shared" si="152"/>
        <v>0</v>
      </c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3"/>
      <c r="AH328" s="153"/>
      <c r="AI328" s="153"/>
      <c r="AJ328" s="153"/>
      <c r="AK328" s="153"/>
      <c r="AL328" s="153"/>
      <c r="AM328" s="153"/>
      <c r="AN328" s="153"/>
      <c r="AO328" s="153"/>
      <c r="AP328" s="153"/>
      <c r="AQ328" s="153"/>
      <c r="AR328" s="153"/>
      <c r="AS328" s="153"/>
      <c r="AT328" s="153"/>
      <c r="AU328" s="153">
        <v>480</v>
      </c>
      <c r="AV328" s="153"/>
      <c r="AW328" s="153"/>
      <c r="AX328" s="153"/>
      <c r="AY328" s="153"/>
      <c r="AZ328" s="153"/>
      <c r="BA328" s="153"/>
      <c r="BB328" s="153"/>
      <c r="BC328" s="153"/>
      <c r="BD328" s="153"/>
      <c r="BE328" s="153"/>
      <c r="BF328" s="153"/>
      <c r="BG328" s="223">
        <f t="shared" si="153"/>
        <v>480</v>
      </c>
      <c r="BH328" s="224">
        <f t="shared" si="168"/>
        <v>8</v>
      </c>
      <c r="BI328" s="225">
        <f t="shared" si="169"/>
        <v>0</v>
      </c>
      <c r="BJ328" s="225">
        <f t="shared" si="170"/>
        <v>0</v>
      </c>
      <c r="BK328" s="226">
        <f t="shared" si="157"/>
        <v>0</v>
      </c>
      <c r="BL328" s="226">
        <f t="shared" si="158"/>
        <v>0</v>
      </c>
      <c r="BM328" s="226">
        <f t="shared" si="166"/>
        <v>0</v>
      </c>
      <c r="BN328" s="237">
        <f t="shared" si="159"/>
        <v>0</v>
      </c>
      <c r="BO328" s="237">
        <f t="shared" si="171"/>
        <v>0</v>
      </c>
      <c r="BP328" s="237">
        <f t="shared" si="172"/>
        <v>8</v>
      </c>
      <c r="BQ328" s="238">
        <f t="shared" si="173"/>
        <v>0</v>
      </c>
      <c r="BR328" s="140"/>
      <c r="BS328" s="140"/>
      <c r="BT328" s="140"/>
      <c r="BU328" s="141"/>
      <c r="BV328" s="140"/>
      <c r="BW328" s="153">
        <f t="shared" ref="BW328:BW391" si="174">Q328*P328</f>
        <v>0</v>
      </c>
    </row>
    <row r="329" s="129" customFormat="1" spans="1:75">
      <c r="A329" s="170">
        <v>356</v>
      </c>
      <c r="B329" s="171">
        <v>46058</v>
      </c>
      <c r="C329" s="153" t="s">
        <v>97</v>
      </c>
      <c r="D329" s="130" t="str">
        <f t="shared" si="165"/>
        <v>IG</v>
      </c>
      <c r="E329" s="172" t="s">
        <v>146</v>
      </c>
      <c r="F329" s="172" t="s">
        <v>134</v>
      </c>
      <c r="G329" s="173" t="s">
        <v>135</v>
      </c>
      <c r="H329" s="173" t="s">
        <v>148</v>
      </c>
      <c r="I329" s="173"/>
      <c r="J329" s="105">
        <v>100261</v>
      </c>
      <c r="K329" s="197" t="str">
        <f>VLOOKUP(J329,'[3]Item List (3)'!A$1:B$110000,2,FALSE)</f>
        <v>IR. 211 YY4</v>
      </c>
      <c r="L329" s="105">
        <v>260116004</v>
      </c>
      <c r="M329" s="198" t="str">
        <f t="shared" si="167"/>
        <v>IR</v>
      </c>
      <c r="N329" s="153"/>
      <c r="O329" s="199" t="str">
        <f t="shared" si="164"/>
        <v/>
      </c>
      <c r="P329" s="153">
        <v>1</v>
      </c>
      <c r="Q329" s="243">
        <v>215</v>
      </c>
      <c r="R329" s="153"/>
      <c r="S329" s="153">
        <v>72</v>
      </c>
      <c r="T329" s="153"/>
      <c r="U329" s="209">
        <f t="shared" si="152"/>
        <v>287</v>
      </c>
      <c r="V329" s="153">
        <v>380</v>
      </c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3"/>
      <c r="AH329" s="153"/>
      <c r="AI329" s="153"/>
      <c r="AJ329" s="153"/>
      <c r="AK329" s="153"/>
      <c r="AL329" s="153"/>
      <c r="AM329" s="153"/>
      <c r="AN329" s="153"/>
      <c r="AO329" s="153"/>
      <c r="AP329" s="153"/>
      <c r="AQ329" s="153"/>
      <c r="AR329" s="153">
        <v>60</v>
      </c>
      <c r="AS329" s="153"/>
      <c r="AT329" s="153"/>
      <c r="AU329" s="153"/>
      <c r="AV329" s="153"/>
      <c r="AW329" s="153"/>
      <c r="AX329" s="153"/>
      <c r="AY329" s="153"/>
      <c r="AZ329" s="153"/>
      <c r="BA329" s="153"/>
      <c r="BB329" s="153"/>
      <c r="BC329" s="153">
        <v>40</v>
      </c>
      <c r="BD329" s="153"/>
      <c r="BE329" s="153"/>
      <c r="BF329" s="153"/>
      <c r="BG329" s="223">
        <f t="shared" si="153"/>
        <v>480</v>
      </c>
      <c r="BH329" s="224">
        <f t="shared" si="168"/>
        <v>8</v>
      </c>
      <c r="BI329" s="225">
        <f t="shared" si="169"/>
        <v>6.33333333333333</v>
      </c>
      <c r="BJ329" s="225">
        <f t="shared" si="170"/>
        <v>79.1666666666667</v>
      </c>
      <c r="BK329" s="226">
        <f t="shared" si="157"/>
        <v>0</v>
      </c>
      <c r="BL329" s="226">
        <f t="shared" si="158"/>
        <v>74.9128919860627</v>
      </c>
      <c r="BM329" s="226">
        <f t="shared" si="166"/>
        <v>0</v>
      </c>
      <c r="BN329" s="237">
        <f t="shared" si="159"/>
        <v>0</v>
      </c>
      <c r="BO329" s="237">
        <f t="shared" si="171"/>
        <v>0</v>
      </c>
      <c r="BP329" s="237">
        <f t="shared" si="172"/>
        <v>1.66666666666667</v>
      </c>
      <c r="BQ329" s="238">
        <f t="shared" si="173"/>
        <v>0</v>
      </c>
      <c r="BR329" s="140"/>
      <c r="BS329" s="140"/>
      <c r="BT329" s="140"/>
      <c r="BU329" s="141"/>
      <c r="BV329" s="140"/>
      <c r="BW329" s="153">
        <f t="shared" si="174"/>
        <v>215</v>
      </c>
    </row>
    <row r="330" s="129" customFormat="1" spans="1:75">
      <c r="A330" s="170">
        <v>357</v>
      </c>
      <c r="B330" s="171">
        <v>46058</v>
      </c>
      <c r="C330" s="153" t="s">
        <v>99</v>
      </c>
      <c r="D330" s="130" t="str">
        <f t="shared" si="165"/>
        <v>IG</v>
      </c>
      <c r="E330" s="172" t="s">
        <v>146</v>
      </c>
      <c r="F330" s="172" t="s">
        <v>134</v>
      </c>
      <c r="G330" s="173" t="s">
        <v>136</v>
      </c>
      <c r="H330" s="173"/>
      <c r="I330" s="173"/>
      <c r="J330" s="105">
        <v>104247</v>
      </c>
      <c r="K330" s="197" t="str">
        <f>VLOOKUP(J330,'[3]Item List (3)'!A$1:B$110000,2,FALSE)</f>
        <v>IR.209</v>
      </c>
      <c r="L330" s="105">
        <v>251221001</v>
      </c>
      <c r="M330" s="198" t="str">
        <f t="shared" si="167"/>
        <v>IR</v>
      </c>
      <c r="N330" s="153">
        <v>25</v>
      </c>
      <c r="O330" s="199">
        <f t="shared" si="164"/>
        <v>144</v>
      </c>
      <c r="P330" s="153">
        <v>1</v>
      </c>
      <c r="Q330" s="243">
        <v>501</v>
      </c>
      <c r="R330" s="153">
        <v>25</v>
      </c>
      <c r="S330" s="153">
        <v>7</v>
      </c>
      <c r="T330" s="153">
        <v>8</v>
      </c>
      <c r="U330" s="209">
        <f t="shared" si="152"/>
        <v>516</v>
      </c>
      <c r="V330" s="153">
        <v>265</v>
      </c>
      <c r="W330" s="153">
        <v>180</v>
      </c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3"/>
      <c r="AH330" s="153"/>
      <c r="AI330" s="153"/>
      <c r="AJ330" s="153"/>
      <c r="AK330" s="153"/>
      <c r="AL330" s="153"/>
      <c r="AM330" s="153"/>
      <c r="AN330" s="153"/>
      <c r="AO330" s="153"/>
      <c r="AP330" s="153">
        <v>10</v>
      </c>
      <c r="AQ330" s="153"/>
      <c r="AR330" s="153"/>
      <c r="AS330" s="153"/>
      <c r="AT330" s="153"/>
      <c r="AU330" s="153"/>
      <c r="AV330" s="153"/>
      <c r="AW330" s="153"/>
      <c r="AX330" s="153"/>
      <c r="AY330" s="153"/>
      <c r="AZ330" s="153">
        <v>15</v>
      </c>
      <c r="BA330" s="153"/>
      <c r="BB330" s="153"/>
      <c r="BC330" s="153">
        <v>10</v>
      </c>
      <c r="BD330" s="153"/>
      <c r="BE330" s="153"/>
      <c r="BF330" s="153"/>
      <c r="BG330" s="223">
        <f t="shared" si="153"/>
        <v>480</v>
      </c>
      <c r="BH330" s="224">
        <f t="shared" si="168"/>
        <v>8</v>
      </c>
      <c r="BI330" s="225">
        <f t="shared" si="169"/>
        <v>4.41666666666667</v>
      </c>
      <c r="BJ330" s="225">
        <f t="shared" si="170"/>
        <v>55.2083333333333</v>
      </c>
      <c r="BK330" s="226">
        <f t="shared" si="157"/>
        <v>81.1320754716981</v>
      </c>
      <c r="BL330" s="226">
        <f t="shared" si="158"/>
        <v>92.2480620155039</v>
      </c>
      <c r="BM330" s="226">
        <f t="shared" ref="BM330:BM348" si="175">IFERROR((((BJ330*BK330*BL330)/1000000)*100),0)</f>
        <v>41.3194444444444</v>
      </c>
      <c r="BN330" s="237">
        <f t="shared" si="159"/>
        <v>3.16666666666667</v>
      </c>
      <c r="BO330" s="237">
        <f t="shared" si="171"/>
        <v>696</v>
      </c>
      <c r="BP330" s="237">
        <f t="shared" si="172"/>
        <v>0.416666666666667</v>
      </c>
      <c r="BQ330" s="238">
        <f t="shared" si="173"/>
        <v>60</v>
      </c>
      <c r="BR330" s="140"/>
      <c r="BS330" s="140"/>
      <c r="BT330" s="140"/>
      <c r="BU330" s="141"/>
      <c r="BV330" s="140"/>
      <c r="BW330" s="153">
        <f t="shared" si="174"/>
        <v>501</v>
      </c>
    </row>
    <row r="331" s="129" customFormat="1" spans="1:75">
      <c r="A331" s="170">
        <v>358</v>
      </c>
      <c r="B331" s="171">
        <v>46058</v>
      </c>
      <c r="C331" s="153" t="s">
        <v>97</v>
      </c>
      <c r="D331" s="130" t="str">
        <f t="shared" si="165"/>
        <v>IG</v>
      </c>
      <c r="E331" s="172" t="s">
        <v>149</v>
      </c>
      <c r="F331" s="172" t="s">
        <v>134</v>
      </c>
      <c r="G331" s="173" t="s">
        <v>130</v>
      </c>
      <c r="H331" s="173"/>
      <c r="I331" s="173"/>
      <c r="J331" s="105">
        <v>200827.1</v>
      </c>
      <c r="K331" s="197" t="str">
        <f>VLOOKUP(J331,'[3]Item List (3)'!A$1:B$110000,2,FALSE)</f>
        <v>MNA.OR 4020 </v>
      </c>
      <c r="L331" s="105">
        <v>251207004</v>
      </c>
      <c r="M331" s="198" t="str">
        <f t="shared" si="167"/>
        <v>OR</v>
      </c>
      <c r="N331" s="153">
        <v>25</v>
      </c>
      <c r="O331" s="199">
        <f t="shared" si="164"/>
        <v>144</v>
      </c>
      <c r="P331" s="153">
        <v>1</v>
      </c>
      <c r="Q331" s="243">
        <v>901</v>
      </c>
      <c r="R331" s="153"/>
      <c r="S331" s="153">
        <v>7</v>
      </c>
      <c r="T331" s="153"/>
      <c r="U331" s="209">
        <f t="shared" si="152"/>
        <v>908</v>
      </c>
      <c r="V331" s="153">
        <v>425</v>
      </c>
      <c r="W331" s="153"/>
      <c r="X331" s="153"/>
      <c r="Y331" s="153"/>
      <c r="Z331" s="153">
        <v>10</v>
      </c>
      <c r="AA331" s="153"/>
      <c r="AB331" s="153"/>
      <c r="AC331" s="153"/>
      <c r="AD331" s="153"/>
      <c r="AE331" s="153">
        <v>5</v>
      </c>
      <c r="AF331" s="153"/>
      <c r="AG331" s="153">
        <v>10</v>
      </c>
      <c r="AH331" s="153"/>
      <c r="AI331" s="153"/>
      <c r="AJ331" s="153">
        <v>10</v>
      </c>
      <c r="AK331" s="153"/>
      <c r="AL331" s="153"/>
      <c r="AM331" s="153"/>
      <c r="AN331" s="153"/>
      <c r="AO331" s="153"/>
      <c r="AP331" s="153">
        <v>20</v>
      </c>
      <c r="AQ331" s="153"/>
      <c r="AR331" s="153"/>
      <c r="AS331" s="153"/>
      <c r="AT331" s="153"/>
      <c r="AU331" s="153"/>
      <c r="AV331" s="153"/>
      <c r="AW331" s="153"/>
      <c r="AX331" s="153"/>
      <c r="AY331" s="153"/>
      <c r="AZ331" s="153"/>
      <c r="BA331" s="153"/>
      <c r="BB331" s="153"/>
      <c r="BC331" s="153"/>
      <c r="BD331" s="153"/>
      <c r="BE331" s="153"/>
      <c r="BF331" s="153"/>
      <c r="BG331" s="223">
        <f t="shared" si="153"/>
        <v>480</v>
      </c>
      <c r="BH331" s="224">
        <f t="shared" si="168"/>
        <v>8</v>
      </c>
      <c r="BI331" s="225">
        <f t="shared" si="169"/>
        <v>7.08333333333333</v>
      </c>
      <c r="BJ331" s="225">
        <f t="shared" si="170"/>
        <v>88.5416666666667</v>
      </c>
      <c r="BK331" s="226">
        <f t="shared" si="157"/>
        <v>89.0196078431373</v>
      </c>
      <c r="BL331" s="226">
        <f t="shared" si="158"/>
        <v>99.2290748898678</v>
      </c>
      <c r="BM331" s="226">
        <f t="shared" si="175"/>
        <v>78.2118055555555</v>
      </c>
      <c r="BN331" s="237">
        <f t="shared" si="159"/>
        <v>0.333333333333333</v>
      </c>
      <c r="BO331" s="237">
        <f t="shared" si="171"/>
        <v>1104</v>
      </c>
      <c r="BP331" s="237">
        <f t="shared" si="172"/>
        <v>0.583333333333333</v>
      </c>
      <c r="BQ331" s="238">
        <f t="shared" si="173"/>
        <v>84</v>
      </c>
      <c r="BR331" s="140">
        <v>1</v>
      </c>
      <c r="BS331" s="140">
        <v>1</v>
      </c>
      <c r="BT331" s="140"/>
      <c r="BU331" s="141"/>
      <c r="BV331" s="140"/>
      <c r="BW331" s="153">
        <f t="shared" si="174"/>
        <v>901</v>
      </c>
    </row>
    <row r="332" s="129" customFormat="1" spans="1:75">
      <c r="A332" s="170">
        <v>359</v>
      </c>
      <c r="B332" s="171">
        <v>46058</v>
      </c>
      <c r="C332" s="153" t="s">
        <v>99</v>
      </c>
      <c r="D332" s="130" t="str">
        <f t="shared" si="165"/>
        <v>IG</v>
      </c>
      <c r="E332" s="172" t="s">
        <v>149</v>
      </c>
      <c r="F332" s="172" t="s">
        <v>134</v>
      </c>
      <c r="G332" s="173" t="s">
        <v>151</v>
      </c>
      <c r="H332" s="173"/>
      <c r="I332" s="173"/>
      <c r="J332" s="105">
        <v>200827.1</v>
      </c>
      <c r="K332" s="197" t="str">
        <f>VLOOKUP(J332,'[3]Item List (3)'!A$1:B$110000,2,FALSE)</f>
        <v>MNA.OR 4020 </v>
      </c>
      <c r="L332" s="105">
        <v>251207004</v>
      </c>
      <c r="M332" s="198" t="str">
        <f t="shared" si="167"/>
        <v>OR</v>
      </c>
      <c r="N332" s="153">
        <v>25</v>
      </c>
      <c r="O332" s="199">
        <f t="shared" si="164"/>
        <v>144</v>
      </c>
      <c r="P332" s="153">
        <v>1</v>
      </c>
      <c r="Q332" s="243">
        <v>808</v>
      </c>
      <c r="R332" s="153">
        <v>5</v>
      </c>
      <c r="S332" s="153"/>
      <c r="T332" s="153">
        <v>7</v>
      </c>
      <c r="U332" s="209">
        <f t="shared" si="152"/>
        <v>815</v>
      </c>
      <c r="V332" s="153">
        <v>385</v>
      </c>
      <c r="W332" s="153"/>
      <c r="X332" s="153"/>
      <c r="Y332" s="153"/>
      <c r="Z332" s="153"/>
      <c r="AA332" s="153"/>
      <c r="AB332" s="153"/>
      <c r="AC332" s="153"/>
      <c r="AD332" s="153"/>
      <c r="AE332" s="153">
        <v>15</v>
      </c>
      <c r="AF332" s="153"/>
      <c r="AG332" s="153"/>
      <c r="AH332" s="153"/>
      <c r="AI332" s="153"/>
      <c r="AJ332" s="153"/>
      <c r="AK332" s="153"/>
      <c r="AL332" s="153"/>
      <c r="AM332" s="153"/>
      <c r="AN332" s="153"/>
      <c r="AO332" s="153"/>
      <c r="AP332" s="153">
        <v>30</v>
      </c>
      <c r="AQ332" s="153"/>
      <c r="AR332" s="153"/>
      <c r="AS332" s="153"/>
      <c r="AT332" s="153"/>
      <c r="AU332" s="153"/>
      <c r="AV332" s="153"/>
      <c r="AW332" s="153"/>
      <c r="AX332" s="153"/>
      <c r="AY332" s="153"/>
      <c r="AZ332" s="153">
        <v>15</v>
      </c>
      <c r="BA332" s="153"/>
      <c r="BB332" s="153"/>
      <c r="BC332" s="153">
        <v>10</v>
      </c>
      <c r="BD332" s="153">
        <v>20</v>
      </c>
      <c r="BE332" s="153">
        <v>5</v>
      </c>
      <c r="BF332" s="153"/>
      <c r="BG332" s="223">
        <f t="shared" si="153"/>
        <v>480</v>
      </c>
      <c r="BH332" s="224">
        <f t="shared" si="168"/>
        <v>8</v>
      </c>
      <c r="BI332" s="225">
        <f t="shared" si="169"/>
        <v>6.41666666666667</v>
      </c>
      <c r="BJ332" s="225">
        <f t="shared" si="170"/>
        <v>80.2083333333333</v>
      </c>
      <c r="BK332" s="226">
        <f t="shared" si="157"/>
        <v>88.2034632034632</v>
      </c>
      <c r="BL332" s="226">
        <f t="shared" si="158"/>
        <v>98.5276073619632</v>
      </c>
      <c r="BM332" s="226">
        <f t="shared" si="175"/>
        <v>69.7048611111111</v>
      </c>
      <c r="BN332" s="237">
        <f t="shared" si="159"/>
        <v>0.583333333333333</v>
      </c>
      <c r="BO332" s="237">
        <f t="shared" si="171"/>
        <v>1068</v>
      </c>
      <c r="BP332" s="237">
        <f t="shared" si="172"/>
        <v>1</v>
      </c>
      <c r="BQ332" s="238">
        <f t="shared" si="173"/>
        <v>144</v>
      </c>
      <c r="BR332" s="140"/>
      <c r="BS332" s="140"/>
      <c r="BT332" s="140"/>
      <c r="BU332" s="141"/>
      <c r="BV332" s="140"/>
      <c r="BW332" s="153">
        <f t="shared" si="174"/>
        <v>808</v>
      </c>
    </row>
    <row r="333" s="129" customFormat="1" spans="1:75">
      <c r="A333" s="170">
        <v>360</v>
      </c>
      <c r="B333" s="171">
        <v>46058</v>
      </c>
      <c r="C333" s="153" t="s">
        <v>97</v>
      </c>
      <c r="D333" s="130" t="str">
        <f t="shared" si="165"/>
        <v>IG</v>
      </c>
      <c r="E333" s="172" t="s">
        <v>152</v>
      </c>
      <c r="F333" s="172" t="s">
        <v>134</v>
      </c>
      <c r="G333" s="173" t="s">
        <v>186</v>
      </c>
      <c r="H333" s="173"/>
      <c r="I333" s="173"/>
      <c r="J333" s="105">
        <v>101049.11</v>
      </c>
      <c r="K333" s="197" t="str">
        <f>VLOOKUP(J333,'[3]Item List (3)'!A$1:B$110000,2,FALSE)</f>
        <v>NUTR.IR 1542X</v>
      </c>
      <c r="L333" s="105">
        <v>251105001</v>
      </c>
      <c r="M333" s="198" t="str">
        <f t="shared" si="167"/>
        <v>IR</v>
      </c>
      <c r="N333" s="153">
        <v>45</v>
      </c>
      <c r="O333" s="199">
        <f t="shared" si="164"/>
        <v>80</v>
      </c>
      <c r="P333" s="153">
        <v>1</v>
      </c>
      <c r="Q333" s="243">
        <v>303</v>
      </c>
      <c r="R333" s="153">
        <v>22</v>
      </c>
      <c r="S333" s="153"/>
      <c r="T333" s="153"/>
      <c r="U333" s="209">
        <f t="shared" si="152"/>
        <v>303</v>
      </c>
      <c r="V333" s="153">
        <v>315</v>
      </c>
      <c r="W333" s="153"/>
      <c r="X333" s="153"/>
      <c r="Y333" s="153"/>
      <c r="Z333" s="153"/>
      <c r="AA333" s="153"/>
      <c r="AB333" s="153"/>
      <c r="AC333" s="153"/>
      <c r="AD333" s="153"/>
      <c r="AE333" s="153">
        <v>5</v>
      </c>
      <c r="AF333" s="153"/>
      <c r="AG333" s="153"/>
      <c r="AH333" s="153"/>
      <c r="AI333" s="153"/>
      <c r="AJ333" s="153"/>
      <c r="AK333" s="153"/>
      <c r="AL333" s="153"/>
      <c r="AM333" s="153"/>
      <c r="AN333" s="153"/>
      <c r="AO333" s="153"/>
      <c r="AP333" s="153">
        <v>40</v>
      </c>
      <c r="AQ333" s="153"/>
      <c r="AR333" s="153">
        <v>120</v>
      </c>
      <c r="AS333" s="153"/>
      <c r="AT333" s="153"/>
      <c r="AU333" s="153"/>
      <c r="AV333" s="153"/>
      <c r="AW333" s="153"/>
      <c r="AX333" s="153"/>
      <c r="AY333" s="153"/>
      <c r="AZ333" s="153"/>
      <c r="BA333" s="153"/>
      <c r="BB333" s="153"/>
      <c r="BC333" s="153"/>
      <c r="BD333" s="153"/>
      <c r="BE333" s="153"/>
      <c r="BF333" s="153"/>
      <c r="BG333" s="223">
        <f t="shared" si="153"/>
        <v>480</v>
      </c>
      <c r="BH333" s="224">
        <f t="shared" si="168"/>
        <v>8</v>
      </c>
      <c r="BI333" s="225">
        <f t="shared" si="169"/>
        <v>5.25</v>
      </c>
      <c r="BJ333" s="225">
        <f t="shared" si="170"/>
        <v>65.625</v>
      </c>
      <c r="BK333" s="226">
        <f t="shared" si="157"/>
        <v>72.1428571428571</v>
      </c>
      <c r="BL333" s="226">
        <f t="shared" si="158"/>
        <v>92.7392739273927</v>
      </c>
      <c r="BM333" s="226">
        <f t="shared" si="175"/>
        <v>43.90625</v>
      </c>
      <c r="BN333" s="237">
        <f t="shared" si="159"/>
        <v>0.666666666666667</v>
      </c>
      <c r="BO333" s="237">
        <f t="shared" si="171"/>
        <v>586.666666666667</v>
      </c>
      <c r="BP333" s="237">
        <f t="shared" si="172"/>
        <v>2.08333333333333</v>
      </c>
      <c r="BQ333" s="238">
        <f t="shared" si="173"/>
        <v>166.666666666667</v>
      </c>
      <c r="BR333" s="140">
        <v>1</v>
      </c>
      <c r="BS333" s="140"/>
      <c r="BT333" s="140">
        <v>1</v>
      </c>
      <c r="BU333" s="141">
        <v>1</v>
      </c>
      <c r="BV333" s="140"/>
      <c r="BW333" s="153">
        <f t="shared" si="174"/>
        <v>303</v>
      </c>
    </row>
    <row r="334" s="129" customFormat="1" spans="1:75">
      <c r="A334" s="170">
        <v>361</v>
      </c>
      <c r="B334" s="171">
        <v>46058</v>
      </c>
      <c r="C334" s="153" t="s">
        <v>99</v>
      </c>
      <c r="D334" s="130" t="str">
        <f t="shared" si="165"/>
        <v>IG</v>
      </c>
      <c r="E334" s="172" t="s">
        <v>152</v>
      </c>
      <c r="F334" s="172" t="s">
        <v>134</v>
      </c>
      <c r="G334" s="173" t="s">
        <v>186</v>
      </c>
      <c r="H334" s="173" t="s">
        <v>183</v>
      </c>
      <c r="I334" s="173"/>
      <c r="J334" s="105">
        <v>101049.11</v>
      </c>
      <c r="K334" s="197" t="str">
        <f>VLOOKUP(J334,'[3]Item List (3)'!A$1:B$110000,2,FALSE)</f>
        <v>NUTR.IR 1542X</v>
      </c>
      <c r="L334" s="105">
        <v>251105001</v>
      </c>
      <c r="M334" s="198" t="str">
        <f t="shared" si="167"/>
        <v>IR</v>
      </c>
      <c r="N334" s="153">
        <v>45</v>
      </c>
      <c r="O334" s="199">
        <f t="shared" si="164"/>
        <v>80</v>
      </c>
      <c r="P334" s="153">
        <v>1</v>
      </c>
      <c r="Q334" s="243">
        <v>204</v>
      </c>
      <c r="R334" s="153">
        <v>10</v>
      </c>
      <c r="S334" s="153">
        <v>3</v>
      </c>
      <c r="T334" s="153"/>
      <c r="U334" s="209">
        <f t="shared" si="152"/>
        <v>207</v>
      </c>
      <c r="V334" s="153">
        <v>215</v>
      </c>
      <c r="W334" s="153"/>
      <c r="X334" s="153"/>
      <c r="Y334" s="153"/>
      <c r="Z334" s="153"/>
      <c r="AA334" s="153"/>
      <c r="AB334" s="153"/>
      <c r="AC334" s="153"/>
      <c r="AD334" s="153"/>
      <c r="AE334" s="153">
        <v>5</v>
      </c>
      <c r="AF334" s="153"/>
      <c r="AG334" s="153"/>
      <c r="AH334" s="153"/>
      <c r="AI334" s="153"/>
      <c r="AJ334" s="153"/>
      <c r="AK334" s="153"/>
      <c r="AL334" s="153"/>
      <c r="AM334" s="153"/>
      <c r="AN334" s="153"/>
      <c r="AO334" s="153"/>
      <c r="AP334" s="153">
        <v>20</v>
      </c>
      <c r="AQ334" s="153"/>
      <c r="AR334" s="153">
        <v>240</v>
      </c>
      <c r="AS334" s="153"/>
      <c r="AT334" s="153"/>
      <c r="AU334" s="153"/>
      <c r="AV334" s="153"/>
      <c r="AW334" s="153"/>
      <c r="AX334" s="153"/>
      <c r="AY334" s="153"/>
      <c r="AZ334" s="153"/>
      <c r="BA334" s="153"/>
      <c r="BB334" s="153"/>
      <c r="BC334" s="153"/>
      <c r="BD334" s="153"/>
      <c r="BE334" s="153"/>
      <c r="BF334" s="153"/>
      <c r="BG334" s="223">
        <f t="shared" si="153"/>
        <v>480</v>
      </c>
      <c r="BH334" s="224">
        <f t="shared" si="168"/>
        <v>8</v>
      </c>
      <c r="BI334" s="225">
        <f t="shared" si="169"/>
        <v>3.58333333333333</v>
      </c>
      <c r="BJ334" s="225">
        <f t="shared" si="170"/>
        <v>44.7916666666667</v>
      </c>
      <c r="BK334" s="226">
        <f t="shared" si="157"/>
        <v>72.2093023255814</v>
      </c>
      <c r="BL334" s="226">
        <f t="shared" si="158"/>
        <v>93.719806763285</v>
      </c>
      <c r="BM334" s="226">
        <f t="shared" si="175"/>
        <v>30.3125</v>
      </c>
      <c r="BN334" s="237">
        <f t="shared" si="159"/>
        <v>0.333333333333333</v>
      </c>
      <c r="BO334" s="237">
        <f t="shared" si="171"/>
        <v>613.333333333333</v>
      </c>
      <c r="BP334" s="237">
        <f t="shared" si="172"/>
        <v>4.08333333333333</v>
      </c>
      <c r="BQ334" s="238">
        <f t="shared" si="173"/>
        <v>326.666666666667</v>
      </c>
      <c r="BR334" s="140"/>
      <c r="BS334" s="140"/>
      <c r="BT334" s="140"/>
      <c r="BU334" s="141"/>
      <c r="BV334" s="140"/>
      <c r="BW334" s="153">
        <f t="shared" si="174"/>
        <v>204</v>
      </c>
    </row>
    <row r="335" s="129" customFormat="1" spans="1:75">
      <c r="A335" s="170">
        <v>362</v>
      </c>
      <c r="B335" s="171">
        <v>46058</v>
      </c>
      <c r="C335" s="153" t="s">
        <v>97</v>
      </c>
      <c r="D335" s="130" t="str">
        <f t="shared" si="165"/>
        <v>IG</v>
      </c>
      <c r="E335" s="172" t="s">
        <v>153</v>
      </c>
      <c r="F335" s="172" t="s">
        <v>134</v>
      </c>
      <c r="G335" s="173" t="s">
        <v>147</v>
      </c>
      <c r="H335" s="173"/>
      <c r="I335" s="173"/>
      <c r="J335" s="105">
        <v>208417</v>
      </c>
      <c r="K335" s="197" t="str">
        <f>VLOOKUP(J335,'[3]Item List (3)'!A$1:B$110000,2,FALSE)</f>
        <v>JC.OR 8008 </v>
      </c>
      <c r="L335" s="105">
        <v>251223008</v>
      </c>
      <c r="M335" s="198" t="str">
        <f t="shared" si="167"/>
        <v>OR</v>
      </c>
      <c r="N335" s="153">
        <v>30</v>
      </c>
      <c r="O335" s="199">
        <f t="shared" si="164"/>
        <v>120</v>
      </c>
      <c r="P335" s="153">
        <v>1</v>
      </c>
      <c r="Q335" s="243">
        <v>543</v>
      </c>
      <c r="R335" s="153">
        <v>9</v>
      </c>
      <c r="S335" s="153"/>
      <c r="T335" s="153"/>
      <c r="U335" s="209">
        <f t="shared" si="152"/>
        <v>543</v>
      </c>
      <c r="V335" s="153">
        <v>330</v>
      </c>
      <c r="W335" s="153"/>
      <c r="X335" s="153">
        <v>30</v>
      </c>
      <c r="Y335" s="153"/>
      <c r="Z335" s="153"/>
      <c r="AA335" s="153"/>
      <c r="AB335" s="153"/>
      <c r="AC335" s="153"/>
      <c r="AD335" s="153"/>
      <c r="AE335" s="153"/>
      <c r="AF335" s="153"/>
      <c r="AG335" s="153"/>
      <c r="AH335" s="153"/>
      <c r="AI335" s="153"/>
      <c r="AJ335" s="153"/>
      <c r="AK335" s="153"/>
      <c r="AL335" s="153"/>
      <c r="AM335" s="153"/>
      <c r="AN335" s="153"/>
      <c r="AO335" s="153"/>
      <c r="AP335" s="153"/>
      <c r="AQ335" s="153"/>
      <c r="AR335" s="153">
        <v>120</v>
      </c>
      <c r="AS335" s="153"/>
      <c r="AT335" s="153"/>
      <c r="AU335" s="153"/>
      <c r="AV335" s="153"/>
      <c r="AW335" s="153"/>
      <c r="AX335" s="153"/>
      <c r="AY335" s="153"/>
      <c r="AZ335" s="153"/>
      <c r="BA335" s="153"/>
      <c r="BB335" s="153"/>
      <c r="BC335" s="153"/>
      <c r="BD335" s="153"/>
      <c r="BE335" s="153"/>
      <c r="BF335" s="153"/>
      <c r="BG335" s="223">
        <f t="shared" si="153"/>
        <v>480</v>
      </c>
      <c r="BH335" s="224">
        <f t="shared" si="168"/>
        <v>8</v>
      </c>
      <c r="BI335" s="225">
        <f t="shared" si="169"/>
        <v>5.5</v>
      </c>
      <c r="BJ335" s="225">
        <f t="shared" si="170"/>
        <v>68.75</v>
      </c>
      <c r="BK335" s="226">
        <f t="shared" si="157"/>
        <v>82.2727272727273</v>
      </c>
      <c r="BL335" s="226">
        <f t="shared" si="158"/>
        <v>98.3425414364641</v>
      </c>
      <c r="BM335" s="226">
        <f t="shared" si="175"/>
        <v>55.625</v>
      </c>
      <c r="BN335" s="237">
        <f t="shared" si="159"/>
        <v>0</v>
      </c>
      <c r="BO335" s="237">
        <f t="shared" si="171"/>
        <v>960</v>
      </c>
      <c r="BP335" s="237">
        <f t="shared" si="172"/>
        <v>2.5</v>
      </c>
      <c r="BQ335" s="238">
        <f t="shared" si="173"/>
        <v>300</v>
      </c>
      <c r="BR335" s="140"/>
      <c r="BS335" s="140"/>
      <c r="BT335" s="140"/>
      <c r="BU335" s="141"/>
      <c r="BV335" s="140"/>
      <c r="BW335" s="153">
        <f t="shared" si="174"/>
        <v>543</v>
      </c>
    </row>
    <row r="336" s="129" customFormat="1" spans="1:75">
      <c r="A336" s="170">
        <v>363</v>
      </c>
      <c r="B336" s="171">
        <v>46058</v>
      </c>
      <c r="C336" s="153" t="s">
        <v>99</v>
      </c>
      <c r="D336" s="130" t="str">
        <f t="shared" si="165"/>
        <v>IG</v>
      </c>
      <c r="E336" s="172" t="s">
        <v>153</v>
      </c>
      <c r="F336" s="172" t="s">
        <v>134</v>
      </c>
      <c r="G336" s="173" t="s">
        <v>155</v>
      </c>
      <c r="H336" s="173" t="s">
        <v>143</v>
      </c>
      <c r="I336" s="173"/>
      <c r="J336" s="105">
        <v>208417</v>
      </c>
      <c r="K336" s="197" t="str">
        <f>VLOOKUP(J336,'[3]Item List (3)'!A$1:B$110000,2,FALSE)</f>
        <v>JC.OR 8008 </v>
      </c>
      <c r="L336" s="105">
        <v>261223008</v>
      </c>
      <c r="M336" s="198" t="str">
        <f t="shared" si="167"/>
        <v>OR</v>
      </c>
      <c r="N336" s="153">
        <v>30</v>
      </c>
      <c r="O336" s="199">
        <f t="shared" si="164"/>
        <v>120</v>
      </c>
      <c r="P336" s="153">
        <v>1</v>
      </c>
      <c r="Q336" s="243">
        <v>608</v>
      </c>
      <c r="R336" s="153">
        <v>40</v>
      </c>
      <c r="S336" s="153">
        <v>34</v>
      </c>
      <c r="T336" s="153"/>
      <c r="U336" s="209">
        <f t="shared" si="152"/>
        <v>642</v>
      </c>
      <c r="V336" s="153">
        <v>410</v>
      </c>
      <c r="W336" s="153"/>
      <c r="X336" s="153"/>
      <c r="Y336" s="153"/>
      <c r="Z336" s="153">
        <v>10</v>
      </c>
      <c r="AA336" s="153"/>
      <c r="AB336" s="153"/>
      <c r="AC336" s="153">
        <v>15</v>
      </c>
      <c r="AD336" s="153"/>
      <c r="AE336" s="153">
        <v>5</v>
      </c>
      <c r="AF336" s="153"/>
      <c r="AG336" s="153"/>
      <c r="AH336" s="153"/>
      <c r="AI336" s="153"/>
      <c r="AJ336" s="153"/>
      <c r="AK336" s="153"/>
      <c r="AL336" s="153"/>
      <c r="AM336" s="153"/>
      <c r="AN336" s="153"/>
      <c r="AO336" s="153"/>
      <c r="AP336" s="153">
        <v>10</v>
      </c>
      <c r="AQ336" s="153"/>
      <c r="AR336" s="153"/>
      <c r="AS336" s="153"/>
      <c r="AT336" s="153"/>
      <c r="AU336" s="153"/>
      <c r="AV336" s="153"/>
      <c r="AW336" s="153"/>
      <c r="AX336" s="153"/>
      <c r="AY336" s="153"/>
      <c r="AZ336" s="153">
        <v>30</v>
      </c>
      <c r="BA336" s="153"/>
      <c r="BB336" s="153"/>
      <c r="BC336" s="153"/>
      <c r="BD336" s="153"/>
      <c r="BE336" s="153"/>
      <c r="BF336" s="153"/>
      <c r="BG336" s="223">
        <f t="shared" si="153"/>
        <v>480</v>
      </c>
      <c r="BH336" s="224">
        <f t="shared" si="168"/>
        <v>8</v>
      </c>
      <c r="BI336" s="225">
        <f t="shared" si="169"/>
        <v>6.83333333333333</v>
      </c>
      <c r="BJ336" s="225">
        <f t="shared" si="170"/>
        <v>85.4166666666667</v>
      </c>
      <c r="BK336" s="226">
        <f t="shared" si="157"/>
        <v>78.2926829268293</v>
      </c>
      <c r="BL336" s="226">
        <f t="shared" si="158"/>
        <v>88.4735202492212</v>
      </c>
      <c r="BM336" s="226">
        <f t="shared" si="175"/>
        <v>59.1666666666667</v>
      </c>
      <c r="BN336" s="237">
        <f t="shared" si="159"/>
        <v>0.166666666666667</v>
      </c>
      <c r="BO336" s="237">
        <f t="shared" si="171"/>
        <v>940</v>
      </c>
      <c r="BP336" s="237">
        <f t="shared" si="172"/>
        <v>1</v>
      </c>
      <c r="BQ336" s="238">
        <f t="shared" si="173"/>
        <v>120</v>
      </c>
      <c r="BR336" s="140"/>
      <c r="BS336" s="140"/>
      <c r="BT336" s="140"/>
      <c r="BU336" s="141"/>
      <c r="BV336" s="140"/>
      <c r="BW336" s="153">
        <f t="shared" si="174"/>
        <v>608</v>
      </c>
    </row>
    <row r="337" s="129" customFormat="1" spans="1:75">
      <c r="A337" s="170">
        <v>364</v>
      </c>
      <c r="B337" s="171">
        <v>46058</v>
      </c>
      <c r="C337" s="153" t="s">
        <v>97</v>
      </c>
      <c r="D337" s="130" t="s">
        <v>6</v>
      </c>
      <c r="E337" s="172" t="s">
        <v>156</v>
      </c>
      <c r="F337" s="172"/>
      <c r="G337" s="173"/>
      <c r="H337" s="173"/>
      <c r="I337" s="173"/>
      <c r="J337" s="105"/>
      <c r="K337" s="197" t="e">
        <f>VLOOKUP(J337,'[3]Item List (3)'!A$1:B$110000,2,FALSE)</f>
        <v>#N/A</v>
      </c>
      <c r="L337" s="105"/>
      <c r="M337" s="198" t="str">
        <f t="shared" si="167"/>
        <v>IR</v>
      </c>
      <c r="N337" s="153"/>
      <c r="O337" s="199" t="str">
        <f t="shared" si="164"/>
        <v/>
      </c>
      <c r="P337" s="153"/>
      <c r="Q337" s="243"/>
      <c r="R337" s="153"/>
      <c r="S337" s="153"/>
      <c r="T337" s="153"/>
      <c r="U337" s="209">
        <f t="shared" si="152"/>
        <v>0</v>
      </c>
      <c r="V337" s="153"/>
      <c r="W337" s="153"/>
      <c r="X337" s="153"/>
      <c r="Y337" s="153"/>
      <c r="Z337" s="153"/>
      <c r="AA337" s="153"/>
      <c r="AB337" s="153"/>
      <c r="AC337" s="153"/>
      <c r="AD337" s="153"/>
      <c r="AE337" s="153"/>
      <c r="AF337" s="153"/>
      <c r="AG337" s="153"/>
      <c r="AH337" s="153"/>
      <c r="AI337" s="153"/>
      <c r="AJ337" s="153"/>
      <c r="AK337" s="153"/>
      <c r="AL337" s="153"/>
      <c r="AM337" s="153"/>
      <c r="AN337" s="153"/>
      <c r="AO337" s="153"/>
      <c r="AP337" s="153"/>
      <c r="AQ337" s="153"/>
      <c r="AR337" s="153"/>
      <c r="AS337" s="153"/>
      <c r="AT337" s="153"/>
      <c r="AU337" s="153"/>
      <c r="AV337" s="153"/>
      <c r="AW337" s="153"/>
      <c r="AX337" s="153"/>
      <c r="AY337" s="153"/>
      <c r="AZ337" s="153"/>
      <c r="BA337" s="153"/>
      <c r="BB337" s="153"/>
      <c r="BC337" s="153"/>
      <c r="BD337" s="153"/>
      <c r="BE337" s="153"/>
      <c r="BF337" s="153">
        <v>480</v>
      </c>
      <c r="BG337" s="223">
        <f t="shared" si="153"/>
        <v>480</v>
      </c>
      <c r="BH337" s="224">
        <f t="shared" si="168"/>
        <v>8</v>
      </c>
      <c r="BI337" s="225">
        <f t="shared" si="169"/>
        <v>0</v>
      </c>
      <c r="BJ337" s="225">
        <f t="shared" si="170"/>
        <v>0</v>
      </c>
      <c r="BK337" s="226">
        <f t="shared" si="157"/>
        <v>0</v>
      </c>
      <c r="BL337" s="226">
        <f t="shared" si="158"/>
        <v>0</v>
      </c>
      <c r="BM337" s="226">
        <f t="shared" si="175"/>
        <v>0</v>
      </c>
      <c r="BN337" s="237">
        <f t="shared" si="159"/>
        <v>8</v>
      </c>
      <c r="BO337" s="237">
        <f t="shared" si="171"/>
        <v>0</v>
      </c>
      <c r="BP337" s="237">
        <f t="shared" si="172"/>
        <v>0</v>
      </c>
      <c r="BQ337" s="238">
        <f t="shared" si="173"/>
        <v>0</v>
      </c>
      <c r="BR337" s="140"/>
      <c r="BS337" s="140"/>
      <c r="BT337" s="140"/>
      <c r="BU337" s="141"/>
      <c r="BV337" s="140"/>
      <c r="BW337" s="153">
        <f t="shared" si="174"/>
        <v>0</v>
      </c>
    </row>
    <row r="338" s="129" customFormat="1" spans="1:75">
      <c r="A338" s="170">
        <v>365</v>
      </c>
      <c r="B338" s="171">
        <v>46058</v>
      </c>
      <c r="C338" s="153" t="s">
        <v>99</v>
      </c>
      <c r="D338" s="130" t="str">
        <f t="shared" si="165"/>
        <v>IG</v>
      </c>
      <c r="E338" s="172" t="s">
        <v>156</v>
      </c>
      <c r="F338" s="172"/>
      <c r="G338" s="173"/>
      <c r="H338" s="173"/>
      <c r="I338" s="173"/>
      <c r="J338" s="105"/>
      <c r="K338" s="197" t="e">
        <f>VLOOKUP(J338,'[3]Item List (3)'!A$1:B$110000,2,FALSE)</f>
        <v>#N/A</v>
      </c>
      <c r="L338" s="105"/>
      <c r="M338" s="198" t="str">
        <f t="shared" si="167"/>
        <v>IR</v>
      </c>
      <c r="N338" s="153"/>
      <c r="O338" s="199" t="str">
        <f t="shared" si="164"/>
        <v/>
      </c>
      <c r="P338" s="153"/>
      <c r="Q338" s="243"/>
      <c r="R338" s="153"/>
      <c r="S338" s="153"/>
      <c r="T338" s="153"/>
      <c r="U338" s="209">
        <f t="shared" si="152"/>
        <v>0</v>
      </c>
      <c r="V338" s="153"/>
      <c r="W338" s="153"/>
      <c r="X338" s="153"/>
      <c r="Y338" s="153"/>
      <c r="Z338" s="153"/>
      <c r="AA338" s="153"/>
      <c r="AB338" s="153"/>
      <c r="AC338" s="153"/>
      <c r="AD338" s="153"/>
      <c r="AE338" s="153"/>
      <c r="AF338" s="153"/>
      <c r="AG338" s="153"/>
      <c r="AH338" s="153"/>
      <c r="AI338" s="153"/>
      <c r="AJ338" s="153"/>
      <c r="AK338" s="153"/>
      <c r="AL338" s="153"/>
      <c r="AM338" s="153"/>
      <c r="AN338" s="153"/>
      <c r="AO338" s="153"/>
      <c r="AP338" s="153"/>
      <c r="AQ338" s="153"/>
      <c r="AR338" s="153"/>
      <c r="AS338" s="153"/>
      <c r="AT338" s="153"/>
      <c r="AU338" s="153"/>
      <c r="AV338" s="153"/>
      <c r="AW338" s="153"/>
      <c r="AX338" s="153"/>
      <c r="AY338" s="153"/>
      <c r="AZ338" s="153"/>
      <c r="BA338" s="153"/>
      <c r="BB338" s="153"/>
      <c r="BC338" s="153"/>
      <c r="BD338" s="153"/>
      <c r="BE338" s="153"/>
      <c r="BF338" s="153">
        <v>480</v>
      </c>
      <c r="BG338" s="223">
        <f t="shared" si="153"/>
        <v>480</v>
      </c>
      <c r="BH338" s="224">
        <f t="shared" si="168"/>
        <v>8</v>
      </c>
      <c r="BI338" s="225">
        <f t="shared" si="169"/>
        <v>0</v>
      </c>
      <c r="BJ338" s="225">
        <f t="shared" si="170"/>
        <v>0</v>
      </c>
      <c r="BK338" s="226">
        <f t="shared" si="157"/>
        <v>0</v>
      </c>
      <c r="BL338" s="226">
        <f t="shared" si="158"/>
        <v>0</v>
      </c>
      <c r="BM338" s="226">
        <f t="shared" si="175"/>
        <v>0</v>
      </c>
      <c r="BN338" s="237">
        <f t="shared" si="159"/>
        <v>8</v>
      </c>
      <c r="BO338" s="237">
        <f t="shared" si="171"/>
        <v>0</v>
      </c>
      <c r="BP338" s="237">
        <f t="shared" si="172"/>
        <v>0</v>
      </c>
      <c r="BQ338" s="238">
        <f t="shared" si="173"/>
        <v>0</v>
      </c>
      <c r="BR338" s="140"/>
      <c r="BS338" s="140"/>
      <c r="BT338" s="140"/>
      <c r="BU338" s="141"/>
      <c r="BV338" s="140"/>
      <c r="BW338" s="153">
        <f t="shared" si="174"/>
        <v>0</v>
      </c>
    </row>
    <row r="339" s="129" customFormat="1" spans="1:75">
      <c r="A339" s="170">
        <v>366</v>
      </c>
      <c r="B339" s="171">
        <v>46058</v>
      </c>
      <c r="C339" s="153" t="s">
        <v>97</v>
      </c>
      <c r="D339" s="130" t="s">
        <v>6</v>
      </c>
      <c r="E339" s="172" t="s">
        <v>158</v>
      </c>
      <c r="F339" s="172" t="s">
        <v>134</v>
      </c>
      <c r="G339" s="173" t="s">
        <v>126</v>
      </c>
      <c r="H339" s="173"/>
      <c r="I339" s="173"/>
      <c r="J339" s="105">
        <v>104247</v>
      </c>
      <c r="K339" s="197" t="str">
        <f>VLOOKUP(J339,'[3]Item List (3)'!A$1:B$110000,2,FALSE)</f>
        <v>IR.209</v>
      </c>
      <c r="L339" s="105">
        <v>260104001</v>
      </c>
      <c r="M339" s="198" t="str">
        <f t="shared" si="167"/>
        <v>IR</v>
      </c>
      <c r="N339" s="153">
        <v>30</v>
      </c>
      <c r="O339" s="199">
        <f t="shared" si="164"/>
        <v>120</v>
      </c>
      <c r="P339" s="153">
        <v>1</v>
      </c>
      <c r="Q339" s="243">
        <v>344</v>
      </c>
      <c r="R339" s="153">
        <v>16</v>
      </c>
      <c r="S339" s="153">
        <v>4</v>
      </c>
      <c r="T339" s="153"/>
      <c r="U339" s="209">
        <f t="shared" si="152"/>
        <v>348</v>
      </c>
      <c r="V339" s="153">
        <v>310</v>
      </c>
      <c r="W339" s="153"/>
      <c r="X339" s="153">
        <v>30</v>
      </c>
      <c r="Y339" s="153"/>
      <c r="Z339" s="153"/>
      <c r="AA339" s="153"/>
      <c r="AB339" s="153"/>
      <c r="AC339" s="153"/>
      <c r="AD339" s="153"/>
      <c r="AE339" s="153"/>
      <c r="AF339" s="153"/>
      <c r="AG339" s="153"/>
      <c r="AH339" s="153"/>
      <c r="AI339" s="153"/>
      <c r="AJ339" s="153"/>
      <c r="AK339" s="153"/>
      <c r="AL339" s="153"/>
      <c r="AM339" s="153"/>
      <c r="AN339" s="153"/>
      <c r="AO339" s="153"/>
      <c r="AP339" s="153">
        <v>20</v>
      </c>
      <c r="AQ339" s="153"/>
      <c r="AR339" s="153">
        <v>120</v>
      </c>
      <c r="AS339" s="153"/>
      <c r="AT339" s="153"/>
      <c r="AU339" s="153"/>
      <c r="AV339" s="153"/>
      <c r="AW339" s="153"/>
      <c r="AX339" s="153"/>
      <c r="AY339" s="153"/>
      <c r="AZ339" s="153"/>
      <c r="BA339" s="153"/>
      <c r="BB339" s="153"/>
      <c r="BC339" s="153"/>
      <c r="BD339" s="153"/>
      <c r="BE339" s="153"/>
      <c r="BF339" s="153"/>
      <c r="BG339" s="223">
        <f t="shared" si="153"/>
        <v>480</v>
      </c>
      <c r="BH339" s="224">
        <f t="shared" si="168"/>
        <v>8</v>
      </c>
      <c r="BI339" s="225">
        <f t="shared" si="169"/>
        <v>5.16666666666667</v>
      </c>
      <c r="BJ339" s="225">
        <f t="shared" si="170"/>
        <v>64.5833333333333</v>
      </c>
      <c r="BK339" s="226">
        <f t="shared" si="157"/>
        <v>56.1290322580645</v>
      </c>
      <c r="BL339" s="226">
        <f t="shared" si="158"/>
        <v>94.2528735632184</v>
      </c>
      <c r="BM339" s="226">
        <f t="shared" si="175"/>
        <v>34.1666666666667</v>
      </c>
      <c r="BN339" s="237">
        <f t="shared" si="159"/>
        <v>0.333333333333333</v>
      </c>
      <c r="BO339" s="237">
        <f t="shared" si="171"/>
        <v>920</v>
      </c>
      <c r="BP339" s="237">
        <f t="shared" si="172"/>
        <v>2.5</v>
      </c>
      <c r="BQ339" s="238">
        <f t="shared" si="173"/>
        <v>300</v>
      </c>
      <c r="BR339" s="140"/>
      <c r="BS339" s="140"/>
      <c r="BT339" s="140"/>
      <c r="BU339" s="141"/>
      <c r="BV339" s="140"/>
      <c r="BW339" s="153">
        <f t="shared" si="174"/>
        <v>344</v>
      </c>
    </row>
    <row r="340" s="129" customFormat="1" spans="1:75">
      <c r="A340" s="170">
        <v>367</v>
      </c>
      <c r="B340" s="171">
        <v>46058</v>
      </c>
      <c r="C340" s="153" t="s">
        <v>99</v>
      </c>
      <c r="D340" s="130" t="str">
        <f t="shared" si="165"/>
        <v>IG</v>
      </c>
      <c r="E340" s="172" t="s">
        <v>158</v>
      </c>
      <c r="F340" s="172" t="s">
        <v>134</v>
      </c>
      <c r="G340" s="173" t="s">
        <v>157</v>
      </c>
      <c r="H340" s="173" t="s">
        <v>124</v>
      </c>
      <c r="I340" s="173"/>
      <c r="J340" s="105">
        <v>104247</v>
      </c>
      <c r="K340" s="197" t="str">
        <f>VLOOKUP(J340,'[3]Item List (3)'!A$1:B$110000,2,FALSE)</f>
        <v>IR.209</v>
      </c>
      <c r="L340" s="105">
        <v>260104001</v>
      </c>
      <c r="M340" s="198" t="str">
        <f t="shared" si="167"/>
        <v>IR</v>
      </c>
      <c r="N340" s="153">
        <v>30</v>
      </c>
      <c r="O340" s="199">
        <f t="shared" si="164"/>
        <v>120</v>
      </c>
      <c r="P340" s="153">
        <v>1</v>
      </c>
      <c r="Q340" s="243">
        <v>383</v>
      </c>
      <c r="R340" s="153">
        <v>26</v>
      </c>
      <c r="S340" s="153">
        <v>11</v>
      </c>
      <c r="T340" s="153">
        <v>5</v>
      </c>
      <c r="U340" s="209">
        <f t="shared" si="152"/>
        <v>399</v>
      </c>
      <c r="V340" s="153">
        <v>300</v>
      </c>
      <c r="W340" s="153"/>
      <c r="X340" s="153"/>
      <c r="Y340" s="153"/>
      <c r="Z340" s="153"/>
      <c r="AA340" s="153"/>
      <c r="AB340" s="153"/>
      <c r="AC340" s="153"/>
      <c r="AD340" s="153"/>
      <c r="AE340" s="153"/>
      <c r="AF340" s="153"/>
      <c r="AG340" s="153"/>
      <c r="AH340" s="153"/>
      <c r="AI340" s="153"/>
      <c r="AJ340" s="153"/>
      <c r="AK340" s="153"/>
      <c r="AL340" s="153"/>
      <c r="AM340" s="153"/>
      <c r="AN340" s="153"/>
      <c r="AO340" s="153"/>
      <c r="AP340" s="153">
        <v>10</v>
      </c>
      <c r="AQ340" s="153"/>
      <c r="AR340" s="153">
        <v>155</v>
      </c>
      <c r="AS340" s="153"/>
      <c r="AT340" s="153"/>
      <c r="AU340" s="153"/>
      <c r="AV340" s="153"/>
      <c r="AW340" s="153"/>
      <c r="AX340" s="153"/>
      <c r="AY340" s="153"/>
      <c r="AZ340" s="153">
        <v>15</v>
      </c>
      <c r="BA340" s="153"/>
      <c r="BB340" s="153"/>
      <c r="BC340" s="153"/>
      <c r="BD340" s="153"/>
      <c r="BE340" s="153"/>
      <c r="BF340" s="153"/>
      <c r="BG340" s="223">
        <f t="shared" si="153"/>
        <v>480</v>
      </c>
      <c r="BH340" s="224">
        <f t="shared" si="168"/>
        <v>8</v>
      </c>
      <c r="BI340" s="225">
        <f t="shared" si="169"/>
        <v>5</v>
      </c>
      <c r="BJ340" s="225">
        <f t="shared" si="170"/>
        <v>62.5</v>
      </c>
      <c r="BK340" s="226">
        <f t="shared" si="157"/>
        <v>66.5</v>
      </c>
      <c r="BL340" s="226">
        <f t="shared" si="158"/>
        <v>89.4736842105263</v>
      </c>
      <c r="BM340" s="226">
        <f t="shared" si="175"/>
        <v>37.1875</v>
      </c>
      <c r="BN340" s="237">
        <f t="shared" si="159"/>
        <v>0.166666666666667</v>
      </c>
      <c r="BO340" s="237">
        <f t="shared" si="171"/>
        <v>940</v>
      </c>
      <c r="BP340" s="237">
        <f t="shared" si="172"/>
        <v>2.83333333333333</v>
      </c>
      <c r="BQ340" s="238">
        <f t="shared" si="173"/>
        <v>340</v>
      </c>
      <c r="BR340" s="140"/>
      <c r="BS340" s="140"/>
      <c r="BT340" s="140"/>
      <c r="BU340" s="141"/>
      <c r="BV340" s="140"/>
      <c r="BW340" s="153">
        <f t="shared" si="174"/>
        <v>383</v>
      </c>
    </row>
    <row r="341" s="129" customFormat="1" spans="1:75">
      <c r="A341" s="170">
        <v>368</v>
      </c>
      <c r="B341" s="171">
        <v>46058</v>
      </c>
      <c r="C341" s="153" t="s">
        <v>97</v>
      </c>
      <c r="D341" s="130" t="str">
        <f t="shared" si="165"/>
        <v>HO</v>
      </c>
      <c r="E341" s="172" t="s">
        <v>159</v>
      </c>
      <c r="F341" s="172"/>
      <c r="G341" s="173"/>
      <c r="H341" s="173"/>
      <c r="I341" s="173"/>
      <c r="J341" s="105"/>
      <c r="K341" s="197" t="e">
        <f>VLOOKUP(J341,'[3]Item List (3)'!A$1:B$110000,2,FALSE)</f>
        <v>#N/A</v>
      </c>
      <c r="L341" s="105"/>
      <c r="M341" s="198" t="str">
        <f t="shared" si="167"/>
        <v>IR</v>
      </c>
      <c r="N341" s="153"/>
      <c r="O341" s="199" t="str">
        <f t="shared" si="164"/>
        <v/>
      </c>
      <c r="P341" s="153"/>
      <c r="Q341" s="243"/>
      <c r="R341" s="153"/>
      <c r="S341" s="153"/>
      <c r="T341" s="153"/>
      <c r="U341" s="209">
        <f t="shared" si="152"/>
        <v>0</v>
      </c>
      <c r="V341" s="153"/>
      <c r="W341" s="153"/>
      <c r="X341" s="153"/>
      <c r="Y341" s="153"/>
      <c r="Z341" s="153"/>
      <c r="AA341" s="153"/>
      <c r="AB341" s="153"/>
      <c r="AC341" s="153"/>
      <c r="AD341" s="153"/>
      <c r="AE341" s="153"/>
      <c r="AF341" s="153"/>
      <c r="AG341" s="153"/>
      <c r="AH341" s="153"/>
      <c r="AI341" s="153"/>
      <c r="AJ341" s="153"/>
      <c r="AK341" s="153"/>
      <c r="AL341" s="153"/>
      <c r="AM341" s="153"/>
      <c r="AN341" s="153"/>
      <c r="AO341" s="153"/>
      <c r="AP341" s="153"/>
      <c r="AQ341" s="153"/>
      <c r="AR341" s="153"/>
      <c r="AS341" s="153"/>
      <c r="AT341" s="153"/>
      <c r="AU341" s="153"/>
      <c r="AV341" s="153"/>
      <c r="AW341" s="153"/>
      <c r="AX341" s="153"/>
      <c r="AY341" s="153"/>
      <c r="AZ341" s="153"/>
      <c r="BA341" s="153"/>
      <c r="BB341" s="153"/>
      <c r="BC341" s="153"/>
      <c r="BD341" s="153"/>
      <c r="BE341" s="153"/>
      <c r="BF341" s="153">
        <v>480</v>
      </c>
      <c r="BG341" s="223">
        <f t="shared" si="153"/>
        <v>480</v>
      </c>
      <c r="BH341" s="224">
        <f t="shared" si="168"/>
        <v>8</v>
      </c>
      <c r="BI341" s="225">
        <f t="shared" si="169"/>
        <v>0</v>
      </c>
      <c r="BJ341" s="225">
        <f t="shared" si="170"/>
        <v>0</v>
      </c>
      <c r="BK341" s="226">
        <f t="shared" si="157"/>
        <v>0</v>
      </c>
      <c r="BL341" s="226">
        <f t="shared" si="158"/>
        <v>0</v>
      </c>
      <c r="BM341" s="226">
        <f t="shared" si="175"/>
        <v>0</v>
      </c>
      <c r="BN341" s="237">
        <f t="shared" si="159"/>
        <v>8</v>
      </c>
      <c r="BO341" s="237">
        <f t="shared" si="171"/>
        <v>0</v>
      </c>
      <c r="BP341" s="237">
        <f t="shared" si="172"/>
        <v>0</v>
      </c>
      <c r="BQ341" s="238">
        <f t="shared" si="173"/>
        <v>0</v>
      </c>
      <c r="BR341" s="140"/>
      <c r="BS341" s="140"/>
      <c r="BT341" s="140"/>
      <c r="BU341" s="141"/>
      <c r="BV341" s="140"/>
      <c r="BW341" s="153">
        <f t="shared" si="174"/>
        <v>0</v>
      </c>
    </row>
    <row r="342" s="129" customFormat="1" spans="1:75">
      <c r="A342" s="170">
        <v>369</v>
      </c>
      <c r="B342" s="171">
        <v>46058</v>
      </c>
      <c r="C342" s="153" t="s">
        <v>99</v>
      </c>
      <c r="D342" s="130" t="str">
        <f t="shared" si="165"/>
        <v>HO</v>
      </c>
      <c r="E342" s="172" t="s">
        <v>159</v>
      </c>
      <c r="F342" s="172"/>
      <c r="G342" s="173"/>
      <c r="H342" s="173"/>
      <c r="I342" s="173"/>
      <c r="J342" s="105"/>
      <c r="K342" s="197" t="e">
        <f>VLOOKUP(J342,'[3]Item List (3)'!A$1:B$110000,2,FALSE)</f>
        <v>#N/A</v>
      </c>
      <c r="L342" s="105"/>
      <c r="M342" s="198" t="str">
        <f t="shared" si="167"/>
        <v>IR</v>
      </c>
      <c r="N342" s="153"/>
      <c r="O342" s="199" t="str">
        <f t="shared" si="164"/>
        <v/>
      </c>
      <c r="P342" s="153"/>
      <c r="Q342" s="243"/>
      <c r="R342" s="153"/>
      <c r="S342" s="153"/>
      <c r="T342" s="153"/>
      <c r="U342" s="209">
        <f t="shared" si="152"/>
        <v>0</v>
      </c>
      <c r="V342" s="153"/>
      <c r="W342" s="153"/>
      <c r="X342" s="153"/>
      <c r="Y342" s="153"/>
      <c r="Z342" s="153"/>
      <c r="AA342" s="153"/>
      <c r="AB342" s="153"/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  <c r="AN342" s="153"/>
      <c r="AO342" s="153"/>
      <c r="AP342" s="153"/>
      <c r="AQ342" s="153"/>
      <c r="AR342" s="153"/>
      <c r="AS342" s="153"/>
      <c r="AT342" s="153"/>
      <c r="AU342" s="153"/>
      <c r="AV342" s="153"/>
      <c r="AW342" s="153"/>
      <c r="AX342" s="153"/>
      <c r="AY342" s="153"/>
      <c r="AZ342" s="153"/>
      <c r="BA342" s="153"/>
      <c r="BB342" s="153"/>
      <c r="BC342" s="153"/>
      <c r="BD342" s="153"/>
      <c r="BE342" s="153"/>
      <c r="BF342" s="153">
        <v>480</v>
      </c>
      <c r="BG342" s="223">
        <f t="shared" si="153"/>
        <v>480</v>
      </c>
      <c r="BH342" s="224">
        <f t="shared" si="168"/>
        <v>8</v>
      </c>
      <c r="BI342" s="225">
        <f t="shared" si="169"/>
        <v>0</v>
      </c>
      <c r="BJ342" s="225">
        <f t="shared" si="170"/>
        <v>0</v>
      </c>
      <c r="BK342" s="226">
        <f t="shared" si="157"/>
        <v>0</v>
      </c>
      <c r="BL342" s="226">
        <f t="shared" si="158"/>
        <v>0</v>
      </c>
      <c r="BM342" s="226">
        <f t="shared" si="175"/>
        <v>0</v>
      </c>
      <c r="BN342" s="237">
        <f t="shared" si="159"/>
        <v>8</v>
      </c>
      <c r="BO342" s="237">
        <f t="shared" si="171"/>
        <v>0</v>
      </c>
      <c r="BP342" s="237">
        <f t="shared" si="172"/>
        <v>0</v>
      </c>
      <c r="BQ342" s="238">
        <f t="shared" si="173"/>
        <v>0</v>
      </c>
      <c r="BR342" s="140"/>
      <c r="BS342" s="140"/>
      <c r="BT342" s="140"/>
      <c r="BU342" s="141"/>
      <c r="BV342" s="140"/>
      <c r="BW342" s="153">
        <f t="shared" si="174"/>
        <v>0</v>
      </c>
    </row>
    <row r="343" s="129" customFormat="1" spans="1:75">
      <c r="A343" s="170">
        <v>370</v>
      </c>
      <c r="B343" s="171">
        <v>46058</v>
      </c>
      <c r="C343" s="153" t="s">
        <v>97</v>
      </c>
      <c r="D343" s="130" t="str">
        <f t="shared" si="165"/>
        <v>HO</v>
      </c>
      <c r="E343" s="172" t="s">
        <v>163</v>
      </c>
      <c r="F343" s="172" t="s">
        <v>160</v>
      </c>
      <c r="G343" s="173" t="s">
        <v>165</v>
      </c>
      <c r="H343" s="173"/>
      <c r="I343" s="173"/>
      <c r="J343" s="105">
        <v>208433.01</v>
      </c>
      <c r="K343" s="197" t="str">
        <f>VLOOKUP(J343,'[3]Item List (3)'!A$1:B$110000,2,FALSE)</f>
        <v>R.OR 433(RNA 6902 SPL)</v>
      </c>
      <c r="L343" s="105">
        <v>250711028</v>
      </c>
      <c r="M343" s="198" t="str">
        <f t="shared" si="167"/>
        <v>OR</v>
      </c>
      <c r="N343" s="153">
        <v>20</v>
      </c>
      <c r="O343" s="199">
        <f t="shared" si="164"/>
        <v>180</v>
      </c>
      <c r="P343" s="153">
        <v>1</v>
      </c>
      <c r="Q343" s="243">
        <v>225</v>
      </c>
      <c r="R343" s="153"/>
      <c r="S343" s="153"/>
      <c r="T343" s="153"/>
      <c r="U343" s="209">
        <f t="shared" si="152"/>
        <v>225</v>
      </c>
      <c r="V343" s="153">
        <v>90</v>
      </c>
      <c r="W343" s="153"/>
      <c r="X343" s="153">
        <v>30</v>
      </c>
      <c r="Y343" s="153"/>
      <c r="Z343" s="153"/>
      <c r="AA343" s="153"/>
      <c r="AB343" s="153"/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  <c r="AO343" s="153"/>
      <c r="AP343" s="153"/>
      <c r="AQ343" s="153"/>
      <c r="AR343" s="153">
        <v>360</v>
      </c>
      <c r="AS343" s="153"/>
      <c r="AT343" s="153"/>
      <c r="AU343" s="153"/>
      <c r="AV343" s="153"/>
      <c r="AW343" s="153"/>
      <c r="AX343" s="153"/>
      <c r="AY343" s="153"/>
      <c r="AZ343" s="153"/>
      <c r="BA343" s="153"/>
      <c r="BB343" s="153"/>
      <c r="BC343" s="153"/>
      <c r="BD343" s="153"/>
      <c r="BE343" s="153"/>
      <c r="BF343" s="153"/>
      <c r="BG343" s="223">
        <f t="shared" si="153"/>
        <v>480</v>
      </c>
      <c r="BH343" s="224">
        <f t="shared" si="168"/>
        <v>8</v>
      </c>
      <c r="BI343" s="225">
        <f t="shared" si="169"/>
        <v>1.5</v>
      </c>
      <c r="BJ343" s="225">
        <f t="shared" si="170"/>
        <v>18.75</v>
      </c>
      <c r="BK343" s="226">
        <f t="shared" si="157"/>
        <v>83.3333333333333</v>
      </c>
      <c r="BL343" s="226">
        <f t="shared" si="158"/>
        <v>100</v>
      </c>
      <c r="BM343" s="226">
        <f t="shared" si="175"/>
        <v>15.625</v>
      </c>
      <c r="BN343" s="237">
        <f t="shared" si="159"/>
        <v>0</v>
      </c>
      <c r="BO343" s="237">
        <f t="shared" si="171"/>
        <v>1440</v>
      </c>
      <c r="BP343" s="237">
        <f t="shared" si="172"/>
        <v>6.5</v>
      </c>
      <c r="BQ343" s="238">
        <f t="shared" si="173"/>
        <v>1170</v>
      </c>
      <c r="BR343" s="140"/>
      <c r="BS343" s="140"/>
      <c r="BT343" s="140"/>
      <c r="BU343" s="141"/>
      <c r="BV343" s="140"/>
      <c r="BW343" s="153">
        <f t="shared" si="174"/>
        <v>225</v>
      </c>
    </row>
    <row r="344" s="129" customFormat="1" spans="1:75">
      <c r="A344" s="170">
        <v>371</v>
      </c>
      <c r="B344" s="171">
        <v>46058</v>
      </c>
      <c r="C344" s="153" t="s">
        <v>99</v>
      </c>
      <c r="D344" s="130" t="str">
        <f t="shared" si="165"/>
        <v>HO</v>
      </c>
      <c r="E344" s="172" t="s">
        <v>163</v>
      </c>
      <c r="F344" s="172" t="s">
        <v>140</v>
      </c>
      <c r="G344" s="173" t="s">
        <v>165</v>
      </c>
      <c r="H344" s="173"/>
      <c r="I344" s="173"/>
      <c r="J344" s="105">
        <v>208433.01</v>
      </c>
      <c r="K344" s="197" t="str">
        <f>VLOOKUP(J344,'[3]Item List (3)'!A$1:B$110000,2,FALSE)</f>
        <v>R.OR 433(RNA 6902 SPL)</v>
      </c>
      <c r="L344" s="105">
        <v>250711028</v>
      </c>
      <c r="M344" s="198" t="str">
        <f t="shared" si="167"/>
        <v>OR</v>
      </c>
      <c r="N344" s="153">
        <v>20</v>
      </c>
      <c r="O344" s="199">
        <f t="shared" si="164"/>
        <v>180</v>
      </c>
      <c r="P344" s="153">
        <v>1</v>
      </c>
      <c r="Q344" s="243">
        <v>76</v>
      </c>
      <c r="R344" s="153"/>
      <c r="S344" s="153"/>
      <c r="T344" s="153"/>
      <c r="U344" s="209">
        <f t="shared" si="152"/>
        <v>76</v>
      </c>
      <c r="V344" s="153">
        <v>30</v>
      </c>
      <c r="W344" s="153"/>
      <c r="X344" s="153"/>
      <c r="Y344" s="153"/>
      <c r="Z344" s="153"/>
      <c r="AA344" s="153"/>
      <c r="AB344" s="153"/>
      <c r="AC344" s="153"/>
      <c r="AD344" s="153"/>
      <c r="AE344" s="153"/>
      <c r="AF344" s="153"/>
      <c r="AG344" s="153"/>
      <c r="AH344" s="153"/>
      <c r="AI344" s="153"/>
      <c r="AJ344" s="153"/>
      <c r="AK344" s="153"/>
      <c r="AL344" s="153"/>
      <c r="AM344" s="153"/>
      <c r="AN344" s="153"/>
      <c r="AO344" s="153"/>
      <c r="AP344" s="153"/>
      <c r="AQ344" s="153"/>
      <c r="AR344" s="153"/>
      <c r="AS344" s="153"/>
      <c r="AT344" s="153"/>
      <c r="AU344" s="153"/>
      <c r="AV344" s="153"/>
      <c r="AW344" s="153"/>
      <c r="AX344" s="153"/>
      <c r="AY344" s="153"/>
      <c r="AZ344" s="153"/>
      <c r="BA344" s="153"/>
      <c r="BB344" s="153"/>
      <c r="BC344" s="153"/>
      <c r="BD344" s="153"/>
      <c r="BE344" s="153"/>
      <c r="BF344" s="153"/>
      <c r="BG344" s="223">
        <f t="shared" si="153"/>
        <v>30</v>
      </c>
      <c r="BH344" s="224">
        <f t="shared" si="168"/>
        <v>0.5</v>
      </c>
      <c r="BI344" s="225">
        <f t="shared" si="169"/>
        <v>0.5</v>
      </c>
      <c r="BJ344" s="225">
        <f t="shared" si="170"/>
        <v>100</v>
      </c>
      <c r="BK344" s="226">
        <f t="shared" si="157"/>
        <v>84.4444444444444</v>
      </c>
      <c r="BL344" s="226">
        <f t="shared" si="158"/>
        <v>100</v>
      </c>
      <c r="BM344" s="226">
        <f t="shared" si="175"/>
        <v>84.4444444444444</v>
      </c>
      <c r="BN344" s="237">
        <f t="shared" si="159"/>
        <v>0</v>
      </c>
      <c r="BO344" s="237">
        <f t="shared" si="171"/>
        <v>90</v>
      </c>
      <c r="BP344" s="237">
        <f t="shared" si="172"/>
        <v>0</v>
      </c>
      <c r="BQ344" s="238">
        <f t="shared" si="173"/>
        <v>0</v>
      </c>
      <c r="BR344" s="140"/>
      <c r="BS344" s="140"/>
      <c r="BT344" s="140"/>
      <c r="BU344" s="141"/>
      <c r="BV344" s="140"/>
      <c r="BW344" s="153">
        <f t="shared" si="174"/>
        <v>76</v>
      </c>
    </row>
    <row r="345" s="129" customFormat="1" spans="1:75">
      <c r="A345" s="170">
        <v>372</v>
      </c>
      <c r="B345" s="171">
        <v>46058</v>
      </c>
      <c r="C345" s="153" t="s">
        <v>99</v>
      </c>
      <c r="D345" s="130" t="str">
        <f t="shared" si="165"/>
        <v>HO</v>
      </c>
      <c r="E345" s="172" t="s">
        <v>163</v>
      </c>
      <c r="F345" s="172" t="s">
        <v>160</v>
      </c>
      <c r="G345" s="173" t="s">
        <v>165</v>
      </c>
      <c r="H345" s="173"/>
      <c r="I345" s="173"/>
      <c r="J345" s="105">
        <v>208821.01</v>
      </c>
      <c r="K345" s="197" t="str">
        <f>VLOOKUP(J345,'[3]Item List (3)'!A$1:B$110000,2,FALSE)</f>
        <v>NK.OR 32/20(NKI 28/20)</v>
      </c>
      <c r="L345" s="105">
        <v>260101003</v>
      </c>
      <c r="M345" s="198" t="str">
        <f t="shared" si="167"/>
        <v>OR</v>
      </c>
      <c r="N345" s="153">
        <v>20</v>
      </c>
      <c r="O345" s="199">
        <f t="shared" si="164"/>
        <v>180</v>
      </c>
      <c r="P345" s="153">
        <v>1</v>
      </c>
      <c r="Q345" s="243">
        <v>85</v>
      </c>
      <c r="R345" s="153"/>
      <c r="S345" s="153"/>
      <c r="T345" s="153"/>
      <c r="U345" s="209">
        <f t="shared" si="152"/>
        <v>85</v>
      </c>
      <c r="V345" s="153">
        <v>30</v>
      </c>
      <c r="W345" s="153">
        <v>60</v>
      </c>
      <c r="X345" s="153"/>
      <c r="Y345" s="153"/>
      <c r="Z345" s="153"/>
      <c r="AA345" s="153"/>
      <c r="AB345" s="153"/>
      <c r="AC345" s="153"/>
      <c r="AD345" s="153"/>
      <c r="AE345" s="153"/>
      <c r="AF345" s="153"/>
      <c r="AG345" s="153"/>
      <c r="AH345" s="153"/>
      <c r="AI345" s="153"/>
      <c r="AJ345" s="153"/>
      <c r="AK345" s="153"/>
      <c r="AL345" s="153"/>
      <c r="AM345" s="153"/>
      <c r="AN345" s="153"/>
      <c r="AO345" s="153"/>
      <c r="AP345" s="153"/>
      <c r="AQ345" s="153"/>
      <c r="AR345" s="153">
        <v>360</v>
      </c>
      <c r="AS345" s="153"/>
      <c r="AT345" s="153"/>
      <c r="AU345" s="153"/>
      <c r="AV345" s="153"/>
      <c r="AW345" s="153"/>
      <c r="AX345" s="153"/>
      <c r="AY345" s="153"/>
      <c r="AZ345" s="153"/>
      <c r="BA345" s="153"/>
      <c r="BB345" s="153"/>
      <c r="BC345" s="153"/>
      <c r="BD345" s="153"/>
      <c r="BE345" s="153"/>
      <c r="BF345" s="153"/>
      <c r="BG345" s="223">
        <f t="shared" si="153"/>
        <v>450</v>
      </c>
      <c r="BH345" s="224">
        <f t="shared" si="168"/>
        <v>7.5</v>
      </c>
      <c r="BI345" s="225">
        <f t="shared" si="169"/>
        <v>0.5</v>
      </c>
      <c r="BJ345" s="225">
        <f t="shared" si="170"/>
        <v>6.66666666666667</v>
      </c>
      <c r="BK345" s="226">
        <f t="shared" si="157"/>
        <v>94.4444444444444</v>
      </c>
      <c r="BL345" s="226">
        <f t="shared" si="158"/>
        <v>100</v>
      </c>
      <c r="BM345" s="226">
        <f t="shared" si="175"/>
        <v>6.2962962962963</v>
      </c>
      <c r="BN345" s="237">
        <f t="shared" si="159"/>
        <v>1</v>
      </c>
      <c r="BO345" s="237">
        <f t="shared" si="171"/>
        <v>1170</v>
      </c>
      <c r="BP345" s="237">
        <f t="shared" si="172"/>
        <v>6</v>
      </c>
      <c r="BQ345" s="238">
        <f t="shared" si="173"/>
        <v>1080</v>
      </c>
      <c r="BR345" s="140"/>
      <c r="BS345" s="140"/>
      <c r="BT345" s="140"/>
      <c r="BU345" s="141"/>
      <c r="BV345" s="140"/>
      <c r="BW345" s="153">
        <f t="shared" si="174"/>
        <v>85</v>
      </c>
    </row>
    <row r="346" s="129" customFormat="1" spans="1:75">
      <c r="A346" s="170">
        <v>373</v>
      </c>
      <c r="B346" s="171">
        <v>46058</v>
      </c>
      <c r="C346" s="153" t="s">
        <v>97</v>
      </c>
      <c r="D346" s="130" t="str">
        <f t="shared" si="165"/>
        <v>HO</v>
      </c>
      <c r="E346" s="172" t="s">
        <v>167</v>
      </c>
      <c r="F346" s="172" t="s">
        <v>160</v>
      </c>
      <c r="G346" s="173" t="s">
        <v>164</v>
      </c>
      <c r="H346" s="173"/>
      <c r="I346" s="173"/>
      <c r="J346" s="105">
        <v>208249</v>
      </c>
      <c r="K346" s="197" t="str">
        <f>VLOOKUP(J346,'[3]Item List (3)'!A$1:B$110000,2,FALSE)</f>
        <v>OW-BDA-4003 </v>
      </c>
      <c r="L346" s="105">
        <v>251226003</v>
      </c>
      <c r="M346" s="198" t="str">
        <f t="shared" si="167"/>
        <v>OR</v>
      </c>
      <c r="N346" s="153">
        <v>25</v>
      </c>
      <c r="O346" s="199">
        <f t="shared" si="164"/>
        <v>144</v>
      </c>
      <c r="P346" s="153">
        <v>1</v>
      </c>
      <c r="Q346" s="243">
        <v>358</v>
      </c>
      <c r="R346" s="153"/>
      <c r="S346" s="153"/>
      <c r="T346" s="153"/>
      <c r="U346" s="209">
        <f t="shared" si="152"/>
        <v>358</v>
      </c>
      <c r="V346" s="153">
        <v>165</v>
      </c>
      <c r="W346" s="153"/>
      <c r="X346" s="153"/>
      <c r="Y346" s="153"/>
      <c r="Z346" s="153"/>
      <c r="AA346" s="153"/>
      <c r="AB346" s="153"/>
      <c r="AC346" s="153"/>
      <c r="AD346" s="153"/>
      <c r="AE346" s="153"/>
      <c r="AF346" s="153"/>
      <c r="AG346" s="153"/>
      <c r="AH346" s="153"/>
      <c r="AI346" s="153"/>
      <c r="AJ346" s="153"/>
      <c r="AK346" s="153"/>
      <c r="AL346" s="153"/>
      <c r="AM346" s="153"/>
      <c r="AN346" s="153"/>
      <c r="AO346" s="153"/>
      <c r="AP346" s="153">
        <v>15</v>
      </c>
      <c r="AQ346" s="153"/>
      <c r="AR346" s="153">
        <v>300</v>
      </c>
      <c r="AS346" s="153"/>
      <c r="AT346" s="153"/>
      <c r="AU346" s="153"/>
      <c r="AV346" s="153"/>
      <c r="AW346" s="153"/>
      <c r="AX346" s="153"/>
      <c r="AY346" s="153"/>
      <c r="AZ346" s="153"/>
      <c r="BA346" s="153"/>
      <c r="BB346" s="153"/>
      <c r="BC346" s="153"/>
      <c r="BD346" s="153"/>
      <c r="BE346" s="153"/>
      <c r="BF346" s="153"/>
      <c r="BG346" s="223">
        <f t="shared" si="153"/>
        <v>480</v>
      </c>
      <c r="BH346" s="224">
        <f t="shared" si="168"/>
        <v>8</v>
      </c>
      <c r="BI346" s="225">
        <f t="shared" si="169"/>
        <v>2.75</v>
      </c>
      <c r="BJ346" s="225">
        <f t="shared" si="170"/>
        <v>34.375</v>
      </c>
      <c r="BK346" s="226">
        <f t="shared" si="157"/>
        <v>90.4040404040404</v>
      </c>
      <c r="BL346" s="226">
        <f t="shared" si="158"/>
        <v>100</v>
      </c>
      <c r="BM346" s="226">
        <f t="shared" si="175"/>
        <v>31.0763888888889</v>
      </c>
      <c r="BN346" s="237">
        <f t="shared" si="159"/>
        <v>0.25</v>
      </c>
      <c r="BO346" s="237">
        <f t="shared" si="171"/>
        <v>1116</v>
      </c>
      <c r="BP346" s="237">
        <f t="shared" si="172"/>
        <v>5</v>
      </c>
      <c r="BQ346" s="238">
        <f t="shared" si="173"/>
        <v>720</v>
      </c>
      <c r="BR346" s="140"/>
      <c r="BS346" s="140"/>
      <c r="BT346" s="140"/>
      <c r="BU346" s="141"/>
      <c r="BV346" s="140"/>
      <c r="BW346" s="153">
        <f t="shared" si="174"/>
        <v>358</v>
      </c>
    </row>
    <row r="347" s="129" customFormat="1" spans="1:75">
      <c r="A347" s="170">
        <v>374</v>
      </c>
      <c r="B347" s="171">
        <v>46058</v>
      </c>
      <c r="C347" s="153" t="s">
        <v>99</v>
      </c>
      <c r="D347" s="130" t="str">
        <f t="shared" si="165"/>
        <v>HO</v>
      </c>
      <c r="E347" s="172" t="s">
        <v>167</v>
      </c>
      <c r="F347" s="172"/>
      <c r="G347" s="173"/>
      <c r="H347" s="173"/>
      <c r="I347" s="173"/>
      <c r="J347" s="105"/>
      <c r="K347" s="197" t="e">
        <f>VLOOKUP(J347,'[3]Item List (3)'!A$1:B$110000,2,FALSE)</f>
        <v>#N/A</v>
      </c>
      <c r="L347" s="105"/>
      <c r="M347" s="198" t="str">
        <f t="shared" si="167"/>
        <v>IR</v>
      </c>
      <c r="N347" s="153"/>
      <c r="O347" s="199" t="str">
        <f t="shared" ref="O347:O381" si="176">IFERROR(3600/N347,"")</f>
        <v/>
      </c>
      <c r="P347" s="153"/>
      <c r="Q347" s="243"/>
      <c r="R347" s="153"/>
      <c r="S347" s="153"/>
      <c r="T347" s="153"/>
      <c r="U347" s="209">
        <f t="shared" si="152"/>
        <v>0</v>
      </c>
      <c r="V347" s="153"/>
      <c r="W347" s="153"/>
      <c r="X347" s="153"/>
      <c r="Y347" s="153"/>
      <c r="Z347" s="153"/>
      <c r="AA347" s="153"/>
      <c r="AB347" s="153"/>
      <c r="AC347" s="153"/>
      <c r="AD347" s="153"/>
      <c r="AE347" s="153"/>
      <c r="AF347" s="153"/>
      <c r="AG347" s="153"/>
      <c r="AH347" s="153"/>
      <c r="AI347" s="153"/>
      <c r="AJ347" s="153"/>
      <c r="AK347" s="153"/>
      <c r="AL347" s="153"/>
      <c r="AM347" s="153"/>
      <c r="AN347" s="153"/>
      <c r="AO347" s="153"/>
      <c r="AP347" s="153"/>
      <c r="AQ347" s="153"/>
      <c r="AR347" s="153"/>
      <c r="AS347" s="153"/>
      <c r="AT347" s="153"/>
      <c r="AU347" s="153"/>
      <c r="AV347" s="153"/>
      <c r="AW347" s="153"/>
      <c r="AX347" s="153"/>
      <c r="AY347" s="153"/>
      <c r="AZ347" s="153"/>
      <c r="BA347" s="153"/>
      <c r="BB347" s="153"/>
      <c r="BC347" s="153"/>
      <c r="BD347" s="153"/>
      <c r="BE347" s="153"/>
      <c r="BF347" s="153">
        <v>480</v>
      </c>
      <c r="BG347" s="223">
        <f t="shared" ref="BG347:BG365" si="177">SUM(V347:BF347)</f>
        <v>480</v>
      </c>
      <c r="BH347" s="224">
        <f t="shared" si="168"/>
        <v>8</v>
      </c>
      <c r="BI347" s="225">
        <f t="shared" si="169"/>
        <v>0</v>
      </c>
      <c r="BJ347" s="225">
        <f t="shared" si="170"/>
        <v>0</v>
      </c>
      <c r="BK347" s="226">
        <f t="shared" si="157"/>
        <v>0</v>
      </c>
      <c r="BL347" s="226">
        <f t="shared" si="158"/>
        <v>0</v>
      </c>
      <c r="BM347" s="226">
        <f t="shared" si="175"/>
        <v>0</v>
      </c>
      <c r="BN347" s="237">
        <f t="shared" si="159"/>
        <v>8</v>
      </c>
      <c r="BO347" s="237">
        <f t="shared" si="171"/>
        <v>0</v>
      </c>
      <c r="BP347" s="237">
        <f t="shared" si="172"/>
        <v>0</v>
      </c>
      <c r="BQ347" s="238">
        <f t="shared" si="173"/>
        <v>0</v>
      </c>
      <c r="BR347" s="140"/>
      <c r="BS347" s="140"/>
      <c r="BT347" s="140"/>
      <c r="BU347" s="141"/>
      <c r="BV347" s="140"/>
      <c r="BW347" s="153">
        <f t="shared" si="174"/>
        <v>0</v>
      </c>
    </row>
    <row r="348" s="129" customFormat="1" spans="1:75">
      <c r="A348" s="170">
        <v>375</v>
      </c>
      <c r="B348" s="171">
        <v>46058</v>
      </c>
      <c r="C348" s="153" t="s">
        <v>97</v>
      </c>
      <c r="D348" s="130" t="str">
        <f t="shared" si="165"/>
        <v>HO</v>
      </c>
      <c r="E348" s="172" t="s">
        <v>170</v>
      </c>
      <c r="F348" s="172"/>
      <c r="G348" s="173"/>
      <c r="H348" s="173"/>
      <c r="I348" s="173"/>
      <c r="J348" s="105"/>
      <c r="K348" s="197" t="e">
        <f>VLOOKUP(J348,'[3]Item List (3)'!A$1:B$110000,2,FALSE)</f>
        <v>#N/A</v>
      </c>
      <c r="L348" s="105"/>
      <c r="M348" s="198" t="str">
        <f t="shared" si="167"/>
        <v>IR</v>
      </c>
      <c r="N348" s="153"/>
      <c r="O348" s="199" t="str">
        <f t="shared" si="176"/>
        <v/>
      </c>
      <c r="P348" s="153"/>
      <c r="Q348" s="243"/>
      <c r="R348" s="153"/>
      <c r="S348" s="153"/>
      <c r="T348" s="153"/>
      <c r="U348" s="209">
        <f t="shared" si="152"/>
        <v>0</v>
      </c>
      <c r="V348" s="153"/>
      <c r="W348" s="153"/>
      <c r="X348" s="153"/>
      <c r="Y348" s="153"/>
      <c r="Z348" s="153"/>
      <c r="AA348" s="153"/>
      <c r="AB348" s="153"/>
      <c r="AC348" s="153"/>
      <c r="AD348" s="153"/>
      <c r="AE348" s="153"/>
      <c r="AF348" s="153"/>
      <c r="AG348" s="153"/>
      <c r="AH348" s="153"/>
      <c r="AI348" s="153"/>
      <c r="AJ348" s="153"/>
      <c r="AK348" s="153"/>
      <c r="AL348" s="153"/>
      <c r="AM348" s="153"/>
      <c r="AN348" s="153"/>
      <c r="AO348" s="153"/>
      <c r="AP348" s="153"/>
      <c r="AQ348" s="153"/>
      <c r="AR348" s="153">
        <v>480</v>
      </c>
      <c r="AS348" s="153"/>
      <c r="AT348" s="153"/>
      <c r="AU348" s="153"/>
      <c r="AV348" s="153"/>
      <c r="AW348" s="153"/>
      <c r="AX348" s="153"/>
      <c r="AY348" s="153"/>
      <c r="AZ348" s="153"/>
      <c r="BA348" s="153"/>
      <c r="BB348" s="153"/>
      <c r="BC348" s="153"/>
      <c r="BD348" s="153"/>
      <c r="BE348" s="153"/>
      <c r="BF348" s="153"/>
      <c r="BG348" s="223">
        <f t="shared" si="177"/>
        <v>480</v>
      </c>
      <c r="BH348" s="224">
        <f t="shared" si="168"/>
        <v>8</v>
      </c>
      <c r="BI348" s="225">
        <f t="shared" si="169"/>
        <v>0</v>
      </c>
      <c r="BJ348" s="225">
        <f t="shared" si="170"/>
        <v>0</v>
      </c>
      <c r="BK348" s="226">
        <f t="shared" si="157"/>
        <v>0</v>
      </c>
      <c r="BL348" s="226">
        <f t="shared" si="158"/>
        <v>0</v>
      </c>
      <c r="BM348" s="226">
        <f t="shared" si="175"/>
        <v>0</v>
      </c>
      <c r="BN348" s="237">
        <f t="shared" si="159"/>
        <v>0</v>
      </c>
      <c r="BO348" s="237">
        <f t="shared" si="171"/>
        <v>0</v>
      </c>
      <c r="BP348" s="237">
        <f t="shared" si="172"/>
        <v>8</v>
      </c>
      <c r="BQ348" s="238">
        <f t="shared" si="173"/>
        <v>0</v>
      </c>
      <c r="BR348" s="140"/>
      <c r="BS348" s="140"/>
      <c r="BT348" s="140"/>
      <c r="BU348" s="141"/>
      <c r="BV348" s="140"/>
      <c r="BW348" s="153">
        <f t="shared" si="174"/>
        <v>0</v>
      </c>
    </row>
    <row r="349" s="129" customFormat="1" spans="1:75">
      <c r="A349" s="170">
        <v>376</v>
      </c>
      <c r="B349" s="171">
        <v>46058</v>
      </c>
      <c r="C349" s="153" t="s">
        <v>99</v>
      </c>
      <c r="D349" s="130" t="str">
        <f t="shared" si="165"/>
        <v>HO</v>
      </c>
      <c r="E349" s="172" t="s">
        <v>170</v>
      </c>
      <c r="F349" s="172" t="s">
        <v>160</v>
      </c>
      <c r="G349" s="173" t="s">
        <v>173</v>
      </c>
      <c r="H349" s="173"/>
      <c r="I349" s="173"/>
      <c r="J349" s="105">
        <v>104247</v>
      </c>
      <c r="K349" s="197" t="str">
        <f>VLOOKUP(J349,'[3]Item List (3)'!A$1:B$110000,2,FALSE)</f>
        <v>IR.209</v>
      </c>
      <c r="L349" s="105">
        <v>260104001</v>
      </c>
      <c r="M349" s="198" t="str">
        <f t="shared" si="167"/>
        <v>IR</v>
      </c>
      <c r="N349" s="153">
        <v>15</v>
      </c>
      <c r="O349" s="199">
        <f t="shared" si="176"/>
        <v>240</v>
      </c>
      <c r="P349" s="153">
        <v>1</v>
      </c>
      <c r="Q349" s="243">
        <v>1302</v>
      </c>
      <c r="R349" s="153"/>
      <c r="S349" s="153"/>
      <c r="T349" s="153"/>
      <c r="U349" s="209">
        <f t="shared" si="152"/>
        <v>1302</v>
      </c>
      <c r="V349" s="153">
        <v>340</v>
      </c>
      <c r="W349" s="153"/>
      <c r="X349" s="153">
        <v>250</v>
      </c>
      <c r="Y349" s="153"/>
      <c r="Z349" s="153"/>
      <c r="AA349" s="153"/>
      <c r="AB349" s="153"/>
      <c r="AC349" s="153"/>
      <c r="AD349" s="153"/>
      <c r="AE349" s="153"/>
      <c r="AF349" s="153"/>
      <c r="AG349" s="153"/>
      <c r="AH349" s="153"/>
      <c r="AI349" s="153"/>
      <c r="AJ349" s="153"/>
      <c r="AK349" s="153"/>
      <c r="AL349" s="153"/>
      <c r="AM349" s="153"/>
      <c r="AN349" s="153">
        <v>15</v>
      </c>
      <c r="AO349" s="153"/>
      <c r="AP349" s="153">
        <v>10</v>
      </c>
      <c r="AQ349" s="153"/>
      <c r="AR349" s="153"/>
      <c r="AS349" s="153"/>
      <c r="AT349" s="153"/>
      <c r="AU349" s="153"/>
      <c r="AV349" s="153"/>
      <c r="AW349" s="153"/>
      <c r="AX349" s="153">
        <v>30</v>
      </c>
      <c r="AY349" s="153"/>
      <c r="AZ349" s="153">
        <v>15</v>
      </c>
      <c r="BA349" s="153"/>
      <c r="BB349" s="153"/>
      <c r="BC349" s="153"/>
      <c r="BD349" s="153"/>
      <c r="BE349" s="153"/>
      <c r="BF349" s="153"/>
      <c r="BG349" s="223">
        <f t="shared" si="177"/>
        <v>660</v>
      </c>
      <c r="BH349" s="224">
        <f t="shared" si="168"/>
        <v>11</v>
      </c>
      <c r="BI349" s="225">
        <f t="shared" si="169"/>
        <v>5.66666666666667</v>
      </c>
      <c r="BJ349" s="225">
        <f t="shared" si="170"/>
        <v>51.5151515151515</v>
      </c>
      <c r="BK349" s="226">
        <f t="shared" si="157"/>
        <v>95.7352941176471</v>
      </c>
      <c r="BL349" s="226">
        <f t="shared" si="158"/>
        <v>100</v>
      </c>
      <c r="BM349" s="226">
        <f t="shared" ref="BM349:BM365" si="178">IFERROR((((BJ349*BK349*BL349)/1000000)*100),0)</f>
        <v>49.3181818181818</v>
      </c>
      <c r="BN349" s="237">
        <f t="shared" si="159"/>
        <v>0.166666666666667</v>
      </c>
      <c r="BO349" s="237">
        <f t="shared" si="171"/>
        <v>2600</v>
      </c>
      <c r="BP349" s="237">
        <f t="shared" si="172"/>
        <v>5.16666666666667</v>
      </c>
      <c r="BQ349" s="238">
        <f t="shared" si="173"/>
        <v>1240</v>
      </c>
      <c r="BR349" s="140"/>
      <c r="BS349" s="140"/>
      <c r="BT349" s="140"/>
      <c r="BU349" s="141"/>
      <c r="BV349" s="140"/>
      <c r="BW349" s="153">
        <f t="shared" si="174"/>
        <v>1302</v>
      </c>
    </row>
    <row r="350" s="129" customFormat="1" spans="1:75">
      <c r="A350" s="170">
        <v>377</v>
      </c>
      <c r="B350" s="171">
        <v>46058</v>
      </c>
      <c r="C350" s="153" t="s">
        <v>97</v>
      </c>
      <c r="D350" s="130" t="str">
        <f t="shared" si="165"/>
        <v>HO</v>
      </c>
      <c r="E350" s="172" t="s">
        <v>172</v>
      </c>
      <c r="F350" s="172"/>
      <c r="G350" s="173"/>
      <c r="H350" s="173"/>
      <c r="I350" s="173"/>
      <c r="J350" s="105"/>
      <c r="K350" s="197" t="e">
        <f>VLOOKUP(J350,'[3]Item List (3)'!A$1:B$110000,2,FALSE)</f>
        <v>#N/A</v>
      </c>
      <c r="L350" s="105"/>
      <c r="M350" s="198" t="str">
        <f t="shared" si="167"/>
        <v>IR</v>
      </c>
      <c r="N350" s="153"/>
      <c r="O350" s="199" t="str">
        <f t="shared" si="176"/>
        <v/>
      </c>
      <c r="P350" s="153"/>
      <c r="Q350" s="243"/>
      <c r="R350" s="153"/>
      <c r="S350" s="153"/>
      <c r="T350" s="153"/>
      <c r="U350" s="209">
        <f t="shared" si="152"/>
        <v>0</v>
      </c>
      <c r="V350" s="153"/>
      <c r="W350" s="153"/>
      <c r="X350" s="153"/>
      <c r="Y350" s="153"/>
      <c r="Z350" s="153"/>
      <c r="AA350" s="153"/>
      <c r="AB350" s="153"/>
      <c r="AC350" s="153"/>
      <c r="AD350" s="153"/>
      <c r="AE350" s="153"/>
      <c r="AF350" s="153"/>
      <c r="AG350" s="153"/>
      <c r="AH350" s="153"/>
      <c r="AI350" s="153"/>
      <c r="AJ350" s="153"/>
      <c r="AK350" s="153"/>
      <c r="AL350" s="153"/>
      <c r="AM350" s="153"/>
      <c r="AN350" s="153"/>
      <c r="AO350" s="153"/>
      <c r="AP350" s="153"/>
      <c r="AQ350" s="153"/>
      <c r="AR350" s="153"/>
      <c r="AS350" s="153"/>
      <c r="AT350" s="153"/>
      <c r="AU350" s="153">
        <v>480</v>
      </c>
      <c r="AV350" s="153"/>
      <c r="AW350" s="153"/>
      <c r="AX350" s="153"/>
      <c r="AY350" s="153"/>
      <c r="AZ350" s="153"/>
      <c r="BA350" s="153"/>
      <c r="BB350" s="153"/>
      <c r="BC350" s="153"/>
      <c r="BD350" s="153"/>
      <c r="BE350" s="153"/>
      <c r="BF350" s="153"/>
      <c r="BG350" s="223">
        <f t="shared" si="177"/>
        <v>480</v>
      </c>
      <c r="BH350" s="224">
        <f t="shared" si="168"/>
        <v>8</v>
      </c>
      <c r="BI350" s="225">
        <f t="shared" si="169"/>
        <v>0</v>
      </c>
      <c r="BJ350" s="225">
        <f t="shared" si="170"/>
        <v>0</v>
      </c>
      <c r="BK350" s="226">
        <f t="shared" si="157"/>
        <v>0</v>
      </c>
      <c r="BL350" s="226">
        <f t="shared" si="158"/>
        <v>0</v>
      </c>
      <c r="BM350" s="226">
        <f t="shared" si="178"/>
        <v>0</v>
      </c>
      <c r="BN350" s="237">
        <f t="shared" si="159"/>
        <v>0</v>
      </c>
      <c r="BO350" s="237">
        <f t="shared" si="171"/>
        <v>0</v>
      </c>
      <c r="BP350" s="237">
        <f t="shared" si="172"/>
        <v>8</v>
      </c>
      <c r="BQ350" s="238">
        <f t="shared" si="173"/>
        <v>0</v>
      </c>
      <c r="BR350" s="140"/>
      <c r="BS350" s="140"/>
      <c r="BT350" s="140"/>
      <c r="BU350" s="141"/>
      <c r="BV350" s="140"/>
      <c r="BW350" s="153">
        <f t="shared" si="174"/>
        <v>0</v>
      </c>
    </row>
    <row r="351" s="129" customFormat="1" spans="1:75">
      <c r="A351" s="170">
        <v>378</v>
      </c>
      <c r="B351" s="171">
        <v>46058</v>
      </c>
      <c r="C351" s="153" t="s">
        <v>99</v>
      </c>
      <c r="D351" s="130" t="str">
        <f t="shared" si="165"/>
        <v>HO</v>
      </c>
      <c r="E351" s="172" t="s">
        <v>172</v>
      </c>
      <c r="F351" s="172"/>
      <c r="G351" s="173"/>
      <c r="H351" s="173"/>
      <c r="I351" s="173"/>
      <c r="J351" s="105"/>
      <c r="K351" s="197" t="e">
        <f>VLOOKUP(J351,'[3]Item List (3)'!A$1:B$110000,2,FALSE)</f>
        <v>#N/A</v>
      </c>
      <c r="L351" s="105"/>
      <c r="M351" s="198" t="str">
        <f t="shared" si="167"/>
        <v>IR</v>
      </c>
      <c r="N351" s="153"/>
      <c r="O351" s="199" t="str">
        <f t="shared" si="176"/>
        <v/>
      </c>
      <c r="P351" s="153"/>
      <c r="Q351" s="243"/>
      <c r="R351" s="153"/>
      <c r="S351" s="153"/>
      <c r="T351" s="153"/>
      <c r="U351" s="209">
        <f t="shared" si="152"/>
        <v>0</v>
      </c>
      <c r="V351" s="153"/>
      <c r="W351" s="153"/>
      <c r="X351" s="153"/>
      <c r="Y351" s="153"/>
      <c r="Z351" s="153"/>
      <c r="AA351" s="153"/>
      <c r="AB351" s="153"/>
      <c r="AC351" s="153"/>
      <c r="AD351" s="153"/>
      <c r="AE351" s="153"/>
      <c r="AF351" s="153"/>
      <c r="AG351" s="153"/>
      <c r="AH351" s="153"/>
      <c r="AI351" s="153"/>
      <c r="AJ351" s="153"/>
      <c r="AK351" s="153"/>
      <c r="AL351" s="153"/>
      <c r="AM351" s="153"/>
      <c r="AN351" s="153"/>
      <c r="AO351" s="153"/>
      <c r="AP351" s="153"/>
      <c r="AQ351" s="153"/>
      <c r="AR351" s="153"/>
      <c r="AS351" s="153"/>
      <c r="AT351" s="153"/>
      <c r="AU351" s="153"/>
      <c r="AV351" s="153"/>
      <c r="AW351" s="153"/>
      <c r="AX351" s="153"/>
      <c r="AY351" s="153"/>
      <c r="AZ351" s="153"/>
      <c r="BA351" s="153"/>
      <c r="BB351" s="153"/>
      <c r="BC351" s="153"/>
      <c r="BD351" s="153"/>
      <c r="BE351" s="153"/>
      <c r="BF351" s="153">
        <v>480</v>
      </c>
      <c r="BG351" s="223">
        <f t="shared" si="177"/>
        <v>480</v>
      </c>
      <c r="BH351" s="224">
        <f t="shared" si="168"/>
        <v>8</v>
      </c>
      <c r="BI351" s="225">
        <f t="shared" si="169"/>
        <v>0</v>
      </c>
      <c r="BJ351" s="225">
        <f t="shared" si="170"/>
        <v>0</v>
      </c>
      <c r="BK351" s="226">
        <f t="shared" si="157"/>
        <v>0</v>
      </c>
      <c r="BL351" s="226">
        <f t="shared" si="158"/>
        <v>0</v>
      </c>
      <c r="BM351" s="226">
        <f t="shared" si="178"/>
        <v>0</v>
      </c>
      <c r="BN351" s="237">
        <f t="shared" si="159"/>
        <v>8</v>
      </c>
      <c r="BO351" s="237">
        <f t="shared" si="171"/>
        <v>0</v>
      </c>
      <c r="BP351" s="237">
        <f t="shared" si="172"/>
        <v>0</v>
      </c>
      <c r="BQ351" s="238">
        <f t="shared" si="173"/>
        <v>0</v>
      </c>
      <c r="BR351" s="140"/>
      <c r="BS351" s="140"/>
      <c r="BT351" s="140"/>
      <c r="BU351" s="141"/>
      <c r="BV351" s="140"/>
      <c r="BW351" s="153">
        <f t="shared" si="174"/>
        <v>0</v>
      </c>
    </row>
    <row r="352" s="129" customFormat="1" spans="1:75">
      <c r="A352" s="170">
        <v>379</v>
      </c>
      <c r="B352" s="171">
        <v>46058</v>
      </c>
      <c r="C352" s="153" t="s">
        <v>97</v>
      </c>
      <c r="D352" s="130" t="str">
        <f t="shared" si="165"/>
        <v>HO</v>
      </c>
      <c r="E352" s="172" t="s">
        <v>174</v>
      </c>
      <c r="F352" s="172"/>
      <c r="G352" s="173"/>
      <c r="H352" s="173"/>
      <c r="I352" s="173"/>
      <c r="J352" s="105"/>
      <c r="K352" s="197" t="e">
        <f>VLOOKUP(J352,'[3]Item List (3)'!A$1:B$110000,2,FALSE)</f>
        <v>#N/A</v>
      </c>
      <c r="L352" s="105"/>
      <c r="M352" s="198" t="str">
        <f t="shared" si="167"/>
        <v>IR</v>
      </c>
      <c r="N352" s="153"/>
      <c r="O352" s="199" t="str">
        <f t="shared" si="176"/>
        <v/>
      </c>
      <c r="P352" s="153"/>
      <c r="Q352" s="243"/>
      <c r="R352" s="153"/>
      <c r="S352" s="153"/>
      <c r="T352" s="153"/>
      <c r="U352" s="209">
        <f t="shared" si="152"/>
        <v>0</v>
      </c>
      <c r="V352" s="153"/>
      <c r="W352" s="153"/>
      <c r="X352" s="153"/>
      <c r="Y352" s="153"/>
      <c r="Z352" s="153"/>
      <c r="AA352" s="153"/>
      <c r="AB352" s="153"/>
      <c r="AC352" s="153"/>
      <c r="AD352" s="153"/>
      <c r="AE352" s="153"/>
      <c r="AF352" s="153"/>
      <c r="AG352" s="153"/>
      <c r="AH352" s="153"/>
      <c r="AI352" s="153"/>
      <c r="AJ352" s="153"/>
      <c r="AK352" s="153"/>
      <c r="AL352" s="153"/>
      <c r="AM352" s="153"/>
      <c r="AN352" s="153"/>
      <c r="AO352" s="153"/>
      <c r="AP352" s="153"/>
      <c r="AQ352" s="153"/>
      <c r="AR352" s="153">
        <v>480</v>
      </c>
      <c r="AS352" s="153"/>
      <c r="AT352" s="153"/>
      <c r="AU352" s="153"/>
      <c r="AV352" s="153"/>
      <c r="AW352" s="153"/>
      <c r="AX352" s="153"/>
      <c r="AY352" s="153"/>
      <c r="AZ352" s="153"/>
      <c r="BA352" s="153"/>
      <c r="BB352" s="153"/>
      <c r="BC352" s="153"/>
      <c r="BD352" s="153"/>
      <c r="BE352" s="153"/>
      <c r="BF352" s="153"/>
      <c r="BG352" s="223">
        <f t="shared" si="177"/>
        <v>480</v>
      </c>
      <c r="BH352" s="224">
        <f t="shared" si="168"/>
        <v>8</v>
      </c>
      <c r="BI352" s="225">
        <f t="shared" si="169"/>
        <v>0</v>
      </c>
      <c r="BJ352" s="225">
        <f t="shared" si="170"/>
        <v>0</v>
      </c>
      <c r="BK352" s="226">
        <f t="shared" si="157"/>
        <v>0</v>
      </c>
      <c r="BL352" s="226">
        <f t="shared" si="158"/>
        <v>0</v>
      </c>
      <c r="BM352" s="226">
        <f t="shared" si="178"/>
        <v>0</v>
      </c>
      <c r="BN352" s="237">
        <f t="shared" si="159"/>
        <v>0</v>
      </c>
      <c r="BO352" s="237">
        <f t="shared" si="171"/>
        <v>0</v>
      </c>
      <c r="BP352" s="237">
        <f t="shared" si="172"/>
        <v>8</v>
      </c>
      <c r="BQ352" s="238">
        <f t="shared" si="173"/>
        <v>0</v>
      </c>
      <c r="BR352" s="140"/>
      <c r="BS352" s="140"/>
      <c r="BT352" s="140"/>
      <c r="BU352" s="141"/>
      <c r="BV352" s="140"/>
      <c r="BW352" s="153">
        <f t="shared" si="174"/>
        <v>0</v>
      </c>
    </row>
    <row r="353" s="129" customFormat="1" spans="1:75">
      <c r="A353" s="170">
        <v>380</v>
      </c>
      <c r="B353" s="171">
        <v>46058</v>
      </c>
      <c r="C353" s="153" t="s">
        <v>99</v>
      </c>
      <c r="D353" s="130" t="str">
        <f t="shared" si="165"/>
        <v>HO</v>
      </c>
      <c r="E353" s="172" t="s">
        <v>174</v>
      </c>
      <c r="F353" s="172"/>
      <c r="G353" s="173"/>
      <c r="H353" s="173"/>
      <c r="I353" s="173"/>
      <c r="J353" s="105"/>
      <c r="K353" s="197" t="e">
        <f>VLOOKUP(J353,'[3]Item List (3)'!A$1:B$110000,2,FALSE)</f>
        <v>#N/A</v>
      </c>
      <c r="L353" s="105"/>
      <c r="M353" s="198" t="str">
        <f t="shared" si="167"/>
        <v>IR</v>
      </c>
      <c r="N353" s="153"/>
      <c r="O353" s="199" t="str">
        <f t="shared" si="176"/>
        <v/>
      </c>
      <c r="P353" s="153"/>
      <c r="Q353" s="243"/>
      <c r="R353" s="153"/>
      <c r="S353" s="153"/>
      <c r="T353" s="153"/>
      <c r="U353" s="209">
        <f t="shared" si="152"/>
        <v>0</v>
      </c>
      <c r="V353" s="153"/>
      <c r="W353" s="153"/>
      <c r="X353" s="153"/>
      <c r="Y353" s="153"/>
      <c r="Z353" s="153"/>
      <c r="AA353" s="153"/>
      <c r="AB353" s="153"/>
      <c r="AC353" s="153"/>
      <c r="AD353" s="153"/>
      <c r="AE353" s="153"/>
      <c r="AF353" s="153"/>
      <c r="AG353" s="153"/>
      <c r="AH353" s="153"/>
      <c r="AI353" s="153"/>
      <c r="AJ353" s="153"/>
      <c r="AK353" s="153"/>
      <c r="AL353" s="153"/>
      <c r="AM353" s="153"/>
      <c r="AN353" s="153"/>
      <c r="AO353" s="153"/>
      <c r="AP353" s="153"/>
      <c r="AQ353" s="153"/>
      <c r="AR353" s="153"/>
      <c r="AS353" s="153"/>
      <c r="AT353" s="153"/>
      <c r="AU353" s="153"/>
      <c r="AV353" s="153"/>
      <c r="AW353" s="153"/>
      <c r="AX353" s="153"/>
      <c r="AY353" s="153"/>
      <c r="AZ353" s="153"/>
      <c r="BA353" s="153"/>
      <c r="BB353" s="153"/>
      <c r="BC353" s="153"/>
      <c r="BD353" s="153"/>
      <c r="BE353" s="153"/>
      <c r="BF353" s="153">
        <v>480</v>
      </c>
      <c r="BG353" s="223">
        <f t="shared" si="177"/>
        <v>480</v>
      </c>
      <c r="BH353" s="224">
        <f t="shared" si="168"/>
        <v>8</v>
      </c>
      <c r="BI353" s="225">
        <f t="shared" si="169"/>
        <v>0</v>
      </c>
      <c r="BJ353" s="225">
        <f t="shared" si="170"/>
        <v>0</v>
      </c>
      <c r="BK353" s="226">
        <f t="shared" si="157"/>
        <v>0</v>
      </c>
      <c r="BL353" s="226">
        <f t="shared" si="158"/>
        <v>0</v>
      </c>
      <c r="BM353" s="226">
        <f t="shared" si="178"/>
        <v>0</v>
      </c>
      <c r="BN353" s="237">
        <f t="shared" si="159"/>
        <v>8</v>
      </c>
      <c r="BO353" s="237">
        <f t="shared" si="171"/>
        <v>0</v>
      </c>
      <c r="BP353" s="237">
        <f t="shared" si="172"/>
        <v>0</v>
      </c>
      <c r="BQ353" s="238">
        <f t="shared" si="173"/>
        <v>0</v>
      </c>
      <c r="BR353" s="140"/>
      <c r="BS353" s="140"/>
      <c r="BT353" s="140"/>
      <c r="BU353" s="141"/>
      <c r="BV353" s="140"/>
      <c r="BW353" s="153">
        <f t="shared" si="174"/>
        <v>0</v>
      </c>
    </row>
    <row r="354" s="129" customFormat="1" spans="1:75">
      <c r="A354" s="170">
        <v>381</v>
      </c>
      <c r="B354" s="171">
        <v>46058</v>
      </c>
      <c r="C354" s="153" t="s">
        <v>97</v>
      </c>
      <c r="D354" s="130" t="str">
        <f t="shared" si="165"/>
        <v>HO</v>
      </c>
      <c r="E354" s="172" t="s">
        <v>175</v>
      </c>
      <c r="F354" s="172" t="s">
        <v>160</v>
      </c>
      <c r="G354" s="173" t="s">
        <v>188</v>
      </c>
      <c r="H354" s="173" t="s">
        <v>192</v>
      </c>
      <c r="I354" s="173" t="s">
        <v>164</v>
      </c>
      <c r="J354" s="105">
        <v>200827.1</v>
      </c>
      <c r="K354" s="197" t="str">
        <f>VLOOKUP(J354,'[3]Item List (3)'!A$1:B$110000,2,FALSE)</f>
        <v>MNA.OR 4020 </v>
      </c>
      <c r="L354" s="105"/>
      <c r="M354" s="198" t="str">
        <f t="shared" si="167"/>
        <v>OR</v>
      </c>
      <c r="N354" s="153">
        <v>15</v>
      </c>
      <c r="O354" s="199">
        <f t="shared" si="176"/>
        <v>240</v>
      </c>
      <c r="P354" s="153">
        <v>1</v>
      </c>
      <c r="Q354" s="243">
        <v>1659</v>
      </c>
      <c r="R354" s="153"/>
      <c r="S354" s="153"/>
      <c r="T354" s="153"/>
      <c r="U354" s="209">
        <f t="shared" si="152"/>
        <v>1659</v>
      </c>
      <c r="V354" s="153">
        <v>430</v>
      </c>
      <c r="W354" s="153"/>
      <c r="X354" s="153">
        <v>30</v>
      </c>
      <c r="Y354" s="153"/>
      <c r="Z354" s="153"/>
      <c r="AA354" s="153"/>
      <c r="AB354" s="153"/>
      <c r="AC354" s="153"/>
      <c r="AD354" s="153"/>
      <c r="AE354" s="153"/>
      <c r="AF354" s="153"/>
      <c r="AG354" s="153"/>
      <c r="AH354" s="153"/>
      <c r="AI354" s="153"/>
      <c r="AJ354" s="153"/>
      <c r="AK354" s="153"/>
      <c r="AL354" s="153"/>
      <c r="AM354" s="153"/>
      <c r="AN354" s="153"/>
      <c r="AO354" s="153"/>
      <c r="AP354" s="153">
        <v>20</v>
      </c>
      <c r="AQ354" s="153"/>
      <c r="AR354" s="153"/>
      <c r="AS354" s="153"/>
      <c r="AT354" s="153"/>
      <c r="AU354" s="153"/>
      <c r="AV354" s="153"/>
      <c r="AW354" s="153"/>
      <c r="AX354" s="153"/>
      <c r="AY354" s="153"/>
      <c r="AZ354" s="153"/>
      <c r="BA354" s="153"/>
      <c r="BB354" s="153"/>
      <c r="BC354" s="153"/>
      <c r="BD354" s="153"/>
      <c r="BE354" s="153"/>
      <c r="BF354" s="153"/>
      <c r="BG354" s="223">
        <f t="shared" si="177"/>
        <v>480</v>
      </c>
      <c r="BH354" s="224">
        <f t="shared" si="168"/>
        <v>8</v>
      </c>
      <c r="BI354" s="225">
        <f t="shared" si="169"/>
        <v>7.16666666666667</v>
      </c>
      <c r="BJ354" s="225">
        <f t="shared" si="170"/>
        <v>89.5833333333333</v>
      </c>
      <c r="BK354" s="226">
        <f t="shared" si="157"/>
        <v>96.453488372093</v>
      </c>
      <c r="BL354" s="226">
        <f t="shared" si="158"/>
        <v>100</v>
      </c>
      <c r="BM354" s="226">
        <f t="shared" si="178"/>
        <v>86.40625</v>
      </c>
      <c r="BN354" s="237">
        <f t="shared" si="159"/>
        <v>0.333333333333333</v>
      </c>
      <c r="BO354" s="237">
        <f t="shared" si="171"/>
        <v>1840</v>
      </c>
      <c r="BP354" s="237">
        <f t="shared" si="172"/>
        <v>0.5</v>
      </c>
      <c r="BQ354" s="238">
        <f t="shared" si="173"/>
        <v>120</v>
      </c>
      <c r="BR354" s="140"/>
      <c r="BS354" s="140"/>
      <c r="BT354" s="140"/>
      <c r="BU354" s="141"/>
      <c r="BV354" s="140"/>
      <c r="BW354" s="153">
        <f t="shared" si="174"/>
        <v>1659</v>
      </c>
    </row>
    <row r="355" s="129" customFormat="1" spans="1:75">
      <c r="A355" s="170">
        <v>382</v>
      </c>
      <c r="B355" s="171">
        <v>46058</v>
      </c>
      <c r="C355" s="153" t="s">
        <v>99</v>
      </c>
      <c r="D355" s="130" t="str">
        <f t="shared" si="165"/>
        <v>HO</v>
      </c>
      <c r="E355" s="172" t="s">
        <v>175</v>
      </c>
      <c r="F355" s="172" t="s">
        <v>160</v>
      </c>
      <c r="G355" s="173" t="s">
        <v>173</v>
      </c>
      <c r="H355" s="173"/>
      <c r="I355" s="173"/>
      <c r="J355" s="105">
        <v>200827.1</v>
      </c>
      <c r="K355" s="197" t="str">
        <f>VLOOKUP(J355,'[3]Item List (3)'!A$1:B$110000,2,FALSE)</f>
        <v>MNA.OR 4020 </v>
      </c>
      <c r="L355" s="105">
        <v>251204004</v>
      </c>
      <c r="M355" s="198" t="str">
        <f t="shared" si="167"/>
        <v>OR</v>
      </c>
      <c r="N355" s="153">
        <v>15</v>
      </c>
      <c r="O355" s="199">
        <f t="shared" si="176"/>
        <v>240</v>
      </c>
      <c r="P355" s="153">
        <v>1</v>
      </c>
      <c r="Q355" s="243">
        <v>315</v>
      </c>
      <c r="R355" s="153"/>
      <c r="S355" s="153"/>
      <c r="T355" s="153"/>
      <c r="U355" s="209">
        <f t="shared" si="152"/>
        <v>315</v>
      </c>
      <c r="V355" s="153">
        <v>80</v>
      </c>
      <c r="W355" s="153"/>
      <c r="X355" s="153"/>
      <c r="Y355" s="153"/>
      <c r="Z355" s="153"/>
      <c r="AA355" s="153"/>
      <c r="AB355" s="153"/>
      <c r="AC355" s="153"/>
      <c r="AD355" s="153"/>
      <c r="AE355" s="153"/>
      <c r="AF355" s="153"/>
      <c r="AG355" s="153"/>
      <c r="AH355" s="153"/>
      <c r="AI355" s="153"/>
      <c r="AJ355" s="153"/>
      <c r="AK355" s="153"/>
      <c r="AL355" s="153"/>
      <c r="AM355" s="153"/>
      <c r="AN355" s="153">
        <v>80</v>
      </c>
      <c r="AO355" s="153"/>
      <c r="AP355" s="153">
        <v>10</v>
      </c>
      <c r="AQ355" s="153"/>
      <c r="AR355" s="153">
        <v>310</v>
      </c>
      <c r="AS355" s="153"/>
      <c r="AT355" s="153"/>
      <c r="AU355" s="153"/>
      <c r="AV355" s="153"/>
      <c r="AW355" s="153"/>
      <c r="AX355" s="153"/>
      <c r="AY355" s="153"/>
      <c r="AZ355" s="153"/>
      <c r="BA355" s="153"/>
      <c r="BB355" s="153"/>
      <c r="BC355" s="153"/>
      <c r="BD355" s="153"/>
      <c r="BE355" s="153"/>
      <c r="BF355" s="153"/>
      <c r="BG355" s="223">
        <f t="shared" si="177"/>
        <v>480</v>
      </c>
      <c r="BH355" s="224">
        <f t="shared" si="168"/>
        <v>8</v>
      </c>
      <c r="BI355" s="225">
        <f t="shared" si="169"/>
        <v>1.33333333333333</v>
      </c>
      <c r="BJ355" s="225">
        <f t="shared" si="170"/>
        <v>16.6666666666667</v>
      </c>
      <c r="BK355" s="226">
        <f t="shared" si="157"/>
        <v>98.4375</v>
      </c>
      <c r="BL355" s="226">
        <f t="shared" si="158"/>
        <v>100</v>
      </c>
      <c r="BM355" s="226">
        <f t="shared" si="178"/>
        <v>16.40625</v>
      </c>
      <c r="BN355" s="237">
        <f t="shared" si="159"/>
        <v>0.166666666666667</v>
      </c>
      <c r="BO355" s="237">
        <f t="shared" si="171"/>
        <v>1880</v>
      </c>
      <c r="BP355" s="237">
        <f t="shared" si="172"/>
        <v>6.5</v>
      </c>
      <c r="BQ355" s="238">
        <f t="shared" si="173"/>
        <v>1560</v>
      </c>
      <c r="BR355" s="140"/>
      <c r="BS355" s="140"/>
      <c r="BT355" s="140"/>
      <c r="BU355" s="141"/>
      <c r="BV355" s="140"/>
      <c r="BW355" s="153">
        <f t="shared" si="174"/>
        <v>315</v>
      </c>
    </row>
    <row r="356" s="129" customFormat="1" spans="1:75">
      <c r="A356" s="170">
        <v>383</v>
      </c>
      <c r="B356" s="171">
        <v>46058</v>
      </c>
      <c r="C356" s="153" t="s">
        <v>97</v>
      </c>
      <c r="D356" s="130" t="str">
        <f t="shared" si="165"/>
        <v>HO</v>
      </c>
      <c r="E356" s="172" t="s">
        <v>177</v>
      </c>
      <c r="F356" s="172"/>
      <c r="G356" s="173"/>
      <c r="H356" s="173"/>
      <c r="I356" s="173"/>
      <c r="J356" s="105"/>
      <c r="K356" s="197" t="e">
        <f>VLOOKUP(J356,'[3]Item List (3)'!A$1:B$110000,2,FALSE)</f>
        <v>#N/A</v>
      </c>
      <c r="L356" s="105"/>
      <c r="M356" s="198" t="str">
        <f t="shared" si="167"/>
        <v>IR</v>
      </c>
      <c r="N356" s="153"/>
      <c r="O356" s="199" t="str">
        <f t="shared" si="176"/>
        <v/>
      </c>
      <c r="P356" s="153"/>
      <c r="Q356" s="243"/>
      <c r="R356" s="153"/>
      <c r="S356" s="153"/>
      <c r="T356" s="153"/>
      <c r="U356" s="209">
        <f t="shared" si="152"/>
        <v>0</v>
      </c>
      <c r="V356" s="153"/>
      <c r="W356" s="153"/>
      <c r="X356" s="153"/>
      <c r="Y356" s="153"/>
      <c r="Z356" s="153"/>
      <c r="AA356" s="153"/>
      <c r="AB356" s="153"/>
      <c r="AC356" s="153"/>
      <c r="AD356" s="153"/>
      <c r="AE356" s="153"/>
      <c r="AF356" s="153"/>
      <c r="AG356" s="153"/>
      <c r="AH356" s="153"/>
      <c r="AI356" s="153"/>
      <c r="AJ356" s="153"/>
      <c r="AK356" s="153"/>
      <c r="AL356" s="153"/>
      <c r="AM356" s="153"/>
      <c r="AN356" s="153"/>
      <c r="AO356" s="153"/>
      <c r="AP356" s="153"/>
      <c r="AQ356" s="153"/>
      <c r="AR356" s="153"/>
      <c r="AS356" s="153"/>
      <c r="AT356" s="153"/>
      <c r="AU356" s="153">
        <v>480</v>
      </c>
      <c r="AV356" s="153"/>
      <c r="AW356" s="153"/>
      <c r="AX356" s="153"/>
      <c r="AY356" s="153"/>
      <c r="AZ356" s="153"/>
      <c r="BA356" s="153"/>
      <c r="BB356" s="153"/>
      <c r="BC356" s="153"/>
      <c r="BD356" s="153"/>
      <c r="BE356" s="153"/>
      <c r="BF356" s="153"/>
      <c r="BG356" s="223">
        <f t="shared" si="177"/>
        <v>480</v>
      </c>
      <c r="BH356" s="224">
        <f t="shared" si="168"/>
        <v>8</v>
      </c>
      <c r="BI356" s="225">
        <f t="shared" si="169"/>
        <v>0</v>
      </c>
      <c r="BJ356" s="225">
        <f t="shared" si="170"/>
        <v>0</v>
      </c>
      <c r="BK356" s="226">
        <f t="shared" si="157"/>
        <v>0</v>
      </c>
      <c r="BL356" s="226">
        <f t="shared" si="158"/>
        <v>0</v>
      </c>
      <c r="BM356" s="226">
        <f t="shared" si="178"/>
        <v>0</v>
      </c>
      <c r="BN356" s="237">
        <f t="shared" si="159"/>
        <v>0</v>
      </c>
      <c r="BO356" s="237">
        <f t="shared" si="171"/>
        <v>0</v>
      </c>
      <c r="BP356" s="237">
        <f t="shared" si="172"/>
        <v>8</v>
      </c>
      <c r="BQ356" s="238">
        <f t="shared" si="173"/>
        <v>0</v>
      </c>
      <c r="BR356" s="140"/>
      <c r="BS356" s="140"/>
      <c r="BT356" s="140"/>
      <c r="BU356" s="141"/>
      <c r="BV356" s="140"/>
      <c r="BW356" s="153">
        <f t="shared" si="174"/>
        <v>0</v>
      </c>
    </row>
    <row r="357" s="129" customFormat="1" spans="1:75">
      <c r="A357" s="170">
        <v>384</v>
      </c>
      <c r="B357" s="171">
        <v>46058</v>
      </c>
      <c r="C357" s="153" t="s">
        <v>99</v>
      </c>
      <c r="D357" s="130" t="str">
        <f t="shared" si="165"/>
        <v>HO</v>
      </c>
      <c r="E357" s="172" t="s">
        <v>177</v>
      </c>
      <c r="F357" s="172"/>
      <c r="G357" s="173"/>
      <c r="H357" s="173"/>
      <c r="I357" s="173"/>
      <c r="J357" s="105"/>
      <c r="K357" s="197" t="e">
        <f>VLOOKUP(J357,'[3]Item List (3)'!A$1:B$110000,2,FALSE)</f>
        <v>#N/A</v>
      </c>
      <c r="L357" s="105"/>
      <c r="M357" s="198" t="str">
        <f t="shared" si="167"/>
        <v>IR</v>
      </c>
      <c r="N357" s="153"/>
      <c r="O357" s="199" t="str">
        <f t="shared" si="176"/>
        <v/>
      </c>
      <c r="P357" s="153"/>
      <c r="Q357" s="243"/>
      <c r="R357" s="153"/>
      <c r="S357" s="153"/>
      <c r="T357" s="153"/>
      <c r="U357" s="209">
        <f t="shared" si="152"/>
        <v>0</v>
      </c>
      <c r="V357" s="153"/>
      <c r="W357" s="153"/>
      <c r="X357" s="153"/>
      <c r="Y357" s="153"/>
      <c r="Z357" s="153"/>
      <c r="AA357" s="153"/>
      <c r="AB357" s="153"/>
      <c r="AC357" s="153"/>
      <c r="AD357" s="153"/>
      <c r="AE357" s="153"/>
      <c r="AF357" s="153"/>
      <c r="AG357" s="153"/>
      <c r="AH357" s="153"/>
      <c r="AI357" s="153"/>
      <c r="AJ357" s="153"/>
      <c r="AK357" s="153"/>
      <c r="AL357" s="153"/>
      <c r="AM357" s="153"/>
      <c r="AN357" s="153"/>
      <c r="AO357" s="153"/>
      <c r="AP357" s="153"/>
      <c r="AQ357" s="153"/>
      <c r="AR357" s="153"/>
      <c r="AS357" s="153"/>
      <c r="AT357" s="153"/>
      <c r="AU357" s="153"/>
      <c r="AV357" s="153"/>
      <c r="AW357" s="153"/>
      <c r="AX357" s="153"/>
      <c r="AY357" s="153"/>
      <c r="AZ357" s="153"/>
      <c r="BA357" s="153"/>
      <c r="BB357" s="153"/>
      <c r="BC357" s="153"/>
      <c r="BD357" s="153"/>
      <c r="BE357" s="153"/>
      <c r="BF357" s="153">
        <v>480</v>
      </c>
      <c r="BG357" s="223">
        <f t="shared" si="177"/>
        <v>480</v>
      </c>
      <c r="BH357" s="224">
        <f t="shared" si="168"/>
        <v>8</v>
      </c>
      <c r="BI357" s="225">
        <f t="shared" si="169"/>
        <v>0</v>
      </c>
      <c r="BJ357" s="225">
        <f t="shared" si="170"/>
        <v>0</v>
      </c>
      <c r="BK357" s="226">
        <f t="shared" si="157"/>
        <v>0</v>
      </c>
      <c r="BL357" s="226">
        <f t="shared" si="158"/>
        <v>0</v>
      </c>
      <c r="BM357" s="226">
        <f t="shared" si="178"/>
        <v>0</v>
      </c>
      <c r="BN357" s="237">
        <f t="shared" si="159"/>
        <v>8</v>
      </c>
      <c r="BO357" s="237">
        <f t="shared" si="171"/>
        <v>0</v>
      </c>
      <c r="BP357" s="237">
        <f t="shared" si="172"/>
        <v>0</v>
      </c>
      <c r="BQ357" s="238">
        <f t="shared" si="173"/>
        <v>0</v>
      </c>
      <c r="BR357" s="140"/>
      <c r="BS357" s="140"/>
      <c r="BT357" s="140"/>
      <c r="BU357" s="141"/>
      <c r="BV357" s="140"/>
      <c r="BW357" s="153">
        <f t="shared" si="174"/>
        <v>0</v>
      </c>
    </row>
    <row r="358" spans="1:75">
      <c r="A358" s="170">
        <v>385</v>
      </c>
      <c r="B358" s="171">
        <v>46058</v>
      </c>
      <c r="C358" s="153" t="s">
        <v>97</v>
      </c>
      <c r="D358" s="130" t="str">
        <f t="shared" si="165"/>
        <v>HO</v>
      </c>
      <c r="E358" s="172" t="s">
        <v>178</v>
      </c>
      <c r="F358" s="172"/>
      <c r="G358" s="173"/>
      <c r="H358" s="173"/>
      <c r="I358" s="173"/>
      <c r="J358" s="105"/>
      <c r="K358" s="197" t="e">
        <f>VLOOKUP(J358,'[3]Item List (3)'!A$1:B$110000,2,FALSE)</f>
        <v>#N/A</v>
      </c>
      <c r="L358" s="105"/>
      <c r="M358" s="198" t="str">
        <f t="shared" si="167"/>
        <v>IR</v>
      </c>
      <c r="N358" s="153"/>
      <c r="O358" s="199" t="str">
        <f t="shared" si="176"/>
        <v/>
      </c>
      <c r="P358" s="153"/>
      <c r="Q358" s="243"/>
      <c r="R358" s="153"/>
      <c r="S358" s="153"/>
      <c r="T358" s="153"/>
      <c r="U358" s="209">
        <f t="shared" si="152"/>
        <v>0</v>
      </c>
      <c r="V358" s="153"/>
      <c r="W358" s="153"/>
      <c r="X358" s="153"/>
      <c r="Y358" s="153"/>
      <c r="Z358" s="153"/>
      <c r="AA358" s="153"/>
      <c r="AB358" s="153"/>
      <c r="AC358" s="153"/>
      <c r="AD358" s="153"/>
      <c r="AE358" s="153"/>
      <c r="AF358" s="153"/>
      <c r="AG358" s="153"/>
      <c r="AH358" s="153"/>
      <c r="AI358" s="153"/>
      <c r="AJ358" s="153"/>
      <c r="AK358" s="153"/>
      <c r="AL358" s="153"/>
      <c r="AM358" s="153"/>
      <c r="AN358" s="153"/>
      <c r="AO358" s="153"/>
      <c r="AP358" s="153"/>
      <c r="AQ358" s="153"/>
      <c r="AR358" s="153"/>
      <c r="AS358" s="153"/>
      <c r="AT358" s="153"/>
      <c r="AU358" s="153"/>
      <c r="AV358" s="153"/>
      <c r="AW358" s="153"/>
      <c r="AX358" s="153"/>
      <c r="AY358" s="153"/>
      <c r="AZ358" s="153"/>
      <c r="BA358" s="153"/>
      <c r="BB358" s="153"/>
      <c r="BC358" s="153"/>
      <c r="BD358" s="153"/>
      <c r="BE358" s="153"/>
      <c r="BF358" s="153">
        <v>480</v>
      </c>
      <c r="BG358" s="223">
        <f t="shared" si="177"/>
        <v>480</v>
      </c>
      <c r="BH358" s="224">
        <f t="shared" si="168"/>
        <v>8</v>
      </c>
      <c r="BI358" s="225">
        <f t="shared" si="169"/>
        <v>0</v>
      </c>
      <c r="BJ358" s="225">
        <f t="shared" si="170"/>
        <v>0</v>
      </c>
      <c r="BK358" s="226">
        <f t="shared" si="157"/>
        <v>0</v>
      </c>
      <c r="BL358" s="226">
        <f t="shared" si="158"/>
        <v>0</v>
      </c>
      <c r="BM358" s="226">
        <f t="shared" si="178"/>
        <v>0</v>
      </c>
      <c r="BN358" s="237">
        <f t="shared" si="159"/>
        <v>8</v>
      </c>
      <c r="BO358" s="237">
        <f t="shared" si="171"/>
        <v>0</v>
      </c>
      <c r="BP358" s="237">
        <f t="shared" si="172"/>
        <v>0</v>
      </c>
      <c r="BQ358" s="238">
        <f t="shared" si="173"/>
        <v>0</v>
      </c>
      <c r="BW358" s="153">
        <f t="shared" si="174"/>
        <v>0</v>
      </c>
    </row>
    <row r="359" s="129" customFormat="1" spans="1:75">
      <c r="A359" s="170">
        <v>386</v>
      </c>
      <c r="B359" s="171">
        <v>46058</v>
      </c>
      <c r="C359" s="153" t="s">
        <v>99</v>
      </c>
      <c r="D359" s="130" t="str">
        <f t="shared" si="165"/>
        <v>HO</v>
      </c>
      <c r="E359" s="172" t="s">
        <v>178</v>
      </c>
      <c r="F359" s="172"/>
      <c r="G359" s="173"/>
      <c r="H359" s="173"/>
      <c r="I359" s="173"/>
      <c r="J359" s="105"/>
      <c r="K359" s="197" t="e">
        <f>VLOOKUP(J359,'[3]Item List (3)'!A$1:B$110000,2,FALSE)</f>
        <v>#N/A</v>
      </c>
      <c r="L359" s="105"/>
      <c r="M359" s="198" t="str">
        <f t="shared" si="167"/>
        <v>IR</v>
      </c>
      <c r="N359" s="153"/>
      <c r="O359" s="199" t="str">
        <f t="shared" si="176"/>
        <v/>
      </c>
      <c r="P359" s="153"/>
      <c r="Q359" s="243"/>
      <c r="R359" s="153"/>
      <c r="S359" s="153"/>
      <c r="T359" s="153"/>
      <c r="U359" s="209">
        <f t="shared" si="152"/>
        <v>0</v>
      </c>
      <c r="V359" s="153"/>
      <c r="W359" s="153"/>
      <c r="X359" s="153"/>
      <c r="Y359" s="153"/>
      <c r="Z359" s="153"/>
      <c r="AA359" s="153"/>
      <c r="AB359" s="153"/>
      <c r="AC359" s="153"/>
      <c r="AD359" s="153"/>
      <c r="AE359" s="153"/>
      <c r="AF359" s="153"/>
      <c r="AG359" s="153"/>
      <c r="AH359" s="153"/>
      <c r="AI359" s="153"/>
      <c r="AJ359" s="153"/>
      <c r="AK359" s="153"/>
      <c r="AL359" s="153"/>
      <c r="AM359" s="153"/>
      <c r="AN359" s="153"/>
      <c r="AO359" s="153"/>
      <c r="AP359" s="153"/>
      <c r="AQ359" s="153"/>
      <c r="AR359" s="153"/>
      <c r="AS359" s="153"/>
      <c r="AT359" s="153"/>
      <c r="AU359" s="153"/>
      <c r="AV359" s="153"/>
      <c r="AW359" s="153"/>
      <c r="AX359" s="153"/>
      <c r="AY359" s="153"/>
      <c r="AZ359" s="153"/>
      <c r="BA359" s="153"/>
      <c r="BB359" s="153"/>
      <c r="BC359" s="153"/>
      <c r="BD359" s="153"/>
      <c r="BE359" s="153"/>
      <c r="BF359" s="153">
        <v>480</v>
      </c>
      <c r="BG359" s="223">
        <f t="shared" si="177"/>
        <v>480</v>
      </c>
      <c r="BH359" s="224">
        <f t="shared" si="168"/>
        <v>8</v>
      </c>
      <c r="BI359" s="225">
        <f t="shared" si="169"/>
        <v>0</v>
      </c>
      <c r="BJ359" s="225">
        <f t="shared" si="170"/>
        <v>0</v>
      </c>
      <c r="BK359" s="226">
        <f t="shared" si="157"/>
        <v>0</v>
      </c>
      <c r="BL359" s="226">
        <f t="shared" si="158"/>
        <v>0</v>
      </c>
      <c r="BM359" s="226">
        <f t="shared" si="178"/>
        <v>0</v>
      </c>
      <c r="BN359" s="237">
        <f t="shared" si="159"/>
        <v>8</v>
      </c>
      <c r="BO359" s="237">
        <f t="shared" si="171"/>
        <v>0</v>
      </c>
      <c r="BP359" s="237">
        <f t="shared" si="172"/>
        <v>0</v>
      </c>
      <c r="BQ359" s="238">
        <f t="shared" si="173"/>
        <v>0</v>
      </c>
      <c r="BR359" s="140"/>
      <c r="BS359" s="140"/>
      <c r="BT359" s="140"/>
      <c r="BU359" s="141"/>
      <c r="BV359" s="140"/>
      <c r="BW359" s="153">
        <f t="shared" si="174"/>
        <v>0</v>
      </c>
    </row>
    <row r="360" ht="15" customHeight="1" spans="1:75">
      <c r="A360" s="170">
        <v>387</v>
      </c>
      <c r="B360" s="171">
        <v>46059</v>
      </c>
      <c r="C360" s="153" t="s">
        <v>97</v>
      </c>
      <c r="D360" s="130" t="str">
        <f t="shared" si="165"/>
        <v>FG</v>
      </c>
      <c r="E360" s="172" t="s">
        <v>98</v>
      </c>
      <c r="F360" s="172" t="s">
        <v>106</v>
      </c>
      <c r="G360" s="173" t="s">
        <v>179</v>
      </c>
      <c r="H360" s="173" t="s">
        <v>189</v>
      </c>
      <c r="I360" s="173"/>
      <c r="J360" s="105">
        <v>208497</v>
      </c>
      <c r="K360" s="197" t="str">
        <f>VLOOKUP(J360,'[3]Item List (3)'!A$1:B$110000,2,FALSE)</f>
        <v>NB.OR 95076 </v>
      </c>
      <c r="L360" s="105"/>
      <c r="M360" s="198" t="str">
        <f t="shared" si="167"/>
        <v>OR</v>
      </c>
      <c r="N360" s="153"/>
      <c r="O360" s="199" t="str">
        <f t="shared" si="176"/>
        <v/>
      </c>
      <c r="P360" s="153">
        <v>1</v>
      </c>
      <c r="Q360" s="243">
        <v>12000</v>
      </c>
      <c r="R360" s="153"/>
      <c r="S360" s="153"/>
      <c r="T360" s="153"/>
      <c r="U360" s="209">
        <f t="shared" si="152"/>
        <v>12000</v>
      </c>
      <c r="V360" s="153">
        <v>420</v>
      </c>
      <c r="W360" s="153">
        <v>60</v>
      </c>
      <c r="X360" s="153"/>
      <c r="Y360" s="153"/>
      <c r="Z360" s="153"/>
      <c r="AA360" s="153"/>
      <c r="AB360" s="153"/>
      <c r="AC360" s="153"/>
      <c r="AD360" s="153"/>
      <c r="AE360" s="153"/>
      <c r="AF360" s="153"/>
      <c r="AG360" s="153"/>
      <c r="AH360" s="153"/>
      <c r="AI360" s="153"/>
      <c r="AJ360" s="153"/>
      <c r="AK360" s="153"/>
      <c r="AL360" s="153"/>
      <c r="AM360" s="153"/>
      <c r="AN360" s="153"/>
      <c r="AO360" s="153"/>
      <c r="AP360" s="153"/>
      <c r="AQ360" s="153"/>
      <c r="AR360" s="153"/>
      <c r="AS360" s="153"/>
      <c r="AT360" s="153"/>
      <c r="AU360" s="153"/>
      <c r="AV360" s="153"/>
      <c r="AW360" s="153"/>
      <c r="AX360" s="153"/>
      <c r="AY360" s="153"/>
      <c r="AZ360" s="153"/>
      <c r="BA360" s="153"/>
      <c r="BB360" s="153"/>
      <c r="BC360" s="153"/>
      <c r="BD360" s="153"/>
      <c r="BE360" s="153"/>
      <c r="BF360" s="153"/>
      <c r="BG360" s="223">
        <f t="shared" si="177"/>
        <v>480</v>
      </c>
      <c r="BH360" s="224">
        <f t="shared" si="168"/>
        <v>8</v>
      </c>
      <c r="BI360" s="225">
        <f t="shared" si="169"/>
        <v>7</v>
      </c>
      <c r="BJ360" s="225">
        <f t="shared" si="170"/>
        <v>87.5</v>
      </c>
      <c r="BK360" s="226">
        <f t="shared" si="157"/>
        <v>0</v>
      </c>
      <c r="BL360" s="226">
        <f t="shared" si="158"/>
        <v>100</v>
      </c>
      <c r="BM360" s="226">
        <f t="shared" si="178"/>
        <v>0</v>
      </c>
      <c r="BN360" s="237">
        <f t="shared" si="159"/>
        <v>1</v>
      </c>
      <c r="BO360" s="237">
        <f t="shared" si="171"/>
        <v>0</v>
      </c>
      <c r="BP360" s="237">
        <f t="shared" si="172"/>
        <v>0</v>
      </c>
      <c r="BQ360" s="238">
        <f t="shared" si="173"/>
        <v>0</v>
      </c>
      <c r="BW360" s="153">
        <f t="shared" si="174"/>
        <v>12000</v>
      </c>
    </row>
    <row r="361" s="129" customFormat="1" ht="14" customHeight="1" spans="1:75">
      <c r="A361" s="170">
        <v>388</v>
      </c>
      <c r="B361" s="171">
        <v>46059</v>
      </c>
      <c r="C361" s="153" t="s">
        <v>99</v>
      </c>
      <c r="D361" s="130" t="str">
        <f t="shared" si="165"/>
        <v>FG</v>
      </c>
      <c r="E361" s="172" t="s">
        <v>98</v>
      </c>
      <c r="F361" s="172"/>
      <c r="G361" s="173"/>
      <c r="H361" s="173"/>
      <c r="I361" s="173"/>
      <c r="J361" s="105"/>
      <c r="K361" s="197" t="e">
        <f>VLOOKUP(J361,'[3]Item List (3)'!A$1:B$110000,2,FALSE)</f>
        <v>#N/A</v>
      </c>
      <c r="L361" s="105"/>
      <c r="M361" s="198" t="str">
        <f t="shared" si="167"/>
        <v>IR</v>
      </c>
      <c r="N361" s="153"/>
      <c r="O361" s="199" t="str">
        <f t="shared" si="176"/>
        <v/>
      </c>
      <c r="P361" s="153"/>
      <c r="Q361" s="243"/>
      <c r="R361" s="153"/>
      <c r="S361" s="153"/>
      <c r="T361" s="153"/>
      <c r="U361" s="209">
        <f t="shared" si="152"/>
        <v>0</v>
      </c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  <c r="AN361" s="153"/>
      <c r="AO361" s="153"/>
      <c r="AP361" s="153"/>
      <c r="AQ361" s="153"/>
      <c r="AR361" s="153">
        <v>480</v>
      </c>
      <c r="AS361" s="153"/>
      <c r="AT361" s="153"/>
      <c r="AU361" s="153"/>
      <c r="AV361" s="153"/>
      <c r="AW361" s="153"/>
      <c r="AX361" s="153"/>
      <c r="AY361" s="153"/>
      <c r="AZ361" s="153"/>
      <c r="BA361" s="153"/>
      <c r="BB361" s="153"/>
      <c r="BC361" s="153"/>
      <c r="BD361" s="153"/>
      <c r="BE361" s="153"/>
      <c r="BF361" s="153"/>
      <c r="BG361" s="223">
        <f t="shared" si="177"/>
        <v>480</v>
      </c>
      <c r="BH361" s="224">
        <f t="shared" si="168"/>
        <v>8</v>
      </c>
      <c r="BI361" s="225">
        <f t="shared" si="169"/>
        <v>0</v>
      </c>
      <c r="BJ361" s="225">
        <f t="shared" si="170"/>
        <v>0</v>
      </c>
      <c r="BK361" s="226">
        <f t="shared" si="157"/>
        <v>0</v>
      </c>
      <c r="BL361" s="226">
        <f t="shared" si="158"/>
        <v>0</v>
      </c>
      <c r="BM361" s="226">
        <f t="shared" si="178"/>
        <v>0</v>
      </c>
      <c r="BN361" s="237">
        <f t="shared" si="159"/>
        <v>0</v>
      </c>
      <c r="BO361" s="237">
        <f t="shared" si="171"/>
        <v>0</v>
      </c>
      <c r="BP361" s="237">
        <f t="shared" si="172"/>
        <v>8</v>
      </c>
      <c r="BQ361" s="238">
        <f t="shared" si="173"/>
        <v>0</v>
      </c>
      <c r="BR361" s="140"/>
      <c r="BS361" s="140"/>
      <c r="BT361" s="140"/>
      <c r="BU361" s="141"/>
      <c r="BV361" s="140"/>
      <c r="BW361" s="153">
        <f t="shared" si="174"/>
        <v>0</v>
      </c>
    </row>
    <row r="362" spans="1:75">
      <c r="A362" s="170">
        <v>389</v>
      </c>
      <c r="B362" s="171">
        <v>46059</v>
      </c>
      <c r="C362" s="153" t="s">
        <v>97</v>
      </c>
      <c r="D362" s="130" t="str">
        <f t="shared" si="165"/>
        <v>FG</v>
      </c>
      <c r="E362" s="172" t="s">
        <v>103</v>
      </c>
      <c r="F362" s="172" t="s">
        <v>106</v>
      </c>
      <c r="G362" s="173" t="s">
        <v>194</v>
      </c>
      <c r="H362" s="173" t="s">
        <v>180</v>
      </c>
      <c r="I362" s="173"/>
      <c r="J362" s="105">
        <v>208281</v>
      </c>
      <c r="K362" s="197" t="str">
        <f>VLOOKUP(J362,'[3]Item List (3)'!A$1:B$110000,2,FALSE)</f>
        <v>D.OR 14536 </v>
      </c>
      <c r="L362" s="105">
        <v>251230010</v>
      </c>
      <c r="M362" s="198" t="str">
        <f t="shared" si="167"/>
        <v>OR</v>
      </c>
      <c r="N362" s="153"/>
      <c r="O362" s="199" t="str">
        <f t="shared" si="176"/>
        <v/>
      </c>
      <c r="P362" s="153">
        <v>1</v>
      </c>
      <c r="Q362" s="243">
        <v>1083</v>
      </c>
      <c r="R362" s="153"/>
      <c r="S362" s="153">
        <v>2</v>
      </c>
      <c r="T362" s="153"/>
      <c r="U362" s="209">
        <f t="shared" si="152"/>
        <v>1085</v>
      </c>
      <c r="V362" s="153">
        <v>210</v>
      </c>
      <c r="W362" s="153"/>
      <c r="X362" s="153"/>
      <c r="Y362" s="153"/>
      <c r="Z362" s="153"/>
      <c r="AA362" s="153"/>
      <c r="AB362" s="153"/>
      <c r="AC362" s="153"/>
      <c r="AD362" s="153"/>
      <c r="AE362" s="153"/>
      <c r="AF362" s="153"/>
      <c r="AG362" s="153"/>
      <c r="AH362" s="153"/>
      <c r="AI362" s="153"/>
      <c r="AJ362" s="153"/>
      <c r="AK362" s="153"/>
      <c r="AL362" s="153"/>
      <c r="AM362" s="153"/>
      <c r="AN362" s="153"/>
      <c r="AO362" s="153"/>
      <c r="AP362" s="153"/>
      <c r="AQ362" s="153">
        <v>150</v>
      </c>
      <c r="AR362" s="153"/>
      <c r="AS362" s="153"/>
      <c r="AT362" s="153"/>
      <c r="AU362" s="153"/>
      <c r="AV362" s="153"/>
      <c r="AW362" s="153"/>
      <c r="AX362" s="153"/>
      <c r="AY362" s="153"/>
      <c r="AZ362" s="153"/>
      <c r="BA362" s="153"/>
      <c r="BB362" s="153"/>
      <c r="BC362" s="153"/>
      <c r="BD362" s="153"/>
      <c r="BE362" s="153"/>
      <c r="BF362" s="153"/>
      <c r="BG362" s="223">
        <f t="shared" si="177"/>
        <v>360</v>
      </c>
      <c r="BH362" s="224">
        <f t="shared" si="168"/>
        <v>6</v>
      </c>
      <c r="BI362" s="225">
        <f t="shared" si="169"/>
        <v>3.5</v>
      </c>
      <c r="BJ362" s="225">
        <f t="shared" si="170"/>
        <v>58.3333333333333</v>
      </c>
      <c r="BK362" s="226">
        <f t="shared" si="157"/>
        <v>0</v>
      </c>
      <c r="BL362" s="226">
        <f t="shared" si="158"/>
        <v>99.815668202765</v>
      </c>
      <c r="BM362" s="226">
        <f t="shared" si="178"/>
        <v>0</v>
      </c>
      <c r="BN362" s="237">
        <f t="shared" si="159"/>
        <v>0</v>
      </c>
      <c r="BO362" s="237">
        <f t="shared" si="171"/>
        <v>0</v>
      </c>
      <c r="BP362" s="237">
        <f t="shared" si="172"/>
        <v>2.5</v>
      </c>
      <c r="BQ362" s="238">
        <f t="shared" si="173"/>
        <v>0</v>
      </c>
      <c r="BW362" s="153">
        <f t="shared" si="174"/>
        <v>1083</v>
      </c>
    </row>
    <row r="363" spans="1:75">
      <c r="A363" s="170">
        <v>390</v>
      </c>
      <c r="B363" s="171">
        <v>46059</v>
      </c>
      <c r="C363" s="153" t="s">
        <v>97</v>
      </c>
      <c r="D363" s="130" t="str">
        <f t="shared" si="165"/>
        <v>FG</v>
      </c>
      <c r="E363" s="172" t="s">
        <v>103</v>
      </c>
      <c r="F363" s="172" t="s">
        <v>106</v>
      </c>
      <c r="G363" s="173" t="s">
        <v>194</v>
      </c>
      <c r="H363" s="173" t="s">
        <v>180</v>
      </c>
      <c r="I363" s="173"/>
      <c r="J363" s="105">
        <v>208344.01</v>
      </c>
      <c r="K363" s="197" t="str">
        <f>VLOOKUP(J363,'[3]Item List (3)'!A$1:B$110000,2,FALSE)</f>
        <v>NA/RNA.OR 6905 SR</v>
      </c>
      <c r="L363" s="105">
        <v>260113006</v>
      </c>
      <c r="M363" s="198" t="str">
        <f t="shared" si="167"/>
        <v>OR</v>
      </c>
      <c r="N363" s="153"/>
      <c r="O363" s="199" t="str">
        <f t="shared" si="176"/>
        <v/>
      </c>
      <c r="P363" s="153">
        <v>1</v>
      </c>
      <c r="Q363" s="243">
        <v>500</v>
      </c>
      <c r="R363" s="153"/>
      <c r="S363" s="153"/>
      <c r="T363" s="153"/>
      <c r="U363" s="209">
        <f t="shared" si="152"/>
        <v>500</v>
      </c>
      <c r="V363" s="153">
        <v>60</v>
      </c>
      <c r="W363" s="153">
        <v>60</v>
      </c>
      <c r="X363" s="153"/>
      <c r="Y363" s="153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3"/>
      <c r="AJ363" s="153"/>
      <c r="AK363" s="153"/>
      <c r="AL363" s="153"/>
      <c r="AM363" s="153"/>
      <c r="AN363" s="153"/>
      <c r="AO363" s="153"/>
      <c r="AP363" s="153"/>
      <c r="AQ363" s="153"/>
      <c r="AR363" s="153"/>
      <c r="AS363" s="153"/>
      <c r="AT363" s="153"/>
      <c r="AU363" s="153"/>
      <c r="AV363" s="153"/>
      <c r="AW363" s="153"/>
      <c r="AX363" s="153"/>
      <c r="AY363" s="153"/>
      <c r="AZ363" s="153"/>
      <c r="BA363" s="153"/>
      <c r="BB363" s="153"/>
      <c r="BC363" s="153"/>
      <c r="BD363" s="153"/>
      <c r="BE363" s="153"/>
      <c r="BF363" s="153"/>
      <c r="BG363" s="223">
        <f t="shared" si="177"/>
        <v>120</v>
      </c>
      <c r="BH363" s="224">
        <f t="shared" si="168"/>
        <v>2</v>
      </c>
      <c r="BI363" s="225">
        <f t="shared" si="169"/>
        <v>1</v>
      </c>
      <c r="BJ363" s="225">
        <f t="shared" si="170"/>
        <v>50</v>
      </c>
      <c r="BK363" s="226">
        <f t="shared" si="157"/>
        <v>0</v>
      </c>
      <c r="BL363" s="226">
        <f t="shared" si="158"/>
        <v>100</v>
      </c>
      <c r="BM363" s="226">
        <f t="shared" si="178"/>
        <v>0</v>
      </c>
      <c r="BN363" s="237">
        <f t="shared" si="159"/>
        <v>1</v>
      </c>
      <c r="BO363" s="237">
        <f t="shared" si="171"/>
        <v>0</v>
      </c>
      <c r="BP363" s="237">
        <f t="shared" si="172"/>
        <v>0</v>
      </c>
      <c r="BQ363" s="238">
        <f t="shared" si="173"/>
        <v>0</v>
      </c>
      <c r="BW363" s="153">
        <f t="shared" si="174"/>
        <v>500</v>
      </c>
    </row>
    <row r="364" spans="1:75">
      <c r="A364" s="170">
        <v>391</v>
      </c>
      <c r="B364" s="171">
        <v>46059</v>
      </c>
      <c r="C364" s="153" t="s">
        <v>99</v>
      </c>
      <c r="D364" s="130" t="str">
        <f t="shared" si="165"/>
        <v>FG</v>
      </c>
      <c r="E364" s="172" t="s">
        <v>103</v>
      </c>
      <c r="F364" s="172" t="s">
        <v>106</v>
      </c>
      <c r="G364" s="173" t="s">
        <v>105</v>
      </c>
      <c r="H364" s="173" t="s">
        <v>107</v>
      </c>
      <c r="I364" s="173"/>
      <c r="J364" s="105">
        <v>208344.01</v>
      </c>
      <c r="K364" s="197" t="str">
        <f>VLOOKUP(J364,'[3]Item List (3)'!A$1:B$110000,2,FALSE)</f>
        <v>NA/RNA.OR 6905 SR</v>
      </c>
      <c r="L364" s="105">
        <v>260112002</v>
      </c>
      <c r="M364" s="198" t="str">
        <f t="shared" si="167"/>
        <v>OR</v>
      </c>
      <c r="N364" s="153"/>
      <c r="O364" s="199" t="str">
        <f t="shared" si="176"/>
        <v/>
      </c>
      <c r="P364" s="153">
        <v>1</v>
      </c>
      <c r="Q364" s="243">
        <v>1644</v>
      </c>
      <c r="R364" s="153"/>
      <c r="S364" s="153"/>
      <c r="T364" s="153"/>
      <c r="U364" s="209">
        <f t="shared" si="152"/>
        <v>1644</v>
      </c>
      <c r="V364" s="153">
        <v>60</v>
      </c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3"/>
      <c r="AJ364" s="153"/>
      <c r="AK364" s="153"/>
      <c r="AL364" s="153"/>
      <c r="AM364" s="153"/>
      <c r="AN364" s="153"/>
      <c r="AO364" s="153"/>
      <c r="AP364" s="153"/>
      <c r="AQ364" s="153">
        <v>60</v>
      </c>
      <c r="AR364" s="153"/>
      <c r="AS364" s="153"/>
      <c r="AT364" s="153"/>
      <c r="AU364" s="153"/>
      <c r="AV364" s="153"/>
      <c r="AW364" s="153"/>
      <c r="AX364" s="153"/>
      <c r="AY364" s="153"/>
      <c r="AZ364" s="153"/>
      <c r="BA364" s="153"/>
      <c r="BB364" s="153"/>
      <c r="BC364" s="153"/>
      <c r="BD364" s="153"/>
      <c r="BE364" s="153"/>
      <c r="BF364" s="153"/>
      <c r="BG364" s="223">
        <f t="shared" si="177"/>
        <v>120</v>
      </c>
      <c r="BH364" s="224">
        <f t="shared" si="168"/>
        <v>2</v>
      </c>
      <c r="BI364" s="225">
        <f t="shared" si="169"/>
        <v>1</v>
      </c>
      <c r="BJ364" s="225">
        <f t="shared" si="170"/>
        <v>50</v>
      </c>
      <c r="BK364" s="226">
        <f t="shared" si="157"/>
        <v>0</v>
      </c>
      <c r="BL364" s="226">
        <f t="shared" si="158"/>
        <v>100</v>
      </c>
      <c r="BM364" s="226">
        <f t="shared" si="178"/>
        <v>0</v>
      </c>
      <c r="BN364" s="237">
        <f t="shared" si="159"/>
        <v>0</v>
      </c>
      <c r="BO364" s="237">
        <f t="shared" si="171"/>
        <v>0</v>
      </c>
      <c r="BP364" s="237">
        <f t="shared" si="172"/>
        <v>1</v>
      </c>
      <c r="BQ364" s="238">
        <f t="shared" si="173"/>
        <v>0</v>
      </c>
      <c r="BW364" s="153">
        <f t="shared" si="174"/>
        <v>1644</v>
      </c>
    </row>
    <row r="365" spans="1:75">
      <c r="A365" s="170">
        <v>392</v>
      </c>
      <c r="B365" s="171">
        <v>46059</v>
      </c>
      <c r="C365" s="153" t="s">
        <v>99</v>
      </c>
      <c r="D365" s="130" t="str">
        <f t="shared" si="165"/>
        <v>FG</v>
      </c>
      <c r="E365" s="172" t="s">
        <v>103</v>
      </c>
      <c r="F365" s="172" t="s">
        <v>106</v>
      </c>
      <c r="G365" s="173" t="s">
        <v>105</v>
      </c>
      <c r="H365" s="173" t="s">
        <v>107</v>
      </c>
      <c r="I365" s="173"/>
      <c r="J365" s="105">
        <v>104306.01</v>
      </c>
      <c r="K365" s="197" t="str">
        <f>VLOOKUP(J365,'[3]Item List (3)'!A$1:B$110000,2,FALSE)</f>
        <v>NA/RNA.IR 4906</v>
      </c>
      <c r="L365" s="105">
        <v>251009001</v>
      </c>
      <c r="M365" s="198" t="str">
        <f t="shared" si="167"/>
        <v>IR</v>
      </c>
      <c r="N365" s="153"/>
      <c r="O365" s="199" t="str">
        <f t="shared" si="176"/>
        <v/>
      </c>
      <c r="P365" s="153">
        <v>1</v>
      </c>
      <c r="Q365" s="243">
        <v>1149</v>
      </c>
      <c r="R365" s="153"/>
      <c r="S365" s="153"/>
      <c r="T365" s="153"/>
      <c r="U365" s="209">
        <f t="shared" si="152"/>
        <v>1149</v>
      </c>
      <c r="V365" s="153">
        <v>60</v>
      </c>
      <c r="W365" s="153">
        <v>60</v>
      </c>
      <c r="X365" s="153"/>
      <c r="Y365" s="153"/>
      <c r="Z365" s="153"/>
      <c r="AA365" s="153"/>
      <c r="AB365" s="153"/>
      <c r="AC365" s="153"/>
      <c r="AD365" s="153"/>
      <c r="AE365" s="153"/>
      <c r="AF365" s="153"/>
      <c r="AG365" s="153"/>
      <c r="AH365" s="153"/>
      <c r="AI365" s="153"/>
      <c r="AJ365" s="153"/>
      <c r="AK365" s="153"/>
      <c r="AL365" s="153"/>
      <c r="AM365" s="153"/>
      <c r="AN365" s="153"/>
      <c r="AO365" s="153"/>
      <c r="AP365" s="153"/>
      <c r="AQ365" s="153">
        <v>60</v>
      </c>
      <c r="AR365" s="153"/>
      <c r="AS365" s="153"/>
      <c r="AT365" s="153"/>
      <c r="AU365" s="153"/>
      <c r="AV365" s="153"/>
      <c r="AW365" s="153"/>
      <c r="AX365" s="153"/>
      <c r="AY365" s="153"/>
      <c r="AZ365" s="153"/>
      <c r="BA365" s="153"/>
      <c r="BB365" s="153"/>
      <c r="BC365" s="153"/>
      <c r="BD365" s="153"/>
      <c r="BE365" s="153"/>
      <c r="BF365" s="153"/>
      <c r="BG365" s="223">
        <f t="shared" si="177"/>
        <v>180</v>
      </c>
      <c r="BH365" s="224">
        <f t="shared" si="168"/>
        <v>3</v>
      </c>
      <c r="BI365" s="225">
        <f t="shared" si="169"/>
        <v>1</v>
      </c>
      <c r="BJ365" s="225">
        <f t="shared" si="170"/>
        <v>33.3333333333333</v>
      </c>
      <c r="BK365" s="226">
        <f t="shared" si="157"/>
        <v>0</v>
      </c>
      <c r="BL365" s="226">
        <f t="shared" si="158"/>
        <v>100</v>
      </c>
      <c r="BM365" s="226">
        <f t="shared" si="178"/>
        <v>0</v>
      </c>
      <c r="BN365" s="237">
        <f t="shared" si="159"/>
        <v>1</v>
      </c>
      <c r="BO365" s="237">
        <f t="shared" si="171"/>
        <v>0</v>
      </c>
      <c r="BP365" s="237">
        <f t="shared" si="172"/>
        <v>1</v>
      </c>
      <c r="BQ365" s="238">
        <f t="shared" si="173"/>
        <v>0</v>
      </c>
      <c r="BW365" s="153">
        <f t="shared" si="174"/>
        <v>1149</v>
      </c>
    </row>
    <row r="366" spans="1:75">
      <c r="A366" s="170">
        <v>393</v>
      </c>
      <c r="B366" s="171">
        <v>46059</v>
      </c>
      <c r="C366" s="153" t="s">
        <v>99</v>
      </c>
      <c r="D366" s="130" t="str">
        <f t="shared" si="165"/>
        <v>FG</v>
      </c>
      <c r="E366" s="172" t="s">
        <v>103</v>
      </c>
      <c r="F366" s="172" t="s">
        <v>100</v>
      </c>
      <c r="G366" s="173" t="s">
        <v>105</v>
      </c>
      <c r="H366" s="173" t="s">
        <v>107</v>
      </c>
      <c r="I366" s="173"/>
      <c r="J366" s="105">
        <v>208299</v>
      </c>
      <c r="K366" s="197" t="str">
        <f>VLOOKUP(J366,'[3]Item List (3)'!A$1:B$110000,2,FALSE)</f>
        <v>OR.9916 </v>
      </c>
      <c r="L366" s="105">
        <v>260104007</v>
      </c>
      <c r="M366" s="198" t="str">
        <f t="shared" si="167"/>
        <v>OR</v>
      </c>
      <c r="N366" s="153"/>
      <c r="O366" s="199" t="str">
        <f t="shared" si="176"/>
        <v/>
      </c>
      <c r="P366" s="153">
        <v>2</v>
      </c>
      <c r="Q366" s="243">
        <v>2400</v>
      </c>
      <c r="R366" s="153"/>
      <c r="S366" s="153"/>
      <c r="T366" s="153"/>
      <c r="U366" s="209">
        <f t="shared" ref="U366:U425" si="179">Q366+S366+T366</f>
        <v>2400</v>
      </c>
      <c r="V366" s="153">
        <v>105</v>
      </c>
      <c r="W366" s="153">
        <v>60</v>
      </c>
      <c r="X366" s="153"/>
      <c r="Y366" s="153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3"/>
      <c r="AJ366" s="153"/>
      <c r="AK366" s="153"/>
      <c r="AL366" s="153"/>
      <c r="AM366" s="153"/>
      <c r="AN366" s="153"/>
      <c r="AO366" s="153"/>
      <c r="AP366" s="153"/>
      <c r="AQ366" s="153"/>
      <c r="AR366" s="153"/>
      <c r="AS366" s="153"/>
      <c r="AT366" s="153"/>
      <c r="AU366" s="153"/>
      <c r="AV366" s="153"/>
      <c r="AW366" s="153"/>
      <c r="AX366" s="153"/>
      <c r="AY366" s="153"/>
      <c r="AZ366" s="153">
        <v>15</v>
      </c>
      <c r="BA366" s="153"/>
      <c r="BB366" s="153"/>
      <c r="BC366" s="153"/>
      <c r="BD366" s="153"/>
      <c r="BE366" s="153"/>
      <c r="BF366" s="153"/>
      <c r="BG366" s="223">
        <f t="shared" ref="BG366:BG411" si="180">SUM(V366:BF366)</f>
        <v>180</v>
      </c>
      <c r="BH366" s="224">
        <f t="shared" ref="BH366:BH409" si="181">BG366/60</f>
        <v>3</v>
      </c>
      <c r="BI366" s="225">
        <f t="shared" ref="BI366:BI408" si="182">IFERROR(BH366-SUM(W366:BF366)/60,0)</f>
        <v>1.75</v>
      </c>
      <c r="BJ366" s="225">
        <f t="shared" ref="BJ366:BJ408" si="183">IFERROR(BI366/BH366*100,0)</f>
        <v>58.3333333333333</v>
      </c>
      <c r="BK366" s="226">
        <f t="shared" ref="BK366:BK408" si="184">IFERROR(((U366*N366)/(BI366*3600)*100),0)</f>
        <v>0</v>
      </c>
      <c r="BL366" s="226">
        <f t="shared" ref="BL366:BL408" si="185">IFERROR(((U366-(R366+S366+T366))/U366*100),0)</f>
        <v>100</v>
      </c>
      <c r="BM366" s="226">
        <f t="shared" ref="BM366:BM401" si="186">IFERROR((((BJ366*BK366*BL366)/1000000)*100),0)</f>
        <v>0</v>
      </c>
      <c r="BN366" s="237">
        <f t="shared" ref="BN366:BN409" si="187">(W366+AP366+BE366+BF366)/60</f>
        <v>1</v>
      </c>
      <c r="BO366" s="237">
        <f t="shared" ref="BO366:BO409" si="188">IFERROR(((BH366-BN366)*3600)/N366,0)</f>
        <v>0</v>
      </c>
      <c r="BP366" s="237">
        <f t="shared" ref="BP366:BP409" si="189">IFERROR(SUM(W366:BF366)/60-BN366,0)</f>
        <v>0.25</v>
      </c>
      <c r="BQ366" s="238">
        <f t="shared" ref="BQ366:BQ409" si="190">IFERROR(BP366*3600/N366,0)</f>
        <v>0</v>
      </c>
      <c r="BW366" s="153">
        <f t="shared" si="174"/>
        <v>4800</v>
      </c>
    </row>
    <row r="367" spans="1:75">
      <c r="A367" s="170">
        <v>394</v>
      </c>
      <c r="B367" s="171">
        <v>46059</v>
      </c>
      <c r="C367" s="153" t="s">
        <v>97</v>
      </c>
      <c r="D367" s="130" t="str">
        <f t="shared" si="165"/>
        <v>CG</v>
      </c>
      <c r="E367" s="172" t="s">
        <v>109</v>
      </c>
      <c r="F367" s="172"/>
      <c r="G367" s="173"/>
      <c r="H367" s="173"/>
      <c r="I367" s="173"/>
      <c r="J367" s="105"/>
      <c r="K367" s="197" t="e">
        <f>VLOOKUP(J367,'[3]Item List (3)'!A$1:B$110000,2,FALSE)</f>
        <v>#N/A</v>
      </c>
      <c r="L367" s="105"/>
      <c r="M367" s="198" t="str">
        <f t="shared" si="167"/>
        <v>IR</v>
      </c>
      <c r="N367" s="153"/>
      <c r="O367" s="199" t="str">
        <f t="shared" si="176"/>
        <v/>
      </c>
      <c r="P367" s="153"/>
      <c r="Q367" s="243"/>
      <c r="R367" s="153"/>
      <c r="S367" s="153"/>
      <c r="T367" s="153"/>
      <c r="U367" s="209">
        <f t="shared" si="179"/>
        <v>0</v>
      </c>
      <c r="V367" s="153"/>
      <c r="W367" s="153"/>
      <c r="X367" s="153"/>
      <c r="Y367" s="153"/>
      <c r="Z367" s="153"/>
      <c r="AA367" s="153"/>
      <c r="AB367" s="153"/>
      <c r="AC367" s="153"/>
      <c r="AD367" s="153"/>
      <c r="AE367" s="153"/>
      <c r="AF367" s="153"/>
      <c r="AG367" s="153"/>
      <c r="AH367" s="153"/>
      <c r="AI367" s="153"/>
      <c r="AJ367" s="153"/>
      <c r="AK367" s="153"/>
      <c r="AL367" s="153"/>
      <c r="AM367" s="153"/>
      <c r="AN367" s="153"/>
      <c r="AO367" s="153"/>
      <c r="AP367" s="153"/>
      <c r="AQ367" s="153"/>
      <c r="AR367" s="153"/>
      <c r="AS367" s="153"/>
      <c r="AT367" s="153"/>
      <c r="AU367" s="153"/>
      <c r="AV367" s="153"/>
      <c r="AW367" s="153"/>
      <c r="AX367" s="153"/>
      <c r="AY367" s="153"/>
      <c r="AZ367" s="153"/>
      <c r="BA367" s="153"/>
      <c r="BB367" s="153"/>
      <c r="BC367" s="153"/>
      <c r="BD367" s="153"/>
      <c r="BE367" s="153"/>
      <c r="BF367" s="153">
        <v>480</v>
      </c>
      <c r="BG367" s="223">
        <f t="shared" si="180"/>
        <v>480</v>
      </c>
      <c r="BH367" s="224">
        <f t="shared" si="181"/>
        <v>8</v>
      </c>
      <c r="BI367" s="225">
        <f t="shared" si="182"/>
        <v>0</v>
      </c>
      <c r="BJ367" s="225">
        <f t="shared" si="183"/>
        <v>0</v>
      </c>
      <c r="BK367" s="226">
        <f t="shared" si="184"/>
        <v>0</v>
      </c>
      <c r="BL367" s="226">
        <f t="shared" si="185"/>
        <v>0</v>
      </c>
      <c r="BM367" s="226">
        <f t="shared" si="186"/>
        <v>0</v>
      </c>
      <c r="BN367" s="237">
        <f t="shared" si="187"/>
        <v>8</v>
      </c>
      <c r="BO367" s="237">
        <f t="shared" si="188"/>
        <v>0</v>
      </c>
      <c r="BP367" s="237">
        <f t="shared" si="189"/>
        <v>0</v>
      </c>
      <c r="BQ367" s="238">
        <f t="shared" si="190"/>
        <v>0</v>
      </c>
      <c r="BW367" s="153">
        <f t="shared" si="174"/>
        <v>0</v>
      </c>
    </row>
    <row r="368" spans="1:75">
      <c r="A368" s="170">
        <v>395</v>
      </c>
      <c r="B368" s="171">
        <v>46059</v>
      </c>
      <c r="C368" s="153" t="s">
        <v>99</v>
      </c>
      <c r="D368" s="130" t="str">
        <f t="shared" si="165"/>
        <v>CG</v>
      </c>
      <c r="E368" s="172" t="s">
        <v>109</v>
      </c>
      <c r="F368" s="172"/>
      <c r="G368" s="173"/>
      <c r="H368" s="173"/>
      <c r="I368" s="173"/>
      <c r="J368" s="105"/>
      <c r="K368" s="197" t="e">
        <f>VLOOKUP(J368,'[3]Item List (3)'!A$1:B$110000,2,FALSE)</f>
        <v>#N/A</v>
      </c>
      <c r="L368" s="105"/>
      <c r="M368" s="198" t="str">
        <f t="shared" si="167"/>
        <v>IR</v>
      </c>
      <c r="N368" s="153"/>
      <c r="O368" s="199" t="str">
        <f t="shared" si="176"/>
        <v/>
      </c>
      <c r="P368" s="153"/>
      <c r="Q368" s="243"/>
      <c r="R368" s="153"/>
      <c r="S368" s="153"/>
      <c r="T368" s="153"/>
      <c r="U368" s="209">
        <f t="shared" si="179"/>
        <v>0</v>
      </c>
      <c r="V368" s="153"/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3"/>
      <c r="AL368" s="153"/>
      <c r="AM368" s="153"/>
      <c r="AN368" s="153"/>
      <c r="AO368" s="153"/>
      <c r="AP368" s="153"/>
      <c r="AQ368" s="153"/>
      <c r="AR368" s="153"/>
      <c r="AS368" s="153"/>
      <c r="AT368" s="153"/>
      <c r="AU368" s="153"/>
      <c r="AV368" s="153"/>
      <c r="AW368" s="153"/>
      <c r="AX368" s="153"/>
      <c r="AY368" s="153"/>
      <c r="AZ368" s="153"/>
      <c r="BA368" s="153"/>
      <c r="BB368" s="153"/>
      <c r="BC368" s="153"/>
      <c r="BD368" s="153"/>
      <c r="BE368" s="153"/>
      <c r="BF368" s="153">
        <v>480</v>
      </c>
      <c r="BG368" s="223">
        <f t="shared" si="180"/>
        <v>480</v>
      </c>
      <c r="BH368" s="224">
        <f t="shared" si="181"/>
        <v>8</v>
      </c>
      <c r="BI368" s="225">
        <f t="shared" si="182"/>
        <v>0</v>
      </c>
      <c r="BJ368" s="225">
        <f t="shared" si="183"/>
        <v>0</v>
      </c>
      <c r="BK368" s="226">
        <f t="shared" si="184"/>
        <v>0</v>
      </c>
      <c r="BL368" s="226">
        <f t="shared" si="185"/>
        <v>0</v>
      </c>
      <c r="BM368" s="226">
        <f t="shared" si="186"/>
        <v>0</v>
      </c>
      <c r="BN368" s="237">
        <f t="shared" si="187"/>
        <v>8</v>
      </c>
      <c r="BO368" s="237">
        <f t="shared" si="188"/>
        <v>0</v>
      </c>
      <c r="BP368" s="237">
        <f t="shared" si="189"/>
        <v>0</v>
      </c>
      <c r="BQ368" s="238">
        <f t="shared" si="190"/>
        <v>0</v>
      </c>
      <c r="BW368" s="153">
        <f t="shared" si="174"/>
        <v>0</v>
      </c>
    </row>
    <row r="369" spans="1:75">
      <c r="A369" s="170">
        <v>396</v>
      </c>
      <c r="B369" s="171">
        <v>46059</v>
      </c>
      <c r="C369" s="153" t="s">
        <v>97</v>
      </c>
      <c r="D369" s="130" t="str">
        <f t="shared" si="165"/>
        <v>CG</v>
      </c>
      <c r="E369" s="172" t="s">
        <v>110</v>
      </c>
      <c r="F369" s="172" t="s">
        <v>114</v>
      </c>
      <c r="G369" s="173" t="s">
        <v>191</v>
      </c>
      <c r="H369" s="173" t="s">
        <v>130</v>
      </c>
      <c r="I369" s="173"/>
      <c r="J369" s="105">
        <v>200497.11</v>
      </c>
      <c r="K369" s="197" t="str">
        <f>VLOOKUP(J369,'[3]Item List (3)'!A$1:B$110000,2,FALSE)</f>
        <v>OR.MNA6718G</v>
      </c>
      <c r="L369" s="105">
        <v>260129020</v>
      </c>
      <c r="M369" s="198" t="str">
        <f t="shared" si="167"/>
        <v>OR</v>
      </c>
      <c r="N369" s="153"/>
      <c r="O369" s="199" t="str">
        <f t="shared" si="176"/>
        <v/>
      </c>
      <c r="P369" s="153">
        <v>1</v>
      </c>
      <c r="Q369" s="243">
        <v>3596</v>
      </c>
      <c r="R369" s="153"/>
      <c r="S369" s="153">
        <v>67</v>
      </c>
      <c r="T369" s="153"/>
      <c r="U369" s="209">
        <f t="shared" si="179"/>
        <v>3663</v>
      </c>
      <c r="V369" s="153">
        <v>120</v>
      </c>
      <c r="W369" s="153"/>
      <c r="X369" s="153"/>
      <c r="Y369" s="153"/>
      <c r="Z369" s="153"/>
      <c r="AA369" s="153"/>
      <c r="AB369" s="153"/>
      <c r="AC369" s="153"/>
      <c r="AD369" s="153"/>
      <c r="AE369" s="153"/>
      <c r="AF369" s="153"/>
      <c r="AG369" s="153"/>
      <c r="AH369" s="153"/>
      <c r="AI369" s="153"/>
      <c r="AJ369" s="153"/>
      <c r="AK369" s="153"/>
      <c r="AL369" s="153"/>
      <c r="AM369" s="153"/>
      <c r="AN369" s="153"/>
      <c r="AO369" s="153"/>
      <c r="AP369" s="153"/>
      <c r="AQ369" s="153">
        <v>60</v>
      </c>
      <c r="AR369" s="153"/>
      <c r="AS369" s="153"/>
      <c r="AT369" s="153"/>
      <c r="AU369" s="153"/>
      <c r="AV369" s="153"/>
      <c r="AW369" s="153"/>
      <c r="AX369" s="153"/>
      <c r="AY369" s="153"/>
      <c r="AZ369" s="153"/>
      <c r="BA369" s="153"/>
      <c r="BB369" s="153"/>
      <c r="BC369" s="153">
        <v>90</v>
      </c>
      <c r="BD369" s="153"/>
      <c r="BE369" s="153"/>
      <c r="BF369" s="153"/>
      <c r="BG369" s="223">
        <f t="shared" si="180"/>
        <v>270</v>
      </c>
      <c r="BH369" s="224">
        <f t="shared" si="181"/>
        <v>4.5</v>
      </c>
      <c r="BI369" s="225">
        <f t="shared" si="182"/>
        <v>2</v>
      </c>
      <c r="BJ369" s="225">
        <f t="shared" si="183"/>
        <v>44.4444444444444</v>
      </c>
      <c r="BK369" s="226">
        <f t="shared" si="184"/>
        <v>0</v>
      </c>
      <c r="BL369" s="226">
        <f t="shared" si="185"/>
        <v>98.1708981708982</v>
      </c>
      <c r="BM369" s="226">
        <f t="shared" si="186"/>
        <v>0</v>
      </c>
      <c r="BN369" s="237">
        <f t="shared" si="187"/>
        <v>0</v>
      </c>
      <c r="BO369" s="237">
        <f t="shared" si="188"/>
        <v>0</v>
      </c>
      <c r="BP369" s="237">
        <f t="shared" si="189"/>
        <v>2.5</v>
      </c>
      <c r="BQ369" s="238">
        <f t="shared" si="190"/>
        <v>0</v>
      </c>
      <c r="BW369" s="153">
        <f t="shared" si="174"/>
        <v>3596</v>
      </c>
    </row>
    <row r="370" spans="1:75">
      <c r="A370" s="170">
        <v>397</v>
      </c>
      <c r="B370" s="171">
        <v>46059</v>
      </c>
      <c r="C370" s="153" t="s">
        <v>97</v>
      </c>
      <c r="D370" s="130" t="str">
        <f t="shared" si="165"/>
        <v>CG</v>
      </c>
      <c r="E370" s="172" t="s">
        <v>110</v>
      </c>
      <c r="F370" s="172" t="s">
        <v>111</v>
      </c>
      <c r="G370" s="173" t="s">
        <v>191</v>
      </c>
      <c r="H370" s="173" t="s">
        <v>130</v>
      </c>
      <c r="I370" s="173"/>
      <c r="J370" s="105">
        <v>200497.11</v>
      </c>
      <c r="K370" s="197" t="str">
        <f>VLOOKUP(J370,'[3]Item List (3)'!A$1:B$110000,2,FALSE)</f>
        <v>OR.MNA6718G</v>
      </c>
      <c r="L370" s="105">
        <v>260129020</v>
      </c>
      <c r="M370" s="198" t="str">
        <f t="shared" si="167"/>
        <v>OR</v>
      </c>
      <c r="N370" s="153"/>
      <c r="O370" s="199" t="str">
        <f t="shared" si="176"/>
        <v/>
      </c>
      <c r="P370" s="153">
        <v>1</v>
      </c>
      <c r="Q370" s="243">
        <v>1400</v>
      </c>
      <c r="R370" s="153"/>
      <c r="S370" s="153"/>
      <c r="T370" s="153"/>
      <c r="U370" s="209">
        <f t="shared" si="179"/>
        <v>1400</v>
      </c>
      <c r="V370" s="153">
        <v>90</v>
      </c>
      <c r="W370" s="153"/>
      <c r="X370" s="153"/>
      <c r="Y370" s="153"/>
      <c r="Z370" s="153"/>
      <c r="AA370" s="153"/>
      <c r="AB370" s="153"/>
      <c r="AC370" s="153"/>
      <c r="AD370" s="153"/>
      <c r="AE370" s="153"/>
      <c r="AF370" s="153"/>
      <c r="AG370" s="153"/>
      <c r="AH370" s="153"/>
      <c r="AI370" s="153"/>
      <c r="AJ370" s="153"/>
      <c r="AK370" s="153"/>
      <c r="AL370" s="153"/>
      <c r="AM370" s="153"/>
      <c r="AN370" s="153"/>
      <c r="AO370" s="153"/>
      <c r="AP370" s="153"/>
      <c r="AQ370" s="153"/>
      <c r="AR370" s="153"/>
      <c r="AS370" s="153"/>
      <c r="AT370" s="153"/>
      <c r="AU370" s="153"/>
      <c r="AV370" s="153"/>
      <c r="AW370" s="153"/>
      <c r="AX370" s="153"/>
      <c r="AY370" s="153"/>
      <c r="AZ370" s="153"/>
      <c r="BA370" s="153"/>
      <c r="BB370" s="153"/>
      <c r="BC370" s="153"/>
      <c r="BD370" s="153"/>
      <c r="BE370" s="153"/>
      <c r="BF370" s="153"/>
      <c r="BG370" s="223">
        <f t="shared" si="180"/>
        <v>90</v>
      </c>
      <c r="BH370" s="224">
        <f t="shared" si="181"/>
        <v>1.5</v>
      </c>
      <c r="BI370" s="225">
        <f t="shared" si="182"/>
        <v>1.5</v>
      </c>
      <c r="BJ370" s="225">
        <f t="shared" si="183"/>
        <v>100</v>
      </c>
      <c r="BK370" s="226">
        <f t="shared" si="184"/>
        <v>0</v>
      </c>
      <c r="BL370" s="226">
        <f t="shared" si="185"/>
        <v>100</v>
      </c>
      <c r="BM370" s="226">
        <f t="shared" si="186"/>
        <v>0</v>
      </c>
      <c r="BN370" s="237">
        <f t="shared" si="187"/>
        <v>0</v>
      </c>
      <c r="BO370" s="237">
        <f t="shared" si="188"/>
        <v>0</v>
      </c>
      <c r="BP370" s="237">
        <f t="shared" si="189"/>
        <v>0</v>
      </c>
      <c r="BQ370" s="238">
        <f t="shared" si="190"/>
        <v>0</v>
      </c>
      <c r="BW370" s="153">
        <f t="shared" si="174"/>
        <v>1400</v>
      </c>
    </row>
    <row r="371" spans="1:75">
      <c r="A371" s="170">
        <v>398</v>
      </c>
      <c r="B371" s="171">
        <v>46059</v>
      </c>
      <c r="C371" s="153" t="s">
        <v>97</v>
      </c>
      <c r="D371" s="130" t="str">
        <f t="shared" si="165"/>
        <v>CG</v>
      </c>
      <c r="E371" s="172" t="s">
        <v>110</v>
      </c>
      <c r="F371" s="172" t="s">
        <v>111</v>
      </c>
      <c r="G371" s="173" t="s">
        <v>191</v>
      </c>
      <c r="H371" s="173" t="s">
        <v>130</v>
      </c>
      <c r="I371" s="173"/>
      <c r="J371" s="105">
        <v>200497.11</v>
      </c>
      <c r="K371" s="197" t="str">
        <f>VLOOKUP(J371,'[3]Item List (3)'!A$1:B$110000,2,FALSE)</f>
        <v>OR.MNA6718G</v>
      </c>
      <c r="L371" s="105">
        <v>260129020</v>
      </c>
      <c r="M371" s="198" t="str">
        <f t="shared" si="167"/>
        <v>OR</v>
      </c>
      <c r="N371" s="153"/>
      <c r="O371" s="199" t="str">
        <f t="shared" si="176"/>
        <v/>
      </c>
      <c r="P371" s="153">
        <v>1</v>
      </c>
      <c r="Q371" s="243">
        <v>2862</v>
      </c>
      <c r="R371" s="153"/>
      <c r="S371" s="153"/>
      <c r="T371" s="153"/>
      <c r="U371" s="209">
        <f t="shared" si="179"/>
        <v>2862</v>
      </c>
      <c r="V371" s="153">
        <v>120</v>
      </c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3"/>
      <c r="AL371" s="153"/>
      <c r="AM371" s="153"/>
      <c r="AN371" s="153"/>
      <c r="AO371" s="153"/>
      <c r="AP371" s="153"/>
      <c r="AQ371" s="153"/>
      <c r="AR371" s="153"/>
      <c r="AS371" s="153"/>
      <c r="AT371" s="153"/>
      <c r="AU371" s="153"/>
      <c r="AV371" s="153"/>
      <c r="AW371" s="153"/>
      <c r="AX371" s="153"/>
      <c r="AY371" s="153"/>
      <c r="AZ371" s="153"/>
      <c r="BA371" s="153"/>
      <c r="BB371" s="153"/>
      <c r="BC371" s="153"/>
      <c r="BD371" s="153"/>
      <c r="BE371" s="153"/>
      <c r="BF371" s="153"/>
      <c r="BG371" s="223">
        <f t="shared" si="180"/>
        <v>120</v>
      </c>
      <c r="BH371" s="224">
        <f t="shared" si="181"/>
        <v>2</v>
      </c>
      <c r="BI371" s="225">
        <f t="shared" si="182"/>
        <v>2</v>
      </c>
      <c r="BJ371" s="225">
        <f t="shared" si="183"/>
        <v>100</v>
      </c>
      <c r="BK371" s="226">
        <f t="shared" si="184"/>
        <v>0</v>
      </c>
      <c r="BL371" s="226">
        <f t="shared" si="185"/>
        <v>100</v>
      </c>
      <c r="BM371" s="226">
        <f t="shared" si="186"/>
        <v>0</v>
      </c>
      <c r="BN371" s="237">
        <f t="shared" si="187"/>
        <v>0</v>
      </c>
      <c r="BO371" s="237">
        <f t="shared" si="188"/>
        <v>0</v>
      </c>
      <c r="BP371" s="237">
        <f t="shared" si="189"/>
        <v>0</v>
      </c>
      <c r="BQ371" s="238">
        <f t="shared" si="190"/>
        <v>0</v>
      </c>
      <c r="BW371" s="153">
        <f t="shared" si="174"/>
        <v>2862</v>
      </c>
    </row>
    <row r="372" spans="1:75">
      <c r="A372" s="170">
        <v>399</v>
      </c>
      <c r="B372" s="171">
        <v>46059</v>
      </c>
      <c r="C372" s="153" t="s">
        <v>99</v>
      </c>
      <c r="D372" s="130" t="str">
        <f t="shared" si="165"/>
        <v>CG</v>
      </c>
      <c r="E372" s="172" t="s">
        <v>110</v>
      </c>
      <c r="F372" s="172" t="s">
        <v>111</v>
      </c>
      <c r="G372" s="173" t="s">
        <v>115</v>
      </c>
      <c r="H372" s="173" t="s">
        <v>117</v>
      </c>
      <c r="I372" s="173" t="s">
        <v>102</v>
      </c>
      <c r="J372" s="105">
        <v>200497.11</v>
      </c>
      <c r="K372" s="197" t="str">
        <f>VLOOKUP(J372,'[3]Item List (3)'!A$1:B$110000,2,FALSE)</f>
        <v>OR.MNA6718G</v>
      </c>
      <c r="L372" s="105">
        <v>260129020</v>
      </c>
      <c r="M372" s="198" t="str">
        <f t="shared" si="167"/>
        <v>OR</v>
      </c>
      <c r="N372" s="153"/>
      <c r="O372" s="199" t="str">
        <f t="shared" si="176"/>
        <v/>
      </c>
      <c r="P372" s="153">
        <v>1</v>
      </c>
      <c r="Q372" s="243">
        <v>1485</v>
      </c>
      <c r="R372" s="153"/>
      <c r="S372" s="153"/>
      <c r="T372" s="153"/>
      <c r="U372" s="209">
        <f t="shared" si="179"/>
        <v>1485</v>
      </c>
      <c r="V372" s="153">
        <v>90</v>
      </c>
      <c r="W372" s="153"/>
      <c r="X372" s="153"/>
      <c r="Y372" s="153"/>
      <c r="Z372" s="153"/>
      <c r="AA372" s="153"/>
      <c r="AB372" s="153"/>
      <c r="AC372" s="153"/>
      <c r="AD372" s="153"/>
      <c r="AE372" s="153"/>
      <c r="AF372" s="153"/>
      <c r="AG372" s="153"/>
      <c r="AH372" s="153"/>
      <c r="AI372" s="153"/>
      <c r="AJ372" s="153"/>
      <c r="AK372" s="153"/>
      <c r="AL372" s="153"/>
      <c r="AM372" s="153"/>
      <c r="AN372" s="153"/>
      <c r="AO372" s="153"/>
      <c r="AP372" s="153"/>
      <c r="AQ372" s="153">
        <v>105</v>
      </c>
      <c r="AR372" s="153"/>
      <c r="AS372" s="153"/>
      <c r="AT372" s="153"/>
      <c r="AU372" s="153"/>
      <c r="AV372" s="153"/>
      <c r="AW372" s="153"/>
      <c r="AX372" s="153"/>
      <c r="AY372" s="153"/>
      <c r="AZ372" s="153">
        <v>15</v>
      </c>
      <c r="BA372" s="153"/>
      <c r="BB372" s="153"/>
      <c r="BC372" s="153"/>
      <c r="BD372" s="153"/>
      <c r="BE372" s="153"/>
      <c r="BF372" s="153"/>
      <c r="BG372" s="223">
        <f t="shared" si="180"/>
        <v>210</v>
      </c>
      <c r="BH372" s="224">
        <f t="shared" si="181"/>
        <v>3.5</v>
      </c>
      <c r="BI372" s="225">
        <f t="shared" si="182"/>
        <v>1.5</v>
      </c>
      <c r="BJ372" s="225">
        <f t="shared" si="183"/>
        <v>42.8571428571429</v>
      </c>
      <c r="BK372" s="226">
        <f t="shared" si="184"/>
        <v>0</v>
      </c>
      <c r="BL372" s="226">
        <f t="shared" si="185"/>
        <v>100</v>
      </c>
      <c r="BM372" s="226">
        <f t="shared" si="186"/>
        <v>0</v>
      </c>
      <c r="BN372" s="237">
        <f t="shared" si="187"/>
        <v>0</v>
      </c>
      <c r="BO372" s="237">
        <f t="shared" si="188"/>
        <v>0</v>
      </c>
      <c r="BP372" s="237">
        <f t="shared" si="189"/>
        <v>2</v>
      </c>
      <c r="BQ372" s="238">
        <f t="shared" si="190"/>
        <v>0</v>
      </c>
      <c r="BW372" s="153">
        <f t="shared" si="174"/>
        <v>1485</v>
      </c>
    </row>
    <row r="373" spans="1:75">
      <c r="A373" s="170">
        <v>400</v>
      </c>
      <c r="B373" s="171">
        <v>46059</v>
      </c>
      <c r="C373" s="153" t="s">
        <v>99</v>
      </c>
      <c r="D373" s="130" t="str">
        <f t="shared" si="165"/>
        <v>CG</v>
      </c>
      <c r="E373" s="172" t="s">
        <v>110</v>
      </c>
      <c r="F373" s="172" t="s">
        <v>111</v>
      </c>
      <c r="G373" s="173" t="s">
        <v>115</v>
      </c>
      <c r="H373" s="173" t="s">
        <v>117</v>
      </c>
      <c r="I373" s="173" t="s">
        <v>102</v>
      </c>
      <c r="J373" s="105">
        <v>200497.11</v>
      </c>
      <c r="K373" s="197" t="str">
        <f>VLOOKUP(J373,'[3]Item List (3)'!A$1:B$110000,2,FALSE)</f>
        <v>OR.MNA6718G</v>
      </c>
      <c r="L373" s="105">
        <v>260129020</v>
      </c>
      <c r="M373" s="198" t="str">
        <f t="shared" si="167"/>
        <v>OR</v>
      </c>
      <c r="N373" s="153"/>
      <c r="O373" s="199" t="str">
        <f t="shared" si="176"/>
        <v/>
      </c>
      <c r="P373" s="153">
        <v>1</v>
      </c>
      <c r="Q373" s="243">
        <v>4347</v>
      </c>
      <c r="R373" s="153"/>
      <c r="S373" s="153"/>
      <c r="T373" s="153"/>
      <c r="U373" s="209">
        <f t="shared" si="179"/>
        <v>4347</v>
      </c>
      <c r="V373" s="153">
        <v>120</v>
      </c>
      <c r="W373" s="153"/>
      <c r="X373" s="153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3"/>
      <c r="AL373" s="153"/>
      <c r="AM373" s="153"/>
      <c r="AN373" s="153"/>
      <c r="AO373" s="153"/>
      <c r="AP373" s="153"/>
      <c r="AQ373" s="153"/>
      <c r="AR373" s="153"/>
      <c r="AS373" s="153"/>
      <c r="AT373" s="153"/>
      <c r="AU373" s="153"/>
      <c r="AV373" s="153"/>
      <c r="AW373" s="153"/>
      <c r="AX373" s="153"/>
      <c r="AY373" s="153"/>
      <c r="AZ373" s="153"/>
      <c r="BA373" s="153"/>
      <c r="BB373" s="153"/>
      <c r="BC373" s="153"/>
      <c r="BD373" s="153"/>
      <c r="BE373" s="153"/>
      <c r="BF373" s="153"/>
      <c r="BG373" s="223">
        <f t="shared" si="180"/>
        <v>120</v>
      </c>
      <c r="BH373" s="224">
        <f t="shared" si="181"/>
        <v>2</v>
      </c>
      <c r="BI373" s="225">
        <f t="shared" si="182"/>
        <v>2</v>
      </c>
      <c r="BJ373" s="225">
        <f t="shared" si="183"/>
        <v>100</v>
      </c>
      <c r="BK373" s="226">
        <f t="shared" si="184"/>
        <v>0</v>
      </c>
      <c r="BL373" s="226">
        <f t="shared" si="185"/>
        <v>100</v>
      </c>
      <c r="BM373" s="226">
        <f t="shared" si="186"/>
        <v>0</v>
      </c>
      <c r="BN373" s="237">
        <f t="shared" si="187"/>
        <v>0</v>
      </c>
      <c r="BO373" s="237">
        <f t="shared" si="188"/>
        <v>0</v>
      </c>
      <c r="BP373" s="237">
        <f t="shared" si="189"/>
        <v>0</v>
      </c>
      <c r="BQ373" s="238">
        <f t="shared" si="190"/>
        <v>0</v>
      </c>
      <c r="BW373" s="153">
        <f t="shared" si="174"/>
        <v>4347</v>
      </c>
    </row>
    <row r="374" spans="1:75">
      <c r="A374" s="170">
        <v>401</v>
      </c>
      <c r="B374" s="171">
        <v>46059</v>
      </c>
      <c r="C374" s="153" t="s">
        <v>99</v>
      </c>
      <c r="D374" s="130" t="str">
        <f t="shared" si="165"/>
        <v>CG</v>
      </c>
      <c r="E374" s="172" t="s">
        <v>110</v>
      </c>
      <c r="F374" s="172" t="s">
        <v>114</v>
      </c>
      <c r="G374" s="173" t="s">
        <v>115</v>
      </c>
      <c r="H374" s="173" t="s">
        <v>117</v>
      </c>
      <c r="I374" s="173" t="s">
        <v>102</v>
      </c>
      <c r="J374" s="105">
        <v>200497.11</v>
      </c>
      <c r="K374" s="197" t="str">
        <f>VLOOKUP(J374,'[3]Item List (3)'!A$1:B$110000,2,FALSE)</f>
        <v>OR.MNA6718G</v>
      </c>
      <c r="L374" s="105">
        <v>260129020</v>
      </c>
      <c r="M374" s="198" t="str">
        <f t="shared" si="167"/>
        <v>OR</v>
      </c>
      <c r="N374" s="153"/>
      <c r="O374" s="199" t="str">
        <f t="shared" si="176"/>
        <v/>
      </c>
      <c r="P374" s="153">
        <v>1</v>
      </c>
      <c r="Q374" s="243">
        <v>3533</v>
      </c>
      <c r="R374" s="153"/>
      <c r="S374" s="153"/>
      <c r="T374" s="153"/>
      <c r="U374" s="209">
        <f t="shared" si="179"/>
        <v>3533</v>
      </c>
      <c r="V374" s="153">
        <v>90</v>
      </c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/>
      <c r="AH374" s="153"/>
      <c r="AI374" s="153"/>
      <c r="AJ374" s="153"/>
      <c r="AK374" s="153"/>
      <c r="AL374" s="153"/>
      <c r="AM374" s="153"/>
      <c r="AN374" s="153"/>
      <c r="AO374" s="153"/>
      <c r="AP374" s="153"/>
      <c r="AQ374" s="153"/>
      <c r="AR374" s="153"/>
      <c r="AS374" s="153"/>
      <c r="AT374" s="153"/>
      <c r="AU374" s="153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223">
        <f t="shared" si="180"/>
        <v>90</v>
      </c>
      <c r="BH374" s="224">
        <f t="shared" si="181"/>
        <v>1.5</v>
      </c>
      <c r="BI374" s="225">
        <f t="shared" si="182"/>
        <v>1.5</v>
      </c>
      <c r="BJ374" s="225">
        <f t="shared" si="183"/>
        <v>100</v>
      </c>
      <c r="BK374" s="226">
        <f t="shared" si="184"/>
        <v>0</v>
      </c>
      <c r="BL374" s="226">
        <f t="shared" si="185"/>
        <v>100</v>
      </c>
      <c r="BM374" s="226">
        <f t="shared" si="186"/>
        <v>0</v>
      </c>
      <c r="BN374" s="237">
        <f t="shared" si="187"/>
        <v>0</v>
      </c>
      <c r="BO374" s="237">
        <f t="shared" si="188"/>
        <v>0</v>
      </c>
      <c r="BP374" s="237">
        <f t="shared" si="189"/>
        <v>0</v>
      </c>
      <c r="BQ374" s="238">
        <f t="shared" si="190"/>
        <v>0</v>
      </c>
      <c r="BW374" s="153">
        <f t="shared" si="174"/>
        <v>3533</v>
      </c>
    </row>
    <row r="375" spans="1:75">
      <c r="A375" s="170">
        <v>402</v>
      </c>
      <c r="B375" s="171">
        <v>46059</v>
      </c>
      <c r="C375" s="153" t="s">
        <v>99</v>
      </c>
      <c r="D375" s="130" t="str">
        <f t="shared" si="165"/>
        <v>CG</v>
      </c>
      <c r="E375" s="172" t="s">
        <v>110</v>
      </c>
      <c r="F375" s="172" t="s">
        <v>140</v>
      </c>
      <c r="G375" s="173" t="s">
        <v>115</v>
      </c>
      <c r="H375" s="173" t="s">
        <v>117</v>
      </c>
      <c r="I375" s="173" t="s">
        <v>102</v>
      </c>
      <c r="J375" s="105">
        <v>200497.11</v>
      </c>
      <c r="K375" s="197" t="str">
        <f>VLOOKUP(J375,'[3]Item List (3)'!A$1:B$110000,2,FALSE)</f>
        <v>OR.MNA6718G</v>
      </c>
      <c r="L375" s="105">
        <v>260129020</v>
      </c>
      <c r="M375" s="198" t="str">
        <f t="shared" si="167"/>
        <v>OR</v>
      </c>
      <c r="N375" s="153"/>
      <c r="O375" s="199" t="str">
        <f t="shared" si="176"/>
        <v/>
      </c>
      <c r="P375" s="153">
        <v>1</v>
      </c>
      <c r="Q375" s="243">
        <v>873</v>
      </c>
      <c r="R375" s="153"/>
      <c r="S375" s="153"/>
      <c r="T375" s="153"/>
      <c r="U375" s="209">
        <f t="shared" si="179"/>
        <v>873</v>
      </c>
      <c r="V375" s="153">
        <v>60</v>
      </c>
      <c r="W375" s="153"/>
      <c r="X375" s="153"/>
      <c r="Y375" s="153"/>
      <c r="Z375" s="153"/>
      <c r="AA375" s="153"/>
      <c r="AB375" s="153"/>
      <c r="AC375" s="153"/>
      <c r="AD375" s="153"/>
      <c r="AE375" s="153"/>
      <c r="AF375" s="153"/>
      <c r="AG375" s="153"/>
      <c r="AH375" s="153"/>
      <c r="AI375" s="153"/>
      <c r="AJ375" s="153"/>
      <c r="AK375" s="153"/>
      <c r="AL375" s="153"/>
      <c r="AM375" s="153"/>
      <c r="AN375" s="153"/>
      <c r="AO375" s="153"/>
      <c r="AP375" s="153"/>
      <c r="AQ375" s="153"/>
      <c r="AR375" s="153"/>
      <c r="AS375" s="153"/>
      <c r="AT375" s="153"/>
      <c r="AU375" s="153"/>
      <c r="AV375" s="153"/>
      <c r="AW375" s="153"/>
      <c r="AX375" s="153"/>
      <c r="AY375" s="153"/>
      <c r="AZ375" s="153"/>
      <c r="BA375" s="153"/>
      <c r="BB375" s="153"/>
      <c r="BC375" s="153"/>
      <c r="BD375" s="153"/>
      <c r="BE375" s="153"/>
      <c r="BF375" s="153"/>
      <c r="BG375" s="223">
        <f t="shared" si="180"/>
        <v>60</v>
      </c>
      <c r="BH375" s="224">
        <f t="shared" si="181"/>
        <v>1</v>
      </c>
      <c r="BI375" s="225">
        <f t="shared" si="182"/>
        <v>1</v>
      </c>
      <c r="BJ375" s="225">
        <f t="shared" si="183"/>
        <v>100</v>
      </c>
      <c r="BK375" s="226">
        <f t="shared" si="184"/>
        <v>0</v>
      </c>
      <c r="BL375" s="226">
        <f t="shared" si="185"/>
        <v>100</v>
      </c>
      <c r="BM375" s="226">
        <f t="shared" si="186"/>
        <v>0</v>
      </c>
      <c r="BN375" s="237">
        <f t="shared" si="187"/>
        <v>0</v>
      </c>
      <c r="BO375" s="237">
        <f t="shared" si="188"/>
        <v>0</v>
      </c>
      <c r="BP375" s="237">
        <f t="shared" si="189"/>
        <v>0</v>
      </c>
      <c r="BQ375" s="238">
        <f t="shared" si="190"/>
        <v>0</v>
      </c>
      <c r="BW375" s="153">
        <f t="shared" si="174"/>
        <v>873</v>
      </c>
    </row>
    <row r="376" spans="1:75">
      <c r="A376" s="170">
        <v>403</v>
      </c>
      <c r="B376" s="171">
        <v>46059</v>
      </c>
      <c r="C376" s="153" t="s">
        <v>97</v>
      </c>
      <c r="D376" s="130" t="str">
        <f t="shared" si="165"/>
        <v>CG</v>
      </c>
      <c r="E376" s="172" t="s">
        <v>118</v>
      </c>
      <c r="F376" s="172" t="s">
        <v>114</v>
      </c>
      <c r="G376" s="173" t="s">
        <v>112</v>
      </c>
      <c r="H376" s="173" t="s">
        <v>113</v>
      </c>
      <c r="I376" s="173" t="s">
        <v>182</v>
      </c>
      <c r="J376" s="105">
        <v>104299</v>
      </c>
      <c r="K376" s="197" t="str">
        <f>VLOOKUP(J376,'[3]Item List (3)'!A$1:B$110000,2,FALSE)</f>
        <v>IR.9916</v>
      </c>
      <c r="L376" s="105">
        <v>260104006</v>
      </c>
      <c r="M376" s="198" t="str">
        <f t="shared" si="167"/>
        <v>IR</v>
      </c>
      <c r="N376" s="153"/>
      <c r="O376" s="199" t="str">
        <f t="shared" si="176"/>
        <v/>
      </c>
      <c r="P376" s="153">
        <v>1</v>
      </c>
      <c r="Q376" s="243">
        <v>8750</v>
      </c>
      <c r="R376" s="153"/>
      <c r="S376" s="153"/>
      <c r="T376" s="153"/>
      <c r="U376" s="209">
        <f t="shared" si="179"/>
        <v>8750</v>
      </c>
      <c r="V376" s="153">
        <v>240</v>
      </c>
      <c r="W376" s="153"/>
      <c r="X376" s="153"/>
      <c r="Y376" s="153"/>
      <c r="Z376" s="153"/>
      <c r="AA376" s="153"/>
      <c r="AB376" s="153"/>
      <c r="AC376" s="153"/>
      <c r="AD376" s="153"/>
      <c r="AE376" s="153"/>
      <c r="AF376" s="153"/>
      <c r="AG376" s="153"/>
      <c r="AH376" s="153"/>
      <c r="AI376" s="153"/>
      <c r="AJ376" s="153"/>
      <c r="AK376" s="153"/>
      <c r="AL376" s="153"/>
      <c r="AM376" s="153"/>
      <c r="AN376" s="153"/>
      <c r="AO376" s="153"/>
      <c r="AP376" s="153"/>
      <c r="AQ376" s="153">
        <v>60</v>
      </c>
      <c r="AR376" s="153">
        <v>120</v>
      </c>
      <c r="AS376" s="153"/>
      <c r="AT376" s="153"/>
      <c r="AU376" s="153"/>
      <c r="AV376" s="153"/>
      <c r="AW376" s="153"/>
      <c r="AX376" s="153"/>
      <c r="AY376" s="153"/>
      <c r="AZ376" s="153"/>
      <c r="BA376" s="153"/>
      <c r="BB376" s="153"/>
      <c r="BC376" s="153">
        <v>60</v>
      </c>
      <c r="BD376" s="153"/>
      <c r="BE376" s="153"/>
      <c r="BF376" s="153"/>
      <c r="BG376" s="223">
        <f t="shared" si="180"/>
        <v>480</v>
      </c>
      <c r="BH376" s="224">
        <f t="shared" si="181"/>
        <v>8</v>
      </c>
      <c r="BI376" s="225">
        <f t="shared" si="182"/>
        <v>4</v>
      </c>
      <c r="BJ376" s="225">
        <f t="shared" si="183"/>
        <v>50</v>
      </c>
      <c r="BK376" s="226">
        <f t="shared" si="184"/>
        <v>0</v>
      </c>
      <c r="BL376" s="226">
        <f t="shared" si="185"/>
        <v>100</v>
      </c>
      <c r="BM376" s="226">
        <f t="shared" si="186"/>
        <v>0</v>
      </c>
      <c r="BN376" s="237">
        <f t="shared" si="187"/>
        <v>0</v>
      </c>
      <c r="BO376" s="237">
        <f t="shared" si="188"/>
        <v>0</v>
      </c>
      <c r="BP376" s="237">
        <f t="shared" si="189"/>
        <v>4</v>
      </c>
      <c r="BQ376" s="238">
        <f t="shared" si="190"/>
        <v>0</v>
      </c>
      <c r="BW376" s="153">
        <f t="shared" si="174"/>
        <v>8750</v>
      </c>
    </row>
    <row r="377" spans="1:75">
      <c r="A377" s="170">
        <v>404</v>
      </c>
      <c r="B377" s="171">
        <v>46059</v>
      </c>
      <c r="C377" s="153" t="s">
        <v>99</v>
      </c>
      <c r="D377" s="130" t="str">
        <f t="shared" si="165"/>
        <v>CG</v>
      </c>
      <c r="E377" s="172" t="s">
        <v>118</v>
      </c>
      <c r="F377" s="172"/>
      <c r="G377" s="173"/>
      <c r="H377" s="173"/>
      <c r="I377" s="173"/>
      <c r="J377" s="105"/>
      <c r="K377" s="197" t="e">
        <f>VLOOKUP(J377,'[3]Item List (3)'!A$1:B$110000,2,FALSE)</f>
        <v>#N/A</v>
      </c>
      <c r="L377" s="105"/>
      <c r="M377" s="198" t="str">
        <f t="shared" si="167"/>
        <v>IR</v>
      </c>
      <c r="N377" s="153"/>
      <c r="O377" s="199" t="str">
        <f t="shared" si="176"/>
        <v/>
      </c>
      <c r="P377" s="153"/>
      <c r="Q377" s="243"/>
      <c r="R377" s="153"/>
      <c r="S377" s="153"/>
      <c r="T377" s="153"/>
      <c r="U377" s="209">
        <f t="shared" si="179"/>
        <v>0</v>
      </c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/>
      <c r="AF377" s="153"/>
      <c r="AG377" s="153"/>
      <c r="AH377" s="153"/>
      <c r="AI377" s="153"/>
      <c r="AJ377" s="153"/>
      <c r="AK377" s="153"/>
      <c r="AL377" s="153"/>
      <c r="AM377" s="153"/>
      <c r="AN377" s="153"/>
      <c r="AO377" s="153"/>
      <c r="AP377" s="153"/>
      <c r="AQ377" s="153"/>
      <c r="AR377" s="153">
        <v>480</v>
      </c>
      <c r="AS377" s="153"/>
      <c r="AT377" s="153"/>
      <c r="AU377" s="153"/>
      <c r="AV377" s="153"/>
      <c r="AW377" s="153"/>
      <c r="AX377" s="153"/>
      <c r="AY377" s="153"/>
      <c r="AZ377" s="153"/>
      <c r="BA377" s="153"/>
      <c r="BB377" s="153"/>
      <c r="BC377" s="153"/>
      <c r="BD377" s="153"/>
      <c r="BE377" s="153"/>
      <c r="BF377" s="153"/>
      <c r="BG377" s="223">
        <f t="shared" si="180"/>
        <v>480</v>
      </c>
      <c r="BH377" s="224">
        <f t="shared" si="181"/>
        <v>8</v>
      </c>
      <c r="BI377" s="225">
        <f t="shared" si="182"/>
        <v>0</v>
      </c>
      <c r="BJ377" s="225">
        <f t="shared" si="183"/>
        <v>0</v>
      </c>
      <c r="BK377" s="226">
        <f t="shared" si="184"/>
        <v>0</v>
      </c>
      <c r="BL377" s="226">
        <f t="shared" si="185"/>
        <v>0</v>
      </c>
      <c r="BM377" s="226">
        <f t="shared" si="186"/>
        <v>0</v>
      </c>
      <c r="BN377" s="237">
        <f t="shared" si="187"/>
        <v>0</v>
      </c>
      <c r="BO377" s="237">
        <f t="shared" si="188"/>
        <v>0</v>
      </c>
      <c r="BP377" s="237">
        <f t="shared" si="189"/>
        <v>8</v>
      </c>
      <c r="BQ377" s="238">
        <f t="shared" si="190"/>
        <v>0</v>
      </c>
      <c r="BW377" s="153">
        <f t="shared" si="174"/>
        <v>0</v>
      </c>
    </row>
    <row r="378" spans="1:75">
      <c r="A378" s="170">
        <v>405</v>
      </c>
      <c r="B378" s="171">
        <v>46059</v>
      </c>
      <c r="C378" s="153" t="s">
        <v>97</v>
      </c>
      <c r="D378" s="130" t="str">
        <f t="shared" si="165"/>
        <v>CG</v>
      </c>
      <c r="E378" s="172" t="s">
        <v>119</v>
      </c>
      <c r="F378" s="172" t="s">
        <v>114</v>
      </c>
      <c r="G378" s="173" t="s">
        <v>190</v>
      </c>
      <c r="H378" s="173" t="s">
        <v>188</v>
      </c>
      <c r="I378" s="173"/>
      <c r="J378" s="105">
        <v>208448</v>
      </c>
      <c r="K378" s="197" t="str">
        <f>VLOOKUP(J378,'[3]Item List (3)'!A$1:B$110000,2,FALSE)</f>
        <v>R.OR 448(JC 8007) </v>
      </c>
      <c r="L378" s="105">
        <v>251223010</v>
      </c>
      <c r="M378" s="198" t="str">
        <f t="shared" si="167"/>
        <v>OR</v>
      </c>
      <c r="N378" s="153"/>
      <c r="O378" s="199" t="str">
        <f t="shared" si="176"/>
        <v/>
      </c>
      <c r="P378" s="153">
        <v>1</v>
      </c>
      <c r="Q378" s="243">
        <v>841</v>
      </c>
      <c r="R378" s="153"/>
      <c r="S378" s="153">
        <v>84</v>
      </c>
      <c r="T378" s="153"/>
      <c r="U378" s="209">
        <f t="shared" si="179"/>
        <v>925</v>
      </c>
      <c r="V378" s="153">
        <v>60</v>
      </c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3"/>
      <c r="AH378" s="153"/>
      <c r="AI378" s="153"/>
      <c r="AJ378" s="153"/>
      <c r="AK378" s="153"/>
      <c r="AL378" s="153"/>
      <c r="AM378" s="153"/>
      <c r="AN378" s="153"/>
      <c r="AO378" s="153"/>
      <c r="AP378" s="153"/>
      <c r="AQ378" s="153">
        <v>60</v>
      </c>
      <c r="AR378" s="153">
        <v>120</v>
      </c>
      <c r="AS378" s="153"/>
      <c r="AT378" s="153"/>
      <c r="AU378" s="153"/>
      <c r="AV378" s="153"/>
      <c r="AW378" s="153"/>
      <c r="AX378" s="153"/>
      <c r="AY378" s="153"/>
      <c r="AZ378" s="153"/>
      <c r="BA378" s="153"/>
      <c r="BB378" s="153"/>
      <c r="BC378" s="153"/>
      <c r="BD378" s="153"/>
      <c r="BE378" s="153"/>
      <c r="BF378" s="153"/>
      <c r="BG378" s="223">
        <f t="shared" si="180"/>
        <v>240</v>
      </c>
      <c r="BH378" s="224">
        <f t="shared" si="181"/>
        <v>4</v>
      </c>
      <c r="BI378" s="225">
        <f t="shared" si="182"/>
        <v>1</v>
      </c>
      <c r="BJ378" s="225">
        <f t="shared" si="183"/>
        <v>25</v>
      </c>
      <c r="BK378" s="226">
        <f t="shared" si="184"/>
        <v>0</v>
      </c>
      <c r="BL378" s="226">
        <f t="shared" si="185"/>
        <v>90.9189189189189</v>
      </c>
      <c r="BM378" s="226">
        <f t="shared" si="186"/>
        <v>0</v>
      </c>
      <c r="BN378" s="237">
        <f t="shared" si="187"/>
        <v>0</v>
      </c>
      <c r="BO378" s="237">
        <f t="shared" si="188"/>
        <v>0</v>
      </c>
      <c r="BP378" s="237">
        <f t="shared" si="189"/>
        <v>3</v>
      </c>
      <c r="BQ378" s="238">
        <f t="shared" si="190"/>
        <v>0</v>
      </c>
      <c r="BW378" s="153">
        <f t="shared" si="174"/>
        <v>841</v>
      </c>
    </row>
    <row r="379" spans="1:75">
      <c r="A379" s="170">
        <v>406</v>
      </c>
      <c r="B379" s="171">
        <v>46059</v>
      </c>
      <c r="C379" s="153" t="s">
        <v>97</v>
      </c>
      <c r="D379" s="130" t="str">
        <f t="shared" si="165"/>
        <v>CG</v>
      </c>
      <c r="E379" s="172" t="s">
        <v>119</v>
      </c>
      <c r="F379" s="172" t="s">
        <v>111</v>
      </c>
      <c r="G379" s="173" t="s">
        <v>190</v>
      </c>
      <c r="H379" s="173" t="s">
        <v>188</v>
      </c>
      <c r="I379" s="173"/>
      <c r="J379" s="105">
        <v>208247</v>
      </c>
      <c r="K379" s="197" t="str">
        <f>VLOOKUP(J379,'[3]Item List (3)'!A$1:B$110000,2,FALSE)</f>
        <v>OR.209 YY2 </v>
      </c>
      <c r="L379" s="105"/>
      <c r="M379" s="198" t="str">
        <f t="shared" si="167"/>
        <v>OR</v>
      </c>
      <c r="N379" s="153"/>
      <c r="O379" s="199" t="str">
        <f t="shared" si="176"/>
        <v/>
      </c>
      <c r="P379" s="153">
        <v>1</v>
      </c>
      <c r="Q379" s="243">
        <v>1000</v>
      </c>
      <c r="R379" s="153"/>
      <c r="S379" s="153"/>
      <c r="T379" s="153"/>
      <c r="U379" s="209">
        <f t="shared" si="179"/>
        <v>1000</v>
      </c>
      <c r="V379" s="153">
        <v>60</v>
      </c>
      <c r="W379" s="153">
        <v>150</v>
      </c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3"/>
      <c r="AH379" s="153"/>
      <c r="AI379" s="153"/>
      <c r="AJ379" s="153"/>
      <c r="AK379" s="153"/>
      <c r="AL379" s="153"/>
      <c r="AM379" s="153"/>
      <c r="AN379" s="153"/>
      <c r="AO379" s="153"/>
      <c r="AP379" s="153"/>
      <c r="AQ379" s="153"/>
      <c r="AR379" s="153"/>
      <c r="AS379" s="153"/>
      <c r="AT379" s="153"/>
      <c r="AU379" s="153"/>
      <c r="AV379" s="153"/>
      <c r="AW379" s="153"/>
      <c r="AX379" s="153"/>
      <c r="AY379" s="153"/>
      <c r="AZ379" s="153"/>
      <c r="BA379" s="153"/>
      <c r="BB379" s="153"/>
      <c r="BC379" s="153"/>
      <c r="BD379" s="153"/>
      <c r="BE379" s="153"/>
      <c r="BF379" s="153"/>
      <c r="BG379" s="223">
        <f t="shared" si="180"/>
        <v>210</v>
      </c>
      <c r="BH379" s="224">
        <f t="shared" si="181"/>
        <v>3.5</v>
      </c>
      <c r="BI379" s="225">
        <f t="shared" si="182"/>
        <v>1</v>
      </c>
      <c r="BJ379" s="225">
        <f t="shared" si="183"/>
        <v>28.5714285714286</v>
      </c>
      <c r="BK379" s="226">
        <f t="shared" si="184"/>
        <v>0</v>
      </c>
      <c r="BL379" s="226">
        <f t="shared" si="185"/>
        <v>100</v>
      </c>
      <c r="BM379" s="226">
        <f t="shared" si="186"/>
        <v>0</v>
      </c>
      <c r="BN379" s="237">
        <f t="shared" si="187"/>
        <v>2.5</v>
      </c>
      <c r="BO379" s="237">
        <f t="shared" si="188"/>
        <v>0</v>
      </c>
      <c r="BP379" s="237">
        <f t="shared" si="189"/>
        <v>0</v>
      </c>
      <c r="BQ379" s="238">
        <f t="shared" si="190"/>
        <v>0</v>
      </c>
      <c r="BW379" s="153">
        <f t="shared" si="174"/>
        <v>1000</v>
      </c>
    </row>
    <row r="380" spans="1:75">
      <c r="A380" s="170">
        <v>407</v>
      </c>
      <c r="B380" s="171">
        <v>46059</v>
      </c>
      <c r="C380" s="153" t="s">
        <v>97</v>
      </c>
      <c r="D380" s="130" t="str">
        <f t="shared" si="165"/>
        <v>CG</v>
      </c>
      <c r="E380" s="172" t="s">
        <v>119</v>
      </c>
      <c r="F380" s="172" t="s">
        <v>111</v>
      </c>
      <c r="G380" s="173" t="s">
        <v>190</v>
      </c>
      <c r="H380" s="173" t="s">
        <v>188</v>
      </c>
      <c r="I380" s="173"/>
      <c r="J380" s="105">
        <v>208247</v>
      </c>
      <c r="K380" s="197" t="str">
        <f>VLOOKUP(J380,'[3]Item List (3)'!A$1:B$110000,2,FALSE)</f>
        <v>OR.209 YY2 </v>
      </c>
      <c r="L380" s="105"/>
      <c r="M380" s="198" t="str">
        <f t="shared" si="167"/>
        <v>OR</v>
      </c>
      <c r="N380" s="153"/>
      <c r="O380" s="199" t="str">
        <f t="shared" si="176"/>
        <v/>
      </c>
      <c r="P380" s="153">
        <v>1</v>
      </c>
      <c r="Q380" s="243">
        <v>500</v>
      </c>
      <c r="R380" s="153"/>
      <c r="S380" s="153"/>
      <c r="T380" s="153"/>
      <c r="U380" s="209">
        <f t="shared" si="179"/>
        <v>500</v>
      </c>
      <c r="V380" s="153">
        <v>30</v>
      </c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3"/>
      <c r="AH380" s="153"/>
      <c r="AI380" s="153"/>
      <c r="AJ380" s="153"/>
      <c r="AK380" s="153"/>
      <c r="AL380" s="153"/>
      <c r="AM380" s="153"/>
      <c r="AN380" s="153"/>
      <c r="AO380" s="153"/>
      <c r="AP380" s="153"/>
      <c r="AQ380" s="153"/>
      <c r="AR380" s="153"/>
      <c r="AS380" s="153"/>
      <c r="AT380" s="153"/>
      <c r="AU380" s="153"/>
      <c r="AV380" s="153"/>
      <c r="AW380" s="153"/>
      <c r="AX380" s="153"/>
      <c r="AY380" s="153"/>
      <c r="AZ380" s="153"/>
      <c r="BA380" s="153"/>
      <c r="BB380" s="153"/>
      <c r="BC380" s="153"/>
      <c r="BD380" s="153"/>
      <c r="BE380" s="153"/>
      <c r="BF380" s="153"/>
      <c r="BG380" s="223">
        <f t="shared" si="180"/>
        <v>30</v>
      </c>
      <c r="BH380" s="224">
        <f t="shared" si="181"/>
        <v>0.5</v>
      </c>
      <c r="BI380" s="225">
        <f t="shared" si="182"/>
        <v>0.5</v>
      </c>
      <c r="BJ380" s="225">
        <f t="shared" si="183"/>
        <v>100</v>
      </c>
      <c r="BK380" s="226">
        <f t="shared" si="184"/>
        <v>0</v>
      </c>
      <c r="BL380" s="226">
        <f t="shared" si="185"/>
        <v>100</v>
      </c>
      <c r="BM380" s="226">
        <f t="shared" si="186"/>
        <v>0</v>
      </c>
      <c r="BN380" s="237">
        <f t="shared" si="187"/>
        <v>0</v>
      </c>
      <c r="BO380" s="237">
        <f t="shared" si="188"/>
        <v>0</v>
      </c>
      <c r="BP380" s="237">
        <f t="shared" si="189"/>
        <v>0</v>
      </c>
      <c r="BQ380" s="238">
        <f t="shared" si="190"/>
        <v>0</v>
      </c>
      <c r="BW380" s="153">
        <f t="shared" si="174"/>
        <v>500</v>
      </c>
    </row>
    <row r="381" spans="1:75">
      <c r="A381" s="170">
        <v>408</v>
      </c>
      <c r="B381" s="171">
        <v>46059</v>
      </c>
      <c r="C381" s="153" t="s">
        <v>99</v>
      </c>
      <c r="D381" s="130" t="str">
        <f t="shared" si="165"/>
        <v>CG</v>
      </c>
      <c r="E381" s="172" t="s">
        <v>119</v>
      </c>
      <c r="F381" s="172" t="s">
        <v>111</v>
      </c>
      <c r="G381" s="173" t="s">
        <v>190</v>
      </c>
      <c r="H381" s="173" t="s">
        <v>116</v>
      </c>
      <c r="I381" s="173" t="s">
        <v>195</v>
      </c>
      <c r="J381" s="105">
        <v>208247</v>
      </c>
      <c r="K381" s="197" t="str">
        <f>VLOOKUP(J381,'[3]Item List (3)'!A$1:B$110000,2,FALSE)</f>
        <v>OR.209 YY2 </v>
      </c>
      <c r="L381" s="105">
        <v>260104004</v>
      </c>
      <c r="M381" s="198" t="str">
        <f t="shared" si="167"/>
        <v>OR</v>
      </c>
      <c r="N381" s="153"/>
      <c r="O381" s="199" t="str">
        <f t="shared" ref="O381:O403" si="191">IFERROR(3600/N381,"")</f>
        <v/>
      </c>
      <c r="P381" s="153">
        <v>1</v>
      </c>
      <c r="Q381" s="243">
        <v>591</v>
      </c>
      <c r="R381" s="153"/>
      <c r="S381" s="153"/>
      <c r="T381" s="153"/>
      <c r="U381" s="209">
        <f t="shared" si="179"/>
        <v>591</v>
      </c>
      <c r="V381" s="153">
        <v>60</v>
      </c>
      <c r="W381" s="153"/>
      <c r="X381" s="153">
        <v>60</v>
      </c>
      <c r="Y381" s="153"/>
      <c r="Z381" s="153"/>
      <c r="AA381" s="153"/>
      <c r="AB381" s="153"/>
      <c r="AC381" s="153"/>
      <c r="AD381" s="153"/>
      <c r="AE381" s="153"/>
      <c r="AF381" s="153"/>
      <c r="AG381" s="153"/>
      <c r="AH381" s="153"/>
      <c r="AI381" s="153"/>
      <c r="AJ381" s="153"/>
      <c r="AK381" s="153"/>
      <c r="AL381" s="153"/>
      <c r="AM381" s="153"/>
      <c r="AN381" s="153"/>
      <c r="AO381" s="153"/>
      <c r="AP381" s="153"/>
      <c r="AQ381" s="153">
        <v>60</v>
      </c>
      <c r="AR381" s="153"/>
      <c r="AS381" s="153"/>
      <c r="AT381" s="153"/>
      <c r="AU381" s="153"/>
      <c r="AV381" s="153"/>
      <c r="AW381" s="153"/>
      <c r="AX381" s="153"/>
      <c r="AY381" s="153"/>
      <c r="AZ381" s="153">
        <v>15</v>
      </c>
      <c r="BA381" s="153"/>
      <c r="BB381" s="153"/>
      <c r="BC381" s="153"/>
      <c r="BD381" s="153"/>
      <c r="BE381" s="153"/>
      <c r="BF381" s="153"/>
      <c r="BG381" s="223">
        <f t="shared" si="180"/>
        <v>195</v>
      </c>
      <c r="BH381" s="224">
        <f t="shared" si="181"/>
        <v>3.25</v>
      </c>
      <c r="BI381" s="225">
        <f t="shared" si="182"/>
        <v>1</v>
      </c>
      <c r="BJ381" s="225">
        <f t="shared" si="183"/>
        <v>30.7692307692308</v>
      </c>
      <c r="BK381" s="226">
        <f t="shared" si="184"/>
        <v>0</v>
      </c>
      <c r="BL381" s="226">
        <f t="shared" si="185"/>
        <v>100</v>
      </c>
      <c r="BM381" s="226">
        <f t="shared" si="186"/>
        <v>0</v>
      </c>
      <c r="BN381" s="237">
        <f t="shared" si="187"/>
        <v>0</v>
      </c>
      <c r="BO381" s="237">
        <f t="shared" si="188"/>
        <v>0</v>
      </c>
      <c r="BP381" s="237">
        <f t="shared" si="189"/>
        <v>2.25</v>
      </c>
      <c r="BQ381" s="238">
        <f t="shared" si="190"/>
        <v>0</v>
      </c>
      <c r="BW381" s="153">
        <f t="shared" si="174"/>
        <v>591</v>
      </c>
    </row>
    <row r="382" spans="1:75">
      <c r="A382" s="170">
        <v>409</v>
      </c>
      <c r="B382" s="171">
        <v>46059</v>
      </c>
      <c r="C382" s="153" t="s">
        <v>99</v>
      </c>
      <c r="D382" s="130" t="str">
        <f t="shared" si="165"/>
        <v>CG</v>
      </c>
      <c r="E382" s="172" t="s">
        <v>119</v>
      </c>
      <c r="F382" s="172" t="s">
        <v>114</v>
      </c>
      <c r="G382" s="173" t="s">
        <v>190</v>
      </c>
      <c r="H382" s="173" t="s">
        <v>116</v>
      </c>
      <c r="I382" s="173" t="s">
        <v>195</v>
      </c>
      <c r="J382" s="105">
        <v>208247</v>
      </c>
      <c r="K382" s="197" t="str">
        <f>VLOOKUP(J382,'[3]Item List (3)'!A$1:B$110000,2,FALSE)</f>
        <v>OR.209 YY2 </v>
      </c>
      <c r="L382" s="105">
        <v>260104004</v>
      </c>
      <c r="M382" s="198" t="str">
        <f t="shared" si="167"/>
        <v>OR</v>
      </c>
      <c r="N382" s="153"/>
      <c r="O382" s="199" t="str">
        <f t="shared" si="191"/>
        <v/>
      </c>
      <c r="P382" s="153">
        <v>1</v>
      </c>
      <c r="Q382" s="243">
        <v>1091</v>
      </c>
      <c r="R382" s="153"/>
      <c r="S382" s="153"/>
      <c r="T382" s="153"/>
      <c r="U382" s="209">
        <f t="shared" si="179"/>
        <v>1091</v>
      </c>
      <c r="V382" s="153">
        <v>120</v>
      </c>
      <c r="W382" s="153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3"/>
      <c r="AH382" s="153"/>
      <c r="AI382" s="153"/>
      <c r="AJ382" s="251"/>
      <c r="AK382" s="153"/>
      <c r="AL382" s="153"/>
      <c r="AM382" s="153"/>
      <c r="AN382" s="153"/>
      <c r="AO382" s="153"/>
      <c r="AP382" s="153"/>
      <c r="AQ382" s="153"/>
      <c r="AR382" s="153"/>
      <c r="AS382" s="153"/>
      <c r="AT382" s="153"/>
      <c r="AU382" s="153"/>
      <c r="AV382" s="153"/>
      <c r="AW382" s="153"/>
      <c r="AX382" s="153"/>
      <c r="AY382" s="153"/>
      <c r="AZ382" s="153"/>
      <c r="BA382" s="153"/>
      <c r="BB382" s="153"/>
      <c r="BC382" s="153"/>
      <c r="BD382" s="153"/>
      <c r="BE382" s="153"/>
      <c r="BF382" s="153"/>
      <c r="BG382" s="223">
        <f t="shared" si="180"/>
        <v>120</v>
      </c>
      <c r="BH382" s="224">
        <f t="shared" si="181"/>
        <v>2</v>
      </c>
      <c r="BI382" s="225">
        <f t="shared" si="182"/>
        <v>2</v>
      </c>
      <c r="BJ382" s="225">
        <f t="shared" si="183"/>
        <v>100</v>
      </c>
      <c r="BK382" s="226">
        <f t="shared" si="184"/>
        <v>0</v>
      </c>
      <c r="BL382" s="226">
        <f t="shared" si="185"/>
        <v>100</v>
      </c>
      <c r="BM382" s="226">
        <f t="shared" si="186"/>
        <v>0</v>
      </c>
      <c r="BN382" s="237">
        <f t="shared" si="187"/>
        <v>0</v>
      </c>
      <c r="BO382" s="237">
        <f t="shared" si="188"/>
        <v>0</v>
      </c>
      <c r="BP382" s="237">
        <f t="shared" si="189"/>
        <v>0</v>
      </c>
      <c r="BQ382" s="238">
        <f t="shared" si="190"/>
        <v>0</v>
      </c>
      <c r="BW382" s="153">
        <f t="shared" si="174"/>
        <v>1091</v>
      </c>
    </row>
    <row r="383" spans="1:75">
      <c r="A383" s="170">
        <v>410</v>
      </c>
      <c r="B383" s="171">
        <v>46059</v>
      </c>
      <c r="C383" s="153" t="s">
        <v>99</v>
      </c>
      <c r="D383" s="130" t="str">
        <f t="shared" si="165"/>
        <v>CG</v>
      </c>
      <c r="E383" s="172" t="s">
        <v>119</v>
      </c>
      <c r="F383" s="172" t="s">
        <v>111</v>
      </c>
      <c r="G383" s="173" t="s">
        <v>190</v>
      </c>
      <c r="H383" s="173" t="s">
        <v>116</v>
      </c>
      <c r="I383" s="173" t="s">
        <v>195</v>
      </c>
      <c r="J383" s="105">
        <v>208247</v>
      </c>
      <c r="K383" s="197" t="str">
        <f>VLOOKUP(J383,'[3]Item List (3)'!A$1:B$110000,2,FALSE)</f>
        <v>OR.209 YY2 </v>
      </c>
      <c r="L383" s="105">
        <v>260104004</v>
      </c>
      <c r="M383" s="198" t="str">
        <f t="shared" si="167"/>
        <v>OR</v>
      </c>
      <c r="N383" s="153"/>
      <c r="O383" s="199" t="str">
        <f t="shared" si="191"/>
        <v/>
      </c>
      <c r="P383" s="153">
        <v>2</v>
      </c>
      <c r="Q383" s="243">
        <v>1621</v>
      </c>
      <c r="R383" s="153"/>
      <c r="S383" s="153"/>
      <c r="T383" s="153"/>
      <c r="U383" s="209">
        <f t="shared" si="179"/>
        <v>1621</v>
      </c>
      <c r="V383" s="153">
        <v>165</v>
      </c>
      <c r="W383" s="153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3"/>
      <c r="AH383" s="153"/>
      <c r="AI383" s="251"/>
      <c r="AJ383" s="153"/>
      <c r="AK383" s="153"/>
      <c r="AL383" s="153"/>
      <c r="AM383" s="153"/>
      <c r="AN383" s="153"/>
      <c r="AO383" s="153"/>
      <c r="AP383" s="153"/>
      <c r="AQ383" s="153"/>
      <c r="AR383" s="153"/>
      <c r="AS383" s="153"/>
      <c r="AT383" s="153"/>
      <c r="AU383" s="153"/>
      <c r="AV383" s="153"/>
      <c r="AW383" s="153"/>
      <c r="AX383" s="153"/>
      <c r="AY383" s="153"/>
      <c r="AZ383" s="153"/>
      <c r="BA383" s="153"/>
      <c r="BB383" s="153"/>
      <c r="BC383" s="153"/>
      <c r="BD383" s="153"/>
      <c r="BE383" s="153"/>
      <c r="BF383" s="153"/>
      <c r="BG383" s="223">
        <f t="shared" si="180"/>
        <v>165</v>
      </c>
      <c r="BH383" s="224">
        <f t="shared" si="181"/>
        <v>2.75</v>
      </c>
      <c r="BI383" s="225">
        <f t="shared" si="182"/>
        <v>2.75</v>
      </c>
      <c r="BJ383" s="225">
        <f t="shared" si="183"/>
        <v>100</v>
      </c>
      <c r="BK383" s="226">
        <f t="shared" si="184"/>
        <v>0</v>
      </c>
      <c r="BL383" s="226">
        <f t="shared" si="185"/>
        <v>100</v>
      </c>
      <c r="BM383" s="226">
        <f t="shared" si="186"/>
        <v>0</v>
      </c>
      <c r="BN383" s="237">
        <f t="shared" si="187"/>
        <v>0</v>
      </c>
      <c r="BO383" s="237">
        <f t="shared" si="188"/>
        <v>0</v>
      </c>
      <c r="BP383" s="237">
        <f t="shared" si="189"/>
        <v>0</v>
      </c>
      <c r="BQ383" s="238">
        <f t="shared" si="190"/>
        <v>0</v>
      </c>
      <c r="BW383" s="153">
        <f t="shared" si="174"/>
        <v>3242</v>
      </c>
    </row>
    <row r="384" spans="1:75">
      <c r="A384" s="170">
        <v>411</v>
      </c>
      <c r="B384" s="171">
        <v>46059</v>
      </c>
      <c r="C384" s="153" t="s">
        <v>97</v>
      </c>
      <c r="D384" s="130" t="s">
        <v>184</v>
      </c>
      <c r="E384" s="172" t="s">
        <v>120</v>
      </c>
      <c r="F384" s="172" t="s">
        <v>129</v>
      </c>
      <c r="G384" s="173" t="s">
        <v>126</v>
      </c>
      <c r="H384" s="173"/>
      <c r="I384" s="173"/>
      <c r="J384" s="105">
        <v>104737</v>
      </c>
      <c r="K384" s="197" t="str">
        <f>VLOOKUP(J384,'[3]Item List (3)'!A$1:B$110000,2,FALSE)</f>
        <v>IR.IR 42X51.5X37 </v>
      </c>
      <c r="L384" s="105">
        <v>251107009</v>
      </c>
      <c r="M384" s="198" t="str">
        <f t="shared" si="167"/>
        <v>IR</v>
      </c>
      <c r="N384" s="153">
        <v>40</v>
      </c>
      <c r="O384" s="199">
        <f t="shared" si="191"/>
        <v>90</v>
      </c>
      <c r="P384" s="153">
        <v>1</v>
      </c>
      <c r="Q384" s="243">
        <v>588</v>
      </c>
      <c r="R384" s="153">
        <v>6</v>
      </c>
      <c r="S384" s="153"/>
      <c r="T384" s="153"/>
      <c r="U384" s="209">
        <f t="shared" si="179"/>
        <v>588</v>
      </c>
      <c r="V384" s="153">
        <v>420</v>
      </c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3"/>
      <c r="AH384" s="153"/>
      <c r="AI384" s="153"/>
      <c r="AJ384" s="153"/>
      <c r="AK384" s="153"/>
      <c r="AL384" s="153"/>
      <c r="AM384" s="153"/>
      <c r="AN384" s="153"/>
      <c r="AO384" s="153"/>
      <c r="AP384" s="153"/>
      <c r="AQ384" s="153"/>
      <c r="AR384" s="153">
        <v>60</v>
      </c>
      <c r="AS384" s="153"/>
      <c r="AT384" s="153"/>
      <c r="AU384" s="153"/>
      <c r="AV384" s="153"/>
      <c r="AW384" s="153"/>
      <c r="AX384" s="153"/>
      <c r="AY384" s="153"/>
      <c r="AZ384" s="153"/>
      <c r="BA384" s="153"/>
      <c r="BB384" s="153"/>
      <c r="BC384" s="153"/>
      <c r="BD384" s="153"/>
      <c r="BE384" s="153"/>
      <c r="BF384" s="153"/>
      <c r="BG384" s="223">
        <f t="shared" si="180"/>
        <v>480</v>
      </c>
      <c r="BH384" s="224">
        <f t="shared" si="181"/>
        <v>8</v>
      </c>
      <c r="BI384" s="225">
        <f t="shared" si="182"/>
        <v>7</v>
      </c>
      <c r="BJ384" s="225">
        <f t="shared" si="183"/>
        <v>87.5</v>
      </c>
      <c r="BK384" s="226">
        <f t="shared" si="184"/>
        <v>93.3333333333333</v>
      </c>
      <c r="BL384" s="226">
        <f t="shared" si="185"/>
        <v>98.9795918367347</v>
      </c>
      <c r="BM384" s="226">
        <f t="shared" si="186"/>
        <v>80.8333333333333</v>
      </c>
      <c r="BN384" s="237">
        <f t="shared" si="187"/>
        <v>0</v>
      </c>
      <c r="BO384" s="237">
        <f t="shared" si="188"/>
        <v>720</v>
      </c>
      <c r="BP384" s="237">
        <f t="shared" si="189"/>
        <v>1</v>
      </c>
      <c r="BQ384" s="238">
        <f t="shared" si="190"/>
        <v>90</v>
      </c>
      <c r="BW384" s="153">
        <f t="shared" si="174"/>
        <v>588</v>
      </c>
    </row>
    <row r="385" spans="1:75">
      <c r="A385" s="170">
        <v>412</v>
      </c>
      <c r="B385" s="171">
        <v>46059</v>
      </c>
      <c r="C385" s="153" t="s">
        <v>99</v>
      </c>
      <c r="D385" s="130" t="str">
        <f t="shared" ref="D384:D401" si="192">LEFT(E385,2)</f>
        <v>EG</v>
      </c>
      <c r="E385" s="172" t="s">
        <v>120</v>
      </c>
      <c r="F385" s="172" t="s">
        <v>129</v>
      </c>
      <c r="G385" s="173" t="s">
        <v>124</v>
      </c>
      <c r="H385" s="173"/>
      <c r="I385" s="173"/>
      <c r="J385" s="105">
        <v>104737</v>
      </c>
      <c r="K385" s="197" t="str">
        <f>VLOOKUP(J385,'[3]Item List (3)'!A$1:B$110000,2,FALSE)</f>
        <v>IR.IR 42X51.5X37 </v>
      </c>
      <c r="L385" s="105">
        <v>251107009</v>
      </c>
      <c r="M385" s="198" t="str">
        <f t="shared" si="167"/>
        <v>IR</v>
      </c>
      <c r="N385" s="153">
        <v>40</v>
      </c>
      <c r="O385" s="199">
        <f t="shared" si="191"/>
        <v>90</v>
      </c>
      <c r="P385" s="153">
        <v>1</v>
      </c>
      <c r="Q385" s="243">
        <v>647</v>
      </c>
      <c r="R385" s="153">
        <v>10</v>
      </c>
      <c r="S385" s="153"/>
      <c r="T385" s="153"/>
      <c r="U385" s="209">
        <f t="shared" si="179"/>
        <v>647</v>
      </c>
      <c r="V385" s="153">
        <v>465</v>
      </c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3"/>
      <c r="AH385" s="153"/>
      <c r="AI385" s="153"/>
      <c r="AJ385" s="153"/>
      <c r="AK385" s="153"/>
      <c r="AL385" s="153"/>
      <c r="AM385" s="153"/>
      <c r="AN385" s="153"/>
      <c r="AO385" s="153"/>
      <c r="AP385" s="153"/>
      <c r="AQ385" s="153"/>
      <c r="AR385" s="153"/>
      <c r="AS385" s="153"/>
      <c r="AT385" s="153"/>
      <c r="AU385" s="153"/>
      <c r="AV385" s="153"/>
      <c r="AW385" s="153"/>
      <c r="AX385" s="153"/>
      <c r="AY385" s="153"/>
      <c r="AZ385" s="153">
        <v>15</v>
      </c>
      <c r="BA385" s="153"/>
      <c r="BB385" s="153"/>
      <c r="BC385" s="153"/>
      <c r="BD385" s="153"/>
      <c r="BE385" s="153"/>
      <c r="BF385" s="153"/>
      <c r="BG385" s="223">
        <f t="shared" si="180"/>
        <v>480</v>
      </c>
      <c r="BH385" s="224">
        <f t="shared" si="181"/>
        <v>8</v>
      </c>
      <c r="BI385" s="225">
        <f t="shared" si="182"/>
        <v>7.75</v>
      </c>
      <c r="BJ385" s="225">
        <f t="shared" si="183"/>
        <v>96.875</v>
      </c>
      <c r="BK385" s="226">
        <f t="shared" si="184"/>
        <v>92.7598566308244</v>
      </c>
      <c r="BL385" s="226">
        <f t="shared" si="185"/>
        <v>98.4544049459042</v>
      </c>
      <c r="BM385" s="226">
        <f t="shared" si="186"/>
        <v>88.4722222222222</v>
      </c>
      <c r="BN385" s="237">
        <f t="shared" si="187"/>
        <v>0</v>
      </c>
      <c r="BO385" s="237">
        <f t="shared" si="188"/>
        <v>720</v>
      </c>
      <c r="BP385" s="237">
        <f t="shared" si="189"/>
        <v>0.25</v>
      </c>
      <c r="BQ385" s="238">
        <f t="shared" si="190"/>
        <v>22.5</v>
      </c>
      <c r="BW385" s="153">
        <f t="shared" si="174"/>
        <v>647</v>
      </c>
    </row>
    <row r="386" spans="1:75">
      <c r="A386" s="170">
        <v>413</v>
      </c>
      <c r="B386" s="171">
        <v>46059</v>
      </c>
      <c r="C386" s="153" t="s">
        <v>97</v>
      </c>
      <c r="D386" s="130" t="str">
        <f t="shared" si="192"/>
        <v>EG</v>
      </c>
      <c r="E386" s="172" t="s">
        <v>121</v>
      </c>
      <c r="F386" s="172"/>
      <c r="G386" s="173"/>
      <c r="H386" s="173"/>
      <c r="I386" s="173"/>
      <c r="J386" s="105"/>
      <c r="K386" s="197" t="e">
        <f>VLOOKUP(J386,'[3]Item List (3)'!A$1:B$110000,2,FALSE)</f>
        <v>#N/A</v>
      </c>
      <c r="L386" s="105"/>
      <c r="M386" s="198" t="str">
        <f t="shared" si="167"/>
        <v>IR</v>
      </c>
      <c r="N386" s="153"/>
      <c r="O386" s="199" t="str">
        <f t="shared" si="191"/>
        <v/>
      </c>
      <c r="P386" s="153"/>
      <c r="Q386" s="243"/>
      <c r="R386" s="153"/>
      <c r="S386" s="153"/>
      <c r="T386" s="153"/>
      <c r="U386" s="209">
        <f t="shared" si="179"/>
        <v>0</v>
      </c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3"/>
      <c r="AH386" s="153"/>
      <c r="AI386" s="153"/>
      <c r="AJ386" s="153"/>
      <c r="AK386" s="153"/>
      <c r="AL386" s="153"/>
      <c r="AM386" s="153"/>
      <c r="AN386" s="153"/>
      <c r="AO386" s="153"/>
      <c r="AP386" s="153"/>
      <c r="AQ386" s="153"/>
      <c r="AR386" s="153">
        <v>480</v>
      </c>
      <c r="AS386" s="153"/>
      <c r="AT386" s="153"/>
      <c r="AU386" s="153"/>
      <c r="AV386" s="153"/>
      <c r="AW386" s="153"/>
      <c r="AX386" s="153"/>
      <c r="AY386" s="153"/>
      <c r="AZ386" s="153"/>
      <c r="BA386" s="153"/>
      <c r="BB386" s="153"/>
      <c r="BC386" s="153"/>
      <c r="BD386" s="153"/>
      <c r="BE386" s="153"/>
      <c r="BF386" s="153"/>
      <c r="BG386" s="223">
        <f t="shared" si="180"/>
        <v>480</v>
      </c>
      <c r="BH386" s="224">
        <f t="shared" si="181"/>
        <v>8</v>
      </c>
      <c r="BI386" s="225">
        <f t="shared" si="182"/>
        <v>0</v>
      </c>
      <c r="BJ386" s="225">
        <f t="shared" si="183"/>
        <v>0</v>
      </c>
      <c r="BK386" s="226">
        <f t="shared" si="184"/>
        <v>0</v>
      </c>
      <c r="BL386" s="226">
        <f t="shared" si="185"/>
        <v>0</v>
      </c>
      <c r="BM386" s="226">
        <f t="shared" si="186"/>
        <v>0</v>
      </c>
      <c r="BN386" s="237">
        <f t="shared" si="187"/>
        <v>0</v>
      </c>
      <c r="BO386" s="237">
        <f t="shared" si="188"/>
        <v>0</v>
      </c>
      <c r="BP386" s="237">
        <f t="shared" si="189"/>
        <v>8</v>
      </c>
      <c r="BQ386" s="238">
        <f t="shared" si="190"/>
        <v>0</v>
      </c>
      <c r="BW386" s="153">
        <f t="shared" si="174"/>
        <v>0</v>
      </c>
    </row>
    <row r="387" spans="1:75">
      <c r="A387" s="170">
        <v>414</v>
      </c>
      <c r="B387" s="171">
        <v>46059</v>
      </c>
      <c r="C387" s="153" t="s">
        <v>99</v>
      </c>
      <c r="D387" s="130" t="str">
        <f t="shared" si="192"/>
        <v>EG</v>
      </c>
      <c r="E387" s="172" t="s">
        <v>121</v>
      </c>
      <c r="F387" s="172"/>
      <c r="G387" s="173"/>
      <c r="H387" s="173"/>
      <c r="I387" s="173"/>
      <c r="J387" s="105"/>
      <c r="K387" s="197" t="e">
        <f>VLOOKUP(J387,'[3]Item List (3)'!A$1:B$110000,2,FALSE)</f>
        <v>#N/A</v>
      </c>
      <c r="L387" s="105"/>
      <c r="M387" s="198" t="str">
        <f t="shared" si="167"/>
        <v>IR</v>
      </c>
      <c r="N387" s="153"/>
      <c r="O387" s="199" t="str">
        <f t="shared" si="191"/>
        <v/>
      </c>
      <c r="P387" s="153"/>
      <c r="Q387" s="243"/>
      <c r="R387" s="153"/>
      <c r="S387" s="153"/>
      <c r="T387" s="153"/>
      <c r="U387" s="209">
        <f t="shared" si="179"/>
        <v>0</v>
      </c>
      <c r="V387" s="153"/>
      <c r="W387" s="153"/>
      <c r="X387" s="153"/>
      <c r="Y387" s="153"/>
      <c r="Z387" s="153"/>
      <c r="AA387" s="153"/>
      <c r="AB387" s="153"/>
      <c r="AC387" s="153"/>
      <c r="AD387" s="153"/>
      <c r="AE387" s="153"/>
      <c r="AF387" s="153"/>
      <c r="AG387" s="153"/>
      <c r="AH387" s="153"/>
      <c r="AI387" s="153"/>
      <c r="AJ387" s="153"/>
      <c r="AK387" s="153"/>
      <c r="AL387" s="153"/>
      <c r="AM387" s="153"/>
      <c r="AN387" s="153"/>
      <c r="AO387" s="153"/>
      <c r="AP387" s="153"/>
      <c r="AQ387" s="153"/>
      <c r="AR387" s="153">
        <v>480</v>
      </c>
      <c r="AS387" s="153"/>
      <c r="AT387" s="153"/>
      <c r="AU387" s="153"/>
      <c r="AV387" s="153"/>
      <c r="AW387" s="153"/>
      <c r="AX387" s="153"/>
      <c r="AY387" s="153"/>
      <c r="AZ387" s="153"/>
      <c r="BA387" s="153"/>
      <c r="BB387" s="153"/>
      <c r="BC387" s="153"/>
      <c r="BD387" s="153"/>
      <c r="BE387" s="153"/>
      <c r="BF387" s="153"/>
      <c r="BG387" s="223">
        <f t="shared" si="180"/>
        <v>480</v>
      </c>
      <c r="BH387" s="224">
        <f t="shared" si="181"/>
        <v>8</v>
      </c>
      <c r="BI387" s="225">
        <f t="shared" si="182"/>
        <v>0</v>
      </c>
      <c r="BJ387" s="225">
        <f t="shared" si="183"/>
        <v>0</v>
      </c>
      <c r="BK387" s="226">
        <f t="shared" si="184"/>
        <v>0</v>
      </c>
      <c r="BL387" s="226">
        <f t="shared" si="185"/>
        <v>0</v>
      </c>
      <c r="BM387" s="226">
        <f t="shared" si="186"/>
        <v>0</v>
      </c>
      <c r="BN387" s="237">
        <f t="shared" si="187"/>
        <v>0</v>
      </c>
      <c r="BO387" s="237">
        <f t="shared" si="188"/>
        <v>0</v>
      </c>
      <c r="BP387" s="237">
        <f t="shared" si="189"/>
        <v>8</v>
      </c>
      <c r="BQ387" s="238">
        <f t="shared" si="190"/>
        <v>0</v>
      </c>
      <c r="BW387" s="153">
        <f t="shared" si="174"/>
        <v>0</v>
      </c>
    </row>
    <row r="388" spans="1:75">
      <c r="A388" s="170">
        <v>415</v>
      </c>
      <c r="B388" s="171">
        <v>46059</v>
      </c>
      <c r="C388" s="153" t="s">
        <v>97</v>
      </c>
      <c r="D388" s="130" t="str">
        <f t="shared" si="192"/>
        <v>EG</v>
      </c>
      <c r="E388" s="172" t="s">
        <v>125</v>
      </c>
      <c r="F388" s="172"/>
      <c r="G388" s="173"/>
      <c r="H388" s="173"/>
      <c r="I388" s="173"/>
      <c r="J388" s="105"/>
      <c r="K388" s="197" t="e">
        <f>VLOOKUP(J388,'[3]Item List (3)'!A$1:B$110000,2,FALSE)</f>
        <v>#N/A</v>
      </c>
      <c r="L388" s="105"/>
      <c r="M388" s="198" t="str">
        <f>IF((LEFT(J388))="2",$L$2,$J$2)</f>
        <v>IR</v>
      </c>
      <c r="N388" s="153"/>
      <c r="O388" s="199" t="str">
        <f t="shared" si="191"/>
        <v/>
      </c>
      <c r="P388" s="153"/>
      <c r="Q388" s="243"/>
      <c r="R388" s="153"/>
      <c r="S388" s="153"/>
      <c r="T388" s="153"/>
      <c r="U388" s="209">
        <f t="shared" si="179"/>
        <v>0</v>
      </c>
      <c r="V388" s="153"/>
      <c r="W388" s="153"/>
      <c r="X388" s="153"/>
      <c r="Y388" s="153"/>
      <c r="Z388" s="153"/>
      <c r="AA388" s="153"/>
      <c r="AB388" s="153"/>
      <c r="AC388" s="153"/>
      <c r="AD388" s="153"/>
      <c r="AE388" s="153"/>
      <c r="AF388" s="153"/>
      <c r="AG388" s="153"/>
      <c r="AH388" s="153"/>
      <c r="AI388" s="153"/>
      <c r="AJ388" s="153"/>
      <c r="AK388" s="153"/>
      <c r="AL388" s="153"/>
      <c r="AM388" s="153"/>
      <c r="AN388" s="153"/>
      <c r="AO388" s="153"/>
      <c r="AP388" s="153"/>
      <c r="AQ388" s="153"/>
      <c r="AR388" s="153"/>
      <c r="AS388" s="153"/>
      <c r="AT388" s="153"/>
      <c r="AU388" s="153"/>
      <c r="AV388" s="153"/>
      <c r="AW388" s="153"/>
      <c r="AX388" s="153"/>
      <c r="AY388" s="153"/>
      <c r="AZ388" s="153"/>
      <c r="BA388" s="153"/>
      <c r="BB388" s="153"/>
      <c r="BC388" s="153"/>
      <c r="BD388" s="153"/>
      <c r="BE388" s="153"/>
      <c r="BF388" s="153">
        <v>480</v>
      </c>
      <c r="BG388" s="223">
        <f t="shared" si="180"/>
        <v>480</v>
      </c>
      <c r="BH388" s="224">
        <f t="shared" si="181"/>
        <v>8</v>
      </c>
      <c r="BI388" s="225">
        <f t="shared" si="182"/>
        <v>0</v>
      </c>
      <c r="BJ388" s="225">
        <f t="shared" si="183"/>
        <v>0</v>
      </c>
      <c r="BK388" s="226">
        <f t="shared" si="184"/>
        <v>0</v>
      </c>
      <c r="BL388" s="226">
        <f t="shared" si="185"/>
        <v>0</v>
      </c>
      <c r="BM388" s="226">
        <f t="shared" si="186"/>
        <v>0</v>
      </c>
      <c r="BN388" s="237">
        <f t="shared" si="187"/>
        <v>8</v>
      </c>
      <c r="BO388" s="237">
        <f t="shared" si="188"/>
        <v>0</v>
      </c>
      <c r="BP388" s="237">
        <f t="shared" si="189"/>
        <v>0</v>
      </c>
      <c r="BQ388" s="238">
        <f t="shared" si="190"/>
        <v>0</v>
      </c>
      <c r="BW388" s="153">
        <f t="shared" si="174"/>
        <v>0</v>
      </c>
    </row>
    <row r="389" spans="1:75">
      <c r="A389" s="170">
        <v>416</v>
      </c>
      <c r="B389" s="171">
        <v>46059</v>
      </c>
      <c r="C389" s="153" t="s">
        <v>99</v>
      </c>
      <c r="D389" s="130" t="str">
        <f t="shared" si="192"/>
        <v>EG</v>
      </c>
      <c r="E389" s="172" t="s">
        <v>125</v>
      </c>
      <c r="F389" s="172"/>
      <c r="G389" s="173"/>
      <c r="H389" s="173"/>
      <c r="I389" s="173"/>
      <c r="J389" s="105"/>
      <c r="K389" s="197" t="e">
        <f>VLOOKUP(J389,'[3]Item List (3)'!A$1:B$110000,2,FALSE)</f>
        <v>#N/A</v>
      </c>
      <c r="L389" s="105"/>
      <c r="M389" s="198" t="str">
        <f>IF((LEFT(J389))="2",$L$2,$J$2)</f>
        <v>IR</v>
      </c>
      <c r="N389" s="153"/>
      <c r="O389" s="199" t="str">
        <f t="shared" si="191"/>
        <v/>
      </c>
      <c r="P389" s="153"/>
      <c r="Q389" s="243"/>
      <c r="R389" s="153"/>
      <c r="S389" s="153"/>
      <c r="T389" s="153"/>
      <c r="U389" s="209">
        <f t="shared" si="179"/>
        <v>0</v>
      </c>
      <c r="V389" s="153"/>
      <c r="W389" s="153"/>
      <c r="X389" s="153"/>
      <c r="Y389" s="153"/>
      <c r="Z389" s="153"/>
      <c r="AA389" s="153"/>
      <c r="AB389" s="153"/>
      <c r="AC389" s="153"/>
      <c r="AD389" s="153"/>
      <c r="AE389" s="153"/>
      <c r="AF389" s="153"/>
      <c r="AG389" s="153"/>
      <c r="AH389" s="153"/>
      <c r="AI389" s="153"/>
      <c r="AJ389" s="153"/>
      <c r="AK389" s="153"/>
      <c r="AL389" s="153"/>
      <c r="AM389" s="153"/>
      <c r="AN389" s="153"/>
      <c r="AO389" s="153"/>
      <c r="AP389" s="153"/>
      <c r="AQ389" s="153"/>
      <c r="AR389" s="153"/>
      <c r="AS389" s="153"/>
      <c r="AT389" s="153"/>
      <c r="AU389" s="153"/>
      <c r="AV389" s="153"/>
      <c r="AW389" s="153"/>
      <c r="AX389" s="153"/>
      <c r="AY389" s="153"/>
      <c r="AZ389" s="153"/>
      <c r="BA389" s="153"/>
      <c r="BB389" s="153"/>
      <c r="BC389" s="153"/>
      <c r="BD389" s="153"/>
      <c r="BE389" s="153"/>
      <c r="BF389" s="153">
        <v>480</v>
      </c>
      <c r="BG389" s="223">
        <f t="shared" si="180"/>
        <v>480</v>
      </c>
      <c r="BH389" s="224">
        <f t="shared" si="181"/>
        <v>8</v>
      </c>
      <c r="BI389" s="225">
        <f t="shared" si="182"/>
        <v>0</v>
      </c>
      <c r="BJ389" s="225">
        <f t="shared" si="183"/>
        <v>0</v>
      </c>
      <c r="BK389" s="226">
        <f t="shared" si="184"/>
        <v>0</v>
      </c>
      <c r="BL389" s="226">
        <f t="shared" si="185"/>
        <v>0</v>
      </c>
      <c r="BM389" s="226">
        <f t="shared" si="186"/>
        <v>0</v>
      </c>
      <c r="BN389" s="237">
        <f t="shared" si="187"/>
        <v>8</v>
      </c>
      <c r="BO389" s="237">
        <f t="shared" si="188"/>
        <v>0</v>
      </c>
      <c r="BP389" s="237">
        <f t="shared" si="189"/>
        <v>0</v>
      </c>
      <c r="BQ389" s="238">
        <f t="shared" si="190"/>
        <v>0</v>
      </c>
      <c r="BW389" s="153">
        <f t="shared" si="174"/>
        <v>0</v>
      </c>
    </row>
    <row r="390" spans="1:75">
      <c r="A390" s="170">
        <v>417</v>
      </c>
      <c r="B390" s="171">
        <v>46059</v>
      </c>
      <c r="C390" s="153" t="s">
        <v>97</v>
      </c>
      <c r="D390" s="130" t="str">
        <f t="shared" si="192"/>
        <v>EG</v>
      </c>
      <c r="E390" s="172" t="s">
        <v>128</v>
      </c>
      <c r="F390" s="172" t="s">
        <v>129</v>
      </c>
      <c r="G390" s="173" t="s">
        <v>157</v>
      </c>
      <c r="H390" s="173" t="s">
        <v>164</v>
      </c>
      <c r="I390" s="173"/>
      <c r="J390" s="105">
        <v>104247</v>
      </c>
      <c r="K390" s="197" t="str">
        <f>VLOOKUP(J390,'[3]Item List (3)'!A$1:B$110000,2,FALSE)</f>
        <v>IR.209</v>
      </c>
      <c r="L390" s="105">
        <v>250104001</v>
      </c>
      <c r="M390" s="198" t="str">
        <f>IF((LEFT(J390))="2",$L$2,$J$2)</f>
        <v>IR</v>
      </c>
      <c r="N390" s="153">
        <v>20</v>
      </c>
      <c r="O390" s="199">
        <f t="shared" si="191"/>
        <v>180</v>
      </c>
      <c r="P390" s="153">
        <v>1</v>
      </c>
      <c r="Q390" s="243">
        <v>1399</v>
      </c>
      <c r="R390" s="153"/>
      <c r="S390" s="153"/>
      <c r="T390" s="153"/>
      <c r="U390" s="209">
        <f t="shared" si="179"/>
        <v>1399</v>
      </c>
      <c r="V390" s="153">
        <v>480</v>
      </c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3"/>
      <c r="AL390" s="153"/>
      <c r="AM390" s="153"/>
      <c r="AN390" s="153"/>
      <c r="AO390" s="153"/>
      <c r="AP390" s="153"/>
      <c r="AQ390" s="153"/>
      <c r="AR390" s="153"/>
      <c r="AS390" s="153"/>
      <c r="AT390" s="153"/>
      <c r="AU390" s="153"/>
      <c r="AV390" s="153"/>
      <c r="AW390" s="153"/>
      <c r="AX390" s="153"/>
      <c r="AY390" s="153"/>
      <c r="AZ390" s="153"/>
      <c r="BA390" s="153"/>
      <c r="BB390" s="153"/>
      <c r="BC390" s="153"/>
      <c r="BD390" s="153"/>
      <c r="BE390" s="153"/>
      <c r="BF390" s="153"/>
      <c r="BG390" s="223">
        <f t="shared" si="180"/>
        <v>480</v>
      </c>
      <c r="BH390" s="224">
        <f t="shared" si="181"/>
        <v>8</v>
      </c>
      <c r="BI390" s="225">
        <f t="shared" si="182"/>
        <v>8</v>
      </c>
      <c r="BJ390" s="225">
        <f t="shared" si="183"/>
        <v>100</v>
      </c>
      <c r="BK390" s="226">
        <f t="shared" si="184"/>
        <v>97.1527777777778</v>
      </c>
      <c r="BL390" s="226">
        <f t="shared" si="185"/>
        <v>100</v>
      </c>
      <c r="BM390" s="226">
        <f t="shared" si="186"/>
        <v>97.1527777777778</v>
      </c>
      <c r="BN390" s="237">
        <f t="shared" si="187"/>
        <v>0</v>
      </c>
      <c r="BO390" s="237">
        <f t="shared" si="188"/>
        <v>1440</v>
      </c>
      <c r="BP390" s="237">
        <f t="shared" si="189"/>
        <v>0</v>
      </c>
      <c r="BQ390" s="238">
        <f t="shared" si="190"/>
        <v>0</v>
      </c>
      <c r="BW390" s="153">
        <f t="shared" si="174"/>
        <v>1399</v>
      </c>
    </row>
    <row r="391" spans="1:75">
      <c r="A391" s="170">
        <v>418</v>
      </c>
      <c r="B391" s="171">
        <v>46059</v>
      </c>
      <c r="C391" s="223" t="s">
        <v>99</v>
      </c>
      <c r="D391" s="130" t="str">
        <f t="shared" si="192"/>
        <v>EG</v>
      </c>
      <c r="E391" s="172" t="s">
        <v>128</v>
      </c>
      <c r="F391" s="172" t="s">
        <v>129</v>
      </c>
      <c r="G391" s="173" t="s">
        <v>165</v>
      </c>
      <c r="H391" s="173" t="s">
        <v>166</v>
      </c>
      <c r="I391" s="173"/>
      <c r="J391" s="105">
        <v>104247</v>
      </c>
      <c r="K391" s="197" t="str">
        <f>VLOOKUP(J391,'[3]Item List (3)'!A$1:B$110000,2,FALSE)</f>
        <v>IR.209</v>
      </c>
      <c r="L391" s="105">
        <v>250104001</v>
      </c>
      <c r="M391" s="198" t="str">
        <f>IF((LEFT(J391))="2",$L$2,$J$2)</f>
        <v>IR</v>
      </c>
      <c r="N391" s="153">
        <v>20</v>
      </c>
      <c r="O391" s="199">
        <f t="shared" si="191"/>
        <v>180</v>
      </c>
      <c r="P391" s="153">
        <v>1</v>
      </c>
      <c r="Q391" s="243">
        <v>1092</v>
      </c>
      <c r="R391" s="153"/>
      <c r="S391" s="153"/>
      <c r="T391" s="153"/>
      <c r="U391" s="209">
        <f t="shared" si="179"/>
        <v>1092</v>
      </c>
      <c r="V391" s="153">
        <v>375</v>
      </c>
      <c r="W391" s="153"/>
      <c r="X391" s="153"/>
      <c r="Y391" s="153"/>
      <c r="Z391" s="153"/>
      <c r="AA391" s="153"/>
      <c r="AB391" s="153"/>
      <c r="AC391" s="153"/>
      <c r="AD391" s="153"/>
      <c r="AE391" s="153"/>
      <c r="AF391" s="153"/>
      <c r="AG391" s="153"/>
      <c r="AH391" s="153"/>
      <c r="AI391" s="153"/>
      <c r="AJ391" s="153"/>
      <c r="AK391" s="153"/>
      <c r="AL391" s="153"/>
      <c r="AM391" s="153"/>
      <c r="AN391" s="153"/>
      <c r="AO391" s="153"/>
      <c r="AP391" s="153"/>
      <c r="AQ391" s="153"/>
      <c r="AR391" s="153">
        <v>90</v>
      </c>
      <c r="AS391" s="153"/>
      <c r="AT391" s="153"/>
      <c r="AU391" s="153"/>
      <c r="AV391" s="153"/>
      <c r="AW391" s="153"/>
      <c r="AX391" s="153"/>
      <c r="AY391" s="153"/>
      <c r="AZ391" s="153">
        <v>15</v>
      </c>
      <c r="BA391" s="153"/>
      <c r="BB391" s="153"/>
      <c r="BC391" s="153"/>
      <c r="BD391" s="153"/>
      <c r="BE391" s="153"/>
      <c r="BF391" s="153"/>
      <c r="BG391" s="223">
        <f t="shared" si="180"/>
        <v>480</v>
      </c>
      <c r="BH391" s="224">
        <f t="shared" si="181"/>
        <v>8</v>
      </c>
      <c r="BI391" s="225">
        <f t="shared" si="182"/>
        <v>6.25</v>
      </c>
      <c r="BJ391" s="225">
        <f t="shared" si="183"/>
        <v>78.125</v>
      </c>
      <c r="BK391" s="226">
        <f t="shared" si="184"/>
        <v>97.0666666666667</v>
      </c>
      <c r="BL391" s="226">
        <f t="shared" si="185"/>
        <v>100</v>
      </c>
      <c r="BM391" s="226">
        <f t="shared" si="186"/>
        <v>75.8333333333334</v>
      </c>
      <c r="BN391" s="237">
        <f t="shared" si="187"/>
        <v>0</v>
      </c>
      <c r="BO391" s="237">
        <f t="shared" si="188"/>
        <v>1440</v>
      </c>
      <c r="BP391" s="237">
        <f t="shared" si="189"/>
        <v>1.75</v>
      </c>
      <c r="BQ391" s="238">
        <f t="shared" si="190"/>
        <v>315</v>
      </c>
      <c r="BW391" s="153">
        <f t="shared" si="174"/>
        <v>1092</v>
      </c>
    </row>
    <row r="392" spans="1:75">
      <c r="A392" s="170">
        <v>419</v>
      </c>
      <c r="B392" s="171">
        <v>46059</v>
      </c>
      <c r="C392" s="223" t="s">
        <v>97</v>
      </c>
      <c r="D392" s="130" t="str">
        <f t="shared" si="192"/>
        <v>EG</v>
      </c>
      <c r="E392" s="172" t="s">
        <v>131</v>
      </c>
      <c r="F392" s="172"/>
      <c r="G392" s="173"/>
      <c r="H392" s="173"/>
      <c r="I392" s="173"/>
      <c r="J392" s="105"/>
      <c r="K392" s="197" t="e">
        <f>VLOOKUP(J392,'[3]Item List (3)'!A$1:B$110000,2,FALSE)</f>
        <v>#N/A</v>
      </c>
      <c r="L392" s="105"/>
      <c r="M392" s="198" t="str">
        <f>IF((LEFT(J392))="2",$L$2,$J$2)</f>
        <v>IR</v>
      </c>
      <c r="N392" s="153"/>
      <c r="O392" s="199" t="str">
        <f t="shared" si="191"/>
        <v/>
      </c>
      <c r="P392" s="153"/>
      <c r="Q392" s="243"/>
      <c r="R392" s="153"/>
      <c r="S392" s="153"/>
      <c r="T392" s="153"/>
      <c r="U392" s="209">
        <f t="shared" si="179"/>
        <v>0</v>
      </c>
      <c r="V392" s="153"/>
      <c r="W392" s="153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53"/>
      <c r="AI392" s="153"/>
      <c r="AJ392" s="153"/>
      <c r="AK392" s="153"/>
      <c r="AL392" s="153"/>
      <c r="AM392" s="153"/>
      <c r="AN392" s="153"/>
      <c r="AO392" s="153"/>
      <c r="AP392" s="153"/>
      <c r="AQ392" s="153"/>
      <c r="AR392" s="153"/>
      <c r="AS392" s="153"/>
      <c r="AT392" s="153"/>
      <c r="AU392" s="153">
        <v>480</v>
      </c>
      <c r="AV392" s="153"/>
      <c r="AW392" s="153"/>
      <c r="AX392" s="153"/>
      <c r="AY392" s="153"/>
      <c r="AZ392" s="153"/>
      <c r="BA392" s="153"/>
      <c r="BB392" s="153"/>
      <c r="BC392" s="153"/>
      <c r="BD392" s="153"/>
      <c r="BE392" s="153"/>
      <c r="BF392" s="153"/>
      <c r="BG392" s="223">
        <f t="shared" si="180"/>
        <v>480</v>
      </c>
      <c r="BH392" s="224">
        <f t="shared" si="181"/>
        <v>8</v>
      </c>
      <c r="BI392" s="225">
        <f t="shared" si="182"/>
        <v>0</v>
      </c>
      <c r="BJ392" s="225">
        <f t="shared" si="183"/>
        <v>0</v>
      </c>
      <c r="BK392" s="226">
        <f t="shared" si="184"/>
        <v>0</v>
      </c>
      <c r="BL392" s="226">
        <f t="shared" si="185"/>
        <v>0</v>
      </c>
      <c r="BM392" s="226">
        <f t="shared" si="186"/>
        <v>0</v>
      </c>
      <c r="BN392" s="237">
        <f t="shared" si="187"/>
        <v>0</v>
      </c>
      <c r="BO392" s="237">
        <f t="shared" si="188"/>
        <v>0</v>
      </c>
      <c r="BP392" s="237">
        <f t="shared" si="189"/>
        <v>8</v>
      </c>
      <c r="BQ392" s="238">
        <f t="shared" si="190"/>
        <v>0</v>
      </c>
      <c r="BW392" s="153">
        <f t="shared" ref="BW392:BW455" si="193">Q392*P392</f>
        <v>0</v>
      </c>
    </row>
    <row r="393" spans="1:75">
      <c r="A393" s="170">
        <v>420</v>
      </c>
      <c r="B393" s="171">
        <v>46059</v>
      </c>
      <c r="C393" s="223" t="s">
        <v>99</v>
      </c>
      <c r="D393" s="130" t="str">
        <f t="shared" si="192"/>
        <v>EG</v>
      </c>
      <c r="E393" s="172" t="s">
        <v>131</v>
      </c>
      <c r="F393" s="172"/>
      <c r="G393" s="173"/>
      <c r="H393" s="173"/>
      <c r="I393" s="173"/>
      <c r="J393" s="105"/>
      <c r="K393" s="197" t="e">
        <f>VLOOKUP(J393,'[3]Item List (3)'!A$1:B$110000,2,FALSE)</f>
        <v>#N/A</v>
      </c>
      <c r="L393" s="105"/>
      <c r="M393" s="198" t="str">
        <f>IF((LEFT(J393))="2",$L$2,$J$2)</f>
        <v>IR</v>
      </c>
      <c r="N393" s="153"/>
      <c r="O393" s="199" t="str">
        <f t="shared" si="191"/>
        <v/>
      </c>
      <c r="P393" s="153"/>
      <c r="Q393" s="243"/>
      <c r="R393" s="153"/>
      <c r="S393" s="153"/>
      <c r="T393" s="153"/>
      <c r="U393" s="209">
        <f t="shared" si="179"/>
        <v>0</v>
      </c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53"/>
      <c r="AI393" s="153"/>
      <c r="AJ393" s="153"/>
      <c r="AK393" s="153"/>
      <c r="AL393" s="153"/>
      <c r="AM393" s="153"/>
      <c r="AN393" s="153"/>
      <c r="AO393" s="153"/>
      <c r="AP393" s="153"/>
      <c r="AQ393" s="153"/>
      <c r="AR393" s="153"/>
      <c r="AS393" s="153"/>
      <c r="AT393" s="153"/>
      <c r="AU393" s="153"/>
      <c r="AV393" s="153"/>
      <c r="AW393" s="153"/>
      <c r="AX393" s="153"/>
      <c r="AY393" s="153"/>
      <c r="AZ393" s="153"/>
      <c r="BA393" s="153"/>
      <c r="BB393" s="153"/>
      <c r="BC393" s="153"/>
      <c r="BD393" s="153"/>
      <c r="BE393" s="153"/>
      <c r="BF393" s="153">
        <v>480</v>
      </c>
      <c r="BG393" s="223">
        <f t="shared" si="180"/>
        <v>480</v>
      </c>
      <c r="BH393" s="224">
        <f t="shared" si="181"/>
        <v>8</v>
      </c>
      <c r="BI393" s="225">
        <f t="shared" si="182"/>
        <v>0</v>
      </c>
      <c r="BJ393" s="225">
        <f t="shared" si="183"/>
        <v>0</v>
      </c>
      <c r="BK393" s="226">
        <f t="shared" si="184"/>
        <v>0</v>
      </c>
      <c r="BL393" s="226">
        <f t="shared" si="185"/>
        <v>0</v>
      </c>
      <c r="BM393" s="226">
        <f t="shared" si="186"/>
        <v>0</v>
      </c>
      <c r="BN393" s="237">
        <f t="shared" si="187"/>
        <v>8</v>
      </c>
      <c r="BO393" s="237">
        <f t="shared" si="188"/>
        <v>0</v>
      </c>
      <c r="BP393" s="237">
        <f t="shared" si="189"/>
        <v>0</v>
      </c>
      <c r="BQ393" s="238">
        <f t="shared" si="190"/>
        <v>0</v>
      </c>
      <c r="BW393" s="153">
        <f t="shared" si="193"/>
        <v>0</v>
      </c>
    </row>
    <row r="394" spans="1:75">
      <c r="A394" s="170">
        <v>421</v>
      </c>
      <c r="B394" s="171">
        <v>46059</v>
      </c>
      <c r="C394" s="223" t="s">
        <v>97</v>
      </c>
      <c r="D394" s="130" t="str">
        <f t="shared" si="192"/>
        <v>IG</v>
      </c>
      <c r="E394" s="172" t="s">
        <v>132</v>
      </c>
      <c r="F394" s="172" t="s">
        <v>134</v>
      </c>
      <c r="G394" s="173" t="s">
        <v>154</v>
      </c>
      <c r="H394" s="173"/>
      <c r="I394" s="173"/>
      <c r="J394" s="105">
        <v>104299</v>
      </c>
      <c r="K394" s="197" t="str">
        <f>VLOOKUP(J394,'[3]Item List (3)'!A$1:B$110000,2,FALSE)</f>
        <v>IR.9916</v>
      </c>
      <c r="L394" s="105">
        <v>260104006</v>
      </c>
      <c r="M394" s="198" t="str">
        <f>IF((LEFT(J394))="2",$L$2,$J$2)</f>
        <v>IR</v>
      </c>
      <c r="N394" s="153">
        <v>23</v>
      </c>
      <c r="O394" s="199">
        <f t="shared" si="191"/>
        <v>156.521739130435</v>
      </c>
      <c r="P394" s="153">
        <v>1</v>
      </c>
      <c r="Q394" s="243">
        <v>1148</v>
      </c>
      <c r="R394" s="153">
        <v>4</v>
      </c>
      <c r="S394" s="153">
        <v>2</v>
      </c>
      <c r="T394" s="153"/>
      <c r="U394" s="209">
        <f t="shared" si="179"/>
        <v>1150</v>
      </c>
      <c r="V394" s="153">
        <v>440</v>
      </c>
      <c r="W394" s="153"/>
      <c r="X394" s="153"/>
      <c r="Y394" s="153"/>
      <c r="Z394" s="153"/>
      <c r="AA394" s="153"/>
      <c r="AB394" s="153"/>
      <c r="AC394" s="153"/>
      <c r="AD394" s="153"/>
      <c r="AE394" s="153"/>
      <c r="AF394" s="153"/>
      <c r="AG394" s="153"/>
      <c r="AH394" s="153"/>
      <c r="AI394" s="153"/>
      <c r="AJ394" s="153"/>
      <c r="AK394" s="153"/>
      <c r="AL394" s="153"/>
      <c r="AM394" s="153"/>
      <c r="AN394" s="153"/>
      <c r="AO394" s="153"/>
      <c r="AP394" s="153">
        <v>10</v>
      </c>
      <c r="AQ394" s="153"/>
      <c r="AR394" s="153"/>
      <c r="AS394" s="153"/>
      <c r="AT394" s="153"/>
      <c r="AU394" s="153"/>
      <c r="AV394" s="153"/>
      <c r="AW394" s="153"/>
      <c r="AX394" s="153">
        <v>30</v>
      </c>
      <c r="AY394" s="153"/>
      <c r="AZ394" s="153"/>
      <c r="BA394" s="153"/>
      <c r="BB394" s="153"/>
      <c r="BC394" s="153"/>
      <c r="BD394" s="153"/>
      <c r="BE394" s="153"/>
      <c r="BF394" s="153"/>
      <c r="BG394" s="223">
        <f t="shared" si="180"/>
        <v>480</v>
      </c>
      <c r="BH394" s="224">
        <f t="shared" si="181"/>
        <v>8</v>
      </c>
      <c r="BI394" s="225">
        <f t="shared" si="182"/>
        <v>7.33333333333333</v>
      </c>
      <c r="BJ394" s="225">
        <f t="shared" si="183"/>
        <v>91.6666666666667</v>
      </c>
      <c r="BK394" s="226">
        <f t="shared" si="184"/>
        <v>100.189393939394</v>
      </c>
      <c r="BL394" s="226">
        <f t="shared" si="185"/>
        <v>99.4782608695652</v>
      </c>
      <c r="BM394" s="226">
        <f t="shared" si="186"/>
        <v>91.3611111111112</v>
      </c>
      <c r="BN394" s="237">
        <f t="shared" si="187"/>
        <v>0.166666666666667</v>
      </c>
      <c r="BO394" s="237">
        <f t="shared" si="188"/>
        <v>1226.08695652174</v>
      </c>
      <c r="BP394" s="237">
        <f t="shared" si="189"/>
        <v>0.5</v>
      </c>
      <c r="BQ394" s="238">
        <f t="shared" si="190"/>
        <v>78.2608695652174</v>
      </c>
      <c r="BR394" s="140">
        <v>1</v>
      </c>
      <c r="BW394" s="153">
        <f t="shared" si="193"/>
        <v>1148</v>
      </c>
    </row>
    <row r="395" spans="1:75">
      <c r="A395" s="170">
        <v>422</v>
      </c>
      <c r="B395" s="171">
        <v>46059</v>
      </c>
      <c r="C395" s="223" t="s">
        <v>99</v>
      </c>
      <c r="D395" s="130" t="str">
        <f t="shared" si="192"/>
        <v>IG</v>
      </c>
      <c r="E395" s="172" t="s">
        <v>132</v>
      </c>
      <c r="F395" s="172" t="s">
        <v>134</v>
      </c>
      <c r="G395" s="173" t="s">
        <v>148</v>
      </c>
      <c r="H395" s="173"/>
      <c r="I395" s="173"/>
      <c r="J395" s="105">
        <v>104299</v>
      </c>
      <c r="K395" s="197" t="str">
        <f>VLOOKUP(J395,'[3]Item List (3)'!A$1:B$110000,2,FALSE)</f>
        <v>IR.9916</v>
      </c>
      <c r="L395" s="105">
        <v>260104006</v>
      </c>
      <c r="M395" s="198" t="str">
        <f>IF((LEFT(J395))="2",$L$2,$J$2)</f>
        <v>IR</v>
      </c>
      <c r="N395" s="153">
        <v>23</v>
      </c>
      <c r="O395" s="199">
        <f t="shared" si="191"/>
        <v>156.521739130435</v>
      </c>
      <c r="P395" s="153">
        <v>1</v>
      </c>
      <c r="Q395" s="243">
        <v>1195</v>
      </c>
      <c r="R395" s="153">
        <v>1</v>
      </c>
      <c r="S395" s="153">
        <v>4</v>
      </c>
      <c r="T395" s="153"/>
      <c r="U395" s="209">
        <f t="shared" si="179"/>
        <v>1199</v>
      </c>
      <c r="V395" s="153">
        <v>455</v>
      </c>
      <c r="W395" s="153"/>
      <c r="X395" s="153"/>
      <c r="Y395" s="153"/>
      <c r="Z395" s="153"/>
      <c r="AA395" s="153"/>
      <c r="AB395" s="153"/>
      <c r="AC395" s="153"/>
      <c r="AD395" s="153"/>
      <c r="AE395" s="153"/>
      <c r="AF395" s="153"/>
      <c r="AG395" s="153"/>
      <c r="AH395" s="153"/>
      <c r="AI395" s="153"/>
      <c r="AJ395" s="153"/>
      <c r="AK395" s="153"/>
      <c r="AL395" s="153"/>
      <c r="AM395" s="153"/>
      <c r="AN395" s="153"/>
      <c r="AO395" s="153"/>
      <c r="AP395" s="153">
        <v>10</v>
      </c>
      <c r="AQ395" s="153"/>
      <c r="AR395" s="153"/>
      <c r="AS395" s="153"/>
      <c r="AT395" s="153"/>
      <c r="AU395" s="153"/>
      <c r="AV395" s="153"/>
      <c r="AW395" s="153"/>
      <c r="AX395" s="153"/>
      <c r="AY395" s="153"/>
      <c r="AZ395" s="153">
        <v>15</v>
      </c>
      <c r="BA395" s="153"/>
      <c r="BB395" s="153"/>
      <c r="BC395" s="153"/>
      <c r="BD395" s="153"/>
      <c r="BE395" s="153"/>
      <c r="BF395" s="153"/>
      <c r="BG395" s="223">
        <f t="shared" si="180"/>
        <v>480</v>
      </c>
      <c r="BH395" s="224">
        <f t="shared" si="181"/>
        <v>8</v>
      </c>
      <c r="BI395" s="225">
        <f t="shared" si="182"/>
        <v>7.58333333333333</v>
      </c>
      <c r="BJ395" s="225">
        <f t="shared" si="183"/>
        <v>94.7916666666667</v>
      </c>
      <c r="BK395" s="226">
        <f t="shared" si="184"/>
        <v>101.014652014652</v>
      </c>
      <c r="BL395" s="226">
        <f t="shared" si="185"/>
        <v>99.5829858215179</v>
      </c>
      <c r="BM395" s="226">
        <f t="shared" si="186"/>
        <v>95.3541666666667</v>
      </c>
      <c r="BN395" s="237">
        <f t="shared" si="187"/>
        <v>0.166666666666667</v>
      </c>
      <c r="BO395" s="237">
        <f t="shared" si="188"/>
        <v>1226.08695652174</v>
      </c>
      <c r="BP395" s="237">
        <f t="shared" si="189"/>
        <v>0.25</v>
      </c>
      <c r="BQ395" s="238">
        <f t="shared" si="190"/>
        <v>39.1304347826087</v>
      </c>
      <c r="BR395" s="140">
        <v>1</v>
      </c>
      <c r="BT395" s="140">
        <v>1</v>
      </c>
      <c r="BU395" s="141">
        <v>1</v>
      </c>
      <c r="BW395" s="153">
        <f t="shared" si="193"/>
        <v>1195</v>
      </c>
    </row>
    <row r="396" spans="1:75">
      <c r="A396" s="170">
        <v>423</v>
      </c>
      <c r="B396" s="171">
        <v>46059</v>
      </c>
      <c r="C396" s="223" t="s">
        <v>97</v>
      </c>
      <c r="D396" s="130" t="str">
        <f t="shared" si="192"/>
        <v>IG</v>
      </c>
      <c r="E396" s="172" t="s">
        <v>133</v>
      </c>
      <c r="F396" s="172" t="s">
        <v>134</v>
      </c>
      <c r="G396" s="173" t="s">
        <v>135</v>
      </c>
      <c r="H396" s="173"/>
      <c r="I396" s="173"/>
      <c r="J396" s="105">
        <v>104737</v>
      </c>
      <c r="K396" s="197" t="str">
        <f>VLOOKUP(J396,'[3]Item List (3)'!A$1:B$110000,2,FALSE)</f>
        <v>IR.IR 42X51.5X37 </v>
      </c>
      <c r="L396" s="105">
        <v>251107009</v>
      </c>
      <c r="M396" s="198" t="str">
        <f>IF((LEFT(J396))="2",$L$2,$J$2)</f>
        <v>IR</v>
      </c>
      <c r="N396" s="153">
        <v>35</v>
      </c>
      <c r="O396" s="199">
        <f t="shared" si="191"/>
        <v>102.857142857143</v>
      </c>
      <c r="P396" s="153">
        <v>1</v>
      </c>
      <c r="Q396" s="243">
        <v>337</v>
      </c>
      <c r="R396" s="153">
        <v>22</v>
      </c>
      <c r="S396" s="153">
        <v>9</v>
      </c>
      <c r="T396" s="153"/>
      <c r="U396" s="209">
        <f t="shared" si="179"/>
        <v>346</v>
      </c>
      <c r="V396" s="153">
        <v>270</v>
      </c>
      <c r="W396" s="153"/>
      <c r="X396" s="153">
        <v>90</v>
      </c>
      <c r="Y396" s="153"/>
      <c r="Z396" s="153">
        <v>40</v>
      </c>
      <c r="AA396" s="153"/>
      <c r="AB396" s="153"/>
      <c r="AC396" s="153"/>
      <c r="AD396" s="153"/>
      <c r="AE396" s="153"/>
      <c r="AF396" s="153"/>
      <c r="AG396" s="153"/>
      <c r="AH396" s="153"/>
      <c r="AI396" s="153"/>
      <c r="AJ396" s="153"/>
      <c r="AK396" s="153"/>
      <c r="AL396" s="153"/>
      <c r="AM396" s="153">
        <v>60</v>
      </c>
      <c r="AN396" s="153"/>
      <c r="AO396" s="153"/>
      <c r="AP396" s="153">
        <v>20</v>
      </c>
      <c r="AQ396" s="153"/>
      <c r="AR396" s="153"/>
      <c r="AS396" s="153"/>
      <c r="AT396" s="153"/>
      <c r="AU396" s="153"/>
      <c r="AV396" s="153"/>
      <c r="AW396" s="153"/>
      <c r="AX396" s="153"/>
      <c r="AY396" s="153"/>
      <c r="AZ396" s="153"/>
      <c r="BA396" s="153"/>
      <c r="BB396" s="153"/>
      <c r="BC396" s="153"/>
      <c r="BD396" s="153"/>
      <c r="BE396" s="153"/>
      <c r="BF396" s="153"/>
      <c r="BG396" s="223">
        <f t="shared" si="180"/>
        <v>480</v>
      </c>
      <c r="BH396" s="224">
        <f t="shared" si="181"/>
        <v>8</v>
      </c>
      <c r="BI396" s="225">
        <f t="shared" si="182"/>
        <v>4.5</v>
      </c>
      <c r="BJ396" s="225">
        <f t="shared" si="183"/>
        <v>56.25</v>
      </c>
      <c r="BK396" s="226">
        <f t="shared" si="184"/>
        <v>74.7530864197531</v>
      </c>
      <c r="BL396" s="226">
        <f t="shared" si="185"/>
        <v>91.0404624277457</v>
      </c>
      <c r="BM396" s="226">
        <f t="shared" si="186"/>
        <v>38.28125</v>
      </c>
      <c r="BN396" s="237">
        <f t="shared" si="187"/>
        <v>0.333333333333333</v>
      </c>
      <c r="BO396" s="237">
        <f t="shared" si="188"/>
        <v>788.571428571429</v>
      </c>
      <c r="BP396" s="237">
        <f t="shared" si="189"/>
        <v>3.16666666666667</v>
      </c>
      <c r="BQ396" s="238">
        <f t="shared" si="190"/>
        <v>325.714285714286</v>
      </c>
      <c r="BW396" s="153">
        <f t="shared" si="193"/>
        <v>337</v>
      </c>
    </row>
    <row r="397" spans="1:75">
      <c r="A397" s="170">
        <v>424</v>
      </c>
      <c r="B397" s="171">
        <v>46059</v>
      </c>
      <c r="C397" s="223" t="s">
        <v>99</v>
      </c>
      <c r="D397" s="130" t="str">
        <f t="shared" si="192"/>
        <v>IG</v>
      </c>
      <c r="E397" s="172" t="s">
        <v>133</v>
      </c>
      <c r="F397" s="172" t="s">
        <v>134</v>
      </c>
      <c r="G397" s="173" t="s">
        <v>136</v>
      </c>
      <c r="H397" s="173"/>
      <c r="I397" s="173"/>
      <c r="J397" s="105">
        <v>104737</v>
      </c>
      <c r="K397" s="197" t="str">
        <f>VLOOKUP(J397,'[3]Item List (3)'!A$1:B$110000,2,FALSE)</f>
        <v>IR.IR 42X51.5X37 </v>
      </c>
      <c r="L397" s="105">
        <v>251107009</v>
      </c>
      <c r="M397" s="198" t="str">
        <f>IF((LEFT(J397))="2",$L$2,$J$2)</f>
        <v>IR</v>
      </c>
      <c r="N397" s="153">
        <v>35</v>
      </c>
      <c r="O397" s="199">
        <f t="shared" si="191"/>
        <v>102.857142857143</v>
      </c>
      <c r="P397" s="153">
        <v>1</v>
      </c>
      <c r="Q397" s="243">
        <v>527</v>
      </c>
      <c r="R397" s="153">
        <v>25</v>
      </c>
      <c r="S397" s="153">
        <v>23</v>
      </c>
      <c r="T397" s="153"/>
      <c r="U397" s="209">
        <f t="shared" si="179"/>
        <v>550</v>
      </c>
      <c r="V397" s="153">
        <v>380</v>
      </c>
      <c r="W397" s="153"/>
      <c r="X397" s="153"/>
      <c r="Y397" s="153">
        <v>20</v>
      </c>
      <c r="Z397" s="153">
        <v>30</v>
      </c>
      <c r="AA397" s="153"/>
      <c r="AB397" s="153"/>
      <c r="AC397" s="153"/>
      <c r="AD397" s="153"/>
      <c r="AE397" s="153"/>
      <c r="AF397" s="153"/>
      <c r="AG397" s="153"/>
      <c r="AH397" s="153"/>
      <c r="AI397" s="153"/>
      <c r="AJ397" s="153"/>
      <c r="AK397" s="153"/>
      <c r="AL397" s="153"/>
      <c r="AM397" s="153"/>
      <c r="AN397" s="153"/>
      <c r="AO397" s="153"/>
      <c r="AP397" s="153">
        <v>20</v>
      </c>
      <c r="AQ397" s="153"/>
      <c r="AR397" s="153"/>
      <c r="AS397" s="153"/>
      <c r="AT397" s="153"/>
      <c r="AU397" s="153"/>
      <c r="AV397" s="153"/>
      <c r="AW397" s="153"/>
      <c r="AX397" s="153"/>
      <c r="AY397" s="153"/>
      <c r="AZ397" s="153">
        <v>15</v>
      </c>
      <c r="BA397" s="153"/>
      <c r="BB397" s="153"/>
      <c r="BC397" s="153">
        <v>10</v>
      </c>
      <c r="BD397" s="153"/>
      <c r="BE397" s="153">
        <v>5</v>
      </c>
      <c r="BF397" s="153"/>
      <c r="BG397" s="223">
        <f t="shared" si="180"/>
        <v>480</v>
      </c>
      <c r="BH397" s="224">
        <f t="shared" si="181"/>
        <v>8</v>
      </c>
      <c r="BI397" s="225">
        <f t="shared" si="182"/>
        <v>6.33333333333333</v>
      </c>
      <c r="BJ397" s="225">
        <f t="shared" si="183"/>
        <v>79.1666666666667</v>
      </c>
      <c r="BK397" s="226">
        <f t="shared" si="184"/>
        <v>84.4298245614035</v>
      </c>
      <c r="BL397" s="226">
        <f t="shared" si="185"/>
        <v>91.2727272727273</v>
      </c>
      <c r="BM397" s="226">
        <f t="shared" si="186"/>
        <v>61.0069444444445</v>
      </c>
      <c r="BN397" s="237">
        <f t="shared" si="187"/>
        <v>0.416666666666667</v>
      </c>
      <c r="BO397" s="237">
        <f t="shared" si="188"/>
        <v>780</v>
      </c>
      <c r="BP397" s="237">
        <f t="shared" si="189"/>
        <v>1.25</v>
      </c>
      <c r="BQ397" s="238">
        <f t="shared" si="190"/>
        <v>128.571428571429</v>
      </c>
      <c r="BW397" s="153">
        <f t="shared" si="193"/>
        <v>527</v>
      </c>
    </row>
    <row r="398" spans="1:75">
      <c r="A398" s="170">
        <v>425</v>
      </c>
      <c r="B398" s="171">
        <v>46059</v>
      </c>
      <c r="C398" s="223" t="s">
        <v>97</v>
      </c>
      <c r="D398" s="130" t="str">
        <f t="shared" si="192"/>
        <v>IG</v>
      </c>
      <c r="E398" s="172" t="s">
        <v>137</v>
      </c>
      <c r="F398" s="172" t="s">
        <v>134</v>
      </c>
      <c r="G398" s="173" t="s">
        <v>142</v>
      </c>
      <c r="H398" s="173" t="s">
        <v>141</v>
      </c>
      <c r="I398" s="173"/>
      <c r="J398" s="105">
        <v>104249</v>
      </c>
      <c r="K398" s="197" t="str">
        <f>VLOOKUP(J398,'[3]Item List (3)'!A$1:B$110000,2,FALSE)</f>
        <v>IW. BDA-4003</v>
      </c>
      <c r="L398" s="105">
        <v>260104006</v>
      </c>
      <c r="M398" s="198" t="str">
        <f>IF((LEFT(J398))="2",$L$2,$J$2)</f>
        <v>IR</v>
      </c>
      <c r="N398" s="153">
        <v>23</v>
      </c>
      <c r="O398" s="199">
        <f t="shared" si="191"/>
        <v>156.521739130435</v>
      </c>
      <c r="P398" s="153">
        <v>1</v>
      </c>
      <c r="Q398" s="243">
        <v>357</v>
      </c>
      <c r="R398" s="153">
        <v>32</v>
      </c>
      <c r="S398" s="153">
        <v>11</v>
      </c>
      <c r="T398" s="153"/>
      <c r="U398" s="209">
        <f t="shared" si="179"/>
        <v>368</v>
      </c>
      <c r="V398" s="153">
        <v>180</v>
      </c>
      <c r="W398" s="153">
        <v>180</v>
      </c>
      <c r="X398" s="153">
        <v>30</v>
      </c>
      <c r="Y398" s="153"/>
      <c r="Z398" s="153">
        <v>20</v>
      </c>
      <c r="AA398" s="153"/>
      <c r="AB398" s="153"/>
      <c r="AC398" s="153"/>
      <c r="AD398" s="153"/>
      <c r="AE398" s="153"/>
      <c r="AF398" s="153"/>
      <c r="AG398" s="153"/>
      <c r="AH398" s="153"/>
      <c r="AI398" s="153"/>
      <c r="AJ398" s="153"/>
      <c r="AK398" s="153"/>
      <c r="AL398" s="153"/>
      <c r="AM398" s="153">
        <v>30</v>
      </c>
      <c r="AN398" s="153"/>
      <c r="AO398" s="153"/>
      <c r="AP398" s="153">
        <v>10</v>
      </c>
      <c r="AQ398" s="153"/>
      <c r="AR398" s="153">
        <v>30</v>
      </c>
      <c r="AS398" s="153"/>
      <c r="AT398" s="153"/>
      <c r="AU398" s="153"/>
      <c r="AV398" s="153"/>
      <c r="AW398" s="153"/>
      <c r="AX398" s="153"/>
      <c r="AY398" s="153"/>
      <c r="AZ398" s="153"/>
      <c r="BA398" s="153"/>
      <c r="BB398" s="153"/>
      <c r="BC398" s="153"/>
      <c r="BD398" s="153"/>
      <c r="BE398" s="153"/>
      <c r="BF398" s="153"/>
      <c r="BG398" s="223">
        <f t="shared" si="180"/>
        <v>480</v>
      </c>
      <c r="BH398" s="224">
        <f t="shared" si="181"/>
        <v>8</v>
      </c>
      <c r="BI398" s="225">
        <f t="shared" si="182"/>
        <v>3</v>
      </c>
      <c r="BJ398" s="225">
        <f t="shared" si="183"/>
        <v>37.5</v>
      </c>
      <c r="BK398" s="226">
        <f t="shared" si="184"/>
        <v>78.3703703703704</v>
      </c>
      <c r="BL398" s="226">
        <f t="shared" si="185"/>
        <v>88.3152173913043</v>
      </c>
      <c r="BM398" s="226">
        <f t="shared" si="186"/>
        <v>25.9548611111111</v>
      </c>
      <c r="BN398" s="237">
        <f t="shared" si="187"/>
        <v>3.16666666666667</v>
      </c>
      <c r="BO398" s="237">
        <f t="shared" si="188"/>
        <v>756.521739130435</v>
      </c>
      <c r="BP398" s="237">
        <f t="shared" si="189"/>
        <v>1.83333333333333</v>
      </c>
      <c r="BQ398" s="238">
        <f t="shared" si="190"/>
        <v>286.95652173913</v>
      </c>
      <c r="BW398" s="153">
        <f t="shared" si="193"/>
        <v>357</v>
      </c>
    </row>
    <row r="399" spans="1:75">
      <c r="A399" s="170">
        <v>426</v>
      </c>
      <c r="B399" s="171">
        <v>46059</v>
      </c>
      <c r="C399" s="223" t="s">
        <v>99</v>
      </c>
      <c r="D399" s="130" t="str">
        <f t="shared" si="192"/>
        <v>IG</v>
      </c>
      <c r="E399" s="172" t="s">
        <v>137</v>
      </c>
      <c r="F399" s="172" t="s">
        <v>134</v>
      </c>
      <c r="G399" s="173" t="s">
        <v>123</v>
      </c>
      <c r="H399" s="173" t="s">
        <v>130</v>
      </c>
      <c r="I399" s="173"/>
      <c r="J399" s="105">
        <v>104249</v>
      </c>
      <c r="K399" s="197" t="str">
        <f>VLOOKUP(J399,'[3]Item List (3)'!A$1:B$110000,2,FALSE)</f>
        <v>IW. BDA-4003</v>
      </c>
      <c r="L399" s="105">
        <v>260104006</v>
      </c>
      <c r="M399" s="198" t="str">
        <f>IF((LEFT(J399))="2",$L$2,$J$2)</f>
        <v>IR</v>
      </c>
      <c r="N399" s="153">
        <v>23</v>
      </c>
      <c r="O399" s="199">
        <f t="shared" si="191"/>
        <v>156.521739130435</v>
      </c>
      <c r="P399" s="153">
        <v>1</v>
      </c>
      <c r="Q399" s="243">
        <v>817</v>
      </c>
      <c r="R399" s="153">
        <v>20</v>
      </c>
      <c r="S399" s="153">
        <v>5</v>
      </c>
      <c r="T399" s="153"/>
      <c r="U399" s="209">
        <f t="shared" si="179"/>
        <v>822</v>
      </c>
      <c r="V399" s="153">
        <v>405</v>
      </c>
      <c r="W399" s="153"/>
      <c r="X399" s="153"/>
      <c r="Y399" s="153"/>
      <c r="Z399" s="153"/>
      <c r="AA399" s="153"/>
      <c r="AB399" s="153"/>
      <c r="AC399" s="153"/>
      <c r="AD399" s="153"/>
      <c r="AE399" s="153"/>
      <c r="AF399" s="153"/>
      <c r="AG399" s="153"/>
      <c r="AH399" s="153"/>
      <c r="AI399" s="153"/>
      <c r="AJ399" s="153"/>
      <c r="AK399" s="153"/>
      <c r="AL399" s="153"/>
      <c r="AM399" s="153"/>
      <c r="AN399" s="153"/>
      <c r="AO399" s="153"/>
      <c r="AP399" s="153">
        <v>20</v>
      </c>
      <c r="AQ399" s="153"/>
      <c r="AR399" s="153"/>
      <c r="AS399" s="153"/>
      <c r="AT399" s="153"/>
      <c r="AU399" s="153"/>
      <c r="AV399" s="153"/>
      <c r="AW399" s="153">
        <v>40</v>
      </c>
      <c r="AX399" s="153"/>
      <c r="AY399" s="153"/>
      <c r="AZ399" s="153">
        <v>15</v>
      </c>
      <c r="BA399" s="153"/>
      <c r="BB399" s="153"/>
      <c r="BC399" s="153"/>
      <c r="BD399" s="153"/>
      <c r="BE399" s="153"/>
      <c r="BF399" s="153"/>
      <c r="BG399" s="223">
        <f t="shared" si="180"/>
        <v>480</v>
      </c>
      <c r="BH399" s="224">
        <f t="shared" si="181"/>
        <v>8</v>
      </c>
      <c r="BI399" s="225">
        <f t="shared" si="182"/>
        <v>6.75</v>
      </c>
      <c r="BJ399" s="225">
        <f t="shared" si="183"/>
        <v>84.375</v>
      </c>
      <c r="BK399" s="226">
        <f t="shared" si="184"/>
        <v>77.8024691358025</v>
      </c>
      <c r="BL399" s="226">
        <f t="shared" si="185"/>
        <v>96.9586374695864</v>
      </c>
      <c r="BM399" s="226">
        <f t="shared" si="186"/>
        <v>63.6493055555556</v>
      </c>
      <c r="BN399" s="237">
        <f t="shared" si="187"/>
        <v>0.333333333333333</v>
      </c>
      <c r="BO399" s="237">
        <f t="shared" si="188"/>
        <v>1200</v>
      </c>
      <c r="BP399" s="237">
        <f t="shared" si="189"/>
        <v>0.916666666666667</v>
      </c>
      <c r="BQ399" s="238">
        <f t="shared" si="190"/>
        <v>143.478260869565</v>
      </c>
      <c r="BR399" s="140">
        <v>1</v>
      </c>
      <c r="BW399" s="153">
        <f t="shared" si="193"/>
        <v>817</v>
      </c>
    </row>
    <row r="400" spans="1:75">
      <c r="A400" s="170">
        <v>427</v>
      </c>
      <c r="B400" s="171">
        <v>46059</v>
      </c>
      <c r="C400" s="223" t="s">
        <v>97</v>
      </c>
      <c r="D400" s="130" t="str">
        <f t="shared" si="192"/>
        <v>IG</v>
      </c>
      <c r="E400" s="172" t="s">
        <v>138</v>
      </c>
      <c r="F400" s="172"/>
      <c r="G400" s="173"/>
      <c r="H400" s="173"/>
      <c r="I400" s="173"/>
      <c r="J400" s="105"/>
      <c r="K400" s="197" t="e">
        <f>VLOOKUP(J400,'[3]Item List (3)'!A$1:B$110000,2,FALSE)</f>
        <v>#N/A</v>
      </c>
      <c r="L400" s="105"/>
      <c r="M400" s="198" t="str">
        <f>IF((LEFT(J400))="2",$L$2,$J$2)</f>
        <v>IR</v>
      </c>
      <c r="N400" s="153"/>
      <c r="O400" s="199" t="str">
        <f t="shared" si="191"/>
        <v/>
      </c>
      <c r="P400" s="153"/>
      <c r="Q400" s="243"/>
      <c r="R400" s="153"/>
      <c r="S400" s="153"/>
      <c r="T400" s="153"/>
      <c r="U400" s="209">
        <f t="shared" si="179"/>
        <v>0</v>
      </c>
      <c r="V400" s="153"/>
      <c r="W400" s="153"/>
      <c r="X400" s="153"/>
      <c r="Y400" s="153"/>
      <c r="Z400" s="153"/>
      <c r="AA400" s="153"/>
      <c r="AB400" s="153"/>
      <c r="AC400" s="153"/>
      <c r="AD400" s="153"/>
      <c r="AE400" s="153"/>
      <c r="AF400" s="153"/>
      <c r="AG400" s="153"/>
      <c r="AH400" s="153"/>
      <c r="AI400" s="153"/>
      <c r="AJ400" s="153"/>
      <c r="AK400" s="153"/>
      <c r="AL400" s="153"/>
      <c r="AM400" s="153"/>
      <c r="AN400" s="153"/>
      <c r="AO400" s="153"/>
      <c r="AP400" s="153"/>
      <c r="AQ400" s="153"/>
      <c r="AR400" s="153"/>
      <c r="AS400" s="153"/>
      <c r="AT400" s="153"/>
      <c r="AU400" s="153"/>
      <c r="AV400" s="153"/>
      <c r="AW400" s="153"/>
      <c r="AX400" s="153"/>
      <c r="AY400" s="153"/>
      <c r="AZ400" s="153"/>
      <c r="BA400" s="153"/>
      <c r="BB400" s="153"/>
      <c r="BC400" s="153"/>
      <c r="BD400" s="153"/>
      <c r="BE400" s="153"/>
      <c r="BF400" s="153">
        <v>480</v>
      </c>
      <c r="BG400" s="223">
        <f t="shared" si="180"/>
        <v>480</v>
      </c>
      <c r="BH400" s="224">
        <f t="shared" si="181"/>
        <v>8</v>
      </c>
      <c r="BI400" s="225">
        <f t="shared" si="182"/>
        <v>0</v>
      </c>
      <c r="BJ400" s="225">
        <f t="shared" si="183"/>
        <v>0</v>
      </c>
      <c r="BK400" s="226">
        <f t="shared" si="184"/>
        <v>0</v>
      </c>
      <c r="BL400" s="226">
        <f t="shared" si="185"/>
        <v>0</v>
      </c>
      <c r="BM400" s="226">
        <f t="shared" si="186"/>
        <v>0</v>
      </c>
      <c r="BN400" s="237">
        <f t="shared" si="187"/>
        <v>8</v>
      </c>
      <c r="BO400" s="237">
        <f t="shared" si="188"/>
        <v>0</v>
      </c>
      <c r="BP400" s="237">
        <f t="shared" si="189"/>
        <v>0</v>
      </c>
      <c r="BQ400" s="238">
        <f t="shared" si="190"/>
        <v>0</v>
      </c>
      <c r="BW400" s="153">
        <f t="shared" si="193"/>
        <v>0</v>
      </c>
    </row>
    <row r="401" spans="1:75">
      <c r="A401" s="170"/>
      <c r="B401" s="171">
        <v>46059</v>
      </c>
      <c r="C401" s="223" t="s">
        <v>99</v>
      </c>
      <c r="D401" s="130" t="str">
        <f t="shared" si="192"/>
        <v>IG</v>
      </c>
      <c r="E401" s="172" t="s">
        <v>138</v>
      </c>
      <c r="F401" s="172"/>
      <c r="G401" s="173"/>
      <c r="H401" s="173"/>
      <c r="I401" s="173"/>
      <c r="J401" s="105"/>
      <c r="K401" s="197" t="e">
        <f>VLOOKUP(J401,'[3]Item List (3)'!A$1:B$110000,2,FALSE)</f>
        <v>#N/A</v>
      </c>
      <c r="L401" s="105"/>
      <c r="M401" s="198" t="str">
        <f>IF((LEFT(J401))="2",$L$2,$J$2)</f>
        <v>IR</v>
      </c>
      <c r="N401" s="153"/>
      <c r="O401" s="199" t="str">
        <f t="shared" si="191"/>
        <v/>
      </c>
      <c r="P401" s="153"/>
      <c r="Q401" s="243"/>
      <c r="R401" s="153"/>
      <c r="S401" s="153"/>
      <c r="T401" s="153"/>
      <c r="U401" s="209">
        <f t="shared" si="179"/>
        <v>0</v>
      </c>
      <c r="V401" s="153"/>
      <c r="W401" s="153"/>
      <c r="X401" s="153"/>
      <c r="Y401" s="153"/>
      <c r="Z401" s="153"/>
      <c r="AA401" s="153"/>
      <c r="AB401" s="153"/>
      <c r="AC401" s="153"/>
      <c r="AD401" s="153"/>
      <c r="AE401" s="153"/>
      <c r="AF401" s="153"/>
      <c r="AG401" s="153"/>
      <c r="AH401" s="153"/>
      <c r="AI401" s="153"/>
      <c r="AJ401" s="153"/>
      <c r="AK401" s="153"/>
      <c r="AL401" s="153"/>
      <c r="AM401" s="153"/>
      <c r="AN401" s="153"/>
      <c r="AO401" s="153"/>
      <c r="AP401" s="153"/>
      <c r="AQ401" s="153"/>
      <c r="AR401" s="153"/>
      <c r="AS401" s="153"/>
      <c r="AT401" s="153"/>
      <c r="AU401" s="153"/>
      <c r="AV401" s="153"/>
      <c r="AW401" s="153"/>
      <c r="AX401" s="153"/>
      <c r="AY401" s="153"/>
      <c r="AZ401" s="153"/>
      <c r="BA401" s="153"/>
      <c r="BB401" s="153"/>
      <c r="BC401" s="153"/>
      <c r="BD401" s="153"/>
      <c r="BE401" s="153"/>
      <c r="BF401" s="153">
        <v>480</v>
      </c>
      <c r="BG401" s="223">
        <f t="shared" si="180"/>
        <v>480</v>
      </c>
      <c r="BH401" s="224">
        <f t="shared" si="181"/>
        <v>8</v>
      </c>
      <c r="BI401" s="225">
        <f t="shared" si="182"/>
        <v>0</v>
      </c>
      <c r="BJ401" s="225">
        <f t="shared" si="183"/>
        <v>0</v>
      </c>
      <c r="BK401" s="226">
        <f t="shared" si="184"/>
        <v>0</v>
      </c>
      <c r="BL401" s="226">
        <f t="shared" si="185"/>
        <v>0</v>
      </c>
      <c r="BM401" s="226">
        <f t="shared" si="186"/>
        <v>0</v>
      </c>
      <c r="BN401" s="237">
        <f t="shared" si="187"/>
        <v>8</v>
      </c>
      <c r="BO401" s="237">
        <f t="shared" si="188"/>
        <v>0</v>
      </c>
      <c r="BP401" s="237">
        <f t="shared" si="189"/>
        <v>0</v>
      </c>
      <c r="BQ401" s="238">
        <f t="shared" si="190"/>
        <v>0</v>
      </c>
      <c r="BW401" s="153">
        <f t="shared" si="193"/>
        <v>0</v>
      </c>
    </row>
    <row r="402" spans="1:75">
      <c r="A402" s="170">
        <v>428</v>
      </c>
      <c r="B402" s="171">
        <v>46059</v>
      </c>
      <c r="C402" s="223" t="s">
        <v>97</v>
      </c>
      <c r="D402" s="130" t="str">
        <f t="shared" ref="D402:D440" si="194">LEFT(E402,2)</f>
        <v>IG</v>
      </c>
      <c r="E402" s="172" t="s">
        <v>139</v>
      </c>
      <c r="F402" s="172" t="s">
        <v>134</v>
      </c>
      <c r="G402" s="173" t="s">
        <v>123</v>
      </c>
      <c r="H402" s="173"/>
      <c r="I402" s="173"/>
      <c r="J402" s="105">
        <v>100282.4</v>
      </c>
      <c r="K402" s="197" t="str">
        <f>VLOOKUP(J402,'[3]Item List (3)'!A$1:B$110000,2,FALSE)</f>
        <v>D.IR 14537 SPL </v>
      </c>
      <c r="L402" s="105">
        <v>251230009</v>
      </c>
      <c r="M402" s="198" t="str">
        <f t="shared" ref="M402:M455" si="195">IF((LEFT(J402))="2",$L$2,$J$2)</f>
        <v>IR</v>
      </c>
      <c r="N402" s="153">
        <v>60</v>
      </c>
      <c r="O402" s="199">
        <f t="shared" ref="O402:O434" si="196">IFERROR(3600/N402,"")</f>
        <v>60</v>
      </c>
      <c r="P402" s="153">
        <v>1</v>
      </c>
      <c r="Q402" s="243">
        <v>360</v>
      </c>
      <c r="R402" s="153">
        <v>8</v>
      </c>
      <c r="S402" s="153"/>
      <c r="T402" s="153"/>
      <c r="U402" s="209">
        <f t="shared" si="179"/>
        <v>360</v>
      </c>
      <c r="V402" s="153">
        <v>440</v>
      </c>
      <c r="W402" s="153"/>
      <c r="X402" s="153">
        <v>20</v>
      </c>
      <c r="Y402" s="153"/>
      <c r="Z402" s="153"/>
      <c r="AA402" s="153"/>
      <c r="AB402" s="153"/>
      <c r="AC402" s="153"/>
      <c r="AD402" s="153"/>
      <c r="AE402" s="153"/>
      <c r="AF402" s="153"/>
      <c r="AG402" s="153"/>
      <c r="AH402" s="153"/>
      <c r="AI402" s="153"/>
      <c r="AJ402" s="153"/>
      <c r="AK402" s="153"/>
      <c r="AL402" s="153"/>
      <c r="AM402" s="153"/>
      <c r="AN402" s="153"/>
      <c r="AO402" s="153"/>
      <c r="AP402" s="153">
        <v>20</v>
      </c>
      <c r="AQ402" s="153"/>
      <c r="AR402" s="153"/>
      <c r="AS402" s="153"/>
      <c r="AT402" s="153"/>
      <c r="AU402" s="153"/>
      <c r="AV402" s="153"/>
      <c r="AW402" s="153"/>
      <c r="AX402" s="153"/>
      <c r="AY402" s="153"/>
      <c r="AZ402" s="153"/>
      <c r="BA402" s="153"/>
      <c r="BB402" s="153"/>
      <c r="BC402" s="153"/>
      <c r="BD402" s="153"/>
      <c r="BE402" s="153"/>
      <c r="BF402" s="153"/>
      <c r="BG402" s="223">
        <f t="shared" si="180"/>
        <v>480</v>
      </c>
      <c r="BH402" s="224">
        <f t="shared" si="181"/>
        <v>8</v>
      </c>
      <c r="BI402" s="225">
        <f t="shared" si="182"/>
        <v>7.33333333333333</v>
      </c>
      <c r="BJ402" s="225">
        <f t="shared" si="183"/>
        <v>91.6666666666667</v>
      </c>
      <c r="BK402" s="226">
        <f t="shared" si="184"/>
        <v>81.8181818181818</v>
      </c>
      <c r="BL402" s="226">
        <f t="shared" si="185"/>
        <v>97.7777777777778</v>
      </c>
      <c r="BM402" s="226">
        <f t="shared" ref="BM402:BM434" si="197">IFERROR((((BJ402*BK402*BL402)/1000000)*100),0)</f>
        <v>73.3333333333333</v>
      </c>
      <c r="BN402" s="237">
        <f t="shared" si="187"/>
        <v>0.333333333333333</v>
      </c>
      <c r="BO402" s="237">
        <f t="shared" si="188"/>
        <v>460</v>
      </c>
      <c r="BP402" s="237">
        <f t="shared" si="189"/>
        <v>0.333333333333333</v>
      </c>
      <c r="BQ402" s="238">
        <f t="shared" si="190"/>
        <v>20</v>
      </c>
      <c r="BW402" s="153">
        <f t="shared" si="193"/>
        <v>360</v>
      </c>
    </row>
    <row r="403" spans="1:75">
      <c r="A403" s="170">
        <v>429</v>
      </c>
      <c r="B403" s="171">
        <v>46059</v>
      </c>
      <c r="C403" s="223" t="s">
        <v>99</v>
      </c>
      <c r="D403" s="130" t="str">
        <f t="shared" si="194"/>
        <v>IG</v>
      </c>
      <c r="E403" s="172" t="s">
        <v>139</v>
      </c>
      <c r="F403" s="172" t="s">
        <v>134</v>
      </c>
      <c r="G403" s="173" t="s">
        <v>143</v>
      </c>
      <c r="H403" s="173" t="s">
        <v>145</v>
      </c>
      <c r="I403" s="173"/>
      <c r="J403" s="105">
        <v>100282.4</v>
      </c>
      <c r="K403" s="197" t="str">
        <f>VLOOKUP(J403,'[3]Item List (3)'!A$1:B$110000,2,FALSE)</f>
        <v>D.IR 14537 SPL </v>
      </c>
      <c r="L403" s="105">
        <v>251230009</v>
      </c>
      <c r="M403" s="198" t="str">
        <f t="shared" si="195"/>
        <v>IR</v>
      </c>
      <c r="N403" s="153">
        <v>60</v>
      </c>
      <c r="O403" s="199">
        <f t="shared" si="196"/>
        <v>60</v>
      </c>
      <c r="P403" s="153">
        <v>1</v>
      </c>
      <c r="Q403" s="243">
        <v>9</v>
      </c>
      <c r="R403" s="153">
        <v>3</v>
      </c>
      <c r="S403" s="153"/>
      <c r="T403" s="153"/>
      <c r="U403" s="209">
        <f t="shared" si="179"/>
        <v>9</v>
      </c>
      <c r="V403" s="153">
        <v>45</v>
      </c>
      <c r="W403" s="153"/>
      <c r="X403" s="153"/>
      <c r="Y403" s="153"/>
      <c r="Z403" s="153"/>
      <c r="AA403" s="153"/>
      <c r="AB403" s="153"/>
      <c r="AC403" s="153"/>
      <c r="AD403" s="153"/>
      <c r="AE403" s="153"/>
      <c r="AF403" s="153"/>
      <c r="AG403" s="153"/>
      <c r="AH403" s="153"/>
      <c r="AI403" s="153"/>
      <c r="AJ403" s="153"/>
      <c r="AK403" s="153"/>
      <c r="AL403" s="153"/>
      <c r="AM403" s="153"/>
      <c r="AN403" s="153"/>
      <c r="AO403" s="153"/>
      <c r="AP403" s="153">
        <v>20</v>
      </c>
      <c r="AQ403" s="153"/>
      <c r="AR403" s="153"/>
      <c r="AS403" s="153"/>
      <c r="AT403" s="153"/>
      <c r="AU403" s="153"/>
      <c r="AV403" s="153"/>
      <c r="AW403" s="153"/>
      <c r="AX403" s="153"/>
      <c r="AY403" s="153"/>
      <c r="AZ403" s="153"/>
      <c r="BA403" s="153"/>
      <c r="BB403" s="153"/>
      <c r="BC403" s="153"/>
      <c r="BD403" s="153"/>
      <c r="BE403" s="153"/>
      <c r="BF403" s="153"/>
      <c r="BG403" s="223">
        <f t="shared" si="180"/>
        <v>65</v>
      </c>
      <c r="BH403" s="224">
        <f t="shared" si="181"/>
        <v>1.08333333333333</v>
      </c>
      <c r="BI403" s="225">
        <f t="shared" si="182"/>
        <v>0.75</v>
      </c>
      <c r="BJ403" s="225">
        <f t="shared" si="183"/>
        <v>69.2307692307692</v>
      </c>
      <c r="BK403" s="226">
        <f t="shared" si="184"/>
        <v>20</v>
      </c>
      <c r="BL403" s="226">
        <f t="shared" si="185"/>
        <v>66.6666666666667</v>
      </c>
      <c r="BM403" s="226">
        <f t="shared" si="197"/>
        <v>9.23076923076922</v>
      </c>
      <c r="BN403" s="237">
        <f t="shared" si="187"/>
        <v>0.333333333333333</v>
      </c>
      <c r="BO403" s="237">
        <f t="shared" si="188"/>
        <v>45</v>
      </c>
      <c r="BP403" s="237">
        <f t="shared" si="189"/>
        <v>0</v>
      </c>
      <c r="BQ403" s="238">
        <f t="shared" si="190"/>
        <v>0</v>
      </c>
      <c r="BW403" s="153">
        <f t="shared" si="193"/>
        <v>9</v>
      </c>
    </row>
    <row r="404" spans="1:75">
      <c r="A404" s="170">
        <v>430</v>
      </c>
      <c r="B404" s="171">
        <v>46059</v>
      </c>
      <c r="C404" s="223" t="s">
        <v>99</v>
      </c>
      <c r="D404" s="130" t="str">
        <f t="shared" si="194"/>
        <v>IG</v>
      </c>
      <c r="E404" s="172" t="s">
        <v>139</v>
      </c>
      <c r="F404" s="172" t="s">
        <v>134</v>
      </c>
      <c r="G404" s="173" t="s">
        <v>143</v>
      </c>
      <c r="H404" s="173" t="s">
        <v>145</v>
      </c>
      <c r="I404" s="173"/>
      <c r="J404" s="105">
        <v>202103</v>
      </c>
      <c r="K404" s="197" t="e">
        <f>VLOOKUP(J404,'[3]Item List (3)'!A$1:B$110000,2,FALSE)</f>
        <v>#N/A</v>
      </c>
      <c r="L404" s="105">
        <v>201230009</v>
      </c>
      <c r="M404" s="198" t="str">
        <f t="shared" si="195"/>
        <v>OR</v>
      </c>
      <c r="N404" s="153">
        <v>50</v>
      </c>
      <c r="O404" s="199">
        <f t="shared" si="196"/>
        <v>72</v>
      </c>
      <c r="P404" s="153">
        <v>1</v>
      </c>
      <c r="Q404" s="243">
        <v>67</v>
      </c>
      <c r="R404" s="153">
        <v>8</v>
      </c>
      <c r="S404" s="153"/>
      <c r="T404" s="153"/>
      <c r="U404" s="209">
        <f t="shared" si="179"/>
        <v>67</v>
      </c>
      <c r="V404" s="153">
        <v>60</v>
      </c>
      <c r="W404" s="153">
        <v>165</v>
      </c>
      <c r="X404" s="153"/>
      <c r="Y404" s="153"/>
      <c r="Z404" s="153">
        <v>10</v>
      </c>
      <c r="AA404" s="153"/>
      <c r="AB404" s="153"/>
      <c r="AC404" s="153"/>
      <c r="AD404" s="153"/>
      <c r="AE404" s="153"/>
      <c r="AF404" s="153"/>
      <c r="AG404" s="153"/>
      <c r="AH404" s="153"/>
      <c r="AI404" s="153"/>
      <c r="AJ404" s="153"/>
      <c r="AK404" s="153"/>
      <c r="AL404" s="153"/>
      <c r="AM404" s="153"/>
      <c r="AN404" s="153"/>
      <c r="AO404" s="153"/>
      <c r="AP404" s="153"/>
      <c r="AQ404" s="153"/>
      <c r="AR404" s="153">
        <v>180</v>
      </c>
      <c r="AS404" s="153"/>
      <c r="AT404" s="153"/>
      <c r="AU404" s="153"/>
      <c r="AV404" s="153"/>
      <c r="AW404" s="153"/>
      <c r="AX404" s="153"/>
      <c r="AY404" s="153"/>
      <c r="AZ404" s="153"/>
      <c r="BA404" s="153"/>
      <c r="BB404" s="153"/>
      <c r="BC404" s="153"/>
      <c r="BD404" s="153"/>
      <c r="BE404" s="153"/>
      <c r="BF404" s="153"/>
      <c r="BG404" s="223">
        <f t="shared" si="180"/>
        <v>415</v>
      </c>
      <c r="BH404" s="224">
        <f t="shared" si="181"/>
        <v>6.91666666666667</v>
      </c>
      <c r="BI404" s="225">
        <f t="shared" si="182"/>
        <v>1</v>
      </c>
      <c r="BJ404" s="225">
        <f t="shared" si="183"/>
        <v>14.4578313253012</v>
      </c>
      <c r="BK404" s="226">
        <f t="shared" si="184"/>
        <v>93.0555555555556</v>
      </c>
      <c r="BL404" s="226">
        <f t="shared" si="185"/>
        <v>88.0597014925373</v>
      </c>
      <c r="BM404" s="226">
        <f t="shared" si="197"/>
        <v>11.8473895582329</v>
      </c>
      <c r="BN404" s="237">
        <f t="shared" si="187"/>
        <v>2.75</v>
      </c>
      <c r="BO404" s="237">
        <f t="shared" si="188"/>
        <v>300</v>
      </c>
      <c r="BP404" s="237">
        <f t="shared" si="189"/>
        <v>3.16666666666667</v>
      </c>
      <c r="BQ404" s="238">
        <f t="shared" si="190"/>
        <v>228</v>
      </c>
      <c r="BW404" s="153">
        <f t="shared" si="193"/>
        <v>67</v>
      </c>
    </row>
    <row r="405" spans="1:75">
      <c r="A405" s="170">
        <v>431</v>
      </c>
      <c r="B405" s="171">
        <v>46059</v>
      </c>
      <c r="C405" s="223" t="s">
        <v>97</v>
      </c>
      <c r="D405" s="130" t="str">
        <f t="shared" si="194"/>
        <v>IG</v>
      </c>
      <c r="E405" s="172" t="s">
        <v>144</v>
      </c>
      <c r="F405" s="172"/>
      <c r="G405" s="173"/>
      <c r="H405" s="173"/>
      <c r="I405" s="173"/>
      <c r="J405" s="105"/>
      <c r="K405" s="197" t="e">
        <f>VLOOKUP(J405,'[3]Item List (3)'!A$1:B$110000,2,FALSE)</f>
        <v>#N/A</v>
      </c>
      <c r="L405" s="105"/>
      <c r="M405" s="198" t="str">
        <f t="shared" si="195"/>
        <v>IR</v>
      </c>
      <c r="N405" s="153"/>
      <c r="O405" s="199" t="str">
        <f t="shared" si="196"/>
        <v/>
      </c>
      <c r="P405" s="153"/>
      <c r="Q405" s="243"/>
      <c r="R405" s="153"/>
      <c r="S405" s="153"/>
      <c r="T405" s="153"/>
      <c r="U405" s="209">
        <f t="shared" si="179"/>
        <v>0</v>
      </c>
      <c r="V405" s="153"/>
      <c r="W405" s="153"/>
      <c r="X405" s="153"/>
      <c r="Y405" s="153"/>
      <c r="Z405" s="153"/>
      <c r="AA405" s="153"/>
      <c r="AB405" s="153"/>
      <c r="AC405" s="153"/>
      <c r="AD405" s="153"/>
      <c r="AE405" s="153"/>
      <c r="AF405" s="153"/>
      <c r="AG405" s="153"/>
      <c r="AH405" s="153"/>
      <c r="AI405" s="153"/>
      <c r="AJ405" s="153"/>
      <c r="AK405" s="153"/>
      <c r="AL405" s="153"/>
      <c r="AM405" s="153"/>
      <c r="AN405" s="153"/>
      <c r="AO405" s="153"/>
      <c r="AP405" s="153"/>
      <c r="AQ405" s="153"/>
      <c r="AR405" s="153"/>
      <c r="AS405" s="153"/>
      <c r="AT405" s="153"/>
      <c r="AU405" s="153">
        <v>480</v>
      </c>
      <c r="AV405" s="153"/>
      <c r="AW405" s="153"/>
      <c r="AX405" s="153"/>
      <c r="AY405" s="153"/>
      <c r="AZ405" s="153"/>
      <c r="BA405" s="153"/>
      <c r="BB405" s="153"/>
      <c r="BC405" s="153"/>
      <c r="BD405" s="153"/>
      <c r="BE405" s="153"/>
      <c r="BF405" s="153"/>
      <c r="BG405" s="223">
        <f t="shared" si="180"/>
        <v>480</v>
      </c>
      <c r="BH405" s="224">
        <f t="shared" si="181"/>
        <v>8</v>
      </c>
      <c r="BI405" s="225">
        <f t="shared" si="182"/>
        <v>0</v>
      </c>
      <c r="BJ405" s="225">
        <f t="shared" si="183"/>
        <v>0</v>
      </c>
      <c r="BK405" s="226">
        <f t="shared" si="184"/>
        <v>0</v>
      </c>
      <c r="BL405" s="226">
        <f t="shared" si="185"/>
        <v>0</v>
      </c>
      <c r="BM405" s="226">
        <f t="shared" si="197"/>
        <v>0</v>
      </c>
      <c r="BN405" s="237">
        <f t="shared" si="187"/>
        <v>0</v>
      </c>
      <c r="BO405" s="237">
        <f t="shared" si="188"/>
        <v>0</v>
      </c>
      <c r="BP405" s="237">
        <f t="shared" si="189"/>
        <v>8</v>
      </c>
      <c r="BQ405" s="238">
        <f t="shared" si="190"/>
        <v>0</v>
      </c>
      <c r="BW405" s="153">
        <f t="shared" si="193"/>
        <v>0</v>
      </c>
    </row>
    <row r="406" s="129" customFormat="1" spans="1:75">
      <c r="A406" s="170">
        <v>432</v>
      </c>
      <c r="B406" s="171">
        <v>46059</v>
      </c>
      <c r="C406" s="223" t="s">
        <v>99</v>
      </c>
      <c r="D406" s="130" t="str">
        <f t="shared" si="194"/>
        <v>IG</v>
      </c>
      <c r="E406" s="172" t="s">
        <v>144</v>
      </c>
      <c r="F406" s="172" t="s">
        <v>134</v>
      </c>
      <c r="G406" s="173" t="s">
        <v>145</v>
      </c>
      <c r="H406" s="173" t="s">
        <v>143</v>
      </c>
      <c r="I406" s="173"/>
      <c r="J406" s="105">
        <v>208247</v>
      </c>
      <c r="K406" s="197" t="str">
        <f>VLOOKUP(J406,'[3]Item List (3)'!A$1:B$110000,2,FALSE)</f>
        <v>OR.209 YY2 </v>
      </c>
      <c r="L406" s="105">
        <v>251221004</v>
      </c>
      <c r="M406" s="198" t="str">
        <f t="shared" si="195"/>
        <v>OR</v>
      </c>
      <c r="N406" s="153">
        <v>20</v>
      </c>
      <c r="O406" s="199">
        <f t="shared" si="196"/>
        <v>180</v>
      </c>
      <c r="P406" s="153">
        <v>1</v>
      </c>
      <c r="Q406" s="243">
        <v>1012</v>
      </c>
      <c r="R406" s="153">
        <v>26</v>
      </c>
      <c r="S406" s="153"/>
      <c r="T406" s="153"/>
      <c r="U406" s="209">
        <f t="shared" si="179"/>
        <v>1012</v>
      </c>
      <c r="V406" s="153">
        <v>385</v>
      </c>
      <c r="W406" s="153"/>
      <c r="X406" s="153"/>
      <c r="Y406" s="153"/>
      <c r="Z406" s="153"/>
      <c r="AA406" s="153"/>
      <c r="AB406" s="153"/>
      <c r="AC406" s="153"/>
      <c r="AD406" s="153"/>
      <c r="AE406" s="153"/>
      <c r="AF406" s="153"/>
      <c r="AG406" s="153"/>
      <c r="AH406" s="153"/>
      <c r="AI406" s="153"/>
      <c r="AJ406" s="153"/>
      <c r="AK406" s="153"/>
      <c r="AL406" s="153"/>
      <c r="AM406" s="153"/>
      <c r="AN406" s="153">
        <v>60</v>
      </c>
      <c r="AO406" s="153"/>
      <c r="AP406" s="153">
        <v>20</v>
      </c>
      <c r="AQ406" s="153"/>
      <c r="AR406" s="153"/>
      <c r="AS406" s="153"/>
      <c r="AT406" s="153"/>
      <c r="AU406" s="153"/>
      <c r="AV406" s="153"/>
      <c r="AW406" s="153"/>
      <c r="AX406" s="153"/>
      <c r="AY406" s="153"/>
      <c r="AZ406" s="153">
        <v>15</v>
      </c>
      <c r="BA406" s="153"/>
      <c r="BB406" s="153"/>
      <c r="BC406" s="153"/>
      <c r="BD406" s="153"/>
      <c r="BE406" s="153"/>
      <c r="BF406" s="153"/>
      <c r="BG406" s="223">
        <f t="shared" si="180"/>
        <v>480</v>
      </c>
      <c r="BH406" s="224">
        <f t="shared" si="181"/>
        <v>8</v>
      </c>
      <c r="BI406" s="225">
        <f t="shared" si="182"/>
        <v>6.41666666666667</v>
      </c>
      <c r="BJ406" s="225">
        <f t="shared" si="183"/>
        <v>80.2083333333333</v>
      </c>
      <c r="BK406" s="226">
        <f t="shared" si="184"/>
        <v>87.6190476190476</v>
      </c>
      <c r="BL406" s="226">
        <f t="shared" si="185"/>
        <v>97.4308300395257</v>
      </c>
      <c r="BM406" s="226">
        <f t="shared" si="197"/>
        <v>68.4722222222222</v>
      </c>
      <c r="BN406" s="237">
        <f t="shared" si="187"/>
        <v>0.333333333333333</v>
      </c>
      <c r="BO406" s="237">
        <f t="shared" si="188"/>
        <v>1380</v>
      </c>
      <c r="BP406" s="237">
        <f t="shared" si="189"/>
        <v>1.25</v>
      </c>
      <c r="BQ406" s="238">
        <f t="shared" si="190"/>
        <v>225</v>
      </c>
      <c r="BR406" s="140"/>
      <c r="BS406" s="140"/>
      <c r="BT406" s="140"/>
      <c r="BU406" s="141"/>
      <c r="BV406" s="140"/>
      <c r="BW406" s="153">
        <f t="shared" si="193"/>
        <v>1012</v>
      </c>
    </row>
    <row r="407" spans="1:75">
      <c r="A407" s="170">
        <v>433</v>
      </c>
      <c r="B407" s="171">
        <v>46059</v>
      </c>
      <c r="C407" s="223" t="s">
        <v>97</v>
      </c>
      <c r="D407" s="130" t="str">
        <f t="shared" si="194"/>
        <v>IG</v>
      </c>
      <c r="E407" s="172" t="s">
        <v>146</v>
      </c>
      <c r="F407" s="172" t="s">
        <v>134</v>
      </c>
      <c r="G407" s="173" t="s">
        <v>186</v>
      </c>
      <c r="H407" s="173"/>
      <c r="I407" s="173"/>
      <c r="J407" s="105">
        <v>104247</v>
      </c>
      <c r="K407" s="197" t="str">
        <f>VLOOKUP(J407,'[3]Item List (3)'!A$1:B$110000,2,FALSE)</f>
        <v>IR.209</v>
      </c>
      <c r="L407" s="105">
        <v>251221001</v>
      </c>
      <c r="M407" s="198" t="str">
        <f t="shared" si="195"/>
        <v>IR</v>
      </c>
      <c r="N407" s="153">
        <v>25</v>
      </c>
      <c r="O407" s="199">
        <f t="shared" si="196"/>
        <v>144</v>
      </c>
      <c r="P407" s="153">
        <v>1</v>
      </c>
      <c r="Q407" s="243">
        <v>755</v>
      </c>
      <c r="R407" s="153">
        <v>63</v>
      </c>
      <c r="S407" s="153">
        <v>9</v>
      </c>
      <c r="T407" s="153">
        <v>35</v>
      </c>
      <c r="U407" s="209">
        <f t="shared" si="179"/>
        <v>799</v>
      </c>
      <c r="V407" s="153">
        <v>405</v>
      </c>
      <c r="W407" s="153"/>
      <c r="X407" s="153">
        <v>25</v>
      </c>
      <c r="Y407" s="153"/>
      <c r="Z407" s="153"/>
      <c r="AA407" s="153"/>
      <c r="AB407" s="153"/>
      <c r="AC407" s="153"/>
      <c r="AD407" s="153"/>
      <c r="AE407" s="153"/>
      <c r="AF407" s="153"/>
      <c r="AG407" s="153"/>
      <c r="AH407" s="153"/>
      <c r="AI407" s="153"/>
      <c r="AJ407" s="153"/>
      <c r="AK407" s="153"/>
      <c r="AL407" s="153"/>
      <c r="AM407" s="153"/>
      <c r="AN407" s="153"/>
      <c r="AO407" s="153"/>
      <c r="AP407" s="153">
        <v>40</v>
      </c>
      <c r="AQ407" s="153"/>
      <c r="AR407" s="153"/>
      <c r="AS407" s="153"/>
      <c r="AT407" s="153"/>
      <c r="AU407" s="153"/>
      <c r="AV407" s="153"/>
      <c r="AW407" s="153"/>
      <c r="AX407" s="153"/>
      <c r="AY407" s="153"/>
      <c r="AZ407" s="153"/>
      <c r="BA407" s="153"/>
      <c r="BB407" s="153"/>
      <c r="BC407" s="153">
        <v>10</v>
      </c>
      <c r="BD407" s="153"/>
      <c r="BE407" s="153"/>
      <c r="BF407" s="153"/>
      <c r="BG407" s="223">
        <f t="shared" si="180"/>
        <v>480</v>
      </c>
      <c r="BH407" s="224">
        <f t="shared" si="181"/>
        <v>8</v>
      </c>
      <c r="BI407" s="225">
        <f t="shared" si="182"/>
        <v>6.75</v>
      </c>
      <c r="BJ407" s="225">
        <f t="shared" si="183"/>
        <v>84.375</v>
      </c>
      <c r="BK407" s="226">
        <f t="shared" si="184"/>
        <v>82.201646090535</v>
      </c>
      <c r="BL407" s="226">
        <f t="shared" si="185"/>
        <v>86.6082603254068</v>
      </c>
      <c r="BM407" s="226">
        <f t="shared" si="197"/>
        <v>60.0694444444444</v>
      </c>
      <c r="BN407" s="237">
        <f t="shared" si="187"/>
        <v>0.666666666666667</v>
      </c>
      <c r="BO407" s="237">
        <f t="shared" si="188"/>
        <v>1056</v>
      </c>
      <c r="BP407" s="237">
        <f t="shared" si="189"/>
        <v>0.583333333333333</v>
      </c>
      <c r="BQ407" s="238">
        <f t="shared" si="190"/>
        <v>84</v>
      </c>
      <c r="BR407" s="140">
        <v>1</v>
      </c>
      <c r="BT407" s="140">
        <v>1</v>
      </c>
      <c r="BU407" s="141">
        <v>1</v>
      </c>
      <c r="BW407" s="153">
        <f t="shared" si="193"/>
        <v>755</v>
      </c>
    </row>
    <row r="408" spans="1:75">
      <c r="A408" s="170">
        <v>434</v>
      </c>
      <c r="B408" s="171">
        <v>46059</v>
      </c>
      <c r="C408" s="223" t="s">
        <v>99</v>
      </c>
      <c r="D408" s="130" t="str">
        <f t="shared" si="194"/>
        <v>IG</v>
      </c>
      <c r="E408" s="172" t="s">
        <v>146</v>
      </c>
      <c r="F408" s="172" t="s">
        <v>134</v>
      </c>
      <c r="G408" s="173" t="s">
        <v>155</v>
      </c>
      <c r="H408" s="173"/>
      <c r="I408" s="173"/>
      <c r="J408" s="105">
        <v>104247</v>
      </c>
      <c r="K408" s="197" t="str">
        <f>VLOOKUP(J408,'[3]Item List (3)'!A$1:B$110000,2,FALSE)</f>
        <v>IR.209</v>
      </c>
      <c r="L408" s="105">
        <v>251221001</v>
      </c>
      <c r="M408" s="198" t="str">
        <f t="shared" si="195"/>
        <v>IR</v>
      </c>
      <c r="N408" s="153">
        <v>25</v>
      </c>
      <c r="O408" s="199">
        <f t="shared" si="196"/>
        <v>144</v>
      </c>
      <c r="P408" s="153">
        <v>1</v>
      </c>
      <c r="Q408" s="243">
        <v>631</v>
      </c>
      <c r="R408" s="153">
        <v>59</v>
      </c>
      <c r="S408" s="153">
        <v>11</v>
      </c>
      <c r="T408" s="153">
        <v>25</v>
      </c>
      <c r="U408" s="209">
        <f t="shared" si="179"/>
        <v>667</v>
      </c>
      <c r="V408" s="153">
        <v>375</v>
      </c>
      <c r="W408" s="153"/>
      <c r="X408" s="153">
        <v>35</v>
      </c>
      <c r="Y408" s="153"/>
      <c r="Z408" s="153">
        <v>10</v>
      </c>
      <c r="AA408" s="153"/>
      <c r="AB408" s="153"/>
      <c r="AC408" s="153"/>
      <c r="AD408" s="153"/>
      <c r="AE408" s="153">
        <v>10</v>
      </c>
      <c r="AF408" s="153"/>
      <c r="AG408" s="153"/>
      <c r="AH408" s="153"/>
      <c r="AI408" s="153"/>
      <c r="AJ408" s="153"/>
      <c r="AK408" s="153"/>
      <c r="AL408" s="153"/>
      <c r="AM408" s="153"/>
      <c r="AN408" s="153"/>
      <c r="AO408" s="153"/>
      <c r="AP408" s="153">
        <v>20</v>
      </c>
      <c r="AQ408" s="153"/>
      <c r="AR408" s="153"/>
      <c r="AS408" s="153"/>
      <c r="AT408" s="153"/>
      <c r="AU408" s="153"/>
      <c r="AV408" s="153"/>
      <c r="AW408" s="153"/>
      <c r="AX408" s="153"/>
      <c r="AY408" s="153"/>
      <c r="AZ408" s="153">
        <v>15</v>
      </c>
      <c r="BA408" s="153"/>
      <c r="BB408" s="153"/>
      <c r="BC408" s="153">
        <v>10</v>
      </c>
      <c r="BD408" s="153"/>
      <c r="BE408" s="153">
        <v>5</v>
      </c>
      <c r="BF408" s="153"/>
      <c r="BG408" s="223">
        <f t="shared" si="180"/>
        <v>480</v>
      </c>
      <c r="BH408" s="224">
        <f t="shared" si="181"/>
        <v>8</v>
      </c>
      <c r="BI408" s="225">
        <f t="shared" si="182"/>
        <v>6.25</v>
      </c>
      <c r="BJ408" s="225">
        <f t="shared" si="183"/>
        <v>78.125</v>
      </c>
      <c r="BK408" s="226">
        <f t="shared" si="184"/>
        <v>74.1111111111111</v>
      </c>
      <c r="BL408" s="226">
        <f t="shared" si="185"/>
        <v>85.7571214392804</v>
      </c>
      <c r="BM408" s="226">
        <f t="shared" si="197"/>
        <v>49.6527777777778</v>
      </c>
      <c r="BN408" s="237">
        <f t="shared" si="187"/>
        <v>0.416666666666667</v>
      </c>
      <c r="BO408" s="237">
        <f t="shared" si="188"/>
        <v>1092</v>
      </c>
      <c r="BP408" s="237">
        <f t="shared" si="189"/>
        <v>1.33333333333333</v>
      </c>
      <c r="BQ408" s="238">
        <f t="shared" si="190"/>
        <v>192</v>
      </c>
      <c r="BW408" s="153">
        <f t="shared" si="193"/>
        <v>631</v>
      </c>
    </row>
    <row r="409" spans="1:75">
      <c r="A409" s="170">
        <v>435</v>
      </c>
      <c r="B409" s="171">
        <v>46059</v>
      </c>
      <c r="C409" s="223" t="s">
        <v>97</v>
      </c>
      <c r="D409" s="130" t="str">
        <f t="shared" si="194"/>
        <v>IG</v>
      </c>
      <c r="E409" s="172" t="s">
        <v>149</v>
      </c>
      <c r="F409" s="172" t="s">
        <v>134</v>
      </c>
      <c r="G409" s="173" t="s">
        <v>187</v>
      </c>
      <c r="H409" s="173"/>
      <c r="I409" s="173"/>
      <c r="J409" s="105">
        <v>200827.1</v>
      </c>
      <c r="K409" s="197" t="str">
        <f>VLOOKUP(J409,'[3]Item List (3)'!A$1:B$110000,2,FALSE)</f>
        <v>MNA.OR 4020 </v>
      </c>
      <c r="L409" s="105">
        <v>251207004</v>
      </c>
      <c r="M409" s="198" t="str">
        <f t="shared" si="195"/>
        <v>OR</v>
      </c>
      <c r="N409" s="153">
        <v>40</v>
      </c>
      <c r="O409" s="199">
        <f t="shared" si="196"/>
        <v>90</v>
      </c>
      <c r="P409" s="153">
        <v>1</v>
      </c>
      <c r="Q409" s="243">
        <v>154</v>
      </c>
      <c r="R409" s="153">
        <v>20</v>
      </c>
      <c r="S409" s="153">
        <v>88</v>
      </c>
      <c r="T409" s="153"/>
      <c r="U409" s="209">
        <f t="shared" si="179"/>
        <v>242</v>
      </c>
      <c r="V409" s="153">
        <v>360</v>
      </c>
      <c r="W409" s="153"/>
      <c r="X409" s="153"/>
      <c r="Y409" s="153"/>
      <c r="Z409" s="153"/>
      <c r="AA409" s="153"/>
      <c r="AB409" s="153"/>
      <c r="AC409" s="153"/>
      <c r="AD409" s="153"/>
      <c r="AE409" s="153"/>
      <c r="AF409" s="153"/>
      <c r="AG409" s="153"/>
      <c r="AH409" s="153"/>
      <c r="AI409" s="153"/>
      <c r="AJ409" s="153"/>
      <c r="AK409" s="153"/>
      <c r="AL409" s="153"/>
      <c r="AM409" s="153"/>
      <c r="AN409" s="153"/>
      <c r="AO409" s="153"/>
      <c r="AP409" s="153"/>
      <c r="AQ409" s="153"/>
      <c r="AR409" s="153"/>
      <c r="AS409" s="153"/>
      <c r="AT409" s="153"/>
      <c r="AU409" s="153"/>
      <c r="AV409" s="153"/>
      <c r="AW409" s="153"/>
      <c r="AX409" s="153"/>
      <c r="AY409" s="153"/>
      <c r="AZ409" s="153"/>
      <c r="BA409" s="153"/>
      <c r="BB409" s="153"/>
      <c r="BC409" s="153">
        <v>120</v>
      </c>
      <c r="BD409" s="153"/>
      <c r="BE409" s="153"/>
      <c r="BF409" s="153"/>
      <c r="BG409" s="223">
        <f t="shared" si="180"/>
        <v>480</v>
      </c>
      <c r="BH409" s="224">
        <f t="shared" si="181"/>
        <v>8</v>
      </c>
      <c r="BI409" s="225">
        <f t="shared" ref="BI409:BI434" si="198">IFERROR(BH409-SUM(W409:BF409)/60,0)</f>
        <v>6</v>
      </c>
      <c r="BJ409" s="225">
        <f t="shared" ref="BJ409:BJ434" si="199">IFERROR(BI409/BH409*100,0)</f>
        <v>75</v>
      </c>
      <c r="BK409" s="226">
        <f t="shared" ref="BK409:BK434" si="200">IFERROR(((U409*N409)/(BI409*3600)*100),0)</f>
        <v>44.8148148148148</v>
      </c>
      <c r="BL409" s="226">
        <f t="shared" ref="BL409:BL434" si="201">IFERROR(((U409-(R409+S409+T409))/U409*100),0)</f>
        <v>55.3719008264463</v>
      </c>
      <c r="BM409" s="226">
        <f t="shared" ref="BM409:BM415" si="202">IFERROR((((BJ409*BK409*BL409)/1000000)*100),0)</f>
        <v>18.6111111111111</v>
      </c>
      <c r="BN409" s="237">
        <f t="shared" si="187"/>
        <v>0</v>
      </c>
      <c r="BO409" s="237">
        <f t="shared" si="188"/>
        <v>720</v>
      </c>
      <c r="BP409" s="237">
        <f t="shared" si="189"/>
        <v>2</v>
      </c>
      <c r="BQ409" s="238">
        <f t="shared" si="190"/>
        <v>180</v>
      </c>
      <c r="BW409" s="153">
        <f t="shared" si="193"/>
        <v>154</v>
      </c>
    </row>
    <row r="410" spans="1:75">
      <c r="A410" s="170">
        <v>436</v>
      </c>
      <c r="B410" s="171">
        <v>46059</v>
      </c>
      <c r="C410" s="223" t="s">
        <v>99</v>
      </c>
      <c r="D410" s="130" t="str">
        <f t="shared" si="194"/>
        <v>IG</v>
      </c>
      <c r="E410" s="172" t="s">
        <v>149</v>
      </c>
      <c r="F410" s="172" t="s">
        <v>134</v>
      </c>
      <c r="G410" s="173" t="s">
        <v>155</v>
      </c>
      <c r="H410" s="173" t="s">
        <v>142</v>
      </c>
      <c r="I410" s="173" t="s">
        <v>185</v>
      </c>
      <c r="J410" s="105">
        <v>200497.11</v>
      </c>
      <c r="K410" s="197" t="str">
        <f>VLOOKUP(J410,'[3]Item List (3)'!A$1:B$110000,2,FALSE)</f>
        <v>OR.MNA6718G</v>
      </c>
      <c r="L410" s="105">
        <v>260129020</v>
      </c>
      <c r="M410" s="198" t="str">
        <f t="shared" si="195"/>
        <v>OR</v>
      </c>
      <c r="N410" s="153">
        <v>40</v>
      </c>
      <c r="O410" s="199">
        <f t="shared" si="196"/>
        <v>90</v>
      </c>
      <c r="P410" s="153">
        <v>1</v>
      </c>
      <c r="Q410" s="243">
        <v>138</v>
      </c>
      <c r="R410" s="153">
        <v>10</v>
      </c>
      <c r="S410" s="153">
        <v>1</v>
      </c>
      <c r="T410" s="153"/>
      <c r="U410" s="209">
        <f t="shared" si="179"/>
        <v>139</v>
      </c>
      <c r="V410" s="153">
        <v>90</v>
      </c>
      <c r="W410" s="153">
        <v>240</v>
      </c>
      <c r="X410" s="153"/>
      <c r="Y410" s="153"/>
      <c r="Z410" s="153">
        <v>15</v>
      </c>
      <c r="AA410" s="153"/>
      <c r="AB410" s="153"/>
      <c r="AC410" s="153"/>
      <c r="AD410" s="153"/>
      <c r="AE410" s="153"/>
      <c r="AF410" s="153"/>
      <c r="AG410" s="153"/>
      <c r="AH410" s="153"/>
      <c r="AI410" s="153"/>
      <c r="AJ410" s="153"/>
      <c r="AK410" s="153"/>
      <c r="AL410" s="153"/>
      <c r="AM410" s="153"/>
      <c r="AN410" s="153"/>
      <c r="AO410" s="153"/>
      <c r="AP410" s="153"/>
      <c r="AQ410" s="153"/>
      <c r="AR410" s="153">
        <v>120</v>
      </c>
      <c r="AS410" s="153"/>
      <c r="AT410" s="153"/>
      <c r="AU410" s="153"/>
      <c r="AV410" s="153"/>
      <c r="AW410" s="153"/>
      <c r="AX410" s="153"/>
      <c r="AY410" s="153"/>
      <c r="AZ410" s="153">
        <v>15</v>
      </c>
      <c r="BA410" s="153"/>
      <c r="BB410" s="153"/>
      <c r="BC410" s="153"/>
      <c r="BD410" s="153"/>
      <c r="BE410" s="153"/>
      <c r="BF410" s="153"/>
      <c r="BG410" s="223">
        <f t="shared" si="180"/>
        <v>480</v>
      </c>
      <c r="BH410" s="224">
        <f t="shared" ref="BH410:BH435" si="203">BG410/60</f>
        <v>8</v>
      </c>
      <c r="BI410" s="225">
        <f t="shared" si="198"/>
        <v>1.5</v>
      </c>
      <c r="BJ410" s="225">
        <f t="shared" si="199"/>
        <v>18.75</v>
      </c>
      <c r="BK410" s="226">
        <f t="shared" si="200"/>
        <v>102.962962962963</v>
      </c>
      <c r="BL410" s="226">
        <f t="shared" si="201"/>
        <v>92.0863309352518</v>
      </c>
      <c r="BM410" s="226">
        <f t="shared" si="202"/>
        <v>17.7777777777778</v>
      </c>
      <c r="BN410" s="237">
        <f t="shared" ref="BN410:BN434" si="204">(W410+AP410+BE410+BF410)/60</f>
        <v>4</v>
      </c>
      <c r="BO410" s="237">
        <f t="shared" ref="BO410:BO434" si="205">IFERROR(((BH410-BN410)*3600)/N410,0)</f>
        <v>360</v>
      </c>
      <c r="BP410" s="237">
        <f t="shared" ref="BP410:BP434" si="206">IFERROR(SUM(W410:BF410)/60-BN410,0)</f>
        <v>2.5</v>
      </c>
      <c r="BQ410" s="238">
        <f t="shared" ref="BQ410:BQ434" si="207">IFERROR(BP410*3600/N410,0)</f>
        <v>225</v>
      </c>
      <c r="BW410" s="153">
        <f t="shared" si="193"/>
        <v>138</v>
      </c>
    </row>
    <row r="411" spans="1:75">
      <c r="A411" s="170">
        <v>437</v>
      </c>
      <c r="B411" s="171">
        <v>46059</v>
      </c>
      <c r="C411" s="223" t="s">
        <v>97</v>
      </c>
      <c r="D411" s="130" t="str">
        <f t="shared" si="194"/>
        <v>IG</v>
      </c>
      <c r="E411" s="172" t="s">
        <v>152</v>
      </c>
      <c r="F411" s="172"/>
      <c r="G411" s="173"/>
      <c r="H411" s="173"/>
      <c r="I411" s="173"/>
      <c r="J411" s="105"/>
      <c r="K411" s="197" t="e">
        <f>VLOOKUP(J411,'[3]Item List (3)'!A$1:B$110000,2,FALSE)</f>
        <v>#N/A</v>
      </c>
      <c r="L411" s="105"/>
      <c r="M411" s="198" t="str">
        <f t="shared" si="195"/>
        <v>IR</v>
      </c>
      <c r="N411" s="153"/>
      <c r="O411" s="199" t="str">
        <f t="shared" si="196"/>
        <v/>
      </c>
      <c r="P411" s="153"/>
      <c r="Q411" s="243"/>
      <c r="R411" s="153"/>
      <c r="S411" s="153"/>
      <c r="T411" s="153"/>
      <c r="U411" s="209">
        <f t="shared" si="179"/>
        <v>0</v>
      </c>
      <c r="V411" s="153"/>
      <c r="W411" s="153"/>
      <c r="X411" s="153"/>
      <c r="Y411" s="153"/>
      <c r="Z411" s="153"/>
      <c r="AA411" s="153"/>
      <c r="AB411" s="153"/>
      <c r="AC411" s="153"/>
      <c r="AD411" s="153"/>
      <c r="AE411" s="153"/>
      <c r="AF411" s="153"/>
      <c r="AG411" s="153"/>
      <c r="AH411" s="153"/>
      <c r="AI411" s="153"/>
      <c r="AJ411" s="153"/>
      <c r="AK411" s="153"/>
      <c r="AL411" s="153"/>
      <c r="AM411" s="153"/>
      <c r="AN411" s="153"/>
      <c r="AO411" s="153"/>
      <c r="AP411" s="153"/>
      <c r="AQ411" s="153"/>
      <c r="AR411" s="153">
        <v>480</v>
      </c>
      <c r="AS411" s="153"/>
      <c r="AT411" s="153"/>
      <c r="AU411" s="153"/>
      <c r="AV411" s="153"/>
      <c r="AW411" s="153"/>
      <c r="AX411" s="153"/>
      <c r="AY411" s="153"/>
      <c r="AZ411" s="153"/>
      <c r="BA411" s="153"/>
      <c r="BB411" s="153"/>
      <c r="BC411" s="153"/>
      <c r="BD411" s="153"/>
      <c r="BE411" s="153"/>
      <c r="BF411" s="153"/>
      <c r="BG411" s="223">
        <f t="shared" si="180"/>
        <v>480</v>
      </c>
      <c r="BH411" s="224">
        <f t="shared" si="203"/>
        <v>8</v>
      </c>
      <c r="BI411" s="225">
        <f t="shared" si="198"/>
        <v>0</v>
      </c>
      <c r="BJ411" s="225">
        <f t="shared" si="199"/>
        <v>0</v>
      </c>
      <c r="BK411" s="226">
        <f t="shared" si="200"/>
        <v>0</v>
      </c>
      <c r="BL411" s="226">
        <f t="shared" si="201"/>
        <v>0</v>
      </c>
      <c r="BM411" s="226">
        <f t="shared" si="202"/>
        <v>0</v>
      </c>
      <c r="BN411" s="237">
        <f t="shared" si="204"/>
        <v>0</v>
      </c>
      <c r="BO411" s="237">
        <f t="shared" si="205"/>
        <v>0</v>
      </c>
      <c r="BP411" s="237">
        <f t="shared" si="206"/>
        <v>8</v>
      </c>
      <c r="BQ411" s="238">
        <f t="shared" si="207"/>
        <v>0</v>
      </c>
      <c r="BW411" s="153">
        <f t="shared" si="193"/>
        <v>0</v>
      </c>
    </row>
    <row r="412" spans="1:75">
      <c r="A412" s="170">
        <v>438</v>
      </c>
      <c r="B412" s="171">
        <v>46059</v>
      </c>
      <c r="C412" s="223" t="s">
        <v>99</v>
      </c>
      <c r="D412" s="130" t="str">
        <f t="shared" si="194"/>
        <v>IG</v>
      </c>
      <c r="E412" s="172" t="s">
        <v>152</v>
      </c>
      <c r="F412" s="172"/>
      <c r="G412" s="173"/>
      <c r="H412" s="173"/>
      <c r="I412" s="173"/>
      <c r="J412" s="105"/>
      <c r="K412" s="197" t="e">
        <f>VLOOKUP(J412,'[3]Item List (3)'!A$1:B$110000,2,FALSE)</f>
        <v>#N/A</v>
      </c>
      <c r="L412" s="105"/>
      <c r="M412" s="198" t="str">
        <f t="shared" si="195"/>
        <v>IR</v>
      </c>
      <c r="N412" s="153"/>
      <c r="O412" s="199" t="str">
        <f t="shared" si="196"/>
        <v/>
      </c>
      <c r="P412" s="153"/>
      <c r="Q412" s="243"/>
      <c r="R412" s="153"/>
      <c r="S412" s="153"/>
      <c r="T412" s="153"/>
      <c r="U412" s="209">
        <f t="shared" si="179"/>
        <v>0</v>
      </c>
      <c r="V412" s="153"/>
      <c r="W412" s="153"/>
      <c r="X412" s="153"/>
      <c r="Y412" s="153"/>
      <c r="Z412" s="153"/>
      <c r="AA412" s="153"/>
      <c r="AB412" s="153"/>
      <c r="AC412" s="153"/>
      <c r="AD412" s="153"/>
      <c r="AE412" s="153"/>
      <c r="AF412" s="153"/>
      <c r="AG412" s="153"/>
      <c r="AH412" s="153"/>
      <c r="AI412" s="153"/>
      <c r="AJ412" s="153"/>
      <c r="AK412" s="153"/>
      <c r="AL412" s="153"/>
      <c r="AM412" s="153"/>
      <c r="AN412" s="153"/>
      <c r="AO412" s="153"/>
      <c r="AP412" s="153"/>
      <c r="AQ412" s="153"/>
      <c r="AR412" s="153">
        <v>480</v>
      </c>
      <c r="AS412" s="153"/>
      <c r="AT412" s="153"/>
      <c r="AU412" s="153"/>
      <c r="AV412" s="153"/>
      <c r="AW412" s="153"/>
      <c r="AX412" s="153"/>
      <c r="AY412" s="153"/>
      <c r="AZ412" s="153"/>
      <c r="BA412" s="153"/>
      <c r="BB412" s="153"/>
      <c r="BC412" s="153"/>
      <c r="BD412" s="153"/>
      <c r="BE412" s="153"/>
      <c r="BF412" s="153"/>
      <c r="BG412" s="223">
        <f t="shared" ref="BG412:BG436" si="208">SUM(V412:BF412)</f>
        <v>480</v>
      </c>
      <c r="BH412" s="224">
        <f t="shared" si="203"/>
        <v>8</v>
      </c>
      <c r="BI412" s="225">
        <f t="shared" si="198"/>
        <v>0</v>
      </c>
      <c r="BJ412" s="225">
        <f t="shared" si="199"/>
        <v>0</v>
      </c>
      <c r="BK412" s="226">
        <f t="shared" si="200"/>
        <v>0</v>
      </c>
      <c r="BL412" s="226">
        <f t="shared" si="201"/>
        <v>0</v>
      </c>
      <c r="BM412" s="226">
        <f t="shared" si="202"/>
        <v>0</v>
      </c>
      <c r="BN412" s="237">
        <f t="shared" si="204"/>
        <v>0</v>
      </c>
      <c r="BO412" s="237">
        <f t="shared" si="205"/>
        <v>0</v>
      </c>
      <c r="BP412" s="237">
        <f t="shared" si="206"/>
        <v>8</v>
      </c>
      <c r="BQ412" s="238">
        <f t="shared" si="207"/>
        <v>0</v>
      </c>
      <c r="BW412" s="153">
        <f t="shared" si="193"/>
        <v>0</v>
      </c>
    </row>
    <row r="413" s="129" customFormat="1" spans="1:75">
      <c r="A413" s="170">
        <v>439</v>
      </c>
      <c r="B413" s="171">
        <v>46059</v>
      </c>
      <c r="C413" s="223" t="s">
        <v>97</v>
      </c>
      <c r="D413" s="130" t="str">
        <f t="shared" si="194"/>
        <v>IG</v>
      </c>
      <c r="E413" s="172" t="s">
        <v>153</v>
      </c>
      <c r="F413" s="172" t="s">
        <v>134</v>
      </c>
      <c r="G413" s="173" t="s">
        <v>130</v>
      </c>
      <c r="H413" s="173" t="s">
        <v>185</v>
      </c>
      <c r="I413" s="173"/>
      <c r="J413" s="105">
        <v>208417</v>
      </c>
      <c r="K413" s="197" t="str">
        <f>VLOOKUP(J413,'[3]Item List (3)'!A$1:B$110000,2,FALSE)</f>
        <v>JC.OR 8008 </v>
      </c>
      <c r="L413" s="105">
        <v>251223008</v>
      </c>
      <c r="M413" s="198" t="str">
        <f t="shared" si="195"/>
        <v>OR</v>
      </c>
      <c r="N413" s="153">
        <v>30</v>
      </c>
      <c r="O413" s="199">
        <f t="shared" si="196"/>
        <v>120</v>
      </c>
      <c r="P413" s="153">
        <v>1</v>
      </c>
      <c r="Q413" s="243">
        <v>283</v>
      </c>
      <c r="R413" s="153">
        <v>9</v>
      </c>
      <c r="S413" s="153">
        <v>8</v>
      </c>
      <c r="T413" s="153"/>
      <c r="U413" s="209">
        <f t="shared" si="179"/>
        <v>291</v>
      </c>
      <c r="V413" s="153">
        <v>270</v>
      </c>
      <c r="W413" s="153"/>
      <c r="X413" s="153"/>
      <c r="Y413" s="153"/>
      <c r="Z413" s="153">
        <v>10</v>
      </c>
      <c r="AA413" s="153"/>
      <c r="AB413" s="153"/>
      <c r="AC413" s="153"/>
      <c r="AD413" s="153"/>
      <c r="AE413" s="153"/>
      <c r="AF413" s="153"/>
      <c r="AG413" s="153">
        <v>10</v>
      </c>
      <c r="AH413" s="153"/>
      <c r="AI413" s="153"/>
      <c r="AJ413" s="153"/>
      <c r="AK413" s="153"/>
      <c r="AL413" s="153"/>
      <c r="AM413" s="153"/>
      <c r="AN413" s="153"/>
      <c r="AO413" s="153"/>
      <c r="AP413" s="153"/>
      <c r="AQ413" s="153"/>
      <c r="AR413" s="153"/>
      <c r="AS413" s="153"/>
      <c r="AT413" s="153"/>
      <c r="AU413" s="153"/>
      <c r="AV413" s="153"/>
      <c r="AW413" s="153"/>
      <c r="AX413" s="153"/>
      <c r="AY413" s="153"/>
      <c r="AZ413" s="153"/>
      <c r="BA413" s="153"/>
      <c r="BB413" s="153"/>
      <c r="BC413" s="153">
        <v>10</v>
      </c>
      <c r="BD413" s="153"/>
      <c r="BE413" s="153"/>
      <c r="BF413" s="153"/>
      <c r="BG413" s="223">
        <f t="shared" si="208"/>
        <v>300</v>
      </c>
      <c r="BH413" s="224">
        <f t="shared" si="203"/>
        <v>5</v>
      </c>
      <c r="BI413" s="225">
        <f t="shared" si="198"/>
        <v>4.5</v>
      </c>
      <c r="BJ413" s="225">
        <f t="shared" si="199"/>
        <v>90</v>
      </c>
      <c r="BK413" s="226">
        <f t="shared" si="200"/>
        <v>53.8888888888889</v>
      </c>
      <c r="BL413" s="226">
        <f t="shared" si="201"/>
        <v>94.1580756013746</v>
      </c>
      <c r="BM413" s="226">
        <f t="shared" si="202"/>
        <v>45.6666666666667</v>
      </c>
      <c r="BN413" s="237">
        <f t="shared" si="204"/>
        <v>0</v>
      </c>
      <c r="BO413" s="237">
        <f t="shared" si="205"/>
        <v>600</v>
      </c>
      <c r="BP413" s="237">
        <f t="shared" si="206"/>
        <v>0.5</v>
      </c>
      <c r="BQ413" s="238">
        <f t="shared" si="207"/>
        <v>60</v>
      </c>
      <c r="BR413" s="140"/>
      <c r="BS413" s="140"/>
      <c r="BT413" s="140"/>
      <c r="BU413" s="141"/>
      <c r="BV413" s="140"/>
      <c r="BW413" s="153">
        <f t="shared" si="193"/>
        <v>283</v>
      </c>
    </row>
    <row r="414" s="129" customFormat="1" spans="1:75">
      <c r="A414" s="170">
        <v>440</v>
      </c>
      <c r="B414" s="171">
        <v>46059</v>
      </c>
      <c r="C414" s="223" t="s">
        <v>97</v>
      </c>
      <c r="D414" s="130" t="str">
        <f t="shared" si="194"/>
        <v>IG</v>
      </c>
      <c r="E414" s="172" t="s">
        <v>153</v>
      </c>
      <c r="F414" s="172" t="s">
        <v>134</v>
      </c>
      <c r="G414" s="173" t="s">
        <v>130</v>
      </c>
      <c r="H414" s="173" t="s">
        <v>185</v>
      </c>
      <c r="I414" s="173"/>
      <c r="J414" s="105">
        <v>208448</v>
      </c>
      <c r="K414" s="197" t="str">
        <f>VLOOKUP(J414,'[3]Item List (3)'!A$1:B$110000,2,FALSE)</f>
        <v>R.OR 448(JC 8007) </v>
      </c>
      <c r="L414" s="105"/>
      <c r="M414" s="198" t="str">
        <f t="shared" si="195"/>
        <v>OR</v>
      </c>
      <c r="N414" s="153"/>
      <c r="O414" s="199" t="str">
        <f t="shared" si="196"/>
        <v/>
      </c>
      <c r="P414" s="153"/>
      <c r="Q414" s="243"/>
      <c r="R414" s="153"/>
      <c r="S414" s="153"/>
      <c r="T414" s="153"/>
      <c r="U414" s="209">
        <f t="shared" si="179"/>
        <v>0</v>
      </c>
      <c r="V414" s="153"/>
      <c r="W414" s="153">
        <v>180</v>
      </c>
      <c r="X414" s="153"/>
      <c r="Y414" s="153"/>
      <c r="Z414" s="153"/>
      <c r="AA414" s="153"/>
      <c r="AB414" s="153"/>
      <c r="AC414" s="153"/>
      <c r="AD414" s="153"/>
      <c r="AE414" s="153"/>
      <c r="AF414" s="153"/>
      <c r="AG414" s="153"/>
      <c r="AH414" s="153"/>
      <c r="AI414" s="153"/>
      <c r="AJ414" s="153"/>
      <c r="AK414" s="153"/>
      <c r="AL414" s="153"/>
      <c r="AM414" s="153"/>
      <c r="AN414" s="153"/>
      <c r="AO414" s="153"/>
      <c r="AP414" s="153"/>
      <c r="AQ414" s="153"/>
      <c r="AR414" s="153"/>
      <c r="AS414" s="153"/>
      <c r="AT414" s="153"/>
      <c r="AU414" s="153"/>
      <c r="AV414" s="153"/>
      <c r="AW414" s="153"/>
      <c r="AX414" s="153"/>
      <c r="AY414" s="153"/>
      <c r="AZ414" s="153"/>
      <c r="BA414" s="153"/>
      <c r="BB414" s="153"/>
      <c r="BC414" s="153"/>
      <c r="BD414" s="153"/>
      <c r="BE414" s="153"/>
      <c r="BF414" s="153"/>
      <c r="BG414" s="223">
        <f t="shared" si="208"/>
        <v>180</v>
      </c>
      <c r="BH414" s="224">
        <f t="shared" si="203"/>
        <v>3</v>
      </c>
      <c r="BI414" s="225">
        <f t="shared" si="198"/>
        <v>0</v>
      </c>
      <c r="BJ414" s="225">
        <f t="shared" si="199"/>
        <v>0</v>
      </c>
      <c r="BK414" s="226">
        <f t="shared" si="200"/>
        <v>0</v>
      </c>
      <c r="BL414" s="226">
        <f t="shared" si="201"/>
        <v>0</v>
      </c>
      <c r="BM414" s="226">
        <f t="shared" si="202"/>
        <v>0</v>
      </c>
      <c r="BN414" s="237">
        <f t="shared" si="204"/>
        <v>3</v>
      </c>
      <c r="BO414" s="237">
        <f t="shared" si="205"/>
        <v>0</v>
      </c>
      <c r="BP414" s="237">
        <f t="shared" si="206"/>
        <v>0</v>
      </c>
      <c r="BQ414" s="238">
        <f t="shared" si="207"/>
        <v>0</v>
      </c>
      <c r="BR414" s="140"/>
      <c r="BS414" s="140"/>
      <c r="BT414" s="140"/>
      <c r="BU414" s="141"/>
      <c r="BV414" s="140"/>
      <c r="BW414" s="153">
        <f t="shared" si="193"/>
        <v>0</v>
      </c>
    </row>
    <row r="415" s="129" customFormat="1" spans="1:75">
      <c r="A415" s="170">
        <v>441</v>
      </c>
      <c r="B415" s="171">
        <v>46059</v>
      </c>
      <c r="C415" s="223" t="s">
        <v>99</v>
      </c>
      <c r="D415" s="130" t="str">
        <f t="shared" si="194"/>
        <v>IG</v>
      </c>
      <c r="E415" s="172" t="s">
        <v>153</v>
      </c>
      <c r="F415" s="172" t="s">
        <v>134</v>
      </c>
      <c r="G415" s="173" t="s">
        <v>185</v>
      </c>
      <c r="H415" s="173" t="s">
        <v>176</v>
      </c>
      <c r="I415" s="173" t="s">
        <v>145</v>
      </c>
      <c r="J415" s="105">
        <v>208448</v>
      </c>
      <c r="K415" s="197" t="str">
        <f>VLOOKUP(J415,'[3]Item List (3)'!A$1:B$110000,2,FALSE)</f>
        <v>R.OR 448(JC 8007) </v>
      </c>
      <c r="L415" s="105">
        <v>260223008</v>
      </c>
      <c r="M415" s="198" t="str">
        <f t="shared" si="195"/>
        <v>OR</v>
      </c>
      <c r="N415" s="153">
        <v>30</v>
      </c>
      <c r="O415" s="199">
        <f t="shared" si="196"/>
        <v>120</v>
      </c>
      <c r="P415" s="153">
        <v>1</v>
      </c>
      <c r="Q415" s="243">
        <v>477</v>
      </c>
      <c r="R415" s="153">
        <v>21</v>
      </c>
      <c r="S415" s="153">
        <v>10</v>
      </c>
      <c r="T415" s="153"/>
      <c r="U415" s="209">
        <f t="shared" si="179"/>
        <v>487</v>
      </c>
      <c r="V415" s="153">
        <v>310</v>
      </c>
      <c r="W415" s="153">
        <v>100</v>
      </c>
      <c r="X415" s="153">
        <v>20</v>
      </c>
      <c r="Y415" s="153"/>
      <c r="Z415" s="153">
        <v>10</v>
      </c>
      <c r="AA415" s="153"/>
      <c r="AB415" s="153"/>
      <c r="AC415" s="153">
        <v>10</v>
      </c>
      <c r="AD415" s="153"/>
      <c r="AE415" s="153">
        <v>5</v>
      </c>
      <c r="AF415" s="153"/>
      <c r="AG415" s="153"/>
      <c r="AH415" s="153"/>
      <c r="AI415" s="153"/>
      <c r="AJ415" s="153"/>
      <c r="AK415" s="153"/>
      <c r="AL415" s="153"/>
      <c r="AM415" s="153"/>
      <c r="AN415" s="153"/>
      <c r="AO415" s="153"/>
      <c r="AP415" s="153">
        <v>10</v>
      </c>
      <c r="AQ415" s="153"/>
      <c r="AR415" s="153"/>
      <c r="AS415" s="153"/>
      <c r="AT415" s="153"/>
      <c r="AU415" s="153"/>
      <c r="AV415" s="153"/>
      <c r="AW415" s="153"/>
      <c r="AX415" s="153"/>
      <c r="AY415" s="153"/>
      <c r="AZ415" s="153">
        <v>15</v>
      </c>
      <c r="BA415" s="153"/>
      <c r="BB415" s="153"/>
      <c r="BC415" s="153"/>
      <c r="BD415" s="153"/>
      <c r="BE415" s="153"/>
      <c r="BF415" s="153"/>
      <c r="BG415" s="223">
        <f t="shared" si="208"/>
        <v>480</v>
      </c>
      <c r="BH415" s="224">
        <f t="shared" si="203"/>
        <v>8</v>
      </c>
      <c r="BI415" s="225">
        <f t="shared" si="198"/>
        <v>5.16666666666667</v>
      </c>
      <c r="BJ415" s="225">
        <f t="shared" si="199"/>
        <v>64.5833333333333</v>
      </c>
      <c r="BK415" s="226">
        <f t="shared" si="200"/>
        <v>78.5483870967742</v>
      </c>
      <c r="BL415" s="226">
        <f t="shared" si="201"/>
        <v>93.6344969199179</v>
      </c>
      <c r="BM415" s="226">
        <f t="shared" si="202"/>
        <v>47.5</v>
      </c>
      <c r="BN415" s="237">
        <f t="shared" si="204"/>
        <v>1.83333333333333</v>
      </c>
      <c r="BO415" s="237">
        <f t="shared" si="205"/>
        <v>740</v>
      </c>
      <c r="BP415" s="237">
        <f t="shared" si="206"/>
        <v>1</v>
      </c>
      <c r="BQ415" s="238">
        <f t="shared" si="207"/>
        <v>120</v>
      </c>
      <c r="BR415" s="140"/>
      <c r="BS415" s="140"/>
      <c r="BT415" s="140"/>
      <c r="BU415" s="141"/>
      <c r="BV415" s="140"/>
      <c r="BW415" s="153">
        <f t="shared" si="193"/>
        <v>477</v>
      </c>
    </row>
    <row r="416" spans="1:75">
      <c r="A416" s="170">
        <v>442</v>
      </c>
      <c r="B416" s="171">
        <v>46059</v>
      </c>
      <c r="C416" s="223" t="s">
        <v>97</v>
      </c>
      <c r="D416" s="130" t="str">
        <f t="shared" si="194"/>
        <v>IG</v>
      </c>
      <c r="E416" s="172" t="s">
        <v>156</v>
      </c>
      <c r="F416" s="172"/>
      <c r="G416" s="173"/>
      <c r="H416" s="173"/>
      <c r="I416" s="173"/>
      <c r="J416" s="105"/>
      <c r="K416" s="197" t="e">
        <f>VLOOKUP(J416,'[3]Item List (3)'!A$1:B$110000,2,FALSE)</f>
        <v>#N/A</v>
      </c>
      <c r="L416" s="105"/>
      <c r="M416" s="198" t="str">
        <f t="shared" si="195"/>
        <v>IR</v>
      </c>
      <c r="N416" s="153"/>
      <c r="O416" s="199" t="str">
        <f t="shared" si="196"/>
        <v/>
      </c>
      <c r="P416" s="153"/>
      <c r="Q416" s="243"/>
      <c r="R416" s="153"/>
      <c r="S416" s="153"/>
      <c r="T416" s="153"/>
      <c r="U416" s="209">
        <f t="shared" si="179"/>
        <v>0</v>
      </c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153"/>
      <c r="AH416" s="153"/>
      <c r="AI416" s="153"/>
      <c r="AJ416" s="153"/>
      <c r="AK416" s="153"/>
      <c r="AL416" s="153"/>
      <c r="AM416" s="153"/>
      <c r="AN416" s="153"/>
      <c r="AO416" s="153"/>
      <c r="AP416" s="153"/>
      <c r="AQ416" s="153"/>
      <c r="AR416" s="153"/>
      <c r="AS416" s="153"/>
      <c r="AT416" s="153"/>
      <c r="AU416" s="153">
        <v>480</v>
      </c>
      <c r="AV416" s="153"/>
      <c r="AW416" s="153"/>
      <c r="AX416" s="153"/>
      <c r="AY416" s="153"/>
      <c r="AZ416" s="153"/>
      <c r="BA416" s="153"/>
      <c r="BB416" s="153"/>
      <c r="BC416" s="153"/>
      <c r="BD416" s="153"/>
      <c r="BE416" s="153"/>
      <c r="BF416" s="153"/>
      <c r="BG416" s="223">
        <f t="shared" si="208"/>
        <v>480</v>
      </c>
      <c r="BH416" s="224">
        <f t="shared" si="203"/>
        <v>8</v>
      </c>
      <c r="BI416" s="225">
        <f t="shared" si="198"/>
        <v>0</v>
      </c>
      <c r="BJ416" s="225">
        <f t="shared" si="199"/>
        <v>0</v>
      </c>
      <c r="BK416" s="226">
        <f t="shared" si="200"/>
        <v>0</v>
      </c>
      <c r="BL416" s="226">
        <f t="shared" si="201"/>
        <v>0</v>
      </c>
      <c r="BM416" s="226">
        <f t="shared" si="197"/>
        <v>0</v>
      </c>
      <c r="BN416" s="237">
        <f t="shared" si="204"/>
        <v>0</v>
      </c>
      <c r="BO416" s="237">
        <f t="shared" si="205"/>
        <v>0</v>
      </c>
      <c r="BP416" s="237">
        <f t="shared" si="206"/>
        <v>8</v>
      </c>
      <c r="BQ416" s="238">
        <f t="shared" si="207"/>
        <v>0</v>
      </c>
      <c r="BW416" s="153">
        <f t="shared" si="193"/>
        <v>0</v>
      </c>
    </row>
    <row r="417" spans="1:75">
      <c r="A417" s="170">
        <v>443</v>
      </c>
      <c r="B417" s="171">
        <v>46059</v>
      </c>
      <c r="C417" s="223" t="s">
        <v>99</v>
      </c>
      <c r="D417" s="130" t="str">
        <f t="shared" si="194"/>
        <v>IG</v>
      </c>
      <c r="E417" s="172" t="s">
        <v>156</v>
      </c>
      <c r="F417" s="172"/>
      <c r="G417" s="173"/>
      <c r="H417" s="173"/>
      <c r="I417" s="173"/>
      <c r="J417" s="105"/>
      <c r="K417" s="197" t="e">
        <f>VLOOKUP(J417,'[3]Item List (3)'!A$1:B$110000,2,FALSE)</f>
        <v>#N/A</v>
      </c>
      <c r="L417" s="105"/>
      <c r="M417" s="198" t="str">
        <f t="shared" si="195"/>
        <v>IR</v>
      </c>
      <c r="N417" s="153"/>
      <c r="O417" s="199" t="str">
        <f t="shared" si="196"/>
        <v/>
      </c>
      <c r="P417" s="153"/>
      <c r="Q417" s="243"/>
      <c r="R417" s="153"/>
      <c r="S417" s="153"/>
      <c r="T417" s="153"/>
      <c r="U417" s="209">
        <f t="shared" si="179"/>
        <v>0</v>
      </c>
      <c r="V417" s="153"/>
      <c r="W417" s="153"/>
      <c r="X417" s="153"/>
      <c r="Y417" s="153"/>
      <c r="Z417" s="153"/>
      <c r="AA417" s="153"/>
      <c r="AB417" s="153"/>
      <c r="AC417" s="153"/>
      <c r="AD417" s="153"/>
      <c r="AE417" s="153"/>
      <c r="AF417" s="153"/>
      <c r="AG417" s="153"/>
      <c r="AH417" s="153"/>
      <c r="AI417" s="153"/>
      <c r="AJ417" s="153"/>
      <c r="AK417" s="153"/>
      <c r="AL417" s="153"/>
      <c r="AM417" s="153"/>
      <c r="AN417" s="153"/>
      <c r="AO417" s="153"/>
      <c r="AP417" s="153"/>
      <c r="AQ417" s="153"/>
      <c r="AR417" s="153"/>
      <c r="AS417" s="153"/>
      <c r="AT417" s="153"/>
      <c r="AU417" s="153"/>
      <c r="AV417" s="153"/>
      <c r="AW417" s="153"/>
      <c r="AX417" s="153"/>
      <c r="AY417" s="153"/>
      <c r="AZ417" s="153"/>
      <c r="BA417" s="153"/>
      <c r="BB417" s="153"/>
      <c r="BC417" s="153"/>
      <c r="BD417" s="153"/>
      <c r="BE417" s="153"/>
      <c r="BF417" s="153">
        <v>480</v>
      </c>
      <c r="BG417" s="223">
        <f t="shared" si="208"/>
        <v>480</v>
      </c>
      <c r="BH417" s="224">
        <f t="shared" si="203"/>
        <v>8</v>
      </c>
      <c r="BI417" s="225">
        <f t="shared" si="198"/>
        <v>0</v>
      </c>
      <c r="BJ417" s="225">
        <f t="shared" si="199"/>
        <v>0</v>
      </c>
      <c r="BK417" s="226">
        <f t="shared" si="200"/>
        <v>0</v>
      </c>
      <c r="BL417" s="226">
        <f t="shared" si="201"/>
        <v>0</v>
      </c>
      <c r="BM417" s="226">
        <f t="shared" si="197"/>
        <v>0</v>
      </c>
      <c r="BN417" s="237">
        <f t="shared" si="204"/>
        <v>8</v>
      </c>
      <c r="BO417" s="237">
        <f t="shared" si="205"/>
        <v>0</v>
      </c>
      <c r="BP417" s="237">
        <f t="shared" si="206"/>
        <v>0</v>
      </c>
      <c r="BQ417" s="238">
        <f t="shared" si="207"/>
        <v>0</v>
      </c>
      <c r="BW417" s="153">
        <f t="shared" si="193"/>
        <v>0</v>
      </c>
    </row>
    <row r="418" spans="1:75">
      <c r="A418" s="170">
        <v>444</v>
      </c>
      <c r="B418" s="171">
        <v>46059</v>
      </c>
      <c r="C418" s="223" t="s">
        <v>97</v>
      </c>
      <c r="D418" s="130" t="str">
        <f t="shared" si="194"/>
        <v>IG</v>
      </c>
      <c r="E418" s="172" t="s">
        <v>158</v>
      </c>
      <c r="F418" s="172" t="s">
        <v>134</v>
      </c>
      <c r="G418" s="173" t="s">
        <v>157</v>
      </c>
      <c r="H418" s="173"/>
      <c r="I418" s="173"/>
      <c r="J418" s="105">
        <v>104247</v>
      </c>
      <c r="K418" s="197" t="str">
        <f>VLOOKUP(J418,'[3]Item List (3)'!A$1:B$110000,2,FALSE)</f>
        <v>IR.209</v>
      </c>
      <c r="L418" s="105">
        <v>250104001</v>
      </c>
      <c r="M418" s="198" t="str">
        <f t="shared" si="195"/>
        <v>IR</v>
      </c>
      <c r="N418" s="153">
        <v>30</v>
      </c>
      <c r="O418" s="199">
        <f t="shared" si="196"/>
        <v>120</v>
      </c>
      <c r="P418" s="153">
        <v>1</v>
      </c>
      <c r="Q418" s="243">
        <v>566</v>
      </c>
      <c r="R418" s="153">
        <v>20</v>
      </c>
      <c r="S418" s="153">
        <v>3</v>
      </c>
      <c r="T418" s="153">
        <v>1</v>
      </c>
      <c r="U418" s="209">
        <f t="shared" si="179"/>
        <v>570</v>
      </c>
      <c r="V418" s="153">
        <v>410</v>
      </c>
      <c r="W418" s="153"/>
      <c r="X418" s="153">
        <v>50</v>
      </c>
      <c r="Y418" s="153"/>
      <c r="Z418" s="153"/>
      <c r="AA418" s="153"/>
      <c r="AB418" s="153"/>
      <c r="AC418" s="153"/>
      <c r="AD418" s="153"/>
      <c r="AE418" s="153"/>
      <c r="AF418" s="153"/>
      <c r="AG418" s="153"/>
      <c r="AH418" s="153"/>
      <c r="AI418" s="153"/>
      <c r="AJ418" s="153"/>
      <c r="AK418" s="153"/>
      <c r="AL418" s="153"/>
      <c r="AM418" s="153"/>
      <c r="AN418" s="153"/>
      <c r="AO418" s="153"/>
      <c r="AP418" s="153">
        <v>20</v>
      </c>
      <c r="AQ418" s="153"/>
      <c r="AR418" s="153"/>
      <c r="AS418" s="153"/>
      <c r="AT418" s="153"/>
      <c r="AU418" s="153"/>
      <c r="AV418" s="153"/>
      <c r="AW418" s="153"/>
      <c r="AX418" s="153"/>
      <c r="AY418" s="153"/>
      <c r="AZ418" s="153"/>
      <c r="BA418" s="153"/>
      <c r="BB418" s="153"/>
      <c r="BC418" s="153"/>
      <c r="BD418" s="153"/>
      <c r="BE418" s="153"/>
      <c r="BF418" s="153"/>
      <c r="BG418" s="223">
        <f t="shared" si="208"/>
        <v>480</v>
      </c>
      <c r="BH418" s="224">
        <f t="shared" si="203"/>
        <v>8</v>
      </c>
      <c r="BI418" s="225">
        <f t="shared" si="198"/>
        <v>6.83333333333333</v>
      </c>
      <c r="BJ418" s="225">
        <f t="shared" si="199"/>
        <v>85.4166666666667</v>
      </c>
      <c r="BK418" s="226">
        <f t="shared" si="200"/>
        <v>69.5121951219512</v>
      </c>
      <c r="BL418" s="226">
        <f t="shared" si="201"/>
        <v>95.7894736842105</v>
      </c>
      <c r="BM418" s="226">
        <f t="shared" si="197"/>
        <v>56.875</v>
      </c>
      <c r="BN418" s="237">
        <f t="shared" si="204"/>
        <v>0.333333333333333</v>
      </c>
      <c r="BO418" s="237">
        <f t="shared" si="205"/>
        <v>920</v>
      </c>
      <c r="BP418" s="237">
        <f t="shared" si="206"/>
        <v>0.833333333333333</v>
      </c>
      <c r="BQ418" s="238">
        <f t="shared" si="207"/>
        <v>100</v>
      </c>
      <c r="BW418" s="153">
        <f t="shared" si="193"/>
        <v>566</v>
      </c>
    </row>
    <row r="419" spans="1:75">
      <c r="A419" s="170">
        <v>445</v>
      </c>
      <c r="B419" s="171">
        <v>46059</v>
      </c>
      <c r="C419" s="223" t="s">
        <v>99</v>
      </c>
      <c r="D419" s="130" t="str">
        <f t="shared" si="194"/>
        <v>IG</v>
      </c>
      <c r="E419" s="172" t="s">
        <v>158</v>
      </c>
      <c r="F419" s="172" t="s">
        <v>134</v>
      </c>
      <c r="G419" s="173" t="s">
        <v>154</v>
      </c>
      <c r="H419" s="173"/>
      <c r="I419" s="173"/>
      <c r="J419" s="105">
        <v>104247</v>
      </c>
      <c r="K419" s="197" t="str">
        <f>VLOOKUP(J419,'[3]Item List (3)'!A$1:B$110000,2,FALSE)</f>
        <v>IR.209</v>
      </c>
      <c r="L419" s="105">
        <v>250104001</v>
      </c>
      <c r="M419" s="198" t="str">
        <f t="shared" si="195"/>
        <v>IR</v>
      </c>
      <c r="N419" s="153">
        <v>30</v>
      </c>
      <c r="O419" s="199">
        <f t="shared" si="196"/>
        <v>120</v>
      </c>
      <c r="P419" s="153">
        <v>1</v>
      </c>
      <c r="Q419" s="243">
        <v>609</v>
      </c>
      <c r="R419" s="153">
        <v>15</v>
      </c>
      <c r="S419" s="153">
        <v>12</v>
      </c>
      <c r="T419" s="153"/>
      <c r="U419" s="209">
        <f t="shared" si="179"/>
        <v>621</v>
      </c>
      <c r="V419" s="153">
        <v>425</v>
      </c>
      <c r="W419" s="153"/>
      <c r="X419" s="153">
        <v>30</v>
      </c>
      <c r="Y419" s="153"/>
      <c r="Z419" s="153"/>
      <c r="AA419" s="153"/>
      <c r="AB419" s="153"/>
      <c r="AC419" s="153"/>
      <c r="AD419" s="153"/>
      <c r="AE419" s="153"/>
      <c r="AF419" s="153"/>
      <c r="AG419" s="153"/>
      <c r="AH419" s="153"/>
      <c r="AI419" s="153"/>
      <c r="AJ419" s="153"/>
      <c r="AK419" s="153"/>
      <c r="AL419" s="153"/>
      <c r="AM419" s="153"/>
      <c r="AN419" s="153"/>
      <c r="AO419" s="153"/>
      <c r="AP419" s="153">
        <v>10</v>
      </c>
      <c r="AQ419" s="153"/>
      <c r="AR419" s="153"/>
      <c r="AS419" s="153"/>
      <c r="AT419" s="153"/>
      <c r="AU419" s="153"/>
      <c r="AV419" s="153"/>
      <c r="AW419" s="153"/>
      <c r="AX419" s="153"/>
      <c r="AY419" s="153"/>
      <c r="AZ419" s="153">
        <v>15</v>
      </c>
      <c r="BA419" s="153"/>
      <c r="BB419" s="153"/>
      <c r="BC419" s="153"/>
      <c r="BD419" s="153"/>
      <c r="BE419" s="153"/>
      <c r="BF419" s="153"/>
      <c r="BG419" s="223">
        <f t="shared" si="208"/>
        <v>480</v>
      </c>
      <c r="BH419" s="224">
        <f t="shared" si="203"/>
        <v>8</v>
      </c>
      <c r="BI419" s="225">
        <f t="shared" si="198"/>
        <v>7.08333333333333</v>
      </c>
      <c r="BJ419" s="225">
        <f t="shared" si="199"/>
        <v>88.5416666666667</v>
      </c>
      <c r="BK419" s="226">
        <f t="shared" si="200"/>
        <v>73.0588235294118</v>
      </c>
      <c r="BL419" s="226">
        <f t="shared" si="201"/>
        <v>95.6521739130435</v>
      </c>
      <c r="BM419" s="226">
        <f t="shared" si="197"/>
        <v>61.875</v>
      </c>
      <c r="BN419" s="237">
        <f t="shared" si="204"/>
        <v>0.166666666666667</v>
      </c>
      <c r="BO419" s="237">
        <f t="shared" si="205"/>
        <v>940</v>
      </c>
      <c r="BP419" s="237">
        <f t="shared" si="206"/>
        <v>0.75</v>
      </c>
      <c r="BQ419" s="238">
        <f t="shared" si="207"/>
        <v>90</v>
      </c>
      <c r="BR419" s="140">
        <v>1</v>
      </c>
      <c r="BW419" s="153">
        <f t="shared" si="193"/>
        <v>609</v>
      </c>
    </row>
    <row r="420" spans="1:75">
      <c r="A420" s="170">
        <v>446</v>
      </c>
      <c r="B420" s="171">
        <v>46059</v>
      </c>
      <c r="C420" s="223" t="s">
        <v>97</v>
      </c>
      <c r="D420" s="130" t="str">
        <f t="shared" si="194"/>
        <v>HO</v>
      </c>
      <c r="E420" s="172" t="s">
        <v>159</v>
      </c>
      <c r="F420" s="172"/>
      <c r="G420" s="35"/>
      <c r="H420" s="173"/>
      <c r="I420" s="173"/>
      <c r="J420" s="105"/>
      <c r="K420" s="197" t="e">
        <f>VLOOKUP(J420,'[3]Item List (3)'!A$1:B$110000,2,FALSE)</f>
        <v>#N/A</v>
      </c>
      <c r="L420" s="105"/>
      <c r="M420" s="198" t="str">
        <f t="shared" si="195"/>
        <v>IR</v>
      </c>
      <c r="N420" s="153"/>
      <c r="O420" s="199" t="str">
        <f t="shared" si="196"/>
        <v/>
      </c>
      <c r="P420" s="153"/>
      <c r="Q420" s="243"/>
      <c r="R420" s="153"/>
      <c r="S420" s="153"/>
      <c r="T420" s="153"/>
      <c r="U420" s="209">
        <f t="shared" si="179"/>
        <v>0</v>
      </c>
      <c r="V420" s="153"/>
      <c r="W420" s="153"/>
      <c r="X420" s="153"/>
      <c r="Y420" s="153"/>
      <c r="Z420" s="153"/>
      <c r="AA420" s="153"/>
      <c r="AB420" s="153"/>
      <c r="AC420" s="153"/>
      <c r="AD420" s="153"/>
      <c r="AE420" s="153"/>
      <c r="AF420" s="153"/>
      <c r="AG420" s="153"/>
      <c r="AH420" s="153"/>
      <c r="AI420" s="153"/>
      <c r="AJ420" s="153"/>
      <c r="AK420" s="153"/>
      <c r="AL420" s="153"/>
      <c r="AM420" s="153"/>
      <c r="AN420" s="153"/>
      <c r="AO420" s="153"/>
      <c r="AP420" s="153"/>
      <c r="AQ420" s="153"/>
      <c r="AR420" s="153"/>
      <c r="AS420" s="153"/>
      <c r="AT420" s="153"/>
      <c r="AU420" s="153"/>
      <c r="AV420" s="153"/>
      <c r="AW420" s="153"/>
      <c r="AX420" s="153"/>
      <c r="AY420" s="153"/>
      <c r="AZ420" s="153"/>
      <c r="BA420" s="153"/>
      <c r="BB420" s="153"/>
      <c r="BC420" s="153"/>
      <c r="BD420" s="153"/>
      <c r="BE420" s="153"/>
      <c r="BF420" s="153">
        <v>480</v>
      </c>
      <c r="BG420" s="223">
        <f t="shared" si="208"/>
        <v>480</v>
      </c>
      <c r="BH420" s="224">
        <f t="shared" si="203"/>
        <v>8</v>
      </c>
      <c r="BI420" s="225">
        <f t="shared" si="198"/>
        <v>0</v>
      </c>
      <c r="BJ420" s="225">
        <f t="shared" si="199"/>
        <v>0</v>
      </c>
      <c r="BK420" s="226">
        <f t="shared" si="200"/>
        <v>0</v>
      </c>
      <c r="BL420" s="226">
        <f t="shared" si="201"/>
        <v>0</v>
      </c>
      <c r="BM420" s="226">
        <f t="shared" si="197"/>
        <v>0</v>
      </c>
      <c r="BN420" s="237">
        <f t="shared" si="204"/>
        <v>8</v>
      </c>
      <c r="BO420" s="237">
        <f t="shared" si="205"/>
        <v>0</v>
      </c>
      <c r="BP420" s="237">
        <f t="shared" si="206"/>
        <v>0</v>
      </c>
      <c r="BQ420" s="238">
        <f t="shared" si="207"/>
        <v>0</v>
      </c>
      <c r="BW420" s="153">
        <f t="shared" si="193"/>
        <v>0</v>
      </c>
    </row>
    <row r="421" spans="1:75">
      <c r="A421" s="170">
        <v>447</v>
      </c>
      <c r="B421" s="171">
        <v>46059</v>
      </c>
      <c r="C421" s="223" t="s">
        <v>99</v>
      </c>
      <c r="D421" s="130" t="str">
        <f t="shared" si="194"/>
        <v>HO</v>
      </c>
      <c r="E421" s="172" t="s">
        <v>159</v>
      </c>
      <c r="F421" s="172"/>
      <c r="G421" s="35"/>
      <c r="H421" s="173"/>
      <c r="I421" s="173"/>
      <c r="J421" s="105"/>
      <c r="K421" s="197" t="e">
        <f>VLOOKUP(J421,'[3]Item List (3)'!A$1:B$110000,2,FALSE)</f>
        <v>#N/A</v>
      </c>
      <c r="L421" s="105"/>
      <c r="M421" s="198" t="str">
        <f t="shared" si="195"/>
        <v>IR</v>
      </c>
      <c r="N421" s="153"/>
      <c r="O421" s="199" t="str">
        <f t="shared" si="196"/>
        <v/>
      </c>
      <c r="P421" s="153"/>
      <c r="Q421" s="243"/>
      <c r="R421" s="153"/>
      <c r="S421" s="153"/>
      <c r="T421" s="153"/>
      <c r="U421" s="209">
        <f t="shared" si="179"/>
        <v>0</v>
      </c>
      <c r="V421" s="153"/>
      <c r="W421" s="153"/>
      <c r="X421" s="153"/>
      <c r="Y421" s="153"/>
      <c r="Z421" s="153"/>
      <c r="AA421" s="153"/>
      <c r="AB421" s="153"/>
      <c r="AC421" s="153"/>
      <c r="AD421" s="153"/>
      <c r="AE421" s="153"/>
      <c r="AF421" s="153"/>
      <c r="AG421" s="153"/>
      <c r="AH421" s="153"/>
      <c r="AI421" s="153"/>
      <c r="AJ421" s="153"/>
      <c r="AK421" s="153"/>
      <c r="AL421" s="153"/>
      <c r="AM421" s="153"/>
      <c r="AN421" s="153"/>
      <c r="AO421" s="153"/>
      <c r="AP421" s="153"/>
      <c r="AQ421" s="153"/>
      <c r="AR421" s="153"/>
      <c r="AS421" s="153"/>
      <c r="AT421" s="153"/>
      <c r="AU421" s="153"/>
      <c r="AV421" s="153"/>
      <c r="AW421" s="153"/>
      <c r="AX421" s="153"/>
      <c r="AY421" s="153"/>
      <c r="AZ421" s="153"/>
      <c r="BA421" s="153"/>
      <c r="BB421" s="153"/>
      <c r="BC421" s="153"/>
      <c r="BD421" s="153"/>
      <c r="BE421" s="153"/>
      <c r="BF421" s="153">
        <v>480</v>
      </c>
      <c r="BG421" s="223">
        <f t="shared" si="208"/>
        <v>480</v>
      </c>
      <c r="BH421" s="224">
        <f t="shared" si="203"/>
        <v>8</v>
      </c>
      <c r="BI421" s="225">
        <f t="shared" si="198"/>
        <v>0</v>
      </c>
      <c r="BJ421" s="225">
        <f t="shared" si="199"/>
        <v>0</v>
      </c>
      <c r="BK421" s="226">
        <f t="shared" si="200"/>
        <v>0</v>
      </c>
      <c r="BL421" s="226">
        <f t="shared" si="201"/>
        <v>0</v>
      </c>
      <c r="BM421" s="226">
        <f t="shared" si="197"/>
        <v>0</v>
      </c>
      <c r="BN421" s="237">
        <f t="shared" si="204"/>
        <v>8</v>
      </c>
      <c r="BO421" s="237">
        <f t="shared" si="205"/>
        <v>0</v>
      </c>
      <c r="BP421" s="237">
        <f t="shared" si="206"/>
        <v>0</v>
      </c>
      <c r="BQ421" s="238">
        <f t="shared" si="207"/>
        <v>0</v>
      </c>
      <c r="BW421" s="153">
        <f t="shared" si="193"/>
        <v>0</v>
      </c>
    </row>
    <row r="422" spans="1:75">
      <c r="A422" s="170">
        <v>448</v>
      </c>
      <c r="B422" s="171">
        <v>46059</v>
      </c>
      <c r="C422" s="223" t="s">
        <v>97</v>
      </c>
      <c r="D422" s="130" t="str">
        <f t="shared" si="194"/>
        <v>HO</v>
      </c>
      <c r="E422" s="172" t="s">
        <v>163</v>
      </c>
      <c r="F422" s="172" t="s">
        <v>160</v>
      </c>
      <c r="G422" s="173" t="s">
        <v>165</v>
      </c>
      <c r="H422" s="173"/>
      <c r="I422" s="173"/>
      <c r="J422" s="105">
        <v>208821.01</v>
      </c>
      <c r="K422" s="197" t="str">
        <f>VLOOKUP(J422,'[3]Item List (3)'!A$1:B$110000,2,FALSE)</f>
        <v>NK.OR 32/20(NKI 28/20)</v>
      </c>
      <c r="L422" s="105">
        <v>260101003</v>
      </c>
      <c r="M422" s="198" t="str">
        <f t="shared" si="195"/>
        <v>OR</v>
      </c>
      <c r="N422" s="153">
        <v>20</v>
      </c>
      <c r="O422" s="199">
        <f t="shared" si="196"/>
        <v>180</v>
      </c>
      <c r="P422" s="153">
        <v>1</v>
      </c>
      <c r="Q422" s="243">
        <v>728</v>
      </c>
      <c r="R422" s="153"/>
      <c r="S422" s="153"/>
      <c r="T422" s="153"/>
      <c r="U422" s="209">
        <f t="shared" si="179"/>
        <v>728</v>
      </c>
      <c r="V422" s="153">
        <v>265</v>
      </c>
      <c r="W422" s="153"/>
      <c r="X422" s="153"/>
      <c r="Y422" s="153"/>
      <c r="Z422" s="153"/>
      <c r="AA422" s="153"/>
      <c r="AB422" s="153"/>
      <c r="AC422" s="153"/>
      <c r="AD422" s="153"/>
      <c r="AE422" s="153"/>
      <c r="AF422" s="153"/>
      <c r="AG422" s="153"/>
      <c r="AH422" s="153"/>
      <c r="AI422" s="153"/>
      <c r="AJ422" s="153"/>
      <c r="AK422" s="153"/>
      <c r="AL422" s="153"/>
      <c r="AM422" s="153"/>
      <c r="AN422" s="153">
        <v>140</v>
      </c>
      <c r="AO422" s="153"/>
      <c r="AP422" s="153">
        <v>15</v>
      </c>
      <c r="AQ422" s="153"/>
      <c r="AR422" s="153">
        <v>60</v>
      </c>
      <c r="AS422" s="153"/>
      <c r="AT422" s="153"/>
      <c r="AU422" s="153"/>
      <c r="AV422" s="153"/>
      <c r="AW422" s="153"/>
      <c r="AX422" s="153"/>
      <c r="AY422" s="153"/>
      <c r="AZ422" s="153"/>
      <c r="BA422" s="153"/>
      <c r="BB422" s="153"/>
      <c r="BC422" s="153"/>
      <c r="BD422" s="153"/>
      <c r="BE422" s="153"/>
      <c r="BF422" s="153"/>
      <c r="BG422" s="223">
        <f t="shared" si="208"/>
        <v>480</v>
      </c>
      <c r="BH422" s="224">
        <f t="shared" si="203"/>
        <v>8</v>
      </c>
      <c r="BI422" s="225">
        <f t="shared" si="198"/>
        <v>4.41666666666667</v>
      </c>
      <c r="BJ422" s="225">
        <f t="shared" si="199"/>
        <v>55.2083333333333</v>
      </c>
      <c r="BK422" s="226">
        <f t="shared" si="200"/>
        <v>91.5723270440252</v>
      </c>
      <c r="BL422" s="226">
        <f t="shared" si="201"/>
        <v>100</v>
      </c>
      <c r="BM422" s="226">
        <f t="shared" si="197"/>
        <v>50.5555555555556</v>
      </c>
      <c r="BN422" s="237">
        <f t="shared" si="204"/>
        <v>0.25</v>
      </c>
      <c r="BO422" s="237">
        <f t="shared" si="205"/>
        <v>1395</v>
      </c>
      <c r="BP422" s="237">
        <f t="shared" si="206"/>
        <v>3.33333333333333</v>
      </c>
      <c r="BQ422" s="238">
        <f t="shared" si="207"/>
        <v>600</v>
      </c>
      <c r="BW422" s="153">
        <f t="shared" si="193"/>
        <v>728</v>
      </c>
    </row>
    <row r="423" spans="1:75">
      <c r="A423" s="170">
        <v>449</v>
      </c>
      <c r="B423" s="171">
        <v>46059</v>
      </c>
      <c r="C423" s="223" t="s">
        <v>99</v>
      </c>
      <c r="D423" s="130" t="str">
        <f t="shared" si="194"/>
        <v>HO</v>
      </c>
      <c r="E423" s="172" t="s">
        <v>163</v>
      </c>
      <c r="F423" s="172"/>
      <c r="G423" s="173"/>
      <c r="H423" s="173"/>
      <c r="I423" s="173"/>
      <c r="J423" s="105"/>
      <c r="K423" s="197" t="e">
        <f>VLOOKUP(J423,'[3]Item List (3)'!A$1:B$110000,2,FALSE)</f>
        <v>#N/A</v>
      </c>
      <c r="L423" s="105"/>
      <c r="M423" s="198" t="str">
        <f t="shared" si="195"/>
        <v>IR</v>
      </c>
      <c r="N423" s="153"/>
      <c r="O423" s="199" t="str">
        <f t="shared" si="196"/>
        <v/>
      </c>
      <c r="P423" s="153"/>
      <c r="Q423" s="243"/>
      <c r="R423" s="153"/>
      <c r="S423" s="153"/>
      <c r="T423" s="153"/>
      <c r="U423" s="209">
        <f t="shared" si="179"/>
        <v>0</v>
      </c>
      <c r="V423" s="153"/>
      <c r="W423" s="153"/>
      <c r="X423" s="153"/>
      <c r="Y423" s="153"/>
      <c r="Z423" s="153"/>
      <c r="AA423" s="153"/>
      <c r="AB423" s="153"/>
      <c r="AC423" s="153"/>
      <c r="AD423" s="153"/>
      <c r="AE423" s="153"/>
      <c r="AF423" s="153"/>
      <c r="AG423" s="153"/>
      <c r="AH423" s="153"/>
      <c r="AI423" s="153"/>
      <c r="AJ423" s="153"/>
      <c r="AK423" s="153"/>
      <c r="AL423" s="153"/>
      <c r="AM423" s="153"/>
      <c r="AN423" s="153"/>
      <c r="AO423" s="153"/>
      <c r="AP423" s="153"/>
      <c r="AQ423" s="153"/>
      <c r="AR423" s="153"/>
      <c r="AS423" s="153"/>
      <c r="AT423" s="153"/>
      <c r="AU423" s="153"/>
      <c r="AV423" s="153"/>
      <c r="AW423" s="153"/>
      <c r="AX423" s="153"/>
      <c r="AY423" s="153"/>
      <c r="AZ423" s="153"/>
      <c r="BA423" s="153"/>
      <c r="BB423" s="153"/>
      <c r="BC423" s="153"/>
      <c r="BD423" s="153"/>
      <c r="BE423" s="153"/>
      <c r="BF423" s="153">
        <v>480</v>
      </c>
      <c r="BG423" s="223">
        <f t="shared" si="208"/>
        <v>480</v>
      </c>
      <c r="BH423" s="224">
        <f t="shared" si="203"/>
        <v>8</v>
      </c>
      <c r="BI423" s="225">
        <f t="shared" si="198"/>
        <v>0</v>
      </c>
      <c r="BJ423" s="225">
        <f t="shared" si="199"/>
        <v>0</v>
      </c>
      <c r="BK423" s="226">
        <f t="shared" si="200"/>
        <v>0</v>
      </c>
      <c r="BL423" s="226">
        <f t="shared" si="201"/>
        <v>0</v>
      </c>
      <c r="BM423" s="226">
        <f t="shared" si="197"/>
        <v>0</v>
      </c>
      <c r="BN423" s="237">
        <f t="shared" si="204"/>
        <v>8</v>
      </c>
      <c r="BO423" s="237">
        <f t="shared" si="205"/>
        <v>0</v>
      </c>
      <c r="BP423" s="237">
        <f t="shared" si="206"/>
        <v>0</v>
      </c>
      <c r="BQ423" s="238">
        <f t="shared" si="207"/>
        <v>0</v>
      </c>
      <c r="BW423" s="153">
        <f t="shared" si="193"/>
        <v>0</v>
      </c>
    </row>
    <row r="424" spans="1:75">
      <c r="A424" s="170">
        <v>450</v>
      </c>
      <c r="B424" s="171">
        <v>46059</v>
      </c>
      <c r="C424" s="223" t="s">
        <v>97</v>
      </c>
      <c r="D424" s="130" t="str">
        <f t="shared" si="194"/>
        <v>HO</v>
      </c>
      <c r="E424" s="172" t="s">
        <v>167</v>
      </c>
      <c r="F424" s="172"/>
      <c r="G424" s="173"/>
      <c r="H424" s="173"/>
      <c r="I424" s="173"/>
      <c r="J424" s="105"/>
      <c r="K424" s="197" t="e">
        <f>VLOOKUP(J424,'[3]Item List (3)'!A$1:B$110000,2,FALSE)</f>
        <v>#N/A</v>
      </c>
      <c r="L424" s="105"/>
      <c r="M424" s="198" t="str">
        <f t="shared" si="195"/>
        <v>IR</v>
      </c>
      <c r="N424" s="153"/>
      <c r="O424" s="199" t="str">
        <f t="shared" si="196"/>
        <v/>
      </c>
      <c r="P424" s="153"/>
      <c r="Q424" s="243"/>
      <c r="R424" s="153"/>
      <c r="S424" s="153"/>
      <c r="T424" s="153"/>
      <c r="U424" s="209">
        <f t="shared" si="179"/>
        <v>0</v>
      </c>
      <c r="V424" s="153"/>
      <c r="W424" s="153"/>
      <c r="X424" s="153"/>
      <c r="Y424" s="153"/>
      <c r="Z424" s="153"/>
      <c r="AA424" s="153"/>
      <c r="AB424" s="153"/>
      <c r="AC424" s="153"/>
      <c r="AD424" s="153"/>
      <c r="AE424" s="153"/>
      <c r="AF424" s="153"/>
      <c r="AG424" s="153"/>
      <c r="AH424" s="153"/>
      <c r="AI424" s="153"/>
      <c r="AJ424" s="153"/>
      <c r="AK424" s="153"/>
      <c r="AL424" s="153"/>
      <c r="AM424" s="153"/>
      <c r="AN424" s="153"/>
      <c r="AO424" s="153"/>
      <c r="AP424" s="153"/>
      <c r="AQ424" s="153"/>
      <c r="AR424" s="153"/>
      <c r="AS424" s="153"/>
      <c r="AT424" s="153"/>
      <c r="AU424" s="153"/>
      <c r="AV424" s="153"/>
      <c r="AW424" s="153"/>
      <c r="AX424" s="153"/>
      <c r="AY424" s="153"/>
      <c r="AZ424" s="153"/>
      <c r="BA424" s="153"/>
      <c r="BB424" s="153"/>
      <c r="BC424" s="153"/>
      <c r="BD424" s="153"/>
      <c r="BE424" s="153"/>
      <c r="BF424" s="153">
        <v>480</v>
      </c>
      <c r="BG424" s="223">
        <f t="shared" si="208"/>
        <v>480</v>
      </c>
      <c r="BH424" s="224">
        <f t="shared" si="203"/>
        <v>8</v>
      </c>
      <c r="BI424" s="225">
        <f t="shared" si="198"/>
        <v>0</v>
      </c>
      <c r="BJ424" s="225">
        <f t="shared" si="199"/>
        <v>0</v>
      </c>
      <c r="BK424" s="226">
        <f t="shared" si="200"/>
        <v>0</v>
      </c>
      <c r="BL424" s="226">
        <f t="shared" si="201"/>
        <v>0</v>
      </c>
      <c r="BM424" s="226">
        <f t="shared" si="197"/>
        <v>0</v>
      </c>
      <c r="BN424" s="237">
        <f t="shared" si="204"/>
        <v>8</v>
      </c>
      <c r="BO424" s="237">
        <f t="shared" si="205"/>
        <v>0</v>
      </c>
      <c r="BP424" s="237">
        <f t="shared" si="206"/>
        <v>0</v>
      </c>
      <c r="BQ424" s="238">
        <f t="shared" si="207"/>
        <v>0</v>
      </c>
      <c r="BW424" s="153">
        <f t="shared" si="193"/>
        <v>0</v>
      </c>
    </row>
    <row r="425" spans="1:75">
      <c r="A425" s="170"/>
      <c r="B425" s="171">
        <v>46059</v>
      </c>
      <c r="C425" s="223" t="s">
        <v>99</v>
      </c>
      <c r="D425" s="130" t="str">
        <f t="shared" si="194"/>
        <v>HO</v>
      </c>
      <c r="E425" s="172" t="s">
        <v>167</v>
      </c>
      <c r="F425" s="172"/>
      <c r="G425" s="173"/>
      <c r="H425" s="173"/>
      <c r="I425" s="173"/>
      <c r="J425" s="105"/>
      <c r="K425" s="197" t="e">
        <f>VLOOKUP(J425,'[3]Item List (3)'!A$1:B$110000,2,FALSE)</f>
        <v>#N/A</v>
      </c>
      <c r="L425" s="105"/>
      <c r="M425" s="198" t="str">
        <f t="shared" si="195"/>
        <v>IR</v>
      </c>
      <c r="N425" s="153"/>
      <c r="O425" s="199" t="str">
        <f t="shared" si="196"/>
        <v/>
      </c>
      <c r="P425" s="153"/>
      <c r="Q425" s="243"/>
      <c r="R425" s="153"/>
      <c r="S425" s="153"/>
      <c r="T425" s="153"/>
      <c r="U425" s="209">
        <f t="shared" si="179"/>
        <v>0</v>
      </c>
      <c r="V425" s="153"/>
      <c r="W425" s="153"/>
      <c r="X425" s="153"/>
      <c r="Y425" s="153"/>
      <c r="Z425" s="153"/>
      <c r="AA425" s="153"/>
      <c r="AB425" s="153"/>
      <c r="AC425" s="153"/>
      <c r="AD425" s="153"/>
      <c r="AE425" s="153"/>
      <c r="AF425" s="153"/>
      <c r="AG425" s="153"/>
      <c r="AH425" s="153"/>
      <c r="AI425" s="153"/>
      <c r="AJ425" s="153"/>
      <c r="AK425" s="153"/>
      <c r="AL425" s="153"/>
      <c r="AM425" s="153"/>
      <c r="AN425" s="153"/>
      <c r="AO425" s="153"/>
      <c r="AP425" s="153"/>
      <c r="AQ425" s="153"/>
      <c r="AR425" s="153"/>
      <c r="AS425" s="153"/>
      <c r="AT425" s="153"/>
      <c r="AU425" s="153"/>
      <c r="AV425" s="153"/>
      <c r="AW425" s="153"/>
      <c r="AX425" s="153"/>
      <c r="AY425" s="153"/>
      <c r="AZ425" s="153"/>
      <c r="BA425" s="153"/>
      <c r="BB425" s="153"/>
      <c r="BC425" s="153"/>
      <c r="BD425" s="153"/>
      <c r="BE425" s="153"/>
      <c r="BF425" s="153">
        <v>480</v>
      </c>
      <c r="BG425" s="223">
        <f t="shared" si="208"/>
        <v>480</v>
      </c>
      <c r="BH425" s="224">
        <f t="shared" si="203"/>
        <v>8</v>
      </c>
      <c r="BI425" s="225">
        <f t="shared" si="198"/>
        <v>0</v>
      </c>
      <c r="BJ425" s="225">
        <f t="shared" si="199"/>
        <v>0</v>
      </c>
      <c r="BK425" s="226">
        <f t="shared" si="200"/>
        <v>0</v>
      </c>
      <c r="BL425" s="226">
        <f t="shared" si="201"/>
        <v>0</v>
      </c>
      <c r="BM425" s="226">
        <f t="shared" si="197"/>
        <v>0</v>
      </c>
      <c r="BN425" s="237">
        <f t="shared" si="204"/>
        <v>8</v>
      </c>
      <c r="BO425" s="237">
        <f t="shared" si="205"/>
        <v>0</v>
      </c>
      <c r="BP425" s="237">
        <f t="shared" si="206"/>
        <v>0</v>
      </c>
      <c r="BQ425" s="238">
        <f t="shared" si="207"/>
        <v>0</v>
      </c>
      <c r="BW425" s="153">
        <f t="shared" si="193"/>
        <v>0</v>
      </c>
    </row>
    <row r="426" spans="1:75">
      <c r="A426" s="170">
        <v>487</v>
      </c>
      <c r="B426" s="171">
        <v>46059</v>
      </c>
      <c r="C426" s="223" t="s">
        <v>97</v>
      </c>
      <c r="D426" s="130" t="str">
        <f t="shared" si="194"/>
        <v>HO</v>
      </c>
      <c r="E426" s="172" t="s">
        <v>170</v>
      </c>
      <c r="F426" s="172"/>
      <c r="G426" s="173"/>
      <c r="H426" s="173"/>
      <c r="I426" s="173"/>
      <c r="J426" s="105"/>
      <c r="K426" s="197" t="e">
        <f>VLOOKUP(J426,'[3]Item List (3)'!A$1:B$110000,2,FALSE)</f>
        <v>#N/A</v>
      </c>
      <c r="L426" s="105"/>
      <c r="M426" s="198" t="str">
        <f t="shared" si="195"/>
        <v>IR</v>
      </c>
      <c r="N426" s="153"/>
      <c r="O426" s="199" t="str">
        <f t="shared" si="196"/>
        <v/>
      </c>
      <c r="P426" s="153"/>
      <c r="Q426" s="243"/>
      <c r="R426" s="153"/>
      <c r="S426" s="153"/>
      <c r="T426" s="153"/>
      <c r="U426" s="209">
        <f t="shared" ref="U426:U436" si="209">Q426+S426+T426</f>
        <v>0</v>
      </c>
      <c r="V426" s="153"/>
      <c r="W426" s="153"/>
      <c r="X426" s="153"/>
      <c r="Y426" s="153"/>
      <c r="Z426" s="153"/>
      <c r="AA426" s="153"/>
      <c r="AB426" s="153"/>
      <c r="AC426" s="153"/>
      <c r="AD426" s="153"/>
      <c r="AE426" s="153"/>
      <c r="AF426" s="153"/>
      <c r="AG426" s="153"/>
      <c r="AH426" s="153"/>
      <c r="AI426" s="153"/>
      <c r="AJ426" s="153"/>
      <c r="AK426" s="153"/>
      <c r="AL426" s="153"/>
      <c r="AM426" s="153"/>
      <c r="AN426" s="153"/>
      <c r="AO426" s="153"/>
      <c r="AP426" s="153"/>
      <c r="AQ426" s="153"/>
      <c r="AR426" s="153">
        <v>480</v>
      </c>
      <c r="AS426" s="153"/>
      <c r="AT426" s="153"/>
      <c r="AU426" s="153"/>
      <c r="AV426" s="153"/>
      <c r="AW426" s="153"/>
      <c r="AX426" s="153"/>
      <c r="AY426" s="153"/>
      <c r="AZ426" s="153"/>
      <c r="BA426" s="153"/>
      <c r="BB426" s="153"/>
      <c r="BC426" s="153"/>
      <c r="BD426" s="153"/>
      <c r="BE426" s="153"/>
      <c r="BF426" s="153"/>
      <c r="BG426" s="223">
        <f t="shared" si="208"/>
        <v>480</v>
      </c>
      <c r="BH426" s="224">
        <f t="shared" si="203"/>
        <v>8</v>
      </c>
      <c r="BI426" s="225">
        <f t="shared" si="198"/>
        <v>0</v>
      </c>
      <c r="BJ426" s="225">
        <f t="shared" si="199"/>
        <v>0</v>
      </c>
      <c r="BK426" s="226">
        <f t="shared" si="200"/>
        <v>0</v>
      </c>
      <c r="BL426" s="226">
        <f t="shared" si="201"/>
        <v>0</v>
      </c>
      <c r="BM426" s="226">
        <f t="shared" si="197"/>
        <v>0</v>
      </c>
      <c r="BN426" s="237">
        <f t="shared" si="204"/>
        <v>0</v>
      </c>
      <c r="BO426" s="237">
        <f t="shared" si="205"/>
        <v>0</v>
      </c>
      <c r="BP426" s="237">
        <f t="shared" si="206"/>
        <v>8</v>
      </c>
      <c r="BQ426" s="238">
        <f t="shared" si="207"/>
        <v>0</v>
      </c>
      <c r="BW426" s="153">
        <f t="shared" si="193"/>
        <v>0</v>
      </c>
    </row>
    <row r="427" spans="1:75">
      <c r="A427" s="170">
        <v>488</v>
      </c>
      <c r="B427" s="171">
        <v>46059</v>
      </c>
      <c r="C427" s="223" t="s">
        <v>99</v>
      </c>
      <c r="D427" s="130" t="str">
        <f t="shared" si="194"/>
        <v>HO</v>
      </c>
      <c r="E427" s="172" t="s">
        <v>170</v>
      </c>
      <c r="F427" s="172" t="s">
        <v>160</v>
      </c>
      <c r="G427" s="173" t="s">
        <v>173</v>
      </c>
      <c r="H427" s="173"/>
      <c r="I427" s="173"/>
      <c r="J427" s="105">
        <v>104247</v>
      </c>
      <c r="K427" s="197" t="str">
        <f>VLOOKUP(J427,'[3]Item List (3)'!A$1:B$110000,2,FALSE)</f>
        <v>IR.209</v>
      </c>
      <c r="L427" s="105">
        <v>260104001</v>
      </c>
      <c r="M427" s="198" t="str">
        <f t="shared" si="195"/>
        <v>IR</v>
      </c>
      <c r="N427" s="153">
        <v>15</v>
      </c>
      <c r="O427" s="199">
        <f t="shared" si="196"/>
        <v>240</v>
      </c>
      <c r="P427" s="153">
        <v>1</v>
      </c>
      <c r="Q427" s="243">
        <v>1680</v>
      </c>
      <c r="R427" s="153"/>
      <c r="S427" s="153"/>
      <c r="T427" s="153"/>
      <c r="U427" s="209">
        <f t="shared" si="209"/>
        <v>1680</v>
      </c>
      <c r="V427" s="153">
        <v>435</v>
      </c>
      <c r="W427" s="153"/>
      <c r="X427" s="153"/>
      <c r="Y427" s="153"/>
      <c r="Z427" s="153"/>
      <c r="AA427" s="153"/>
      <c r="AB427" s="153"/>
      <c r="AC427" s="153"/>
      <c r="AD427" s="153"/>
      <c r="AE427" s="153"/>
      <c r="AF427" s="153"/>
      <c r="AG427" s="153"/>
      <c r="AH427" s="153"/>
      <c r="AI427" s="153"/>
      <c r="AJ427" s="153"/>
      <c r="AK427" s="153"/>
      <c r="AL427" s="153"/>
      <c r="AM427" s="153"/>
      <c r="AN427" s="153"/>
      <c r="AO427" s="153"/>
      <c r="AP427" s="153">
        <v>30</v>
      </c>
      <c r="AQ427" s="153"/>
      <c r="AR427" s="153"/>
      <c r="AS427" s="153"/>
      <c r="AT427" s="153"/>
      <c r="AU427" s="153"/>
      <c r="AV427" s="153"/>
      <c r="AW427" s="153"/>
      <c r="AX427" s="153"/>
      <c r="AY427" s="153"/>
      <c r="AZ427" s="153">
        <v>15</v>
      </c>
      <c r="BA427" s="153"/>
      <c r="BB427" s="153"/>
      <c r="BC427" s="153"/>
      <c r="BD427" s="153"/>
      <c r="BE427" s="153"/>
      <c r="BF427" s="153"/>
      <c r="BG427" s="223">
        <f t="shared" si="208"/>
        <v>480</v>
      </c>
      <c r="BH427" s="224">
        <f t="shared" si="203"/>
        <v>8</v>
      </c>
      <c r="BI427" s="225">
        <f t="shared" si="198"/>
        <v>7.25</v>
      </c>
      <c r="BJ427" s="225">
        <f t="shared" si="199"/>
        <v>90.625</v>
      </c>
      <c r="BK427" s="226">
        <f t="shared" si="200"/>
        <v>96.551724137931</v>
      </c>
      <c r="BL427" s="226">
        <f t="shared" si="201"/>
        <v>100</v>
      </c>
      <c r="BM427" s="226">
        <f t="shared" si="197"/>
        <v>87.5</v>
      </c>
      <c r="BN427" s="237">
        <f t="shared" si="204"/>
        <v>0.5</v>
      </c>
      <c r="BO427" s="237">
        <f t="shared" si="205"/>
        <v>1800</v>
      </c>
      <c r="BP427" s="237">
        <f t="shared" si="206"/>
        <v>0.25</v>
      </c>
      <c r="BQ427" s="238">
        <f t="shared" si="207"/>
        <v>60</v>
      </c>
      <c r="BW427" s="153">
        <f t="shared" si="193"/>
        <v>1680</v>
      </c>
    </row>
    <row r="428" spans="1:75">
      <c r="A428" s="170">
        <v>489</v>
      </c>
      <c r="B428" s="171">
        <v>46059</v>
      </c>
      <c r="C428" s="223" t="s">
        <v>97</v>
      </c>
      <c r="D428" s="130" t="str">
        <f t="shared" si="194"/>
        <v>HO</v>
      </c>
      <c r="E428" s="172" t="s">
        <v>172</v>
      </c>
      <c r="F428" s="172"/>
      <c r="G428" s="173"/>
      <c r="H428" s="173"/>
      <c r="I428" s="173"/>
      <c r="J428" s="105"/>
      <c r="K428" s="197" t="e">
        <f>VLOOKUP(J428,'[3]Item List (3)'!A$1:B$110000,2,FALSE)</f>
        <v>#N/A</v>
      </c>
      <c r="L428" s="105"/>
      <c r="M428" s="198" t="str">
        <f t="shared" si="195"/>
        <v>IR</v>
      </c>
      <c r="N428" s="153"/>
      <c r="O428" s="199" t="str">
        <f t="shared" si="196"/>
        <v/>
      </c>
      <c r="P428" s="153"/>
      <c r="Q428" s="243"/>
      <c r="R428" s="153"/>
      <c r="S428" s="153"/>
      <c r="T428" s="153"/>
      <c r="U428" s="209">
        <f t="shared" si="209"/>
        <v>0</v>
      </c>
      <c r="V428" s="153"/>
      <c r="W428" s="153"/>
      <c r="X428" s="153"/>
      <c r="Y428" s="153"/>
      <c r="Z428" s="153"/>
      <c r="AA428" s="153"/>
      <c r="AB428" s="153"/>
      <c r="AC428" s="153"/>
      <c r="AD428" s="153"/>
      <c r="AE428" s="153"/>
      <c r="AF428" s="153"/>
      <c r="AG428" s="153"/>
      <c r="AH428" s="153"/>
      <c r="AI428" s="153"/>
      <c r="AJ428" s="153"/>
      <c r="AK428" s="153"/>
      <c r="AL428" s="153"/>
      <c r="AM428" s="153"/>
      <c r="AN428" s="153"/>
      <c r="AO428" s="153"/>
      <c r="AP428" s="153"/>
      <c r="AQ428" s="153"/>
      <c r="AR428" s="153"/>
      <c r="AS428" s="153"/>
      <c r="AT428" s="153"/>
      <c r="AU428" s="153">
        <v>480</v>
      </c>
      <c r="AV428" s="153"/>
      <c r="AW428" s="153"/>
      <c r="AX428" s="153"/>
      <c r="AY428" s="153"/>
      <c r="AZ428" s="153"/>
      <c r="BA428" s="153"/>
      <c r="BB428" s="153"/>
      <c r="BC428" s="153"/>
      <c r="BD428" s="153"/>
      <c r="BE428" s="153"/>
      <c r="BF428" s="153"/>
      <c r="BG428" s="223">
        <f t="shared" si="208"/>
        <v>480</v>
      </c>
      <c r="BH428" s="224">
        <f t="shared" si="203"/>
        <v>8</v>
      </c>
      <c r="BI428" s="225">
        <f t="shared" si="198"/>
        <v>0</v>
      </c>
      <c r="BJ428" s="225">
        <f t="shared" si="199"/>
        <v>0</v>
      </c>
      <c r="BK428" s="226">
        <f t="shared" si="200"/>
        <v>0</v>
      </c>
      <c r="BL428" s="226">
        <f t="shared" si="201"/>
        <v>0</v>
      </c>
      <c r="BM428" s="226">
        <f t="shared" si="197"/>
        <v>0</v>
      </c>
      <c r="BN428" s="237">
        <f t="shared" si="204"/>
        <v>0</v>
      </c>
      <c r="BO428" s="237">
        <f t="shared" si="205"/>
        <v>0</v>
      </c>
      <c r="BP428" s="237">
        <f t="shared" si="206"/>
        <v>8</v>
      </c>
      <c r="BQ428" s="238">
        <f t="shared" si="207"/>
        <v>0</v>
      </c>
      <c r="BW428" s="153">
        <f t="shared" si="193"/>
        <v>0</v>
      </c>
    </row>
    <row r="429" spans="1:75">
      <c r="A429" s="170">
        <v>490</v>
      </c>
      <c r="B429" s="171">
        <v>46059</v>
      </c>
      <c r="C429" s="223" t="s">
        <v>99</v>
      </c>
      <c r="D429" s="130" t="str">
        <f t="shared" si="194"/>
        <v>HO</v>
      </c>
      <c r="E429" s="172" t="s">
        <v>172</v>
      </c>
      <c r="F429" s="172"/>
      <c r="G429" s="173"/>
      <c r="H429" s="173"/>
      <c r="I429" s="173"/>
      <c r="J429" s="105"/>
      <c r="K429" s="197" t="e">
        <f>VLOOKUP(J429,'[3]Item List (3)'!A$1:B$110000,2,FALSE)</f>
        <v>#N/A</v>
      </c>
      <c r="L429" s="105"/>
      <c r="M429" s="198" t="str">
        <f t="shared" si="195"/>
        <v>IR</v>
      </c>
      <c r="N429" s="153"/>
      <c r="O429" s="199" t="str">
        <f t="shared" si="196"/>
        <v/>
      </c>
      <c r="P429" s="153"/>
      <c r="Q429" s="243"/>
      <c r="R429" s="153"/>
      <c r="S429" s="153"/>
      <c r="T429" s="153"/>
      <c r="U429" s="209">
        <f t="shared" si="209"/>
        <v>0</v>
      </c>
      <c r="V429" s="153"/>
      <c r="W429" s="153"/>
      <c r="X429" s="153"/>
      <c r="Y429" s="153"/>
      <c r="Z429" s="153"/>
      <c r="AA429" s="153"/>
      <c r="AB429" s="153"/>
      <c r="AC429" s="153"/>
      <c r="AD429" s="153"/>
      <c r="AE429" s="153"/>
      <c r="AF429" s="153"/>
      <c r="AG429" s="153"/>
      <c r="AH429" s="153"/>
      <c r="AI429" s="153"/>
      <c r="AJ429" s="153"/>
      <c r="AK429" s="153"/>
      <c r="AL429" s="153"/>
      <c r="AM429" s="153"/>
      <c r="AN429" s="153"/>
      <c r="AO429" s="153"/>
      <c r="AP429" s="153"/>
      <c r="AQ429" s="153"/>
      <c r="AR429" s="153"/>
      <c r="AS429" s="153"/>
      <c r="AT429" s="153"/>
      <c r="AU429" s="153">
        <v>480</v>
      </c>
      <c r="AV429" s="153"/>
      <c r="AW429" s="153"/>
      <c r="AX429" s="153"/>
      <c r="AY429" s="153"/>
      <c r="AZ429" s="153"/>
      <c r="BA429" s="153"/>
      <c r="BB429" s="153"/>
      <c r="BC429" s="153"/>
      <c r="BD429" s="153"/>
      <c r="BE429" s="153"/>
      <c r="BF429" s="153"/>
      <c r="BG429" s="223">
        <f t="shared" si="208"/>
        <v>480</v>
      </c>
      <c r="BH429" s="224">
        <f t="shared" si="203"/>
        <v>8</v>
      </c>
      <c r="BI429" s="225">
        <f t="shared" si="198"/>
        <v>0</v>
      </c>
      <c r="BJ429" s="225">
        <f t="shared" si="199"/>
        <v>0</v>
      </c>
      <c r="BK429" s="226">
        <f t="shared" si="200"/>
        <v>0</v>
      </c>
      <c r="BL429" s="226">
        <f t="shared" si="201"/>
        <v>0</v>
      </c>
      <c r="BM429" s="226">
        <f t="shared" si="197"/>
        <v>0</v>
      </c>
      <c r="BN429" s="237">
        <f t="shared" si="204"/>
        <v>0</v>
      </c>
      <c r="BO429" s="237">
        <f t="shared" si="205"/>
        <v>0</v>
      </c>
      <c r="BP429" s="237">
        <f t="shared" si="206"/>
        <v>8</v>
      </c>
      <c r="BQ429" s="238">
        <f t="shared" si="207"/>
        <v>0</v>
      </c>
      <c r="BW429" s="153">
        <f t="shared" si="193"/>
        <v>0</v>
      </c>
    </row>
    <row r="430" spans="1:75">
      <c r="A430" s="170">
        <v>491</v>
      </c>
      <c r="B430" s="171">
        <v>46059</v>
      </c>
      <c r="C430" s="223" t="s">
        <v>97</v>
      </c>
      <c r="D430" s="130" t="str">
        <f t="shared" si="194"/>
        <v>HO</v>
      </c>
      <c r="E430" s="172" t="s">
        <v>174</v>
      </c>
      <c r="F430" s="172"/>
      <c r="G430" s="173"/>
      <c r="H430" s="173"/>
      <c r="I430" s="173"/>
      <c r="J430" s="105"/>
      <c r="K430" s="197" t="e">
        <f>VLOOKUP(J430,'[3]Item List (3)'!A$1:B$110000,2,FALSE)</f>
        <v>#N/A</v>
      </c>
      <c r="L430" s="105"/>
      <c r="M430" s="198" t="str">
        <f t="shared" si="195"/>
        <v>IR</v>
      </c>
      <c r="N430" s="153"/>
      <c r="O430" s="199" t="str">
        <f t="shared" si="196"/>
        <v/>
      </c>
      <c r="P430" s="153"/>
      <c r="Q430" s="243"/>
      <c r="R430" s="153"/>
      <c r="S430" s="153"/>
      <c r="T430" s="153"/>
      <c r="U430" s="209">
        <f t="shared" si="209"/>
        <v>0</v>
      </c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3"/>
      <c r="AH430" s="153"/>
      <c r="AI430" s="153"/>
      <c r="AJ430" s="153"/>
      <c r="AK430" s="153"/>
      <c r="AL430" s="153"/>
      <c r="AM430" s="153"/>
      <c r="AN430" s="153"/>
      <c r="AO430" s="153"/>
      <c r="AP430" s="153"/>
      <c r="AQ430" s="153"/>
      <c r="AR430" s="153"/>
      <c r="AS430" s="153"/>
      <c r="AT430" s="153"/>
      <c r="AU430" s="153"/>
      <c r="AV430" s="153"/>
      <c r="AW430" s="153"/>
      <c r="AX430" s="153"/>
      <c r="AY430" s="153"/>
      <c r="AZ430" s="153"/>
      <c r="BA430" s="153"/>
      <c r="BB430" s="153"/>
      <c r="BC430" s="153"/>
      <c r="BD430" s="153"/>
      <c r="BE430" s="153"/>
      <c r="BF430" s="153">
        <v>480</v>
      </c>
      <c r="BG430" s="223">
        <f t="shared" si="208"/>
        <v>480</v>
      </c>
      <c r="BH430" s="224">
        <f t="shared" si="203"/>
        <v>8</v>
      </c>
      <c r="BI430" s="225">
        <f t="shared" si="198"/>
        <v>0</v>
      </c>
      <c r="BJ430" s="225">
        <f t="shared" si="199"/>
        <v>0</v>
      </c>
      <c r="BK430" s="226">
        <f t="shared" si="200"/>
        <v>0</v>
      </c>
      <c r="BL430" s="226">
        <f t="shared" si="201"/>
        <v>0</v>
      </c>
      <c r="BM430" s="226">
        <f t="shared" si="197"/>
        <v>0</v>
      </c>
      <c r="BN430" s="237">
        <f t="shared" si="204"/>
        <v>8</v>
      </c>
      <c r="BO430" s="237">
        <f t="shared" si="205"/>
        <v>0</v>
      </c>
      <c r="BP430" s="237">
        <f t="shared" si="206"/>
        <v>0</v>
      </c>
      <c r="BQ430" s="238">
        <f t="shared" si="207"/>
        <v>0</v>
      </c>
      <c r="BW430" s="153">
        <f t="shared" si="193"/>
        <v>0</v>
      </c>
    </row>
    <row r="431" spans="1:75">
      <c r="A431" s="170">
        <v>492</v>
      </c>
      <c r="B431" s="171">
        <v>46059</v>
      </c>
      <c r="C431" s="223" t="s">
        <v>99</v>
      </c>
      <c r="D431" s="130" t="str">
        <f t="shared" si="194"/>
        <v>HO</v>
      </c>
      <c r="E431" s="172" t="s">
        <v>174</v>
      </c>
      <c r="F431" s="172"/>
      <c r="G431" s="173"/>
      <c r="H431" s="173"/>
      <c r="I431" s="173"/>
      <c r="J431" s="105"/>
      <c r="K431" s="197" t="e">
        <f>VLOOKUP(J431,'[3]Item List (3)'!A$1:B$110000,2,FALSE)</f>
        <v>#N/A</v>
      </c>
      <c r="L431" s="105"/>
      <c r="M431" s="198" t="str">
        <f t="shared" si="195"/>
        <v>IR</v>
      </c>
      <c r="N431" s="153"/>
      <c r="O431" s="199" t="str">
        <f t="shared" si="196"/>
        <v/>
      </c>
      <c r="P431" s="153"/>
      <c r="Q431" s="243"/>
      <c r="R431" s="153"/>
      <c r="S431" s="153"/>
      <c r="T431" s="153"/>
      <c r="U431" s="209">
        <f t="shared" si="209"/>
        <v>0</v>
      </c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3"/>
      <c r="AH431" s="153"/>
      <c r="AI431" s="153"/>
      <c r="AJ431" s="153"/>
      <c r="AK431" s="153"/>
      <c r="AL431" s="153"/>
      <c r="AM431" s="153"/>
      <c r="AN431" s="153"/>
      <c r="AO431" s="153"/>
      <c r="AP431" s="153"/>
      <c r="AQ431" s="153"/>
      <c r="AR431" s="153"/>
      <c r="AS431" s="153"/>
      <c r="AT431" s="153"/>
      <c r="AU431" s="153"/>
      <c r="AV431" s="153"/>
      <c r="AW431" s="153"/>
      <c r="AX431" s="153"/>
      <c r="AY431" s="153"/>
      <c r="AZ431" s="153"/>
      <c r="BA431" s="153"/>
      <c r="BB431" s="153"/>
      <c r="BC431" s="153"/>
      <c r="BD431" s="153"/>
      <c r="BE431" s="153"/>
      <c r="BF431" s="153">
        <v>480</v>
      </c>
      <c r="BG431" s="223">
        <f t="shared" si="208"/>
        <v>480</v>
      </c>
      <c r="BH431" s="224">
        <f t="shared" si="203"/>
        <v>8</v>
      </c>
      <c r="BI431" s="225">
        <f t="shared" si="198"/>
        <v>0</v>
      </c>
      <c r="BJ431" s="225">
        <f t="shared" si="199"/>
        <v>0</v>
      </c>
      <c r="BK431" s="226">
        <f t="shared" si="200"/>
        <v>0</v>
      </c>
      <c r="BL431" s="226">
        <f t="shared" si="201"/>
        <v>0</v>
      </c>
      <c r="BM431" s="226">
        <f t="shared" si="197"/>
        <v>0</v>
      </c>
      <c r="BN431" s="237">
        <f t="shared" si="204"/>
        <v>8</v>
      </c>
      <c r="BO431" s="237">
        <f t="shared" si="205"/>
        <v>0</v>
      </c>
      <c r="BP431" s="237">
        <f t="shared" si="206"/>
        <v>0</v>
      </c>
      <c r="BQ431" s="238">
        <f t="shared" si="207"/>
        <v>0</v>
      </c>
      <c r="BW431" s="153">
        <f t="shared" si="193"/>
        <v>0</v>
      </c>
    </row>
    <row r="432" spans="1:75">
      <c r="A432" s="170">
        <v>493</v>
      </c>
      <c r="B432" s="171">
        <v>46059</v>
      </c>
      <c r="C432" s="223" t="s">
        <v>97</v>
      </c>
      <c r="D432" s="130" t="str">
        <f t="shared" si="194"/>
        <v>HO</v>
      </c>
      <c r="E432" s="172" t="s">
        <v>175</v>
      </c>
      <c r="F432" s="172" t="s">
        <v>160</v>
      </c>
      <c r="G432" s="173" t="s">
        <v>105</v>
      </c>
      <c r="H432" s="173"/>
      <c r="I432" s="173"/>
      <c r="J432" s="105">
        <v>200827.1</v>
      </c>
      <c r="K432" s="197" t="str">
        <f>VLOOKUP(J432,'[3]Item List (3)'!A$1:B$110000,2,FALSE)</f>
        <v>MNA.OR 4020 </v>
      </c>
      <c r="L432" s="105">
        <v>251204004</v>
      </c>
      <c r="M432" s="198" t="str">
        <f t="shared" si="195"/>
        <v>OR</v>
      </c>
      <c r="N432" s="153">
        <v>15</v>
      </c>
      <c r="O432" s="199">
        <f t="shared" si="196"/>
        <v>240</v>
      </c>
      <c r="P432" s="153">
        <v>1</v>
      </c>
      <c r="Q432" s="243">
        <v>582</v>
      </c>
      <c r="R432" s="153"/>
      <c r="S432" s="153"/>
      <c r="T432" s="153"/>
      <c r="U432" s="209">
        <f t="shared" si="209"/>
        <v>582</v>
      </c>
      <c r="V432" s="153">
        <v>150</v>
      </c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3"/>
      <c r="AH432" s="153"/>
      <c r="AI432" s="153"/>
      <c r="AJ432" s="153"/>
      <c r="AK432" s="153"/>
      <c r="AL432" s="153"/>
      <c r="AM432" s="153"/>
      <c r="AN432" s="153">
        <v>320</v>
      </c>
      <c r="AO432" s="153"/>
      <c r="AP432" s="153">
        <v>10</v>
      </c>
      <c r="AQ432" s="153"/>
      <c r="AR432" s="153"/>
      <c r="AS432" s="153"/>
      <c r="AT432" s="153"/>
      <c r="AU432" s="153"/>
      <c r="AV432" s="153"/>
      <c r="AW432" s="153"/>
      <c r="AX432" s="153"/>
      <c r="AY432" s="153"/>
      <c r="AZ432" s="153"/>
      <c r="BA432" s="153"/>
      <c r="BB432" s="153"/>
      <c r="BC432" s="153"/>
      <c r="BD432" s="153"/>
      <c r="BE432" s="153"/>
      <c r="BF432" s="153"/>
      <c r="BG432" s="223">
        <f t="shared" si="208"/>
        <v>480</v>
      </c>
      <c r="BH432" s="224">
        <f t="shared" si="203"/>
        <v>8</v>
      </c>
      <c r="BI432" s="225">
        <f t="shared" si="198"/>
        <v>2.5</v>
      </c>
      <c r="BJ432" s="225">
        <f t="shared" si="199"/>
        <v>31.25</v>
      </c>
      <c r="BK432" s="226">
        <f t="shared" si="200"/>
        <v>97</v>
      </c>
      <c r="BL432" s="226">
        <f t="shared" si="201"/>
        <v>100</v>
      </c>
      <c r="BM432" s="226">
        <f t="shared" si="197"/>
        <v>30.3125</v>
      </c>
      <c r="BN432" s="237">
        <f t="shared" si="204"/>
        <v>0.166666666666667</v>
      </c>
      <c r="BO432" s="237">
        <f t="shared" si="205"/>
        <v>1880</v>
      </c>
      <c r="BP432" s="237">
        <f t="shared" si="206"/>
        <v>5.33333333333333</v>
      </c>
      <c r="BQ432" s="238">
        <f t="shared" si="207"/>
        <v>1280</v>
      </c>
      <c r="BW432" s="153">
        <f t="shared" si="193"/>
        <v>582</v>
      </c>
    </row>
    <row r="433" customFormat="1" ht="15" spans="1:76">
      <c r="A433" s="170">
        <v>494</v>
      </c>
      <c r="B433" s="171">
        <v>46059</v>
      </c>
      <c r="C433" s="223" t="s">
        <v>99</v>
      </c>
      <c r="D433" s="130" t="str">
        <f t="shared" si="194"/>
        <v>HO</v>
      </c>
      <c r="E433" s="172" t="s">
        <v>175</v>
      </c>
      <c r="F433" s="172"/>
      <c r="G433" s="173"/>
      <c r="H433" s="173"/>
      <c r="I433" s="173"/>
      <c r="J433" s="105"/>
      <c r="K433" s="197" t="e">
        <f>VLOOKUP(J433,'[3]Item List (3)'!A$1:B$110000,2,FALSE)</f>
        <v>#N/A</v>
      </c>
      <c r="L433" s="105"/>
      <c r="M433" s="198" t="str">
        <f t="shared" si="195"/>
        <v>IR</v>
      </c>
      <c r="N433" s="153"/>
      <c r="O433" s="199" t="str">
        <f t="shared" si="196"/>
        <v/>
      </c>
      <c r="P433" s="153"/>
      <c r="Q433" s="243"/>
      <c r="R433" s="153"/>
      <c r="S433" s="153"/>
      <c r="T433" s="153"/>
      <c r="U433" s="209">
        <f t="shared" si="209"/>
        <v>0</v>
      </c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3"/>
      <c r="AH433" s="153"/>
      <c r="AI433" s="153"/>
      <c r="AJ433" s="153"/>
      <c r="AK433" s="153"/>
      <c r="AL433" s="153"/>
      <c r="AM433" s="153"/>
      <c r="AN433" s="153"/>
      <c r="AO433" s="153"/>
      <c r="AP433" s="153"/>
      <c r="AQ433" s="153"/>
      <c r="AR433" s="153"/>
      <c r="AS433" s="153"/>
      <c r="AT433" s="153"/>
      <c r="AU433" s="153"/>
      <c r="AV433" s="153"/>
      <c r="AW433" s="153"/>
      <c r="AX433" s="153"/>
      <c r="AY433" s="153"/>
      <c r="AZ433" s="153"/>
      <c r="BA433" s="153"/>
      <c r="BB433" s="153"/>
      <c r="BC433" s="153"/>
      <c r="BD433" s="153"/>
      <c r="BE433" s="153"/>
      <c r="BF433" s="153">
        <v>480</v>
      </c>
      <c r="BG433" s="223">
        <f t="shared" si="208"/>
        <v>480</v>
      </c>
      <c r="BH433" s="224">
        <f t="shared" si="203"/>
        <v>8</v>
      </c>
      <c r="BI433" s="225">
        <f t="shared" si="198"/>
        <v>0</v>
      </c>
      <c r="BJ433" s="225">
        <f t="shared" si="199"/>
        <v>0</v>
      </c>
      <c r="BK433" s="226">
        <f t="shared" si="200"/>
        <v>0</v>
      </c>
      <c r="BL433" s="226">
        <f t="shared" si="201"/>
        <v>0</v>
      </c>
      <c r="BM433" s="226">
        <f t="shared" si="197"/>
        <v>0</v>
      </c>
      <c r="BN433" s="237">
        <f t="shared" si="204"/>
        <v>8</v>
      </c>
      <c r="BO433" s="237">
        <f t="shared" si="205"/>
        <v>0</v>
      </c>
      <c r="BP433" s="237">
        <f t="shared" si="206"/>
        <v>0</v>
      </c>
      <c r="BQ433" s="238">
        <f t="shared" si="207"/>
        <v>0</v>
      </c>
      <c r="BR433" s="140"/>
      <c r="BS433" s="140"/>
      <c r="BT433" s="252"/>
      <c r="BU433" s="253"/>
      <c r="BV433" s="252"/>
      <c r="BW433" s="153">
        <f t="shared" si="193"/>
        <v>0</v>
      </c>
      <c r="BX433" s="129"/>
    </row>
    <row r="434" customFormat="1" ht="15" spans="1:76">
      <c r="A434" s="170">
        <v>495</v>
      </c>
      <c r="B434" s="171">
        <v>46059</v>
      </c>
      <c r="C434" s="223" t="s">
        <v>97</v>
      </c>
      <c r="D434" s="130" t="str">
        <f t="shared" si="194"/>
        <v>HO</v>
      </c>
      <c r="E434" s="172" t="s">
        <v>177</v>
      </c>
      <c r="F434" s="172" t="s">
        <v>160</v>
      </c>
      <c r="G434" s="173" t="s">
        <v>165</v>
      </c>
      <c r="H434" s="173"/>
      <c r="I434" s="173"/>
      <c r="J434" s="105">
        <v>100261</v>
      </c>
      <c r="K434" s="197" t="str">
        <f>VLOOKUP(J434,'[3]Item List (3)'!A$1:B$110000,2,FALSE)</f>
        <v>IR. 211 YY4</v>
      </c>
      <c r="L434" s="105">
        <v>260116004</v>
      </c>
      <c r="M434" s="198" t="str">
        <f t="shared" si="195"/>
        <v>IR</v>
      </c>
      <c r="N434" s="153">
        <v>15</v>
      </c>
      <c r="O434" s="199">
        <f t="shared" si="196"/>
        <v>240</v>
      </c>
      <c r="P434" s="153">
        <v>1</v>
      </c>
      <c r="Q434" s="243">
        <v>408</v>
      </c>
      <c r="R434" s="153"/>
      <c r="S434" s="153"/>
      <c r="T434" s="153"/>
      <c r="U434" s="209">
        <f t="shared" si="209"/>
        <v>408</v>
      </c>
      <c r="V434" s="153">
        <v>120</v>
      </c>
      <c r="W434" s="153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3"/>
      <c r="AH434" s="153"/>
      <c r="AI434" s="153"/>
      <c r="AJ434" s="153"/>
      <c r="AK434" s="153"/>
      <c r="AL434" s="153"/>
      <c r="AM434" s="153"/>
      <c r="AN434" s="153"/>
      <c r="AO434" s="153"/>
      <c r="AP434" s="153"/>
      <c r="AQ434" s="153"/>
      <c r="AR434" s="153">
        <v>360</v>
      </c>
      <c r="AS434" s="153"/>
      <c r="AT434" s="153"/>
      <c r="AU434" s="153"/>
      <c r="AV434" s="153"/>
      <c r="AW434" s="153"/>
      <c r="AX434" s="153"/>
      <c r="AY434" s="153"/>
      <c r="AZ434" s="153"/>
      <c r="BA434" s="153"/>
      <c r="BB434" s="153"/>
      <c r="BC434" s="153"/>
      <c r="BD434" s="153"/>
      <c r="BE434" s="153"/>
      <c r="BF434" s="153"/>
      <c r="BG434" s="223">
        <f t="shared" si="208"/>
        <v>480</v>
      </c>
      <c r="BH434" s="224">
        <f t="shared" si="203"/>
        <v>8</v>
      </c>
      <c r="BI434" s="225">
        <f t="shared" si="198"/>
        <v>2</v>
      </c>
      <c r="BJ434" s="225">
        <f t="shared" si="199"/>
        <v>25</v>
      </c>
      <c r="BK434" s="226">
        <f t="shared" si="200"/>
        <v>85</v>
      </c>
      <c r="BL434" s="226">
        <f t="shared" si="201"/>
        <v>100</v>
      </c>
      <c r="BM434" s="226">
        <f t="shared" si="197"/>
        <v>21.25</v>
      </c>
      <c r="BN434" s="237">
        <f t="shared" si="204"/>
        <v>0</v>
      </c>
      <c r="BO434" s="237">
        <f t="shared" si="205"/>
        <v>1920</v>
      </c>
      <c r="BP434" s="237">
        <f t="shared" si="206"/>
        <v>6</v>
      </c>
      <c r="BQ434" s="238">
        <f t="shared" si="207"/>
        <v>1440</v>
      </c>
      <c r="BR434" s="140"/>
      <c r="BS434" s="140"/>
      <c r="BT434" s="252"/>
      <c r="BU434" s="253"/>
      <c r="BV434" s="252"/>
      <c r="BW434" s="153">
        <f t="shared" si="193"/>
        <v>408</v>
      </c>
      <c r="BX434" s="129"/>
    </row>
    <row r="435" s="129" customFormat="1" spans="1:75">
      <c r="A435" s="170">
        <v>496</v>
      </c>
      <c r="B435" s="171">
        <v>46059</v>
      </c>
      <c r="C435" s="223" t="s">
        <v>99</v>
      </c>
      <c r="D435" s="130" t="str">
        <f t="shared" ref="D435:D452" si="210">LEFT(E435,2)</f>
        <v>HO</v>
      </c>
      <c r="E435" s="172" t="s">
        <v>177</v>
      </c>
      <c r="F435" s="172" t="s">
        <v>160</v>
      </c>
      <c r="G435" s="173" t="s">
        <v>166</v>
      </c>
      <c r="H435" s="173"/>
      <c r="I435" s="173"/>
      <c r="J435" s="105">
        <v>100261</v>
      </c>
      <c r="K435" s="197" t="str">
        <f>VLOOKUP(J435,'[3]Item List (3)'!A$1:B$110000,2,FALSE)</f>
        <v>IR. 211 YY4</v>
      </c>
      <c r="L435" s="105">
        <v>260116004</v>
      </c>
      <c r="M435" s="198" t="str">
        <f t="shared" si="195"/>
        <v>IR</v>
      </c>
      <c r="N435" s="153">
        <v>15</v>
      </c>
      <c r="O435" s="199">
        <f t="shared" ref="O435:O465" si="211">IFERROR(3600/N435,"")</f>
        <v>240</v>
      </c>
      <c r="P435" s="153">
        <v>1</v>
      </c>
      <c r="Q435" s="243">
        <v>1665</v>
      </c>
      <c r="R435" s="153"/>
      <c r="S435" s="153"/>
      <c r="T435" s="153"/>
      <c r="U435" s="209">
        <f t="shared" si="209"/>
        <v>1665</v>
      </c>
      <c r="V435" s="153">
        <v>435</v>
      </c>
      <c r="W435" s="153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3"/>
      <c r="AH435" s="153"/>
      <c r="AI435" s="153"/>
      <c r="AJ435" s="153"/>
      <c r="AK435" s="153"/>
      <c r="AL435" s="153"/>
      <c r="AM435" s="153"/>
      <c r="AN435" s="153"/>
      <c r="AO435" s="153"/>
      <c r="AP435" s="153">
        <v>30</v>
      </c>
      <c r="AQ435" s="153"/>
      <c r="AR435" s="153"/>
      <c r="AS435" s="153"/>
      <c r="AT435" s="153"/>
      <c r="AU435" s="153"/>
      <c r="AV435" s="153"/>
      <c r="AW435" s="153"/>
      <c r="AX435" s="153"/>
      <c r="AY435" s="153"/>
      <c r="AZ435" s="153">
        <v>15</v>
      </c>
      <c r="BA435" s="153"/>
      <c r="BB435" s="153"/>
      <c r="BC435" s="153"/>
      <c r="BD435" s="153"/>
      <c r="BE435" s="153"/>
      <c r="BF435" s="153"/>
      <c r="BG435" s="223">
        <f t="shared" si="208"/>
        <v>480</v>
      </c>
      <c r="BH435" s="224">
        <f t="shared" si="203"/>
        <v>8</v>
      </c>
      <c r="BI435" s="225">
        <f t="shared" ref="BI435:BI456" si="212">IFERROR(BH435-SUM(W435:BF435)/60,0)</f>
        <v>7.25</v>
      </c>
      <c r="BJ435" s="225">
        <f t="shared" ref="BJ435:BJ456" si="213">IFERROR(BI435/BH435*100,0)</f>
        <v>90.625</v>
      </c>
      <c r="BK435" s="226">
        <f t="shared" ref="BK435:BK456" si="214">IFERROR(((U435*N435)/(BI435*3600)*100),0)</f>
        <v>95.6896551724138</v>
      </c>
      <c r="BL435" s="226">
        <f t="shared" ref="BL435:BL456" si="215">IFERROR(((U435-(R435+S435+T435))/U435*100),0)</f>
        <v>100</v>
      </c>
      <c r="BM435" s="226">
        <f t="shared" ref="BM435:BM464" si="216">IFERROR((((BJ435*BK435*BL435)/1000000)*100),0)</f>
        <v>86.71875</v>
      </c>
      <c r="BN435" s="237">
        <f t="shared" ref="BN435:BN456" si="217">(W435+AP435+BE435+BF435)/60</f>
        <v>0.5</v>
      </c>
      <c r="BO435" s="237">
        <f t="shared" ref="BO435:BO456" si="218">IFERROR(((BH435-BN435)*3600)/N435,0)</f>
        <v>1800</v>
      </c>
      <c r="BP435" s="237">
        <f t="shared" ref="BP435:BP456" si="219">IFERROR(SUM(W435:BF435)/60-BN435,0)</f>
        <v>0.25</v>
      </c>
      <c r="BQ435" s="238">
        <f t="shared" ref="BQ435:BQ456" si="220">IFERROR(BP435*3600/N435,0)</f>
        <v>60</v>
      </c>
      <c r="BR435" s="140"/>
      <c r="BS435" s="140"/>
      <c r="BT435" s="140"/>
      <c r="BU435" s="141"/>
      <c r="BV435" s="140"/>
      <c r="BW435" s="153">
        <f t="shared" si="193"/>
        <v>1665</v>
      </c>
    </row>
    <row r="436" s="129" customFormat="1" spans="1:75">
      <c r="A436" s="170">
        <v>497</v>
      </c>
      <c r="B436" s="171">
        <v>46059</v>
      </c>
      <c r="C436" s="223" t="s">
        <v>97</v>
      </c>
      <c r="D436" s="130" t="str">
        <f t="shared" si="210"/>
        <v>HO</v>
      </c>
      <c r="E436" s="172" t="s">
        <v>178</v>
      </c>
      <c r="F436" s="172"/>
      <c r="G436" s="173"/>
      <c r="H436" s="173"/>
      <c r="I436" s="173"/>
      <c r="J436" s="105"/>
      <c r="K436" s="197" t="e">
        <f>VLOOKUP(J436,'[3]Item List (3)'!A$1:B$110000,2,FALSE)</f>
        <v>#N/A</v>
      </c>
      <c r="L436" s="105"/>
      <c r="M436" s="198" t="str">
        <f t="shared" si="195"/>
        <v>IR</v>
      </c>
      <c r="N436" s="153"/>
      <c r="O436" s="199" t="str">
        <f t="shared" si="211"/>
        <v/>
      </c>
      <c r="P436" s="153"/>
      <c r="Q436" s="243"/>
      <c r="R436" s="153"/>
      <c r="S436" s="153"/>
      <c r="T436" s="153"/>
      <c r="U436" s="209">
        <f t="shared" si="209"/>
        <v>0</v>
      </c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3"/>
      <c r="AH436" s="153"/>
      <c r="AI436" s="153"/>
      <c r="AJ436" s="153"/>
      <c r="AK436" s="153"/>
      <c r="AL436" s="153"/>
      <c r="AM436" s="153"/>
      <c r="AN436" s="153"/>
      <c r="AO436" s="153"/>
      <c r="AP436" s="153"/>
      <c r="AQ436" s="153"/>
      <c r="AR436" s="153"/>
      <c r="AS436" s="153"/>
      <c r="AT436" s="153"/>
      <c r="AU436" s="153">
        <v>480</v>
      </c>
      <c r="AV436" s="153"/>
      <c r="AW436" s="153"/>
      <c r="AX436" s="153"/>
      <c r="AY436" s="153"/>
      <c r="AZ436" s="153"/>
      <c r="BA436" s="153"/>
      <c r="BB436" s="153"/>
      <c r="BC436" s="153"/>
      <c r="BD436" s="153"/>
      <c r="BE436" s="153"/>
      <c r="BF436" s="153"/>
      <c r="BG436" s="223">
        <f t="shared" si="208"/>
        <v>480</v>
      </c>
      <c r="BH436" s="224">
        <f t="shared" ref="BH435:BH457" si="221">BG436/60</f>
        <v>8</v>
      </c>
      <c r="BI436" s="225">
        <f t="shared" si="212"/>
        <v>0</v>
      </c>
      <c r="BJ436" s="225">
        <f t="shared" si="213"/>
        <v>0</v>
      </c>
      <c r="BK436" s="226">
        <f t="shared" si="214"/>
        <v>0</v>
      </c>
      <c r="BL436" s="226">
        <f t="shared" si="215"/>
        <v>0</v>
      </c>
      <c r="BM436" s="226">
        <f t="shared" si="216"/>
        <v>0</v>
      </c>
      <c r="BN436" s="237">
        <f t="shared" si="217"/>
        <v>0</v>
      </c>
      <c r="BO436" s="237">
        <f t="shared" si="218"/>
        <v>0</v>
      </c>
      <c r="BP436" s="237">
        <f t="shared" si="219"/>
        <v>8</v>
      </c>
      <c r="BQ436" s="238">
        <f t="shared" si="220"/>
        <v>0</v>
      </c>
      <c r="BR436" s="140"/>
      <c r="BS436" s="140"/>
      <c r="BT436" s="140"/>
      <c r="BU436" s="141"/>
      <c r="BV436" s="140"/>
      <c r="BW436" s="153">
        <f t="shared" si="193"/>
        <v>0</v>
      </c>
    </row>
    <row r="437" spans="1:75">
      <c r="A437" s="170">
        <v>498</v>
      </c>
      <c r="B437" s="171">
        <v>46059</v>
      </c>
      <c r="C437" s="223" t="s">
        <v>99</v>
      </c>
      <c r="D437" s="130" t="str">
        <f t="shared" si="210"/>
        <v>HO</v>
      </c>
      <c r="E437" s="172" t="s">
        <v>178</v>
      </c>
      <c r="F437" s="172"/>
      <c r="G437" s="173"/>
      <c r="H437" s="173"/>
      <c r="I437" s="173"/>
      <c r="J437" s="105"/>
      <c r="K437" s="197" t="e">
        <f>VLOOKUP(J437,'[3]Item List (3)'!A$1:B$110000,2,FALSE)</f>
        <v>#N/A</v>
      </c>
      <c r="L437" s="105"/>
      <c r="M437" s="198" t="str">
        <f t="shared" si="195"/>
        <v>IR</v>
      </c>
      <c r="N437" s="153"/>
      <c r="O437" s="199" t="str">
        <f t="shared" si="211"/>
        <v/>
      </c>
      <c r="P437" s="153"/>
      <c r="Q437" s="243"/>
      <c r="R437" s="153"/>
      <c r="S437" s="153"/>
      <c r="T437" s="153"/>
      <c r="U437" s="209">
        <f t="shared" ref="U435:U460" si="222">Q437+S437+T437</f>
        <v>0</v>
      </c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3"/>
      <c r="AH437" s="153"/>
      <c r="AI437" s="153"/>
      <c r="AJ437" s="153"/>
      <c r="AK437" s="153"/>
      <c r="AL437" s="153"/>
      <c r="AM437" s="153"/>
      <c r="AN437" s="153"/>
      <c r="AO437" s="153"/>
      <c r="AP437" s="153"/>
      <c r="AQ437" s="153"/>
      <c r="AR437" s="153"/>
      <c r="AS437" s="153"/>
      <c r="AT437" s="153"/>
      <c r="AU437" s="153">
        <v>480</v>
      </c>
      <c r="AV437" s="153"/>
      <c r="AW437" s="153"/>
      <c r="AX437" s="153"/>
      <c r="AY437" s="153"/>
      <c r="AZ437" s="153"/>
      <c r="BA437" s="153"/>
      <c r="BB437" s="153"/>
      <c r="BC437" s="153"/>
      <c r="BD437" s="153"/>
      <c r="BE437" s="153"/>
      <c r="BF437" s="153"/>
      <c r="BG437" s="223">
        <f t="shared" ref="BG435:BG465" si="223">SUM(V437:BF437)</f>
        <v>480</v>
      </c>
      <c r="BH437" s="224">
        <f t="shared" si="221"/>
        <v>8</v>
      </c>
      <c r="BI437" s="225">
        <f t="shared" si="212"/>
        <v>0</v>
      </c>
      <c r="BJ437" s="225">
        <f t="shared" si="213"/>
        <v>0</v>
      </c>
      <c r="BK437" s="226">
        <f t="shared" si="214"/>
        <v>0</v>
      </c>
      <c r="BL437" s="226">
        <f t="shared" si="215"/>
        <v>0</v>
      </c>
      <c r="BM437" s="226">
        <f t="shared" si="216"/>
        <v>0</v>
      </c>
      <c r="BN437" s="237">
        <f t="shared" si="217"/>
        <v>0</v>
      </c>
      <c r="BO437" s="237">
        <f t="shared" si="218"/>
        <v>0</v>
      </c>
      <c r="BP437" s="237">
        <f t="shared" si="219"/>
        <v>8</v>
      </c>
      <c r="BQ437" s="238">
        <f t="shared" si="220"/>
        <v>0</v>
      </c>
      <c r="BW437" s="153">
        <f t="shared" si="193"/>
        <v>0</v>
      </c>
    </row>
    <row r="438" spans="1:75">
      <c r="A438" s="170">
        <v>499</v>
      </c>
      <c r="B438" s="171">
        <v>46060</v>
      </c>
      <c r="C438" s="223" t="s">
        <v>97</v>
      </c>
      <c r="D438" s="130" t="str">
        <f t="shared" si="210"/>
        <v>FG</v>
      </c>
      <c r="E438" s="172" t="s">
        <v>98</v>
      </c>
      <c r="F438" s="172" t="s">
        <v>100</v>
      </c>
      <c r="G438" s="173" t="s">
        <v>194</v>
      </c>
      <c r="H438" s="173" t="s">
        <v>189</v>
      </c>
      <c r="I438" s="173"/>
      <c r="J438" s="105">
        <v>104247</v>
      </c>
      <c r="K438" s="197" t="str">
        <f>VLOOKUP(J438,'[3]Item List (3)'!A$1:B$110000,2,FALSE)</f>
        <v>IR.209</v>
      </c>
      <c r="L438" s="105">
        <v>260104002</v>
      </c>
      <c r="M438" s="198" t="str">
        <f t="shared" si="195"/>
        <v>IR</v>
      </c>
      <c r="N438" s="153"/>
      <c r="O438" s="199" t="str">
        <f t="shared" si="211"/>
        <v/>
      </c>
      <c r="P438" s="153">
        <v>1</v>
      </c>
      <c r="Q438" s="243">
        <v>4374</v>
      </c>
      <c r="R438" s="153"/>
      <c r="S438" s="153">
        <v>1</v>
      </c>
      <c r="T438" s="153"/>
      <c r="U438" s="209">
        <f t="shared" si="222"/>
        <v>4375</v>
      </c>
      <c r="V438" s="153">
        <v>210</v>
      </c>
      <c r="W438" s="153"/>
      <c r="X438" s="153">
        <v>120</v>
      </c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  <c r="AQ438" s="153">
        <v>30</v>
      </c>
      <c r="AR438" s="153">
        <v>120</v>
      </c>
      <c r="AS438" s="153"/>
      <c r="AT438" s="153"/>
      <c r="AU438" s="153"/>
      <c r="AV438" s="153"/>
      <c r="AW438" s="153"/>
      <c r="AX438" s="153"/>
      <c r="AY438" s="153"/>
      <c r="AZ438" s="153"/>
      <c r="BA438" s="153"/>
      <c r="BB438" s="153"/>
      <c r="BC438" s="153"/>
      <c r="BD438" s="153"/>
      <c r="BE438" s="153"/>
      <c r="BF438" s="153"/>
      <c r="BG438" s="223">
        <f t="shared" si="223"/>
        <v>480</v>
      </c>
      <c r="BH438" s="224">
        <f t="shared" si="221"/>
        <v>8</v>
      </c>
      <c r="BI438" s="225">
        <f t="shared" si="212"/>
        <v>3.5</v>
      </c>
      <c r="BJ438" s="225">
        <f t="shared" si="213"/>
        <v>43.75</v>
      </c>
      <c r="BK438" s="226">
        <f t="shared" si="214"/>
        <v>0</v>
      </c>
      <c r="BL438" s="226">
        <f t="shared" si="215"/>
        <v>99.9771428571429</v>
      </c>
      <c r="BM438" s="226">
        <f t="shared" si="216"/>
        <v>0</v>
      </c>
      <c r="BN438" s="237">
        <f t="shared" si="217"/>
        <v>0</v>
      </c>
      <c r="BO438" s="237">
        <f t="shared" si="218"/>
        <v>0</v>
      </c>
      <c r="BP438" s="237">
        <f t="shared" si="219"/>
        <v>4.5</v>
      </c>
      <c r="BQ438" s="238">
        <f t="shared" si="220"/>
        <v>0</v>
      </c>
      <c r="BW438" s="153">
        <f t="shared" si="193"/>
        <v>4374</v>
      </c>
    </row>
    <row r="439" spans="1:75">
      <c r="A439" s="170">
        <v>500</v>
      </c>
      <c r="B439" s="171">
        <v>46060</v>
      </c>
      <c r="C439" s="223" t="s">
        <v>99</v>
      </c>
      <c r="D439" s="130" t="str">
        <f t="shared" si="210"/>
        <v>FG</v>
      </c>
      <c r="E439" s="172" t="s">
        <v>98</v>
      </c>
      <c r="F439" s="172" t="s">
        <v>106</v>
      </c>
      <c r="G439" s="173" t="s">
        <v>101</v>
      </c>
      <c r="H439" s="173" t="s">
        <v>102</v>
      </c>
      <c r="I439" s="173"/>
      <c r="J439" s="105">
        <v>104247</v>
      </c>
      <c r="K439" s="197" t="str">
        <f>VLOOKUP(J439,'[3]Item List (3)'!A$1:B$110000,2,FALSE)</f>
        <v>IR.209</v>
      </c>
      <c r="L439" s="105">
        <v>260104002</v>
      </c>
      <c r="M439" s="198" t="str">
        <f t="shared" si="195"/>
        <v>IR</v>
      </c>
      <c r="N439" s="153"/>
      <c r="O439" s="199" t="str">
        <f t="shared" si="211"/>
        <v/>
      </c>
      <c r="P439" s="153">
        <v>2</v>
      </c>
      <c r="Q439" s="243">
        <v>7499</v>
      </c>
      <c r="R439" s="153"/>
      <c r="S439" s="153"/>
      <c r="T439" s="153"/>
      <c r="U439" s="209">
        <f t="shared" si="222"/>
        <v>7499</v>
      </c>
      <c r="V439" s="153">
        <v>345</v>
      </c>
      <c r="W439" s="153"/>
      <c r="X439" s="153"/>
      <c r="Y439" s="153"/>
      <c r="Z439" s="153"/>
      <c r="AA439" s="153"/>
      <c r="AB439" s="153"/>
      <c r="AC439" s="153"/>
      <c r="AD439" s="153"/>
      <c r="AE439" s="153"/>
      <c r="AF439" s="153"/>
      <c r="AG439" s="153"/>
      <c r="AH439" s="153"/>
      <c r="AI439" s="153"/>
      <c r="AJ439" s="153"/>
      <c r="AK439" s="153"/>
      <c r="AL439" s="153"/>
      <c r="AM439" s="153"/>
      <c r="AN439" s="153"/>
      <c r="AO439" s="153"/>
      <c r="AP439" s="153"/>
      <c r="AQ439" s="153">
        <v>60</v>
      </c>
      <c r="AR439" s="153"/>
      <c r="AS439" s="153"/>
      <c r="AT439" s="153"/>
      <c r="AU439" s="153"/>
      <c r="AV439" s="153"/>
      <c r="AW439" s="153"/>
      <c r="AX439" s="153"/>
      <c r="AY439" s="153"/>
      <c r="AZ439" s="153"/>
      <c r="BA439" s="153"/>
      <c r="BB439" s="153"/>
      <c r="BC439" s="153">
        <v>15</v>
      </c>
      <c r="BD439" s="153"/>
      <c r="BE439" s="153"/>
      <c r="BF439" s="153"/>
      <c r="BG439" s="223">
        <f t="shared" si="223"/>
        <v>420</v>
      </c>
      <c r="BH439" s="224">
        <f t="shared" si="221"/>
        <v>7</v>
      </c>
      <c r="BI439" s="225">
        <f t="shared" si="212"/>
        <v>5.75</v>
      </c>
      <c r="BJ439" s="225">
        <f t="shared" si="213"/>
        <v>82.1428571428571</v>
      </c>
      <c r="BK439" s="226">
        <f t="shared" si="214"/>
        <v>0</v>
      </c>
      <c r="BL439" s="226">
        <f t="shared" si="215"/>
        <v>100</v>
      </c>
      <c r="BM439" s="226">
        <f t="shared" si="216"/>
        <v>0</v>
      </c>
      <c r="BN439" s="237">
        <f t="shared" si="217"/>
        <v>0</v>
      </c>
      <c r="BO439" s="237">
        <f t="shared" si="218"/>
        <v>0</v>
      </c>
      <c r="BP439" s="237">
        <f t="shared" si="219"/>
        <v>1.25</v>
      </c>
      <c r="BQ439" s="238">
        <f t="shared" si="220"/>
        <v>0</v>
      </c>
      <c r="BW439" s="153">
        <f t="shared" si="193"/>
        <v>14998</v>
      </c>
    </row>
    <row r="440" spans="1:75">
      <c r="A440" s="170">
        <v>501</v>
      </c>
      <c r="B440" s="171">
        <v>46060</v>
      </c>
      <c r="C440" s="223" t="s">
        <v>99</v>
      </c>
      <c r="D440" s="130" t="str">
        <f t="shared" si="210"/>
        <v>FG</v>
      </c>
      <c r="E440" s="172" t="s">
        <v>98</v>
      </c>
      <c r="F440" s="172" t="s">
        <v>106</v>
      </c>
      <c r="G440" s="173" t="s">
        <v>101</v>
      </c>
      <c r="H440" s="173" t="s">
        <v>102</v>
      </c>
      <c r="I440" s="173"/>
      <c r="J440" s="105">
        <v>104247</v>
      </c>
      <c r="K440" s="197" t="str">
        <f>VLOOKUP(J440,'[3]Item List (3)'!A$1:B$110000,2,FALSE)</f>
        <v>IR.209</v>
      </c>
      <c r="L440" s="105">
        <v>260104001</v>
      </c>
      <c r="M440" s="198" t="str">
        <f t="shared" si="195"/>
        <v>IR</v>
      </c>
      <c r="N440" s="153"/>
      <c r="O440" s="199" t="str">
        <f t="shared" si="211"/>
        <v/>
      </c>
      <c r="P440" s="153">
        <v>2</v>
      </c>
      <c r="Q440" s="243">
        <v>500</v>
      </c>
      <c r="R440" s="153"/>
      <c r="S440" s="153"/>
      <c r="T440" s="153"/>
      <c r="U440" s="209">
        <f t="shared" si="222"/>
        <v>500</v>
      </c>
      <c r="V440" s="153">
        <v>60</v>
      </c>
      <c r="W440" s="153"/>
      <c r="X440" s="153"/>
      <c r="Y440" s="153"/>
      <c r="Z440" s="153"/>
      <c r="AA440" s="153"/>
      <c r="AB440" s="153"/>
      <c r="AC440" s="153"/>
      <c r="AD440" s="153"/>
      <c r="AE440" s="153"/>
      <c r="AF440" s="153"/>
      <c r="AG440" s="153"/>
      <c r="AH440" s="153"/>
      <c r="AI440" s="153"/>
      <c r="AJ440" s="153"/>
      <c r="AK440" s="153"/>
      <c r="AL440" s="153"/>
      <c r="AM440" s="153"/>
      <c r="AN440" s="153"/>
      <c r="AO440" s="153"/>
      <c r="AP440" s="153"/>
      <c r="AQ440" s="153"/>
      <c r="AR440" s="153"/>
      <c r="AS440" s="153"/>
      <c r="AT440" s="153"/>
      <c r="AU440" s="153"/>
      <c r="AV440" s="153"/>
      <c r="AW440" s="153"/>
      <c r="AX440" s="153"/>
      <c r="AY440" s="153"/>
      <c r="AZ440" s="153"/>
      <c r="BA440" s="153"/>
      <c r="BB440" s="153"/>
      <c r="BC440" s="153"/>
      <c r="BD440" s="153"/>
      <c r="BE440" s="153"/>
      <c r="BF440" s="153"/>
      <c r="BG440" s="223">
        <f t="shared" si="223"/>
        <v>60</v>
      </c>
      <c r="BH440" s="224">
        <f t="shared" si="221"/>
        <v>1</v>
      </c>
      <c r="BI440" s="225">
        <f t="shared" si="212"/>
        <v>1</v>
      </c>
      <c r="BJ440" s="225">
        <f t="shared" si="213"/>
        <v>100</v>
      </c>
      <c r="BK440" s="226">
        <f t="shared" si="214"/>
        <v>0</v>
      </c>
      <c r="BL440" s="226">
        <f t="shared" si="215"/>
        <v>100</v>
      </c>
      <c r="BM440" s="226">
        <f t="shared" si="216"/>
        <v>0</v>
      </c>
      <c r="BN440" s="237">
        <f t="shared" si="217"/>
        <v>0</v>
      </c>
      <c r="BO440" s="237">
        <f t="shared" si="218"/>
        <v>0</v>
      </c>
      <c r="BP440" s="237">
        <f t="shared" si="219"/>
        <v>0</v>
      </c>
      <c r="BQ440" s="238">
        <f t="shared" si="220"/>
        <v>0</v>
      </c>
      <c r="BW440" s="153">
        <f t="shared" si="193"/>
        <v>1000</v>
      </c>
    </row>
    <row r="441" spans="1:75">
      <c r="A441" s="170">
        <v>502</v>
      </c>
      <c r="B441" s="171">
        <v>46060</v>
      </c>
      <c r="C441" s="223" t="s">
        <v>97</v>
      </c>
      <c r="D441" s="130" t="str">
        <f t="shared" si="210"/>
        <v>FG</v>
      </c>
      <c r="E441" s="172" t="s">
        <v>103</v>
      </c>
      <c r="F441" s="172" t="s">
        <v>100</v>
      </c>
      <c r="G441" s="173" t="s">
        <v>194</v>
      </c>
      <c r="H441" s="173" t="s">
        <v>180</v>
      </c>
      <c r="I441" s="173"/>
      <c r="J441" s="105">
        <v>208299</v>
      </c>
      <c r="K441" s="197" t="str">
        <f>VLOOKUP(J441,'[3]Item List (3)'!A$1:B$110000,2,FALSE)</f>
        <v>OR.9916 </v>
      </c>
      <c r="L441" s="105"/>
      <c r="M441" s="198" t="str">
        <f t="shared" si="195"/>
        <v>OR</v>
      </c>
      <c r="N441" s="153"/>
      <c r="O441" s="199" t="str">
        <f t="shared" si="211"/>
        <v/>
      </c>
      <c r="P441" s="153">
        <v>1</v>
      </c>
      <c r="Q441" s="243">
        <v>2100</v>
      </c>
      <c r="R441" s="153"/>
      <c r="S441" s="153"/>
      <c r="T441" s="153"/>
      <c r="U441" s="209">
        <f t="shared" si="222"/>
        <v>2100</v>
      </c>
      <c r="V441" s="153">
        <v>120</v>
      </c>
      <c r="W441" s="153">
        <v>60</v>
      </c>
      <c r="X441" s="153"/>
      <c r="Y441" s="153"/>
      <c r="Z441" s="153"/>
      <c r="AA441" s="153"/>
      <c r="AB441" s="153"/>
      <c r="AC441" s="153"/>
      <c r="AD441" s="153"/>
      <c r="AE441" s="153"/>
      <c r="AF441" s="153"/>
      <c r="AG441" s="153"/>
      <c r="AH441" s="153"/>
      <c r="AI441" s="153"/>
      <c r="AJ441" s="153"/>
      <c r="AK441" s="153"/>
      <c r="AL441" s="153"/>
      <c r="AM441" s="153"/>
      <c r="AN441" s="153"/>
      <c r="AO441" s="153"/>
      <c r="AP441" s="153"/>
      <c r="AQ441" s="153"/>
      <c r="AR441" s="153"/>
      <c r="AS441" s="153"/>
      <c r="AT441" s="153"/>
      <c r="AU441" s="153"/>
      <c r="AV441" s="153"/>
      <c r="AW441" s="153">
        <v>300</v>
      </c>
      <c r="AX441" s="153"/>
      <c r="AY441" s="153"/>
      <c r="AZ441" s="153"/>
      <c r="BA441" s="153"/>
      <c r="BB441" s="153"/>
      <c r="BC441" s="153"/>
      <c r="BD441" s="153"/>
      <c r="BE441" s="153"/>
      <c r="BF441" s="153"/>
      <c r="BG441" s="223">
        <f t="shared" si="223"/>
        <v>480</v>
      </c>
      <c r="BH441" s="224">
        <f t="shared" si="221"/>
        <v>8</v>
      </c>
      <c r="BI441" s="225">
        <f t="shared" si="212"/>
        <v>2</v>
      </c>
      <c r="BJ441" s="225">
        <f t="shared" si="213"/>
        <v>25</v>
      </c>
      <c r="BK441" s="226">
        <f t="shared" si="214"/>
        <v>0</v>
      </c>
      <c r="BL441" s="226">
        <f t="shared" si="215"/>
        <v>100</v>
      </c>
      <c r="BM441" s="226">
        <f t="shared" si="216"/>
        <v>0</v>
      </c>
      <c r="BN441" s="237">
        <f t="shared" si="217"/>
        <v>1</v>
      </c>
      <c r="BO441" s="237">
        <f t="shared" si="218"/>
        <v>0</v>
      </c>
      <c r="BP441" s="237">
        <f t="shared" si="219"/>
        <v>5</v>
      </c>
      <c r="BQ441" s="238">
        <f t="shared" si="220"/>
        <v>0</v>
      </c>
      <c r="BW441" s="153">
        <f t="shared" si="193"/>
        <v>2100</v>
      </c>
    </row>
    <row r="442" spans="1:75">
      <c r="A442" s="170">
        <v>503</v>
      </c>
      <c r="B442" s="171">
        <v>46060</v>
      </c>
      <c r="C442" s="223" t="s">
        <v>99</v>
      </c>
      <c r="D442" s="130" t="str">
        <f t="shared" si="210"/>
        <v>FG</v>
      </c>
      <c r="E442" s="172" t="s">
        <v>103</v>
      </c>
      <c r="F442" s="172" t="s">
        <v>106</v>
      </c>
      <c r="G442" s="173" t="s">
        <v>105</v>
      </c>
      <c r="H442" s="173" t="s">
        <v>107</v>
      </c>
      <c r="I442" s="173"/>
      <c r="J442" s="105">
        <v>208299</v>
      </c>
      <c r="K442" s="197" t="str">
        <f>VLOOKUP(J442,'[3]Item List (3)'!A$1:B$110000,2,FALSE)</f>
        <v>OR.9916 </v>
      </c>
      <c r="L442" s="105">
        <v>260104007</v>
      </c>
      <c r="M442" s="198" t="str">
        <f t="shared" si="195"/>
        <v>OR</v>
      </c>
      <c r="N442" s="153"/>
      <c r="O442" s="199" t="str">
        <f t="shared" si="211"/>
        <v/>
      </c>
      <c r="P442" s="153">
        <v>1</v>
      </c>
      <c r="Q442" s="243">
        <v>4780</v>
      </c>
      <c r="R442" s="153"/>
      <c r="S442" s="153">
        <v>20</v>
      </c>
      <c r="T442" s="153"/>
      <c r="U442" s="209">
        <f t="shared" si="222"/>
        <v>4800</v>
      </c>
      <c r="V442" s="153">
        <v>300</v>
      </c>
      <c r="W442" s="153"/>
      <c r="X442" s="153"/>
      <c r="Y442" s="153"/>
      <c r="Z442" s="153"/>
      <c r="AA442" s="153"/>
      <c r="AB442" s="153"/>
      <c r="AC442" s="153"/>
      <c r="AD442" s="153"/>
      <c r="AE442" s="153"/>
      <c r="AF442" s="153"/>
      <c r="AG442" s="153"/>
      <c r="AH442" s="153"/>
      <c r="AI442" s="153"/>
      <c r="AJ442" s="153"/>
      <c r="AK442" s="153"/>
      <c r="AL442" s="153"/>
      <c r="AM442" s="153"/>
      <c r="AN442" s="153"/>
      <c r="AO442" s="153"/>
      <c r="AP442" s="153"/>
      <c r="AQ442" s="153">
        <v>120</v>
      </c>
      <c r="AR442" s="153"/>
      <c r="AS442" s="153"/>
      <c r="AT442" s="153"/>
      <c r="AU442" s="153"/>
      <c r="AV442" s="153"/>
      <c r="AW442" s="153"/>
      <c r="AX442" s="153"/>
      <c r="AY442" s="153"/>
      <c r="AZ442" s="153"/>
      <c r="BA442" s="153"/>
      <c r="BB442" s="153"/>
      <c r="BC442" s="153"/>
      <c r="BD442" s="153"/>
      <c r="BE442" s="153"/>
      <c r="BF442" s="153"/>
      <c r="BG442" s="223">
        <f t="shared" si="223"/>
        <v>420</v>
      </c>
      <c r="BH442" s="224">
        <f t="shared" si="221"/>
        <v>7</v>
      </c>
      <c r="BI442" s="225">
        <f t="shared" si="212"/>
        <v>5</v>
      </c>
      <c r="BJ442" s="225">
        <f t="shared" si="213"/>
        <v>71.4285714285714</v>
      </c>
      <c r="BK442" s="226">
        <f t="shared" si="214"/>
        <v>0</v>
      </c>
      <c r="BL442" s="226">
        <f t="shared" si="215"/>
        <v>99.5833333333333</v>
      </c>
      <c r="BM442" s="226">
        <f t="shared" si="216"/>
        <v>0</v>
      </c>
      <c r="BN442" s="237">
        <f t="shared" si="217"/>
        <v>0</v>
      </c>
      <c r="BO442" s="237">
        <f t="shared" si="218"/>
        <v>0</v>
      </c>
      <c r="BP442" s="237">
        <f t="shared" si="219"/>
        <v>2</v>
      </c>
      <c r="BQ442" s="238">
        <f t="shared" si="220"/>
        <v>0</v>
      </c>
      <c r="BW442" s="153">
        <f t="shared" si="193"/>
        <v>4780</v>
      </c>
    </row>
    <row r="443" spans="1:75">
      <c r="A443" s="170">
        <v>504</v>
      </c>
      <c r="B443" s="171">
        <v>46060</v>
      </c>
      <c r="C443" s="223" t="s">
        <v>99</v>
      </c>
      <c r="D443" s="130" t="str">
        <f t="shared" si="210"/>
        <v>FG</v>
      </c>
      <c r="E443" s="172" t="s">
        <v>103</v>
      </c>
      <c r="F443" s="172" t="s">
        <v>100</v>
      </c>
      <c r="G443" s="173" t="s">
        <v>105</v>
      </c>
      <c r="H443" s="173" t="s">
        <v>107</v>
      </c>
      <c r="I443" s="173"/>
      <c r="J443" s="105">
        <v>208299</v>
      </c>
      <c r="K443" s="197" t="str">
        <f>VLOOKUP(J443,'[3]Item List (3)'!A$1:B$110000,2,FALSE)</f>
        <v>OR.9916 </v>
      </c>
      <c r="L443" s="105">
        <v>260104007</v>
      </c>
      <c r="M443" s="198" t="str">
        <f t="shared" si="195"/>
        <v>OR</v>
      </c>
      <c r="N443" s="153"/>
      <c r="O443" s="199" t="str">
        <f t="shared" si="211"/>
        <v/>
      </c>
      <c r="P443" s="153">
        <v>1</v>
      </c>
      <c r="Q443" s="243">
        <v>1200</v>
      </c>
      <c r="R443" s="153"/>
      <c r="S443" s="153"/>
      <c r="T443" s="153"/>
      <c r="U443" s="209">
        <f t="shared" si="222"/>
        <v>1200</v>
      </c>
      <c r="V443" s="153">
        <v>60</v>
      </c>
      <c r="W443" s="153"/>
      <c r="X443" s="153"/>
      <c r="Y443" s="153"/>
      <c r="Z443" s="153"/>
      <c r="AA443" s="153"/>
      <c r="AB443" s="153"/>
      <c r="AC443" s="153"/>
      <c r="AD443" s="153"/>
      <c r="AE443" s="153"/>
      <c r="AF443" s="153"/>
      <c r="AG443" s="153"/>
      <c r="AH443" s="153"/>
      <c r="AI443" s="153"/>
      <c r="AJ443" s="153"/>
      <c r="AK443" s="153"/>
      <c r="AL443" s="153"/>
      <c r="AM443" s="153"/>
      <c r="AN443" s="153"/>
      <c r="AO443" s="153"/>
      <c r="AP443" s="153"/>
      <c r="AQ443" s="153"/>
      <c r="AR443" s="153"/>
      <c r="AS443" s="153"/>
      <c r="AT443" s="153"/>
      <c r="AU443" s="153"/>
      <c r="AV443" s="153"/>
      <c r="AW443" s="153"/>
      <c r="AX443" s="153"/>
      <c r="AY443" s="153"/>
      <c r="AZ443" s="153"/>
      <c r="BA443" s="153"/>
      <c r="BB443" s="153"/>
      <c r="BC443" s="153"/>
      <c r="BD443" s="153"/>
      <c r="BE443" s="153"/>
      <c r="BF443" s="153"/>
      <c r="BG443" s="223">
        <f t="shared" si="223"/>
        <v>60</v>
      </c>
      <c r="BH443" s="224">
        <f t="shared" si="221"/>
        <v>1</v>
      </c>
      <c r="BI443" s="225">
        <f t="shared" si="212"/>
        <v>1</v>
      </c>
      <c r="BJ443" s="225">
        <f t="shared" si="213"/>
        <v>100</v>
      </c>
      <c r="BK443" s="226">
        <f t="shared" si="214"/>
        <v>0</v>
      </c>
      <c r="BL443" s="226">
        <f t="shared" si="215"/>
        <v>100</v>
      </c>
      <c r="BM443" s="226">
        <f t="shared" si="216"/>
        <v>0</v>
      </c>
      <c r="BN443" s="237">
        <f t="shared" si="217"/>
        <v>0</v>
      </c>
      <c r="BO443" s="237">
        <f t="shared" si="218"/>
        <v>0</v>
      </c>
      <c r="BP443" s="237">
        <f t="shared" si="219"/>
        <v>0</v>
      </c>
      <c r="BQ443" s="238">
        <f t="shared" si="220"/>
        <v>0</v>
      </c>
      <c r="BW443" s="153">
        <f t="shared" si="193"/>
        <v>1200</v>
      </c>
    </row>
    <row r="444" spans="1:75">
      <c r="A444" s="170">
        <v>505</v>
      </c>
      <c r="B444" s="171">
        <v>46060</v>
      </c>
      <c r="C444" s="223" t="s">
        <v>97</v>
      </c>
      <c r="D444" s="130" t="str">
        <f t="shared" si="210"/>
        <v>CG</v>
      </c>
      <c r="E444" s="172" t="s">
        <v>109</v>
      </c>
      <c r="F444" s="172"/>
      <c r="G444" s="173"/>
      <c r="H444" s="173"/>
      <c r="I444" s="173"/>
      <c r="J444" s="105"/>
      <c r="K444" s="197" t="e">
        <f>VLOOKUP(J444,'[3]Item List (3)'!A$1:B$110000,2,FALSE)</f>
        <v>#N/A</v>
      </c>
      <c r="L444" s="105"/>
      <c r="M444" s="198" t="str">
        <f t="shared" si="195"/>
        <v>IR</v>
      </c>
      <c r="N444" s="153"/>
      <c r="O444" s="199" t="str">
        <f t="shared" si="211"/>
        <v/>
      </c>
      <c r="P444" s="153"/>
      <c r="Q444" s="243"/>
      <c r="R444" s="153"/>
      <c r="S444" s="153"/>
      <c r="T444" s="153"/>
      <c r="U444" s="209">
        <f t="shared" si="222"/>
        <v>0</v>
      </c>
      <c r="V444" s="153"/>
      <c r="W444" s="153"/>
      <c r="X444" s="153"/>
      <c r="Y444" s="153"/>
      <c r="Z444" s="153"/>
      <c r="AA444" s="153"/>
      <c r="AB444" s="153"/>
      <c r="AC444" s="153"/>
      <c r="AD444" s="153"/>
      <c r="AE444" s="153"/>
      <c r="AF444" s="153"/>
      <c r="AG444" s="153"/>
      <c r="AH444" s="153"/>
      <c r="AI444" s="153"/>
      <c r="AJ444" s="153"/>
      <c r="AK444" s="153"/>
      <c r="AL444" s="153"/>
      <c r="AM444" s="153"/>
      <c r="AN444" s="153"/>
      <c r="AO444" s="153"/>
      <c r="AP444" s="153"/>
      <c r="AQ444" s="153"/>
      <c r="AR444" s="153"/>
      <c r="AS444" s="153"/>
      <c r="AT444" s="153"/>
      <c r="AU444" s="153"/>
      <c r="AV444" s="153"/>
      <c r="AW444" s="153"/>
      <c r="AX444" s="153"/>
      <c r="AY444" s="153"/>
      <c r="AZ444" s="153"/>
      <c r="BA444" s="153"/>
      <c r="BB444" s="153"/>
      <c r="BC444" s="153"/>
      <c r="BD444" s="153"/>
      <c r="BE444" s="153"/>
      <c r="BF444" s="153">
        <v>480</v>
      </c>
      <c r="BG444" s="223">
        <f t="shared" si="223"/>
        <v>480</v>
      </c>
      <c r="BH444" s="224">
        <f t="shared" si="221"/>
        <v>8</v>
      </c>
      <c r="BI444" s="225">
        <f t="shared" si="212"/>
        <v>0</v>
      </c>
      <c r="BJ444" s="225">
        <f t="shared" si="213"/>
        <v>0</v>
      </c>
      <c r="BK444" s="226">
        <f t="shared" si="214"/>
        <v>0</v>
      </c>
      <c r="BL444" s="226">
        <f t="shared" si="215"/>
        <v>0</v>
      </c>
      <c r="BM444" s="226">
        <f t="shared" si="216"/>
        <v>0</v>
      </c>
      <c r="BN444" s="237">
        <f t="shared" si="217"/>
        <v>8</v>
      </c>
      <c r="BO444" s="237">
        <f t="shared" si="218"/>
        <v>0</v>
      </c>
      <c r="BP444" s="237">
        <f t="shared" si="219"/>
        <v>0</v>
      </c>
      <c r="BQ444" s="238">
        <f t="shared" si="220"/>
        <v>0</v>
      </c>
      <c r="BW444" s="153">
        <f t="shared" si="193"/>
        <v>0</v>
      </c>
    </row>
    <row r="445" spans="1:75">
      <c r="A445" s="170">
        <v>506</v>
      </c>
      <c r="B445" s="171">
        <v>46060</v>
      </c>
      <c r="C445" s="223" t="s">
        <v>99</v>
      </c>
      <c r="D445" s="130" t="str">
        <f t="shared" si="210"/>
        <v>CG</v>
      </c>
      <c r="E445" s="172" t="s">
        <v>109</v>
      </c>
      <c r="F445" s="172"/>
      <c r="G445" s="173"/>
      <c r="H445" s="173"/>
      <c r="I445" s="173"/>
      <c r="J445" s="105"/>
      <c r="K445" s="197" t="e">
        <f>VLOOKUP(J445,'[3]Item List (3)'!A$1:B$110000,2,FALSE)</f>
        <v>#N/A</v>
      </c>
      <c r="L445" s="105"/>
      <c r="M445" s="198" t="str">
        <f t="shared" si="195"/>
        <v>IR</v>
      </c>
      <c r="N445" s="153"/>
      <c r="O445" s="199" t="str">
        <f t="shared" si="211"/>
        <v/>
      </c>
      <c r="P445" s="153"/>
      <c r="Q445" s="243"/>
      <c r="R445" s="153"/>
      <c r="S445" s="153"/>
      <c r="T445" s="153"/>
      <c r="U445" s="209">
        <f t="shared" si="222"/>
        <v>0</v>
      </c>
      <c r="V445" s="153"/>
      <c r="W445" s="153"/>
      <c r="X445" s="153"/>
      <c r="Y445" s="153"/>
      <c r="Z445" s="153"/>
      <c r="AA445" s="153"/>
      <c r="AB445" s="153"/>
      <c r="AC445" s="153"/>
      <c r="AD445" s="153"/>
      <c r="AE445" s="153"/>
      <c r="AF445" s="153"/>
      <c r="AG445" s="153"/>
      <c r="AH445" s="153"/>
      <c r="AI445" s="153"/>
      <c r="AJ445" s="153"/>
      <c r="AK445" s="153"/>
      <c r="AL445" s="153"/>
      <c r="AM445" s="153"/>
      <c r="AN445" s="153"/>
      <c r="AO445" s="153"/>
      <c r="AP445" s="153"/>
      <c r="AQ445" s="153"/>
      <c r="AR445" s="153"/>
      <c r="AS445" s="153"/>
      <c r="AT445" s="153"/>
      <c r="AU445" s="153"/>
      <c r="AV445" s="153"/>
      <c r="AW445" s="153"/>
      <c r="AX445" s="153"/>
      <c r="AY445" s="153"/>
      <c r="AZ445" s="153"/>
      <c r="BA445" s="153"/>
      <c r="BB445" s="153"/>
      <c r="BC445" s="153"/>
      <c r="BD445" s="153"/>
      <c r="BE445" s="153"/>
      <c r="BF445" s="153">
        <v>480</v>
      </c>
      <c r="BG445" s="223">
        <f t="shared" si="223"/>
        <v>480</v>
      </c>
      <c r="BH445" s="224">
        <f t="shared" si="221"/>
        <v>8</v>
      </c>
      <c r="BI445" s="225">
        <f t="shared" si="212"/>
        <v>0</v>
      </c>
      <c r="BJ445" s="225">
        <f t="shared" si="213"/>
        <v>0</v>
      </c>
      <c r="BK445" s="226">
        <f t="shared" si="214"/>
        <v>0</v>
      </c>
      <c r="BL445" s="226">
        <f t="shared" si="215"/>
        <v>0</v>
      </c>
      <c r="BM445" s="226">
        <f t="shared" si="216"/>
        <v>0</v>
      </c>
      <c r="BN445" s="237">
        <f t="shared" si="217"/>
        <v>8</v>
      </c>
      <c r="BO445" s="237">
        <f t="shared" si="218"/>
        <v>0</v>
      </c>
      <c r="BP445" s="237">
        <f t="shared" si="219"/>
        <v>0</v>
      </c>
      <c r="BQ445" s="238">
        <f t="shared" si="220"/>
        <v>0</v>
      </c>
      <c r="BW445" s="153">
        <f t="shared" si="193"/>
        <v>0</v>
      </c>
    </row>
    <row r="446" spans="1:75">
      <c r="A446" s="170">
        <v>507</v>
      </c>
      <c r="B446" s="171">
        <v>46060</v>
      </c>
      <c r="C446" s="223" t="s">
        <v>97</v>
      </c>
      <c r="D446" s="130" t="str">
        <f t="shared" si="210"/>
        <v>CG</v>
      </c>
      <c r="E446" s="172" t="s">
        <v>110</v>
      </c>
      <c r="F446" s="172" t="s">
        <v>114</v>
      </c>
      <c r="G446" s="173" t="s">
        <v>112</v>
      </c>
      <c r="H446" s="173" t="s">
        <v>191</v>
      </c>
      <c r="I446" s="173" t="s">
        <v>180</v>
      </c>
      <c r="J446" s="105">
        <v>200497.11</v>
      </c>
      <c r="K446" s="197" t="str">
        <f>VLOOKUP(J446,'[3]Item List (3)'!A$1:B$110000,2,FALSE)</f>
        <v>OR.MNA6718G</v>
      </c>
      <c r="L446" s="105"/>
      <c r="M446" s="198" t="str">
        <f t="shared" si="195"/>
        <v>OR</v>
      </c>
      <c r="N446" s="153"/>
      <c r="O446" s="199" t="str">
        <f t="shared" si="211"/>
        <v/>
      </c>
      <c r="P446" s="153">
        <v>1</v>
      </c>
      <c r="Q446" s="243">
        <v>802</v>
      </c>
      <c r="R446" s="153"/>
      <c r="S446" s="153"/>
      <c r="T446" s="153"/>
      <c r="U446" s="209">
        <f t="shared" si="222"/>
        <v>802</v>
      </c>
      <c r="V446" s="153">
        <v>60</v>
      </c>
      <c r="W446" s="153"/>
      <c r="X446" s="153"/>
      <c r="Y446" s="153"/>
      <c r="Z446" s="153"/>
      <c r="AA446" s="153"/>
      <c r="AB446" s="153"/>
      <c r="AC446" s="153"/>
      <c r="AD446" s="153"/>
      <c r="AE446" s="153"/>
      <c r="AF446" s="153"/>
      <c r="AG446" s="153"/>
      <c r="AH446" s="153"/>
      <c r="AI446" s="153"/>
      <c r="AJ446" s="153"/>
      <c r="AK446" s="153"/>
      <c r="AL446" s="153"/>
      <c r="AM446" s="153"/>
      <c r="AN446" s="153"/>
      <c r="AO446" s="153"/>
      <c r="AP446" s="153"/>
      <c r="AQ446" s="153">
        <v>45</v>
      </c>
      <c r="AR446" s="153"/>
      <c r="AS446" s="153"/>
      <c r="AT446" s="153"/>
      <c r="AU446" s="153"/>
      <c r="AV446" s="153"/>
      <c r="AW446" s="153"/>
      <c r="AX446" s="153"/>
      <c r="AY446" s="153"/>
      <c r="AZ446" s="153"/>
      <c r="BA446" s="153"/>
      <c r="BB446" s="153"/>
      <c r="BC446" s="153"/>
      <c r="BD446" s="153"/>
      <c r="BE446" s="153"/>
      <c r="BF446" s="153"/>
      <c r="BG446" s="223">
        <f t="shared" si="223"/>
        <v>105</v>
      </c>
      <c r="BH446" s="224">
        <f t="shared" si="221"/>
        <v>1.75</v>
      </c>
      <c r="BI446" s="225">
        <f t="shared" si="212"/>
        <v>1</v>
      </c>
      <c r="BJ446" s="225">
        <f t="shared" si="213"/>
        <v>57.1428571428571</v>
      </c>
      <c r="BK446" s="226">
        <f t="shared" si="214"/>
        <v>0</v>
      </c>
      <c r="BL446" s="226">
        <f t="shared" si="215"/>
        <v>100</v>
      </c>
      <c r="BM446" s="226">
        <f t="shared" si="216"/>
        <v>0</v>
      </c>
      <c r="BN446" s="237">
        <f t="shared" si="217"/>
        <v>0</v>
      </c>
      <c r="BO446" s="237">
        <f t="shared" si="218"/>
        <v>0</v>
      </c>
      <c r="BP446" s="237">
        <f t="shared" si="219"/>
        <v>0.75</v>
      </c>
      <c r="BQ446" s="238">
        <f t="shared" si="220"/>
        <v>0</v>
      </c>
      <c r="BW446" s="153">
        <f t="shared" si="193"/>
        <v>802</v>
      </c>
    </row>
    <row r="447" spans="1:75">
      <c r="A447" s="170">
        <v>508</v>
      </c>
      <c r="B447" s="171">
        <v>46060</v>
      </c>
      <c r="C447" s="223" t="s">
        <v>97</v>
      </c>
      <c r="D447" s="130" t="str">
        <f t="shared" si="210"/>
        <v>CG</v>
      </c>
      <c r="E447" s="172" t="s">
        <v>110</v>
      </c>
      <c r="F447" s="172" t="s">
        <v>140</v>
      </c>
      <c r="G447" s="173" t="s">
        <v>112</v>
      </c>
      <c r="H447" s="173" t="s">
        <v>191</v>
      </c>
      <c r="I447" s="173" t="s">
        <v>180</v>
      </c>
      <c r="J447" s="105">
        <v>200497.11</v>
      </c>
      <c r="K447" s="197" t="str">
        <f>VLOOKUP(J447,'[3]Item List (3)'!A$1:B$110000,2,FALSE)</f>
        <v>OR.MNA6718G</v>
      </c>
      <c r="L447" s="105"/>
      <c r="M447" s="198" t="str">
        <f t="shared" si="195"/>
        <v>OR</v>
      </c>
      <c r="N447" s="153"/>
      <c r="O447" s="199" t="str">
        <f t="shared" si="211"/>
        <v/>
      </c>
      <c r="P447" s="153">
        <v>1</v>
      </c>
      <c r="Q447" s="243">
        <v>396</v>
      </c>
      <c r="R447" s="153"/>
      <c r="S447" s="153"/>
      <c r="T447" s="153"/>
      <c r="U447" s="209">
        <f t="shared" si="222"/>
        <v>396</v>
      </c>
      <c r="V447" s="153">
        <v>60</v>
      </c>
      <c r="W447" s="153"/>
      <c r="X447" s="153"/>
      <c r="Y447" s="153"/>
      <c r="Z447" s="153"/>
      <c r="AA447" s="153"/>
      <c r="AB447" s="153"/>
      <c r="AC447" s="153"/>
      <c r="AD447" s="153"/>
      <c r="AE447" s="153"/>
      <c r="AF447" s="153"/>
      <c r="AG447" s="153"/>
      <c r="AH447" s="153"/>
      <c r="AI447" s="153"/>
      <c r="AJ447" s="153"/>
      <c r="AK447" s="153"/>
      <c r="AL447" s="153"/>
      <c r="AM447" s="153"/>
      <c r="AN447" s="153"/>
      <c r="AO447" s="153"/>
      <c r="AP447" s="153"/>
      <c r="AQ447" s="153"/>
      <c r="AR447" s="153"/>
      <c r="AS447" s="153"/>
      <c r="AT447" s="153"/>
      <c r="AU447" s="153"/>
      <c r="AV447" s="153"/>
      <c r="AW447" s="153"/>
      <c r="AX447" s="153"/>
      <c r="AY447" s="153"/>
      <c r="AZ447" s="153"/>
      <c r="BA447" s="153"/>
      <c r="BB447" s="153"/>
      <c r="BC447" s="153"/>
      <c r="BD447" s="153"/>
      <c r="BE447" s="153"/>
      <c r="BF447" s="153"/>
      <c r="BG447" s="223">
        <f t="shared" si="223"/>
        <v>60</v>
      </c>
      <c r="BH447" s="224">
        <f t="shared" si="221"/>
        <v>1</v>
      </c>
      <c r="BI447" s="225">
        <f t="shared" si="212"/>
        <v>1</v>
      </c>
      <c r="BJ447" s="225">
        <f t="shared" si="213"/>
        <v>100</v>
      </c>
      <c r="BK447" s="226">
        <f t="shared" si="214"/>
        <v>0</v>
      </c>
      <c r="BL447" s="226">
        <f t="shared" si="215"/>
        <v>100</v>
      </c>
      <c r="BM447" s="226">
        <f t="shared" si="216"/>
        <v>0</v>
      </c>
      <c r="BN447" s="237">
        <f t="shared" si="217"/>
        <v>0</v>
      </c>
      <c r="BO447" s="237">
        <f t="shared" si="218"/>
        <v>0</v>
      </c>
      <c r="BP447" s="237">
        <f t="shared" si="219"/>
        <v>0</v>
      </c>
      <c r="BQ447" s="238">
        <f t="shared" si="220"/>
        <v>0</v>
      </c>
      <c r="BW447" s="153">
        <f t="shared" si="193"/>
        <v>396</v>
      </c>
    </row>
    <row r="448" spans="1:75">
      <c r="A448" s="170">
        <v>509</v>
      </c>
      <c r="B448" s="171">
        <v>46060</v>
      </c>
      <c r="C448" s="223" t="s">
        <v>97</v>
      </c>
      <c r="D448" s="130" t="str">
        <f t="shared" si="210"/>
        <v>CG</v>
      </c>
      <c r="E448" s="172" t="s">
        <v>110</v>
      </c>
      <c r="F448" s="172" t="s">
        <v>111</v>
      </c>
      <c r="G448" s="173" t="s">
        <v>112</v>
      </c>
      <c r="H448" s="173" t="s">
        <v>191</v>
      </c>
      <c r="I448" s="173" t="s">
        <v>180</v>
      </c>
      <c r="J448" s="105">
        <v>208448</v>
      </c>
      <c r="K448" s="197" t="str">
        <f>VLOOKUP(J448,'[3]Item List (3)'!A$1:B$110000,2,FALSE)</f>
        <v>R.OR 448(JC 8007) </v>
      </c>
      <c r="L448" s="105">
        <v>260129006</v>
      </c>
      <c r="M448" s="198" t="str">
        <f t="shared" si="195"/>
        <v>OR</v>
      </c>
      <c r="N448" s="153"/>
      <c r="O448" s="199" t="str">
        <f t="shared" si="211"/>
        <v/>
      </c>
      <c r="P448" s="153">
        <v>2</v>
      </c>
      <c r="Q448" s="243">
        <v>3920</v>
      </c>
      <c r="R448" s="153"/>
      <c r="S448" s="153">
        <v>5</v>
      </c>
      <c r="T448" s="153"/>
      <c r="U448" s="209">
        <f t="shared" si="222"/>
        <v>3925</v>
      </c>
      <c r="V448" s="153">
        <v>165</v>
      </c>
      <c r="W448" s="153">
        <v>120</v>
      </c>
      <c r="X448" s="153">
        <v>30</v>
      </c>
      <c r="Y448" s="153"/>
      <c r="Z448" s="153"/>
      <c r="AA448" s="153"/>
      <c r="AB448" s="153"/>
      <c r="AC448" s="153"/>
      <c r="AD448" s="153"/>
      <c r="AE448" s="153"/>
      <c r="AF448" s="153"/>
      <c r="AG448" s="153"/>
      <c r="AH448" s="153"/>
      <c r="AI448" s="153"/>
      <c r="AJ448" s="153"/>
      <c r="AK448" s="153"/>
      <c r="AL448" s="153"/>
      <c r="AM448" s="153"/>
      <c r="AN448" s="153"/>
      <c r="AO448" s="153"/>
      <c r="AP448" s="153"/>
      <c r="AQ448" s="153"/>
      <c r="AR448" s="153"/>
      <c r="AS448" s="153"/>
      <c r="AT448" s="153"/>
      <c r="AU448" s="153"/>
      <c r="AV448" s="153"/>
      <c r="AW448" s="153"/>
      <c r="AX448" s="153"/>
      <c r="AY448" s="153"/>
      <c r="AZ448" s="153"/>
      <c r="BA448" s="153"/>
      <c r="BB448" s="153"/>
      <c r="BC448" s="153"/>
      <c r="BD448" s="153"/>
      <c r="BE448" s="153"/>
      <c r="BF448" s="153"/>
      <c r="BG448" s="223">
        <f t="shared" si="223"/>
        <v>315</v>
      </c>
      <c r="BH448" s="224">
        <f t="shared" si="221"/>
        <v>5.25</v>
      </c>
      <c r="BI448" s="225">
        <f t="shared" si="212"/>
        <v>2.75</v>
      </c>
      <c r="BJ448" s="225">
        <f t="shared" si="213"/>
        <v>52.3809523809524</v>
      </c>
      <c r="BK448" s="226">
        <f t="shared" si="214"/>
        <v>0</v>
      </c>
      <c r="BL448" s="226">
        <f t="shared" si="215"/>
        <v>99.8726114649682</v>
      </c>
      <c r="BM448" s="226">
        <f t="shared" si="216"/>
        <v>0</v>
      </c>
      <c r="BN448" s="237">
        <f t="shared" si="217"/>
        <v>2</v>
      </c>
      <c r="BO448" s="237">
        <f t="shared" si="218"/>
        <v>0</v>
      </c>
      <c r="BP448" s="237">
        <f t="shared" si="219"/>
        <v>0.5</v>
      </c>
      <c r="BQ448" s="238">
        <f t="shared" si="220"/>
        <v>0</v>
      </c>
      <c r="BW448" s="153">
        <f t="shared" si="193"/>
        <v>7840</v>
      </c>
    </row>
    <row r="449" spans="1:75">
      <c r="A449" s="170">
        <v>510</v>
      </c>
      <c r="B449" s="171">
        <v>46060</v>
      </c>
      <c r="C449" s="223" t="s">
        <v>99</v>
      </c>
      <c r="D449" s="130" t="str">
        <f t="shared" si="210"/>
        <v>CG</v>
      </c>
      <c r="E449" s="172" t="s">
        <v>110</v>
      </c>
      <c r="F449" s="172" t="s">
        <v>114</v>
      </c>
      <c r="G449" s="173" t="s">
        <v>115</v>
      </c>
      <c r="H449" s="173" t="s">
        <v>117</v>
      </c>
      <c r="I449" s="173" t="s">
        <v>116</v>
      </c>
      <c r="J449" s="105">
        <v>208448</v>
      </c>
      <c r="K449" s="197" t="str">
        <f>VLOOKUP(J449,'[3]Item List (3)'!A$1:B$110000,2,FALSE)</f>
        <v>R.OR 448(JC 8007) </v>
      </c>
      <c r="L449" s="105">
        <v>260129006</v>
      </c>
      <c r="M449" s="198" t="str">
        <f t="shared" si="195"/>
        <v>OR</v>
      </c>
      <c r="N449" s="153"/>
      <c r="O449" s="199" t="str">
        <f t="shared" si="211"/>
        <v/>
      </c>
      <c r="P449" s="153">
        <v>1</v>
      </c>
      <c r="Q449" s="243">
        <v>3908</v>
      </c>
      <c r="R449" s="153"/>
      <c r="S449" s="153">
        <v>12</v>
      </c>
      <c r="T449" s="153"/>
      <c r="U449" s="209">
        <f t="shared" si="222"/>
        <v>3920</v>
      </c>
      <c r="V449" s="153">
        <v>120</v>
      </c>
      <c r="W449" s="153"/>
      <c r="X449" s="153">
        <v>30</v>
      </c>
      <c r="Y449" s="153"/>
      <c r="Z449" s="153"/>
      <c r="AA449" s="153"/>
      <c r="AB449" s="153"/>
      <c r="AC449" s="153"/>
      <c r="AD449" s="153"/>
      <c r="AE449" s="153"/>
      <c r="AF449" s="153"/>
      <c r="AG449" s="153"/>
      <c r="AH449" s="153"/>
      <c r="AI449" s="153"/>
      <c r="AJ449" s="153"/>
      <c r="AK449" s="153"/>
      <c r="AL449" s="153"/>
      <c r="AM449" s="153"/>
      <c r="AN449" s="153"/>
      <c r="AO449" s="153"/>
      <c r="AP449" s="153"/>
      <c r="AQ449" s="153">
        <v>90</v>
      </c>
      <c r="AR449" s="153"/>
      <c r="AS449" s="153"/>
      <c r="AT449" s="153"/>
      <c r="AU449" s="153"/>
      <c r="AV449" s="153"/>
      <c r="AW449" s="153"/>
      <c r="AX449" s="153"/>
      <c r="AY449" s="153"/>
      <c r="AZ449" s="153"/>
      <c r="BA449" s="153"/>
      <c r="BB449" s="153"/>
      <c r="BC449" s="153"/>
      <c r="BD449" s="153"/>
      <c r="BE449" s="153"/>
      <c r="BF449" s="153"/>
      <c r="BG449" s="223">
        <f t="shared" si="223"/>
        <v>240</v>
      </c>
      <c r="BH449" s="224">
        <f t="shared" si="221"/>
        <v>4</v>
      </c>
      <c r="BI449" s="225">
        <f t="shared" si="212"/>
        <v>2</v>
      </c>
      <c r="BJ449" s="225">
        <f t="shared" si="213"/>
        <v>50</v>
      </c>
      <c r="BK449" s="226">
        <f t="shared" si="214"/>
        <v>0</v>
      </c>
      <c r="BL449" s="226">
        <f t="shared" si="215"/>
        <v>99.6938775510204</v>
      </c>
      <c r="BM449" s="226">
        <f t="shared" si="216"/>
        <v>0</v>
      </c>
      <c r="BN449" s="237">
        <f t="shared" si="217"/>
        <v>0</v>
      </c>
      <c r="BO449" s="237">
        <f t="shared" si="218"/>
        <v>0</v>
      </c>
      <c r="BP449" s="237">
        <f t="shared" si="219"/>
        <v>2</v>
      </c>
      <c r="BQ449" s="238">
        <f t="shared" si="220"/>
        <v>0</v>
      </c>
      <c r="BW449" s="153">
        <f t="shared" si="193"/>
        <v>3908</v>
      </c>
    </row>
    <row r="450" spans="1:75">
      <c r="A450" s="170">
        <v>511</v>
      </c>
      <c r="B450" s="171">
        <v>46060</v>
      </c>
      <c r="C450" s="223" t="s">
        <v>99</v>
      </c>
      <c r="D450" s="130" t="str">
        <f t="shared" si="210"/>
        <v>CG</v>
      </c>
      <c r="E450" s="172" t="s">
        <v>110</v>
      </c>
      <c r="F450" s="172" t="s">
        <v>111</v>
      </c>
      <c r="G450" s="173" t="s">
        <v>115</v>
      </c>
      <c r="H450" s="173" t="s">
        <v>117</v>
      </c>
      <c r="I450" s="173" t="s">
        <v>116</v>
      </c>
      <c r="J450" s="105">
        <v>208247</v>
      </c>
      <c r="K450" s="197" t="str">
        <f>VLOOKUP(J450,'[3]Item List (3)'!A$1:B$110000,2,FALSE)</f>
        <v>OR.209 YY2 </v>
      </c>
      <c r="L450" s="105">
        <v>260104004</v>
      </c>
      <c r="M450" s="198" t="str">
        <f t="shared" si="195"/>
        <v>OR</v>
      </c>
      <c r="N450" s="153"/>
      <c r="O450" s="199" t="str">
        <f t="shared" si="211"/>
        <v/>
      </c>
      <c r="P450" s="153">
        <v>3</v>
      </c>
      <c r="Q450" s="243">
        <v>1728</v>
      </c>
      <c r="R450" s="153"/>
      <c r="S450" s="153"/>
      <c r="T450" s="153"/>
      <c r="U450" s="209">
        <f t="shared" si="222"/>
        <v>1728</v>
      </c>
      <c r="V450" s="153">
        <v>180</v>
      </c>
      <c r="W450" s="153">
        <v>120</v>
      </c>
      <c r="X450" s="153"/>
      <c r="Y450" s="153"/>
      <c r="Z450" s="153"/>
      <c r="AA450" s="153"/>
      <c r="AB450" s="153"/>
      <c r="AC450" s="153"/>
      <c r="AD450" s="153"/>
      <c r="AE450" s="153"/>
      <c r="AF450" s="153"/>
      <c r="AG450" s="153"/>
      <c r="AH450" s="153"/>
      <c r="AI450" s="153"/>
      <c r="AJ450" s="153"/>
      <c r="AK450" s="153"/>
      <c r="AL450" s="153"/>
      <c r="AM450" s="153"/>
      <c r="AN450" s="153"/>
      <c r="AO450" s="153"/>
      <c r="AP450" s="153"/>
      <c r="AQ450" s="153"/>
      <c r="AR450" s="153"/>
      <c r="AS450" s="153"/>
      <c r="AT450" s="153"/>
      <c r="AU450" s="153"/>
      <c r="AV450" s="153"/>
      <c r="AW450" s="153"/>
      <c r="AX450" s="153"/>
      <c r="AY450" s="153"/>
      <c r="AZ450" s="153"/>
      <c r="BA450" s="153"/>
      <c r="BB450" s="153"/>
      <c r="BC450" s="153"/>
      <c r="BD450" s="153"/>
      <c r="BE450" s="153"/>
      <c r="BF450" s="153"/>
      <c r="BG450" s="223">
        <f t="shared" si="223"/>
        <v>300</v>
      </c>
      <c r="BH450" s="224">
        <f t="shared" si="221"/>
        <v>5</v>
      </c>
      <c r="BI450" s="225">
        <f t="shared" si="212"/>
        <v>3</v>
      </c>
      <c r="BJ450" s="225">
        <f t="shared" si="213"/>
        <v>60</v>
      </c>
      <c r="BK450" s="226">
        <f t="shared" si="214"/>
        <v>0</v>
      </c>
      <c r="BL450" s="226">
        <f t="shared" si="215"/>
        <v>100</v>
      </c>
      <c r="BM450" s="226">
        <f t="shared" si="216"/>
        <v>0</v>
      </c>
      <c r="BN450" s="237">
        <f t="shared" si="217"/>
        <v>2</v>
      </c>
      <c r="BO450" s="237">
        <f t="shared" si="218"/>
        <v>0</v>
      </c>
      <c r="BP450" s="237">
        <f t="shared" si="219"/>
        <v>0</v>
      </c>
      <c r="BQ450" s="238">
        <f t="shared" si="220"/>
        <v>0</v>
      </c>
      <c r="BW450" s="153">
        <f t="shared" si="193"/>
        <v>5184</v>
      </c>
    </row>
    <row r="451" spans="1:75">
      <c r="A451" s="170"/>
      <c r="B451" s="171">
        <v>46060</v>
      </c>
      <c r="C451" s="223" t="s">
        <v>97</v>
      </c>
      <c r="D451" s="130" t="str">
        <f t="shared" si="210"/>
        <v>CG</v>
      </c>
      <c r="E451" s="172" t="s">
        <v>118</v>
      </c>
      <c r="F451" s="172" t="s">
        <v>111</v>
      </c>
      <c r="G451" s="173" t="s">
        <v>113</v>
      </c>
      <c r="H451" s="173" t="s">
        <v>189</v>
      </c>
      <c r="I451" s="173"/>
      <c r="J451" s="105">
        <v>104249</v>
      </c>
      <c r="K451" s="197" t="str">
        <f>VLOOKUP(J451,'[3]Item List (3)'!A$1:B$110000,2,FALSE)</f>
        <v>IW. BDA-4003</v>
      </c>
      <c r="L451" s="105">
        <v>260104006</v>
      </c>
      <c r="M451" s="198" t="str">
        <f t="shared" si="195"/>
        <v>IR</v>
      </c>
      <c r="N451" s="153"/>
      <c r="O451" s="199" t="str">
        <f t="shared" si="211"/>
        <v/>
      </c>
      <c r="P451" s="153">
        <v>1</v>
      </c>
      <c r="Q451" s="243">
        <v>3040</v>
      </c>
      <c r="R451" s="153"/>
      <c r="S451" s="153"/>
      <c r="T451" s="153"/>
      <c r="U451" s="209">
        <f t="shared" si="222"/>
        <v>3040</v>
      </c>
      <c r="V451" s="153">
        <v>105</v>
      </c>
      <c r="W451" s="153"/>
      <c r="X451" s="153"/>
      <c r="Y451" s="153"/>
      <c r="Z451" s="153"/>
      <c r="AA451" s="153"/>
      <c r="AB451" s="153"/>
      <c r="AC451" s="153"/>
      <c r="AD451" s="153"/>
      <c r="AE451" s="153"/>
      <c r="AF451" s="153"/>
      <c r="AG451" s="153"/>
      <c r="AH451" s="153"/>
      <c r="AI451" s="153"/>
      <c r="AJ451" s="153"/>
      <c r="AK451" s="153"/>
      <c r="AL451" s="153"/>
      <c r="AM451" s="153"/>
      <c r="AN451" s="153"/>
      <c r="AO451" s="153"/>
      <c r="AP451" s="153"/>
      <c r="AQ451" s="153">
        <v>15</v>
      </c>
      <c r="AR451" s="153">
        <v>60</v>
      </c>
      <c r="AS451" s="153"/>
      <c r="AT451" s="153"/>
      <c r="AU451" s="153"/>
      <c r="AV451" s="153"/>
      <c r="AW451" s="153">
        <v>240</v>
      </c>
      <c r="AX451" s="153"/>
      <c r="AY451" s="153"/>
      <c r="AZ451" s="153"/>
      <c r="BA451" s="153"/>
      <c r="BB451" s="153"/>
      <c r="BC451" s="153">
        <v>60</v>
      </c>
      <c r="BD451" s="153"/>
      <c r="BE451" s="153"/>
      <c r="BF451" s="153"/>
      <c r="BG451" s="223">
        <f t="shared" si="223"/>
        <v>480</v>
      </c>
      <c r="BH451" s="224">
        <f t="shared" si="221"/>
        <v>8</v>
      </c>
      <c r="BI451" s="225">
        <f t="shared" si="212"/>
        <v>1.75</v>
      </c>
      <c r="BJ451" s="225">
        <f t="shared" si="213"/>
        <v>21.875</v>
      </c>
      <c r="BK451" s="226">
        <f t="shared" si="214"/>
        <v>0</v>
      </c>
      <c r="BL451" s="226">
        <f t="shared" si="215"/>
        <v>100</v>
      </c>
      <c r="BM451" s="226">
        <f t="shared" si="216"/>
        <v>0</v>
      </c>
      <c r="BN451" s="237">
        <f t="shared" si="217"/>
        <v>0</v>
      </c>
      <c r="BO451" s="237">
        <f t="shared" si="218"/>
        <v>0</v>
      </c>
      <c r="BP451" s="237">
        <f t="shared" si="219"/>
        <v>6.25</v>
      </c>
      <c r="BQ451" s="238">
        <f t="shared" si="220"/>
        <v>0</v>
      </c>
      <c r="BW451" s="153">
        <f t="shared" si="193"/>
        <v>3040</v>
      </c>
    </row>
    <row r="452" spans="1:75">
      <c r="A452" s="170"/>
      <c r="B452" s="171">
        <v>46060</v>
      </c>
      <c r="C452" s="223" t="s">
        <v>99</v>
      </c>
      <c r="D452" s="130" t="str">
        <f t="shared" si="210"/>
        <v>CG</v>
      </c>
      <c r="E452" s="172" t="s">
        <v>118</v>
      </c>
      <c r="F452" s="172"/>
      <c r="G452" s="173"/>
      <c r="H452" s="173"/>
      <c r="I452" s="173"/>
      <c r="J452" s="105"/>
      <c r="K452" s="197" t="e">
        <f>VLOOKUP(J452,'[3]Item List (3)'!A$1:B$110000,2,FALSE)</f>
        <v>#N/A</v>
      </c>
      <c r="L452" s="105"/>
      <c r="M452" s="198" t="str">
        <f t="shared" si="195"/>
        <v>IR</v>
      </c>
      <c r="N452" s="153"/>
      <c r="O452" s="199" t="str">
        <f t="shared" si="211"/>
        <v/>
      </c>
      <c r="P452" s="153"/>
      <c r="Q452" s="243"/>
      <c r="R452" s="153"/>
      <c r="S452" s="153"/>
      <c r="T452" s="153"/>
      <c r="U452" s="209">
        <f t="shared" si="222"/>
        <v>0</v>
      </c>
      <c r="V452" s="153"/>
      <c r="W452" s="153"/>
      <c r="X452" s="153"/>
      <c r="Y452" s="153"/>
      <c r="Z452" s="153"/>
      <c r="AA452" s="153"/>
      <c r="AB452" s="153"/>
      <c r="AC452" s="153"/>
      <c r="AD452" s="153"/>
      <c r="AE452" s="153"/>
      <c r="AF452" s="153"/>
      <c r="AG452" s="153"/>
      <c r="AH452" s="153"/>
      <c r="AI452" s="153"/>
      <c r="AJ452" s="153"/>
      <c r="AK452" s="153"/>
      <c r="AL452" s="153"/>
      <c r="AM452" s="153"/>
      <c r="AN452" s="153"/>
      <c r="AO452" s="153"/>
      <c r="AP452" s="153"/>
      <c r="AQ452" s="153"/>
      <c r="AR452" s="153">
        <v>480</v>
      </c>
      <c r="AS452" s="153"/>
      <c r="AT452" s="153"/>
      <c r="AU452" s="153"/>
      <c r="AV452" s="153"/>
      <c r="AW452" s="153"/>
      <c r="AX452" s="153"/>
      <c r="AY452" s="153"/>
      <c r="AZ452" s="153"/>
      <c r="BA452" s="153"/>
      <c r="BB452" s="153"/>
      <c r="BC452" s="153"/>
      <c r="BD452" s="153"/>
      <c r="BE452" s="153"/>
      <c r="BF452" s="153"/>
      <c r="BG452" s="223">
        <f t="shared" si="223"/>
        <v>480</v>
      </c>
      <c r="BH452" s="224">
        <f t="shared" si="221"/>
        <v>8</v>
      </c>
      <c r="BI452" s="225">
        <f t="shared" si="212"/>
        <v>0</v>
      </c>
      <c r="BJ452" s="225">
        <f t="shared" si="213"/>
        <v>0</v>
      </c>
      <c r="BK452" s="226">
        <f t="shared" si="214"/>
        <v>0</v>
      </c>
      <c r="BL452" s="226">
        <f t="shared" si="215"/>
        <v>0</v>
      </c>
      <c r="BM452" s="226">
        <f t="shared" si="216"/>
        <v>0</v>
      </c>
      <c r="BN452" s="237">
        <f t="shared" si="217"/>
        <v>0</v>
      </c>
      <c r="BO452" s="237">
        <f t="shared" si="218"/>
        <v>0</v>
      </c>
      <c r="BP452" s="237">
        <f t="shared" si="219"/>
        <v>8</v>
      </c>
      <c r="BQ452" s="238">
        <f t="shared" si="220"/>
        <v>0</v>
      </c>
      <c r="BW452" s="153">
        <f t="shared" si="193"/>
        <v>0</v>
      </c>
    </row>
    <row r="453" spans="1:75">
      <c r="A453" s="170">
        <v>512</v>
      </c>
      <c r="B453" s="171">
        <v>46060</v>
      </c>
      <c r="C453" s="223" t="s">
        <v>97</v>
      </c>
      <c r="D453" s="130" t="str">
        <f t="shared" ref="D453:D508" si="224">LEFT(E453,2)</f>
        <v>CG</v>
      </c>
      <c r="E453" s="172" t="s">
        <v>119</v>
      </c>
      <c r="F453" s="172" t="s">
        <v>114</v>
      </c>
      <c r="G453" s="173" t="s">
        <v>190</v>
      </c>
      <c r="H453" s="173" t="s">
        <v>182</v>
      </c>
      <c r="I453" s="173"/>
      <c r="J453" s="105">
        <v>208247</v>
      </c>
      <c r="K453" s="197" t="str">
        <f>VLOOKUP(J453,'[3]Item List (3)'!A$1:B$110000,2,FALSE)</f>
        <v>OR.209 YY2 </v>
      </c>
      <c r="L453" s="105">
        <v>260104004</v>
      </c>
      <c r="M453" s="198" t="str">
        <f t="shared" si="195"/>
        <v>OR</v>
      </c>
      <c r="N453" s="153"/>
      <c r="O453" s="199" t="str">
        <f t="shared" si="211"/>
        <v/>
      </c>
      <c r="P453" s="153">
        <v>1</v>
      </c>
      <c r="Q453" s="243">
        <v>1620</v>
      </c>
      <c r="R453" s="153"/>
      <c r="S453" s="153"/>
      <c r="T453" s="153"/>
      <c r="U453" s="209">
        <f t="shared" si="222"/>
        <v>1620</v>
      </c>
      <c r="V453" s="153">
        <v>100</v>
      </c>
      <c r="W453" s="153"/>
      <c r="X453" s="153"/>
      <c r="Y453" s="153"/>
      <c r="Z453" s="153"/>
      <c r="AA453" s="153"/>
      <c r="AB453" s="153"/>
      <c r="AC453" s="153"/>
      <c r="AD453" s="153"/>
      <c r="AE453" s="153"/>
      <c r="AF453" s="153"/>
      <c r="AG453" s="153"/>
      <c r="AH453" s="153"/>
      <c r="AI453" s="153"/>
      <c r="AJ453" s="153"/>
      <c r="AK453" s="153"/>
      <c r="AL453" s="153"/>
      <c r="AM453" s="153"/>
      <c r="AN453" s="153"/>
      <c r="AO453" s="153"/>
      <c r="AP453" s="153"/>
      <c r="AQ453" s="153">
        <v>80</v>
      </c>
      <c r="AR453" s="153">
        <v>60</v>
      </c>
      <c r="AS453" s="153"/>
      <c r="AT453" s="153"/>
      <c r="AU453" s="153"/>
      <c r="AV453" s="153"/>
      <c r="AW453" s="153"/>
      <c r="AX453" s="153"/>
      <c r="AY453" s="153"/>
      <c r="AZ453" s="153"/>
      <c r="BA453" s="153"/>
      <c r="BB453" s="153"/>
      <c r="BC453" s="153"/>
      <c r="BD453" s="153"/>
      <c r="BE453" s="153"/>
      <c r="BF453" s="153"/>
      <c r="BG453" s="223">
        <f t="shared" si="223"/>
        <v>240</v>
      </c>
      <c r="BH453" s="224">
        <f t="shared" si="221"/>
        <v>4</v>
      </c>
      <c r="BI453" s="225">
        <f t="shared" si="212"/>
        <v>1.66666666666667</v>
      </c>
      <c r="BJ453" s="225">
        <f t="shared" si="213"/>
        <v>41.6666666666667</v>
      </c>
      <c r="BK453" s="226">
        <f t="shared" si="214"/>
        <v>0</v>
      </c>
      <c r="BL453" s="226">
        <f t="shared" si="215"/>
        <v>100</v>
      </c>
      <c r="BM453" s="226">
        <f t="shared" si="216"/>
        <v>0</v>
      </c>
      <c r="BN453" s="237">
        <f t="shared" si="217"/>
        <v>0</v>
      </c>
      <c r="BO453" s="237">
        <f t="shared" si="218"/>
        <v>0</v>
      </c>
      <c r="BP453" s="237">
        <f t="shared" si="219"/>
        <v>2.33333333333333</v>
      </c>
      <c r="BQ453" s="238">
        <f t="shared" si="220"/>
        <v>0</v>
      </c>
      <c r="BW453" s="153">
        <f t="shared" si="193"/>
        <v>1620</v>
      </c>
    </row>
    <row r="454" spans="1:75">
      <c r="A454" s="170">
        <v>513</v>
      </c>
      <c r="B454" s="171">
        <v>46060</v>
      </c>
      <c r="C454" s="223" t="s">
        <v>97</v>
      </c>
      <c r="D454" s="130" t="str">
        <f t="shared" si="224"/>
        <v>CG</v>
      </c>
      <c r="E454" s="172" t="s">
        <v>119</v>
      </c>
      <c r="F454" s="172" t="s">
        <v>111</v>
      </c>
      <c r="G454" s="173" t="s">
        <v>190</v>
      </c>
      <c r="H454" s="173" t="s">
        <v>182</v>
      </c>
      <c r="I454" s="173"/>
      <c r="J454" s="105">
        <v>208247</v>
      </c>
      <c r="K454" s="197" t="str">
        <f>VLOOKUP(J454,'[3]Item List (3)'!A$1:B$110000,2,FALSE)</f>
        <v>OR.209 YY2 </v>
      </c>
      <c r="L454" s="105">
        <v>260104004</v>
      </c>
      <c r="M454" s="198" t="str">
        <f t="shared" si="195"/>
        <v>OR</v>
      </c>
      <c r="N454" s="153"/>
      <c r="O454" s="199" t="str">
        <f t="shared" si="211"/>
        <v/>
      </c>
      <c r="P454" s="153">
        <v>2</v>
      </c>
      <c r="Q454" s="243">
        <v>1165</v>
      </c>
      <c r="R454" s="153"/>
      <c r="S454" s="153"/>
      <c r="T454" s="153"/>
      <c r="U454" s="209">
        <f t="shared" si="222"/>
        <v>1165</v>
      </c>
      <c r="V454" s="153">
        <v>240</v>
      </c>
      <c r="W454" s="153"/>
      <c r="X454" s="153"/>
      <c r="Y454" s="153"/>
      <c r="Z454" s="153"/>
      <c r="AA454" s="153"/>
      <c r="AB454" s="153"/>
      <c r="AC454" s="153"/>
      <c r="AD454" s="153"/>
      <c r="AE454" s="153"/>
      <c r="AF454" s="153"/>
      <c r="AG454" s="153"/>
      <c r="AH454" s="153"/>
      <c r="AI454" s="153"/>
      <c r="AJ454" s="153"/>
      <c r="AK454" s="153"/>
      <c r="AL454" s="153"/>
      <c r="AM454" s="153"/>
      <c r="AN454" s="153"/>
      <c r="AO454" s="153"/>
      <c r="AP454" s="153"/>
      <c r="AQ454" s="153"/>
      <c r="AR454" s="153"/>
      <c r="AS454" s="153"/>
      <c r="AT454" s="153"/>
      <c r="AU454" s="153"/>
      <c r="AV454" s="153"/>
      <c r="AW454" s="153"/>
      <c r="AX454" s="153"/>
      <c r="AY454" s="153"/>
      <c r="AZ454" s="153"/>
      <c r="BA454" s="153"/>
      <c r="BB454" s="153"/>
      <c r="BC454" s="153"/>
      <c r="BD454" s="153"/>
      <c r="BE454" s="153"/>
      <c r="BF454" s="153"/>
      <c r="BG454" s="223">
        <f t="shared" si="223"/>
        <v>240</v>
      </c>
      <c r="BH454" s="224">
        <f t="shared" si="221"/>
        <v>4</v>
      </c>
      <c r="BI454" s="225">
        <f t="shared" si="212"/>
        <v>4</v>
      </c>
      <c r="BJ454" s="225">
        <f t="shared" si="213"/>
        <v>100</v>
      </c>
      <c r="BK454" s="226">
        <f t="shared" si="214"/>
        <v>0</v>
      </c>
      <c r="BL454" s="226">
        <f t="shared" si="215"/>
        <v>100</v>
      </c>
      <c r="BM454" s="226">
        <f t="shared" si="216"/>
        <v>0</v>
      </c>
      <c r="BN454" s="237">
        <f t="shared" si="217"/>
        <v>0</v>
      </c>
      <c r="BO454" s="237">
        <f t="shared" si="218"/>
        <v>0</v>
      </c>
      <c r="BP454" s="237">
        <f t="shared" si="219"/>
        <v>0</v>
      </c>
      <c r="BQ454" s="238">
        <f t="shared" si="220"/>
        <v>0</v>
      </c>
      <c r="BW454" s="153">
        <f t="shared" si="193"/>
        <v>2330</v>
      </c>
    </row>
    <row r="455" spans="1:75">
      <c r="A455" s="170">
        <v>514</v>
      </c>
      <c r="B455" s="171">
        <v>46060</v>
      </c>
      <c r="C455" s="223" t="s">
        <v>99</v>
      </c>
      <c r="D455" s="130" t="str">
        <f t="shared" si="224"/>
        <v>CG</v>
      </c>
      <c r="E455" s="172" t="s">
        <v>119</v>
      </c>
      <c r="F455" s="172" t="s">
        <v>111</v>
      </c>
      <c r="G455" s="173" t="s">
        <v>115</v>
      </c>
      <c r="H455" s="173" t="s">
        <v>116</v>
      </c>
      <c r="I455" s="173" t="s">
        <v>188</v>
      </c>
      <c r="J455" s="105">
        <v>208247</v>
      </c>
      <c r="K455" s="197" t="str">
        <f>VLOOKUP(J455,'[3]Item List (3)'!A$1:B$110000,2,FALSE)</f>
        <v>OR.209 YY2 </v>
      </c>
      <c r="L455" s="105">
        <v>260104004</v>
      </c>
      <c r="M455" s="198" t="str">
        <f t="shared" si="195"/>
        <v>OR</v>
      </c>
      <c r="N455" s="153"/>
      <c r="O455" s="199" t="str">
        <f t="shared" si="211"/>
        <v/>
      </c>
      <c r="P455" s="153">
        <v>1</v>
      </c>
      <c r="Q455" s="243">
        <v>1112</v>
      </c>
      <c r="R455" s="153"/>
      <c r="S455" s="153"/>
      <c r="T455" s="153"/>
      <c r="U455" s="209">
        <f t="shared" si="222"/>
        <v>1112</v>
      </c>
      <c r="V455" s="153">
        <v>100</v>
      </c>
      <c r="W455" s="153"/>
      <c r="X455" s="153"/>
      <c r="Y455" s="153"/>
      <c r="Z455" s="153"/>
      <c r="AA455" s="153"/>
      <c r="AB455" s="153"/>
      <c r="AC455" s="153"/>
      <c r="AD455" s="153"/>
      <c r="AE455" s="153"/>
      <c r="AF455" s="153"/>
      <c r="AG455" s="153"/>
      <c r="AH455" s="153"/>
      <c r="AI455" s="153"/>
      <c r="AJ455" s="153"/>
      <c r="AK455" s="153"/>
      <c r="AL455" s="153"/>
      <c r="AM455" s="153"/>
      <c r="AN455" s="153"/>
      <c r="AO455" s="153"/>
      <c r="AP455" s="153"/>
      <c r="AQ455" s="153">
        <v>20</v>
      </c>
      <c r="AR455" s="153">
        <v>360</v>
      </c>
      <c r="AS455" s="153"/>
      <c r="AT455" s="153"/>
      <c r="AU455" s="153"/>
      <c r="AV455" s="153"/>
      <c r="AW455" s="153"/>
      <c r="AX455" s="153"/>
      <c r="AY455" s="153"/>
      <c r="AZ455" s="153"/>
      <c r="BA455" s="153"/>
      <c r="BB455" s="153"/>
      <c r="BC455" s="153"/>
      <c r="BD455" s="153"/>
      <c r="BE455" s="153"/>
      <c r="BF455" s="153"/>
      <c r="BG455" s="223">
        <f t="shared" si="223"/>
        <v>480</v>
      </c>
      <c r="BH455" s="224">
        <f t="shared" si="221"/>
        <v>8</v>
      </c>
      <c r="BI455" s="225">
        <f t="shared" si="212"/>
        <v>1.66666666666667</v>
      </c>
      <c r="BJ455" s="225">
        <f t="shared" si="213"/>
        <v>20.8333333333333</v>
      </c>
      <c r="BK455" s="226">
        <f t="shared" si="214"/>
        <v>0</v>
      </c>
      <c r="BL455" s="226">
        <f t="shared" si="215"/>
        <v>100</v>
      </c>
      <c r="BM455" s="226">
        <f t="shared" si="216"/>
        <v>0</v>
      </c>
      <c r="BN455" s="237">
        <f t="shared" si="217"/>
        <v>0</v>
      </c>
      <c r="BO455" s="237">
        <f t="shared" si="218"/>
        <v>0</v>
      </c>
      <c r="BP455" s="237">
        <f t="shared" si="219"/>
        <v>6.33333333333333</v>
      </c>
      <c r="BQ455" s="238">
        <f t="shared" si="220"/>
        <v>0</v>
      </c>
      <c r="BW455" s="153">
        <f t="shared" si="193"/>
        <v>1112</v>
      </c>
    </row>
    <row r="456" spans="1:75">
      <c r="A456" s="170">
        <v>515</v>
      </c>
      <c r="B456" s="171">
        <v>46060</v>
      </c>
      <c r="C456" s="223" t="s">
        <v>97</v>
      </c>
      <c r="D456" s="130" t="str">
        <f t="shared" si="224"/>
        <v>EG</v>
      </c>
      <c r="E456" s="172" t="s">
        <v>120</v>
      </c>
      <c r="F456" s="172" t="s">
        <v>129</v>
      </c>
      <c r="G456" s="173" t="s">
        <v>124</v>
      </c>
      <c r="H456" s="173"/>
      <c r="I456" s="173"/>
      <c r="J456" s="105">
        <v>104737</v>
      </c>
      <c r="K456" s="197" t="str">
        <f>VLOOKUP(J456,'[3]Item List (3)'!A$1:B$110000,2,FALSE)</f>
        <v>IR.IR 42X51.5X37 </v>
      </c>
      <c r="L456" s="105">
        <v>251107009</v>
      </c>
      <c r="M456" s="198" t="str">
        <f t="shared" ref="M456:M519" si="225">IF((LEFT(J456))="2",$L$2,$J$2)</f>
        <v>IR</v>
      </c>
      <c r="N456" s="153">
        <v>40</v>
      </c>
      <c r="O456" s="199">
        <f t="shared" si="211"/>
        <v>90</v>
      </c>
      <c r="P456" s="153">
        <v>1</v>
      </c>
      <c r="Q456" s="243">
        <v>166</v>
      </c>
      <c r="R456" s="153">
        <v>3</v>
      </c>
      <c r="S456" s="153"/>
      <c r="T456" s="153"/>
      <c r="U456" s="209">
        <f t="shared" si="222"/>
        <v>166</v>
      </c>
      <c r="V456" s="153">
        <v>120</v>
      </c>
      <c r="W456" s="153"/>
      <c r="X456" s="153"/>
      <c r="Y456" s="153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3"/>
      <c r="AJ456" s="153"/>
      <c r="AK456" s="153"/>
      <c r="AL456" s="153"/>
      <c r="AM456" s="153"/>
      <c r="AN456" s="153"/>
      <c r="AO456" s="153"/>
      <c r="AP456" s="153"/>
      <c r="AQ456" s="153"/>
      <c r="AR456" s="153">
        <v>360</v>
      </c>
      <c r="AS456" s="153"/>
      <c r="AT456" s="153"/>
      <c r="AU456" s="153"/>
      <c r="AV456" s="153"/>
      <c r="AW456" s="153"/>
      <c r="AX456" s="153"/>
      <c r="AY456" s="153"/>
      <c r="AZ456" s="153"/>
      <c r="BA456" s="153"/>
      <c r="BB456" s="153"/>
      <c r="BC456" s="153"/>
      <c r="BD456" s="153"/>
      <c r="BE456" s="153"/>
      <c r="BF456" s="153"/>
      <c r="BG456" s="223">
        <f t="shared" si="223"/>
        <v>480</v>
      </c>
      <c r="BH456" s="224">
        <f t="shared" si="221"/>
        <v>8</v>
      </c>
      <c r="BI456" s="225">
        <f t="shared" si="212"/>
        <v>2</v>
      </c>
      <c r="BJ456" s="225">
        <f t="shared" si="213"/>
        <v>25</v>
      </c>
      <c r="BK456" s="226">
        <f t="shared" si="214"/>
        <v>92.2222222222222</v>
      </c>
      <c r="BL456" s="226">
        <f t="shared" si="215"/>
        <v>98.1927710843374</v>
      </c>
      <c r="BM456" s="226">
        <f t="shared" si="216"/>
        <v>22.6388888888889</v>
      </c>
      <c r="BN456" s="237">
        <f t="shared" si="217"/>
        <v>0</v>
      </c>
      <c r="BO456" s="237">
        <f t="shared" si="218"/>
        <v>720</v>
      </c>
      <c r="BP456" s="237">
        <f t="shared" si="219"/>
        <v>6</v>
      </c>
      <c r="BQ456" s="238">
        <f t="shared" si="220"/>
        <v>540</v>
      </c>
      <c r="BW456" s="153">
        <f t="shared" ref="BW456:BW519" si="226">Q456*P456</f>
        <v>166</v>
      </c>
    </row>
    <row r="457" spans="1:75">
      <c r="A457" s="170">
        <v>516</v>
      </c>
      <c r="B457" s="171">
        <v>46060</v>
      </c>
      <c r="C457" s="223" t="s">
        <v>99</v>
      </c>
      <c r="D457" s="130" t="str">
        <f t="shared" si="224"/>
        <v>EG</v>
      </c>
      <c r="E457" s="172" t="s">
        <v>120</v>
      </c>
      <c r="F457" s="172" t="s">
        <v>129</v>
      </c>
      <c r="G457" s="173" t="s">
        <v>124</v>
      </c>
      <c r="H457" s="173"/>
      <c r="I457" s="173"/>
      <c r="J457" s="105">
        <v>104737</v>
      </c>
      <c r="K457" s="197" t="str">
        <f>VLOOKUP(J457,'[3]Item List (3)'!A$1:B$110000,2,FALSE)</f>
        <v>IR.IR 42X51.5X37 </v>
      </c>
      <c r="L457" s="105">
        <v>251107009</v>
      </c>
      <c r="M457" s="198" t="str">
        <f t="shared" si="225"/>
        <v>IR</v>
      </c>
      <c r="N457" s="153">
        <v>40</v>
      </c>
      <c r="O457" s="199">
        <f t="shared" si="211"/>
        <v>90</v>
      </c>
      <c r="P457" s="153">
        <v>1</v>
      </c>
      <c r="Q457" s="243">
        <v>486</v>
      </c>
      <c r="R457" s="153"/>
      <c r="S457" s="153"/>
      <c r="T457" s="153"/>
      <c r="U457" s="209">
        <f t="shared" si="222"/>
        <v>486</v>
      </c>
      <c r="V457" s="153">
        <v>360</v>
      </c>
      <c r="W457" s="153"/>
      <c r="X457" s="153"/>
      <c r="Y457" s="153"/>
      <c r="Z457" s="153"/>
      <c r="AA457" s="153"/>
      <c r="AB457" s="153"/>
      <c r="AC457" s="153"/>
      <c r="AD457" s="153"/>
      <c r="AE457" s="153"/>
      <c r="AF457" s="153"/>
      <c r="AG457" s="153"/>
      <c r="AH457" s="153"/>
      <c r="AI457" s="153"/>
      <c r="AJ457" s="153"/>
      <c r="AK457" s="153"/>
      <c r="AL457" s="153"/>
      <c r="AM457" s="153"/>
      <c r="AN457" s="153"/>
      <c r="AO457" s="153"/>
      <c r="AP457" s="153"/>
      <c r="AQ457" s="153"/>
      <c r="AR457" s="153">
        <v>120</v>
      </c>
      <c r="AS457" s="153"/>
      <c r="AT457" s="153"/>
      <c r="AU457" s="153"/>
      <c r="AV457" s="153"/>
      <c r="AW457" s="153"/>
      <c r="AX457" s="153"/>
      <c r="AY457" s="153"/>
      <c r="AZ457" s="153"/>
      <c r="BA457" s="153"/>
      <c r="BB457" s="153"/>
      <c r="BC457" s="153"/>
      <c r="BD457" s="153"/>
      <c r="BE457" s="153"/>
      <c r="BF457" s="153"/>
      <c r="BG457" s="223">
        <f t="shared" si="223"/>
        <v>480</v>
      </c>
      <c r="BH457" s="224">
        <f t="shared" si="221"/>
        <v>8</v>
      </c>
      <c r="BI457" s="225">
        <f t="shared" ref="BI457:BI520" si="227">IFERROR(BH457-SUM(W457:BF457)/60,0)</f>
        <v>6</v>
      </c>
      <c r="BJ457" s="225">
        <f t="shared" ref="BJ457:BJ520" si="228">IFERROR(BI457/BH457*100,0)</f>
        <v>75</v>
      </c>
      <c r="BK457" s="226">
        <f t="shared" ref="BK457:BK520" si="229">IFERROR(((U457*N457)/(BI457*3600)*100),0)</f>
        <v>90</v>
      </c>
      <c r="BL457" s="226">
        <f t="shared" ref="BL457:BL520" si="230">IFERROR(((U457-(R457+S457+T457))/U457*100),0)</f>
        <v>100</v>
      </c>
      <c r="BM457" s="226">
        <f t="shared" si="216"/>
        <v>67.5</v>
      </c>
      <c r="BN457" s="237">
        <f t="shared" ref="BN457:BN520" si="231">(W457+AP457+BE457+BF457)/60</f>
        <v>0</v>
      </c>
      <c r="BO457" s="237">
        <f t="shared" ref="BO457:BO520" si="232">IFERROR(((BH457-BN457)*3600)/N457,0)</f>
        <v>720</v>
      </c>
      <c r="BP457" s="237">
        <f t="shared" ref="BP457:BP520" si="233">IFERROR(SUM(W457:BF457)/60-BN457,0)</f>
        <v>2</v>
      </c>
      <c r="BQ457" s="238">
        <f t="shared" ref="BQ457:BQ520" si="234">IFERROR(BP457*3600/N457,0)</f>
        <v>180</v>
      </c>
      <c r="BW457" s="153">
        <f t="shared" si="226"/>
        <v>486</v>
      </c>
    </row>
    <row r="458" spans="1:75">
      <c r="A458" s="170">
        <v>517</v>
      </c>
      <c r="B458" s="171">
        <v>46060</v>
      </c>
      <c r="C458" s="223" t="s">
        <v>97</v>
      </c>
      <c r="D458" s="130" t="str">
        <f t="shared" si="224"/>
        <v>EG</v>
      </c>
      <c r="E458" s="172" t="s">
        <v>121</v>
      </c>
      <c r="F458" s="172"/>
      <c r="G458" s="173"/>
      <c r="H458" s="173"/>
      <c r="I458" s="173"/>
      <c r="J458" s="105"/>
      <c r="K458" s="197" t="e">
        <f>VLOOKUP(J458,'[3]Item List (3)'!A$1:B$110000,2,FALSE)</f>
        <v>#N/A</v>
      </c>
      <c r="L458" s="105"/>
      <c r="M458" s="198" t="str">
        <f t="shared" si="225"/>
        <v>IR</v>
      </c>
      <c r="N458" s="153"/>
      <c r="O458" s="199" t="str">
        <f t="shared" si="211"/>
        <v/>
      </c>
      <c r="P458" s="153"/>
      <c r="Q458" s="243"/>
      <c r="R458" s="153"/>
      <c r="S458" s="153"/>
      <c r="T458" s="153"/>
      <c r="U458" s="209">
        <f t="shared" si="222"/>
        <v>0</v>
      </c>
      <c r="V458" s="153"/>
      <c r="W458" s="153"/>
      <c r="X458" s="153"/>
      <c r="Y458" s="153"/>
      <c r="Z458" s="153"/>
      <c r="AA458" s="153"/>
      <c r="AB458" s="153"/>
      <c r="AC458" s="153"/>
      <c r="AD458" s="153"/>
      <c r="AE458" s="153"/>
      <c r="AF458" s="153"/>
      <c r="AG458" s="153"/>
      <c r="AH458" s="153"/>
      <c r="AI458" s="153"/>
      <c r="AJ458" s="153"/>
      <c r="AK458" s="153"/>
      <c r="AL458" s="153"/>
      <c r="AM458" s="153"/>
      <c r="AN458" s="153"/>
      <c r="AO458" s="153"/>
      <c r="AP458" s="153"/>
      <c r="AQ458" s="153"/>
      <c r="AR458" s="153">
        <v>480</v>
      </c>
      <c r="AS458" s="153"/>
      <c r="AT458" s="153"/>
      <c r="AU458" s="153"/>
      <c r="AV458" s="153"/>
      <c r="AW458" s="153"/>
      <c r="AX458" s="153"/>
      <c r="AY458" s="153"/>
      <c r="AZ458" s="153"/>
      <c r="BA458" s="153"/>
      <c r="BB458" s="153"/>
      <c r="BC458" s="153"/>
      <c r="BD458" s="153"/>
      <c r="BE458" s="153"/>
      <c r="BF458" s="153"/>
      <c r="BG458" s="223">
        <f t="shared" si="223"/>
        <v>480</v>
      </c>
      <c r="BH458" s="224">
        <f t="shared" ref="BH458:BH521" si="235">BG458/60</f>
        <v>8</v>
      </c>
      <c r="BI458" s="225">
        <f t="shared" si="227"/>
        <v>0</v>
      </c>
      <c r="BJ458" s="225">
        <f t="shared" si="228"/>
        <v>0</v>
      </c>
      <c r="BK458" s="226">
        <f t="shared" si="229"/>
        <v>0</v>
      </c>
      <c r="BL458" s="226">
        <f t="shared" si="230"/>
        <v>0</v>
      </c>
      <c r="BM458" s="226">
        <f t="shared" si="216"/>
        <v>0</v>
      </c>
      <c r="BN458" s="237">
        <f t="shared" si="231"/>
        <v>0</v>
      </c>
      <c r="BO458" s="237">
        <f t="shared" si="232"/>
        <v>0</v>
      </c>
      <c r="BP458" s="237">
        <f t="shared" si="233"/>
        <v>8</v>
      </c>
      <c r="BQ458" s="238">
        <f t="shared" si="234"/>
        <v>0</v>
      </c>
      <c r="BW458" s="153">
        <f t="shared" si="226"/>
        <v>0</v>
      </c>
    </row>
    <row r="459" spans="1:75">
      <c r="A459" s="170">
        <v>518</v>
      </c>
      <c r="B459" s="171">
        <v>46060</v>
      </c>
      <c r="C459" s="223" t="s">
        <v>99</v>
      </c>
      <c r="D459" s="130" t="str">
        <f t="shared" si="224"/>
        <v>EG</v>
      </c>
      <c r="E459" s="172" t="s">
        <v>121</v>
      </c>
      <c r="F459" s="172"/>
      <c r="G459" s="173"/>
      <c r="H459" s="173"/>
      <c r="I459" s="173"/>
      <c r="J459" s="105"/>
      <c r="K459" s="197" t="e">
        <f>VLOOKUP(J459,'[3]Item List (3)'!A$1:B$110000,2,FALSE)</f>
        <v>#N/A</v>
      </c>
      <c r="L459" s="105"/>
      <c r="M459" s="198" t="str">
        <f t="shared" si="225"/>
        <v>IR</v>
      </c>
      <c r="N459" s="153"/>
      <c r="O459" s="199" t="str">
        <f t="shared" si="211"/>
        <v/>
      </c>
      <c r="P459" s="153"/>
      <c r="Q459" s="243"/>
      <c r="R459" s="153"/>
      <c r="S459" s="153"/>
      <c r="T459" s="153"/>
      <c r="U459" s="209">
        <f t="shared" si="222"/>
        <v>0</v>
      </c>
      <c r="V459" s="153"/>
      <c r="W459" s="153"/>
      <c r="X459" s="153"/>
      <c r="Y459" s="153"/>
      <c r="Z459" s="153"/>
      <c r="AA459" s="153"/>
      <c r="AB459" s="153"/>
      <c r="AC459" s="153"/>
      <c r="AD459" s="153"/>
      <c r="AE459" s="153"/>
      <c r="AF459" s="153"/>
      <c r="AG459" s="153"/>
      <c r="AH459" s="153"/>
      <c r="AI459" s="153"/>
      <c r="AJ459" s="153"/>
      <c r="AK459" s="153"/>
      <c r="AL459" s="153"/>
      <c r="AM459" s="153"/>
      <c r="AN459" s="153"/>
      <c r="AO459" s="153"/>
      <c r="AP459" s="153"/>
      <c r="AQ459" s="153"/>
      <c r="AR459" s="153"/>
      <c r="AS459" s="153"/>
      <c r="AT459" s="153"/>
      <c r="AU459" s="153"/>
      <c r="AV459" s="153"/>
      <c r="AW459" s="153"/>
      <c r="AX459" s="153"/>
      <c r="AY459" s="153"/>
      <c r="AZ459" s="153"/>
      <c r="BA459" s="153"/>
      <c r="BB459" s="153"/>
      <c r="BC459" s="153"/>
      <c r="BD459" s="153"/>
      <c r="BE459" s="153"/>
      <c r="BF459" s="153">
        <v>480</v>
      </c>
      <c r="BG459" s="223">
        <f t="shared" si="223"/>
        <v>480</v>
      </c>
      <c r="BH459" s="224">
        <f t="shared" si="235"/>
        <v>8</v>
      </c>
      <c r="BI459" s="225">
        <f t="shared" si="227"/>
        <v>0</v>
      </c>
      <c r="BJ459" s="225">
        <f t="shared" si="228"/>
        <v>0</v>
      </c>
      <c r="BK459" s="226">
        <f t="shared" si="229"/>
        <v>0</v>
      </c>
      <c r="BL459" s="226">
        <f t="shared" si="230"/>
        <v>0</v>
      </c>
      <c r="BM459" s="226">
        <f t="shared" si="216"/>
        <v>0</v>
      </c>
      <c r="BN459" s="237">
        <f t="shared" si="231"/>
        <v>8</v>
      </c>
      <c r="BO459" s="237">
        <f t="shared" si="232"/>
        <v>0</v>
      </c>
      <c r="BP459" s="237">
        <f t="shared" si="233"/>
        <v>0</v>
      </c>
      <c r="BQ459" s="238">
        <f t="shared" si="234"/>
        <v>0</v>
      </c>
      <c r="BW459" s="153">
        <f t="shared" si="226"/>
        <v>0</v>
      </c>
    </row>
    <row r="460" spans="1:75">
      <c r="A460" s="170">
        <v>519</v>
      </c>
      <c r="B460" s="171">
        <v>46060</v>
      </c>
      <c r="C460" s="223" t="s">
        <v>97</v>
      </c>
      <c r="D460" s="130" t="str">
        <f t="shared" si="224"/>
        <v>EG</v>
      </c>
      <c r="E460" s="172" t="s">
        <v>125</v>
      </c>
      <c r="F460" s="172"/>
      <c r="G460" s="173"/>
      <c r="H460" s="173"/>
      <c r="I460" s="173"/>
      <c r="J460" s="105"/>
      <c r="K460" s="197" t="e">
        <f>VLOOKUP(J460,'[3]Item List (3)'!A$1:B$110000,2,FALSE)</f>
        <v>#N/A</v>
      </c>
      <c r="L460" s="105"/>
      <c r="M460" s="198" t="str">
        <f t="shared" si="225"/>
        <v>IR</v>
      </c>
      <c r="N460" s="153"/>
      <c r="O460" s="199" t="str">
        <f t="shared" si="211"/>
        <v/>
      </c>
      <c r="P460" s="153"/>
      <c r="Q460" s="243"/>
      <c r="R460" s="153"/>
      <c r="S460" s="153"/>
      <c r="T460" s="153"/>
      <c r="U460" s="209">
        <f t="shared" si="222"/>
        <v>0</v>
      </c>
      <c r="V460" s="153"/>
      <c r="W460" s="153"/>
      <c r="X460" s="153"/>
      <c r="Y460" s="153"/>
      <c r="Z460" s="153"/>
      <c r="AA460" s="153"/>
      <c r="AB460" s="153"/>
      <c r="AC460" s="153"/>
      <c r="AD460" s="153"/>
      <c r="AE460" s="153"/>
      <c r="AF460" s="153"/>
      <c r="AG460" s="153"/>
      <c r="AH460" s="153"/>
      <c r="AI460" s="153"/>
      <c r="AJ460" s="153"/>
      <c r="AK460" s="153"/>
      <c r="AL460" s="153"/>
      <c r="AM460" s="153"/>
      <c r="AN460" s="153"/>
      <c r="AO460" s="153"/>
      <c r="AP460" s="153"/>
      <c r="AQ460" s="153"/>
      <c r="AR460" s="153">
        <v>480</v>
      </c>
      <c r="AS460" s="153"/>
      <c r="AT460" s="153"/>
      <c r="AU460" s="153"/>
      <c r="AV460" s="153"/>
      <c r="AW460" s="153"/>
      <c r="AX460" s="153"/>
      <c r="AY460" s="153"/>
      <c r="AZ460" s="153"/>
      <c r="BA460" s="153"/>
      <c r="BB460" s="153"/>
      <c r="BC460" s="153"/>
      <c r="BD460" s="153"/>
      <c r="BE460" s="153"/>
      <c r="BF460" s="153"/>
      <c r="BG460" s="223">
        <f t="shared" si="223"/>
        <v>480</v>
      </c>
      <c r="BH460" s="224">
        <f t="shared" si="235"/>
        <v>8</v>
      </c>
      <c r="BI460" s="225">
        <f t="shared" si="227"/>
        <v>0</v>
      </c>
      <c r="BJ460" s="225">
        <f t="shared" si="228"/>
        <v>0</v>
      </c>
      <c r="BK460" s="226">
        <f t="shared" si="229"/>
        <v>0</v>
      </c>
      <c r="BL460" s="226">
        <f t="shared" si="230"/>
        <v>0</v>
      </c>
      <c r="BM460" s="226">
        <f t="shared" si="216"/>
        <v>0</v>
      </c>
      <c r="BN460" s="237">
        <f t="shared" si="231"/>
        <v>0</v>
      </c>
      <c r="BO460" s="237">
        <f t="shared" si="232"/>
        <v>0</v>
      </c>
      <c r="BP460" s="237">
        <f t="shared" si="233"/>
        <v>8</v>
      </c>
      <c r="BQ460" s="238">
        <f t="shared" si="234"/>
        <v>0</v>
      </c>
      <c r="BW460" s="153">
        <f t="shared" si="226"/>
        <v>0</v>
      </c>
    </row>
    <row r="461" spans="1:75">
      <c r="A461" s="170">
        <v>520</v>
      </c>
      <c r="B461" s="171">
        <v>46060</v>
      </c>
      <c r="C461" s="223" t="s">
        <v>99</v>
      </c>
      <c r="D461" s="130" t="str">
        <f t="shared" si="224"/>
        <v>EG</v>
      </c>
      <c r="E461" s="172" t="s">
        <v>125</v>
      </c>
      <c r="F461" s="172"/>
      <c r="G461" s="173"/>
      <c r="H461" s="173"/>
      <c r="I461" s="173"/>
      <c r="J461" s="105"/>
      <c r="K461" s="197" t="e">
        <f>VLOOKUP(J461,'[3]Item List (3)'!A$1:B$110000,2,FALSE)</f>
        <v>#N/A</v>
      </c>
      <c r="L461" s="105"/>
      <c r="M461" s="198" t="str">
        <f t="shared" si="225"/>
        <v>IR</v>
      </c>
      <c r="N461" s="153"/>
      <c r="O461" s="199" t="str">
        <f t="shared" si="211"/>
        <v/>
      </c>
      <c r="P461" s="153"/>
      <c r="Q461" s="243"/>
      <c r="R461" s="153"/>
      <c r="S461" s="153"/>
      <c r="T461" s="153"/>
      <c r="U461" s="209">
        <f t="shared" ref="U461:U465" si="236">Q461+S461+T461</f>
        <v>0</v>
      </c>
      <c r="V461" s="153"/>
      <c r="W461" s="153"/>
      <c r="X461" s="153"/>
      <c r="Y461" s="153"/>
      <c r="Z461" s="153"/>
      <c r="AA461" s="153"/>
      <c r="AB461" s="153"/>
      <c r="AC461" s="153"/>
      <c r="AD461" s="153"/>
      <c r="AE461" s="153"/>
      <c r="AF461" s="153"/>
      <c r="AG461" s="153"/>
      <c r="AH461" s="153"/>
      <c r="AI461" s="153"/>
      <c r="AJ461" s="153"/>
      <c r="AK461" s="153"/>
      <c r="AL461" s="153"/>
      <c r="AM461" s="153"/>
      <c r="AN461" s="153"/>
      <c r="AO461" s="153"/>
      <c r="AP461" s="153"/>
      <c r="AQ461" s="153"/>
      <c r="AR461" s="153"/>
      <c r="AS461" s="153"/>
      <c r="AT461" s="153"/>
      <c r="AU461" s="153"/>
      <c r="AV461" s="153"/>
      <c r="AW461" s="153"/>
      <c r="AX461" s="153"/>
      <c r="AY461" s="153"/>
      <c r="AZ461" s="153"/>
      <c r="BA461" s="153"/>
      <c r="BB461" s="153"/>
      <c r="BC461" s="153"/>
      <c r="BD461" s="153"/>
      <c r="BE461" s="153"/>
      <c r="BF461" s="153">
        <v>480</v>
      </c>
      <c r="BG461" s="223">
        <f t="shared" si="223"/>
        <v>480</v>
      </c>
      <c r="BH461" s="224">
        <f t="shared" si="235"/>
        <v>8</v>
      </c>
      <c r="BI461" s="225">
        <f t="shared" si="227"/>
        <v>0</v>
      </c>
      <c r="BJ461" s="225">
        <f t="shared" si="228"/>
        <v>0</v>
      </c>
      <c r="BK461" s="226">
        <f t="shared" si="229"/>
        <v>0</v>
      </c>
      <c r="BL461" s="226">
        <f t="shared" si="230"/>
        <v>0</v>
      </c>
      <c r="BM461" s="226">
        <f t="shared" si="216"/>
        <v>0</v>
      </c>
      <c r="BN461" s="237">
        <f t="shared" si="231"/>
        <v>8</v>
      </c>
      <c r="BO461" s="237">
        <f t="shared" si="232"/>
        <v>0</v>
      </c>
      <c r="BP461" s="237">
        <f t="shared" si="233"/>
        <v>0</v>
      </c>
      <c r="BQ461" s="238">
        <f t="shared" si="234"/>
        <v>0</v>
      </c>
      <c r="BW461" s="153">
        <f t="shared" si="226"/>
        <v>0</v>
      </c>
    </row>
    <row r="462" spans="1:75">
      <c r="A462" s="170">
        <v>521</v>
      </c>
      <c r="B462" s="171">
        <v>46060</v>
      </c>
      <c r="C462" s="223" t="s">
        <v>97</v>
      </c>
      <c r="D462" s="130" t="str">
        <f t="shared" si="224"/>
        <v>EG</v>
      </c>
      <c r="E462" s="172" t="s">
        <v>128</v>
      </c>
      <c r="F462" s="172" t="s">
        <v>129</v>
      </c>
      <c r="G462" s="173" t="s">
        <v>164</v>
      </c>
      <c r="H462" s="173" t="s">
        <v>113</v>
      </c>
      <c r="I462" s="173" t="s">
        <v>148</v>
      </c>
      <c r="J462" s="105">
        <v>104247</v>
      </c>
      <c r="K462" s="197" t="str">
        <f>VLOOKUP(J462,'[3]Item List (3)'!A$1:B$110000,2,FALSE)</f>
        <v>IR.209</v>
      </c>
      <c r="L462" s="105">
        <v>260104001</v>
      </c>
      <c r="M462" s="198" t="str">
        <f t="shared" si="225"/>
        <v>IR</v>
      </c>
      <c r="N462" s="153">
        <v>20</v>
      </c>
      <c r="O462" s="199">
        <f t="shared" si="211"/>
        <v>180</v>
      </c>
      <c r="P462" s="153">
        <v>1</v>
      </c>
      <c r="Q462" s="243">
        <v>1067</v>
      </c>
      <c r="R462" s="153"/>
      <c r="S462" s="153"/>
      <c r="T462" s="153"/>
      <c r="U462" s="209">
        <f t="shared" si="236"/>
        <v>1067</v>
      </c>
      <c r="V462" s="153">
        <v>375</v>
      </c>
      <c r="W462" s="153"/>
      <c r="X462" s="153"/>
      <c r="Y462" s="153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3"/>
      <c r="AJ462" s="153"/>
      <c r="AK462" s="153"/>
      <c r="AL462" s="153"/>
      <c r="AM462" s="153"/>
      <c r="AN462" s="153"/>
      <c r="AO462" s="153"/>
      <c r="AP462" s="153"/>
      <c r="AQ462" s="153"/>
      <c r="AR462" s="153">
        <v>105</v>
      </c>
      <c r="AS462" s="153"/>
      <c r="AT462" s="153"/>
      <c r="AU462" s="153"/>
      <c r="AV462" s="153"/>
      <c r="AW462" s="153"/>
      <c r="AX462" s="153"/>
      <c r="AY462" s="153"/>
      <c r="AZ462" s="153"/>
      <c r="BA462" s="153"/>
      <c r="BB462" s="153"/>
      <c r="BC462" s="153"/>
      <c r="BD462" s="153"/>
      <c r="BE462" s="153"/>
      <c r="BF462" s="153"/>
      <c r="BG462" s="223">
        <f t="shared" si="223"/>
        <v>480</v>
      </c>
      <c r="BH462" s="224">
        <f t="shared" si="235"/>
        <v>8</v>
      </c>
      <c r="BI462" s="225">
        <f t="shared" si="227"/>
        <v>6.25</v>
      </c>
      <c r="BJ462" s="225">
        <f t="shared" si="228"/>
        <v>78.125</v>
      </c>
      <c r="BK462" s="226">
        <f t="shared" si="229"/>
        <v>94.8444444444444</v>
      </c>
      <c r="BL462" s="226">
        <f t="shared" si="230"/>
        <v>100</v>
      </c>
      <c r="BM462" s="226">
        <f t="shared" si="216"/>
        <v>74.0972222222222</v>
      </c>
      <c r="BN462" s="237">
        <f t="shared" si="231"/>
        <v>0</v>
      </c>
      <c r="BO462" s="237">
        <f t="shared" si="232"/>
        <v>1440</v>
      </c>
      <c r="BP462" s="237">
        <f t="shared" si="233"/>
        <v>1.75</v>
      </c>
      <c r="BQ462" s="238">
        <f t="shared" si="234"/>
        <v>315</v>
      </c>
      <c r="BW462" s="153">
        <f t="shared" si="226"/>
        <v>1067</v>
      </c>
    </row>
    <row r="463" spans="1:75">
      <c r="A463" s="170">
        <v>522</v>
      </c>
      <c r="B463" s="171">
        <v>46060</v>
      </c>
      <c r="C463" s="223" t="s">
        <v>99</v>
      </c>
      <c r="D463" s="130" t="str">
        <f t="shared" si="224"/>
        <v>EG</v>
      </c>
      <c r="E463" s="172" t="s">
        <v>128</v>
      </c>
      <c r="F463" s="172" t="s">
        <v>129</v>
      </c>
      <c r="G463" s="173" t="s">
        <v>135</v>
      </c>
      <c r="H463" s="173" t="s">
        <v>171</v>
      </c>
      <c r="I463" s="173"/>
      <c r="J463" s="105">
        <v>104247</v>
      </c>
      <c r="K463" s="197" t="str">
        <f>VLOOKUP(J463,'[3]Item List (3)'!A$1:B$110000,2,FALSE)</f>
        <v>IR.209</v>
      </c>
      <c r="L463" s="105">
        <v>260104001</v>
      </c>
      <c r="M463" s="198" t="str">
        <f t="shared" si="225"/>
        <v>IR</v>
      </c>
      <c r="N463" s="153">
        <v>20</v>
      </c>
      <c r="O463" s="199">
        <f t="shared" si="211"/>
        <v>180</v>
      </c>
      <c r="P463" s="153">
        <v>1</v>
      </c>
      <c r="Q463" s="243">
        <v>820</v>
      </c>
      <c r="R463" s="153"/>
      <c r="S463" s="153"/>
      <c r="T463" s="153"/>
      <c r="U463" s="209">
        <f t="shared" si="236"/>
        <v>820</v>
      </c>
      <c r="V463" s="153">
        <v>290</v>
      </c>
      <c r="W463" s="153"/>
      <c r="X463" s="153">
        <v>120</v>
      </c>
      <c r="Y463" s="153"/>
      <c r="Z463" s="153"/>
      <c r="AA463" s="153"/>
      <c r="AB463" s="153"/>
      <c r="AC463" s="153"/>
      <c r="AD463" s="153"/>
      <c r="AE463" s="153"/>
      <c r="AF463" s="153"/>
      <c r="AG463" s="153"/>
      <c r="AH463" s="153"/>
      <c r="AI463" s="153"/>
      <c r="AJ463" s="153"/>
      <c r="AK463" s="153"/>
      <c r="AL463" s="153"/>
      <c r="AM463" s="153"/>
      <c r="AN463" s="153"/>
      <c r="AO463" s="153"/>
      <c r="AP463" s="153"/>
      <c r="AQ463" s="153"/>
      <c r="AR463" s="153">
        <v>70</v>
      </c>
      <c r="AS463" s="153"/>
      <c r="AT463" s="153"/>
      <c r="AU463" s="153"/>
      <c r="AV463" s="153"/>
      <c r="AW463" s="153"/>
      <c r="AX463" s="153"/>
      <c r="AY463" s="153"/>
      <c r="AZ463" s="153"/>
      <c r="BA463" s="153"/>
      <c r="BB463" s="153"/>
      <c r="BC463" s="153"/>
      <c r="BD463" s="153"/>
      <c r="BE463" s="153"/>
      <c r="BF463" s="153"/>
      <c r="BG463" s="223">
        <f t="shared" si="223"/>
        <v>480</v>
      </c>
      <c r="BH463" s="224">
        <f t="shared" si="235"/>
        <v>8</v>
      </c>
      <c r="BI463" s="225">
        <f t="shared" si="227"/>
        <v>4.83333333333333</v>
      </c>
      <c r="BJ463" s="225">
        <f t="shared" si="228"/>
        <v>60.4166666666667</v>
      </c>
      <c r="BK463" s="226">
        <f t="shared" si="229"/>
        <v>94.2528735632184</v>
      </c>
      <c r="BL463" s="226">
        <f t="shared" si="230"/>
        <v>100</v>
      </c>
      <c r="BM463" s="226">
        <f t="shared" si="216"/>
        <v>56.9444444444445</v>
      </c>
      <c r="BN463" s="237">
        <f t="shared" si="231"/>
        <v>0</v>
      </c>
      <c r="BO463" s="237">
        <f t="shared" si="232"/>
        <v>1440</v>
      </c>
      <c r="BP463" s="237">
        <f t="shared" si="233"/>
        <v>3.16666666666667</v>
      </c>
      <c r="BQ463" s="238">
        <f t="shared" si="234"/>
        <v>570</v>
      </c>
      <c r="BW463" s="153">
        <f t="shared" si="226"/>
        <v>820</v>
      </c>
    </row>
    <row r="464" spans="1:75">
      <c r="A464" s="170">
        <v>523</v>
      </c>
      <c r="B464" s="171">
        <v>46060</v>
      </c>
      <c r="C464" s="223" t="s">
        <v>97</v>
      </c>
      <c r="D464" s="130" t="str">
        <f t="shared" si="224"/>
        <v>EG</v>
      </c>
      <c r="E464" s="172" t="s">
        <v>131</v>
      </c>
      <c r="F464" s="172"/>
      <c r="G464" s="173"/>
      <c r="H464" s="173"/>
      <c r="I464" s="173"/>
      <c r="J464" s="105"/>
      <c r="K464" s="197" t="e">
        <f>VLOOKUP(J464,'[3]Item List (3)'!A$1:B$110000,2,FALSE)</f>
        <v>#N/A</v>
      </c>
      <c r="L464" s="105"/>
      <c r="M464" s="198" t="str">
        <f t="shared" si="225"/>
        <v>IR</v>
      </c>
      <c r="N464" s="153"/>
      <c r="O464" s="199" t="str">
        <f t="shared" si="211"/>
        <v/>
      </c>
      <c r="P464" s="153"/>
      <c r="Q464" s="243"/>
      <c r="R464" s="153"/>
      <c r="S464" s="153"/>
      <c r="T464" s="153"/>
      <c r="U464" s="209">
        <f t="shared" si="236"/>
        <v>0</v>
      </c>
      <c r="V464" s="153"/>
      <c r="W464" s="153"/>
      <c r="X464" s="153"/>
      <c r="Y464" s="153"/>
      <c r="Z464" s="153"/>
      <c r="AA464" s="153"/>
      <c r="AB464" s="153"/>
      <c r="AC464" s="153"/>
      <c r="AD464" s="153"/>
      <c r="AE464" s="153"/>
      <c r="AF464" s="153"/>
      <c r="AG464" s="153"/>
      <c r="AH464" s="153"/>
      <c r="AI464" s="153"/>
      <c r="AJ464" s="153"/>
      <c r="AK464" s="153"/>
      <c r="AL464" s="153"/>
      <c r="AM464" s="153"/>
      <c r="AN464" s="153"/>
      <c r="AO464" s="153"/>
      <c r="AP464" s="153"/>
      <c r="AQ464" s="153"/>
      <c r="AR464" s="153"/>
      <c r="AS464" s="153"/>
      <c r="AT464" s="153"/>
      <c r="AU464" s="153">
        <v>480</v>
      </c>
      <c r="AV464" s="153"/>
      <c r="AW464" s="153"/>
      <c r="AX464" s="153"/>
      <c r="AY464" s="153"/>
      <c r="AZ464" s="153"/>
      <c r="BA464" s="153"/>
      <c r="BB464" s="153"/>
      <c r="BC464" s="153"/>
      <c r="BD464" s="153"/>
      <c r="BE464" s="153"/>
      <c r="BF464" s="153"/>
      <c r="BG464" s="223">
        <f t="shared" si="223"/>
        <v>480</v>
      </c>
      <c r="BH464" s="224">
        <f t="shared" si="235"/>
        <v>8</v>
      </c>
      <c r="BI464" s="225">
        <f t="shared" si="227"/>
        <v>0</v>
      </c>
      <c r="BJ464" s="225">
        <f t="shared" si="228"/>
        <v>0</v>
      </c>
      <c r="BK464" s="226">
        <f t="shared" si="229"/>
        <v>0</v>
      </c>
      <c r="BL464" s="226">
        <f t="shared" si="230"/>
        <v>0</v>
      </c>
      <c r="BM464" s="226">
        <f t="shared" si="216"/>
        <v>0</v>
      </c>
      <c r="BN464" s="237">
        <f t="shared" si="231"/>
        <v>0</v>
      </c>
      <c r="BO464" s="237">
        <f t="shared" si="232"/>
        <v>0</v>
      </c>
      <c r="BP464" s="237">
        <f t="shared" si="233"/>
        <v>8</v>
      </c>
      <c r="BQ464" s="238">
        <f t="shared" si="234"/>
        <v>0</v>
      </c>
      <c r="BW464" s="153">
        <f t="shared" si="226"/>
        <v>0</v>
      </c>
    </row>
    <row r="465" spans="1:75">
      <c r="A465" s="170">
        <v>524</v>
      </c>
      <c r="B465" s="171">
        <v>46060</v>
      </c>
      <c r="C465" s="223" t="s">
        <v>99</v>
      </c>
      <c r="D465" s="130" t="str">
        <f t="shared" si="224"/>
        <v>EG</v>
      </c>
      <c r="E465" s="172" t="s">
        <v>131</v>
      </c>
      <c r="F465" s="172"/>
      <c r="G465" s="173"/>
      <c r="H465" s="173"/>
      <c r="I465" s="173"/>
      <c r="J465" s="105"/>
      <c r="K465" s="197" t="e">
        <f>VLOOKUP(J465,'[3]Item List (3)'!A$1:B$110000,2,FALSE)</f>
        <v>#N/A</v>
      </c>
      <c r="L465" s="105"/>
      <c r="M465" s="198" t="str">
        <f t="shared" si="225"/>
        <v>IR</v>
      </c>
      <c r="N465" s="153"/>
      <c r="O465" s="199" t="str">
        <f t="shared" si="211"/>
        <v/>
      </c>
      <c r="P465" s="153"/>
      <c r="Q465" s="243"/>
      <c r="R465" s="153"/>
      <c r="S465" s="153"/>
      <c r="T465" s="153"/>
      <c r="U465" s="209">
        <f t="shared" si="236"/>
        <v>0</v>
      </c>
      <c r="V465" s="153"/>
      <c r="W465" s="153"/>
      <c r="X465" s="153"/>
      <c r="Y465" s="153"/>
      <c r="Z465" s="153"/>
      <c r="AA465" s="153"/>
      <c r="AB465" s="153"/>
      <c r="AC465" s="153"/>
      <c r="AD465" s="153"/>
      <c r="AE465" s="153"/>
      <c r="AF465" s="153"/>
      <c r="AG465" s="153"/>
      <c r="AH465" s="153"/>
      <c r="AI465" s="153"/>
      <c r="AJ465" s="153"/>
      <c r="AK465" s="153"/>
      <c r="AL465" s="153"/>
      <c r="AM465" s="153"/>
      <c r="AN465" s="153"/>
      <c r="AO465" s="153"/>
      <c r="AP465" s="153"/>
      <c r="AQ465" s="153"/>
      <c r="AR465" s="153"/>
      <c r="AS465" s="153"/>
      <c r="AT465" s="153"/>
      <c r="AU465" s="153">
        <v>480</v>
      </c>
      <c r="AV465" s="153"/>
      <c r="AW465" s="153"/>
      <c r="AX465" s="153"/>
      <c r="AY465" s="153"/>
      <c r="AZ465" s="153"/>
      <c r="BA465" s="153"/>
      <c r="BB465" s="153"/>
      <c r="BC465" s="153"/>
      <c r="BD465" s="153"/>
      <c r="BE465" s="153"/>
      <c r="BF465" s="153"/>
      <c r="BG465" s="223">
        <f t="shared" si="223"/>
        <v>480</v>
      </c>
      <c r="BH465" s="224">
        <f t="shared" si="235"/>
        <v>8</v>
      </c>
      <c r="BI465" s="225">
        <f t="shared" si="227"/>
        <v>0</v>
      </c>
      <c r="BJ465" s="225">
        <f t="shared" si="228"/>
        <v>0</v>
      </c>
      <c r="BK465" s="226">
        <f t="shared" si="229"/>
        <v>0</v>
      </c>
      <c r="BL465" s="226">
        <f t="shared" si="230"/>
        <v>0</v>
      </c>
      <c r="BM465" s="226">
        <f t="shared" ref="BM465:BM481" si="237">IFERROR((((BJ465*BK465*BL465)/1000000)*100),0)</f>
        <v>0</v>
      </c>
      <c r="BN465" s="237">
        <f t="shared" si="231"/>
        <v>0</v>
      </c>
      <c r="BO465" s="237">
        <f t="shared" si="232"/>
        <v>0</v>
      </c>
      <c r="BP465" s="237">
        <f t="shared" si="233"/>
        <v>8</v>
      </c>
      <c r="BQ465" s="238">
        <f t="shared" si="234"/>
        <v>0</v>
      </c>
      <c r="BW465" s="153">
        <f t="shared" si="226"/>
        <v>0</v>
      </c>
    </row>
    <row r="466" spans="1:75">
      <c r="A466" s="170">
        <v>525</v>
      </c>
      <c r="B466" s="171">
        <v>46060</v>
      </c>
      <c r="C466" s="223" t="s">
        <v>97</v>
      </c>
      <c r="D466" s="130" t="str">
        <f t="shared" si="224"/>
        <v>IG</v>
      </c>
      <c r="E466" s="172" t="s">
        <v>132</v>
      </c>
      <c r="F466" s="172" t="s">
        <v>134</v>
      </c>
      <c r="G466" s="173" t="s">
        <v>187</v>
      </c>
      <c r="H466" s="173"/>
      <c r="I466" s="173"/>
      <c r="J466" s="105">
        <v>104299</v>
      </c>
      <c r="K466" s="197" t="str">
        <f>VLOOKUP(J466,'[3]Item List (3)'!A$1:B$110000,2,FALSE)</f>
        <v>IR.9916</v>
      </c>
      <c r="L466" s="105">
        <v>260104006</v>
      </c>
      <c r="M466" s="198" t="str">
        <f t="shared" si="225"/>
        <v>IR</v>
      </c>
      <c r="N466" s="153">
        <v>23</v>
      </c>
      <c r="O466" s="199">
        <f t="shared" ref="O466:O503" si="238">IFERROR(3600/N466,"")</f>
        <v>156.521739130435</v>
      </c>
      <c r="P466" s="153">
        <v>1</v>
      </c>
      <c r="Q466" s="153">
        <v>1225</v>
      </c>
      <c r="R466" s="153"/>
      <c r="S466" s="153"/>
      <c r="T466" s="153"/>
      <c r="U466" s="209">
        <f t="shared" ref="U466:U503" si="239">Q466+S466+T466</f>
        <v>1225</v>
      </c>
      <c r="V466" s="153">
        <v>470</v>
      </c>
      <c r="W466" s="153"/>
      <c r="X466" s="153"/>
      <c r="Y466" s="153"/>
      <c r="Z466" s="153"/>
      <c r="AA466" s="153"/>
      <c r="AB466" s="153"/>
      <c r="AC466" s="153"/>
      <c r="AD466" s="153"/>
      <c r="AE466" s="153"/>
      <c r="AF466" s="153"/>
      <c r="AG466" s="153"/>
      <c r="AH466" s="153"/>
      <c r="AI466" s="153"/>
      <c r="AJ466" s="153"/>
      <c r="AK466" s="153"/>
      <c r="AL466" s="153"/>
      <c r="AM466" s="153"/>
      <c r="AN466" s="153"/>
      <c r="AO466" s="153"/>
      <c r="AP466" s="153">
        <v>10</v>
      </c>
      <c r="AQ466" s="153"/>
      <c r="AR466" s="153"/>
      <c r="AS466" s="153"/>
      <c r="AT466" s="153"/>
      <c r="AU466" s="153"/>
      <c r="AV466" s="153"/>
      <c r="AW466" s="153"/>
      <c r="AX466" s="153"/>
      <c r="AY466" s="153"/>
      <c r="AZ466" s="153"/>
      <c r="BA466" s="153"/>
      <c r="BB466" s="153"/>
      <c r="BC466" s="153"/>
      <c r="BD466" s="153"/>
      <c r="BE466" s="153"/>
      <c r="BF466" s="153"/>
      <c r="BG466" s="223">
        <f t="shared" ref="BG466:BG503" si="240">SUM(V466:BF466)</f>
        <v>480</v>
      </c>
      <c r="BH466" s="224">
        <f t="shared" si="235"/>
        <v>8</v>
      </c>
      <c r="BI466" s="225">
        <f t="shared" si="227"/>
        <v>7.83333333333333</v>
      </c>
      <c r="BJ466" s="225">
        <f t="shared" si="228"/>
        <v>97.9166666666667</v>
      </c>
      <c r="BK466" s="226">
        <f t="shared" si="229"/>
        <v>99.9113475177305</v>
      </c>
      <c r="BL466" s="226">
        <f t="shared" si="230"/>
        <v>100</v>
      </c>
      <c r="BM466" s="226">
        <f t="shared" si="237"/>
        <v>97.8298611111111</v>
      </c>
      <c r="BN466" s="237">
        <f t="shared" si="231"/>
        <v>0.166666666666667</v>
      </c>
      <c r="BO466" s="237">
        <f t="shared" si="232"/>
        <v>1226.08695652174</v>
      </c>
      <c r="BP466" s="237">
        <f t="shared" si="233"/>
        <v>0</v>
      </c>
      <c r="BQ466" s="238">
        <f t="shared" si="234"/>
        <v>0</v>
      </c>
      <c r="BW466" s="153">
        <f t="shared" si="226"/>
        <v>1225</v>
      </c>
    </row>
    <row r="467" spans="1:75">
      <c r="A467" s="170">
        <v>526</v>
      </c>
      <c r="B467" s="171">
        <v>46060</v>
      </c>
      <c r="C467" s="223" t="s">
        <v>99</v>
      </c>
      <c r="D467" s="130" t="str">
        <f t="shared" si="224"/>
        <v>IG</v>
      </c>
      <c r="E467" s="172" t="s">
        <v>132</v>
      </c>
      <c r="F467" s="172" t="s">
        <v>134</v>
      </c>
      <c r="G467" s="173" t="s">
        <v>148</v>
      </c>
      <c r="H467" s="173"/>
      <c r="I467" s="173"/>
      <c r="J467" s="105">
        <v>104299</v>
      </c>
      <c r="K467" s="197" t="str">
        <f>VLOOKUP(J467,'[3]Item List (3)'!A$1:B$110000,2,FALSE)</f>
        <v>IR.9916</v>
      </c>
      <c r="L467" s="105">
        <v>260104006</v>
      </c>
      <c r="M467" s="198" t="str">
        <f t="shared" si="225"/>
        <v>IR</v>
      </c>
      <c r="N467" s="153">
        <v>23</v>
      </c>
      <c r="O467" s="199">
        <f t="shared" si="238"/>
        <v>156.521739130435</v>
      </c>
      <c r="P467" s="153">
        <v>1</v>
      </c>
      <c r="Q467" s="153">
        <v>1000</v>
      </c>
      <c r="R467" s="153">
        <v>27</v>
      </c>
      <c r="S467" s="153">
        <v>35</v>
      </c>
      <c r="T467" s="153"/>
      <c r="U467" s="209">
        <f t="shared" si="239"/>
        <v>1035</v>
      </c>
      <c r="V467" s="153">
        <v>410</v>
      </c>
      <c r="W467" s="153"/>
      <c r="X467" s="153">
        <v>20</v>
      </c>
      <c r="Y467" s="153"/>
      <c r="Z467" s="153">
        <v>15</v>
      </c>
      <c r="AA467" s="153"/>
      <c r="AB467" s="153"/>
      <c r="AC467" s="153"/>
      <c r="AD467" s="153"/>
      <c r="AE467" s="153">
        <v>5</v>
      </c>
      <c r="AF467" s="153"/>
      <c r="AG467" s="153"/>
      <c r="AH467" s="153"/>
      <c r="AI467" s="153"/>
      <c r="AJ467" s="153"/>
      <c r="AK467" s="153"/>
      <c r="AL467" s="153"/>
      <c r="AM467" s="153"/>
      <c r="AN467" s="153"/>
      <c r="AO467" s="153"/>
      <c r="AP467" s="153">
        <v>30</v>
      </c>
      <c r="AQ467" s="153"/>
      <c r="AR467" s="153"/>
      <c r="AS467" s="153"/>
      <c r="AT467" s="153"/>
      <c r="AU467" s="153"/>
      <c r="AV467" s="153"/>
      <c r="AW467" s="153"/>
      <c r="AX467" s="153"/>
      <c r="AY467" s="153"/>
      <c r="AZ467" s="153"/>
      <c r="BA467" s="153"/>
      <c r="BB467" s="153"/>
      <c r="BC467" s="153"/>
      <c r="BD467" s="153"/>
      <c r="BE467" s="153"/>
      <c r="BF467" s="153"/>
      <c r="BG467" s="223">
        <f t="shared" si="240"/>
        <v>480</v>
      </c>
      <c r="BH467" s="224">
        <f t="shared" si="235"/>
        <v>8</v>
      </c>
      <c r="BI467" s="225">
        <f t="shared" si="227"/>
        <v>6.83333333333333</v>
      </c>
      <c r="BJ467" s="225">
        <f t="shared" si="228"/>
        <v>85.4166666666667</v>
      </c>
      <c r="BK467" s="226">
        <f t="shared" si="229"/>
        <v>96.7682926829268</v>
      </c>
      <c r="BL467" s="226">
        <f t="shared" si="230"/>
        <v>94.0096618357488</v>
      </c>
      <c r="BM467" s="226">
        <f t="shared" si="237"/>
        <v>77.7048611111111</v>
      </c>
      <c r="BN467" s="237">
        <f t="shared" si="231"/>
        <v>0.5</v>
      </c>
      <c r="BO467" s="237">
        <f t="shared" si="232"/>
        <v>1173.91304347826</v>
      </c>
      <c r="BP467" s="237">
        <f t="shared" si="233"/>
        <v>0.666666666666667</v>
      </c>
      <c r="BQ467" s="238">
        <f t="shared" si="234"/>
        <v>104.347826086957</v>
      </c>
      <c r="BW467" s="153">
        <f t="shared" si="226"/>
        <v>1000</v>
      </c>
    </row>
    <row r="468" spans="1:75">
      <c r="A468" s="170">
        <v>527</v>
      </c>
      <c r="B468" s="171">
        <v>46060</v>
      </c>
      <c r="C468" s="223" t="s">
        <v>97</v>
      </c>
      <c r="D468" s="130" t="str">
        <f t="shared" si="224"/>
        <v>IG</v>
      </c>
      <c r="E468" s="172" t="s">
        <v>133</v>
      </c>
      <c r="F468" s="172" t="s">
        <v>134</v>
      </c>
      <c r="G468" s="173" t="s">
        <v>186</v>
      </c>
      <c r="H468" s="173" t="s">
        <v>142</v>
      </c>
      <c r="I468" s="173"/>
      <c r="J468" s="105">
        <v>104737</v>
      </c>
      <c r="K468" s="197" t="str">
        <f>VLOOKUP(J468,'[3]Item List (3)'!A$1:B$110000,2,FALSE)</f>
        <v>IR.IR 42X51.5X37 </v>
      </c>
      <c r="L468" s="105">
        <v>260121008</v>
      </c>
      <c r="M468" s="198" t="str">
        <f t="shared" si="225"/>
        <v>IR</v>
      </c>
      <c r="N468" s="153">
        <v>35</v>
      </c>
      <c r="O468" s="199">
        <f t="shared" si="238"/>
        <v>102.857142857143</v>
      </c>
      <c r="P468" s="153">
        <v>1</v>
      </c>
      <c r="Q468" s="153">
        <v>485</v>
      </c>
      <c r="R468" s="153">
        <v>25</v>
      </c>
      <c r="S468" s="153">
        <v>8</v>
      </c>
      <c r="T468" s="153"/>
      <c r="U468" s="209">
        <f t="shared" si="239"/>
        <v>493</v>
      </c>
      <c r="V468" s="153">
        <v>345</v>
      </c>
      <c r="W468" s="153"/>
      <c r="X468" s="153">
        <v>70</v>
      </c>
      <c r="Y468" s="153"/>
      <c r="Z468" s="153">
        <v>10</v>
      </c>
      <c r="AA468" s="153"/>
      <c r="AB468" s="153"/>
      <c r="AC468" s="153"/>
      <c r="AD468" s="153"/>
      <c r="AE468" s="153">
        <v>5</v>
      </c>
      <c r="AF468" s="153"/>
      <c r="AG468" s="153"/>
      <c r="AH468" s="153"/>
      <c r="AI468" s="153"/>
      <c r="AJ468" s="153">
        <v>30</v>
      </c>
      <c r="AK468" s="153"/>
      <c r="AL468" s="153"/>
      <c r="AM468" s="153"/>
      <c r="AN468" s="153"/>
      <c r="AO468" s="153"/>
      <c r="AP468" s="153">
        <v>20</v>
      </c>
      <c r="AQ468" s="153"/>
      <c r="AR468" s="153"/>
      <c r="AS468" s="153"/>
      <c r="AT468" s="153"/>
      <c r="AU468" s="153"/>
      <c r="AV468" s="153"/>
      <c r="AW468" s="153"/>
      <c r="AX468" s="153"/>
      <c r="AY468" s="153"/>
      <c r="AZ468" s="153"/>
      <c r="BA468" s="153"/>
      <c r="BB468" s="153"/>
      <c r="BC468" s="153"/>
      <c r="BD468" s="153"/>
      <c r="BE468" s="153"/>
      <c r="BF468" s="153"/>
      <c r="BG468" s="223">
        <f t="shared" si="240"/>
        <v>480</v>
      </c>
      <c r="BH468" s="224">
        <f t="shared" si="235"/>
        <v>8</v>
      </c>
      <c r="BI468" s="225">
        <f t="shared" si="227"/>
        <v>5.75</v>
      </c>
      <c r="BJ468" s="225">
        <f t="shared" si="228"/>
        <v>71.875</v>
      </c>
      <c r="BK468" s="226">
        <f t="shared" si="229"/>
        <v>83.3574879227053</v>
      </c>
      <c r="BL468" s="226">
        <f t="shared" si="230"/>
        <v>93.3062880324544</v>
      </c>
      <c r="BM468" s="226">
        <f t="shared" si="237"/>
        <v>55.9027777777778</v>
      </c>
      <c r="BN468" s="237">
        <f t="shared" si="231"/>
        <v>0.333333333333333</v>
      </c>
      <c r="BO468" s="237">
        <f t="shared" si="232"/>
        <v>788.571428571429</v>
      </c>
      <c r="BP468" s="237">
        <f t="shared" si="233"/>
        <v>1.91666666666667</v>
      </c>
      <c r="BQ468" s="238">
        <f t="shared" si="234"/>
        <v>197.142857142857</v>
      </c>
      <c r="BW468" s="153">
        <f t="shared" si="226"/>
        <v>485</v>
      </c>
    </row>
    <row r="469" spans="1:75">
      <c r="A469" s="170">
        <v>528</v>
      </c>
      <c r="B469" s="171">
        <v>46060</v>
      </c>
      <c r="C469" s="223" t="s">
        <v>99</v>
      </c>
      <c r="D469" s="130" t="str">
        <f t="shared" si="224"/>
        <v>IG</v>
      </c>
      <c r="E469" s="172" t="s">
        <v>133</v>
      </c>
      <c r="F469" s="172" t="s">
        <v>134</v>
      </c>
      <c r="G469" s="173" t="s">
        <v>136</v>
      </c>
      <c r="H469" s="173"/>
      <c r="I469" s="173"/>
      <c r="J469" s="105">
        <v>104737</v>
      </c>
      <c r="K469" s="197" t="str">
        <f>VLOOKUP(J469,'[3]Item List (3)'!A$1:B$110000,2,FALSE)</f>
        <v>IR.IR 42X51.5X37 </v>
      </c>
      <c r="L469" s="105">
        <v>260121008</v>
      </c>
      <c r="M469" s="198" t="str">
        <f t="shared" si="225"/>
        <v>IR</v>
      </c>
      <c r="N469" s="153">
        <v>35</v>
      </c>
      <c r="O469" s="199">
        <f t="shared" si="238"/>
        <v>102.857142857143</v>
      </c>
      <c r="P469" s="153">
        <v>1</v>
      </c>
      <c r="Q469" s="153">
        <v>566</v>
      </c>
      <c r="R469" s="153">
        <v>26</v>
      </c>
      <c r="S469" s="153">
        <v>10</v>
      </c>
      <c r="T469" s="153"/>
      <c r="U469" s="209">
        <f t="shared" si="239"/>
        <v>576</v>
      </c>
      <c r="V469" s="153">
        <v>395</v>
      </c>
      <c r="W469" s="153"/>
      <c r="X469" s="153"/>
      <c r="Y469" s="153"/>
      <c r="Z469" s="153">
        <v>30</v>
      </c>
      <c r="AA469" s="153"/>
      <c r="AB469" s="153"/>
      <c r="AC469" s="153"/>
      <c r="AD469" s="153"/>
      <c r="AE469" s="153">
        <v>5</v>
      </c>
      <c r="AF469" s="153">
        <v>5</v>
      </c>
      <c r="AG469" s="153"/>
      <c r="AH469" s="153"/>
      <c r="AI469" s="153"/>
      <c r="AJ469" s="153"/>
      <c r="AK469" s="153"/>
      <c r="AL469" s="153"/>
      <c r="AM469" s="153"/>
      <c r="AN469" s="153"/>
      <c r="AO469" s="153"/>
      <c r="AP469" s="153">
        <v>30</v>
      </c>
      <c r="AQ469" s="153"/>
      <c r="AR469" s="153"/>
      <c r="AS469" s="153"/>
      <c r="AT469" s="153"/>
      <c r="AU469" s="153"/>
      <c r="AV469" s="153"/>
      <c r="AW469" s="153"/>
      <c r="AX469" s="153"/>
      <c r="AY469" s="153"/>
      <c r="AZ469" s="153"/>
      <c r="BA469" s="153"/>
      <c r="BB469" s="153"/>
      <c r="BC469" s="153">
        <v>10</v>
      </c>
      <c r="BD469" s="153"/>
      <c r="BE469" s="153">
        <v>5</v>
      </c>
      <c r="BF469" s="153"/>
      <c r="BG469" s="223">
        <f t="shared" si="240"/>
        <v>480</v>
      </c>
      <c r="BH469" s="224">
        <f t="shared" si="235"/>
        <v>8</v>
      </c>
      <c r="BI469" s="225">
        <f t="shared" si="227"/>
        <v>6.58333333333333</v>
      </c>
      <c r="BJ469" s="225">
        <f t="shared" si="228"/>
        <v>82.2916666666667</v>
      </c>
      <c r="BK469" s="226">
        <f t="shared" si="229"/>
        <v>85.0632911392405</v>
      </c>
      <c r="BL469" s="226">
        <f t="shared" si="230"/>
        <v>93.75</v>
      </c>
      <c r="BM469" s="226">
        <f t="shared" si="237"/>
        <v>65.625</v>
      </c>
      <c r="BN469" s="237">
        <f t="shared" si="231"/>
        <v>0.583333333333333</v>
      </c>
      <c r="BO469" s="237">
        <f t="shared" si="232"/>
        <v>762.857142857143</v>
      </c>
      <c r="BP469" s="237">
        <f t="shared" si="233"/>
        <v>0.833333333333333</v>
      </c>
      <c r="BQ469" s="238">
        <f t="shared" si="234"/>
        <v>85.7142857142857</v>
      </c>
      <c r="BW469" s="153">
        <f t="shared" si="226"/>
        <v>566</v>
      </c>
    </row>
    <row r="470" spans="1:75">
      <c r="A470" s="170">
        <v>529</v>
      </c>
      <c r="B470" s="171">
        <v>46060</v>
      </c>
      <c r="C470" s="223" t="s">
        <v>97</v>
      </c>
      <c r="D470" s="130" t="str">
        <f t="shared" si="224"/>
        <v>IG</v>
      </c>
      <c r="E470" s="172" t="s">
        <v>137</v>
      </c>
      <c r="F470" s="172" t="s">
        <v>134</v>
      </c>
      <c r="G470" s="173" t="s">
        <v>141</v>
      </c>
      <c r="H470" s="173"/>
      <c r="I470" s="173"/>
      <c r="J470" s="105">
        <v>104299</v>
      </c>
      <c r="K470" s="197" t="str">
        <f>VLOOKUP(J470,'[3]Item List (3)'!A$1:B$110000,2,FALSE)</f>
        <v>IR.9916</v>
      </c>
      <c r="L470" s="105">
        <v>260104006</v>
      </c>
      <c r="M470" s="198" t="str">
        <f t="shared" si="225"/>
        <v>IR</v>
      </c>
      <c r="N470" s="153">
        <v>23</v>
      </c>
      <c r="O470" s="199">
        <f t="shared" si="238"/>
        <v>156.521739130435</v>
      </c>
      <c r="P470" s="153">
        <v>1</v>
      </c>
      <c r="Q470" s="153">
        <v>630</v>
      </c>
      <c r="R470" s="153">
        <v>14</v>
      </c>
      <c r="S470" s="153">
        <v>12</v>
      </c>
      <c r="T470" s="153"/>
      <c r="U470" s="209">
        <f t="shared" si="239"/>
        <v>642</v>
      </c>
      <c r="V470" s="153">
        <v>270</v>
      </c>
      <c r="W470" s="153"/>
      <c r="X470" s="153"/>
      <c r="Y470" s="153"/>
      <c r="Z470" s="153"/>
      <c r="AA470" s="153"/>
      <c r="AB470" s="153"/>
      <c r="AC470" s="153"/>
      <c r="AD470" s="153"/>
      <c r="AE470" s="153"/>
      <c r="AF470" s="153"/>
      <c r="AG470" s="153"/>
      <c r="AH470" s="153"/>
      <c r="AI470" s="153"/>
      <c r="AJ470" s="153"/>
      <c r="AK470" s="153"/>
      <c r="AL470" s="153"/>
      <c r="AM470" s="153"/>
      <c r="AN470" s="153"/>
      <c r="AO470" s="153"/>
      <c r="AP470" s="153">
        <v>20</v>
      </c>
      <c r="AQ470" s="153"/>
      <c r="AR470" s="153">
        <v>180</v>
      </c>
      <c r="AS470" s="153"/>
      <c r="AT470" s="153"/>
      <c r="AU470" s="153"/>
      <c r="AV470" s="153"/>
      <c r="AW470" s="153"/>
      <c r="AX470" s="153"/>
      <c r="AY470" s="153"/>
      <c r="AZ470" s="153"/>
      <c r="BA470" s="153"/>
      <c r="BB470" s="153"/>
      <c r="BC470" s="153">
        <v>10</v>
      </c>
      <c r="BD470" s="153"/>
      <c r="BE470" s="153"/>
      <c r="BF470" s="153"/>
      <c r="BG470" s="223">
        <f t="shared" si="240"/>
        <v>480</v>
      </c>
      <c r="BH470" s="224">
        <f t="shared" si="235"/>
        <v>8</v>
      </c>
      <c r="BI470" s="225">
        <f t="shared" si="227"/>
        <v>4.5</v>
      </c>
      <c r="BJ470" s="225">
        <f t="shared" si="228"/>
        <v>56.25</v>
      </c>
      <c r="BK470" s="226">
        <f t="shared" si="229"/>
        <v>91.1481481481481</v>
      </c>
      <c r="BL470" s="226">
        <f t="shared" si="230"/>
        <v>95.9501557632399</v>
      </c>
      <c r="BM470" s="226">
        <f t="shared" si="237"/>
        <v>49.1944444444444</v>
      </c>
      <c r="BN470" s="237">
        <f t="shared" si="231"/>
        <v>0.333333333333333</v>
      </c>
      <c r="BO470" s="237">
        <f t="shared" si="232"/>
        <v>1200</v>
      </c>
      <c r="BP470" s="237">
        <f t="shared" si="233"/>
        <v>3.16666666666667</v>
      </c>
      <c r="BQ470" s="238">
        <f t="shared" si="234"/>
        <v>495.652173913043</v>
      </c>
      <c r="BW470" s="153">
        <f t="shared" si="226"/>
        <v>630</v>
      </c>
    </row>
    <row r="471" spans="1:75">
      <c r="A471" s="170">
        <v>530</v>
      </c>
      <c r="B471" s="171">
        <v>46060</v>
      </c>
      <c r="C471" s="223" t="s">
        <v>99</v>
      </c>
      <c r="D471" s="130" t="str">
        <f t="shared" si="224"/>
        <v>IG</v>
      </c>
      <c r="E471" s="172" t="s">
        <v>137</v>
      </c>
      <c r="F471" s="172" t="s">
        <v>134</v>
      </c>
      <c r="G471" s="173" t="s">
        <v>176</v>
      </c>
      <c r="H471" s="173" t="s">
        <v>155</v>
      </c>
      <c r="I471" s="173"/>
      <c r="J471" s="105">
        <v>104299</v>
      </c>
      <c r="K471" s="197" t="str">
        <f>VLOOKUP(J471,'[3]Item List (3)'!A$1:B$110000,2,FALSE)</f>
        <v>IR.9916</v>
      </c>
      <c r="L471" s="105">
        <v>260104006</v>
      </c>
      <c r="M471" s="198" t="str">
        <f t="shared" si="225"/>
        <v>IR</v>
      </c>
      <c r="N471" s="153">
        <v>23</v>
      </c>
      <c r="O471" s="199">
        <f t="shared" si="238"/>
        <v>156.521739130435</v>
      </c>
      <c r="P471" s="153">
        <v>1</v>
      </c>
      <c r="Q471" s="153">
        <v>555</v>
      </c>
      <c r="R471" s="153">
        <v>42</v>
      </c>
      <c r="S471" s="153">
        <v>56</v>
      </c>
      <c r="T471" s="153"/>
      <c r="U471" s="209">
        <f t="shared" si="239"/>
        <v>611</v>
      </c>
      <c r="V471" s="153">
        <v>365</v>
      </c>
      <c r="W471" s="153"/>
      <c r="X471" s="153"/>
      <c r="Y471" s="153"/>
      <c r="Z471" s="153"/>
      <c r="AA471" s="153"/>
      <c r="AB471" s="153"/>
      <c r="AC471" s="153">
        <v>80</v>
      </c>
      <c r="AD471" s="153"/>
      <c r="AE471" s="153">
        <v>10</v>
      </c>
      <c r="AF471" s="153"/>
      <c r="AG471" s="153"/>
      <c r="AH471" s="153"/>
      <c r="AI471" s="153"/>
      <c r="AJ471" s="153"/>
      <c r="AK471" s="153"/>
      <c r="AL471" s="153"/>
      <c r="AM471" s="153"/>
      <c r="AN471" s="153"/>
      <c r="AO471" s="153"/>
      <c r="AP471" s="153">
        <v>20</v>
      </c>
      <c r="AQ471" s="153"/>
      <c r="AR471" s="153"/>
      <c r="AS471" s="153"/>
      <c r="AT471" s="153"/>
      <c r="AU471" s="153"/>
      <c r="AV471" s="153"/>
      <c r="AW471" s="153"/>
      <c r="AX471" s="153"/>
      <c r="AY471" s="153"/>
      <c r="AZ471" s="153"/>
      <c r="BA471" s="153"/>
      <c r="BB471" s="153"/>
      <c r="BC471" s="153"/>
      <c r="BD471" s="153"/>
      <c r="BE471" s="153">
        <v>5</v>
      </c>
      <c r="BF471" s="153"/>
      <c r="BG471" s="223">
        <f t="shared" si="240"/>
        <v>480</v>
      </c>
      <c r="BH471" s="224">
        <f t="shared" si="235"/>
        <v>8</v>
      </c>
      <c r="BI471" s="225">
        <f t="shared" si="227"/>
        <v>6.08333333333333</v>
      </c>
      <c r="BJ471" s="225">
        <f t="shared" si="228"/>
        <v>76.0416666666667</v>
      </c>
      <c r="BK471" s="226">
        <f t="shared" si="229"/>
        <v>64.1689497716895</v>
      </c>
      <c r="BL471" s="226">
        <f t="shared" si="230"/>
        <v>83.9607201309329</v>
      </c>
      <c r="BM471" s="226">
        <f t="shared" si="237"/>
        <v>40.96875</v>
      </c>
      <c r="BN471" s="237">
        <f t="shared" si="231"/>
        <v>0.416666666666667</v>
      </c>
      <c r="BO471" s="237">
        <f t="shared" si="232"/>
        <v>1186.95652173913</v>
      </c>
      <c r="BP471" s="237">
        <f t="shared" si="233"/>
        <v>1.5</v>
      </c>
      <c r="BQ471" s="238">
        <f t="shared" si="234"/>
        <v>234.782608695652</v>
      </c>
      <c r="BW471" s="153">
        <f t="shared" si="226"/>
        <v>555</v>
      </c>
    </row>
    <row r="472" spans="1:75">
      <c r="A472" s="170">
        <v>530</v>
      </c>
      <c r="B472" s="171">
        <v>46060</v>
      </c>
      <c r="C472" s="223" t="s">
        <v>97</v>
      </c>
      <c r="D472" s="130" t="str">
        <f t="shared" si="224"/>
        <v>IG</v>
      </c>
      <c r="E472" s="172" t="s">
        <v>138</v>
      </c>
      <c r="F472" s="172"/>
      <c r="G472" s="173"/>
      <c r="H472" s="173"/>
      <c r="I472" s="173"/>
      <c r="J472" s="105"/>
      <c r="K472" s="197" t="e">
        <f>VLOOKUP(J472,'[3]Item List (3)'!A$1:B$110000,2,FALSE)</f>
        <v>#N/A</v>
      </c>
      <c r="L472" s="105"/>
      <c r="M472" s="198" t="str">
        <f t="shared" si="225"/>
        <v>IR</v>
      </c>
      <c r="N472" s="153"/>
      <c r="O472" s="199" t="str">
        <f t="shared" si="238"/>
        <v/>
      </c>
      <c r="P472" s="153"/>
      <c r="Q472" s="153"/>
      <c r="R472" s="153"/>
      <c r="S472" s="153"/>
      <c r="T472" s="153"/>
      <c r="U472" s="209">
        <f t="shared" si="239"/>
        <v>0</v>
      </c>
      <c r="V472" s="153"/>
      <c r="W472" s="153"/>
      <c r="X472" s="153"/>
      <c r="Y472" s="153"/>
      <c r="Z472" s="153"/>
      <c r="AA472" s="153"/>
      <c r="AB472" s="153"/>
      <c r="AC472" s="153"/>
      <c r="AD472" s="153"/>
      <c r="AE472" s="153"/>
      <c r="AF472" s="153"/>
      <c r="AG472" s="153"/>
      <c r="AH472" s="153"/>
      <c r="AI472" s="153"/>
      <c r="AJ472" s="153"/>
      <c r="AK472" s="153"/>
      <c r="AL472" s="153"/>
      <c r="AM472" s="153"/>
      <c r="AN472" s="153"/>
      <c r="AO472" s="153"/>
      <c r="AP472" s="153"/>
      <c r="AQ472" s="153"/>
      <c r="AR472" s="153"/>
      <c r="AS472" s="153"/>
      <c r="AT472" s="153"/>
      <c r="AU472" s="153"/>
      <c r="AV472" s="153"/>
      <c r="AW472" s="153"/>
      <c r="AX472" s="153"/>
      <c r="AY472" s="153"/>
      <c r="AZ472" s="153"/>
      <c r="BA472" s="153"/>
      <c r="BB472" s="153"/>
      <c r="BC472" s="153"/>
      <c r="BD472" s="153"/>
      <c r="BE472" s="153"/>
      <c r="BF472" s="153">
        <v>480</v>
      </c>
      <c r="BG472" s="223">
        <f t="shared" si="240"/>
        <v>480</v>
      </c>
      <c r="BH472" s="224">
        <f t="shared" si="235"/>
        <v>8</v>
      </c>
      <c r="BI472" s="225">
        <f t="shared" si="227"/>
        <v>0</v>
      </c>
      <c r="BJ472" s="225">
        <f t="shared" si="228"/>
        <v>0</v>
      </c>
      <c r="BK472" s="226">
        <f t="shared" si="229"/>
        <v>0</v>
      </c>
      <c r="BL472" s="226">
        <f t="shared" si="230"/>
        <v>0</v>
      </c>
      <c r="BM472" s="226">
        <f t="shared" si="237"/>
        <v>0</v>
      </c>
      <c r="BN472" s="237">
        <f t="shared" si="231"/>
        <v>8</v>
      </c>
      <c r="BO472" s="237">
        <f t="shared" si="232"/>
        <v>0</v>
      </c>
      <c r="BP472" s="237">
        <f t="shared" si="233"/>
        <v>0</v>
      </c>
      <c r="BQ472" s="238">
        <f t="shared" si="234"/>
        <v>0</v>
      </c>
      <c r="BW472" s="153">
        <f t="shared" si="226"/>
        <v>0</v>
      </c>
    </row>
    <row r="473" spans="1:75">
      <c r="A473" s="170">
        <v>531</v>
      </c>
      <c r="B473" s="171">
        <v>46060</v>
      </c>
      <c r="C473" s="223" t="s">
        <v>99</v>
      </c>
      <c r="D473" s="130" t="str">
        <f t="shared" si="224"/>
        <v>IG</v>
      </c>
      <c r="E473" s="172" t="s">
        <v>138</v>
      </c>
      <c r="F473" s="172"/>
      <c r="G473" s="173"/>
      <c r="H473" s="173"/>
      <c r="I473" s="173"/>
      <c r="J473" s="105"/>
      <c r="K473" s="197" t="e">
        <f>VLOOKUP(J473,'[3]Item List (3)'!A$1:B$110000,2,FALSE)</f>
        <v>#N/A</v>
      </c>
      <c r="L473" s="105"/>
      <c r="M473" s="198" t="str">
        <f t="shared" si="225"/>
        <v>IR</v>
      </c>
      <c r="N473" s="153"/>
      <c r="O473" s="199" t="str">
        <f t="shared" si="238"/>
        <v/>
      </c>
      <c r="P473" s="153"/>
      <c r="Q473" s="153"/>
      <c r="R473" s="153"/>
      <c r="S473" s="153"/>
      <c r="T473" s="153"/>
      <c r="U473" s="209">
        <f t="shared" si="239"/>
        <v>0</v>
      </c>
      <c r="V473" s="153"/>
      <c r="W473" s="153"/>
      <c r="X473" s="153"/>
      <c r="Y473" s="153"/>
      <c r="Z473" s="153"/>
      <c r="AA473" s="153"/>
      <c r="AB473" s="153"/>
      <c r="AC473" s="153"/>
      <c r="AD473" s="153"/>
      <c r="AE473" s="153"/>
      <c r="AF473" s="153"/>
      <c r="AG473" s="153"/>
      <c r="AH473" s="153"/>
      <c r="AI473" s="153"/>
      <c r="AJ473" s="153"/>
      <c r="AK473" s="153"/>
      <c r="AL473" s="153"/>
      <c r="AM473" s="153"/>
      <c r="AN473" s="153"/>
      <c r="AO473" s="153"/>
      <c r="AP473" s="153"/>
      <c r="AQ473" s="153"/>
      <c r="AR473" s="153"/>
      <c r="AS473" s="153"/>
      <c r="AT473" s="153"/>
      <c r="AU473" s="153"/>
      <c r="AV473" s="153"/>
      <c r="AW473" s="153"/>
      <c r="AX473" s="153"/>
      <c r="AY473" s="153"/>
      <c r="AZ473" s="153"/>
      <c r="BA473" s="153"/>
      <c r="BB473" s="153"/>
      <c r="BC473" s="153"/>
      <c r="BD473" s="153"/>
      <c r="BE473" s="153"/>
      <c r="BF473" s="153">
        <v>480</v>
      </c>
      <c r="BG473" s="223">
        <f t="shared" si="240"/>
        <v>480</v>
      </c>
      <c r="BH473" s="224">
        <f t="shared" si="235"/>
        <v>8</v>
      </c>
      <c r="BI473" s="225">
        <f t="shared" si="227"/>
        <v>0</v>
      </c>
      <c r="BJ473" s="225">
        <f t="shared" si="228"/>
        <v>0</v>
      </c>
      <c r="BK473" s="226">
        <f t="shared" si="229"/>
        <v>0</v>
      </c>
      <c r="BL473" s="226">
        <f t="shared" si="230"/>
        <v>0</v>
      </c>
      <c r="BM473" s="226">
        <f t="shared" si="237"/>
        <v>0</v>
      </c>
      <c r="BN473" s="237">
        <f t="shared" si="231"/>
        <v>8</v>
      </c>
      <c r="BO473" s="237">
        <f t="shared" si="232"/>
        <v>0</v>
      </c>
      <c r="BP473" s="237">
        <f t="shared" si="233"/>
        <v>0</v>
      </c>
      <c r="BQ473" s="238">
        <f t="shared" si="234"/>
        <v>0</v>
      </c>
      <c r="BW473" s="153">
        <f t="shared" si="226"/>
        <v>0</v>
      </c>
    </row>
    <row r="474" spans="1:75">
      <c r="A474" s="170">
        <v>532</v>
      </c>
      <c r="B474" s="171">
        <v>46060</v>
      </c>
      <c r="C474" s="223" t="s">
        <v>97</v>
      </c>
      <c r="D474" s="130" t="str">
        <f t="shared" si="224"/>
        <v>IG</v>
      </c>
      <c r="E474" s="172" t="s">
        <v>139</v>
      </c>
      <c r="F474" s="172" t="s">
        <v>134</v>
      </c>
      <c r="G474" s="173" t="s">
        <v>142</v>
      </c>
      <c r="H474" s="173"/>
      <c r="I474" s="173"/>
      <c r="J474" s="105">
        <v>202103</v>
      </c>
      <c r="K474" s="197" t="e">
        <f>VLOOKUP(J474,'[3]Item List (3)'!A$1:B$110000,2,FALSE)</f>
        <v>#N/A</v>
      </c>
      <c r="L474" s="105"/>
      <c r="M474" s="198" t="str">
        <f t="shared" si="225"/>
        <v>OR</v>
      </c>
      <c r="N474" s="153">
        <v>50</v>
      </c>
      <c r="O474" s="199">
        <f t="shared" si="238"/>
        <v>72</v>
      </c>
      <c r="P474" s="153">
        <v>1</v>
      </c>
      <c r="Q474" s="153">
        <v>108</v>
      </c>
      <c r="R474" s="153">
        <v>13</v>
      </c>
      <c r="S474" s="153">
        <v>4</v>
      </c>
      <c r="T474" s="153"/>
      <c r="U474" s="209">
        <f t="shared" si="239"/>
        <v>112</v>
      </c>
      <c r="V474" s="153">
        <v>125</v>
      </c>
      <c r="W474" s="153"/>
      <c r="X474" s="153"/>
      <c r="Y474" s="153"/>
      <c r="Z474" s="153"/>
      <c r="AA474" s="153"/>
      <c r="AB474" s="153"/>
      <c r="AC474" s="153"/>
      <c r="AD474" s="153"/>
      <c r="AE474" s="153"/>
      <c r="AF474" s="153"/>
      <c r="AG474" s="153"/>
      <c r="AH474" s="153"/>
      <c r="AI474" s="153"/>
      <c r="AJ474" s="153"/>
      <c r="AK474" s="153"/>
      <c r="AL474" s="153"/>
      <c r="AM474" s="153"/>
      <c r="AN474" s="153"/>
      <c r="AO474" s="153"/>
      <c r="AP474" s="153">
        <v>15</v>
      </c>
      <c r="AQ474" s="153"/>
      <c r="AR474" s="153">
        <v>320</v>
      </c>
      <c r="AS474" s="153"/>
      <c r="AT474" s="153"/>
      <c r="AU474" s="153"/>
      <c r="AV474" s="153"/>
      <c r="AW474" s="153"/>
      <c r="AX474" s="153">
        <v>10</v>
      </c>
      <c r="AY474" s="153"/>
      <c r="AZ474" s="153"/>
      <c r="BA474" s="153"/>
      <c r="BB474" s="153"/>
      <c r="BC474" s="153">
        <v>10</v>
      </c>
      <c r="BD474" s="153"/>
      <c r="BE474" s="153"/>
      <c r="BF474" s="153"/>
      <c r="BG474" s="223">
        <f t="shared" si="240"/>
        <v>480</v>
      </c>
      <c r="BH474" s="224">
        <f t="shared" si="235"/>
        <v>8</v>
      </c>
      <c r="BI474" s="225">
        <f t="shared" si="227"/>
        <v>2.08333333333333</v>
      </c>
      <c r="BJ474" s="225">
        <f t="shared" si="228"/>
        <v>26.0416666666667</v>
      </c>
      <c r="BK474" s="226">
        <f t="shared" si="229"/>
        <v>74.6666666666667</v>
      </c>
      <c r="BL474" s="226">
        <f t="shared" si="230"/>
        <v>84.8214285714286</v>
      </c>
      <c r="BM474" s="226">
        <f t="shared" si="237"/>
        <v>16.4930555555556</v>
      </c>
      <c r="BN474" s="237">
        <f t="shared" si="231"/>
        <v>0.25</v>
      </c>
      <c r="BO474" s="237">
        <f t="shared" si="232"/>
        <v>558</v>
      </c>
      <c r="BP474" s="237">
        <f t="shared" si="233"/>
        <v>5.66666666666667</v>
      </c>
      <c r="BQ474" s="238">
        <f t="shared" si="234"/>
        <v>408</v>
      </c>
      <c r="BW474" s="153">
        <f t="shared" si="226"/>
        <v>108</v>
      </c>
    </row>
    <row r="475" spans="1:75">
      <c r="A475" s="170">
        <v>533</v>
      </c>
      <c r="B475" s="171">
        <v>46060</v>
      </c>
      <c r="C475" s="223" t="s">
        <v>99</v>
      </c>
      <c r="D475" s="130" t="str">
        <f t="shared" si="224"/>
        <v>IG</v>
      </c>
      <c r="E475" s="172" t="s">
        <v>139</v>
      </c>
      <c r="F475" s="172" t="s">
        <v>134</v>
      </c>
      <c r="G475" s="173" t="s">
        <v>142</v>
      </c>
      <c r="H475" s="173"/>
      <c r="I475" s="173"/>
      <c r="J475" s="105">
        <v>208322.01</v>
      </c>
      <c r="K475" s="197" t="str">
        <f>VLOOKUP(J475,'[3]Item List (3)'!A$1:B$110000,2,FALSE)</f>
        <v>NA/RNA.OR 49/32</v>
      </c>
      <c r="L475" s="105">
        <v>260101002</v>
      </c>
      <c r="M475" s="198" t="str">
        <f t="shared" si="225"/>
        <v>OR</v>
      </c>
      <c r="N475" s="153">
        <v>45</v>
      </c>
      <c r="O475" s="199">
        <f t="shared" si="238"/>
        <v>80</v>
      </c>
      <c r="P475" s="153">
        <v>1</v>
      </c>
      <c r="Q475" s="153">
        <v>62</v>
      </c>
      <c r="R475" s="153">
        <v>4</v>
      </c>
      <c r="S475" s="153"/>
      <c r="T475" s="153"/>
      <c r="U475" s="209">
        <f t="shared" si="239"/>
        <v>62</v>
      </c>
      <c r="V475" s="153">
        <v>60</v>
      </c>
      <c r="W475" s="153">
        <v>60</v>
      </c>
      <c r="X475" s="153"/>
      <c r="Y475" s="153"/>
      <c r="Z475" s="153"/>
      <c r="AA475" s="153"/>
      <c r="AB475" s="153"/>
      <c r="AC475" s="153"/>
      <c r="AD475" s="153"/>
      <c r="AE475" s="153"/>
      <c r="AF475" s="153"/>
      <c r="AG475" s="153"/>
      <c r="AH475" s="153"/>
      <c r="AI475" s="153"/>
      <c r="AJ475" s="153"/>
      <c r="AK475" s="153"/>
      <c r="AL475" s="153"/>
      <c r="AM475" s="153"/>
      <c r="AN475" s="153"/>
      <c r="AO475" s="153"/>
      <c r="AP475" s="153"/>
      <c r="AQ475" s="153"/>
      <c r="AR475" s="153">
        <v>360</v>
      </c>
      <c r="AS475" s="153"/>
      <c r="AT475" s="153"/>
      <c r="AU475" s="153"/>
      <c r="AV475" s="153"/>
      <c r="AW475" s="153"/>
      <c r="AX475" s="153"/>
      <c r="AY475" s="153"/>
      <c r="AZ475" s="153"/>
      <c r="BA475" s="153"/>
      <c r="BB475" s="153"/>
      <c r="BC475" s="153"/>
      <c r="BD475" s="153"/>
      <c r="BE475" s="153"/>
      <c r="BF475" s="153"/>
      <c r="BG475" s="223">
        <f t="shared" si="240"/>
        <v>480</v>
      </c>
      <c r="BH475" s="224">
        <f t="shared" si="235"/>
        <v>8</v>
      </c>
      <c r="BI475" s="225">
        <f t="shared" si="227"/>
        <v>1</v>
      </c>
      <c r="BJ475" s="225">
        <f t="shared" si="228"/>
        <v>12.5</v>
      </c>
      <c r="BK475" s="226">
        <f t="shared" si="229"/>
        <v>77.5</v>
      </c>
      <c r="BL475" s="226">
        <f t="shared" si="230"/>
        <v>93.5483870967742</v>
      </c>
      <c r="BM475" s="226">
        <f t="shared" si="237"/>
        <v>9.0625</v>
      </c>
      <c r="BN475" s="237">
        <f t="shared" si="231"/>
        <v>1</v>
      </c>
      <c r="BO475" s="237">
        <f t="shared" si="232"/>
        <v>560</v>
      </c>
      <c r="BP475" s="237">
        <f t="shared" si="233"/>
        <v>6</v>
      </c>
      <c r="BQ475" s="238">
        <f t="shared" si="234"/>
        <v>480</v>
      </c>
      <c r="BW475" s="153">
        <f t="shared" si="226"/>
        <v>62</v>
      </c>
    </row>
    <row r="476" spans="1:75">
      <c r="A476" s="170">
        <v>534</v>
      </c>
      <c r="B476" s="171">
        <v>46060</v>
      </c>
      <c r="C476" s="223" t="s">
        <v>97</v>
      </c>
      <c r="D476" s="130" t="str">
        <f t="shared" si="224"/>
        <v>IG</v>
      </c>
      <c r="E476" s="172" t="s">
        <v>144</v>
      </c>
      <c r="F476" s="172" t="s">
        <v>134</v>
      </c>
      <c r="G476" s="173" t="s">
        <v>135</v>
      </c>
      <c r="H476" s="173" t="s">
        <v>142</v>
      </c>
      <c r="I476" s="173"/>
      <c r="J476" s="105">
        <v>208247</v>
      </c>
      <c r="K476" s="197" t="str">
        <f>VLOOKUP(J476,'[3]Item List (3)'!A$1:B$110000,2,FALSE)</f>
        <v>OR.209 YY2 </v>
      </c>
      <c r="L476" s="105">
        <v>251221004</v>
      </c>
      <c r="M476" s="198" t="str">
        <f t="shared" si="225"/>
        <v>OR</v>
      </c>
      <c r="N476" s="153">
        <v>20</v>
      </c>
      <c r="O476" s="199">
        <f t="shared" si="238"/>
        <v>180</v>
      </c>
      <c r="P476" s="153">
        <v>1</v>
      </c>
      <c r="Q476" s="153">
        <v>861</v>
      </c>
      <c r="R476" s="153">
        <v>15</v>
      </c>
      <c r="S476" s="153"/>
      <c r="T476" s="153"/>
      <c r="U476" s="209">
        <f t="shared" si="239"/>
        <v>861</v>
      </c>
      <c r="V476" s="153">
        <v>335</v>
      </c>
      <c r="W476" s="153"/>
      <c r="X476" s="153"/>
      <c r="Y476" s="153"/>
      <c r="Z476" s="153"/>
      <c r="AA476" s="153"/>
      <c r="AB476" s="153"/>
      <c r="AC476" s="153"/>
      <c r="AD476" s="153"/>
      <c r="AE476" s="153"/>
      <c r="AF476" s="153"/>
      <c r="AG476" s="153"/>
      <c r="AH476" s="153"/>
      <c r="AI476" s="153"/>
      <c r="AJ476" s="153"/>
      <c r="AK476" s="153"/>
      <c r="AL476" s="153"/>
      <c r="AM476" s="153"/>
      <c r="AN476" s="153">
        <v>40</v>
      </c>
      <c r="AO476" s="153"/>
      <c r="AP476" s="153">
        <v>20</v>
      </c>
      <c r="AQ476" s="153"/>
      <c r="AR476" s="153">
        <v>60</v>
      </c>
      <c r="AS476" s="153"/>
      <c r="AT476" s="153"/>
      <c r="AU476" s="153"/>
      <c r="AV476" s="153"/>
      <c r="AW476" s="153"/>
      <c r="AX476" s="153">
        <v>25</v>
      </c>
      <c r="AY476" s="153"/>
      <c r="AZ476" s="153"/>
      <c r="BA476" s="153"/>
      <c r="BB476" s="153"/>
      <c r="BC476" s="153"/>
      <c r="BD476" s="153"/>
      <c r="BE476" s="153"/>
      <c r="BF476" s="153"/>
      <c r="BG476" s="223">
        <f t="shared" si="240"/>
        <v>480</v>
      </c>
      <c r="BH476" s="224">
        <f t="shared" si="235"/>
        <v>8</v>
      </c>
      <c r="BI476" s="225">
        <f t="shared" si="227"/>
        <v>5.58333333333333</v>
      </c>
      <c r="BJ476" s="225">
        <f t="shared" si="228"/>
        <v>69.7916666666667</v>
      </c>
      <c r="BK476" s="226">
        <f t="shared" si="229"/>
        <v>85.6716417910448</v>
      </c>
      <c r="BL476" s="226">
        <f t="shared" si="230"/>
        <v>98.2578397212544</v>
      </c>
      <c r="BM476" s="226">
        <f t="shared" si="237"/>
        <v>58.75</v>
      </c>
      <c r="BN476" s="237">
        <f t="shared" si="231"/>
        <v>0.333333333333333</v>
      </c>
      <c r="BO476" s="237">
        <f t="shared" si="232"/>
        <v>1380</v>
      </c>
      <c r="BP476" s="237">
        <f t="shared" si="233"/>
        <v>2.08333333333333</v>
      </c>
      <c r="BQ476" s="238">
        <f t="shared" si="234"/>
        <v>375</v>
      </c>
      <c r="BW476" s="153">
        <f t="shared" si="226"/>
        <v>861</v>
      </c>
    </row>
    <row r="477" spans="1:75">
      <c r="A477" s="170">
        <v>535</v>
      </c>
      <c r="B477" s="171">
        <v>46060</v>
      </c>
      <c r="C477" s="223" t="s">
        <v>99</v>
      </c>
      <c r="D477" s="130" t="str">
        <f t="shared" si="224"/>
        <v>IG</v>
      </c>
      <c r="E477" s="172" t="s">
        <v>144</v>
      </c>
      <c r="F477" s="172" t="s">
        <v>134</v>
      </c>
      <c r="G477" s="173" t="s">
        <v>186</v>
      </c>
      <c r="H477" s="173" t="s">
        <v>183</v>
      </c>
      <c r="I477" s="173"/>
      <c r="J477" s="105">
        <v>208247</v>
      </c>
      <c r="K477" s="197" t="str">
        <f>VLOOKUP(J477,'[3]Item List (3)'!A$1:B$110000,2,FALSE)</f>
        <v>OR.209 YY2 </v>
      </c>
      <c r="L477" s="105">
        <v>251221004</v>
      </c>
      <c r="M477" s="198" t="str">
        <f t="shared" si="225"/>
        <v>OR</v>
      </c>
      <c r="N477" s="153">
        <v>20</v>
      </c>
      <c r="O477" s="199">
        <f t="shared" si="238"/>
        <v>180</v>
      </c>
      <c r="P477" s="153">
        <v>1</v>
      </c>
      <c r="Q477" s="153">
        <v>1137</v>
      </c>
      <c r="R477" s="153">
        <v>25</v>
      </c>
      <c r="S477" s="153"/>
      <c r="T477" s="153"/>
      <c r="U477" s="209">
        <f t="shared" si="239"/>
        <v>1137</v>
      </c>
      <c r="V477" s="153">
        <v>440</v>
      </c>
      <c r="W477" s="153"/>
      <c r="X477" s="153"/>
      <c r="Y477" s="153"/>
      <c r="Z477" s="153"/>
      <c r="AA477" s="153"/>
      <c r="AB477" s="153"/>
      <c r="AC477" s="153"/>
      <c r="AD477" s="153"/>
      <c r="AE477" s="153"/>
      <c r="AF477" s="153"/>
      <c r="AG477" s="153"/>
      <c r="AH477" s="153"/>
      <c r="AI477" s="153"/>
      <c r="AJ477" s="153"/>
      <c r="AK477" s="153"/>
      <c r="AL477" s="153"/>
      <c r="AM477" s="153"/>
      <c r="AN477" s="153"/>
      <c r="AO477" s="153"/>
      <c r="AP477" s="153">
        <v>40</v>
      </c>
      <c r="AQ477" s="153"/>
      <c r="AR477" s="153"/>
      <c r="AS477" s="153"/>
      <c r="AT477" s="153"/>
      <c r="AU477" s="153"/>
      <c r="AV477" s="153"/>
      <c r="AW477" s="153"/>
      <c r="AX477" s="153"/>
      <c r="AY477" s="153"/>
      <c r="AZ477" s="153"/>
      <c r="BA477" s="153"/>
      <c r="BB477" s="153"/>
      <c r="BC477" s="153"/>
      <c r="BD477" s="153"/>
      <c r="BE477" s="153"/>
      <c r="BF477" s="153"/>
      <c r="BG477" s="223">
        <f t="shared" si="240"/>
        <v>480</v>
      </c>
      <c r="BH477" s="224">
        <f t="shared" si="235"/>
        <v>8</v>
      </c>
      <c r="BI477" s="225">
        <f t="shared" si="227"/>
        <v>7.33333333333333</v>
      </c>
      <c r="BJ477" s="225">
        <f t="shared" si="228"/>
        <v>91.6666666666667</v>
      </c>
      <c r="BK477" s="226">
        <f t="shared" si="229"/>
        <v>86.1363636363636</v>
      </c>
      <c r="BL477" s="226">
        <f t="shared" si="230"/>
        <v>97.8012313104661</v>
      </c>
      <c r="BM477" s="226">
        <f t="shared" si="237"/>
        <v>77.2222222222222</v>
      </c>
      <c r="BN477" s="237">
        <f t="shared" si="231"/>
        <v>0.666666666666667</v>
      </c>
      <c r="BO477" s="237">
        <f t="shared" si="232"/>
        <v>1320</v>
      </c>
      <c r="BP477" s="237">
        <f t="shared" si="233"/>
        <v>0</v>
      </c>
      <c r="BQ477" s="238">
        <f t="shared" si="234"/>
        <v>0</v>
      </c>
      <c r="BW477" s="153">
        <f t="shared" si="226"/>
        <v>1137</v>
      </c>
    </row>
    <row r="478" spans="1:75">
      <c r="A478" s="170">
        <v>536</v>
      </c>
      <c r="B478" s="171">
        <v>46060</v>
      </c>
      <c r="C478" s="223" t="s">
        <v>97</v>
      </c>
      <c r="D478" s="130" t="str">
        <f t="shared" si="224"/>
        <v>IG</v>
      </c>
      <c r="E478" s="172" t="s">
        <v>146</v>
      </c>
      <c r="F478" s="172" t="s">
        <v>134</v>
      </c>
      <c r="G478" s="173" t="s">
        <v>123</v>
      </c>
      <c r="H478" s="173"/>
      <c r="I478" s="173"/>
      <c r="J478" s="105">
        <v>104247</v>
      </c>
      <c r="K478" s="197" t="str">
        <f>VLOOKUP(J478,'[3]Item List (3)'!A$1:B$110000,2,FALSE)</f>
        <v>IR.209</v>
      </c>
      <c r="L478" s="105">
        <v>251221001</v>
      </c>
      <c r="M478" s="198" t="str">
        <f t="shared" si="225"/>
        <v>IR</v>
      </c>
      <c r="N478" s="153">
        <v>25</v>
      </c>
      <c r="O478" s="199">
        <f t="shared" si="238"/>
        <v>144</v>
      </c>
      <c r="P478" s="153">
        <v>1</v>
      </c>
      <c r="Q478" s="153">
        <v>806</v>
      </c>
      <c r="R478" s="153">
        <v>56</v>
      </c>
      <c r="S478" s="153">
        <v>7</v>
      </c>
      <c r="T478" s="153">
        <v>10</v>
      </c>
      <c r="U478" s="209">
        <f t="shared" si="239"/>
        <v>823</v>
      </c>
      <c r="V478" s="153">
        <v>435</v>
      </c>
      <c r="W478" s="153"/>
      <c r="X478" s="153">
        <v>10</v>
      </c>
      <c r="Y478" s="153"/>
      <c r="Z478" s="153">
        <v>15</v>
      </c>
      <c r="AA478" s="153"/>
      <c r="AB478" s="153"/>
      <c r="AC478" s="153"/>
      <c r="AD478" s="153"/>
      <c r="AE478" s="153"/>
      <c r="AF478" s="153"/>
      <c r="AG478" s="153"/>
      <c r="AH478" s="153"/>
      <c r="AI478" s="153"/>
      <c r="AJ478" s="153"/>
      <c r="AK478" s="153"/>
      <c r="AL478" s="153"/>
      <c r="AM478" s="153"/>
      <c r="AN478" s="153"/>
      <c r="AO478" s="153"/>
      <c r="AP478" s="153">
        <v>20</v>
      </c>
      <c r="AQ478" s="153"/>
      <c r="AR478" s="153"/>
      <c r="AS478" s="153"/>
      <c r="AT478" s="153"/>
      <c r="AU478" s="153"/>
      <c r="AV478" s="153"/>
      <c r="AW478" s="153"/>
      <c r="AX478" s="153"/>
      <c r="AY478" s="153"/>
      <c r="AZ478" s="153"/>
      <c r="BA478" s="153"/>
      <c r="BB478" s="153"/>
      <c r="BC478" s="153"/>
      <c r="BD478" s="153"/>
      <c r="BE478" s="153"/>
      <c r="BF478" s="153"/>
      <c r="BG478" s="223">
        <f t="shared" si="240"/>
        <v>480</v>
      </c>
      <c r="BH478" s="224">
        <f t="shared" si="235"/>
        <v>8</v>
      </c>
      <c r="BI478" s="225">
        <f t="shared" si="227"/>
        <v>7.25</v>
      </c>
      <c r="BJ478" s="225">
        <f t="shared" si="228"/>
        <v>90.625</v>
      </c>
      <c r="BK478" s="226">
        <f t="shared" si="229"/>
        <v>78.8314176245211</v>
      </c>
      <c r="BL478" s="226">
        <f t="shared" si="230"/>
        <v>91.1300121506683</v>
      </c>
      <c r="BM478" s="226">
        <f t="shared" si="237"/>
        <v>65.1041666666667</v>
      </c>
      <c r="BN478" s="237">
        <f t="shared" si="231"/>
        <v>0.333333333333333</v>
      </c>
      <c r="BO478" s="237">
        <f t="shared" si="232"/>
        <v>1104</v>
      </c>
      <c r="BP478" s="237">
        <f t="shared" si="233"/>
        <v>0.416666666666667</v>
      </c>
      <c r="BQ478" s="238">
        <f t="shared" si="234"/>
        <v>60</v>
      </c>
      <c r="BW478" s="153">
        <f t="shared" si="226"/>
        <v>806</v>
      </c>
    </row>
    <row r="479" spans="1:75">
      <c r="A479" s="170">
        <v>537</v>
      </c>
      <c r="B479" s="171">
        <v>46060</v>
      </c>
      <c r="C479" s="223" t="s">
        <v>99</v>
      </c>
      <c r="D479" s="130" t="str">
        <f t="shared" si="224"/>
        <v>IG</v>
      </c>
      <c r="E479" s="172" t="s">
        <v>146</v>
      </c>
      <c r="F479" s="172" t="s">
        <v>134</v>
      </c>
      <c r="G479" s="173" t="s">
        <v>151</v>
      </c>
      <c r="H479" s="173"/>
      <c r="I479" s="173"/>
      <c r="J479" s="105">
        <v>104247</v>
      </c>
      <c r="K479" s="197" t="str">
        <f>VLOOKUP(J479,'[3]Item List (3)'!A$1:B$110000,2,FALSE)</f>
        <v>IR.209</v>
      </c>
      <c r="L479" s="105">
        <v>251221001</v>
      </c>
      <c r="M479" s="198" t="str">
        <f t="shared" si="225"/>
        <v>IR</v>
      </c>
      <c r="N479" s="153">
        <v>25</v>
      </c>
      <c r="O479" s="199">
        <f t="shared" si="238"/>
        <v>144</v>
      </c>
      <c r="P479" s="153">
        <v>1</v>
      </c>
      <c r="Q479" s="153">
        <v>669</v>
      </c>
      <c r="R479" s="153">
        <v>48</v>
      </c>
      <c r="S479" s="153">
        <v>25</v>
      </c>
      <c r="T479" s="153">
        <v>16</v>
      </c>
      <c r="U479" s="209">
        <f t="shared" si="239"/>
        <v>710</v>
      </c>
      <c r="V479" s="153">
        <v>390</v>
      </c>
      <c r="W479" s="153"/>
      <c r="X479" s="153">
        <v>25</v>
      </c>
      <c r="Y479" s="153"/>
      <c r="Z479" s="153"/>
      <c r="AA479" s="153"/>
      <c r="AB479" s="153"/>
      <c r="AC479" s="153"/>
      <c r="AD479" s="153"/>
      <c r="AE479" s="153">
        <v>20</v>
      </c>
      <c r="AF479" s="153"/>
      <c r="AG479" s="153"/>
      <c r="AH479" s="153"/>
      <c r="AI479" s="153"/>
      <c r="AJ479" s="153"/>
      <c r="AK479" s="153"/>
      <c r="AL479" s="153"/>
      <c r="AM479" s="153"/>
      <c r="AN479" s="153"/>
      <c r="AO479" s="153"/>
      <c r="AP479" s="153">
        <v>30</v>
      </c>
      <c r="AQ479" s="153"/>
      <c r="AR479" s="153"/>
      <c r="AS479" s="153"/>
      <c r="AT479" s="153"/>
      <c r="AU479" s="153"/>
      <c r="AV479" s="153"/>
      <c r="AW479" s="153"/>
      <c r="AX479" s="153"/>
      <c r="AY479" s="153"/>
      <c r="AZ479" s="153"/>
      <c r="BA479" s="153"/>
      <c r="BB479" s="153"/>
      <c r="BC479" s="153">
        <v>10</v>
      </c>
      <c r="BD479" s="153"/>
      <c r="BE479" s="153">
        <v>5</v>
      </c>
      <c r="BF479" s="153"/>
      <c r="BG479" s="223">
        <f t="shared" si="240"/>
        <v>480</v>
      </c>
      <c r="BH479" s="224">
        <f t="shared" si="235"/>
        <v>8</v>
      </c>
      <c r="BI479" s="225">
        <f t="shared" si="227"/>
        <v>6.5</v>
      </c>
      <c r="BJ479" s="225">
        <f t="shared" si="228"/>
        <v>81.25</v>
      </c>
      <c r="BK479" s="226">
        <f t="shared" si="229"/>
        <v>75.8547008547009</v>
      </c>
      <c r="BL479" s="226">
        <f t="shared" si="230"/>
        <v>87.4647887323944</v>
      </c>
      <c r="BM479" s="226">
        <f t="shared" si="237"/>
        <v>53.90625</v>
      </c>
      <c r="BN479" s="237">
        <f t="shared" si="231"/>
        <v>0.583333333333333</v>
      </c>
      <c r="BO479" s="237">
        <f t="shared" si="232"/>
        <v>1068</v>
      </c>
      <c r="BP479" s="237">
        <f t="shared" si="233"/>
        <v>0.916666666666667</v>
      </c>
      <c r="BQ479" s="238">
        <f t="shared" si="234"/>
        <v>132</v>
      </c>
      <c r="BW479" s="153">
        <f t="shared" si="226"/>
        <v>669</v>
      </c>
    </row>
    <row r="480" spans="1:75">
      <c r="A480" s="170">
        <v>538</v>
      </c>
      <c r="B480" s="171">
        <v>46060</v>
      </c>
      <c r="C480" s="223" t="s">
        <v>97</v>
      </c>
      <c r="D480" s="130" t="str">
        <f t="shared" si="224"/>
        <v>IG</v>
      </c>
      <c r="E480" s="172" t="s">
        <v>149</v>
      </c>
      <c r="F480" s="172" t="s">
        <v>134</v>
      </c>
      <c r="G480" s="173" t="s">
        <v>150</v>
      </c>
      <c r="H480" s="173"/>
      <c r="I480" s="173"/>
      <c r="J480" s="105">
        <v>200497.11</v>
      </c>
      <c r="K480" s="197" t="str">
        <f>VLOOKUP(J480,'[3]Item List (3)'!A$1:B$110000,2,FALSE)</f>
        <v>OR.MNA6718G</v>
      </c>
      <c r="L480" s="105">
        <v>260129020</v>
      </c>
      <c r="M480" s="198" t="str">
        <f t="shared" si="225"/>
        <v>OR</v>
      </c>
      <c r="N480" s="153">
        <v>30</v>
      </c>
      <c r="O480" s="199">
        <f t="shared" si="238"/>
        <v>120</v>
      </c>
      <c r="P480" s="153">
        <v>1</v>
      </c>
      <c r="Q480" s="153">
        <v>652</v>
      </c>
      <c r="R480" s="153">
        <v>7</v>
      </c>
      <c r="S480" s="153">
        <v>3</v>
      </c>
      <c r="T480" s="153"/>
      <c r="U480" s="209">
        <f t="shared" si="239"/>
        <v>655</v>
      </c>
      <c r="V480" s="153">
        <v>410</v>
      </c>
      <c r="W480" s="153"/>
      <c r="X480" s="153">
        <v>40</v>
      </c>
      <c r="Y480" s="153"/>
      <c r="Z480" s="153"/>
      <c r="AA480" s="153"/>
      <c r="AB480" s="153"/>
      <c r="AC480" s="153">
        <v>15</v>
      </c>
      <c r="AD480" s="153"/>
      <c r="AE480" s="153">
        <v>5</v>
      </c>
      <c r="AF480" s="153"/>
      <c r="AG480" s="153"/>
      <c r="AH480" s="153"/>
      <c r="AI480" s="153"/>
      <c r="AJ480" s="153"/>
      <c r="AK480" s="153"/>
      <c r="AL480" s="153"/>
      <c r="AM480" s="153"/>
      <c r="AN480" s="153"/>
      <c r="AO480" s="153"/>
      <c r="AP480" s="153">
        <v>10</v>
      </c>
      <c r="AQ480" s="153"/>
      <c r="AR480" s="153"/>
      <c r="AS480" s="153"/>
      <c r="AT480" s="153"/>
      <c r="AU480" s="153"/>
      <c r="AV480" s="153"/>
      <c r="AW480" s="153"/>
      <c r="AX480" s="153"/>
      <c r="AY480" s="153"/>
      <c r="AZ480" s="153"/>
      <c r="BA480" s="153"/>
      <c r="BB480" s="153"/>
      <c r="BC480" s="153"/>
      <c r="BD480" s="153"/>
      <c r="BE480" s="153"/>
      <c r="BF480" s="153"/>
      <c r="BG480" s="223">
        <f t="shared" si="240"/>
        <v>480</v>
      </c>
      <c r="BH480" s="224">
        <f t="shared" si="235"/>
        <v>8</v>
      </c>
      <c r="BI480" s="225">
        <f t="shared" si="227"/>
        <v>6.83333333333333</v>
      </c>
      <c r="BJ480" s="225">
        <f t="shared" si="228"/>
        <v>85.4166666666667</v>
      </c>
      <c r="BK480" s="226">
        <f t="shared" si="229"/>
        <v>79.8780487804878</v>
      </c>
      <c r="BL480" s="226">
        <f t="shared" si="230"/>
        <v>98.4732824427481</v>
      </c>
      <c r="BM480" s="226">
        <f t="shared" si="237"/>
        <v>67.1875</v>
      </c>
      <c r="BN480" s="237">
        <f t="shared" si="231"/>
        <v>0.166666666666667</v>
      </c>
      <c r="BO480" s="237">
        <f t="shared" si="232"/>
        <v>940</v>
      </c>
      <c r="BP480" s="237">
        <f t="shared" si="233"/>
        <v>1</v>
      </c>
      <c r="BQ480" s="238">
        <f t="shared" si="234"/>
        <v>120</v>
      </c>
      <c r="BW480" s="153">
        <f t="shared" si="226"/>
        <v>652</v>
      </c>
    </row>
    <row r="481" spans="1:75">
      <c r="A481" s="170">
        <v>539</v>
      </c>
      <c r="B481" s="171">
        <v>46060</v>
      </c>
      <c r="C481" s="223" t="s">
        <v>99</v>
      </c>
      <c r="D481" s="130" t="str">
        <f t="shared" si="224"/>
        <v>IG</v>
      </c>
      <c r="E481" s="172" t="s">
        <v>149</v>
      </c>
      <c r="F481" s="172" t="s">
        <v>134</v>
      </c>
      <c r="G481" s="173" t="s">
        <v>155</v>
      </c>
      <c r="H481" s="173" t="s">
        <v>176</v>
      </c>
      <c r="I481" s="173"/>
      <c r="J481" s="105">
        <v>200497.11</v>
      </c>
      <c r="K481" s="197" t="str">
        <f>VLOOKUP(J481,'[3]Item List (3)'!A$1:B$110000,2,FALSE)</f>
        <v>OR.MNA6718G</v>
      </c>
      <c r="L481" s="105">
        <v>260129020</v>
      </c>
      <c r="M481" s="198" t="str">
        <f t="shared" si="225"/>
        <v>OR</v>
      </c>
      <c r="N481" s="153">
        <v>30</v>
      </c>
      <c r="O481" s="199">
        <f t="shared" si="238"/>
        <v>120</v>
      </c>
      <c r="P481" s="153">
        <v>1</v>
      </c>
      <c r="Q481" s="153">
        <v>832</v>
      </c>
      <c r="R481" s="153"/>
      <c r="S481" s="153">
        <v>5</v>
      </c>
      <c r="T481" s="153"/>
      <c r="U481" s="209">
        <f t="shared" si="239"/>
        <v>837</v>
      </c>
      <c r="V481" s="153">
        <v>470</v>
      </c>
      <c r="W481" s="153"/>
      <c r="X481" s="153"/>
      <c r="Y481" s="153"/>
      <c r="Z481" s="153"/>
      <c r="AA481" s="153"/>
      <c r="AB481" s="153"/>
      <c r="AC481" s="153"/>
      <c r="AD481" s="153"/>
      <c r="AE481" s="153"/>
      <c r="AF481" s="153"/>
      <c r="AG481" s="153"/>
      <c r="AH481" s="153"/>
      <c r="AI481" s="153"/>
      <c r="AJ481" s="153"/>
      <c r="AK481" s="153"/>
      <c r="AL481" s="153"/>
      <c r="AM481" s="153"/>
      <c r="AN481" s="153"/>
      <c r="AO481" s="153"/>
      <c r="AP481" s="153">
        <v>10</v>
      </c>
      <c r="AQ481" s="153"/>
      <c r="AR481" s="153"/>
      <c r="AS481" s="153"/>
      <c r="AT481" s="153"/>
      <c r="AU481" s="153"/>
      <c r="AV481" s="153"/>
      <c r="AW481" s="153"/>
      <c r="AX481" s="153"/>
      <c r="AY481" s="153"/>
      <c r="AZ481" s="153"/>
      <c r="BA481" s="153"/>
      <c r="BB481" s="153"/>
      <c r="BC481" s="153"/>
      <c r="BD481" s="153"/>
      <c r="BE481" s="153"/>
      <c r="BF481" s="153"/>
      <c r="BG481" s="223">
        <f t="shared" si="240"/>
        <v>480</v>
      </c>
      <c r="BH481" s="224">
        <f t="shared" si="235"/>
        <v>8</v>
      </c>
      <c r="BI481" s="225">
        <f t="shared" si="227"/>
        <v>7.83333333333333</v>
      </c>
      <c r="BJ481" s="225">
        <f t="shared" si="228"/>
        <v>97.9166666666667</v>
      </c>
      <c r="BK481" s="226">
        <f t="shared" si="229"/>
        <v>89.0425531914894</v>
      </c>
      <c r="BL481" s="226">
        <f t="shared" si="230"/>
        <v>99.4026284348865</v>
      </c>
      <c r="BM481" s="226">
        <f t="shared" ref="BM481:BM490" si="241">IFERROR((((BJ481*BK481*BL481)/1000000)*100),0)</f>
        <v>86.6666666666667</v>
      </c>
      <c r="BN481" s="237">
        <f t="shared" si="231"/>
        <v>0.166666666666667</v>
      </c>
      <c r="BO481" s="237">
        <f t="shared" si="232"/>
        <v>940</v>
      </c>
      <c r="BP481" s="237">
        <f t="shared" si="233"/>
        <v>0</v>
      </c>
      <c r="BQ481" s="238">
        <f t="shared" si="234"/>
        <v>0</v>
      </c>
      <c r="BW481" s="153">
        <f t="shared" si="226"/>
        <v>832</v>
      </c>
    </row>
    <row r="482" spans="1:75">
      <c r="A482" s="170">
        <v>540</v>
      </c>
      <c r="B482" s="171">
        <v>46060</v>
      </c>
      <c r="C482" s="223" t="s">
        <v>97</v>
      </c>
      <c r="D482" s="130" t="str">
        <f t="shared" si="224"/>
        <v>IG</v>
      </c>
      <c r="E482" s="172" t="s">
        <v>152</v>
      </c>
      <c r="F482" s="172"/>
      <c r="G482" s="173"/>
      <c r="H482" s="173"/>
      <c r="I482" s="173"/>
      <c r="J482" s="105"/>
      <c r="K482" s="197" t="e">
        <f>VLOOKUP(J482,'[3]Item List (3)'!A$1:B$110000,2,FALSE)</f>
        <v>#N/A</v>
      </c>
      <c r="L482" s="105"/>
      <c r="M482" s="198" t="str">
        <f t="shared" si="225"/>
        <v>IR</v>
      </c>
      <c r="N482" s="153"/>
      <c r="O482" s="199" t="str">
        <f t="shared" si="238"/>
        <v/>
      </c>
      <c r="P482" s="153"/>
      <c r="Q482" s="153"/>
      <c r="R482" s="153"/>
      <c r="S482" s="153"/>
      <c r="T482" s="153"/>
      <c r="U482" s="209">
        <f t="shared" si="239"/>
        <v>0</v>
      </c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3"/>
      <c r="AH482" s="153"/>
      <c r="AI482" s="153"/>
      <c r="AJ482" s="153"/>
      <c r="AK482" s="153"/>
      <c r="AL482" s="153"/>
      <c r="AM482" s="153"/>
      <c r="AN482" s="153"/>
      <c r="AO482" s="153"/>
      <c r="AP482" s="153"/>
      <c r="AQ482" s="153"/>
      <c r="AR482" s="153">
        <v>480</v>
      </c>
      <c r="AS482" s="153"/>
      <c r="AT482" s="153"/>
      <c r="AU482" s="153"/>
      <c r="AV482" s="153"/>
      <c r="AW482" s="153"/>
      <c r="AX482" s="153"/>
      <c r="AY482" s="153"/>
      <c r="AZ482" s="153"/>
      <c r="BA482" s="153"/>
      <c r="BB482" s="153"/>
      <c r="BC482" s="153"/>
      <c r="BD482" s="153"/>
      <c r="BE482" s="153"/>
      <c r="BF482" s="153"/>
      <c r="BG482" s="223">
        <f t="shared" si="240"/>
        <v>480</v>
      </c>
      <c r="BH482" s="224">
        <f t="shared" si="235"/>
        <v>8</v>
      </c>
      <c r="BI482" s="225">
        <f t="shared" si="227"/>
        <v>0</v>
      </c>
      <c r="BJ482" s="225">
        <f t="shared" si="228"/>
        <v>0</v>
      </c>
      <c r="BK482" s="226">
        <f t="shared" si="229"/>
        <v>0</v>
      </c>
      <c r="BL482" s="226">
        <f t="shared" si="230"/>
        <v>0</v>
      </c>
      <c r="BM482" s="226">
        <f t="shared" si="241"/>
        <v>0</v>
      </c>
      <c r="BN482" s="237">
        <f t="shared" si="231"/>
        <v>0</v>
      </c>
      <c r="BO482" s="237">
        <f t="shared" si="232"/>
        <v>0</v>
      </c>
      <c r="BP482" s="237">
        <f t="shared" si="233"/>
        <v>8</v>
      </c>
      <c r="BQ482" s="238">
        <f t="shared" si="234"/>
        <v>0</v>
      </c>
      <c r="BW482" s="153">
        <f t="shared" si="226"/>
        <v>0</v>
      </c>
    </row>
    <row r="483" spans="1:75">
      <c r="A483" s="170">
        <v>541</v>
      </c>
      <c r="B483" s="171">
        <v>46060</v>
      </c>
      <c r="C483" s="223" t="s">
        <v>99</v>
      </c>
      <c r="D483" s="130" t="str">
        <f t="shared" si="224"/>
        <v>IG</v>
      </c>
      <c r="E483" s="172" t="s">
        <v>152</v>
      </c>
      <c r="F483" s="172"/>
      <c r="G483" s="173"/>
      <c r="H483" s="173"/>
      <c r="I483" s="173"/>
      <c r="J483" s="105"/>
      <c r="K483" s="197" t="e">
        <f>VLOOKUP(J483,'[3]Item List (3)'!A$1:B$110000,2,FALSE)</f>
        <v>#N/A</v>
      </c>
      <c r="L483" s="105"/>
      <c r="M483" s="198" t="str">
        <f t="shared" si="225"/>
        <v>IR</v>
      </c>
      <c r="N483" s="153"/>
      <c r="O483" s="199" t="str">
        <f t="shared" si="238"/>
        <v/>
      </c>
      <c r="P483" s="153"/>
      <c r="Q483" s="153"/>
      <c r="R483" s="153"/>
      <c r="S483" s="153"/>
      <c r="T483" s="153"/>
      <c r="U483" s="209">
        <f t="shared" si="239"/>
        <v>0</v>
      </c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3"/>
      <c r="AH483" s="153"/>
      <c r="AI483" s="153"/>
      <c r="AJ483" s="153"/>
      <c r="AK483" s="153"/>
      <c r="AL483" s="153"/>
      <c r="AM483" s="153"/>
      <c r="AN483" s="153"/>
      <c r="AO483" s="153"/>
      <c r="AP483" s="153"/>
      <c r="AQ483" s="153"/>
      <c r="AR483" s="153">
        <v>480</v>
      </c>
      <c r="AS483" s="153"/>
      <c r="AT483" s="153"/>
      <c r="AU483" s="153"/>
      <c r="AV483" s="153"/>
      <c r="AW483" s="153"/>
      <c r="AX483" s="153"/>
      <c r="AY483" s="153"/>
      <c r="AZ483" s="153"/>
      <c r="BA483" s="153"/>
      <c r="BB483" s="153"/>
      <c r="BC483" s="153"/>
      <c r="BD483" s="153"/>
      <c r="BE483" s="153"/>
      <c r="BF483" s="153"/>
      <c r="BG483" s="223">
        <f t="shared" si="240"/>
        <v>480</v>
      </c>
      <c r="BH483" s="224">
        <f t="shared" si="235"/>
        <v>8</v>
      </c>
      <c r="BI483" s="225">
        <f t="shared" si="227"/>
        <v>0</v>
      </c>
      <c r="BJ483" s="225">
        <f t="shared" si="228"/>
        <v>0</v>
      </c>
      <c r="BK483" s="226">
        <f t="shared" si="229"/>
        <v>0</v>
      </c>
      <c r="BL483" s="226">
        <f t="shared" si="230"/>
        <v>0</v>
      </c>
      <c r="BM483" s="226">
        <f t="shared" si="241"/>
        <v>0</v>
      </c>
      <c r="BN483" s="237">
        <f t="shared" si="231"/>
        <v>0</v>
      </c>
      <c r="BO483" s="237">
        <f t="shared" si="232"/>
        <v>0</v>
      </c>
      <c r="BP483" s="237">
        <f t="shared" si="233"/>
        <v>8</v>
      </c>
      <c r="BQ483" s="238">
        <f t="shared" si="234"/>
        <v>0</v>
      </c>
      <c r="BW483" s="153">
        <f t="shared" si="226"/>
        <v>0</v>
      </c>
    </row>
    <row r="484" spans="1:75">
      <c r="A484" s="170">
        <v>542</v>
      </c>
      <c r="B484" s="171">
        <v>46060</v>
      </c>
      <c r="C484" s="223" t="s">
        <v>97</v>
      </c>
      <c r="D484" s="130" t="s">
        <v>6</v>
      </c>
      <c r="E484" s="172" t="s">
        <v>153</v>
      </c>
      <c r="F484" s="172" t="s">
        <v>134</v>
      </c>
      <c r="G484" s="173" t="s">
        <v>154</v>
      </c>
      <c r="H484" s="173"/>
      <c r="I484" s="173"/>
      <c r="J484" s="105">
        <v>208448</v>
      </c>
      <c r="K484" s="197" t="str">
        <f>VLOOKUP(J484,'[3]Item List (3)'!A$1:B$110000,2,FALSE)</f>
        <v>R.OR 448(JC 8007) </v>
      </c>
      <c r="L484" s="105">
        <v>251223010</v>
      </c>
      <c r="M484" s="198" t="str">
        <f t="shared" si="225"/>
        <v>OR</v>
      </c>
      <c r="N484" s="153">
        <v>30</v>
      </c>
      <c r="O484" s="199">
        <f t="shared" si="238"/>
        <v>120</v>
      </c>
      <c r="P484" s="153">
        <v>1</v>
      </c>
      <c r="Q484" s="153">
        <v>530</v>
      </c>
      <c r="R484" s="153">
        <v>40</v>
      </c>
      <c r="S484" s="153">
        <v>10</v>
      </c>
      <c r="T484" s="153"/>
      <c r="U484" s="209">
        <f t="shared" si="239"/>
        <v>540</v>
      </c>
      <c r="V484" s="153">
        <v>350</v>
      </c>
      <c r="W484" s="153"/>
      <c r="X484" s="153"/>
      <c r="Y484" s="153"/>
      <c r="Z484" s="153">
        <v>10</v>
      </c>
      <c r="AA484" s="153"/>
      <c r="AB484" s="153"/>
      <c r="AC484" s="153">
        <v>15</v>
      </c>
      <c r="AD484" s="153"/>
      <c r="AE484" s="153">
        <v>15</v>
      </c>
      <c r="AF484" s="153"/>
      <c r="AG484" s="153"/>
      <c r="AH484" s="153"/>
      <c r="AI484" s="153"/>
      <c r="AJ484" s="153"/>
      <c r="AK484" s="153"/>
      <c r="AL484" s="153"/>
      <c r="AM484" s="153"/>
      <c r="AN484" s="153"/>
      <c r="AO484" s="153"/>
      <c r="AP484" s="153">
        <v>30</v>
      </c>
      <c r="AQ484" s="153"/>
      <c r="AR484" s="153">
        <v>60</v>
      </c>
      <c r="AS484" s="153"/>
      <c r="AT484" s="153"/>
      <c r="AU484" s="153"/>
      <c r="AV484" s="153"/>
      <c r="AW484" s="153"/>
      <c r="AX484" s="153"/>
      <c r="AY484" s="153"/>
      <c r="AZ484" s="153"/>
      <c r="BA484" s="153"/>
      <c r="BB484" s="153"/>
      <c r="BC484" s="153"/>
      <c r="BD484" s="153"/>
      <c r="BE484" s="153"/>
      <c r="BF484" s="153"/>
      <c r="BG484" s="223">
        <f t="shared" si="240"/>
        <v>480</v>
      </c>
      <c r="BH484" s="224">
        <f t="shared" si="235"/>
        <v>8</v>
      </c>
      <c r="BI484" s="225">
        <f t="shared" si="227"/>
        <v>5.83333333333333</v>
      </c>
      <c r="BJ484" s="225">
        <f t="shared" si="228"/>
        <v>72.9166666666667</v>
      </c>
      <c r="BK484" s="226">
        <f t="shared" si="229"/>
        <v>77.1428571428571</v>
      </c>
      <c r="BL484" s="226">
        <f t="shared" si="230"/>
        <v>90.7407407407407</v>
      </c>
      <c r="BM484" s="226">
        <f t="shared" si="241"/>
        <v>51.0416666666667</v>
      </c>
      <c r="BN484" s="237">
        <f t="shared" si="231"/>
        <v>0.5</v>
      </c>
      <c r="BO484" s="237">
        <f t="shared" si="232"/>
        <v>900</v>
      </c>
      <c r="BP484" s="237">
        <f t="shared" si="233"/>
        <v>1.66666666666667</v>
      </c>
      <c r="BQ484" s="238">
        <f t="shared" si="234"/>
        <v>200</v>
      </c>
      <c r="BW484" s="153">
        <f t="shared" si="226"/>
        <v>530</v>
      </c>
    </row>
    <row r="485" spans="1:75">
      <c r="A485" s="170">
        <v>543</v>
      </c>
      <c r="B485" s="171">
        <v>46060</v>
      </c>
      <c r="C485" s="223" t="s">
        <v>99</v>
      </c>
      <c r="D485" s="130" t="str">
        <f t="shared" si="224"/>
        <v>IG</v>
      </c>
      <c r="E485" s="172" t="s">
        <v>153</v>
      </c>
      <c r="F485" s="172" t="s">
        <v>134</v>
      </c>
      <c r="G485" s="173" t="s">
        <v>183</v>
      </c>
      <c r="H485" s="173"/>
      <c r="I485" s="173"/>
      <c r="J485" s="105">
        <v>208448</v>
      </c>
      <c r="K485" s="197" t="str">
        <f>VLOOKUP(J485,'[3]Item List (3)'!A$1:B$110000,2,FALSE)</f>
        <v>R.OR 448(JC 8007) </v>
      </c>
      <c r="L485" s="105">
        <v>251223010</v>
      </c>
      <c r="M485" s="198" t="str">
        <f t="shared" si="225"/>
        <v>OR</v>
      </c>
      <c r="N485" s="153">
        <v>30</v>
      </c>
      <c r="O485" s="199">
        <f t="shared" si="238"/>
        <v>120</v>
      </c>
      <c r="P485" s="153">
        <v>1</v>
      </c>
      <c r="Q485" s="153">
        <v>315</v>
      </c>
      <c r="R485" s="153"/>
      <c r="S485" s="153">
        <v>10</v>
      </c>
      <c r="T485" s="153"/>
      <c r="U485" s="209">
        <f t="shared" si="239"/>
        <v>325</v>
      </c>
      <c r="V485" s="153">
        <v>180</v>
      </c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3"/>
      <c r="AH485" s="153"/>
      <c r="AI485" s="153"/>
      <c r="AJ485" s="153"/>
      <c r="AK485" s="153"/>
      <c r="AL485" s="153"/>
      <c r="AM485" s="153"/>
      <c r="AN485" s="153"/>
      <c r="AO485" s="153"/>
      <c r="AP485" s="153"/>
      <c r="AQ485" s="153"/>
      <c r="AR485" s="153">
        <v>300</v>
      </c>
      <c r="AS485" s="153"/>
      <c r="AT485" s="153"/>
      <c r="AU485" s="153"/>
      <c r="AV485" s="153"/>
      <c r="AW485" s="153"/>
      <c r="AX485" s="153"/>
      <c r="AY485" s="153"/>
      <c r="AZ485" s="153"/>
      <c r="BA485" s="153"/>
      <c r="BB485" s="153"/>
      <c r="BC485" s="153"/>
      <c r="BD485" s="153"/>
      <c r="BE485" s="153"/>
      <c r="BF485" s="153"/>
      <c r="BG485" s="223">
        <f t="shared" si="240"/>
        <v>480</v>
      </c>
      <c r="BH485" s="224">
        <f t="shared" si="235"/>
        <v>8</v>
      </c>
      <c r="BI485" s="225">
        <f t="shared" si="227"/>
        <v>3</v>
      </c>
      <c r="BJ485" s="225">
        <f t="shared" si="228"/>
        <v>37.5</v>
      </c>
      <c r="BK485" s="226">
        <f t="shared" si="229"/>
        <v>90.2777777777778</v>
      </c>
      <c r="BL485" s="226">
        <f t="shared" si="230"/>
        <v>96.9230769230769</v>
      </c>
      <c r="BM485" s="226">
        <f t="shared" si="241"/>
        <v>32.8125</v>
      </c>
      <c r="BN485" s="237">
        <f t="shared" si="231"/>
        <v>0</v>
      </c>
      <c r="BO485" s="237">
        <f t="shared" si="232"/>
        <v>960</v>
      </c>
      <c r="BP485" s="237">
        <f t="shared" si="233"/>
        <v>5</v>
      </c>
      <c r="BQ485" s="238">
        <f t="shared" si="234"/>
        <v>600</v>
      </c>
      <c r="BW485" s="153">
        <f t="shared" si="226"/>
        <v>315</v>
      </c>
    </row>
    <row r="486" spans="1:75">
      <c r="A486" s="170">
        <v>544</v>
      </c>
      <c r="B486" s="171">
        <v>46060</v>
      </c>
      <c r="C486" s="223" t="s">
        <v>97</v>
      </c>
      <c r="D486" s="130" t="str">
        <f t="shared" si="224"/>
        <v>IG</v>
      </c>
      <c r="E486" s="172" t="s">
        <v>156</v>
      </c>
      <c r="F486" s="172"/>
      <c r="G486" s="173"/>
      <c r="H486" s="173"/>
      <c r="I486" s="173"/>
      <c r="J486" s="105"/>
      <c r="K486" s="197" t="e">
        <f>VLOOKUP(J486,'[3]Item List (3)'!A$1:B$110000,2,FALSE)</f>
        <v>#N/A</v>
      </c>
      <c r="L486" s="105"/>
      <c r="M486" s="198" t="str">
        <f t="shared" si="225"/>
        <v>IR</v>
      </c>
      <c r="N486" s="153"/>
      <c r="O486" s="199" t="str">
        <f t="shared" si="238"/>
        <v/>
      </c>
      <c r="P486" s="153"/>
      <c r="Q486" s="153"/>
      <c r="R486" s="153"/>
      <c r="S486" s="153"/>
      <c r="T486" s="153"/>
      <c r="U486" s="209">
        <f t="shared" si="239"/>
        <v>0</v>
      </c>
      <c r="V486" s="153"/>
      <c r="W486" s="153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3"/>
      <c r="AH486" s="153"/>
      <c r="AI486" s="153"/>
      <c r="AJ486" s="153"/>
      <c r="AK486" s="153"/>
      <c r="AL486" s="153"/>
      <c r="AM486" s="153"/>
      <c r="AN486" s="153"/>
      <c r="AO486" s="153"/>
      <c r="AP486" s="153"/>
      <c r="AQ486" s="153"/>
      <c r="AR486" s="153"/>
      <c r="AS486" s="153"/>
      <c r="AT486" s="153"/>
      <c r="AU486" s="153">
        <v>480</v>
      </c>
      <c r="AV486" s="153"/>
      <c r="AW486" s="153"/>
      <c r="AX486" s="153"/>
      <c r="AY486" s="153"/>
      <c r="AZ486" s="153"/>
      <c r="BA486" s="153"/>
      <c r="BB486" s="153"/>
      <c r="BC486" s="153"/>
      <c r="BD486" s="153"/>
      <c r="BE486" s="153"/>
      <c r="BF486" s="153"/>
      <c r="BG486" s="223">
        <f t="shared" si="240"/>
        <v>480</v>
      </c>
      <c r="BH486" s="224">
        <f t="shared" si="235"/>
        <v>8</v>
      </c>
      <c r="BI486" s="225">
        <f t="shared" si="227"/>
        <v>0</v>
      </c>
      <c r="BJ486" s="225">
        <f t="shared" si="228"/>
        <v>0</v>
      </c>
      <c r="BK486" s="226">
        <f t="shared" si="229"/>
        <v>0</v>
      </c>
      <c r="BL486" s="226">
        <f t="shared" si="230"/>
        <v>0</v>
      </c>
      <c r="BM486" s="226">
        <f t="shared" si="241"/>
        <v>0</v>
      </c>
      <c r="BN486" s="237">
        <f t="shared" si="231"/>
        <v>0</v>
      </c>
      <c r="BO486" s="237">
        <f t="shared" si="232"/>
        <v>0</v>
      </c>
      <c r="BP486" s="237">
        <f t="shared" si="233"/>
        <v>8</v>
      </c>
      <c r="BQ486" s="238">
        <f t="shared" si="234"/>
        <v>0</v>
      </c>
      <c r="BW486" s="153">
        <f t="shared" si="226"/>
        <v>0</v>
      </c>
    </row>
    <row r="487" spans="1:75">
      <c r="A487" s="170">
        <v>545</v>
      </c>
      <c r="B487" s="171">
        <v>46060</v>
      </c>
      <c r="C487" s="223" t="s">
        <v>99</v>
      </c>
      <c r="D487" s="130" t="str">
        <f t="shared" si="224"/>
        <v>IG</v>
      </c>
      <c r="E487" s="172" t="s">
        <v>156</v>
      </c>
      <c r="F487" s="172"/>
      <c r="G487" s="173"/>
      <c r="H487" s="173"/>
      <c r="I487" s="173"/>
      <c r="J487" s="105"/>
      <c r="K487" s="197" t="e">
        <f>VLOOKUP(J487,'[3]Item List (3)'!A$1:B$110000,2,FALSE)</f>
        <v>#N/A</v>
      </c>
      <c r="L487" s="105"/>
      <c r="M487" s="198" t="str">
        <f t="shared" si="225"/>
        <v>IR</v>
      </c>
      <c r="N487" s="153"/>
      <c r="O487" s="199" t="str">
        <f t="shared" si="238"/>
        <v/>
      </c>
      <c r="P487" s="153"/>
      <c r="Q487" s="153"/>
      <c r="R487" s="153"/>
      <c r="S487" s="153"/>
      <c r="T487" s="153"/>
      <c r="U487" s="209">
        <f t="shared" si="239"/>
        <v>0</v>
      </c>
      <c r="V487" s="153"/>
      <c r="W487" s="153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3"/>
      <c r="AH487" s="153"/>
      <c r="AI487" s="153"/>
      <c r="AJ487" s="153"/>
      <c r="AK487" s="153"/>
      <c r="AL487" s="153"/>
      <c r="AM487" s="153"/>
      <c r="AN487" s="153"/>
      <c r="AO487" s="153"/>
      <c r="AP487" s="153"/>
      <c r="AQ487" s="153"/>
      <c r="AR487" s="153"/>
      <c r="AS487" s="153"/>
      <c r="AT487" s="153"/>
      <c r="AU487" s="153">
        <v>480</v>
      </c>
      <c r="AV487" s="153"/>
      <c r="AW487" s="153"/>
      <c r="AX487" s="153"/>
      <c r="AY487" s="153"/>
      <c r="AZ487" s="153"/>
      <c r="BA487" s="153"/>
      <c r="BB487" s="153"/>
      <c r="BC487" s="153"/>
      <c r="BD487" s="153"/>
      <c r="BE487" s="153"/>
      <c r="BF487" s="153"/>
      <c r="BG487" s="223">
        <f t="shared" si="240"/>
        <v>480</v>
      </c>
      <c r="BH487" s="224">
        <f t="shared" si="235"/>
        <v>8</v>
      </c>
      <c r="BI487" s="225">
        <f t="shared" si="227"/>
        <v>0</v>
      </c>
      <c r="BJ487" s="225">
        <f t="shared" si="228"/>
        <v>0</v>
      </c>
      <c r="BK487" s="226">
        <f t="shared" si="229"/>
        <v>0</v>
      </c>
      <c r="BL487" s="226">
        <f t="shared" si="230"/>
        <v>0</v>
      </c>
      <c r="BM487" s="226">
        <f t="shared" si="241"/>
        <v>0</v>
      </c>
      <c r="BN487" s="237">
        <f t="shared" si="231"/>
        <v>0</v>
      </c>
      <c r="BO487" s="237">
        <f t="shared" si="232"/>
        <v>0</v>
      </c>
      <c r="BP487" s="237">
        <f t="shared" si="233"/>
        <v>8</v>
      </c>
      <c r="BQ487" s="238">
        <f t="shared" si="234"/>
        <v>0</v>
      </c>
      <c r="BW487" s="153">
        <f t="shared" si="226"/>
        <v>0</v>
      </c>
    </row>
    <row r="488" spans="1:75">
      <c r="A488" s="170">
        <v>546</v>
      </c>
      <c r="B488" s="171">
        <v>46060</v>
      </c>
      <c r="C488" s="223" t="s">
        <v>97</v>
      </c>
      <c r="D488" s="130" t="str">
        <f t="shared" si="224"/>
        <v>IG</v>
      </c>
      <c r="E488" s="172" t="s">
        <v>158</v>
      </c>
      <c r="F488" s="172"/>
      <c r="G488" s="173"/>
      <c r="H488" s="173"/>
      <c r="I488" s="173"/>
      <c r="J488" s="105"/>
      <c r="K488" s="197" t="e">
        <f>VLOOKUP(J488,'[3]Item List (3)'!A$1:B$110000,2,FALSE)</f>
        <v>#N/A</v>
      </c>
      <c r="L488" s="105"/>
      <c r="M488" s="198" t="str">
        <f t="shared" si="225"/>
        <v>IR</v>
      </c>
      <c r="N488" s="153"/>
      <c r="O488" s="199" t="str">
        <f t="shared" si="238"/>
        <v/>
      </c>
      <c r="P488" s="153"/>
      <c r="Q488" s="153"/>
      <c r="R488" s="153"/>
      <c r="S488" s="153"/>
      <c r="T488" s="153"/>
      <c r="U488" s="209">
        <f t="shared" si="239"/>
        <v>0</v>
      </c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3"/>
      <c r="AH488" s="153"/>
      <c r="AI488" s="153"/>
      <c r="AJ488" s="153"/>
      <c r="AK488" s="153"/>
      <c r="AL488" s="153"/>
      <c r="AM488" s="153"/>
      <c r="AN488" s="153"/>
      <c r="AO488" s="153"/>
      <c r="AP488" s="153"/>
      <c r="AQ488" s="153"/>
      <c r="AR488" s="153"/>
      <c r="AS488" s="153"/>
      <c r="AT488" s="153"/>
      <c r="AU488" s="153">
        <v>480</v>
      </c>
      <c r="AV488" s="153"/>
      <c r="AW488" s="153"/>
      <c r="AX488" s="153"/>
      <c r="AY488" s="153"/>
      <c r="AZ488" s="153"/>
      <c r="BA488" s="153"/>
      <c r="BB488" s="153"/>
      <c r="BC488" s="153"/>
      <c r="BD488" s="153"/>
      <c r="BE488" s="153"/>
      <c r="BF488" s="153"/>
      <c r="BG488" s="223">
        <f t="shared" si="240"/>
        <v>480</v>
      </c>
      <c r="BH488" s="224">
        <f t="shared" si="235"/>
        <v>8</v>
      </c>
      <c r="BI488" s="225">
        <f t="shared" si="227"/>
        <v>0</v>
      </c>
      <c r="BJ488" s="225">
        <f t="shared" si="228"/>
        <v>0</v>
      </c>
      <c r="BK488" s="226">
        <f t="shared" si="229"/>
        <v>0</v>
      </c>
      <c r="BL488" s="226">
        <f t="shared" si="230"/>
        <v>0</v>
      </c>
      <c r="BM488" s="226">
        <f t="shared" ref="BM488:BM515" si="242">IFERROR((((BJ488*BK488*BL488)/1000000)*100),0)</f>
        <v>0</v>
      </c>
      <c r="BN488" s="237">
        <f t="shared" si="231"/>
        <v>0</v>
      </c>
      <c r="BO488" s="237">
        <f t="shared" si="232"/>
        <v>0</v>
      </c>
      <c r="BP488" s="237">
        <f t="shared" si="233"/>
        <v>8</v>
      </c>
      <c r="BQ488" s="238">
        <f t="shared" si="234"/>
        <v>0</v>
      </c>
      <c r="BW488" s="153">
        <f t="shared" si="226"/>
        <v>0</v>
      </c>
    </row>
    <row r="489" spans="1:75">
      <c r="A489" s="170">
        <v>547</v>
      </c>
      <c r="B489" s="171">
        <v>46060</v>
      </c>
      <c r="C489" s="223" t="s">
        <v>99</v>
      </c>
      <c r="D489" s="130" t="str">
        <f t="shared" si="224"/>
        <v>IG</v>
      </c>
      <c r="E489" s="172" t="s">
        <v>158</v>
      </c>
      <c r="F489" s="172"/>
      <c r="G489" s="173"/>
      <c r="H489" s="173"/>
      <c r="I489" s="173"/>
      <c r="J489" s="105"/>
      <c r="K489" s="197" t="e">
        <f>VLOOKUP(J489,'[3]Item List (3)'!A$1:B$110000,2,FALSE)</f>
        <v>#N/A</v>
      </c>
      <c r="L489" s="105"/>
      <c r="M489" s="198" t="str">
        <f t="shared" si="225"/>
        <v>IR</v>
      </c>
      <c r="N489" s="153"/>
      <c r="O489" s="199" t="str">
        <f t="shared" si="238"/>
        <v/>
      </c>
      <c r="P489" s="153"/>
      <c r="Q489" s="153"/>
      <c r="R489" s="153"/>
      <c r="S489" s="153"/>
      <c r="T489" s="153"/>
      <c r="U489" s="209">
        <f t="shared" si="239"/>
        <v>0</v>
      </c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3"/>
      <c r="AH489" s="153"/>
      <c r="AI489" s="153"/>
      <c r="AJ489" s="153"/>
      <c r="AK489" s="153"/>
      <c r="AL489" s="153"/>
      <c r="AM489" s="153"/>
      <c r="AN489" s="153"/>
      <c r="AO489" s="153"/>
      <c r="AP489" s="153"/>
      <c r="AQ489" s="153"/>
      <c r="AR489" s="153"/>
      <c r="AS489" s="153"/>
      <c r="AT489" s="153"/>
      <c r="AU489" s="153"/>
      <c r="AV489" s="153"/>
      <c r="AW489" s="153"/>
      <c r="AX489" s="153"/>
      <c r="AY489" s="153"/>
      <c r="AZ489" s="153"/>
      <c r="BA489" s="153"/>
      <c r="BB489" s="153"/>
      <c r="BC489" s="153"/>
      <c r="BD489" s="153"/>
      <c r="BE489" s="153"/>
      <c r="BF489" s="153">
        <v>480</v>
      </c>
      <c r="BG489" s="223">
        <f t="shared" si="240"/>
        <v>480</v>
      </c>
      <c r="BH489" s="224">
        <f t="shared" si="235"/>
        <v>8</v>
      </c>
      <c r="BI489" s="225">
        <f t="shared" si="227"/>
        <v>0</v>
      </c>
      <c r="BJ489" s="225">
        <f t="shared" si="228"/>
        <v>0</v>
      </c>
      <c r="BK489" s="226">
        <f t="shared" si="229"/>
        <v>0</v>
      </c>
      <c r="BL489" s="226">
        <f t="shared" si="230"/>
        <v>0</v>
      </c>
      <c r="BM489" s="226">
        <f t="shared" si="242"/>
        <v>0</v>
      </c>
      <c r="BN489" s="237">
        <f t="shared" si="231"/>
        <v>8</v>
      </c>
      <c r="BO489" s="237">
        <f t="shared" si="232"/>
        <v>0</v>
      </c>
      <c r="BP489" s="237">
        <f t="shared" si="233"/>
        <v>0</v>
      </c>
      <c r="BQ489" s="238">
        <f t="shared" si="234"/>
        <v>0</v>
      </c>
      <c r="BW489" s="153">
        <f t="shared" si="226"/>
        <v>0</v>
      </c>
    </row>
    <row r="490" spans="1:75">
      <c r="A490" s="170">
        <v>548</v>
      </c>
      <c r="B490" s="171">
        <v>46060</v>
      </c>
      <c r="C490" s="223" t="s">
        <v>97</v>
      </c>
      <c r="D490" s="130" t="str">
        <f t="shared" si="224"/>
        <v>HO</v>
      </c>
      <c r="E490" s="172" t="s">
        <v>159</v>
      </c>
      <c r="F490" s="172"/>
      <c r="G490" s="173"/>
      <c r="H490" s="173"/>
      <c r="I490" s="173"/>
      <c r="J490" s="105"/>
      <c r="K490" s="197" t="e">
        <f>VLOOKUP(J490,'[3]Item List (3)'!A$1:B$110000,2,FALSE)</f>
        <v>#N/A</v>
      </c>
      <c r="L490" s="105"/>
      <c r="M490" s="198" t="str">
        <f t="shared" si="225"/>
        <v>IR</v>
      </c>
      <c r="N490" s="153"/>
      <c r="O490" s="199" t="str">
        <f t="shared" si="238"/>
        <v/>
      </c>
      <c r="P490" s="153"/>
      <c r="Q490" s="153"/>
      <c r="R490" s="153"/>
      <c r="S490" s="153"/>
      <c r="T490" s="153"/>
      <c r="U490" s="209">
        <f t="shared" si="239"/>
        <v>0</v>
      </c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3"/>
      <c r="AH490" s="153"/>
      <c r="AI490" s="153"/>
      <c r="AJ490" s="153"/>
      <c r="AK490" s="153"/>
      <c r="AL490" s="153"/>
      <c r="AM490" s="153"/>
      <c r="AN490" s="153"/>
      <c r="AO490" s="153"/>
      <c r="AP490" s="153"/>
      <c r="AQ490" s="153"/>
      <c r="AR490" s="153"/>
      <c r="AS490" s="153"/>
      <c r="AT490" s="153"/>
      <c r="AU490" s="153"/>
      <c r="AV490" s="153"/>
      <c r="AW490" s="153"/>
      <c r="AX490" s="153"/>
      <c r="AY490" s="153"/>
      <c r="AZ490" s="153"/>
      <c r="BA490" s="153"/>
      <c r="BB490" s="153"/>
      <c r="BC490" s="153"/>
      <c r="BD490" s="153"/>
      <c r="BE490" s="153"/>
      <c r="BF490" s="153">
        <v>480</v>
      </c>
      <c r="BG490" s="223">
        <f t="shared" si="240"/>
        <v>480</v>
      </c>
      <c r="BH490" s="224">
        <f t="shared" si="235"/>
        <v>8</v>
      </c>
      <c r="BI490" s="225">
        <f t="shared" si="227"/>
        <v>0</v>
      </c>
      <c r="BJ490" s="225">
        <f t="shared" si="228"/>
        <v>0</v>
      </c>
      <c r="BK490" s="226">
        <f t="shared" si="229"/>
        <v>0</v>
      </c>
      <c r="BL490" s="226">
        <f t="shared" si="230"/>
        <v>0</v>
      </c>
      <c r="BM490" s="226">
        <f t="shared" si="242"/>
        <v>0</v>
      </c>
      <c r="BN490" s="237">
        <f t="shared" si="231"/>
        <v>8</v>
      </c>
      <c r="BO490" s="237">
        <f t="shared" si="232"/>
        <v>0</v>
      </c>
      <c r="BP490" s="237">
        <f t="shared" si="233"/>
        <v>0</v>
      </c>
      <c r="BQ490" s="238">
        <f t="shared" si="234"/>
        <v>0</v>
      </c>
      <c r="BW490" s="153">
        <f t="shared" si="226"/>
        <v>0</v>
      </c>
    </row>
    <row r="491" spans="1:75">
      <c r="A491" s="170">
        <v>549</v>
      </c>
      <c r="B491" s="171">
        <v>46060</v>
      </c>
      <c r="C491" s="223" t="s">
        <v>99</v>
      </c>
      <c r="D491" s="130" t="str">
        <f t="shared" si="224"/>
        <v>HO</v>
      </c>
      <c r="E491" s="172" t="s">
        <v>159</v>
      </c>
      <c r="F491" s="172"/>
      <c r="G491" s="173"/>
      <c r="H491" s="173"/>
      <c r="I491" s="173"/>
      <c r="J491" s="105"/>
      <c r="K491" s="197" t="e">
        <f>VLOOKUP(J491,'[3]Item List (3)'!A$1:B$110000,2,FALSE)</f>
        <v>#N/A</v>
      </c>
      <c r="L491" s="105"/>
      <c r="M491" s="198" t="str">
        <f t="shared" si="225"/>
        <v>IR</v>
      </c>
      <c r="N491" s="153"/>
      <c r="O491" s="199" t="str">
        <f t="shared" si="238"/>
        <v/>
      </c>
      <c r="P491" s="153"/>
      <c r="Q491" s="153"/>
      <c r="R491" s="153"/>
      <c r="S491" s="153"/>
      <c r="T491" s="153"/>
      <c r="U491" s="209">
        <f t="shared" si="239"/>
        <v>0</v>
      </c>
      <c r="V491" s="153"/>
      <c r="W491" s="153"/>
      <c r="X491" s="153"/>
      <c r="Y491" s="153"/>
      <c r="Z491" s="153"/>
      <c r="AA491" s="153"/>
      <c r="AB491" s="153"/>
      <c r="AC491" s="153"/>
      <c r="AD491" s="153"/>
      <c r="AE491" s="153"/>
      <c r="AF491" s="153"/>
      <c r="AG491" s="153"/>
      <c r="AH491" s="153"/>
      <c r="AI491" s="153"/>
      <c r="AJ491" s="153"/>
      <c r="AK491" s="153"/>
      <c r="AL491" s="153"/>
      <c r="AM491" s="153"/>
      <c r="AN491" s="153"/>
      <c r="AO491" s="153"/>
      <c r="AP491" s="153"/>
      <c r="AQ491" s="153"/>
      <c r="AR491" s="153"/>
      <c r="AS491" s="153"/>
      <c r="AT491" s="153"/>
      <c r="AU491" s="153"/>
      <c r="AV491" s="153"/>
      <c r="AW491" s="153"/>
      <c r="AX491" s="153"/>
      <c r="AY491" s="153"/>
      <c r="AZ491" s="153"/>
      <c r="BA491" s="153"/>
      <c r="BB491" s="153"/>
      <c r="BC491" s="153"/>
      <c r="BD491" s="153"/>
      <c r="BE491" s="153"/>
      <c r="BF491" s="153">
        <v>480</v>
      </c>
      <c r="BG491" s="223">
        <f t="shared" si="240"/>
        <v>480</v>
      </c>
      <c r="BH491" s="224">
        <f t="shared" si="235"/>
        <v>8</v>
      </c>
      <c r="BI491" s="225">
        <f t="shared" si="227"/>
        <v>0</v>
      </c>
      <c r="BJ491" s="225">
        <f t="shared" si="228"/>
        <v>0</v>
      </c>
      <c r="BK491" s="226">
        <f t="shared" si="229"/>
        <v>0</v>
      </c>
      <c r="BL491" s="226">
        <f t="shared" si="230"/>
        <v>0</v>
      </c>
      <c r="BM491" s="226">
        <f t="shared" si="242"/>
        <v>0</v>
      </c>
      <c r="BN491" s="237">
        <f t="shared" si="231"/>
        <v>8</v>
      </c>
      <c r="BO491" s="237">
        <f t="shared" si="232"/>
        <v>0</v>
      </c>
      <c r="BP491" s="237">
        <f t="shared" si="233"/>
        <v>0</v>
      </c>
      <c r="BQ491" s="238">
        <f t="shared" si="234"/>
        <v>0</v>
      </c>
      <c r="BW491" s="153">
        <f t="shared" si="226"/>
        <v>0</v>
      </c>
    </row>
    <row r="492" spans="1:75">
      <c r="A492" s="170">
        <v>550</v>
      </c>
      <c r="B492" s="171">
        <v>46060</v>
      </c>
      <c r="C492" s="223" t="s">
        <v>97</v>
      </c>
      <c r="D492" s="130" t="str">
        <f t="shared" si="224"/>
        <v>HO</v>
      </c>
      <c r="E492" s="172" t="s">
        <v>163</v>
      </c>
      <c r="F492" s="172"/>
      <c r="G492" s="173"/>
      <c r="H492" s="173"/>
      <c r="I492" s="173"/>
      <c r="J492" s="105"/>
      <c r="K492" s="197" t="e">
        <f>VLOOKUP(J492,'[3]Item List (3)'!A$1:B$110000,2,FALSE)</f>
        <v>#N/A</v>
      </c>
      <c r="L492" s="105"/>
      <c r="M492" s="198" t="str">
        <f t="shared" si="225"/>
        <v>IR</v>
      </c>
      <c r="N492" s="153"/>
      <c r="O492" s="199" t="str">
        <f t="shared" si="238"/>
        <v/>
      </c>
      <c r="P492" s="153"/>
      <c r="Q492" s="153"/>
      <c r="R492" s="153"/>
      <c r="S492" s="153"/>
      <c r="T492" s="153"/>
      <c r="U492" s="209">
        <f t="shared" si="239"/>
        <v>0</v>
      </c>
      <c r="V492" s="153"/>
      <c r="W492" s="153"/>
      <c r="X492" s="153"/>
      <c r="Y492" s="153"/>
      <c r="Z492" s="153"/>
      <c r="AA492" s="153"/>
      <c r="AB492" s="153"/>
      <c r="AC492" s="153"/>
      <c r="AD492" s="153"/>
      <c r="AE492" s="153"/>
      <c r="AF492" s="153"/>
      <c r="AG492" s="153"/>
      <c r="AH492" s="153"/>
      <c r="AI492" s="153"/>
      <c r="AJ492" s="153"/>
      <c r="AK492" s="153"/>
      <c r="AL492" s="153"/>
      <c r="AM492" s="153"/>
      <c r="AN492" s="153"/>
      <c r="AO492" s="153"/>
      <c r="AP492" s="153"/>
      <c r="AQ492" s="153"/>
      <c r="AR492" s="153">
        <v>480</v>
      </c>
      <c r="AS492" s="153"/>
      <c r="AT492" s="153"/>
      <c r="AU492" s="153"/>
      <c r="AV492" s="153"/>
      <c r="AW492" s="153"/>
      <c r="AX492" s="153"/>
      <c r="AY492" s="153"/>
      <c r="AZ492" s="153"/>
      <c r="BA492" s="153"/>
      <c r="BB492" s="153"/>
      <c r="BC492" s="153"/>
      <c r="BD492" s="153"/>
      <c r="BE492" s="153"/>
      <c r="BF492" s="153"/>
      <c r="BG492" s="223">
        <f t="shared" si="240"/>
        <v>480</v>
      </c>
      <c r="BH492" s="224">
        <f t="shared" si="235"/>
        <v>8</v>
      </c>
      <c r="BI492" s="225">
        <f t="shared" si="227"/>
        <v>0</v>
      </c>
      <c r="BJ492" s="225">
        <f t="shared" si="228"/>
        <v>0</v>
      </c>
      <c r="BK492" s="226">
        <f t="shared" si="229"/>
        <v>0</v>
      </c>
      <c r="BL492" s="226">
        <f t="shared" si="230"/>
        <v>0</v>
      </c>
      <c r="BM492" s="226">
        <f t="shared" si="242"/>
        <v>0</v>
      </c>
      <c r="BN492" s="237">
        <f t="shared" si="231"/>
        <v>0</v>
      </c>
      <c r="BO492" s="237">
        <f t="shared" si="232"/>
        <v>0</v>
      </c>
      <c r="BP492" s="237">
        <f t="shared" si="233"/>
        <v>8</v>
      </c>
      <c r="BQ492" s="238">
        <f t="shared" si="234"/>
        <v>0</v>
      </c>
      <c r="BW492" s="153">
        <f t="shared" si="226"/>
        <v>0</v>
      </c>
    </row>
    <row r="493" spans="1:75">
      <c r="A493" s="170">
        <v>551</v>
      </c>
      <c r="B493" s="171">
        <v>46060</v>
      </c>
      <c r="C493" s="223" t="s">
        <v>99</v>
      </c>
      <c r="D493" s="130" t="str">
        <f t="shared" si="224"/>
        <v>HO</v>
      </c>
      <c r="E493" s="172" t="s">
        <v>163</v>
      </c>
      <c r="F493" s="172"/>
      <c r="G493" s="173"/>
      <c r="H493" s="173"/>
      <c r="I493" s="173"/>
      <c r="J493" s="105"/>
      <c r="K493" s="197" t="e">
        <f>VLOOKUP(J493,'[3]Item List (3)'!A$1:B$110000,2,FALSE)</f>
        <v>#N/A</v>
      </c>
      <c r="L493" s="105"/>
      <c r="M493" s="198" t="str">
        <f t="shared" si="225"/>
        <v>IR</v>
      </c>
      <c r="N493" s="153"/>
      <c r="O493" s="199" t="str">
        <f t="shared" si="238"/>
        <v/>
      </c>
      <c r="P493" s="153"/>
      <c r="Q493" s="153"/>
      <c r="R493" s="153"/>
      <c r="S493" s="153"/>
      <c r="T493" s="153"/>
      <c r="U493" s="209">
        <f t="shared" si="239"/>
        <v>0</v>
      </c>
      <c r="V493" s="153"/>
      <c r="W493" s="153"/>
      <c r="X493" s="153"/>
      <c r="Y493" s="153"/>
      <c r="Z493" s="153"/>
      <c r="AA493" s="153"/>
      <c r="AB493" s="153"/>
      <c r="AC493" s="153"/>
      <c r="AD493" s="153"/>
      <c r="AE493" s="153"/>
      <c r="AF493" s="153"/>
      <c r="AG493" s="153"/>
      <c r="AH493" s="153"/>
      <c r="AI493" s="153"/>
      <c r="AJ493" s="153"/>
      <c r="AK493" s="153"/>
      <c r="AL493" s="153"/>
      <c r="AM493" s="153"/>
      <c r="AN493" s="153"/>
      <c r="AO493" s="153"/>
      <c r="AP493" s="153"/>
      <c r="AQ493" s="153"/>
      <c r="AR493" s="153"/>
      <c r="AS493" s="153"/>
      <c r="AT493" s="153"/>
      <c r="AU493" s="153"/>
      <c r="AV493" s="153"/>
      <c r="AW493" s="153"/>
      <c r="AX493" s="153"/>
      <c r="AY493" s="153"/>
      <c r="AZ493" s="153"/>
      <c r="BA493" s="153"/>
      <c r="BB493" s="153"/>
      <c r="BC493" s="153"/>
      <c r="BD493" s="153"/>
      <c r="BE493" s="153"/>
      <c r="BF493" s="153">
        <v>480</v>
      </c>
      <c r="BG493" s="223">
        <f t="shared" si="240"/>
        <v>480</v>
      </c>
      <c r="BH493" s="224">
        <f t="shared" si="235"/>
        <v>8</v>
      </c>
      <c r="BI493" s="225">
        <f t="shared" si="227"/>
        <v>0</v>
      </c>
      <c r="BJ493" s="225">
        <f t="shared" si="228"/>
        <v>0</v>
      </c>
      <c r="BK493" s="226">
        <f t="shared" si="229"/>
        <v>0</v>
      </c>
      <c r="BL493" s="226">
        <f t="shared" si="230"/>
        <v>0</v>
      </c>
      <c r="BM493" s="226">
        <f t="shared" si="242"/>
        <v>0</v>
      </c>
      <c r="BN493" s="237">
        <f t="shared" si="231"/>
        <v>8</v>
      </c>
      <c r="BO493" s="237">
        <f t="shared" si="232"/>
        <v>0</v>
      </c>
      <c r="BP493" s="237">
        <f t="shared" si="233"/>
        <v>0</v>
      </c>
      <c r="BQ493" s="238">
        <f t="shared" si="234"/>
        <v>0</v>
      </c>
      <c r="BW493" s="153">
        <f t="shared" si="226"/>
        <v>0</v>
      </c>
    </row>
    <row r="494" spans="1:75">
      <c r="A494" s="170">
        <v>552</v>
      </c>
      <c r="B494" s="171">
        <v>46060</v>
      </c>
      <c r="C494" s="223" t="s">
        <v>97</v>
      </c>
      <c r="D494" s="130" t="str">
        <f t="shared" si="224"/>
        <v>HO</v>
      </c>
      <c r="E494" s="172" t="s">
        <v>167</v>
      </c>
      <c r="F494" s="172"/>
      <c r="G494" s="173"/>
      <c r="H494" s="173"/>
      <c r="I494" s="173"/>
      <c r="J494" s="105"/>
      <c r="K494" s="197" t="e">
        <f>VLOOKUP(J494,'[3]Item List (3)'!A$1:B$110000,2,FALSE)</f>
        <v>#N/A</v>
      </c>
      <c r="L494" s="105"/>
      <c r="M494" s="198" t="str">
        <f t="shared" si="225"/>
        <v>IR</v>
      </c>
      <c r="N494" s="153"/>
      <c r="O494" s="199" t="str">
        <f t="shared" si="238"/>
        <v/>
      </c>
      <c r="P494" s="153"/>
      <c r="Q494" s="153"/>
      <c r="R494" s="153"/>
      <c r="S494" s="153"/>
      <c r="T494" s="153"/>
      <c r="U494" s="209">
        <f t="shared" si="239"/>
        <v>0</v>
      </c>
      <c r="V494" s="153"/>
      <c r="W494" s="153"/>
      <c r="X494" s="153"/>
      <c r="Y494" s="153"/>
      <c r="Z494" s="153"/>
      <c r="AA494" s="153"/>
      <c r="AB494" s="153"/>
      <c r="AC494" s="153"/>
      <c r="AD494" s="153"/>
      <c r="AE494" s="153"/>
      <c r="AF494" s="153"/>
      <c r="AG494" s="153"/>
      <c r="AH494" s="153"/>
      <c r="AI494" s="153"/>
      <c r="AJ494" s="153"/>
      <c r="AK494" s="153"/>
      <c r="AL494" s="153"/>
      <c r="AM494" s="153"/>
      <c r="AN494" s="153"/>
      <c r="AO494" s="153"/>
      <c r="AP494" s="153"/>
      <c r="AQ494" s="153"/>
      <c r="AR494" s="153"/>
      <c r="AS494" s="153"/>
      <c r="AT494" s="153"/>
      <c r="AU494" s="153"/>
      <c r="AV494" s="153"/>
      <c r="AW494" s="153"/>
      <c r="AX494" s="153"/>
      <c r="AY494" s="153"/>
      <c r="AZ494" s="153"/>
      <c r="BA494" s="153"/>
      <c r="BB494" s="153"/>
      <c r="BC494" s="153"/>
      <c r="BD494" s="153"/>
      <c r="BE494" s="153"/>
      <c r="BF494" s="153">
        <v>480</v>
      </c>
      <c r="BG494" s="223">
        <f t="shared" si="240"/>
        <v>480</v>
      </c>
      <c r="BH494" s="224">
        <f t="shared" si="235"/>
        <v>8</v>
      </c>
      <c r="BI494" s="225">
        <f t="shared" si="227"/>
        <v>0</v>
      </c>
      <c r="BJ494" s="225">
        <f t="shared" si="228"/>
        <v>0</v>
      </c>
      <c r="BK494" s="226">
        <f t="shared" si="229"/>
        <v>0</v>
      </c>
      <c r="BL494" s="226">
        <f t="shared" si="230"/>
        <v>0</v>
      </c>
      <c r="BM494" s="226">
        <f t="shared" si="242"/>
        <v>0</v>
      </c>
      <c r="BN494" s="237">
        <f t="shared" si="231"/>
        <v>8</v>
      </c>
      <c r="BO494" s="237">
        <f t="shared" si="232"/>
        <v>0</v>
      </c>
      <c r="BP494" s="237">
        <f t="shared" si="233"/>
        <v>0</v>
      </c>
      <c r="BQ494" s="238">
        <f t="shared" si="234"/>
        <v>0</v>
      </c>
      <c r="BW494" s="153">
        <f t="shared" si="226"/>
        <v>0</v>
      </c>
    </row>
    <row r="495" spans="1:75">
      <c r="A495" s="170">
        <v>553</v>
      </c>
      <c r="B495" s="171">
        <v>46060</v>
      </c>
      <c r="C495" s="223" t="s">
        <v>99</v>
      </c>
      <c r="D495" s="130" t="str">
        <f t="shared" si="224"/>
        <v>HO</v>
      </c>
      <c r="E495" s="172" t="s">
        <v>167</v>
      </c>
      <c r="F495" s="172"/>
      <c r="G495" s="173"/>
      <c r="H495" s="173"/>
      <c r="I495" s="173"/>
      <c r="J495" s="105"/>
      <c r="K495" s="197" t="e">
        <f>VLOOKUP(J495,'[3]Item List (3)'!A$1:B$110000,2,FALSE)</f>
        <v>#N/A</v>
      </c>
      <c r="L495" s="105"/>
      <c r="M495" s="198" t="str">
        <f t="shared" si="225"/>
        <v>IR</v>
      </c>
      <c r="N495" s="153"/>
      <c r="O495" s="199" t="str">
        <f t="shared" si="238"/>
        <v/>
      </c>
      <c r="P495" s="153"/>
      <c r="Q495" s="153"/>
      <c r="R495" s="153"/>
      <c r="S495" s="153"/>
      <c r="T495" s="153"/>
      <c r="U495" s="209">
        <f t="shared" si="239"/>
        <v>0</v>
      </c>
      <c r="V495" s="153"/>
      <c r="W495" s="153"/>
      <c r="X495" s="153"/>
      <c r="Y495" s="153"/>
      <c r="Z495" s="153"/>
      <c r="AA495" s="153"/>
      <c r="AB495" s="153"/>
      <c r="AC495" s="153"/>
      <c r="AD495" s="153"/>
      <c r="AE495" s="153"/>
      <c r="AF495" s="153"/>
      <c r="AG495" s="153"/>
      <c r="AH495" s="153"/>
      <c r="AI495" s="153"/>
      <c r="AJ495" s="153"/>
      <c r="AK495" s="153"/>
      <c r="AL495" s="153"/>
      <c r="AM495" s="153"/>
      <c r="AN495" s="153"/>
      <c r="AO495" s="153"/>
      <c r="AP495" s="153"/>
      <c r="AQ495" s="153"/>
      <c r="AR495" s="153"/>
      <c r="AS495" s="153"/>
      <c r="AT495" s="153"/>
      <c r="AU495" s="153"/>
      <c r="AV495" s="153"/>
      <c r="AW495" s="153"/>
      <c r="AX495" s="153"/>
      <c r="AY495" s="153"/>
      <c r="AZ495" s="153"/>
      <c r="BA495" s="153"/>
      <c r="BB495" s="153"/>
      <c r="BC495" s="153"/>
      <c r="BD495" s="153"/>
      <c r="BE495" s="153"/>
      <c r="BF495" s="153">
        <v>480</v>
      </c>
      <c r="BG495" s="223">
        <f t="shared" si="240"/>
        <v>480</v>
      </c>
      <c r="BH495" s="224">
        <f t="shared" si="235"/>
        <v>8</v>
      </c>
      <c r="BI495" s="225">
        <f t="shared" si="227"/>
        <v>0</v>
      </c>
      <c r="BJ495" s="225">
        <f t="shared" si="228"/>
        <v>0</v>
      </c>
      <c r="BK495" s="226">
        <f t="shared" si="229"/>
        <v>0</v>
      </c>
      <c r="BL495" s="226">
        <f t="shared" si="230"/>
        <v>0</v>
      </c>
      <c r="BM495" s="226">
        <f t="shared" si="242"/>
        <v>0</v>
      </c>
      <c r="BN495" s="237">
        <f t="shared" si="231"/>
        <v>8</v>
      </c>
      <c r="BO495" s="237">
        <f t="shared" si="232"/>
        <v>0</v>
      </c>
      <c r="BP495" s="237">
        <f t="shared" si="233"/>
        <v>0</v>
      </c>
      <c r="BQ495" s="238">
        <f t="shared" si="234"/>
        <v>0</v>
      </c>
      <c r="BW495" s="153">
        <f t="shared" si="226"/>
        <v>0</v>
      </c>
    </row>
    <row r="496" spans="1:75">
      <c r="A496" s="170">
        <v>554</v>
      </c>
      <c r="B496" s="171">
        <v>46060</v>
      </c>
      <c r="C496" s="223" t="s">
        <v>97</v>
      </c>
      <c r="D496" s="130" t="str">
        <f t="shared" si="224"/>
        <v>HO</v>
      </c>
      <c r="E496" s="172" t="s">
        <v>170</v>
      </c>
      <c r="F496" s="172" t="s">
        <v>160</v>
      </c>
      <c r="G496" s="173" t="s">
        <v>168</v>
      </c>
      <c r="H496" s="173"/>
      <c r="I496" s="173"/>
      <c r="J496" s="105">
        <v>104247</v>
      </c>
      <c r="K496" s="197" t="str">
        <f>VLOOKUP(J496,'[3]Item List (3)'!A$1:B$110000,2,FALSE)</f>
        <v>IR.209</v>
      </c>
      <c r="L496" s="105">
        <v>260104001</v>
      </c>
      <c r="M496" s="198" t="str">
        <f t="shared" si="225"/>
        <v>IR</v>
      </c>
      <c r="N496" s="153">
        <v>15</v>
      </c>
      <c r="O496" s="199">
        <f t="shared" si="238"/>
        <v>240</v>
      </c>
      <c r="P496" s="153">
        <v>1</v>
      </c>
      <c r="Q496" s="153">
        <v>1610</v>
      </c>
      <c r="R496" s="153"/>
      <c r="S496" s="153"/>
      <c r="T496" s="153"/>
      <c r="U496" s="209">
        <f t="shared" si="239"/>
        <v>1610</v>
      </c>
      <c r="V496" s="153">
        <v>420</v>
      </c>
      <c r="W496" s="153"/>
      <c r="X496" s="153"/>
      <c r="Y496" s="153"/>
      <c r="Z496" s="153"/>
      <c r="AA496" s="153"/>
      <c r="AB496" s="153"/>
      <c r="AC496" s="153"/>
      <c r="AD496" s="153"/>
      <c r="AE496" s="153"/>
      <c r="AF496" s="153"/>
      <c r="AG496" s="153"/>
      <c r="AH496" s="153"/>
      <c r="AI496" s="153"/>
      <c r="AJ496" s="153"/>
      <c r="AK496" s="153"/>
      <c r="AL496" s="153"/>
      <c r="AM496" s="153"/>
      <c r="AN496" s="153"/>
      <c r="AO496" s="153"/>
      <c r="AP496" s="153">
        <v>30</v>
      </c>
      <c r="AQ496" s="153"/>
      <c r="AR496" s="153"/>
      <c r="AS496" s="153"/>
      <c r="AT496" s="153"/>
      <c r="AU496" s="153"/>
      <c r="AV496" s="153"/>
      <c r="AW496" s="153"/>
      <c r="AX496" s="153"/>
      <c r="AY496" s="153"/>
      <c r="AZ496" s="153"/>
      <c r="BA496" s="153"/>
      <c r="BB496" s="153"/>
      <c r="BC496" s="153">
        <v>15</v>
      </c>
      <c r="BD496" s="153"/>
      <c r="BE496" s="153">
        <v>15</v>
      </c>
      <c r="BF496" s="153"/>
      <c r="BG496" s="223">
        <f t="shared" si="240"/>
        <v>480</v>
      </c>
      <c r="BH496" s="224">
        <f t="shared" si="235"/>
        <v>8</v>
      </c>
      <c r="BI496" s="225">
        <f t="shared" si="227"/>
        <v>7</v>
      </c>
      <c r="BJ496" s="225">
        <f t="shared" si="228"/>
        <v>87.5</v>
      </c>
      <c r="BK496" s="226">
        <f t="shared" si="229"/>
        <v>95.8333333333333</v>
      </c>
      <c r="BL496" s="226">
        <f t="shared" si="230"/>
        <v>100</v>
      </c>
      <c r="BM496" s="226">
        <f t="shared" si="242"/>
        <v>83.8541666666666</v>
      </c>
      <c r="BN496" s="237">
        <f t="shared" si="231"/>
        <v>0.75</v>
      </c>
      <c r="BO496" s="237">
        <f t="shared" si="232"/>
        <v>1740</v>
      </c>
      <c r="BP496" s="237">
        <f t="shared" si="233"/>
        <v>0.25</v>
      </c>
      <c r="BQ496" s="238">
        <f t="shared" si="234"/>
        <v>60</v>
      </c>
      <c r="BW496" s="153">
        <f t="shared" si="226"/>
        <v>1610</v>
      </c>
    </row>
    <row r="497" s="129" customFormat="1" spans="1:75">
      <c r="A497" s="170">
        <v>555</v>
      </c>
      <c r="B497" s="171">
        <v>46060</v>
      </c>
      <c r="C497" s="223" t="s">
        <v>99</v>
      </c>
      <c r="D497" s="130" t="str">
        <f t="shared" si="224"/>
        <v>HO</v>
      </c>
      <c r="E497" s="172" t="s">
        <v>170</v>
      </c>
      <c r="F497" s="172" t="s">
        <v>160</v>
      </c>
      <c r="G497" s="173" t="s">
        <v>173</v>
      </c>
      <c r="H497" s="173"/>
      <c r="I497" s="173"/>
      <c r="J497" s="105">
        <v>104247</v>
      </c>
      <c r="K497" s="197" t="str">
        <f>VLOOKUP(J497,'[3]Item List (3)'!A$1:B$110000,2,FALSE)</f>
        <v>IR.209</v>
      </c>
      <c r="L497" s="105">
        <v>260104001</v>
      </c>
      <c r="M497" s="198" t="str">
        <f t="shared" si="225"/>
        <v>IR</v>
      </c>
      <c r="N497" s="153">
        <v>15</v>
      </c>
      <c r="O497" s="199">
        <f t="shared" si="238"/>
        <v>240</v>
      </c>
      <c r="P497" s="153">
        <v>1</v>
      </c>
      <c r="Q497" s="153">
        <v>262</v>
      </c>
      <c r="R497" s="153"/>
      <c r="S497" s="153"/>
      <c r="T497" s="153"/>
      <c r="U497" s="209">
        <f t="shared" si="239"/>
        <v>262</v>
      </c>
      <c r="V497" s="153">
        <v>70</v>
      </c>
      <c r="W497" s="153"/>
      <c r="X497" s="153">
        <v>40</v>
      </c>
      <c r="Y497" s="153"/>
      <c r="Z497" s="153"/>
      <c r="AA497" s="153"/>
      <c r="AB497" s="153"/>
      <c r="AC497" s="153"/>
      <c r="AD497" s="153"/>
      <c r="AE497" s="153"/>
      <c r="AF497" s="153"/>
      <c r="AG497" s="153"/>
      <c r="AH497" s="153"/>
      <c r="AI497" s="153"/>
      <c r="AJ497" s="153"/>
      <c r="AK497" s="153"/>
      <c r="AL497" s="153"/>
      <c r="AM497" s="153"/>
      <c r="AN497" s="153"/>
      <c r="AO497" s="153"/>
      <c r="AP497" s="153">
        <v>10</v>
      </c>
      <c r="AQ497" s="153"/>
      <c r="AR497" s="153">
        <v>360</v>
      </c>
      <c r="AS497" s="153"/>
      <c r="AT497" s="153"/>
      <c r="AU497" s="153"/>
      <c r="AV497" s="153"/>
      <c r="AW497" s="153"/>
      <c r="AX497" s="153"/>
      <c r="AY497" s="153"/>
      <c r="AZ497" s="153"/>
      <c r="BA497" s="153"/>
      <c r="BB497" s="153"/>
      <c r="BC497" s="153"/>
      <c r="BD497" s="153"/>
      <c r="BE497" s="153"/>
      <c r="BF497" s="153"/>
      <c r="BG497" s="223">
        <f t="shared" si="240"/>
        <v>480</v>
      </c>
      <c r="BH497" s="224">
        <f t="shared" si="235"/>
        <v>8</v>
      </c>
      <c r="BI497" s="225">
        <f t="shared" si="227"/>
        <v>1.16666666666667</v>
      </c>
      <c r="BJ497" s="225">
        <f t="shared" si="228"/>
        <v>14.5833333333333</v>
      </c>
      <c r="BK497" s="226">
        <f t="shared" si="229"/>
        <v>93.5714285714286</v>
      </c>
      <c r="BL497" s="226">
        <f t="shared" si="230"/>
        <v>100</v>
      </c>
      <c r="BM497" s="226">
        <f t="shared" si="242"/>
        <v>13.6458333333333</v>
      </c>
      <c r="BN497" s="237">
        <f t="shared" si="231"/>
        <v>0.166666666666667</v>
      </c>
      <c r="BO497" s="237">
        <f t="shared" si="232"/>
        <v>1880</v>
      </c>
      <c r="BP497" s="237">
        <f t="shared" si="233"/>
        <v>6.66666666666667</v>
      </c>
      <c r="BQ497" s="238">
        <f t="shared" si="234"/>
        <v>1600</v>
      </c>
      <c r="BR497" s="140"/>
      <c r="BS497" s="140"/>
      <c r="BT497" s="140"/>
      <c r="BU497" s="141"/>
      <c r="BV497" s="140"/>
      <c r="BW497" s="153">
        <f t="shared" si="226"/>
        <v>262</v>
      </c>
    </row>
    <row r="498" spans="1:75">
      <c r="A498" s="170">
        <v>556</v>
      </c>
      <c r="B498" s="171">
        <v>46060</v>
      </c>
      <c r="C498" s="223" t="s">
        <v>97</v>
      </c>
      <c r="D498" s="130" t="str">
        <f t="shared" si="224"/>
        <v>HO</v>
      </c>
      <c r="E498" s="172" t="s">
        <v>172</v>
      </c>
      <c r="F498" s="172"/>
      <c r="G498" s="173"/>
      <c r="H498" s="173"/>
      <c r="I498" s="173"/>
      <c r="J498" s="105"/>
      <c r="K498" s="197" t="e">
        <f>VLOOKUP(J498,'[3]Item List (3)'!A$1:B$110000,2,FALSE)</f>
        <v>#N/A</v>
      </c>
      <c r="L498" s="105"/>
      <c r="M498" s="198" t="str">
        <f t="shared" si="225"/>
        <v>IR</v>
      </c>
      <c r="N498" s="153"/>
      <c r="O498" s="199" t="str">
        <f t="shared" si="238"/>
        <v/>
      </c>
      <c r="P498" s="153"/>
      <c r="Q498" s="153"/>
      <c r="R498" s="153"/>
      <c r="S498" s="153"/>
      <c r="T498" s="153"/>
      <c r="U498" s="209">
        <f t="shared" si="239"/>
        <v>0</v>
      </c>
      <c r="V498" s="153"/>
      <c r="W498" s="153"/>
      <c r="X498" s="153"/>
      <c r="Y498" s="153"/>
      <c r="Z498" s="153"/>
      <c r="AA498" s="153"/>
      <c r="AB498" s="153"/>
      <c r="AC498" s="153"/>
      <c r="AD498" s="153"/>
      <c r="AE498" s="153"/>
      <c r="AF498" s="153"/>
      <c r="AG498" s="153"/>
      <c r="AH498" s="153"/>
      <c r="AI498" s="153"/>
      <c r="AJ498" s="153"/>
      <c r="AK498" s="153"/>
      <c r="AL498" s="153"/>
      <c r="AM498" s="153"/>
      <c r="AN498" s="153"/>
      <c r="AO498" s="153"/>
      <c r="AP498" s="153"/>
      <c r="AQ498" s="153"/>
      <c r="AR498" s="153"/>
      <c r="AS498" s="153"/>
      <c r="AT498" s="153"/>
      <c r="AU498" s="153">
        <v>480</v>
      </c>
      <c r="AV498" s="153"/>
      <c r="AW498" s="153"/>
      <c r="AX498" s="153"/>
      <c r="AY498" s="153"/>
      <c r="AZ498" s="153"/>
      <c r="BA498" s="153"/>
      <c r="BB498" s="153"/>
      <c r="BC498" s="153"/>
      <c r="BD498" s="153"/>
      <c r="BE498" s="153"/>
      <c r="BF498" s="153"/>
      <c r="BG498" s="223">
        <f t="shared" si="240"/>
        <v>480</v>
      </c>
      <c r="BH498" s="224">
        <f t="shared" si="235"/>
        <v>8</v>
      </c>
      <c r="BI498" s="225">
        <f t="shared" si="227"/>
        <v>0</v>
      </c>
      <c r="BJ498" s="225">
        <f t="shared" si="228"/>
        <v>0</v>
      </c>
      <c r="BK498" s="226">
        <f t="shared" si="229"/>
        <v>0</v>
      </c>
      <c r="BL498" s="226">
        <f t="shared" si="230"/>
        <v>0</v>
      </c>
      <c r="BM498" s="226">
        <f t="shared" si="242"/>
        <v>0</v>
      </c>
      <c r="BN498" s="237">
        <f t="shared" si="231"/>
        <v>0</v>
      </c>
      <c r="BO498" s="237">
        <f t="shared" si="232"/>
        <v>0</v>
      </c>
      <c r="BP498" s="237">
        <f t="shared" si="233"/>
        <v>8</v>
      </c>
      <c r="BQ498" s="238">
        <f t="shared" si="234"/>
        <v>0</v>
      </c>
      <c r="BW498" s="153">
        <f t="shared" si="226"/>
        <v>0</v>
      </c>
    </row>
    <row r="499" spans="1:75">
      <c r="A499" s="170">
        <v>557</v>
      </c>
      <c r="B499" s="171">
        <v>46060</v>
      </c>
      <c r="C499" s="223" t="s">
        <v>99</v>
      </c>
      <c r="D499" s="130" t="str">
        <f t="shared" si="224"/>
        <v>HO</v>
      </c>
      <c r="E499" s="172" t="s">
        <v>172</v>
      </c>
      <c r="F499" s="172"/>
      <c r="G499" s="173"/>
      <c r="H499" s="173"/>
      <c r="I499" s="173"/>
      <c r="J499" s="105"/>
      <c r="K499" s="197" t="e">
        <f>VLOOKUP(J499,'[3]Item List (3)'!A$1:B$110000,2,FALSE)</f>
        <v>#N/A</v>
      </c>
      <c r="L499" s="105"/>
      <c r="M499" s="198" t="str">
        <f t="shared" si="225"/>
        <v>IR</v>
      </c>
      <c r="N499" s="153"/>
      <c r="O499" s="199" t="str">
        <f t="shared" si="238"/>
        <v/>
      </c>
      <c r="P499" s="153"/>
      <c r="Q499" s="153"/>
      <c r="R499" s="153"/>
      <c r="S499" s="153"/>
      <c r="T499" s="153"/>
      <c r="U499" s="209">
        <f t="shared" si="239"/>
        <v>0</v>
      </c>
      <c r="V499" s="153"/>
      <c r="W499" s="153"/>
      <c r="X499" s="153"/>
      <c r="Y499" s="153"/>
      <c r="Z499" s="153"/>
      <c r="AA499" s="153"/>
      <c r="AB499" s="153"/>
      <c r="AC499" s="153"/>
      <c r="AD499" s="153"/>
      <c r="AE499" s="153"/>
      <c r="AF499" s="153"/>
      <c r="AG499" s="153"/>
      <c r="AH499" s="153"/>
      <c r="AI499" s="153"/>
      <c r="AJ499" s="153"/>
      <c r="AK499" s="153"/>
      <c r="AL499" s="153"/>
      <c r="AM499" s="153"/>
      <c r="AN499" s="153"/>
      <c r="AO499" s="153"/>
      <c r="AP499" s="153"/>
      <c r="AQ499" s="153"/>
      <c r="AR499" s="153"/>
      <c r="AS499" s="153"/>
      <c r="AT499" s="153"/>
      <c r="AU499" s="153">
        <v>480</v>
      </c>
      <c r="AV499" s="153"/>
      <c r="AW499" s="153"/>
      <c r="AX499" s="153"/>
      <c r="AY499" s="153"/>
      <c r="AZ499" s="153"/>
      <c r="BA499" s="153"/>
      <c r="BB499" s="153"/>
      <c r="BC499" s="153"/>
      <c r="BD499" s="153"/>
      <c r="BE499" s="153"/>
      <c r="BF499" s="153"/>
      <c r="BG499" s="223">
        <f t="shared" si="240"/>
        <v>480</v>
      </c>
      <c r="BH499" s="224">
        <f t="shared" si="235"/>
        <v>8</v>
      </c>
      <c r="BI499" s="225">
        <f t="shared" si="227"/>
        <v>0</v>
      </c>
      <c r="BJ499" s="225">
        <f t="shared" si="228"/>
        <v>0</v>
      </c>
      <c r="BK499" s="226">
        <f t="shared" si="229"/>
        <v>0</v>
      </c>
      <c r="BL499" s="226">
        <f t="shared" si="230"/>
        <v>0</v>
      </c>
      <c r="BM499" s="226">
        <f t="shared" si="242"/>
        <v>0</v>
      </c>
      <c r="BN499" s="237">
        <f t="shared" si="231"/>
        <v>0</v>
      </c>
      <c r="BO499" s="237">
        <f t="shared" si="232"/>
        <v>0</v>
      </c>
      <c r="BP499" s="237">
        <f t="shared" si="233"/>
        <v>8</v>
      </c>
      <c r="BQ499" s="238">
        <f t="shared" si="234"/>
        <v>0</v>
      </c>
      <c r="BW499" s="153">
        <f t="shared" si="226"/>
        <v>0</v>
      </c>
    </row>
    <row r="500" spans="1:75">
      <c r="A500" s="170">
        <v>558</v>
      </c>
      <c r="B500" s="171">
        <v>46060</v>
      </c>
      <c r="C500" s="223" t="s">
        <v>97</v>
      </c>
      <c r="D500" s="130" t="str">
        <f t="shared" si="224"/>
        <v>HO</v>
      </c>
      <c r="E500" s="172" t="s">
        <v>174</v>
      </c>
      <c r="F500" s="172"/>
      <c r="G500" s="173"/>
      <c r="H500" s="173"/>
      <c r="I500" s="173"/>
      <c r="J500" s="105"/>
      <c r="K500" s="197" t="e">
        <f>VLOOKUP(J500,'[3]Item List (3)'!A$1:B$110000,2,FALSE)</f>
        <v>#N/A</v>
      </c>
      <c r="L500" s="105"/>
      <c r="M500" s="198" t="str">
        <f t="shared" si="225"/>
        <v>IR</v>
      </c>
      <c r="N500" s="153"/>
      <c r="O500" s="199" t="str">
        <f t="shared" si="238"/>
        <v/>
      </c>
      <c r="P500" s="153"/>
      <c r="Q500" s="153"/>
      <c r="R500" s="153"/>
      <c r="S500" s="153"/>
      <c r="T500" s="153"/>
      <c r="U500" s="209">
        <f t="shared" si="239"/>
        <v>0</v>
      </c>
      <c r="V500" s="153"/>
      <c r="W500" s="153"/>
      <c r="X500" s="153"/>
      <c r="Y500" s="153"/>
      <c r="Z500" s="153"/>
      <c r="AA500" s="153"/>
      <c r="AB500" s="153"/>
      <c r="AC500" s="153"/>
      <c r="AD500" s="153"/>
      <c r="AE500" s="153"/>
      <c r="AF500" s="153"/>
      <c r="AG500" s="153"/>
      <c r="AH500" s="153"/>
      <c r="AI500" s="153"/>
      <c r="AJ500" s="153"/>
      <c r="AK500" s="153"/>
      <c r="AL500" s="153"/>
      <c r="AM500" s="153"/>
      <c r="AN500" s="153"/>
      <c r="AO500" s="153"/>
      <c r="AP500" s="153"/>
      <c r="AQ500" s="153"/>
      <c r="AR500" s="153">
        <v>480</v>
      </c>
      <c r="AS500" s="153"/>
      <c r="AT500" s="153"/>
      <c r="AU500" s="153"/>
      <c r="AV500" s="153"/>
      <c r="AW500" s="153"/>
      <c r="AX500" s="153"/>
      <c r="AY500" s="153"/>
      <c r="AZ500" s="153"/>
      <c r="BA500" s="153"/>
      <c r="BB500" s="153"/>
      <c r="BC500" s="153"/>
      <c r="BD500" s="153"/>
      <c r="BE500" s="153"/>
      <c r="BF500" s="153"/>
      <c r="BG500" s="223">
        <f t="shared" si="240"/>
        <v>480</v>
      </c>
      <c r="BH500" s="224">
        <f t="shared" si="235"/>
        <v>8</v>
      </c>
      <c r="BI500" s="225">
        <f t="shared" si="227"/>
        <v>0</v>
      </c>
      <c r="BJ500" s="225">
        <f t="shared" si="228"/>
        <v>0</v>
      </c>
      <c r="BK500" s="226">
        <f t="shared" si="229"/>
        <v>0</v>
      </c>
      <c r="BL500" s="226">
        <f t="shared" si="230"/>
        <v>0</v>
      </c>
      <c r="BM500" s="226">
        <f t="shared" si="242"/>
        <v>0</v>
      </c>
      <c r="BN500" s="237">
        <f t="shared" si="231"/>
        <v>0</v>
      </c>
      <c r="BO500" s="237">
        <f t="shared" si="232"/>
        <v>0</v>
      </c>
      <c r="BP500" s="237">
        <f t="shared" si="233"/>
        <v>8</v>
      </c>
      <c r="BQ500" s="238">
        <f t="shared" si="234"/>
        <v>0</v>
      </c>
      <c r="BW500" s="153">
        <f t="shared" si="226"/>
        <v>0</v>
      </c>
    </row>
    <row r="501" spans="1:75">
      <c r="A501" s="170">
        <v>559</v>
      </c>
      <c r="B501" s="171">
        <v>46060</v>
      </c>
      <c r="C501" s="223" t="s">
        <v>99</v>
      </c>
      <c r="D501" s="130" t="str">
        <f t="shared" si="224"/>
        <v>HO</v>
      </c>
      <c r="E501" s="172" t="s">
        <v>174</v>
      </c>
      <c r="F501" s="172"/>
      <c r="G501" s="173"/>
      <c r="H501" s="173"/>
      <c r="I501" s="173"/>
      <c r="J501" s="105"/>
      <c r="K501" s="197" t="e">
        <f>VLOOKUP(J501,'[3]Item List (3)'!A$1:B$110000,2,FALSE)</f>
        <v>#N/A</v>
      </c>
      <c r="L501" s="105"/>
      <c r="M501" s="198" t="str">
        <f t="shared" si="225"/>
        <v>IR</v>
      </c>
      <c r="N501" s="153"/>
      <c r="O501" s="199" t="str">
        <f t="shared" si="238"/>
        <v/>
      </c>
      <c r="P501" s="153"/>
      <c r="Q501" s="153"/>
      <c r="R501" s="153"/>
      <c r="S501" s="153"/>
      <c r="T501" s="153"/>
      <c r="U501" s="209">
        <f t="shared" si="239"/>
        <v>0</v>
      </c>
      <c r="V501" s="153"/>
      <c r="W501" s="153"/>
      <c r="X501" s="153"/>
      <c r="Y501" s="153"/>
      <c r="Z501" s="153"/>
      <c r="AA501" s="153"/>
      <c r="AB501" s="153"/>
      <c r="AC501" s="153"/>
      <c r="AD501" s="153"/>
      <c r="AE501" s="153"/>
      <c r="AF501" s="153"/>
      <c r="AG501" s="153"/>
      <c r="AH501" s="153"/>
      <c r="AI501" s="153"/>
      <c r="AJ501" s="153"/>
      <c r="AK501" s="153"/>
      <c r="AL501" s="153"/>
      <c r="AM501" s="153"/>
      <c r="AN501" s="153"/>
      <c r="AO501" s="153"/>
      <c r="AP501" s="153"/>
      <c r="AQ501" s="153"/>
      <c r="AR501" s="153"/>
      <c r="AS501" s="153"/>
      <c r="AT501" s="153"/>
      <c r="AU501" s="153"/>
      <c r="AV501" s="153"/>
      <c r="AW501" s="153"/>
      <c r="AX501" s="153"/>
      <c r="AY501" s="153"/>
      <c r="AZ501" s="153"/>
      <c r="BA501" s="153"/>
      <c r="BB501" s="153"/>
      <c r="BC501" s="153"/>
      <c r="BD501" s="153"/>
      <c r="BE501" s="153"/>
      <c r="BF501" s="153">
        <v>480</v>
      </c>
      <c r="BG501" s="223">
        <f t="shared" si="240"/>
        <v>480</v>
      </c>
      <c r="BH501" s="224">
        <f t="shared" si="235"/>
        <v>8</v>
      </c>
      <c r="BI501" s="225">
        <f t="shared" si="227"/>
        <v>0</v>
      </c>
      <c r="BJ501" s="225">
        <f t="shared" si="228"/>
        <v>0</v>
      </c>
      <c r="BK501" s="226">
        <f t="shared" si="229"/>
        <v>0</v>
      </c>
      <c r="BL501" s="226">
        <f t="shared" si="230"/>
        <v>0</v>
      </c>
      <c r="BM501" s="226">
        <f t="shared" si="242"/>
        <v>0</v>
      </c>
      <c r="BN501" s="237">
        <f t="shared" si="231"/>
        <v>8</v>
      </c>
      <c r="BO501" s="237">
        <f t="shared" si="232"/>
        <v>0</v>
      </c>
      <c r="BP501" s="237">
        <f t="shared" si="233"/>
        <v>0</v>
      </c>
      <c r="BQ501" s="238">
        <f t="shared" si="234"/>
        <v>0</v>
      </c>
      <c r="BW501" s="153">
        <f t="shared" si="226"/>
        <v>0</v>
      </c>
    </row>
    <row r="502" spans="1:75">
      <c r="A502" s="170">
        <v>560</v>
      </c>
      <c r="B502" s="171">
        <v>46060</v>
      </c>
      <c r="C502" s="223" t="s">
        <v>97</v>
      </c>
      <c r="D502" s="130" t="str">
        <f t="shared" si="224"/>
        <v>HO</v>
      </c>
      <c r="E502" s="172" t="s">
        <v>175</v>
      </c>
      <c r="F502" s="172" t="s">
        <v>160</v>
      </c>
      <c r="G502" s="173" t="s">
        <v>173</v>
      </c>
      <c r="H502" s="173"/>
      <c r="I502" s="173"/>
      <c r="J502" s="105">
        <v>200827.1</v>
      </c>
      <c r="K502" s="197" t="str">
        <f>VLOOKUP(J502,'[3]Item List (3)'!A$1:B$110000,2,FALSE)</f>
        <v>MNA.OR 4020 </v>
      </c>
      <c r="L502" s="105">
        <v>251204004</v>
      </c>
      <c r="M502" s="198" t="str">
        <f t="shared" si="225"/>
        <v>OR</v>
      </c>
      <c r="N502" s="153">
        <v>15</v>
      </c>
      <c r="O502" s="199">
        <f t="shared" si="238"/>
        <v>240</v>
      </c>
      <c r="P502" s="153">
        <v>1</v>
      </c>
      <c r="Q502" s="153">
        <v>151</v>
      </c>
      <c r="R502" s="153"/>
      <c r="S502" s="153"/>
      <c r="T502" s="153"/>
      <c r="U502" s="209">
        <f t="shared" si="239"/>
        <v>151</v>
      </c>
      <c r="V502" s="153">
        <v>40</v>
      </c>
      <c r="W502" s="153">
        <v>70</v>
      </c>
      <c r="X502" s="153"/>
      <c r="Y502" s="153"/>
      <c r="Z502" s="153"/>
      <c r="AA502" s="153"/>
      <c r="AB502" s="153"/>
      <c r="AC502" s="153"/>
      <c r="AD502" s="153"/>
      <c r="AE502" s="153"/>
      <c r="AF502" s="153"/>
      <c r="AG502" s="153"/>
      <c r="AH502" s="153"/>
      <c r="AI502" s="153"/>
      <c r="AJ502" s="153"/>
      <c r="AK502" s="153"/>
      <c r="AL502" s="153"/>
      <c r="AM502" s="153"/>
      <c r="AN502" s="153"/>
      <c r="AO502" s="153"/>
      <c r="AP502" s="153">
        <v>10</v>
      </c>
      <c r="AQ502" s="153"/>
      <c r="AR502" s="153">
        <v>360</v>
      </c>
      <c r="AS502" s="153"/>
      <c r="AT502" s="153"/>
      <c r="AU502" s="153"/>
      <c r="AV502" s="153"/>
      <c r="AW502" s="153"/>
      <c r="AX502" s="153"/>
      <c r="AY502" s="153"/>
      <c r="AZ502" s="153"/>
      <c r="BA502" s="153"/>
      <c r="BB502" s="153"/>
      <c r="BC502" s="153"/>
      <c r="BD502" s="153"/>
      <c r="BE502" s="153"/>
      <c r="BF502" s="153"/>
      <c r="BG502" s="223">
        <f t="shared" si="240"/>
        <v>480</v>
      </c>
      <c r="BH502" s="224">
        <f t="shared" si="235"/>
        <v>8</v>
      </c>
      <c r="BI502" s="225">
        <f t="shared" si="227"/>
        <v>0.666666666666667</v>
      </c>
      <c r="BJ502" s="225">
        <f t="shared" si="228"/>
        <v>8.33333333333334</v>
      </c>
      <c r="BK502" s="226">
        <f t="shared" si="229"/>
        <v>94.375</v>
      </c>
      <c r="BL502" s="226">
        <f t="shared" si="230"/>
        <v>100</v>
      </c>
      <c r="BM502" s="226">
        <f t="shared" si="242"/>
        <v>7.86458333333334</v>
      </c>
      <c r="BN502" s="237">
        <f t="shared" si="231"/>
        <v>1.33333333333333</v>
      </c>
      <c r="BO502" s="237">
        <f t="shared" si="232"/>
        <v>1600</v>
      </c>
      <c r="BP502" s="237">
        <f t="shared" si="233"/>
        <v>6</v>
      </c>
      <c r="BQ502" s="238">
        <f t="shared" si="234"/>
        <v>1440</v>
      </c>
      <c r="BW502" s="153">
        <f t="shared" si="226"/>
        <v>151</v>
      </c>
    </row>
    <row r="503" spans="1:75">
      <c r="A503" s="170">
        <v>561</v>
      </c>
      <c r="B503" s="171">
        <v>46060</v>
      </c>
      <c r="C503" s="223" t="s">
        <v>99</v>
      </c>
      <c r="D503" s="130" t="str">
        <f t="shared" si="224"/>
        <v>HO</v>
      </c>
      <c r="E503" s="172" t="s">
        <v>175</v>
      </c>
      <c r="F503" s="172" t="s">
        <v>160</v>
      </c>
      <c r="G503" s="173" t="s">
        <v>171</v>
      </c>
      <c r="H503" s="173" t="s">
        <v>166</v>
      </c>
      <c r="I503" s="173"/>
      <c r="J503" s="105">
        <v>200497.11</v>
      </c>
      <c r="K503" s="197" t="str">
        <f>VLOOKUP(J503,'[3]Item List (3)'!A$1:B$110000,2,FALSE)</f>
        <v>OR.MNA6718G</v>
      </c>
      <c r="L503" s="105">
        <v>260129020</v>
      </c>
      <c r="M503" s="198" t="str">
        <f t="shared" si="225"/>
        <v>OR</v>
      </c>
      <c r="N503" s="153">
        <v>15</v>
      </c>
      <c r="O503" s="199">
        <f t="shared" si="238"/>
        <v>240</v>
      </c>
      <c r="P503" s="153">
        <v>1</v>
      </c>
      <c r="Q503" s="153">
        <v>350</v>
      </c>
      <c r="R503" s="153"/>
      <c r="S503" s="153"/>
      <c r="T503" s="153"/>
      <c r="U503" s="209">
        <f t="shared" si="239"/>
        <v>350</v>
      </c>
      <c r="V503" s="153">
        <v>90</v>
      </c>
      <c r="W503" s="153">
        <v>240</v>
      </c>
      <c r="X503" s="153">
        <v>150</v>
      </c>
      <c r="Y503" s="153"/>
      <c r="Z503" s="153"/>
      <c r="AA503" s="153"/>
      <c r="AB503" s="153"/>
      <c r="AC503" s="153"/>
      <c r="AD503" s="153"/>
      <c r="AE503" s="153"/>
      <c r="AF503" s="153"/>
      <c r="AG503" s="153"/>
      <c r="AH503" s="153"/>
      <c r="AI503" s="153"/>
      <c r="AJ503" s="153"/>
      <c r="AK503" s="153"/>
      <c r="AL503" s="153"/>
      <c r="AM503" s="153"/>
      <c r="AN503" s="153"/>
      <c r="AO503" s="153"/>
      <c r="AP503" s="153"/>
      <c r="AQ503" s="153"/>
      <c r="AR503" s="153"/>
      <c r="AS503" s="153"/>
      <c r="AT503" s="153"/>
      <c r="AU503" s="153"/>
      <c r="AV503" s="153"/>
      <c r="AW503" s="153"/>
      <c r="AX503" s="153"/>
      <c r="AY503" s="153"/>
      <c r="AZ503" s="153"/>
      <c r="BA503" s="153"/>
      <c r="BB503" s="153"/>
      <c r="BC503" s="153"/>
      <c r="BD503" s="153"/>
      <c r="BE503" s="153"/>
      <c r="BF503" s="153"/>
      <c r="BG503" s="223">
        <f t="shared" si="240"/>
        <v>480</v>
      </c>
      <c r="BH503" s="224">
        <f t="shared" si="235"/>
        <v>8</v>
      </c>
      <c r="BI503" s="225">
        <f t="shared" si="227"/>
        <v>1.5</v>
      </c>
      <c r="BJ503" s="225">
        <f t="shared" si="228"/>
        <v>18.75</v>
      </c>
      <c r="BK503" s="226">
        <f t="shared" si="229"/>
        <v>97.2222222222222</v>
      </c>
      <c r="BL503" s="226">
        <f t="shared" si="230"/>
        <v>100</v>
      </c>
      <c r="BM503" s="226">
        <f t="shared" si="242"/>
        <v>18.2291666666667</v>
      </c>
      <c r="BN503" s="237">
        <f t="shared" si="231"/>
        <v>4</v>
      </c>
      <c r="BO503" s="237">
        <f t="shared" si="232"/>
        <v>960</v>
      </c>
      <c r="BP503" s="237">
        <f t="shared" si="233"/>
        <v>2.5</v>
      </c>
      <c r="BQ503" s="238">
        <f t="shared" si="234"/>
        <v>600</v>
      </c>
      <c r="BW503" s="153">
        <f t="shared" si="226"/>
        <v>350</v>
      </c>
    </row>
    <row r="504" spans="1:75">
      <c r="A504" s="170">
        <v>562</v>
      </c>
      <c r="B504" s="171">
        <v>46060</v>
      </c>
      <c r="C504" s="223" t="s">
        <v>97</v>
      </c>
      <c r="D504" s="130" t="str">
        <f t="shared" si="224"/>
        <v>HO</v>
      </c>
      <c r="E504" s="172" t="s">
        <v>177</v>
      </c>
      <c r="F504" s="172" t="s">
        <v>160</v>
      </c>
      <c r="G504" s="173" t="s">
        <v>164</v>
      </c>
      <c r="H504" s="173"/>
      <c r="I504" s="173"/>
      <c r="J504" s="105">
        <v>100261</v>
      </c>
      <c r="K504" s="197" t="str">
        <f>VLOOKUP(J504,'[3]Item List (3)'!A$1:B$110000,2,FALSE)</f>
        <v>IR. 211 YY4</v>
      </c>
      <c r="L504" s="105">
        <v>260116004</v>
      </c>
      <c r="M504" s="198" t="str">
        <f t="shared" si="225"/>
        <v>IR</v>
      </c>
      <c r="N504" s="153">
        <v>15</v>
      </c>
      <c r="O504" s="199">
        <f t="shared" ref="O504:O542" si="243">IFERROR(3600/N504,"")</f>
        <v>240</v>
      </c>
      <c r="P504" s="153">
        <v>1</v>
      </c>
      <c r="Q504" s="153">
        <v>428</v>
      </c>
      <c r="R504" s="153"/>
      <c r="S504" s="153"/>
      <c r="T504" s="153"/>
      <c r="U504" s="209">
        <f t="shared" ref="U504:U543" si="244">Q504+S504+T504</f>
        <v>428</v>
      </c>
      <c r="V504" s="153">
        <v>115</v>
      </c>
      <c r="W504" s="153"/>
      <c r="X504" s="153"/>
      <c r="Y504" s="153"/>
      <c r="Z504" s="153"/>
      <c r="AA504" s="153"/>
      <c r="AB504" s="153"/>
      <c r="AC504" s="153"/>
      <c r="AD504" s="153"/>
      <c r="AE504" s="153"/>
      <c r="AF504" s="153"/>
      <c r="AG504" s="153"/>
      <c r="AH504" s="153"/>
      <c r="AI504" s="153"/>
      <c r="AJ504" s="153"/>
      <c r="AK504" s="153"/>
      <c r="AL504" s="153"/>
      <c r="AM504" s="153"/>
      <c r="AN504" s="153"/>
      <c r="AO504" s="153"/>
      <c r="AP504" s="153">
        <v>10</v>
      </c>
      <c r="AQ504" s="153"/>
      <c r="AR504" s="153">
        <v>305</v>
      </c>
      <c r="AS504" s="153"/>
      <c r="AT504" s="153"/>
      <c r="AU504" s="153"/>
      <c r="AV504" s="153"/>
      <c r="AW504" s="153"/>
      <c r="AX504" s="153"/>
      <c r="AY504" s="153"/>
      <c r="AZ504" s="153"/>
      <c r="BA504" s="153"/>
      <c r="BB504" s="153"/>
      <c r="BC504" s="153">
        <v>50</v>
      </c>
      <c r="BD504" s="153"/>
      <c r="BE504" s="153"/>
      <c r="BF504" s="153"/>
      <c r="BG504" s="223">
        <f t="shared" ref="BG504:BG542" si="245">SUM(V504:BF504)</f>
        <v>480</v>
      </c>
      <c r="BH504" s="224">
        <f t="shared" si="235"/>
        <v>8</v>
      </c>
      <c r="BI504" s="225">
        <f t="shared" si="227"/>
        <v>1.91666666666667</v>
      </c>
      <c r="BJ504" s="225">
        <f t="shared" si="228"/>
        <v>23.9583333333333</v>
      </c>
      <c r="BK504" s="226">
        <f t="shared" si="229"/>
        <v>93.0434782608695</v>
      </c>
      <c r="BL504" s="226">
        <f t="shared" si="230"/>
        <v>100</v>
      </c>
      <c r="BM504" s="226">
        <f t="shared" si="242"/>
        <v>22.2916666666666</v>
      </c>
      <c r="BN504" s="237">
        <f t="shared" si="231"/>
        <v>0.166666666666667</v>
      </c>
      <c r="BO504" s="237">
        <f t="shared" si="232"/>
        <v>1880</v>
      </c>
      <c r="BP504" s="237">
        <f t="shared" si="233"/>
        <v>5.91666666666667</v>
      </c>
      <c r="BQ504" s="238">
        <f t="shared" si="234"/>
        <v>1420</v>
      </c>
      <c r="BW504" s="153">
        <f t="shared" si="226"/>
        <v>428</v>
      </c>
    </row>
    <row r="505" spans="1:75">
      <c r="A505" s="170">
        <v>563</v>
      </c>
      <c r="B505" s="171">
        <v>46060</v>
      </c>
      <c r="C505" s="223" t="s">
        <v>99</v>
      </c>
      <c r="D505" s="130" t="str">
        <f t="shared" si="224"/>
        <v>HO</v>
      </c>
      <c r="E505" s="172" t="s">
        <v>177</v>
      </c>
      <c r="F505" s="172" t="s">
        <v>160</v>
      </c>
      <c r="G505" s="173" t="s">
        <v>173</v>
      </c>
      <c r="H505" s="173" t="s">
        <v>171</v>
      </c>
      <c r="I505" s="173"/>
      <c r="J505" s="105">
        <v>104247</v>
      </c>
      <c r="K505" s="197" t="str">
        <f>VLOOKUP(J505,'[3]Item List (3)'!A$1:B$110000,2,FALSE)</f>
        <v>IR.209</v>
      </c>
      <c r="L505" s="105">
        <v>260104001</v>
      </c>
      <c r="M505" s="198" t="str">
        <f t="shared" si="225"/>
        <v>IR</v>
      </c>
      <c r="N505" s="153">
        <v>15</v>
      </c>
      <c r="O505" s="199">
        <f t="shared" si="243"/>
        <v>240</v>
      </c>
      <c r="P505" s="153">
        <v>1</v>
      </c>
      <c r="Q505" s="153"/>
      <c r="R505" s="153"/>
      <c r="S505" s="153"/>
      <c r="T505" s="153"/>
      <c r="U505" s="209">
        <f t="shared" si="244"/>
        <v>0</v>
      </c>
      <c r="V505" s="153"/>
      <c r="W505" s="153">
        <v>120</v>
      </c>
      <c r="X505" s="153"/>
      <c r="Y505" s="153"/>
      <c r="Z505" s="153"/>
      <c r="AA505" s="153"/>
      <c r="AB505" s="153"/>
      <c r="AC505" s="153"/>
      <c r="AD505" s="153"/>
      <c r="AE505" s="153"/>
      <c r="AF505" s="153"/>
      <c r="AG505" s="153"/>
      <c r="AH505" s="153"/>
      <c r="AI505" s="153"/>
      <c r="AJ505" s="153"/>
      <c r="AK505" s="153"/>
      <c r="AL505" s="153"/>
      <c r="AM505" s="153"/>
      <c r="AN505" s="153"/>
      <c r="AO505" s="153"/>
      <c r="AP505" s="153"/>
      <c r="AQ505" s="153"/>
      <c r="AR505" s="153">
        <v>360</v>
      </c>
      <c r="AS505" s="153"/>
      <c r="AT505" s="153"/>
      <c r="AU505" s="153"/>
      <c r="AV505" s="153"/>
      <c r="AW505" s="153"/>
      <c r="AX505" s="153"/>
      <c r="AY505" s="153"/>
      <c r="AZ505" s="153"/>
      <c r="BA505" s="153"/>
      <c r="BB505" s="153"/>
      <c r="BC505" s="153"/>
      <c r="BD505" s="153"/>
      <c r="BE505" s="153"/>
      <c r="BF505" s="153"/>
      <c r="BG505" s="223">
        <f t="shared" si="245"/>
        <v>480</v>
      </c>
      <c r="BH505" s="224">
        <f t="shared" si="235"/>
        <v>8</v>
      </c>
      <c r="BI505" s="225">
        <f t="shared" si="227"/>
        <v>0</v>
      </c>
      <c r="BJ505" s="225">
        <f t="shared" si="228"/>
        <v>0</v>
      </c>
      <c r="BK505" s="226">
        <f t="shared" si="229"/>
        <v>0</v>
      </c>
      <c r="BL505" s="226">
        <f t="shared" si="230"/>
        <v>0</v>
      </c>
      <c r="BM505" s="226">
        <f t="shared" si="242"/>
        <v>0</v>
      </c>
      <c r="BN505" s="237">
        <f t="shared" si="231"/>
        <v>2</v>
      </c>
      <c r="BO505" s="237">
        <f t="shared" si="232"/>
        <v>1440</v>
      </c>
      <c r="BP505" s="237">
        <f t="shared" si="233"/>
        <v>6</v>
      </c>
      <c r="BQ505" s="238">
        <f t="shared" si="234"/>
        <v>1440</v>
      </c>
      <c r="BW505" s="153">
        <f t="shared" si="226"/>
        <v>0</v>
      </c>
    </row>
    <row r="506" spans="1:75">
      <c r="A506" s="170">
        <v>564</v>
      </c>
      <c r="B506" s="171">
        <v>46060</v>
      </c>
      <c r="C506" s="223" t="s">
        <v>97</v>
      </c>
      <c r="D506" s="130" t="str">
        <f t="shared" si="224"/>
        <v>HO</v>
      </c>
      <c r="E506" s="172" t="s">
        <v>178</v>
      </c>
      <c r="F506" s="172" t="s">
        <v>160</v>
      </c>
      <c r="G506" s="173" t="s">
        <v>164</v>
      </c>
      <c r="H506" s="173"/>
      <c r="I506" s="173"/>
      <c r="J506" s="105">
        <v>208247</v>
      </c>
      <c r="K506" s="197" t="str">
        <f>VLOOKUP(J506,'[3]Item List (3)'!A$1:B$110000,2,FALSE)</f>
        <v>OR.209 YY2 </v>
      </c>
      <c r="L506" s="105"/>
      <c r="M506" s="198" t="str">
        <f t="shared" si="225"/>
        <v>OR</v>
      </c>
      <c r="N506" s="153">
        <v>20</v>
      </c>
      <c r="O506" s="199">
        <f t="shared" si="243"/>
        <v>180</v>
      </c>
      <c r="P506" s="153">
        <v>1</v>
      </c>
      <c r="Q506" s="153">
        <v>103</v>
      </c>
      <c r="R506" s="153"/>
      <c r="S506" s="153"/>
      <c r="T506" s="153"/>
      <c r="U506" s="209">
        <f t="shared" si="244"/>
        <v>103</v>
      </c>
      <c r="V506" s="153">
        <v>60</v>
      </c>
      <c r="W506" s="153">
        <v>240</v>
      </c>
      <c r="X506" s="153">
        <v>60</v>
      </c>
      <c r="Y506" s="153"/>
      <c r="Z506" s="153"/>
      <c r="AA506" s="153"/>
      <c r="AB506" s="153"/>
      <c r="AC506" s="153"/>
      <c r="AD506" s="153"/>
      <c r="AE506" s="153"/>
      <c r="AF506" s="153"/>
      <c r="AG506" s="153"/>
      <c r="AH506" s="153"/>
      <c r="AI506" s="153"/>
      <c r="AJ506" s="153"/>
      <c r="AK506" s="153"/>
      <c r="AL506" s="153"/>
      <c r="AM506" s="153"/>
      <c r="AN506" s="153"/>
      <c r="AO506" s="153"/>
      <c r="AP506" s="153"/>
      <c r="AQ506" s="153"/>
      <c r="AR506" s="153">
        <v>120</v>
      </c>
      <c r="AS506" s="153"/>
      <c r="AT506" s="153"/>
      <c r="AU506" s="153"/>
      <c r="AV506" s="153"/>
      <c r="AW506" s="153"/>
      <c r="AX506" s="153"/>
      <c r="AY506" s="153"/>
      <c r="AZ506" s="153"/>
      <c r="BA506" s="153"/>
      <c r="BB506" s="153"/>
      <c r="BC506" s="153"/>
      <c r="BD506" s="153"/>
      <c r="BE506" s="153"/>
      <c r="BF506" s="153"/>
      <c r="BG506" s="223">
        <f t="shared" si="245"/>
        <v>480</v>
      </c>
      <c r="BH506" s="224">
        <f t="shared" si="235"/>
        <v>8</v>
      </c>
      <c r="BI506" s="225">
        <f t="shared" si="227"/>
        <v>1</v>
      </c>
      <c r="BJ506" s="225">
        <f t="shared" si="228"/>
        <v>12.5</v>
      </c>
      <c r="BK506" s="226">
        <f t="shared" si="229"/>
        <v>57.2222222222222</v>
      </c>
      <c r="BL506" s="226">
        <f t="shared" si="230"/>
        <v>100</v>
      </c>
      <c r="BM506" s="226">
        <f t="shared" si="242"/>
        <v>7.15277777777778</v>
      </c>
      <c r="BN506" s="237">
        <f t="shared" si="231"/>
        <v>4</v>
      </c>
      <c r="BO506" s="237">
        <f t="shared" si="232"/>
        <v>720</v>
      </c>
      <c r="BP506" s="237">
        <f t="shared" si="233"/>
        <v>3</v>
      </c>
      <c r="BQ506" s="238">
        <f t="shared" si="234"/>
        <v>540</v>
      </c>
      <c r="BW506" s="153">
        <f t="shared" si="226"/>
        <v>103</v>
      </c>
    </row>
    <row r="507" spans="1:75">
      <c r="A507" s="170">
        <v>565</v>
      </c>
      <c r="B507" s="171">
        <v>46060</v>
      </c>
      <c r="C507" s="223" t="s">
        <v>99</v>
      </c>
      <c r="D507" s="130" t="str">
        <f t="shared" si="224"/>
        <v>HO</v>
      </c>
      <c r="E507" s="172" t="s">
        <v>178</v>
      </c>
      <c r="F507" s="172" t="s">
        <v>160</v>
      </c>
      <c r="G507" s="173" t="s">
        <v>173</v>
      </c>
      <c r="H507" s="173" t="s">
        <v>171</v>
      </c>
      <c r="I507" s="173"/>
      <c r="J507" s="105">
        <v>208247</v>
      </c>
      <c r="K507" s="197" t="str">
        <f>VLOOKUP(J507,'[3]Item List (3)'!A$1:B$110000,2,FALSE)</f>
        <v>OR.209 YY2 </v>
      </c>
      <c r="L507" s="105">
        <v>260104004</v>
      </c>
      <c r="M507" s="198" t="str">
        <f t="shared" si="225"/>
        <v>OR</v>
      </c>
      <c r="N507" s="153">
        <v>20</v>
      </c>
      <c r="O507" s="199">
        <f t="shared" si="243"/>
        <v>180</v>
      </c>
      <c r="P507" s="153">
        <v>1</v>
      </c>
      <c r="Q507" s="153">
        <v>1134</v>
      </c>
      <c r="R507" s="153"/>
      <c r="S507" s="153"/>
      <c r="T507" s="153"/>
      <c r="U507" s="209">
        <f t="shared" si="244"/>
        <v>1134</v>
      </c>
      <c r="V507" s="153">
        <v>405</v>
      </c>
      <c r="W507" s="153"/>
      <c r="X507" s="153">
        <v>45</v>
      </c>
      <c r="Y507" s="153"/>
      <c r="Z507" s="153"/>
      <c r="AA507" s="153"/>
      <c r="AB507" s="153"/>
      <c r="AC507" s="153"/>
      <c r="AD507" s="153"/>
      <c r="AE507" s="153"/>
      <c r="AF507" s="153"/>
      <c r="AG507" s="153"/>
      <c r="AH507" s="153"/>
      <c r="AI507" s="153"/>
      <c r="AJ507" s="153"/>
      <c r="AK507" s="153"/>
      <c r="AL507" s="153"/>
      <c r="AM507" s="153"/>
      <c r="AN507" s="153"/>
      <c r="AO507" s="153"/>
      <c r="AP507" s="153">
        <v>30</v>
      </c>
      <c r="AQ507" s="153"/>
      <c r="AR507" s="153"/>
      <c r="AS507" s="153"/>
      <c r="AT507" s="153"/>
      <c r="AU507" s="153"/>
      <c r="AV507" s="153"/>
      <c r="AW507" s="153"/>
      <c r="AX507" s="153"/>
      <c r="AY507" s="153"/>
      <c r="AZ507" s="153"/>
      <c r="BA507" s="153"/>
      <c r="BB507" s="153"/>
      <c r="BC507" s="153"/>
      <c r="BD507" s="153"/>
      <c r="BE507" s="153"/>
      <c r="BF507" s="153"/>
      <c r="BG507" s="223">
        <f t="shared" si="245"/>
        <v>480</v>
      </c>
      <c r="BH507" s="224">
        <f t="shared" si="235"/>
        <v>8</v>
      </c>
      <c r="BI507" s="225">
        <f t="shared" si="227"/>
        <v>6.75</v>
      </c>
      <c r="BJ507" s="225">
        <f t="shared" si="228"/>
        <v>84.375</v>
      </c>
      <c r="BK507" s="226">
        <f t="shared" si="229"/>
        <v>93.3333333333333</v>
      </c>
      <c r="BL507" s="226">
        <f t="shared" si="230"/>
        <v>100</v>
      </c>
      <c r="BM507" s="226">
        <f t="shared" si="242"/>
        <v>78.75</v>
      </c>
      <c r="BN507" s="237">
        <f t="shared" si="231"/>
        <v>0.5</v>
      </c>
      <c r="BO507" s="237">
        <f t="shared" si="232"/>
        <v>1350</v>
      </c>
      <c r="BP507" s="237">
        <f t="shared" si="233"/>
        <v>0.75</v>
      </c>
      <c r="BQ507" s="238">
        <f t="shared" si="234"/>
        <v>135</v>
      </c>
      <c r="BW507" s="153">
        <f t="shared" si="226"/>
        <v>1134</v>
      </c>
    </row>
    <row r="508" spans="1:75">
      <c r="A508" s="170">
        <v>566</v>
      </c>
      <c r="B508" s="171">
        <v>46061</v>
      </c>
      <c r="C508" s="223" t="s">
        <v>97</v>
      </c>
      <c r="D508" s="130" t="str">
        <f t="shared" si="224"/>
        <v>FG</v>
      </c>
      <c r="E508" s="172" t="s">
        <v>98</v>
      </c>
      <c r="F508" s="172" t="s">
        <v>106</v>
      </c>
      <c r="G508" s="173" t="s">
        <v>101</v>
      </c>
      <c r="H508" s="173" t="s">
        <v>102</v>
      </c>
      <c r="I508" s="173"/>
      <c r="J508" s="105">
        <v>104247</v>
      </c>
      <c r="K508" s="197" t="str">
        <f>VLOOKUP(J508,'[3]Item List (3)'!A$1:B$110000,2,FALSE)</f>
        <v>IR.209</v>
      </c>
      <c r="L508" s="105">
        <v>260104001</v>
      </c>
      <c r="M508" s="198" t="str">
        <f t="shared" si="225"/>
        <v>IR</v>
      </c>
      <c r="N508" s="153"/>
      <c r="O508" s="199" t="str">
        <f t="shared" si="243"/>
        <v/>
      </c>
      <c r="P508" s="153">
        <v>2</v>
      </c>
      <c r="Q508" s="153">
        <v>4000</v>
      </c>
      <c r="R508" s="153"/>
      <c r="S508" s="153"/>
      <c r="T508" s="153"/>
      <c r="U508" s="209">
        <f t="shared" si="244"/>
        <v>4000</v>
      </c>
      <c r="V508" s="153">
        <v>270</v>
      </c>
      <c r="W508" s="153"/>
      <c r="X508" s="153"/>
      <c r="Y508" s="153"/>
      <c r="Z508" s="153"/>
      <c r="AA508" s="153"/>
      <c r="AB508" s="153"/>
      <c r="AC508" s="153"/>
      <c r="AD508" s="153"/>
      <c r="AE508" s="153"/>
      <c r="AF508" s="153"/>
      <c r="AG508" s="153"/>
      <c r="AH508" s="153"/>
      <c r="AI508" s="153"/>
      <c r="AJ508" s="153"/>
      <c r="AK508" s="153"/>
      <c r="AL508" s="153"/>
      <c r="AM508" s="153"/>
      <c r="AN508" s="153"/>
      <c r="AO508" s="153"/>
      <c r="AP508" s="153"/>
      <c r="AQ508" s="153">
        <v>30</v>
      </c>
      <c r="AR508" s="153"/>
      <c r="AS508" s="153"/>
      <c r="AT508" s="153"/>
      <c r="AU508" s="153"/>
      <c r="AV508" s="153"/>
      <c r="AW508" s="153"/>
      <c r="AX508" s="153"/>
      <c r="AY508" s="153"/>
      <c r="AZ508" s="153"/>
      <c r="BA508" s="153"/>
      <c r="BB508" s="153"/>
      <c r="BC508" s="153"/>
      <c r="BD508" s="153"/>
      <c r="BE508" s="153"/>
      <c r="BF508" s="153"/>
      <c r="BG508" s="223">
        <f t="shared" si="245"/>
        <v>300</v>
      </c>
      <c r="BH508" s="224">
        <f t="shared" si="235"/>
        <v>5</v>
      </c>
      <c r="BI508" s="225">
        <f t="shared" si="227"/>
        <v>4.5</v>
      </c>
      <c r="BJ508" s="225">
        <f t="shared" si="228"/>
        <v>90</v>
      </c>
      <c r="BK508" s="226">
        <f t="shared" si="229"/>
        <v>0</v>
      </c>
      <c r="BL508" s="226">
        <f t="shared" si="230"/>
        <v>100</v>
      </c>
      <c r="BM508" s="226">
        <f t="shared" si="242"/>
        <v>0</v>
      </c>
      <c r="BN508" s="237">
        <f t="shared" si="231"/>
        <v>0</v>
      </c>
      <c r="BO508" s="237">
        <f t="shared" si="232"/>
        <v>0</v>
      </c>
      <c r="BP508" s="237">
        <f t="shared" si="233"/>
        <v>0.5</v>
      </c>
      <c r="BQ508" s="238">
        <f t="shared" si="234"/>
        <v>0</v>
      </c>
      <c r="BW508" s="153">
        <f t="shared" si="226"/>
        <v>8000</v>
      </c>
    </row>
    <row r="509" spans="1:75">
      <c r="A509" s="170">
        <v>567</v>
      </c>
      <c r="B509" s="171">
        <v>46061</v>
      </c>
      <c r="C509" s="223" t="s">
        <v>97</v>
      </c>
      <c r="D509" s="130" t="str">
        <f t="shared" ref="D509:D552" si="246">LEFT(E509,2)</f>
        <v>FG</v>
      </c>
      <c r="E509" s="172" t="s">
        <v>98</v>
      </c>
      <c r="F509" s="172" t="s">
        <v>100</v>
      </c>
      <c r="G509" s="173" t="s">
        <v>101</v>
      </c>
      <c r="H509" s="173" t="s">
        <v>102</v>
      </c>
      <c r="I509" s="173"/>
      <c r="J509" s="105">
        <v>208247</v>
      </c>
      <c r="K509" s="197" t="str">
        <f>VLOOKUP(J509,'[3]Item List (3)'!A$1:B$110000,2,FALSE)</f>
        <v>OR.209 YY2 </v>
      </c>
      <c r="L509" s="105">
        <v>260104004</v>
      </c>
      <c r="M509" s="198" t="str">
        <f t="shared" si="225"/>
        <v>OR</v>
      </c>
      <c r="N509" s="153"/>
      <c r="O509" s="199" t="str">
        <f t="shared" si="243"/>
        <v/>
      </c>
      <c r="P509" s="153">
        <v>1</v>
      </c>
      <c r="Q509" s="153">
        <v>1000</v>
      </c>
      <c r="R509" s="153"/>
      <c r="S509" s="153"/>
      <c r="T509" s="153"/>
      <c r="U509" s="209">
        <f t="shared" si="244"/>
        <v>1000</v>
      </c>
      <c r="V509" s="153">
        <v>60</v>
      </c>
      <c r="W509" s="153">
        <v>120</v>
      </c>
      <c r="X509" s="153"/>
      <c r="Y509" s="153"/>
      <c r="Z509" s="153"/>
      <c r="AA509" s="153"/>
      <c r="AB509" s="153"/>
      <c r="AC509" s="153"/>
      <c r="AD509" s="153"/>
      <c r="AE509" s="153"/>
      <c r="AF509" s="153"/>
      <c r="AG509" s="153"/>
      <c r="AH509" s="153"/>
      <c r="AI509" s="153"/>
      <c r="AJ509" s="153"/>
      <c r="AK509" s="153"/>
      <c r="AL509" s="153"/>
      <c r="AM509" s="153"/>
      <c r="AN509" s="153"/>
      <c r="AO509" s="153"/>
      <c r="AP509" s="153"/>
      <c r="AQ509" s="153"/>
      <c r="AR509" s="153"/>
      <c r="AS509" s="153"/>
      <c r="AT509" s="153"/>
      <c r="AU509" s="153"/>
      <c r="AV509" s="153"/>
      <c r="AW509" s="153"/>
      <c r="AX509" s="153"/>
      <c r="AY509" s="153"/>
      <c r="AZ509" s="153"/>
      <c r="BA509" s="153"/>
      <c r="BB509" s="153"/>
      <c r="BC509" s="153"/>
      <c r="BD509" s="153"/>
      <c r="BE509" s="153"/>
      <c r="BF509" s="153"/>
      <c r="BG509" s="223">
        <f t="shared" si="245"/>
        <v>180</v>
      </c>
      <c r="BH509" s="224">
        <f t="shared" si="235"/>
        <v>3</v>
      </c>
      <c r="BI509" s="225">
        <f t="shared" si="227"/>
        <v>1</v>
      </c>
      <c r="BJ509" s="225">
        <f t="shared" si="228"/>
        <v>33.3333333333333</v>
      </c>
      <c r="BK509" s="226">
        <f t="shared" si="229"/>
        <v>0</v>
      </c>
      <c r="BL509" s="226">
        <f t="shared" si="230"/>
        <v>100</v>
      </c>
      <c r="BM509" s="226">
        <f t="shared" si="242"/>
        <v>0</v>
      </c>
      <c r="BN509" s="237">
        <f t="shared" si="231"/>
        <v>2</v>
      </c>
      <c r="BO509" s="237">
        <f t="shared" si="232"/>
        <v>0</v>
      </c>
      <c r="BP509" s="237">
        <f t="shared" si="233"/>
        <v>0</v>
      </c>
      <c r="BQ509" s="238">
        <f t="shared" si="234"/>
        <v>0</v>
      </c>
      <c r="BW509" s="153">
        <f t="shared" si="226"/>
        <v>1000</v>
      </c>
    </row>
    <row r="510" spans="1:75">
      <c r="A510" s="170">
        <v>568</v>
      </c>
      <c r="B510" s="171">
        <v>46061</v>
      </c>
      <c r="C510" s="223" t="s">
        <v>99</v>
      </c>
      <c r="D510" s="130" t="str">
        <f t="shared" si="246"/>
        <v>FG</v>
      </c>
      <c r="E510" s="172" t="s">
        <v>98</v>
      </c>
      <c r="F510" s="172" t="s">
        <v>106</v>
      </c>
      <c r="G510" s="173" t="s">
        <v>105</v>
      </c>
      <c r="H510" s="173" t="s">
        <v>189</v>
      </c>
      <c r="I510" s="173"/>
      <c r="J510" s="105">
        <v>208247</v>
      </c>
      <c r="K510" s="197" t="str">
        <f>VLOOKUP(J510,'[3]Item List (3)'!A$1:B$110000,2,FALSE)</f>
        <v>OR.209 YY2 </v>
      </c>
      <c r="L510" s="105">
        <v>260104004</v>
      </c>
      <c r="M510" s="198" t="str">
        <f t="shared" si="225"/>
        <v>OR</v>
      </c>
      <c r="N510" s="153"/>
      <c r="O510" s="199" t="str">
        <f t="shared" si="243"/>
        <v/>
      </c>
      <c r="P510" s="153">
        <v>1</v>
      </c>
      <c r="Q510" s="153">
        <v>4870</v>
      </c>
      <c r="R510" s="153"/>
      <c r="S510" s="153"/>
      <c r="T510" s="153"/>
      <c r="U510" s="209">
        <f t="shared" si="244"/>
        <v>4870</v>
      </c>
      <c r="V510" s="153">
        <v>450</v>
      </c>
      <c r="W510" s="153"/>
      <c r="X510" s="153"/>
      <c r="Y510" s="153"/>
      <c r="Z510" s="153"/>
      <c r="AA510" s="153"/>
      <c r="AB510" s="153"/>
      <c r="AC510" s="153"/>
      <c r="AD510" s="153"/>
      <c r="AE510" s="153"/>
      <c r="AF510" s="153"/>
      <c r="AG510" s="153"/>
      <c r="AH510" s="153"/>
      <c r="AI510" s="153"/>
      <c r="AJ510" s="153"/>
      <c r="AK510" s="153"/>
      <c r="AL510" s="153"/>
      <c r="AM510" s="153"/>
      <c r="AN510" s="153"/>
      <c r="AO510" s="153"/>
      <c r="AP510" s="153"/>
      <c r="AQ510" s="153">
        <v>30</v>
      </c>
      <c r="AR510" s="153"/>
      <c r="AS510" s="153"/>
      <c r="AT510" s="153"/>
      <c r="AU510" s="153"/>
      <c r="AV510" s="153"/>
      <c r="AW510" s="153"/>
      <c r="AX510" s="153"/>
      <c r="AY510" s="153"/>
      <c r="AZ510" s="153"/>
      <c r="BA510" s="153"/>
      <c r="BB510" s="153"/>
      <c r="BC510" s="153"/>
      <c r="BD510" s="153"/>
      <c r="BE510" s="153"/>
      <c r="BF510" s="153"/>
      <c r="BG510" s="223">
        <f t="shared" si="245"/>
        <v>480</v>
      </c>
      <c r="BH510" s="224">
        <f t="shared" si="235"/>
        <v>8</v>
      </c>
      <c r="BI510" s="225">
        <f t="shared" si="227"/>
        <v>7.5</v>
      </c>
      <c r="BJ510" s="225">
        <f t="shared" si="228"/>
        <v>93.75</v>
      </c>
      <c r="BK510" s="226">
        <f t="shared" si="229"/>
        <v>0</v>
      </c>
      <c r="BL510" s="226">
        <f t="shared" si="230"/>
        <v>100</v>
      </c>
      <c r="BM510" s="226">
        <f t="shared" si="242"/>
        <v>0</v>
      </c>
      <c r="BN510" s="237">
        <f t="shared" si="231"/>
        <v>0</v>
      </c>
      <c r="BO510" s="237">
        <f t="shared" si="232"/>
        <v>0</v>
      </c>
      <c r="BP510" s="237">
        <f t="shared" si="233"/>
        <v>0.5</v>
      </c>
      <c r="BQ510" s="238">
        <f t="shared" si="234"/>
        <v>0</v>
      </c>
      <c r="BW510" s="153">
        <f t="shared" si="226"/>
        <v>4870</v>
      </c>
    </row>
    <row r="511" spans="1:75">
      <c r="A511" s="170">
        <v>569</v>
      </c>
      <c r="B511" s="171">
        <v>46061</v>
      </c>
      <c r="C511" s="223" t="s">
        <v>97</v>
      </c>
      <c r="D511" s="130" t="str">
        <f t="shared" si="246"/>
        <v>FG</v>
      </c>
      <c r="E511" s="172" t="s">
        <v>103</v>
      </c>
      <c r="F511" s="172" t="s">
        <v>106</v>
      </c>
      <c r="G511" s="173" t="s">
        <v>105</v>
      </c>
      <c r="H511" s="173" t="s">
        <v>107</v>
      </c>
      <c r="I511" s="173"/>
      <c r="J511" s="105">
        <v>208299</v>
      </c>
      <c r="K511" s="197" t="str">
        <f>VLOOKUP(J511,'[3]Item List (3)'!A$1:B$110000,2,FALSE)</f>
        <v>OR.9916 </v>
      </c>
      <c r="L511" s="105">
        <v>251228002</v>
      </c>
      <c r="M511" s="198" t="str">
        <f t="shared" si="225"/>
        <v>OR</v>
      </c>
      <c r="N511" s="153"/>
      <c r="O511" s="199" t="str">
        <f t="shared" si="243"/>
        <v/>
      </c>
      <c r="P511" s="153">
        <v>3</v>
      </c>
      <c r="Q511" s="153">
        <v>2700</v>
      </c>
      <c r="R511" s="153"/>
      <c r="S511" s="153"/>
      <c r="T511" s="153"/>
      <c r="U511" s="209">
        <f t="shared" si="244"/>
        <v>2700</v>
      </c>
      <c r="V511" s="153">
        <v>240</v>
      </c>
      <c r="W511" s="153"/>
      <c r="X511" s="153"/>
      <c r="Y511" s="153"/>
      <c r="Z511" s="153"/>
      <c r="AA511" s="153"/>
      <c r="AB511" s="153"/>
      <c r="AC511" s="153"/>
      <c r="AD511" s="153"/>
      <c r="AE511" s="153"/>
      <c r="AF511" s="153"/>
      <c r="AG511" s="153"/>
      <c r="AH511" s="153"/>
      <c r="AI511" s="153"/>
      <c r="AJ511" s="153"/>
      <c r="AK511" s="153"/>
      <c r="AL511" s="153"/>
      <c r="AM511" s="153"/>
      <c r="AN511" s="153"/>
      <c r="AO511" s="153"/>
      <c r="AP511" s="153"/>
      <c r="AQ511" s="153">
        <v>120</v>
      </c>
      <c r="AR511" s="153"/>
      <c r="AS511" s="153"/>
      <c r="AT511" s="153"/>
      <c r="AU511" s="153"/>
      <c r="AV511" s="153"/>
      <c r="AW511" s="153"/>
      <c r="AX511" s="153"/>
      <c r="AY511" s="153"/>
      <c r="AZ511" s="153"/>
      <c r="BA511" s="153"/>
      <c r="BB511" s="153"/>
      <c r="BC511" s="153"/>
      <c r="BD511" s="153"/>
      <c r="BE511" s="153"/>
      <c r="BF511" s="153"/>
      <c r="BG511" s="223">
        <f t="shared" si="245"/>
        <v>360</v>
      </c>
      <c r="BH511" s="224">
        <f t="shared" si="235"/>
        <v>6</v>
      </c>
      <c r="BI511" s="225">
        <f t="shared" si="227"/>
        <v>4</v>
      </c>
      <c r="BJ511" s="225">
        <f t="shared" si="228"/>
        <v>66.6666666666667</v>
      </c>
      <c r="BK511" s="226">
        <f t="shared" si="229"/>
        <v>0</v>
      </c>
      <c r="BL511" s="226">
        <f t="shared" si="230"/>
        <v>100</v>
      </c>
      <c r="BM511" s="226">
        <f t="shared" si="242"/>
        <v>0</v>
      </c>
      <c r="BN511" s="237">
        <f t="shared" si="231"/>
        <v>0</v>
      </c>
      <c r="BO511" s="237">
        <f t="shared" si="232"/>
        <v>0</v>
      </c>
      <c r="BP511" s="237">
        <f t="shared" si="233"/>
        <v>2</v>
      </c>
      <c r="BQ511" s="238">
        <f t="shared" si="234"/>
        <v>0</v>
      </c>
      <c r="BW511" s="153">
        <f t="shared" si="226"/>
        <v>8100</v>
      </c>
    </row>
    <row r="512" spans="1:75">
      <c r="A512" s="170">
        <v>570</v>
      </c>
      <c r="B512" s="171">
        <v>46061</v>
      </c>
      <c r="C512" s="223" t="s">
        <v>97</v>
      </c>
      <c r="D512" s="130" t="str">
        <f t="shared" si="246"/>
        <v>FG</v>
      </c>
      <c r="E512" s="172" t="s">
        <v>103</v>
      </c>
      <c r="F512" s="172" t="s">
        <v>100</v>
      </c>
      <c r="G512" s="173" t="s">
        <v>105</v>
      </c>
      <c r="H512" s="173" t="s">
        <v>107</v>
      </c>
      <c r="I512" s="173"/>
      <c r="J512" s="105">
        <v>208299</v>
      </c>
      <c r="K512" s="197" t="str">
        <f>VLOOKUP(J512,'[3]Item List (3)'!A$1:B$110000,2,FALSE)</f>
        <v>OR.9916 </v>
      </c>
      <c r="L512" s="105">
        <v>251228002</v>
      </c>
      <c r="M512" s="198" t="str">
        <f t="shared" si="225"/>
        <v>OR</v>
      </c>
      <c r="N512" s="153"/>
      <c r="O512" s="199" t="str">
        <f t="shared" si="243"/>
        <v/>
      </c>
      <c r="P512" s="153">
        <v>2</v>
      </c>
      <c r="Q512" s="153">
        <v>2200</v>
      </c>
      <c r="R512" s="153"/>
      <c r="S512" s="153"/>
      <c r="T512" s="153"/>
      <c r="U512" s="209">
        <f t="shared" si="244"/>
        <v>2200</v>
      </c>
      <c r="V512" s="153">
        <v>120</v>
      </c>
      <c r="W512" s="153"/>
      <c r="X512" s="153"/>
      <c r="Y512" s="153"/>
      <c r="Z512" s="153"/>
      <c r="AA512" s="153"/>
      <c r="AB512" s="153"/>
      <c r="AC512" s="153"/>
      <c r="AD512" s="153"/>
      <c r="AE512" s="153"/>
      <c r="AF512" s="153"/>
      <c r="AG512" s="153"/>
      <c r="AH512" s="153"/>
      <c r="AI512" s="153"/>
      <c r="AJ512" s="153"/>
      <c r="AK512" s="153"/>
      <c r="AL512" s="153"/>
      <c r="AM512" s="153"/>
      <c r="AN512" s="153"/>
      <c r="AO512" s="153"/>
      <c r="AP512" s="153"/>
      <c r="AQ512" s="153"/>
      <c r="AR512" s="153"/>
      <c r="AS512" s="153"/>
      <c r="AT512" s="153"/>
      <c r="AU512" s="153"/>
      <c r="AV512" s="153"/>
      <c r="AW512" s="153"/>
      <c r="AX512" s="153"/>
      <c r="AY512" s="153"/>
      <c r="AZ512" s="153"/>
      <c r="BA512" s="153"/>
      <c r="BB512" s="153"/>
      <c r="BC512" s="153"/>
      <c r="BD512" s="153"/>
      <c r="BE512" s="153"/>
      <c r="BF512" s="153"/>
      <c r="BG512" s="223">
        <f t="shared" si="245"/>
        <v>120</v>
      </c>
      <c r="BH512" s="224">
        <f t="shared" si="235"/>
        <v>2</v>
      </c>
      <c r="BI512" s="225">
        <f t="shared" si="227"/>
        <v>2</v>
      </c>
      <c r="BJ512" s="225">
        <f t="shared" si="228"/>
        <v>100</v>
      </c>
      <c r="BK512" s="226">
        <f t="shared" si="229"/>
        <v>0</v>
      </c>
      <c r="BL512" s="226">
        <f t="shared" si="230"/>
        <v>100</v>
      </c>
      <c r="BM512" s="226">
        <f t="shared" si="242"/>
        <v>0</v>
      </c>
      <c r="BN512" s="237">
        <f t="shared" si="231"/>
        <v>0</v>
      </c>
      <c r="BO512" s="237">
        <f t="shared" si="232"/>
        <v>0</v>
      </c>
      <c r="BP512" s="237">
        <f t="shared" si="233"/>
        <v>0</v>
      </c>
      <c r="BQ512" s="238">
        <f t="shared" si="234"/>
        <v>0</v>
      </c>
      <c r="BW512" s="153">
        <f t="shared" si="226"/>
        <v>4400</v>
      </c>
    </row>
    <row r="513" spans="1:75">
      <c r="A513" s="170">
        <v>571</v>
      </c>
      <c r="B513" s="171">
        <v>46061</v>
      </c>
      <c r="C513" s="223" t="s">
        <v>99</v>
      </c>
      <c r="D513" s="130" t="str">
        <f t="shared" si="246"/>
        <v>FG</v>
      </c>
      <c r="E513" s="172" t="s">
        <v>103</v>
      </c>
      <c r="F513" s="172" t="s">
        <v>106</v>
      </c>
      <c r="G513" s="173" t="s">
        <v>194</v>
      </c>
      <c r="H513" s="173" t="s">
        <v>180</v>
      </c>
      <c r="I513" s="173"/>
      <c r="J513" s="105">
        <v>208299</v>
      </c>
      <c r="K513" s="197" t="str">
        <f>VLOOKUP(J513,'[3]Item List (3)'!A$1:B$110000,2,FALSE)</f>
        <v>OR.9916 </v>
      </c>
      <c r="L513" s="105">
        <v>260104008</v>
      </c>
      <c r="M513" s="198" t="str">
        <f t="shared" si="225"/>
        <v>OR</v>
      </c>
      <c r="N513" s="153"/>
      <c r="O513" s="199" t="str">
        <f t="shared" si="243"/>
        <v/>
      </c>
      <c r="P513" s="153">
        <v>1</v>
      </c>
      <c r="Q513" s="153">
        <v>2200</v>
      </c>
      <c r="R513" s="153"/>
      <c r="S513" s="153"/>
      <c r="T513" s="153"/>
      <c r="U513" s="209">
        <f t="shared" si="244"/>
        <v>2200</v>
      </c>
      <c r="V513" s="153">
        <v>180</v>
      </c>
      <c r="W513" s="153"/>
      <c r="X513" s="153"/>
      <c r="Y513" s="153"/>
      <c r="Z513" s="153"/>
      <c r="AA513" s="153"/>
      <c r="AB513" s="153"/>
      <c r="AC513" s="153"/>
      <c r="AD513" s="153"/>
      <c r="AE513" s="153"/>
      <c r="AF513" s="153"/>
      <c r="AG513" s="153"/>
      <c r="AH513" s="153"/>
      <c r="AI513" s="153"/>
      <c r="AJ513" s="153"/>
      <c r="AK513" s="153"/>
      <c r="AL513" s="153"/>
      <c r="AM513" s="153"/>
      <c r="AN513" s="153"/>
      <c r="AO513" s="153"/>
      <c r="AP513" s="153"/>
      <c r="AQ513" s="153">
        <v>60</v>
      </c>
      <c r="AR513" s="153"/>
      <c r="AS513" s="153"/>
      <c r="AT513" s="153"/>
      <c r="AU513" s="153"/>
      <c r="AV513" s="153"/>
      <c r="AW513" s="153"/>
      <c r="AX513" s="153"/>
      <c r="AY513" s="153"/>
      <c r="AZ513" s="153"/>
      <c r="BA513" s="153"/>
      <c r="BB513" s="153"/>
      <c r="BC513" s="153"/>
      <c r="BD513" s="153"/>
      <c r="BE513" s="153"/>
      <c r="BF513" s="153"/>
      <c r="BG513" s="223">
        <f t="shared" si="245"/>
        <v>240</v>
      </c>
      <c r="BH513" s="224">
        <f t="shared" si="235"/>
        <v>4</v>
      </c>
      <c r="BI513" s="225">
        <f t="shared" si="227"/>
        <v>3</v>
      </c>
      <c r="BJ513" s="225">
        <f t="shared" si="228"/>
        <v>75</v>
      </c>
      <c r="BK513" s="226">
        <f t="shared" si="229"/>
        <v>0</v>
      </c>
      <c r="BL513" s="226">
        <f t="shared" si="230"/>
        <v>100</v>
      </c>
      <c r="BM513" s="226">
        <f t="shared" si="242"/>
        <v>0</v>
      </c>
      <c r="BN513" s="237">
        <f t="shared" si="231"/>
        <v>0</v>
      </c>
      <c r="BO513" s="237">
        <f t="shared" si="232"/>
        <v>0</v>
      </c>
      <c r="BP513" s="237">
        <f t="shared" si="233"/>
        <v>1</v>
      </c>
      <c r="BQ513" s="238">
        <f t="shared" si="234"/>
        <v>0</v>
      </c>
      <c r="BW513" s="153">
        <f t="shared" si="226"/>
        <v>2200</v>
      </c>
    </row>
    <row r="514" spans="1:75">
      <c r="A514" s="170">
        <v>572</v>
      </c>
      <c r="B514" s="171">
        <v>46061</v>
      </c>
      <c r="C514" s="223" t="s">
        <v>99</v>
      </c>
      <c r="D514" s="130" t="str">
        <f t="shared" si="246"/>
        <v>FG</v>
      </c>
      <c r="E514" s="172" t="s">
        <v>103</v>
      </c>
      <c r="F514" s="172" t="s">
        <v>106</v>
      </c>
      <c r="G514" s="173" t="s">
        <v>194</v>
      </c>
      <c r="H514" s="173" t="s">
        <v>180</v>
      </c>
      <c r="I514" s="173"/>
      <c r="J514" s="105">
        <v>208299</v>
      </c>
      <c r="K514" s="197" t="str">
        <f>VLOOKUP(J514,'[3]Item List (3)'!A$1:B$110000,2,FALSE)</f>
        <v>OR.9916 </v>
      </c>
      <c r="L514" s="105">
        <v>260107019</v>
      </c>
      <c r="M514" s="198" t="str">
        <f t="shared" si="225"/>
        <v>OR</v>
      </c>
      <c r="N514" s="153"/>
      <c r="O514" s="199" t="str">
        <f t="shared" si="243"/>
        <v/>
      </c>
      <c r="P514" s="153">
        <v>1</v>
      </c>
      <c r="Q514" s="153">
        <v>4400</v>
      </c>
      <c r="R514" s="153"/>
      <c r="S514" s="153"/>
      <c r="T514" s="153"/>
      <c r="U514" s="209">
        <f t="shared" si="244"/>
        <v>4400</v>
      </c>
      <c r="V514" s="153">
        <v>240</v>
      </c>
      <c r="W514" s="153"/>
      <c r="X514" s="153"/>
      <c r="Y514" s="153"/>
      <c r="Z514" s="153"/>
      <c r="AA514" s="153"/>
      <c r="AB514" s="153"/>
      <c r="AC514" s="153"/>
      <c r="AD514" s="153"/>
      <c r="AE514" s="153"/>
      <c r="AF514" s="153"/>
      <c r="AG514" s="153"/>
      <c r="AH514" s="153"/>
      <c r="AI514" s="153"/>
      <c r="AJ514" s="153"/>
      <c r="AK514" s="153"/>
      <c r="AL514" s="153"/>
      <c r="AM514" s="153"/>
      <c r="AN514" s="153"/>
      <c r="AO514" s="153"/>
      <c r="AP514" s="153"/>
      <c r="AQ514" s="153"/>
      <c r="AR514" s="153"/>
      <c r="AS514" s="153"/>
      <c r="AT514" s="153"/>
      <c r="AU514" s="153"/>
      <c r="AV514" s="153"/>
      <c r="AW514" s="153"/>
      <c r="AX514" s="153"/>
      <c r="AY514" s="153"/>
      <c r="AZ514" s="153"/>
      <c r="BA514" s="153"/>
      <c r="BB514" s="153"/>
      <c r="BC514" s="153"/>
      <c r="BD514" s="153"/>
      <c r="BE514" s="153"/>
      <c r="BF514" s="153"/>
      <c r="BG514" s="223">
        <f t="shared" si="245"/>
        <v>240</v>
      </c>
      <c r="BH514" s="224">
        <f t="shared" si="235"/>
        <v>4</v>
      </c>
      <c r="BI514" s="225">
        <f t="shared" si="227"/>
        <v>4</v>
      </c>
      <c r="BJ514" s="225">
        <f t="shared" si="228"/>
        <v>100</v>
      </c>
      <c r="BK514" s="226">
        <f t="shared" si="229"/>
        <v>0</v>
      </c>
      <c r="BL514" s="226">
        <f t="shared" si="230"/>
        <v>100</v>
      </c>
      <c r="BM514" s="226">
        <f t="shared" si="242"/>
        <v>0</v>
      </c>
      <c r="BN514" s="237">
        <f t="shared" si="231"/>
        <v>0</v>
      </c>
      <c r="BO514" s="237">
        <f t="shared" si="232"/>
        <v>0</v>
      </c>
      <c r="BP514" s="237">
        <f t="shared" si="233"/>
        <v>0</v>
      </c>
      <c r="BQ514" s="238">
        <f t="shared" si="234"/>
        <v>0</v>
      </c>
      <c r="BW514" s="153">
        <f t="shared" si="226"/>
        <v>4400</v>
      </c>
    </row>
    <row r="515" spans="1:75">
      <c r="A515" s="170">
        <v>573</v>
      </c>
      <c r="B515" s="171">
        <v>46061</v>
      </c>
      <c r="C515" s="223" t="s">
        <v>97</v>
      </c>
      <c r="D515" s="130" t="str">
        <f t="shared" si="246"/>
        <v>CG</v>
      </c>
      <c r="E515" s="172" t="s">
        <v>109</v>
      </c>
      <c r="F515" s="172"/>
      <c r="G515" s="173"/>
      <c r="H515" s="173"/>
      <c r="I515" s="173"/>
      <c r="J515" s="105"/>
      <c r="K515" s="197" t="e">
        <f>VLOOKUP(J515,'[3]Item List (3)'!A$1:B$110000,2,FALSE)</f>
        <v>#N/A</v>
      </c>
      <c r="L515" s="105"/>
      <c r="M515" s="198" t="str">
        <f t="shared" si="225"/>
        <v>IR</v>
      </c>
      <c r="N515" s="153"/>
      <c r="O515" s="199" t="str">
        <f t="shared" si="243"/>
        <v/>
      </c>
      <c r="P515" s="153"/>
      <c r="Q515" s="153"/>
      <c r="R515" s="153"/>
      <c r="S515" s="153"/>
      <c r="T515" s="153"/>
      <c r="U515" s="209">
        <f t="shared" si="244"/>
        <v>0</v>
      </c>
      <c r="V515" s="153"/>
      <c r="W515" s="153"/>
      <c r="X515" s="153"/>
      <c r="Y515" s="153"/>
      <c r="Z515" s="153"/>
      <c r="AA515" s="153"/>
      <c r="AB515" s="153"/>
      <c r="AC515" s="153"/>
      <c r="AD515" s="153"/>
      <c r="AE515" s="153"/>
      <c r="AF515" s="153"/>
      <c r="AG515" s="153"/>
      <c r="AH515" s="153"/>
      <c r="AI515" s="153"/>
      <c r="AJ515" s="153"/>
      <c r="AK515" s="153"/>
      <c r="AL515" s="153"/>
      <c r="AM515" s="153"/>
      <c r="AN515" s="153"/>
      <c r="AO515" s="153"/>
      <c r="AP515" s="153"/>
      <c r="AQ515" s="153"/>
      <c r="AR515" s="153"/>
      <c r="AS515" s="153"/>
      <c r="AT515" s="153"/>
      <c r="AU515" s="153"/>
      <c r="AV515" s="153"/>
      <c r="AW515" s="153"/>
      <c r="AX515" s="153"/>
      <c r="AY515" s="153"/>
      <c r="AZ515" s="153"/>
      <c r="BA515" s="153"/>
      <c r="BB515" s="153"/>
      <c r="BC515" s="153"/>
      <c r="BD515" s="153"/>
      <c r="BE515" s="153"/>
      <c r="BF515" s="153">
        <v>480</v>
      </c>
      <c r="BG515" s="223">
        <f t="shared" si="245"/>
        <v>480</v>
      </c>
      <c r="BH515" s="224">
        <f t="shared" si="235"/>
        <v>8</v>
      </c>
      <c r="BI515" s="225">
        <f t="shared" si="227"/>
        <v>0</v>
      </c>
      <c r="BJ515" s="225">
        <f t="shared" si="228"/>
        <v>0</v>
      </c>
      <c r="BK515" s="226">
        <f t="shared" si="229"/>
        <v>0</v>
      </c>
      <c r="BL515" s="226">
        <f t="shared" si="230"/>
        <v>0</v>
      </c>
      <c r="BM515" s="226">
        <f t="shared" ref="BM515:BM542" si="247">IFERROR((((BJ515*BK515*BL515)/1000000)*100),0)</f>
        <v>0</v>
      </c>
      <c r="BN515" s="237">
        <f t="shared" si="231"/>
        <v>8</v>
      </c>
      <c r="BO515" s="237">
        <f t="shared" si="232"/>
        <v>0</v>
      </c>
      <c r="BP515" s="237">
        <f t="shared" si="233"/>
        <v>0</v>
      </c>
      <c r="BQ515" s="238">
        <f t="shared" si="234"/>
        <v>0</v>
      </c>
      <c r="BW515" s="153">
        <f t="shared" si="226"/>
        <v>0</v>
      </c>
    </row>
    <row r="516" spans="1:75">
      <c r="A516" s="170">
        <v>574</v>
      </c>
      <c r="B516" s="171">
        <v>46061</v>
      </c>
      <c r="C516" s="223" t="s">
        <v>99</v>
      </c>
      <c r="D516" s="130" t="str">
        <f t="shared" si="246"/>
        <v>CG</v>
      </c>
      <c r="E516" s="172" t="s">
        <v>109</v>
      </c>
      <c r="F516" s="172"/>
      <c r="G516" s="173"/>
      <c r="H516" s="173"/>
      <c r="I516" s="173"/>
      <c r="J516" s="105"/>
      <c r="K516" s="197" t="e">
        <f>VLOOKUP(J516,'[3]Item List (3)'!A$1:B$110000,2,FALSE)</f>
        <v>#N/A</v>
      </c>
      <c r="L516" s="105"/>
      <c r="M516" s="198" t="str">
        <f t="shared" si="225"/>
        <v>IR</v>
      </c>
      <c r="N516" s="153"/>
      <c r="O516" s="199" t="str">
        <f t="shared" si="243"/>
        <v/>
      </c>
      <c r="P516" s="153"/>
      <c r="Q516" s="153"/>
      <c r="R516" s="153"/>
      <c r="S516" s="153"/>
      <c r="T516" s="153"/>
      <c r="U516" s="209">
        <f t="shared" si="244"/>
        <v>0</v>
      </c>
      <c r="V516" s="153"/>
      <c r="W516" s="153"/>
      <c r="X516" s="153"/>
      <c r="Y516" s="153"/>
      <c r="Z516" s="153"/>
      <c r="AA516" s="153"/>
      <c r="AB516" s="153"/>
      <c r="AC516" s="153"/>
      <c r="AD516" s="153"/>
      <c r="AE516" s="153"/>
      <c r="AF516" s="153"/>
      <c r="AG516" s="153"/>
      <c r="AH516" s="153"/>
      <c r="AI516" s="153"/>
      <c r="AJ516" s="153"/>
      <c r="AK516" s="153"/>
      <c r="AL516" s="153"/>
      <c r="AM516" s="153"/>
      <c r="AN516" s="153"/>
      <c r="AO516" s="153"/>
      <c r="AP516" s="153"/>
      <c r="AQ516" s="153"/>
      <c r="AR516" s="153"/>
      <c r="AS516" s="153"/>
      <c r="AT516" s="153"/>
      <c r="AU516" s="153"/>
      <c r="AV516" s="153"/>
      <c r="AW516" s="153"/>
      <c r="AX516" s="153"/>
      <c r="AY516" s="153"/>
      <c r="AZ516" s="153"/>
      <c r="BA516" s="153"/>
      <c r="BB516" s="153"/>
      <c r="BC516" s="153"/>
      <c r="BD516" s="153"/>
      <c r="BE516" s="153"/>
      <c r="BF516" s="153">
        <v>480</v>
      </c>
      <c r="BG516" s="223">
        <f t="shared" si="245"/>
        <v>480</v>
      </c>
      <c r="BH516" s="224">
        <f t="shared" si="235"/>
        <v>8</v>
      </c>
      <c r="BI516" s="225">
        <f t="shared" si="227"/>
        <v>0</v>
      </c>
      <c r="BJ516" s="225">
        <f t="shared" si="228"/>
        <v>0</v>
      </c>
      <c r="BK516" s="226">
        <f t="shared" si="229"/>
        <v>0</v>
      </c>
      <c r="BL516" s="226">
        <f t="shared" si="230"/>
        <v>0</v>
      </c>
      <c r="BM516" s="226">
        <f t="shared" si="247"/>
        <v>0</v>
      </c>
      <c r="BN516" s="237">
        <f t="shared" si="231"/>
        <v>8</v>
      </c>
      <c r="BO516" s="237">
        <f t="shared" si="232"/>
        <v>0</v>
      </c>
      <c r="BP516" s="237">
        <f t="shared" si="233"/>
        <v>0</v>
      </c>
      <c r="BQ516" s="238">
        <f t="shared" si="234"/>
        <v>0</v>
      </c>
      <c r="BW516" s="153">
        <f t="shared" si="226"/>
        <v>0</v>
      </c>
    </row>
    <row r="517" spans="1:75">
      <c r="A517" s="170">
        <v>575</v>
      </c>
      <c r="B517" s="171">
        <v>46061</v>
      </c>
      <c r="C517" s="223" t="s">
        <v>97</v>
      </c>
      <c r="D517" s="130" t="str">
        <f t="shared" si="246"/>
        <v>CG</v>
      </c>
      <c r="E517" s="172" t="s">
        <v>110</v>
      </c>
      <c r="F517" s="172" t="s">
        <v>114</v>
      </c>
      <c r="G517" s="173" t="s">
        <v>115</v>
      </c>
      <c r="H517" s="173" t="s">
        <v>176</v>
      </c>
      <c r="I517" s="173" t="s">
        <v>117</v>
      </c>
      <c r="J517" s="105">
        <v>208247</v>
      </c>
      <c r="K517" s="197" t="str">
        <f>VLOOKUP(J517,'[3]Item List (3)'!A$1:B$110000,2,FALSE)</f>
        <v>OR.209 YY2 </v>
      </c>
      <c r="L517" s="105">
        <v>260104004</v>
      </c>
      <c r="M517" s="198" t="str">
        <f t="shared" si="225"/>
        <v>OR</v>
      </c>
      <c r="N517" s="153"/>
      <c r="O517" s="199" t="str">
        <f t="shared" si="243"/>
        <v/>
      </c>
      <c r="P517" s="153">
        <v>1</v>
      </c>
      <c r="Q517" s="153">
        <v>2837</v>
      </c>
      <c r="R517" s="153"/>
      <c r="S517" s="153"/>
      <c r="T517" s="153"/>
      <c r="U517" s="209">
        <f t="shared" si="244"/>
        <v>2837</v>
      </c>
      <c r="V517" s="153">
        <v>120</v>
      </c>
      <c r="W517" s="153"/>
      <c r="X517" s="153">
        <v>30</v>
      </c>
      <c r="Y517" s="153"/>
      <c r="Z517" s="153"/>
      <c r="AA517" s="153"/>
      <c r="AB517" s="153"/>
      <c r="AC517" s="153"/>
      <c r="AD517" s="153"/>
      <c r="AE517" s="153"/>
      <c r="AF517" s="153"/>
      <c r="AG517" s="153"/>
      <c r="AH517" s="153"/>
      <c r="AI517" s="153"/>
      <c r="AJ517" s="153"/>
      <c r="AK517" s="153"/>
      <c r="AL517" s="153"/>
      <c r="AM517" s="153"/>
      <c r="AN517" s="153"/>
      <c r="AO517" s="153"/>
      <c r="AP517" s="153"/>
      <c r="AQ517" s="153"/>
      <c r="AR517" s="153">
        <v>90</v>
      </c>
      <c r="AS517" s="153"/>
      <c r="AT517" s="153"/>
      <c r="AU517" s="153"/>
      <c r="AV517" s="153"/>
      <c r="AW517" s="153"/>
      <c r="AX517" s="153"/>
      <c r="AY517" s="153"/>
      <c r="AZ517" s="153"/>
      <c r="BA517" s="153"/>
      <c r="BB517" s="153"/>
      <c r="BC517" s="153"/>
      <c r="BD517" s="153"/>
      <c r="BE517" s="153"/>
      <c r="BF517" s="153"/>
      <c r="BG517" s="223">
        <f t="shared" si="245"/>
        <v>240</v>
      </c>
      <c r="BH517" s="224">
        <f t="shared" si="235"/>
        <v>4</v>
      </c>
      <c r="BI517" s="225">
        <f t="shared" si="227"/>
        <v>2</v>
      </c>
      <c r="BJ517" s="225">
        <f t="shared" si="228"/>
        <v>50</v>
      </c>
      <c r="BK517" s="226">
        <f t="shared" si="229"/>
        <v>0</v>
      </c>
      <c r="BL517" s="226">
        <f t="shared" si="230"/>
        <v>100</v>
      </c>
      <c r="BM517" s="226">
        <f t="shared" si="247"/>
        <v>0</v>
      </c>
      <c r="BN517" s="237">
        <f t="shared" si="231"/>
        <v>0</v>
      </c>
      <c r="BO517" s="237">
        <f t="shared" si="232"/>
        <v>0</v>
      </c>
      <c r="BP517" s="237">
        <f t="shared" si="233"/>
        <v>2</v>
      </c>
      <c r="BQ517" s="238">
        <f t="shared" si="234"/>
        <v>0</v>
      </c>
      <c r="BW517" s="153">
        <f t="shared" si="226"/>
        <v>2837</v>
      </c>
    </row>
    <row r="518" spans="1:75">
      <c r="A518" s="170">
        <v>576</v>
      </c>
      <c r="B518" s="171">
        <v>46061</v>
      </c>
      <c r="C518" s="223" t="s">
        <v>97</v>
      </c>
      <c r="D518" s="130" t="str">
        <f t="shared" si="246"/>
        <v>CG</v>
      </c>
      <c r="E518" s="172" t="s">
        <v>110</v>
      </c>
      <c r="F518" s="172" t="s">
        <v>111</v>
      </c>
      <c r="G518" s="173" t="s">
        <v>115</v>
      </c>
      <c r="H518" s="173" t="s">
        <v>176</v>
      </c>
      <c r="I518" s="173" t="s">
        <v>117</v>
      </c>
      <c r="J518" s="105">
        <v>208299</v>
      </c>
      <c r="K518" s="197" t="str">
        <f>VLOOKUP(J518,'[3]Item List (3)'!A$1:B$110000,2,FALSE)</f>
        <v>OR.9916 </v>
      </c>
      <c r="L518" s="105"/>
      <c r="M518" s="198" t="str">
        <f t="shared" si="225"/>
        <v>OR</v>
      </c>
      <c r="N518" s="153"/>
      <c r="O518" s="199" t="str">
        <f t="shared" si="243"/>
        <v/>
      </c>
      <c r="P518" s="153">
        <v>1</v>
      </c>
      <c r="Q518" s="153">
        <v>4350</v>
      </c>
      <c r="R518" s="153"/>
      <c r="S518" s="153"/>
      <c r="T518" s="153"/>
      <c r="U518" s="209">
        <f t="shared" si="244"/>
        <v>4350</v>
      </c>
      <c r="V518" s="153">
        <v>120</v>
      </c>
      <c r="W518" s="153">
        <v>120</v>
      </c>
      <c r="X518" s="153"/>
      <c r="Y518" s="153"/>
      <c r="Z518" s="153"/>
      <c r="AA518" s="153"/>
      <c r="AB518" s="153"/>
      <c r="AC518" s="153"/>
      <c r="AD518" s="153"/>
      <c r="AE518" s="153"/>
      <c r="AF518" s="153"/>
      <c r="AG518" s="153"/>
      <c r="AH518" s="153"/>
      <c r="AI518" s="153"/>
      <c r="AJ518" s="153"/>
      <c r="AK518" s="153"/>
      <c r="AL518" s="153"/>
      <c r="AM518" s="153"/>
      <c r="AN518" s="153"/>
      <c r="AO518" s="153"/>
      <c r="AP518" s="153"/>
      <c r="AQ518" s="153"/>
      <c r="AR518" s="153"/>
      <c r="AS518" s="153"/>
      <c r="AT518" s="153"/>
      <c r="AU518" s="153"/>
      <c r="AV518" s="153"/>
      <c r="AW518" s="153"/>
      <c r="AX518" s="153"/>
      <c r="AY518" s="153"/>
      <c r="AZ518" s="153"/>
      <c r="BA518" s="153"/>
      <c r="BB518" s="153"/>
      <c r="BC518" s="153"/>
      <c r="BD518" s="153"/>
      <c r="BE518" s="153"/>
      <c r="BF518" s="153"/>
      <c r="BG518" s="223">
        <f t="shared" si="245"/>
        <v>240</v>
      </c>
      <c r="BH518" s="224">
        <f t="shared" si="235"/>
        <v>4</v>
      </c>
      <c r="BI518" s="225">
        <f t="shared" si="227"/>
        <v>2</v>
      </c>
      <c r="BJ518" s="225">
        <f t="shared" si="228"/>
        <v>50</v>
      </c>
      <c r="BK518" s="226">
        <f t="shared" si="229"/>
        <v>0</v>
      </c>
      <c r="BL518" s="226">
        <f t="shared" si="230"/>
        <v>100</v>
      </c>
      <c r="BM518" s="226">
        <f t="shared" si="247"/>
        <v>0</v>
      </c>
      <c r="BN518" s="237">
        <f t="shared" si="231"/>
        <v>2</v>
      </c>
      <c r="BO518" s="237">
        <f t="shared" si="232"/>
        <v>0</v>
      </c>
      <c r="BP518" s="237">
        <f t="shared" si="233"/>
        <v>0</v>
      </c>
      <c r="BQ518" s="238">
        <f t="shared" si="234"/>
        <v>0</v>
      </c>
      <c r="BW518" s="153">
        <f t="shared" si="226"/>
        <v>4350</v>
      </c>
    </row>
    <row r="519" spans="1:75">
      <c r="A519" s="170">
        <v>577</v>
      </c>
      <c r="B519" s="171">
        <v>46061</v>
      </c>
      <c r="C519" s="223" t="s">
        <v>99</v>
      </c>
      <c r="D519" s="130" t="str">
        <f t="shared" si="246"/>
        <v>CG</v>
      </c>
      <c r="E519" s="172" t="s">
        <v>110</v>
      </c>
      <c r="F519" s="172" t="s">
        <v>181</v>
      </c>
      <c r="G519" s="173" t="s">
        <v>191</v>
      </c>
      <c r="H519" s="173" t="s">
        <v>182</v>
      </c>
      <c r="I519" s="173"/>
      <c r="J519" s="105">
        <v>208299</v>
      </c>
      <c r="K519" s="197" t="str">
        <f>VLOOKUP(J519,'[3]Item List (3)'!A$1:B$110000,2,FALSE)</f>
        <v>OR.9916 </v>
      </c>
      <c r="L519" s="105"/>
      <c r="M519" s="198" t="str">
        <f t="shared" si="225"/>
        <v>OR</v>
      </c>
      <c r="N519" s="153"/>
      <c r="O519" s="199" t="str">
        <f t="shared" si="243"/>
        <v/>
      </c>
      <c r="P519" s="153">
        <v>1</v>
      </c>
      <c r="Q519" s="153">
        <v>4350</v>
      </c>
      <c r="R519" s="153"/>
      <c r="S519" s="153"/>
      <c r="T519" s="153"/>
      <c r="U519" s="209">
        <f t="shared" si="244"/>
        <v>4350</v>
      </c>
      <c r="V519" s="153">
        <v>180</v>
      </c>
      <c r="W519" s="153"/>
      <c r="X519" s="153"/>
      <c r="Y519" s="153"/>
      <c r="Z519" s="153"/>
      <c r="AA519" s="153"/>
      <c r="AB519" s="153"/>
      <c r="AC519" s="153"/>
      <c r="AD519" s="153"/>
      <c r="AE519" s="153"/>
      <c r="AF519" s="153"/>
      <c r="AG519" s="153"/>
      <c r="AH519" s="153"/>
      <c r="AI519" s="153"/>
      <c r="AJ519" s="153"/>
      <c r="AK519" s="153"/>
      <c r="AL519" s="153"/>
      <c r="AM519" s="153"/>
      <c r="AN519" s="153"/>
      <c r="AO519" s="153"/>
      <c r="AP519" s="153"/>
      <c r="AQ519" s="153">
        <v>45</v>
      </c>
      <c r="AR519" s="153"/>
      <c r="AS519" s="153"/>
      <c r="AT519" s="153"/>
      <c r="AU519" s="153"/>
      <c r="AV519" s="153"/>
      <c r="AW519" s="153"/>
      <c r="AX519" s="153"/>
      <c r="AY519" s="153"/>
      <c r="AZ519" s="153"/>
      <c r="BA519" s="153"/>
      <c r="BB519" s="153"/>
      <c r="BC519" s="153">
        <v>120</v>
      </c>
      <c r="BD519" s="153"/>
      <c r="BE519" s="153"/>
      <c r="BF519" s="153"/>
      <c r="BG519" s="223">
        <f t="shared" si="245"/>
        <v>345</v>
      </c>
      <c r="BH519" s="224">
        <f t="shared" si="235"/>
        <v>5.75</v>
      </c>
      <c r="BI519" s="225">
        <f t="shared" si="227"/>
        <v>3</v>
      </c>
      <c r="BJ519" s="225">
        <f t="shared" si="228"/>
        <v>52.1739130434783</v>
      </c>
      <c r="BK519" s="226">
        <f t="shared" si="229"/>
        <v>0</v>
      </c>
      <c r="BL519" s="226">
        <f t="shared" si="230"/>
        <v>100</v>
      </c>
      <c r="BM519" s="226">
        <f t="shared" si="247"/>
        <v>0</v>
      </c>
      <c r="BN519" s="237">
        <f t="shared" si="231"/>
        <v>0</v>
      </c>
      <c r="BO519" s="237">
        <f t="shared" si="232"/>
        <v>0</v>
      </c>
      <c r="BP519" s="237">
        <f t="shared" si="233"/>
        <v>2.75</v>
      </c>
      <c r="BQ519" s="238">
        <f t="shared" si="234"/>
        <v>0</v>
      </c>
      <c r="BW519" s="153">
        <f t="shared" si="226"/>
        <v>4350</v>
      </c>
    </row>
    <row r="520" spans="1:75">
      <c r="A520" s="170">
        <v>578</v>
      </c>
      <c r="B520" s="171">
        <v>46061</v>
      </c>
      <c r="C520" s="223" t="s">
        <v>99</v>
      </c>
      <c r="D520" s="130" t="str">
        <f t="shared" si="246"/>
        <v>CG</v>
      </c>
      <c r="E520" s="172" t="s">
        <v>110</v>
      </c>
      <c r="F520" s="172" t="s">
        <v>181</v>
      </c>
      <c r="G520" s="173" t="s">
        <v>191</v>
      </c>
      <c r="H520" s="173" t="s">
        <v>182</v>
      </c>
      <c r="I520" s="173"/>
      <c r="J520" s="105">
        <v>208299</v>
      </c>
      <c r="K520" s="197" t="str">
        <f>VLOOKUP(J520,'[3]Item List (3)'!A$1:B$110000,2,FALSE)</f>
        <v>OR.9916 </v>
      </c>
      <c r="L520" s="105"/>
      <c r="M520" s="198" t="str">
        <f>IF((LEFT(J520))="2",$L$2,$J$2)</f>
        <v>OR</v>
      </c>
      <c r="N520" s="153"/>
      <c r="O520" s="199" t="str">
        <f t="shared" si="243"/>
        <v/>
      </c>
      <c r="P520" s="153">
        <v>2</v>
      </c>
      <c r="Q520" s="153">
        <v>3198</v>
      </c>
      <c r="R520" s="153"/>
      <c r="S520" s="153"/>
      <c r="T520" s="153"/>
      <c r="U520" s="209">
        <f t="shared" si="244"/>
        <v>3198</v>
      </c>
      <c r="V520" s="153">
        <v>175</v>
      </c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153"/>
      <c r="AH520" s="153"/>
      <c r="AI520" s="153"/>
      <c r="AJ520" s="153"/>
      <c r="AK520" s="153"/>
      <c r="AL520" s="153"/>
      <c r="AM520" s="153"/>
      <c r="AN520" s="153"/>
      <c r="AO520" s="153"/>
      <c r="AP520" s="153"/>
      <c r="AQ520" s="153"/>
      <c r="AR520" s="153"/>
      <c r="AS520" s="153"/>
      <c r="AT520" s="153"/>
      <c r="AU520" s="153"/>
      <c r="AV520" s="153"/>
      <c r="AW520" s="153"/>
      <c r="AX520" s="153"/>
      <c r="AY520" s="153"/>
      <c r="AZ520" s="153"/>
      <c r="BA520" s="153"/>
      <c r="BB520" s="153"/>
      <c r="BC520" s="153"/>
      <c r="BD520" s="153"/>
      <c r="BE520" s="153"/>
      <c r="BF520" s="153"/>
      <c r="BG520" s="223">
        <f t="shared" si="245"/>
        <v>175</v>
      </c>
      <c r="BH520" s="224">
        <f t="shared" si="235"/>
        <v>2.91666666666667</v>
      </c>
      <c r="BI520" s="225">
        <f t="shared" si="227"/>
        <v>2.91666666666667</v>
      </c>
      <c r="BJ520" s="225">
        <f t="shared" si="228"/>
        <v>100</v>
      </c>
      <c r="BK520" s="226">
        <f t="shared" si="229"/>
        <v>0</v>
      </c>
      <c r="BL520" s="226">
        <f t="shared" si="230"/>
        <v>100</v>
      </c>
      <c r="BM520" s="226">
        <f t="shared" si="247"/>
        <v>0</v>
      </c>
      <c r="BN520" s="237">
        <f t="shared" si="231"/>
        <v>0</v>
      </c>
      <c r="BO520" s="237">
        <f t="shared" si="232"/>
        <v>0</v>
      </c>
      <c r="BP520" s="237">
        <f t="shared" si="233"/>
        <v>0</v>
      </c>
      <c r="BQ520" s="238">
        <f t="shared" si="234"/>
        <v>0</v>
      </c>
      <c r="BW520" s="153">
        <f t="shared" ref="BW520:BW583" si="248">Q520*P520</f>
        <v>6396</v>
      </c>
    </row>
    <row r="521" spans="1:75">
      <c r="A521" s="170">
        <v>579</v>
      </c>
      <c r="B521" s="171">
        <v>46061</v>
      </c>
      <c r="C521" s="223" t="s">
        <v>97</v>
      </c>
      <c r="D521" s="130" t="str">
        <f t="shared" si="246"/>
        <v>CG</v>
      </c>
      <c r="E521" s="172" t="s">
        <v>118</v>
      </c>
      <c r="F521" s="172" t="s">
        <v>114</v>
      </c>
      <c r="G521" s="173" t="s">
        <v>190</v>
      </c>
      <c r="H521" s="173" t="s">
        <v>116</v>
      </c>
      <c r="I521" s="173" t="s">
        <v>127</v>
      </c>
      <c r="J521" s="105">
        <v>104299</v>
      </c>
      <c r="K521" s="197" t="str">
        <f>VLOOKUP(J521,'[3]Item List (3)'!A$1:B$110000,2,FALSE)</f>
        <v>IR.9916</v>
      </c>
      <c r="L521" s="105">
        <v>260106006</v>
      </c>
      <c r="M521" s="198" t="str">
        <f>IF((LEFT(J521))="2",$L$2,$J$2)</f>
        <v>IR</v>
      </c>
      <c r="N521" s="153"/>
      <c r="O521" s="199" t="str">
        <f t="shared" si="243"/>
        <v/>
      </c>
      <c r="P521" s="153">
        <v>1</v>
      </c>
      <c r="Q521" s="153">
        <v>3060</v>
      </c>
      <c r="R521" s="153"/>
      <c r="S521" s="153"/>
      <c r="T521" s="153"/>
      <c r="U521" s="209">
        <f t="shared" si="244"/>
        <v>3060</v>
      </c>
      <c r="V521" s="153">
        <v>90</v>
      </c>
      <c r="W521" s="153"/>
      <c r="X521" s="153">
        <v>60</v>
      </c>
      <c r="Y521" s="153"/>
      <c r="Z521" s="153"/>
      <c r="AA521" s="153"/>
      <c r="AB521" s="153"/>
      <c r="AC521" s="153"/>
      <c r="AD521" s="153"/>
      <c r="AE521" s="153"/>
      <c r="AF521" s="153"/>
      <c r="AG521" s="153"/>
      <c r="AH521" s="153"/>
      <c r="AI521" s="153"/>
      <c r="AJ521" s="153"/>
      <c r="AK521" s="153"/>
      <c r="AL521" s="153"/>
      <c r="AM521" s="153"/>
      <c r="AN521" s="153"/>
      <c r="AO521" s="153"/>
      <c r="AP521" s="153"/>
      <c r="AQ521" s="153">
        <v>90</v>
      </c>
      <c r="AR521" s="153"/>
      <c r="AS521" s="153"/>
      <c r="AT521" s="153"/>
      <c r="AU521" s="153"/>
      <c r="AV521" s="153"/>
      <c r="AW521" s="153"/>
      <c r="AX521" s="153"/>
      <c r="AY521" s="153"/>
      <c r="AZ521" s="153"/>
      <c r="BA521" s="153"/>
      <c r="BB521" s="153"/>
      <c r="BC521" s="153">
        <v>30</v>
      </c>
      <c r="BD521" s="153"/>
      <c r="BE521" s="153"/>
      <c r="BF521" s="153"/>
      <c r="BG521" s="223">
        <f t="shared" si="245"/>
        <v>270</v>
      </c>
      <c r="BH521" s="224">
        <f t="shared" si="235"/>
        <v>4.5</v>
      </c>
      <c r="BI521" s="225">
        <f t="shared" ref="BI521:BI542" si="249">IFERROR(BH521-SUM(W521:BF521)/60,0)</f>
        <v>1.5</v>
      </c>
      <c r="BJ521" s="225">
        <f t="shared" ref="BJ521:BJ542" si="250">IFERROR(BI521/BH521*100,0)</f>
        <v>33.3333333333333</v>
      </c>
      <c r="BK521" s="226">
        <f t="shared" ref="BK521:BK542" si="251">IFERROR(((U521*N521)/(BI521*3600)*100),0)</f>
        <v>0</v>
      </c>
      <c r="BL521" s="226">
        <f t="shared" ref="BL521:BL542" si="252">IFERROR(((U521-(R521+S521+T521))/U521*100),0)</f>
        <v>100</v>
      </c>
      <c r="BM521" s="226">
        <f t="shared" si="247"/>
        <v>0</v>
      </c>
      <c r="BN521" s="237">
        <f t="shared" ref="BN521:BN542" si="253">(W521+AP521+BE521+BF521)/60</f>
        <v>0</v>
      </c>
      <c r="BO521" s="237">
        <f t="shared" ref="BO521:BO542" si="254">IFERROR(((BH521-BN521)*3600)/N521,0)</f>
        <v>0</v>
      </c>
      <c r="BP521" s="237">
        <f t="shared" ref="BP521:BP542" si="255">IFERROR(SUM(W521:BF521)/60-BN521,0)</f>
        <v>3</v>
      </c>
      <c r="BQ521" s="238">
        <f t="shared" ref="BQ521:BQ542" si="256">IFERROR(BP521*3600/N521,0)</f>
        <v>0</v>
      </c>
      <c r="BW521" s="153">
        <f t="shared" si="248"/>
        <v>3060</v>
      </c>
    </row>
    <row r="522" spans="1:75">
      <c r="A522" s="170">
        <v>580</v>
      </c>
      <c r="B522" s="171">
        <v>46061</v>
      </c>
      <c r="C522" s="223" t="s">
        <v>97</v>
      </c>
      <c r="D522" s="130" t="str">
        <f t="shared" si="246"/>
        <v>CG</v>
      </c>
      <c r="E522" s="172" t="s">
        <v>118</v>
      </c>
      <c r="F522" s="172" t="s">
        <v>108</v>
      </c>
      <c r="G522" s="173" t="s">
        <v>190</v>
      </c>
      <c r="H522" s="173" t="s">
        <v>116</v>
      </c>
      <c r="I522" s="173" t="s">
        <v>127</v>
      </c>
      <c r="J522" s="105">
        <v>104299</v>
      </c>
      <c r="K522" s="197" t="str">
        <f>VLOOKUP(J522,'[3]Item List (3)'!A$1:B$110000,2,FALSE)</f>
        <v>IR.9916</v>
      </c>
      <c r="L522" s="105">
        <v>260106006</v>
      </c>
      <c r="M522" s="198" t="str">
        <f>IF((LEFT(J522))="2",$L$2,$J$2)</f>
        <v>IR</v>
      </c>
      <c r="N522" s="153"/>
      <c r="O522" s="199" t="str">
        <f t="shared" si="243"/>
        <v/>
      </c>
      <c r="P522" s="153">
        <v>1</v>
      </c>
      <c r="Q522" s="153">
        <v>2500</v>
      </c>
      <c r="R522" s="153"/>
      <c r="S522" s="153"/>
      <c r="T522" s="153"/>
      <c r="U522" s="209">
        <f t="shared" si="244"/>
        <v>2500</v>
      </c>
      <c r="V522" s="153">
        <v>60</v>
      </c>
      <c r="W522" s="153"/>
      <c r="X522" s="153"/>
      <c r="Y522" s="153"/>
      <c r="Z522" s="153"/>
      <c r="AA522" s="153"/>
      <c r="AB522" s="153"/>
      <c r="AC522" s="153"/>
      <c r="AD522" s="153"/>
      <c r="AE522" s="153"/>
      <c r="AF522" s="153"/>
      <c r="AG522" s="153"/>
      <c r="AH522" s="153"/>
      <c r="AI522" s="153"/>
      <c r="AJ522" s="153"/>
      <c r="AK522" s="153"/>
      <c r="AL522" s="153"/>
      <c r="AM522" s="153"/>
      <c r="AN522" s="153"/>
      <c r="AO522" s="153"/>
      <c r="AP522" s="153"/>
      <c r="AQ522" s="153"/>
      <c r="AR522" s="153"/>
      <c r="AS522" s="153"/>
      <c r="AT522" s="153"/>
      <c r="AU522" s="153"/>
      <c r="AV522" s="153"/>
      <c r="AW522" s="153"/>
      <c r="AX522" s="153"/>
      <c r="AY522" s="153"/>
      <c r="AZ522" s="153"/>
      <c r="BA522" s="153"/>
      <c r="BB522" s="153"/>
      <c r="BC522" s="153"/>
      <c r="BD522" s="153"/>
      <c r="BE522" s="153"/>
      <c r="BF522" s="153"/>
      <c r="BG522" s="223">
        <f t="shared" si="245"/>
        <v>60</v>
      </c>
      <c r="BH522" s="224">
        <f t="shared" ref="BH522:BH542" si="257">BG522/60</f>
        <v>1</v>
      </c>
      <c r="BI522" s="225">
        <f t="shared" si="249"/>
        <v>1</v>
      </c>
      <c r="BJ522" s="225">
        <f t="shared" si="250"/>
        <v>100</v>
      </c>
      <c r="BK522" s="226">
        <f t="shared" si="251"/>
        <v>0</v>
      </c>
      <c r="BL522" s="226">
        <f t="shared" si="252"/>
        <v>100</v>
      </c>
      <c r="BM522" s="226">
        <f t="shared" si="247"/>
        <v>0</v>
      </c>
      <c r="BN522" s="237">
        <f t="shared" si="253"/>
        <v>0</v>
      </c>
      <c r="BO522" s="237">
        <f t="shared" si="254"/>
        <v>0</v>
      </c>
      <c r="BP522" s="237">
        <f t="shared" si="255"/>
        <v>0</v>
      </c>
      <c r="BQ522" s="238">
        <f t="shared" si="256"/>
        <v>0</v>
      </c>
      <c r="BW522" s="153">
        <f t="shared" si="248"/>
        <v>2500</v>
      </c>
    </row>
    <row r="523" spans="1:75">
      <c r="A523" s="170">
        <v>581</v>
      </c>
      <c r="B523" s="171">
        <v>46061</v>
      </c>
      <c r="C523" s="223" t="s">
        <v>97</v>
      </c>
      <c r="D523" s="130" t="str">
        <f t="shared" si="246"/>
        <v>CG</v>
      </c>
      <c r="E523" s="172" t="s">
        <v>118</v>
      </c>
      <c r="F523" s="172" t="s">
        <v>111</v>
      </c>
      <c r="G523" s="173" t="s">
        <v>190</v>
      </c>
      <c r="H523" s="173" t="s">
        <v>116</v>
      </c>
      <c r="I523" s="173" t="s">
        <v>127</v>
      </c>
      <c r="J523" s="105">
        <v>208281</v>
      </c>
      <c r="K523" s="197" t="str">
        <f>VLOOKUP(J523,'[3]Item List (3)'!A$1:B$110000,2,FALSE)</f>
        <v>D.OR 14536 </v>
      </c>
      <c r="L523" s="105"/>
      <c r="M523" s="198" t="str">
        <f>IF((LEFT(J523))="2",$L$2,$J$2)</f>
        <v>OR</v>
      </c>
      <c r="N523" s="153"/>
      <c r="O523" s="199" t="str">
        <f t="shared" si="243"/>
        <v/>
      </c>
      <c r="P523" s="153">
        <v>1</v>
      </c>
      <c r="Q523" s="153">
        <v>303</v>
      </c>
      <c r="R523" s="153"/>
      <c r="S523" s="153"/>
      <c r="T523" s="153"/>
      <c r="U523" s="209">
        <f t="shared" si="244"/>
        <v>303</v>
      </c>
      <c r="V523" s="153">
        <v>60</v>
      </c>
      <c r="W523" s="153">
        <v>90</v>
      </c>
      <c r="X523" s="153"/>
      <c r="Y523" s="153"/>
      <c r="Z523" s="153"/>
      <c r="AA523" s="153"/>
      <c r="AB523" s="153"/>
      <c r="AC523" s="153"/>
      <c r="AD523" s="153"/>
      <c r="AE523" s="153"/>
      <c r="AF523" s="153"/>
      <c r="AG523" s="153"/>
      <c r="AH523" s="153"/>
      <c r="AI523" s="153"/>
      <c r="AJ523" s="153"/>
      <c r="AK523" s="153"/>
      <c r="AL523" s="153"/>
      <c r="AM523" s="153"/>
      <c r="AN523" s="153"/>
      <c r="AO523" s="153"/>
      <c r="AP523" s="153"/>
      <c r="AQ523" s="153"/>
      <c r="AR523" s="153"/>
      <c r="AS523" s="153"/>
      <c r="AT523" s="153"/>
      <c r="AU523" s="153"/>
      <c r="AV523" s="153"/>
      <c r="AW523" s="153"/>
      <c r="AX523" s="153"/>
      <c r="AY523" s="153"/>
      <c r="AZ523" s="153"/>
      <c r="BA523" s="153"/>
      <c r="BB523" s="153"/>
      <c r="BC523" s="153"/>
      <c r="BD523" s="153"/>
      <c r="BE523" s="153"/>
      <c r="BF523" s="153"/>
      <c r="BG523" s="223">
        <f t="shared" si="245"/>
        <v>150</v>
      </c>
      <c r="BH523" s="224">
        <f t="shared" si="257"/>
        <v>2.5</v>
      </c>
      <c r="BI523" s="225">
        <f t="shared" si="249"/>
        <v>1</v>
      </c>
      <c r="BJ523" s="225">
        <f t="shared" si="250"/>
        <v>40</v>
      </c>
      <c r="BK523" s="226">
        <f t="shared" si="251"/>
        <v>0</v>
      </c>
      <c r="BL523" s="226">
        <f t="shared" si="252"/>
        <v>100</v>
      </c>
      <c r="BM523" s="226">
        <f t="shared" si="247"/>
        <v>0</v>
      </c>
      <c r="BN523" s="237">
        <f t="shared" si="253"/>
        <v>1.5</v>
      </c>
      <c r="BO523" s="237">
        <f t="shared" si="254"/>
        <v>0</v>
      </c>
      <c r="BP523" s="237">
        <f t="shared" si="255"/>
        <v>0</v>
      </c>
      <c r="BQ523" s="238">
        <f t="shared" si="256"/>
        <v>0</v>
      </c>
      <c r="BW523" s="153">
        <f t="shared" si="248"/>
        <v>303</v>
      </c>
    </row>
    <row r="524" spans="1:75">
      <c r="A524" s="170">
        <v>582</v>
      </c>
      <c r="B524" s="171">
        <v>46061</v>
      </c>
      <c r="C524" s="223" t="s">
        <v>99</v>
      </c>
      <c r="D524" s="130" t="str">
        <f t="shared" si="246"/>
        <v>CG</v>
      </c>
      <c r="E524" s="172" t="s">
        <v>118</v>
      </c>
      <c r="F524" s="172"/>
      <c r="G524" s="173"/>
      <c r="H524" s="173"/>
      <c r="I524" s="173"/>
      <c r="J524" s="105"/>
      <c r="K524" s="197" t="e">
        <f>VLOOKUP(J524,'[3]Item List (3)'!A$1:B$110000,2,FALSE)</f>
        <v>#N/A</v>
      </c>
      <c r="L524" s="105"/>
      <c r="M524" s="198" t="str">
        <f>IF((LEFT(J524))="2",$L$2,$J$2)</f>
        <v>IR</v>
      </c>
      <c r="N524" s="153"/>
      <c r="O524" s="199" t="str">
        <f t="shared" si="243"/>
        <v/>
      </c>
      <c r="P524" s="153"/>
      <c r="Q524" s="153"/>
      <c r="R524" s="153"/>
      <c r="S524" s="153"/>
      <c r="T524" s="153"/>
      <c r="U524" s="209">
        <f t="shared" si="244"/>
        <v>0</v>
      </c>
      <c r="V524" s="153"/>
      <c r="W524" s="153"/>
      <c r="X524" s="153"/>
      <c r="Y524" s="153"/>
      <c r="Z524" s="153"/>
      <c r="AA524" s="153"/>
      <c r="AB524" s="153"/>
      <c r="AC524" s="153"/>
      <c r="AD524" s="153"/>
      <c r="AE524" s="153"/>
      <c r="AF524" s="153"/>
      <c r="AG524" s="153"/>
      <c r="AH524" s="153"/>
      <c r="AI524" s="153"/>
      <c r="AJ524" s="153"/>
      <c r="AK524" s="153"/>
      <c r="AL524" s="153"/>
      <c r="AM524" s="153"/>
      <c r="AN524" s="153"/>
      <c r="AO524" s="153"/>
      <c r="AP524" s="153"/>
      <c r="AQ524" s="153"/>
      <c r="AR524" s="153">
        <v>480</v>
      </c>
      <c r="AS524" s="153"/>
      <c r="AT524" s="153"/>
      <c r="AU524" s="153"/>
      <c r="AV524" s="153"/>
      <c r="AW524" s="153"/>
      <c r="AX524" s="153"/>
      <c r="AY524" s="153"/>
      <c r="AZ524" s="153"/>
      <c r="BA524" s="153"/>
      <c r="BB524" s="153"/>
      <c r="BC524" s="153"/>
      <c r="BD524" s="153"/>
      <c r="BE524" s="153"/>
      <c r="BF524" s="153"/>
      <c r="BG524" s="223">
        <f t="shared" si="245"/>
        <v>480</v>
      </c>
      <c r="BH524" s="224">
        <f t="shared" si="257"/>
        <v>8</v>
      </c>
      <c r="BI524" s="225">
        <f t="shared" si="249"/>
        <v>0</v>
      </c>
      <c r="BJ524" s="225">
        <f t="shared" si="250"/>
        <v>0</v>
      </c>
      <c r="BK524" s="226">
        <f t="shared" si="251"/>
        <v>0</v>
      </c>
      <c r="BL524" s="226">
        <f t="shared" si="252"/>
        <v>0</v>
      </c>
      <c r="BM524" s="226">
        <f t="shared" si="247"/>
        <v>0</v>
      </c>
      <c r="BN524" s="237">
        <f t="shared" si="253"/>
        <v>0</v>
      </c>
      <c r="BO524" s="237">
        <f t="shared" si="254"/>
        <v>0</v>
      </c>
      <c r="BP524" s="237">
        <f t="shared" si="255"/>
        <v>8</v>
      </c>
      <c r="BQ524" s="238">
        <f t="shared" si="256"/>
        <v>0</v>
      </c>
      <c r="BW524" s="153">
        <f t="shared" si="248"/>
        <v>0</v>
      </c>
    </row>
    <row r="525" spans="1:75">
      <c r="A525" s="170">
        <v>583</v>
      </c>
      <c r="B525" s="171">
        <v>46061</v>
      </c>
      <c r="C525" s="223" t="s">
        <v>97</v>
      </c>
      <c r="D525" s="130" t="str">
        <f t="shared" si="246"/>
        <v>CG</v>
      </c>
      <c r="E525" s="172" t="s">
        <v>119</v>
      </c>
      <c r="F525" s="172"/>
      <c r="G525" s="173"/>
      <c r="H525" s="173"/>
      <c r="I525" s="173"/>
      <c r="J525" s="105"/>
      <c r="K525" s="197" t="e">
        <f>VLOOKUP(J525,'[3]Item List (3)'!A$1:B$110000,2,FALSE)</f>
        <v>#N/A</v>
      </c>
      <c r="L525" s="105"/>
      <c r="M525" s="198" t="str">
        <f>IF((LEFT(J525))="2",$L$2,$J$2)</f>
        <v>IR</v>
      </c>
      <c r="N525" s="153"/>
      <c r="O525" s="199" t="str">
        <f t="shared" si="243"/>
        <v/>
      </c>
      <c r="P525" s="153"/>
      <c r="Q525" s="153"/>
      <c r="R525" s="153"/>
      <c r="S525" s="153"/>
      <c r="T525" s="153"/>
      <c r="U525" s="209">
        <f t="shared" si="244"/>
        <v>0</v>
      </c>
      <c r="V525" s="153"/>
      <c r="W525" s="153"/>
      <c r="X525" s="153"/>
      <c r="Y525" s="153"/>
      <c r="Z525" s="153"/>
      <c r="AA525" s="153"/>
      <c r="AB525" s="153"/>
      <c r="AC525" s="153"/>
      <c r="AD525" s="153"/>
      <c r="AE525" s="153"/>
      <c r="AF525" s="153"/>
      <c r="AG525" s="153"/>
      <c r="AH525" s="153"/>
      <c r="AI525" s="153"/>
      <c r="AJ525" s="153"/>
      <c r="AK525" s="153"/>
      <c r="AL525" s="153"/>
      <c r="AM525" s="153"/>
      <c r="AN525" s="153"/>
      <c r="AO525" s="153"/>
      <c r="AP525" s="153"/>
      <c r="AQ525" s="153"/>
      <c r="AR525" s="153">
        <v>480</v>
      </c>
      <c r="AS525" s="153"/>
      <c r="AT525" s="153"/>
      <c r="AU525" s="153"/>
      <c r="AV525" s="153"/>
      <c r="AW525" s="153"/>
      <c r="AX525" s="153"/>
      <c r="AY525" s="153"/>
      <c r="AZ525" s="153"/>
      <c r="BA525" s="153"/>
      <c r="BB525" s="153"/>
      <c r="BC525" s="153"/>
      <c r="BD525" s="153"/>
      <c r="BE525" s="153"/>
      <c r="BF525" s="153"/>
      <c r="BG525" s="223">
        <f t="shared" si="245"/>
        <v>480</v>
      </c>
      <c r="BH525" s="224">
        <f t="shared" si="257"/>
        <v>8</v>
      </c>
      <c r="BI525" s="225">
        <f t="shared" si="249"/>
        <v>0</v>
      </c>
      <c r="BJ525" s="225">
        <f t="shared" si="250"/>
        <v>0</v>
      </c>
      <c r="BK525" s="226">
        <f t="shared" si="251"/>
        <v>0</v>
      </c>
      <c r="BL525" s="226">
        <f t="shared" si="252"/>
        <v>0</v>
      </c>
      <c r="BM525" s="226">
        <f t="shared" si="247"/>
        <v>0</v>
      </c>
      <c r="BN525" s="237">
        <f t="shared" si="253"/>
        <v>0</v>
      </c>
      <c r="BO525" s="237">
        <f t="shared" si="254"/>
        <v>0</v>
      </c>
      <c r="BP525" s="237">
        <f t="shared" si="255"/>
        <v>8</v>
      </c>
      <c r="BQ525" s="238">
        <f t="shared" si="256"/>
        <v>0</v>
      </c>
      <c r="BW525" s="153">
        <f t="shared" si="248"/>
        <v>0</v>
      </c>
    </row>
    <row r="526" spans="1:75">
      <c r="A526" s="170">
        <v>584</v>
      </c>
      <c r="B526" s="171">
        <v>46061</v>
      </c>
      <c r="C526" s="223" t="s">
        <v>99</v>
      </c>
      <c r="D526" s="130" t="str">
        <f t="shared" si="246"/>
        <v>CG</v>
      </c>
      <c r="E526" s="172" t="s">
        <v>119</v>
      </c>
      <c r="F526" s="172"/>
      <c r="G526" s="173"/>
      <c r="H526" s="173"/>
      <c r="I526" s="173"/>
      <c r="J526" s="105"/>
      <c r="K526" s="197" t="e">
        <f>VLOOKUP(J526,'[3]Item List (3)'!A$1:B$110000,2,FALSE)</f>
        <v>#N/A</v>
      </c>
      <c r="L526" s="105"/>
      <c r="M526" s="198" t="str">
        <f>IF((LEFT(J526))="2",$L$2,$J$2)</f>
        <v>IR</v>
      </c>
      <c r="N526" s="153"/>
      <c r="O526" s="199" t="str">
        <f t="shared" si="243"/>
        <v/>
      </c>
      <c r="P526" s="153"/>
      <c r="Q526" s="153"/>
      <c r="R526" s="153"/>
      <c r="S526" s="153"/>
      <c r="T526" s="153"/>
      <c r="U526" s="209">
        <f t="shared" si="244"/>
        <v>0</v>
      </c>
      <c r="V526" s="153"/>
      <c r="W526" s="153"/>
      <c r="X526" s="153"/>
      <c r="Y526" s="153"/>
      <c r="Z526" s="153"/>
      <c r="AA526" s="153"/>
      <c r="AB526" s="153"/>
      <c r="AC526" s="153"/>
      <c r="AD526" s="153"/>
      <c r="AE526" s="153"/>
      <c r="AF526" s="153"/>
      <c r="AG526" s="153"/>
      <c r="AH526" s="153"/>
      <c r="AI526" s="153"/>
      <c r="AJ526" s="153"/>
      <c r="AK526" s="153"/>
      <c r="AL526" s="153"/>
      <c r="AM526" s="153"/>
      <c r="AN526" s="153"/>
      <c r="AO526" s="153"/>
      <c r="AP526" s="153"/>
      <c r="AQ526" s="153"/>
      <c r="AR526" s="153">
        <v>480</v>
      </c>
      <c r="AS526" s="153"/>
      <c r="AT526" s="153"/>
      <c r="AU526" s="153"/>
      <c r="AV526" s="153"/>
      <c r="AW526" s="153"/>
      <c r="AX526" s="153"/>
      <c r="AY526" s="153"/>
      <c r="AZ526" s="153"/>
      <c r="BA526" s="153"/>
      <c r="BB526" s="153"/>
      <c r="BC526" s="153"/>
      <c r="BD526" s="153"/>
      <c r="BE526" s="153"/>
      <c r="BF526" s="153"/>
      <c r="BG526" s="223">
        <f t="shared" si="245"/>
        <v>480</v>
      </c>
      <c r="BH526" s="224">
        <f t="shared" si="257"/>
        <v>8</v>
      </c>
      <c r="BI526" s="225">
        <f t="shared" si="249"/>
        <v>0</v>
      </c>
      <c r="BJ526" s="225">
        <f t="shared" si="250"/>
        <v>0</v>
      </c>
      <c r="BK526" s="226">
        <f t="shared" si="251"/>
        <v>0</v>
      </c>
      <c r="BL526" s="226">
        <f t="shared" si="252"/>
        <v>0</v>
      </c>
      <c r="BM526" s="226">
        <f t="shared" si="247"/>
        <v>0</v>
      </c>
      <c r="BN526" s="237">
        <f t="shared" si="253"/>
        <v>0</v>
      </c>
      <c r="BO526" s="237">
        <f t="shared" si="254"/>
        <v>0</v>
      </c>
      <c r="BP526" s="237">
        <f t="shared" si="255"/>
        <v>8</v>
      </c>
      <c r="BQ526" s="238">
        <f t="shared" si="256"/>
        <v>0</v>
      </c>
      <c r="BW526" s="153">
        <f t="shared" si="248"/>
        <v>0</v>
      </c>
    </row>
    <row r="527" s="129" customFormat="1" spans="1:75">
      <c r="A527" s="170">
        <v>585</v>
      </c>
      <c r="B527" s="171">
        <v>46061</v>
      </c>
      <c r="C527" s="223" t="s">
        <v>97</v>
      </c>
      <c r="D527" s="130" t="str">
        <f t="shared" si="246"/>
        <v>EG</v>
      </c>
      <c r="E527" s="172" t="s">
        <v>120</v>
      </c>
      <c r="F527" s="172" t="s">
        <v>129</v>
      </c>
      <c r="G527" s="173" t="s">
        <v>124</v>
      </c>
      <c r="H527" s="173" t="s">
        <v>126</v>
      </c>
      <c r="I527" s="173"/>
      <c r="J527" s="105">
        <v>104737</v>
      </c>
      <c r="K527" s="197" t="str">
        <f>VLOOKUP(J527,'[3]Item List (3)'!A$1:B$110000,2,FALSE)</f>
        <v>IR.IR 42X51.5X37 </v>
      </c>
      <c r="L527" s="105">
        <v>251107009</v>
      </c>
      <c r="M527" s="198" t="str">
        <f>IF((LEFT(J527))="2",$L$2,$J$2)</f>
        <v>IR</v>
      </c>
      <c r="N527" s="153">
        <v>40</v>
      </c>
      <c r="O527" s="199">
        <f t="shared" si="243"/>
        <v>90</v>
      </c>
      <c r="P527" s="153">
        <v>1</v>
      </c>
      <c r="Q527" s="153">
        <v>428</v>
      </c>
      <c r="R527" s="153"/>
      <c r="S527" s="153"/>
      <c r="T527" s="153"/>
      <c r="U527" s="209">
        <f t="shared" si="244"/>
        <v>428</v>
      </c>
      <c r="V527" s="153">
        <v>300</v>
      </c>
      <c r="W527" s="153"/>
      <c r="X527" s="153"/>
      <c r="Y527" s="153"/>
      <c r="Z527" s="153"/>
      <c r="AA527" s="153"/>
      <c r="AB527" s="153"/>
      <c r="AC527" s="153"/>
      <c r="AD527" s="153"/>
      <c r="AE527" s="153"/>
      <c r="AF527" s="153"/>
      <c r="AG527" s="153"/>
      <c r="AH527" s="153"/>
      <c r="AI527" s="153"/>
      <c r="AJ527" s="153"/>
      <c r="AK527" s="153"/>
      <c r="AL527" s="153"/>
      <c r="AM527" s="153"/>
      <c r="AN527" s="153"/>
      <c r="AO527" s="153"/>
      <c r="AP527" s="153">
        <v>180</v>
      </c>
      <c r="AQ527" s="153"/>
      <c r="AR527" s="153"/>
      <c r="AS527" s="153"/>
      <c r="AT527" s="153"/>
      <c r="AU527" s="153"/>
      <c r="AV527" s="153"/>
      <c r="AW527" s="153"/>
      <c r="AX527" s="153"/>
      <c r="AY527" s="153"/>
      <c r="AZ527" s="153"/>
      <c r="BA527" s="153"/>
      <c r="BB527" s="153"/>
      <c r="BC527" s="153"/>
      <c r="BD527" s="153"/>
      <c r="BE527" s="153"/>
      <c r="BF527" s="153"/>
      <c r="BG527" s="223">
        <f t="shared" si="245"/>
        <v>480</v>
      </c>
      <c r="BH527" s="224">
        <f t="shared" si="257"/>
        <v>8</v>
      </c>
      <c r="BI527" s="225">
        <f t="shared" si="249"/>
        <v>5</v>
      </c>
      <c r="BJ527" s="225">
        <f t="shared" si="250"/>
        <v>62.5</v>
      </c>
      <c r="BK527" s="226">
        <f t="shared" si="251"/>
        <v>95.1111111111111</v>
      </c>
      <c r="BL527" s="226">
        <f t="shared" si="252"/>
        <v>100</v>
      </c>
      <c r="BM527" s="226">
        <f t="shared" si="247"/>
        <v>59.4444444444444</v>
      </c>
      <c r="BN527" s="237">
        <f t="shared" si="253"/>
        <v>3</v>
      </c>
      <c r="BO527" s="237">
        <f t="shared" si="254"/>
        <v>450</v>
      </c>
      <c r="BP527" s="237">
        <f t="shared" si="255"/>
        <v>0</v>
      </c>
      <c r="BQ527" s="238">
        <f t="shared" si="256"/>
        <v>0</v>
      </c>
      <c r="BR527" s="140"/>
      <c r="BS527" s="140"/>
      <c r="BT527" s="140"/>
      <c r="BU527" s="141"/>
      <c r="BV527" s="140"/>
      <c r="BW527" s="153">
        <f t="shared" si="248"/>
        <v>428</v>
      </c>
    </row>
    <row r="528" s="129" customFormat="1" spans="1:75">
      <c r="A528" s="170">
        <v>586</v>
      </c>
      <c r="B528" s="171">
        <v>46061</v>
      </c>
      <c r="C528" s="223" t="s">
        <v>99</v>
      </c>
      <c r="D528" s="130" t="str">
        <f t="shared" si="246"/>
        <v>EG</v>
      </c>
      <c r="E528" s="172" t="s">
        <v>120</v>
      </c>
      <c r="F528" s="172" t="s">
        <v>129</v>
      </c>
      <c r="G528" s="173" t="s">
        <v>123</v>
      </c>
      <c r="H528" s="173"/>
      <c r="I528" s="173"/>
      <c r="J528" s="105">
        <v>104737</v>
      </c>
      <c r="K528" s="197" t="str">
        <f>VLOOKUP(J528,'[3]Item List (3)'!A$1:B$110000,2,FALSE)</f>
        <v>IR.IR 42X51.5X37 </v>
      </c>
      <c r="L528" s="105">
        <v>260121008</v>
      </c>
      <c r="M528" s="198" t="str">
        <f>IF((LEFT(J528))="2",$L$2,$J$2)</f>
        <v>IR</v>
      </c>
      <c r="N528" s="153">
        <v>40</v>
      </c>
      <c r="O528" s="199">
        <f t="shared" si="243"/>
        <v>90</v>
      </c>
      <c r="P528" s="153">
        <v>1</v>
      </c>
      <c r="Q528" s="153">
        <v>402</v>
      </c>
      <c r="R528" s="153">
        <v>5</v>
      </c>
      <c r="S528" s="153"/>
      <c r="T528" s="153"/>
      <c r="U528" s="209">
        <f t="shared" si="244"/>
        <v>402</v>
      </c>
      <c r="V528" s="153">
        <v>290</v>
      </c>
      <c r="W528" s="153"/>
      <c r="X528" s="153"/>
      <c r="Y528" s="153"/>
      <c r="Z528" s="153"/>
      <c r="AA528" s="153"/>
      <c r="AB528" s="153"/>
      <c r="AC528" s="153"/>
      <c r="AD528" s="153"/>
      <c r="AE528" s="153"/>
      <c r="AF528" s="153"/>
      <c r="AG528" s="153"/>
      <c r="AH528" s="153"/>
      <c r="AI528" s="153"/>
      <c r="AJ528" s="153"/>
      <c r="AK528" s="153"/>
      <c r="AL528" s="153"/>
      <c r="AM528" s="153"/>
      <c r="AN528" s="153"/>
      <c r="AO528" s="153"/>
      <c r="AP528" s="153"/>
      <c r="AQ528" s="153"/>
      <c r="AR528" s="153">
        <v>180</v>
      </c>
      <c r="AS528" s="153"/>
      <c r="AT528" s="153"/>
      <c r="AU528" s="153"/>
      <c r="AV528" s="153"/>
      <c r="AW528" s="153"/>
      <c r="AX528" s="153"/>
      <c r="AY528" s="153"/>
      <c r="AZ528" s="153"/>
      <c r="BA528" s="153"/>
      <c r="BB528" s="153">
        <v>10</v>
      </c>
      <c r="BC528" s="153"/>
      <c r="BD528" s="153"/>
      <c r="BE528" s="153"/>
      <c r="BF528" s="153"/>
      <c r="BG528" s="223">
        <f t="shared" si="245"/>
        <v>480</v>
      </c>
      <c r="BH528" s="224">
        <f t="shared" si="257"/>
        <v>8</v>
      </c>
      <c r="BI528" s="225">
        <f t="shared" si="249"/>
        <v>4.83333333333333</v>
      </c>
      <c r="BJ528" s="225">
        <f t="shared" si="250"/>
        <v>60.4166666666667</v>
      </c>
      <c r="BK528" s="226">
        <f t="shared" si="251"/>
        <v>92.4137931034483</v>
      </c>
      <c r="BL528" s="226">
        <f t="shared" si="252"/>
        <v>98.7562189054726</v>
      </c>
      <c r="BM528" s="226">
        <f t="shared" si="247"/>
        <v>55.1388888888889</v>
      </c>
      <c r="BN528" s="237">
        <f t="shared" si="253"/>
        <v>0</v>
      </c>
      <c r="BO528" s="237">
        <f t="shared" si="254"/>
        <v>720</v>
      </c>
      <c r="BP528" s="237">
        <f t="shared" si="255"/>
        <v>3.16666666666667</v>
      </c>
      <c r="BQ528" s="238">
        <f t="shared" si="256"/>
        <v>285</v>
      </c>
      <c r="BR528" s="140"/>
      <c r="BS528" s="140"/>
      <c r="BT528" s="140"/>
      <c r="BU528" s="141"/>
      <c r="BV528" s="140"/>
      <c r="BW528" s="153">
        <f t="shared" si="248"/>
        <v>402</v>
      </c>
    </row>
    <row r="529" spans="1:75">
      <c r="A529" s="170">
        <v>587</v>
      </c>
      <c r="B529" s="171">
        <v>46061</v>
      </c>
      <c r="C529" s="223" t="s">
        <v>97</v>
      </c>
      <c r="D529" s="130" t="str">
        <f t="shared" si="246"/>
        <v>EG</v>
      </c>
      <c r="E529" s="172" t="s">
        <v>121</v>
      </c>
      <c r="F529" s="172"/>
      <c r="G529" s="173"/>
      <c r="H529" s="173"/>
      <c r="I529" s="173"/>
      <c r="J529" s="105"/>
      <c r="K529" s="197" t="e">
        <f>VLOOKUP(J529,'[3]Item List (3)'!A$1:B$110000,2,FALSE)</f>
        <v>#N/A</v>
      </c>
      <c r="L529" s="105"/>
      <c r="M529" s="198" t="str">
        <f>IF((LEFT(J529))="2",$L$2,$J$2)</f>
        <v>IR</v>
      </c>
      <c r="N529" s="153"/>
      <c r="O529" s="199" t="str">
        <f t="shared" si="243"/>
        <v/>
      </c>
      <c r="P529" s="153"/>
      <c r="Q529" s="153"/>
      <c r="R529" s="153"/>
      <c r="S529" s="153"/>
      <c r="T529" s="153"/>
      <c r="U529" s="209">
        <f t="shared" si="244"/>
        <v>0</v>
      </c>
      <c r="V529" s="153"/>
      <c r="W529" s="153"/>
      <c r="X529" s="153"/>
      <c r="Y529" s="153"/>
      <c r="Z529" s="153"/>
      <c r="AA529" s="153"/>
      <c r="AB529" s="153"/>
      <c r="AC529" s="153"/>
      <c r="AD529" s="153"/>
      <c r="AE529" s="153"/>
      <c r="AF529" s="153"/>
      <c r="AG529" s="153"/>
      <c r="AH529" s="153"/>
      <c r="AI529" s="153"/>
      <c r="AJ529" s="153"/>
      <c r="AK529" s="153"/>
      <c r="AL529" s="153"/>
      <c r="AM529" s="153"/>
      <c r="AN529" s="153"/>
      <c r="AO529" s="153"/>
      <c r="AP529" s="153"/>
      <c r="AQ529" s="153"/>
      <c r="AR529" s="153">
        <v>480</v>
      </c>
      <c r="AS529" s="153"/>
      <c r="AT529" s="153"/>
      <c r="AU529" s="153"/>
      <c r="AV529" s="153"/>
      <c r="AW529" s="153"/>
      <c r="AX529" s="153"/>
      <c r="AY529" s="153"/>
      <c r="AZ529" s="153"/>
      <c r="BA529" s="153"/>
      <c r="BB529" s="153"/>
      <c r="BC529" s="153"/>
      <c r="BD529" s="153"/>
      <c r="BE529" s="153"/>
      <c r="BF529" s="153"/>
      <c r="BG529" s="223">
        <f t="shared" si="245"/>
        <v>480</v>
      </c>
      <c r="BH529" s="224">
        <f t="shared" si="257"/>
        <v>8</v>
      </c>
      <c r="BI529" s="225">
        <f t="shared" si="249"/>
        <v>0</v>
      </c>
      <c r="BJ529" s="225">
        <f t="shared" si="250"/>
        <v>0</v>
      </c>
      <c r="BK529" s="226">
        <f t="shared" si="251"/>
        <v>0</v>
      </c>
      <c r="BL529" s="226">
        <f t="shared" si="252"/>
        <v>0</v>
      </c>
      <c r="BM529" s="226">
        <f t="shared" si="247"/>
        <v>0</v>
      </c>
      <c r="BN529" s="237">
        <f t="shared" si="253"/>
        <v>0</v>
      </c>
      <c r="BO529" s="237">
        <f t="shared" si="254"/>
        <v>0</v>
      </c>
      <c r="BP529" s="237">
        <f t="shared" si="255"/>
        <v>8</v>
      </c>
      <c r="BQ529" s="238">
        <f t="shared" si="256"/>
        <v>0</v>
      </c>
      <c r="BW529" s="153">
        <f t="shared" si="248"/>
        <v>0</v>
      </c>
    </row>
    <row r="530" spans="1:75">
      <c r="A530" s="170">
        <v>588</v>
      </c>
      <c r="B530" s="171">
        <v>46061</v>
      </c>
      <c r="C530" s="223" t="s">
        <v>99</v>
      </c>
      <c r="D530" s="130" t="str">
        <f t="shared" si="246"/>
        <v>EG</v>
      </c>
      <c r="E530" s="172" t="s">
        <v>121</v>
      </c>
      <c r="F530" s="172"/>
      <c r="G530" s="173"/>
      <c r="H530" s="173"/>
      <c r="I530" s="173"/>
      <c r="J530" s="105"/>
      <c r="K530" s="197" t="e">
        <f>VLOOKUP(J530,'[3]Item List (3)'!A$1:B$110000,2,FALSE)</f>
        <v>#N/A</v>
      </c>
      <c r="L530" s="105"/>
      <c r="M530" s="198" t="str">
        <f>IF((LEFT(J530))="2",$L$2,$J$2)</f>
        <v>IR</v>
      </c>
      <c r="N530" s="153"/>
      <c r="O530" s="199" t="str">
        <f t="shared" si="243"/>
        <v/>
      </c>
      <c r="P530" s="153"/>
      <c r="Q530" s="153"/>
      <c r="R530" s="153"/>
      <c r="S530" s="153"/>
      <c r="T530" s="153"/>
      <c r="U530" s="209">
        <f t="shared" si="244"/>
        <v>0</v>
      </c>
      <c r="V530" s="153"/>
      <c r="W530" s="153"/>
      <c r="X530" s="153"/>
      <c r="Y530" s="153"/>
      <c r="Z530" s="153"/>
      <c r="AA530" s="153"/>
      <c r="AB530" s="153"/>
      <c r="AC530" s="153"/>
      <c r="AD530" s="153"/>
      <c r="AE530" s="153"/>
      <c r="AF530" s="153"/>
      <c r="AG530" s="153"/>
      <c r="AH530" s="153"/>
      <c r="AI530" s="153"/>
      <c r="AJ530" s="153"/>
      <c r="AK530" s="153"/>
      <c r="AL530" s="153"/>
      <c r="AM530" s="153"/>
      <c r="AN530" s="153"/>
      <c r="AO530" s="153"/>
      <c r="AP530" s="153"/>
      <c r="AQ530" s="153"/>
      <c r="AR530" s="153">
        <v>480</v>
      </c>
      <c r="AS530" s="153"/>
      <c r="AT530" s="153"/>
      <c r="AU530" s="153"/>
      <c r="AV530" s="153"/>
      <c r="AW530" s="153"/>
      <c r="AX530" s="153"/>
      <c r="AY530" s="153"/>
      <c r="AZ530" s="153"/>
      <c r="BA530" s="153"/>
      <c r="BB530" s="153"/>
      <c r="BC530" s="153"/>
      <c r="BD530" s="153"/>
      <c r="BE530" s="153"/>
      <c r="BF530" s="153"/>
      <c r="BG530" s="223">
        <f t="shared" si="245"/>
        <v>480</v>
      </c>
      <c r="BH530" s="224">
        <f t="shared" si="257"/>
        <v>8</v>
      </c>
      <c r="BI530" s="225">
        <f t="shared" si="249"/>
        <v>0</v>
      </c>
      <c r="BJ530" s="225">
        <f t="shared" si="250"/>
        <v>0</v>
      </c>
      <c r="BK530" s="226">
        <f t="shared" si="251"/>
        <v>0</v>
      </c>
      <c r="BL530" s="226">
        <f t="shared" si="252"/>
        <v>0</v>
      </c>
      <c r="BM530" s="226">
        <f t="shared" si="247"/>
        <v>0</v>
      </c>
      <c r="BN530" s="237">
        <f t="shared" si="253"/>
        <v>0</v>
      </c>
      <c r="BO530" s="237">
        <f t="shared" si="254"/>
        <v>0</v>
      </c>
      <c r="BP530" s="237">
        <f t="shared" si="255"/>
        <v>8</v>
      </c>
      <c r="BQ530" s="238">
        <f t="shared" si="256"/>
        <v>0</v>
      </c>
      <c r="BW530" s="153">
        <f t="shared" si="248"/>
        <v>0</v>
      </c>
    </row>
    <row r="531" spans="1:75">
      <c r="A531" s="170">
        <v>589</v>
      </c>
      <c r="B531" s="171">
        <v>46061</v>
      </c>
      <c r="C531" s="223" t="s">
        <v>97</v>
      </c>
      <c r="D531" s="130" t="str">
        <f t="shared" si="246"/>
        <v>EG</v>
      </c>
      <c r="E531" s="172" t="s">
        <v>125</v>
      </c>
      <c r="F531" s="172" t="s">
        <v>122</v>
      </c>
      <c r="G531" s="173" t="s">
        <v>157</v>
      </c>
      <c r="H531" s="173"/>
      <c r="I531" s="173"/>
      <c r="J531" s="105">
        <v>202103</v>
      </c>
      <c r="K531" s="197" t="e">
        <f>VLOOKUP(J531,'[3]Item List (3)'!A$1:B$110000,2,FALSE)</f>
        <v>#N/A</v>
      </c>
      <c r="L531" s="105"/>
      <c r="M531" s="198" t="str">
        <f>IF((LEFT(J531))="2",$L$2,$J$2)</f>
        <v>OR</v>
      </c>
      <c r="N531" s="153">
        <v>35</v>
      </c>
      <c r="O531" s="199">
        <f t="shared" si="243"/>
        <v>102.857142857143</v>
      </c>
      <c r="P531" s="153">
        <v>1</v>
      </c>
      <c r="Q531" s="153">
        <v>65</v>
      </c>
      <c r="R531" s="153"/>
      <c r="S531" s="153">
        <v>4</v>
      </c>
      <c r="T531" s="153"/>
      <c r="U531" s="209">
        <f t="shared" si="244"/>
        <v>69</v>
      </c>
      <c r="V531" s="153">
        <v>60</v>
      </c>
      <c r="W531" s="153"/>
      <c r="X531" s="153">
        <v>60</v>
      </c>
      <c r="Y531" s="153"/>
      <c r="Z531" s="153"/>
      <c r="AA531" s="153"/>
      <c r="AB531" s="153"/>
      <c r="AC531" s="153"/>
      <c r="AD531" s="153"/>
      <c r="AE531" s="153"/>
      <c r="AF531" s="153"/>
      <c r="AG531" s="153"/>
      <c r="AH531" s="153"/>
      <c r="AI531" s="153"/>
      <c r="AJ531" s="153"/>
      <c r="AK531" s="153"/>
      <c r="AL531" s="153"/>
      <c r="AM531" s="153"/>
      <c r="AN531" s="153"/>
      <c r="AO531" s="153"/>
      <c r="AP531" s="153"/>
      <c r="AQ531" s="153"/>
      <c r="AR531" s="153">
        <v>360</v>
      </c>
      <c r="AS531" s="153"/>
      <c r="AT531" s="153"/>
      <c r="AU531" s="153"/>
      <c r="AV531" s="153"/>
      <c r="AW531" s="153"/>
      <c r="AX531" s="153"/>
      <c r="AY531" s="153"/>
      <c r="AZ531" s="153"/>
      <c r="BA531" s="153"/>
      <c r="BB531" s="153"/>
      <c r="BC531" s="153"/>
      <c r="BD531" s="153"/>
      <c r="BE531" s="153"/>
      <c r="BF531" s="153"/>
      <c r="BG531" s="223">
        <f t="shared" si="245"/>
        <v>480</v>
      </c>
      <c r="BH531" s="224">
        <f t="shared" si="257"/>
        <v>8</v>
      </c>
      <c r="BI531" s="225">
        <f t="shared" si="249"/>
        <v>1</v>
      </c>
      <c r="BJ531" s="225">
        <f t="shared" si="250"/>
        <v>12.5</v>
      </c>
      <c r="BK531" s="226">
        <f t="shared" si="251"/>
        <v>67.0833333333333</v>
      </c>
      <c r="BL531" s="226">
        <f t="shared" si="252"/>
        <v>94.2028985507246</v>
      </c>
      <c r="BM531" s="226">
        <f t="shared" si="247"/>
        <v>7.89930555555555</v>
      </c>
      <c r="BN531" s="237">
        <f t="shared" si="253"/>
        <v>0</v>
      </c>
      <c r="BO531" s="237">
        <f t="shared" si="254"/>
        <v>822.857142857143</v>
      </c>
      <c r="BP531" s="237">
        <f t="shared" si="255"/>
        <v>7</v>
      </c>
      <c r="BQ531" s="238">
        <f t="shared" si="256"/>
        <v>720</v>
      </c>
      <c r="BW531" s="153">
        <f t="shared" si="248"/>
        <v>65</v>
      </c>
    </row>
    <row r="532" spans="1:75">
      <c r="A532" s="170">
        <v>590</v>
      </c>
      <c r="B532" s="171">
        <v>46061</v>
      </c>
      <c r="C532" s="223" t="s">
        <v>99</v>
      </c>
      <c r="D532" s="130" t="str">
        <f t="shared" si="246"/>
        <v>EG</v>
      </c>
      <c r="E532" s="172" t="s">
        <v>125</v>
      </c>
      <c r="F532" s="172" t="s">
        <v>122</v>
      </c>
      <c r="G532" s="173" t="s">
        <v>126</v>
      </c>
      <c r="H532" s="173"/>
      <c r="I532" s="173"/>
      <c r="J532" s="105">
        <v>202103</v>
      </c>
      <c r="K532" s="197" t="e">
        <f>VLOOKUP(J532,'[3]Item List (3)'!A$1:B$110000,2,FALSE)</f>
        <v>#N/A</v>
      </c>
      <c r="L532" s="105"/>
      <c r="M532" s="198" t="str">
        <f>IF((LEFT(J532))="2",$L$2,$J$2)</f>
        <v>OR</v>
      </c>
      <c r="N532" s="153">
        <v>35</v>
      </c>
      <c r="O532" s="199">
        <f t="shared" si="243"/>
        <v>102.857142857143</v>
      </c>
      <c r="P532" s="153">
        <v>1</v>
      </c>
      <c r="Q532" s="153">
        <v>70</v>
      </c>
      <c r="R532" s="153"/>
      <c r="S532" s="153"/>
      <c r="T532" s="153"/>
      <c r="U532" s="209">
        <f t="shared" si="244"/>
        <v>70</v>
      </c>
      <c r="V532" s="153">
        <v>60</v>
      </c>
      <c r="W532" s="153"/>
      <c r="X532" s="153"/>
      <c r="Y532" s="153"/>
      <c r="Z532" s="153"/>
      <c r="AA532" s="153"/>
      <c r="AB532" s="153"/>
      <c r="AC532" s="153"/>
      <c r="AD532" s="153"/>
      <c r="AE532" s="153"/>
      <c r="AF532" s="153"/>
      <c r="AG532" s="153"/>
      <c r="AH532" s="153"/>
      <c r="AI532" s="153"/>
      <c r="AJ532" s="153"/>
      <c r="AK532" s="153"/>
      <c r="AL532" s="153"/>
      <c r="AM532" s="153"/>
      <c r="AN532" s="153"/>
      <c r="AO532" s="153"/>
      <c r="AP532" s="153"/>
      <c r="AQ532" s="153"/>
      <c r="AR532" s="153">
        <v>420</v>
      </c>
      <c r="AS532" s="153"/>
      <c r="AT532" s="153"/>
      <c r="AU532" s="153"/>
      <c r="AV532" s="153"/>
      <c r="AW532" s="153"/>
      <c r="AX532" s="153"/>
      <c r="AY532" s="153"/>
      <c r="AZ532" s="153"/>
      <c r="BA532" s="153"/>
      <c r="BB532" s="153"/>
      <c r="BC532" s="153"/>
      <c r="BD532" s="153"/>
      <c r="BE532" s="153"/>
      <c r="BF532" s="153"/>
      <c r="BG532" s="223">
        <f t="shared" si="245"/>
        <v>480</v>
      </c>
      <c r="BH532" s="224">
        <f t="shared" si="257"/>
        <v>8</v>
      </c>
      <c r="BI532" s="225">
        <f t="shared" si="249"/>
        <v>1</v>
      </c>
      <c r="BJ532" s="225">
        <f t="shared" si="250"/>
        <v>12.5</v>
      </c>
      <c r="BK532" s="226">
        <f t="shared" si="251"/>
        <v>68.0555555555556</v>
      </c>
      <c r="BL532" s="226">
        <f t="shared" si="252"/>
        <v>100</v>
      </c>
      <c r="BM532" s="226">
        <f t="shared" si="247"/>
        <v>8.50694444444445</v>
      </c>
      <c r="BN532" s="237">
        <f t="shared" si="253"/>
        <v>0</v>
      </c>
      <c r="BO532" s="237">
        <f t="shared" si="254"/>
        <v>822.857142857143</v>
      </c>
      <c r="BP532" s="237">
        <f t="shared" si="255"/>
        <v>7</v>
      </c>
      <c r="BQ532" s="238">
        <f t="shared" si="256"/>
        <v>720</v>
      </c>
      <c r="BW532" s="153">
        <f t="shared" si="248"/>
        <v>70</v>
      </c>
    </row>
    <row r="533" spans="1:75">
      <c r="A533" s="170">
        <v>591</v>
      </c>
      <c r="B533" s="171">
        <v>46061</v>
      </c>
      <c r="C533" s="223" t="s">
        <v>97</v>
      </c>
      <c r="D533" s="130" t="str">
        <f t="shared" si="246"/>
        <v>EG</v>
      </c>
      <c r="E533" s="172" t="s">
        <v>128</v>
      </c>
      <c r="F533" s="172" t="s">
        <v>129</v>
      </c>
      <c r="G533" s="173" t="s">
        <v>126</v>
      </c>
      <c r="H533" s="173" t="s">
        <v>124</v>
      </c>
      <c r="I533" s="173"/>
      <c r="J533" s="105">
        <v>104247</v>
      </c>
      <c r="K533" s="197" t="str">
        <f>VLOOKUP(J533,'[3]Item List (3)'!A$1:B$110000,2,FALSE)</f>
        <v>IR.209</v>
      </c>
      <c r="L533" s="105">
        <v>260104001</v>
      </c>
      <c r="M533" s="198" t="str">
        <f>IF((LEFT(J533))="2",$L$2,$J$2)</f>
        <v>IR</v>
      </c>
      <c r="N533" s="153">
        <v>20</v>
      </c>
      <c r="O533" s="199">
        <f t="shared" si="243"/>
        <v>180</v>
      </c>
      <c r="P533" s="153">
        <v>1</v>
      </c>
      <c r="Q533" s="153">
        <v>838</v>
      </c>
      <c r="R533" s="153">
        <v>4</v>
      </c>
      <c r="S533" s="153"/>
      <c r="T533" s="153"/>
      <c r="U533" s="209">
        <f t="shared" si="244"/>
        <v>838</v>
      </c>
      <c r="V533" s="153">
        <v>285</v>
      </c>
      <c r="W533" s="153"/>
      <c r="X533" s="153">
        <v>195</v>
      </c>
      <c r="Y533" s="153"/>
      <c r="Z533" s="153"/>
      <c r="AA533" s="153"/>
      <c r="AB533" s="153"/>
      <c r="AC533" s="153"/>
      <c r="AD533" s="153"/>
      <c r="AE533" s="153"/>
      <c r="AF533" s="153"/>
      <c r="AG533" s="153"/>
      <c r="AH533" s="153"/>
      <c r="AI533" s="153"/>
      <c r="AJ533" s="153"/>
      <c r="AK533" s="153"/>
      <c r="AL533" s="153"/>
      <c r="AM533" s="153"/>
      <c r="AN533" s="153"/>
      <c r="AO533" s="153"/>
      <c r="AP533" s="153"/>
      <c r="AQ533" s="153"/>
      <c r="AR533" s="153"/>
      <c r="AS533" s="153"/>
      <c r="AT533" s="153"/>
      <c r="AU533" s="153"/>
      <c r="AV533" s="153"/>
      <c r="AW533" s="153"/>
      <c r="AX533" s="153"/>
      <c r="AY533" s="153"/>
      <c r="AZ533" s="153"/>
      <c r="BA533" s="153"/>
      <c r="BB533" s="153"/>
      <c r="BC533" s="153"/>
      <c r="BD533" s="153"/>
      <c r="BE533" s="153"/>
      <c r="BF533" s="153"/>
      <c r="BG533" s="223">
        <f t="shared" si="245"/>
        <v>480</v>
      </c>
      <c r="BH533" s="224">
        <f t="shared" si="257"/>
        <v>8</v>
      </c>
      <c r="BI533" s="225">
        <f t="shared" si="249"/>
        <v>4.75</v>
      </c>
      <c r="BJ533" s="225">
        <f t="shared" si="250"/>
        <v>59.375</v>
      </c>
      <c r="BK533" s="226">
        <f t="shared" si="251"/>
        <v>98.0116959064327</v>
      </c>
      <c r="BL533" s="226">
        <f t="shared" si="252"/>
        <v>99.5226730310263</v>
      </c>
      <c r="BM533" s="226">
        <f t="shared" si="247"/>
        <v>57.9166666666666</v>
      </c>
      <c r="BN533" s="237">
        <f t="shared" si="253"/>
        <v>0</v>
      </c>
      <c r="BO533" s="237">
        <f t="shared" si="254"/>
        <v>1440</v>
      </c>
      <c r="BP533" s="237">
        <f t="shared" si="255"/>
        <v>3.25</v>
      </c>
      <c r="BQ533" s="238">
        <f t="shared" si="256"/>
        <v>585</v>
      </c>
      <c r="BW533" s="153">
        <f t="shared" si="248"/>
        <v>838</v>
      </c>
    </row>
    <row r="534" spans="1:75">
      <c r="A534" s="170">
        <v>592</v>
      </c>
      <c r="B534" s="171">
        <v>46061</v>
      </c>
      <c r="C534" s="223" t="s">
        <v>99</v>
      </c>
      <c r="D534" s="130" t="str">
        <f t="shared" si="246"/>
        <v>EG</v>
      </c>
      <c r="E534" s="172" t="s">
        <v>128</v>
      </c>
      <c r="F534" s="172" t="s">
        <v>129</v>
      </c>
      <c r="G534" s="173" t="s">
        <v>168</v>
      </c>
      <c r="H534" s="173"/>
      <c r="I534" s="173"/>
      <c r="J534" s="105">
        <v>104247</v>
      </c>
      <c r="K534" s="197" t="str">
        <f>VLOOKUP(J534,'[3]Item List (3)'!A$1:B$110000,2,FALSE)</f>
        <v>IR.209</v>
      </c>
      <c r="L534" s="105">
        <v>260104001</v>
      </c>
      <c r="M534" s="198" t="str">
        <f>IF((LEFT(J534))="2",$L$2,$J$2)</f>
        <v>IR</v>
      </c>
      <c r="N534" s="153">
        <v>20</v>
      </c>
      <c r="O534" s="199">
        <f t="shared" si="243"/>
        <v>180</v>
      </c>
      <c r="P534" s="153">
        <v>1</v>
      </c>
      <c r="Q534" s="153">
        <v>737</v>
      </c>
      <c r="R534" s="153"/>
      <c r="S534" s="153"/>
      <c r="T534" s="153"/>
      <c r="U534" s="209">
        <f t="shared" si="244"/>
        <v>737</v>
      </c>
      <c r="V534" s="153">
        <v>260</v>
      </c>
      <c r="W534" s="153"/>
      <c r="X534" s="153"/>
      <c r="Y534" s="153"/>
      <c r="Z534" s="153"/>
      <c r="AA534" s="153"/>
      <c r="AB534" s="153"/>
      <c r="AC534" s="153"/>
      <c r="AD534" s="153"/>
      <c r="AE534" s="153"/>
      <c r="AF534" s="153"/>
      <c r="AG534" s="153"/>
      <c r="AH534" s="153"/>
      <c r="AI534" s="153"/>
      <c r="AJ534" s="153"/>
      <c r="AK534" s="153"/>
      <c r="AL534" s="153"/>
      <c r="AM534" s="153"/>
      <c r="AN534" s="153"/>
      <c r="AO534" s="153"/>
      <c r="AP534" s="153"/>
      <c r="AQ534" s="153"/>
      <c r="AR534" s="153">
        <v>210</v>
      </c>
      <c r="AS534" s="153"/>
      <c r="AT534" s="153"/>
      <c r="AU534" s="153"/>
      <c r="AV534" s="153"/>
      <c r="AW534" s="153"/>
      <c r="AX534" s="153"/>
      <c r="AY534" s="153"/>
      <c r="AZ534" s="153"/>
      <c r="BA534" s="153"/>
      <c r="BB534" s="153">
        <v>10</v>
      </c>
      <c r="BC534" s="153"/>
      <c r="BD534" s="153"/>
      <c r="BE534" s="153"/>
      <c r="BF534" s="153"/>
      <c r="BG534" s="223">
        <f t="shared" si="245"/>
        <v>480</v>
      </c>
      <c r="BH534" s="224">
        <f t="shared" si="257"/>
        <v>8</v>
      </c>
      <c r="BI534" s="225">
        <f t="shared" si="249"/>
        <v>4.33333333333333</v>
      </c>
      <c r="BJ534" s="225">
        <f t="shared" si="250"/>
        <v>54.1666666666667</v>
      </c>
      <c r="BK534" s="226">
        <f t="shared" si="251"/>
        <v>94.4871794871795</v>
      </c>
      <c r="BL534" s="226">
        <f t="shared" si="252"/>
        <v>100</v>
      </c>
      <c r="BM534" s="226">
        <f t="shared" si="247"/>
        <v>51.1805555555556</v>
      </c>
      <c r="BN534" s="237">
        <f t="shared" si="253"/>
        <v>0</v>
      </c>
      <c r="BO534" s="237">
        <f t="shared" si="254"/>
        <v>1440</v>
      </c>
      <c r="BP534" s="237">
        <f t="shared" si="255"/>
        <v>3.66666666666667</v>
      </c>
      <c r="BQ534" s="238">
        <f t="shared" si="256"/>
        <v>660</v>
      </c>
      <c r="BW534" s="153">
        <f t="shared" si="248"/>
        <v>737</v>
      </c>
    </row>
    <row r="535" spans="1:75">
      <c r="A535" s="170">
        <v>593</v>
      </c>
      <c r="B535" s="171">
        <v>46061</v>
      </c>
      <c r="C535" s="223" t="s">
        <v>97</v>
      </c>
      <c r="D535" s="130" t="str">
        <f t="shared" si="246"/>
        <v>EG</v>
      </c>
      <c r="E535" s="172" t="s">
        <v>131</v>
      </c>
      <c r="F535" s="172"/>
      <c r="G535" s="173"/>
      <c r="H535" s="173"/>
      <c r="I535" s="173"/>
      <c r="J535" s="105"/>
      <c r="K535" s="197" t="e">
        <f>VLOOKUP(J535,'[3]Item List (3)'!A$1:B$110000,2,FALSE)</f>
        <v>#N/A</v>
      </c>
      <c r="L535" s="105"/>
      <c r="M535" s="198" t="str">
        <f>IF((LEFT(J535))="2",$L$2,$J$2)</f>
        <v>IR</v>
      </c>
      <c r="N535" s="153"/>
      <c r="O535" s="199" t="str">
        <f t="shared" si="243"/>
        <v/>
      </c>
      <c r="P535" s="153"/>
      <c r="Q535" s="153"/>
      <c r="R535" s="153"/>
      <c r="S535" s="153"/>
      <c r="T535" s="153"/>
      <c r="U535" s="209">
        <f t="shared" si="244"/>
        <v>0</v>
      </c>
      <c r="V535" s="153"/>
      <c r="W535" s="153"/>
      <c r="X535" s="153"/>
      <c r="Y535" s="153"/>
      <c r="Z535" s="153"/>
      <c r="AA535" s="153"/>
      <c r="AB535" s="153"/>
      <c r="AC535" s="153"/>
      <c r="AD535" s="153"/>
      <c r="AE535" s="153"/>
      <c r="AF535" s="153"/>
      <c r="AG535" s="153"/>
      <c r="AH535" s="153"/>
      <c r="AI535" s="153"/>
      <c r="AJ535" s="153"/>
      <c r="AK535" s="153"/>
      <c r="AL535" s="153"/>
      <c r="AM535" s="153"/>
      <c r="AN535" s="153"/>
      <c r="AO535" s="153"/>
      <c r="AP535" s="153"/>
      <c r="AQ535" s="153"/>
      <c r="AR535" s="153"/>
      <c r="AS535" s="153"/>
      <c r="AT535" s="153"/>
      <c r="AU535" s="153">
        <v>480</v>
      </c>
      <c r="AV535" s="153"/>
      <c r="AW535" s="153"/>
      <c r="AX535" s="153"/>
      <c r="AY535" s="153"/>
      <c r="AZ535" s="153"/>
      <c r="BA535" s="153"/>
      <c r="BB535" s="153"/>
      <c r="BC535" s="153"/>
      <c r="BD535" s="153"/>
      <c r="BE535" s="153"/>
      <c r="BF535" s="153"/>
      <c r="BG535" s="223">
        <f t="shared" si="245"/>
        <v>480</v>
      </c>
      <c r="BH535" s="224">
        <f t="shared" si="257"/>
        <v>8</v>
      </c>
      <c r="BI535" s="225">
        <f t="shared" si="249"/>
        <v>0</v>
      </c>
      <c r="BJ535" s="225">
        <f t="shared" si="250"/>
        <v>0</v>
      </c>
      <c r="BK535" s="226">
        <f t="shared" si="251"/>
        <v>0</v>
      </c>
      <c r="BL535" s="226">
        <f t="shared" si="252"/>
        <v>0</v>
      </c>
      <c r="BM535" s="226">
        <f t="shared" si="247"/>
        <v>0</v>
      </c>
      <c r="BN535" s="237">
        <f t="shared" si="253"/>
        <v>0</v>
      </c>
      <c r="BO535" s="237">
        <f t="shared" si="254"/>
        <v>0</v>
      </c>
      <c r="BP535" s="237">
        <f t="shared" si="255"/>
        <v>8</v>
      </c>
      <c r="BQ535" s="238">
        <f t="shared" si="256"/>
        <v>0</v>
      </c>
      <c r="BW535" s="153">
        <f t="shared" si="248"/>
        <v>0</v>
      </c>
    </row>
    <row r="536" spans="1:75">
      <c r="A536" s="170">
        <v>594</v>
      </c>
      <c r="B536" s="171">
        <v>46061</v>
      </c>
      <c r="C536" s="223" t="s">
        <v>99</v>
      </c>
      <c r="D536" s="130" t="str">
        <f t="shared" si="246"/>
        <v>EG</v>
      </c>
      <c r="E536" s="172" t="s">
        <v>131</v>
      </c>
      <c r="F536" s="172"/>
      <c r="G536" s="173"/>
      <c r="H536" s="173"/>
      <c r="I536" s="173"/>
      <c r="J536" s="105"/>
      <c r="K536" s="197" t="e">
        <f>VLOOKUP(J536,'[3]Item List (3)'!A$1:B$110000,2,FALSE)</f>
        <v>#N/A</v>
      </c>
      <c r="L536" s="105"/>
      <c r="M536" s="198" t="str">
        <f>IF((LEFT(J536))="2",$L$2,$J$2)</f>
        <v>IR</v>
      </c>
      <c r="N536" s="153"/>
      <c r="O536" s="199" t="str">
        <f t="shared" si="243"/>
        <v/>
      </c>
      <c r="P536" s="153"/>
      <c r="Q536" s="153"/>
      <c r="R536" s="153"/>
      <c r="S536" s="153"/>
      <c r="T536" s="153"/>
      <c r="U536" s="209">
        <f t="shared" si="244"/>
        <v>0</v>
      </c>
      <c r="V536" s="153"/>
      <c r="W536" s="153"/>
      <c r="X536" s="153"/>
      <c r="Y536" s="153"/>
      <c r="Z536" s="153"/>
      <c r="AA536" s="153"/>
      <c r="AB536" s="153"/>
      <c r="AC536" s="153"/>
      <c r="AD536" s="153"/>
      <c r="AE536" s="153"/>
      <c r="AF536" s="153"/>
      <c r="AG536" s="153"/>
      <c r="AH536" s="153"/>
      <c r="AI536" s="153"/>
      <c r="AJ536" s="153"/>
      <c r="AK536" s="153"/>
      <c r="AL536" s="153"/>
      <c r="AM536" s="153"/>
      <c r="AN536" s="153"/>
      <c r="AO536" s="153"/>
      <c r="AP536" s="153"/>
      <c r="AQ536" s="153"/>
      <c r="AR536" s="153"/>
      <c r="AS536" s="153"/>
      <c r="AT536" s="153"/>
      <c r="AU536" s="153"/>
      <c r="AV536" s="153"/>
      <c r="AW536" s="153"/>
      <c r="AX536" s="153"/>
      <c r="AY536" s="153"/>
      <c r="AZ536" s="153"/>
      <c r="BA536" s="153"/>
      <c r="BB536" s="153"/>
      <c r="BC536" s="153"/>
      <c r="BD536" s="153"/>
      <c r="BE536" s="153"/>
      <c r="BF536" s="153">
        <v>480</v>
      </c>
      <c r="BG536" s="223">
        <f t="shared" si="245"/>
        <v>480</v>
      </c>
      <c r="BH536" s="224">
        <f t="shared" si="257"/>
        <v>8</v>
      </c>
      <c r="BI536" s="225">
        <f t="shared" si="249"/>
        <v>0</v>
      </c>
      <c r="BJ536" s="225">
        <f t="shared" si="250"/>
        <v>0</v>
      </c>
      <c r="BK536" s="226">
        <f t="shared" si="251"/>
        <v>0</v>
      </c>
      <c r="BL536" s="226">
        <f t="shared" si="252"/>
        <v>0</v>
      </c>
      <c r="BM536" s="226">
        <f t="shared" si="247"/>
        <v>0</v>
      </c>
      <c r="BN536" s="237">
        <f t="shared" si="253"/>
        <v>8</v>
      </c>
      <c r="BO536" s="237">
        <f t="shared" si="254"/>
        <v>0</v>
      </c>
      <c r="BP536" s="237">
        <f t="shared" si="255"/>
        <v>0</v>
      </c>
      <c r="BQ536" s="238">
        <f t="shared" si="256"/>
        <v>0</v>
      </c>
      <c r="BW536" s="153">
        <f t="shared" si="248"/>
        <v>0</v>
      </c>
    </row>
    <row r="537" spans="1:75">
      <c r="A537" s="170">
        <v>595</v>
      </c>
      <c r="B537" s="171">
        <v>46061</v>
      </c>
      <c r="C537" s="223" t="s">
        <v>97</v>
      </c>
      <c r="D537" s="130" t="str">
        <f t="shared" si="246"/>
        <v>IG</v>
      </c>
      <c r="E537" s="172" t="s">
        <v>132</v>
      </c>
      <c r="F537" s="172" t="s">
        <v>134</v>
      </c>
      <c r="G537" s="173" t="s">
        <v>148</v>
      </c>
      <c r="H537" s="173"/>
      <c r="I537" s="173"/>
      <c r="J537" s="105">
        <v>104299</v>
      </c>
      <c r="K537" s="197" t="str">
        <f>VLOOKUP(J537,'[3]Item List (3)'!A$1:B$110000,2,FALSE)</f>
        <v>IR.9916</v>
      </c>
      <c r="L537" s="105">
        <v>260104006</v>
      </c>
      <c r="M537" s="198" t="str">
        <f>IF((LEFT(J537))="2",$L$2,$J$2)</f>
        <v>IR</v>
      </c>
      <c r="N537" s="153">
        <v>23</v>
      </c>
      <c r="O537" s="199">
        <f t="shared" si="243"/>
        <v>156.521739130435</v>
      </c>
      <c r="P537" s="153">
        <v>1</v>
      </c>
      <c r="Q537" s="153">
        <v>1205</v>
      </c>
      <c r="R537" s="153"/>
      <c r="S537" s="153">
        <v>27</v>
      </c>
      <c r="T537" s="153"/>
      <c r="U537" s="209">
        <f t="shared" si="244"/>
        <v>1232</v>
      </c>
      <c r="V537" s="153">
        <v>470</v>
      </c>
      <c r="W537" s="153"/>
      <c r="X537" s="153"/>
      <c r="Y537" s="153"/>
      <c r="Z537" s="153"/>
      <c r="AA537" s="153"/>
      <c r="AB537" s="153"/>
      <c r="AC537" s="153"/>
      <c r="AD537" s="153"/>
      <c r="AE537" s="153"/>
      <c r="AF537" s="153"/>
      <c r="AG537" s="153"/>
      <c r="AH537" s="153"/>
      <c r="AI537" s="153"/>
      <c r="AJ537" s="153"/>
      <c r="AK537" s="153"/>
      <c r="AL537" s="153"/>
      <c r="AM537" s="153"/>
      <c r="AN537" s="153"/>
      <c r="AO537" s="153"/>
      <c r="AP537" s="153">
        <v>10</v>
      </c>
      <c r="AQ537" s="153"/>
      <c r="AR537" s="153"/>
      <c r="AS537" s="153"/>
      <c r="AT537" s="153"/>
      <c r="AU537" s="153"/>
      <c r="AV537" s="153"/>
      <c r="AW537" s="153"/>
      <c r="AX537" s="153"/>
      <c r="AY537" s="153"/>
      <c r="AZ537" s="153"/>
      <c r="BA537" s="153"/>
      <c r="BB537" s="153"/>
      <c r="BC537" s="153"/>
      <c r="BD537" s="153"/>
      <c r="BE537" s="153"/>
      <c r="BF537" s="153"/>
      <c r="BG537" s="223">
        <f t="shared" si="245"/>
        <v>480</v>
      </c>
      <c r="BH537" s="224">
        <f t="shared" si="257"/>
        <v>8</v>
      </c>
      <c r="BI537" s="225">
        <f t="shared" si="249"/>
        <v>7.83333333333333</v>
      </c>
      <c r="BJ537" s="225">
        <f t="shared" si="250"/>
        <v>97.9166666666667</v>
      </c>
      <c r="BK537" s="226">
        <f t="shared" si="251"/>
        <v>100.482269503546</v>
      </c>
      <c r="BL537" s="226">
        <f t="shared" si="252"/>
        <v>97.8084415584416</v>
      </c>
      <c r="BM537" s="226">
        <f t="shared" si="247"/>
        <v>96.2326388888888</v>
      </c>
      <c r="BN537" s="237">
        <f t="shared" si="253"/>
        <v>0.166666666666667</v>
      </c>
      <c r="BO537" s="237">
        <f t="shared" si="254"/>
        <v>1226.08695652174</v>
      </c>
      <c r="BP537" s="237">
        <f t="shared" si="255"/>
        <v>0</v>
      </c>
      <c r="BQ537" s="238">
        <f t="shared" si="256"/>
        <v>0</v>
      </c>
      <c r="BR537" s="140">
        <v>1</v>
      </c>
      <c r="BT537" s="140">
        <v>1</v>
      </c>
      <c r="BU537" s="141">
        <v>1</v>
      </c>
      <c r="BW537" s="153">
        <f t="shared" si="248"/>
        <v>1205</v>
      </c>
    </row>
    <row r="538" spans="1:75">
      <c r="A538" s="170">
        <v>596</v>
      </c>
      <c r="B538" s="171">
        <v>46061</v>
      </c>
      <c r="C538" s="223" t="s">
        <v>99</v>
      </c>
      <c r="D538" s="130" t="str">
        <f t="shared" si="246"/>
        <v>IG</v>
      </c>
      <c r="E538" s="172" t="s">
        <v>132</v>
      </c>
      <c r="F538" s="172" t="s">
        <v>134</v>
      </c>
      <c r="G538" s="173" t="s">
        <v>154</v>
      </c>
      <c r="H538" s="173"/>
      <c r="I538" s="173"/>
      <c r="J538" s="105">
        <v>104299</v>
      </c>
      <c r="K538" s="197" t="str">
        <f>VLOOKUP(J538,'[3]Item List (3)'!A$1:B$110000,2,FALSE)</f>
        <v>IR.9916</v>
      </c>
      <c r="L538" s="105">
        <v>260104006</v>
      </c>
      <c r="M538" s="198" t="str">
        <f>IF((LEFT(J538))="2",$L$2,$J$2)</f>
        <v>IR</v>
      </c>
      <c r="N538" s="153">
        <v>23</v>
      </c>
      <c r="O538" s="199">
        <f t="shared" si="243"/>
        <v>156.521739130435</v>
      </c>
      <c r="P538" s="153">
        <v>1</v>
      </c>
      <c r="Q538" s="153">
        <v>1144</v>
      </c>
      <c r="R538" s="153">
        <v>2</v>
      </c>
      <c r="S538" s="153">
        <v>7</v>
      </c>
      <c r="T538" s="153">
        <v>34</v>
      </c>
      <c r="U538" s="209">
        <f t="shared" si="244"/>
        <v>1185</v>
      </c>
      <c r="V538" s="153">
        <v>450</v>
      </c>
      <c r="W538" s="153"/>
      <c r="X538" s="153"/>
      <c r="Y538" s="153"/>
      <c r="Z538" s="153"/>
      <c r="AA538" s="153"/>
      <c r="AB538" s="153"/>
      <c r="AC538" s="153"/>
      <c r="AD538" s="153"/>
      <c r="AE538" s="153"/>
      <c r="AF538" s="153"/>
      <c r="AG538" s="153"/>
      <c r="AH538" s="153"/>
      <c r="AI538" s="153"/>
      <c r="AJ538" s="153"/>
      <c r="AK538" s="153"/>
      <c r="AL538" s="153"/>
      <c r="AM538" s="153"/>
      <c r="AN538" s="153"/>
      <c r="AO538" s="153"/>
      <c r="AP538" s="153">
        <v>10</v>
      </c>
      <c r="AQ538" s="153"/>
      <c r="AR538" s="153"/>
      <c r="AS538" s="153"/>
      <c r="AT538" s="153"/>
      <c r="AU538" s="153"/>
      <c r="AV538" s="153"/>
      <c r="AW538" s="153"/>
      <c r="AX538" s="153"/>
      <c r="AY538" s="153"/>
      <c r="AZ538" s="153"/>
      <c r="BA538" s="153"/>
      <c r="BB538" s="153">
        <v>20</v>
      </c>
      <c r="BC538" s="153"/>
      <c r="BD538" s="153"/>
      <c r="BE538" s="153"/>
      <c r="BF538" s="153"/>
      <c r="BG538" s="223">
        <f t="shared" si="245"/>
        <v>480</v>
      </c>
      <c r="BH538" s="224">
        <f t="shared" si="257"/>
        <v>8</v>
      </c>
      <c r="BI538" s="225">
        <f t="shared" si="249"/>
        <v>7.5</v>
      </c>
      <c r="BJ538" s="225">
        <f t="shared" si="250"/>
        <v>93.75</v>
      </c>
      <c r="BK538" s="226">
        <f t="shared" si="251"/>
        <v>100.944444444444</v>
      </c>
      <c r="BL538" s="226">
        <f t="shared" si="252"/>
        <v>96.3713080168776</v>
      </c>
      <c r="BM538" s="226">
        <f t="shared" si="247"/>
        <v>91.2013888888885</v>
      </c>
      <c r="BN538" s="237">
        <f t="shared" si="253"/>
        <v>0.166666666666667</v>
      </c>
      <c r="BO538" s="237">
        <f t="shared" si="254"/>
        <v>1226.08695652174</v>
      </c>
      <c r="BP538" s="237">
        <f t="shared" si="255"/>
        <v>0.333333333333333</v>
      </c>
      <c r="BQ538" s="238">
        <f t="shared" si="256"/>
        <v>52.1739130434783</v>
      </c>
      <c r="BR538" s="140">
        <v>1</v>
      </c>
      <c r="BW538" s="153">
        <f t="shared" si="248"/>
        <v>1144</v>
      </c>
    </row>
    <row r="539" spans="1:75">
      <c r="A539" s="170">
        <v>597</v>
      </c>
      <c r="B539" s="171">
        <v>46061</v>
      </c>
      <c r="C539" s="223" t="s">
        <v>97</v>
      </c>
      <c r="D539" s="130" t="str">
        <f t="shared" si="246"/>
        <v>IG</v>
      </c>
      <c r="E539" s="172" t="s">
        <v>133</v>
      </c>
      <c r="F539" s="172" t="s">
        <v>134</v>
      </c>
      <c r="G539" s="173" t="s">
        <v>183</v>
      </c>
      <c r="H539" s="173"/>
      <c r="I539" s="173"/>
      <c r="J539" s="105">
        <v>104737</v>
      </c>
      <c r="K539" s="197" t="str">
        <f>VLOOKUP(J539,'[3]Item List (3)'!A$1:B$110000,2,FALSE)</f>
        <v>IR.IR 42X51.5X37 </v>
      </c>
      <c r="L539" s="105">
        <v>260121008</v>
      </c>
      <c r="M539" s="198" t="str">
        <f>IF((LEFT(J539))="2",$L$2,$J$2)</f>
        <v>IR</v>
      </c>
      <c r="N539" s="153">
        <v>35</v>
      </c>
      <c r="O539" s="199">
        <f t="shared" si="243"/>
        <v>102.857142857143</v>
      </c>
      <c r="P539" s="153">
        <v>1</v>
      </c>
      <c r="Q539" s="153">
        <v>592</v>
      </c>
      <c r="R539" s="153">
        <v>24</v>
      </c>
      <c r="S539" s="153">
        <v>12</v>
      </c>
      <c r="T539" s="153"/>
      <c r="U539" s="209">
        <f t="shared" si="244"/>
        <v>604</v>
      </c>
      <c r="V539" s="153">
        <v>410</v>
      </c>
      <c r="W539" s="153"/>
      <c r="X539" s="153"/>
      <c r="Y539" s="153"/>
      <c r="Z539" s="153">
        <v>35</v>
      </c>
      <c r="AA539" s="153"/>
      <c r="AB539" s="153"/>
      <c r="AC539" s="153"/>
      <c r="AD539" s="153"/>
      <c r="AE539" s="153">
        <v>5</v>
      </c>
      <c r="AF539" s="153"/>
      <c r="AG539" s="153"/>
      <c r="AH539" s="153"/>
      <c r="AI539" s="153"/>
      <c r="AJ539" s="153"/>
      <c r="AK539" s="153"/>
      <c r="AL539" s="153"/>
      <c r="AM539" s="153"/>
      <c r="AN539" s="153"/>
      <c r="AO539" s="153"/>
      <c r="AP539" s="153">
        <v>30</v>
      </c>
      <c r="AQ539" s="153"/>
      <c r="AR539" s="153"/>
      <c r="AS539" s="153"/>
      <c r="AT539" s="153"/>
      <c r="AU539" s="153"/>
      <c r="AV539" s="153"/>
      <c r="AW539" s="153"/>
      <c r="AX539" s="153"/>
      <c r="AY539" s="153"/>
      <c r="AZ539" s="153"/>
      <c r="BA539" s="153"/>
      <c r="BB539" s="153"/>
      <c r="BC539" s="153"/>
      <c r="BD539" s="153"/>
      <c r="BE539" s="153"/>
      <c r="BF539" s="153"/>
      <c r="BG539" s="223">
        <f t="shared" si="245"/>
        <v>480</v>
      </c>
      <c r="BH539" s="224">
        <f t="shared" si="257"/>
        <v>8</v>
      </c>
      <c r="BI539" s="225">
        <f t="shared" si="249"/>
        <v>6.83333333333333</v>
      </c>
      <c r="BJ539" s="225">
        <f t="shared" si="250"/>
        <v>85.4166666666667</v>
      </c>
      <c r="BK539" s="226">
        <f t="shared" si="251"/>
        <v>85.9349593495935</v>
      </c>
      <c r="BL539" s="226">
        <f t="shared" si="252"/>
        <v>94.0397350993377</v>
      </c>
      <c r="BM539" s="226">
        <f t="shared" si="247"/>
        <v>69.0277777777778</v>
      </c>
      <c r="BN539" s="237">
        <f t="shared" si="253"/>
        <v>0.5</v>
      </c>
      <c r="BO539" s="237">
        <f t="shared" si="254"/>
        <v>771.428571428571</v>
      </c>
      <c r="BP539" s="237">
        <f t="shared" si="255"/>
        <v>0.666666666666667</v>
      </c>
      <c r="BQ539" s="238">
        <f t="shared" si="256"/>
        <v>68.5714285714286</v>
      </c>
      <c r="BW539" s="153">
        <f t="shared" si="248"/>
        <v>592</v>
      </c>
    </row>
    <row r="540" spans="1:75">
      <c r="A540" s="170">
        <v>598</v>
      </c>
      <c r="B540" s="171">
        <v>46061</v>
      </c>
      <c r="C540" s="223" t="s">
        <v>99</v>
      </c>
      <c r="D540" s="130" t="str">
        <f t="shared" si="246"/>
        <v>IG</v>
      </c>
      <c r="E540" s="172" t="s">
        <v>133</v>
      </c>
      <c r="F540" s="172" t="s">
        <v>134</v>
      </c>
      <c r="G540" s="173" t="s">
        <v>136</v>
      </c>
      <c r="H540" s="173"/>
      <c r="I540" s="173"/>
      <c r="J540" s="105">
        <v>104737</v>
      </c>
      <c r="K540" s="197" t="str">
        <f>VLOOKUP(J540,'[3]Item List (3)'!A$1:B$110000,2,FALSE)</f>
        <v>IR.IR 42X51.5X37 </v>
      </c>
      <c r="L540" s="105">
        <v>260121008</v>
      </c>
      <c r="M540" s="198" t="str">
        <f>IF((LEFT(J540))="2",$L$2,$J$2)</f>
        <v>IR</v>
      </c>
      <c r="N540" s="153">
        <v>35</v>
      </c>
      <c r="O540" s="199">
        <f t="shared" si="243"/>
        <v>102.857142857143</v>
      </c>
      <c r="P540" s="153">
        <v>1</v>
      </c>
      <c r="Q540" s="153">
        <v>554</v>
      </c>
      <c r="R540" s="153">
        <v>25</v>
      </c>
      <c r="S540" s="153">
        <v>16</v>
      </c>
      <c r="T540" s="153"/>
      <c r="U540" s="209">
        <f t="shared" si="244"/>
        <v>570</v>
      </c>
      <c r="V540" s="153">
        <v>390</v>
      </c>
      <c r="W540" s="153"/>
      <c r="X540" s="153"/>
      <c r="Y540" s="153"/>
      <c r="Z540" s="153">
        <v>30</v>
      </c>
      <c r="AA540" s="153"/>
      <c r="AB540" s="153"/>
      <c r="AC540" s="153"/>
      <c r="AD540" s="153"/>
      <c r="AE540" s="153"/>
      <c r="AF540" s="153"/>
      <c r="AG540" s="153"/>
      <c r="AH540" s="153"/>
      <c r="AI540" s="153"/>
      <c r="AJ540" s="153"/>
      <c r="AK540" s="153"/>
      <c r="AL540" s="153"/>
      <c r="AM540" s="153"/>
      <c r="AN540" s="153"/>
      <c r="AO540" s="153"/>
      <c r="AP540" s="153">
        <v>30</v>
      </c>
      <c r="AQ540" s="153"/>
      <c r="AR540" s="153"/>
      <c r="AS540" s="153"/>
      <c r="AT540" s="153"/>
      <c r="AU540" s="153"/>
      <c r="AV540" s="153"/>
      <c r="AW540" s="153"/>
      <c r="AX540" s="153"/>
      <c r="AY540" s="153"/>
      <c r="AZ540" s="153"/>
      <c r="BA540" s="153"/>
      <c r="BB540" s="153">
        <v>20</v>
      </c>
      <c r="BC540" s="153">
        <v>10</v>
      </c>
      <c r="BD540" s="153"/>
      <c r="BE540" s="153"/>
      <c r="BF540" s="153"/>
      <c r="BG540" s="223">
        <f t="shared" si="245"/>
        <v>480</v>
      </c>
      <c r="BH540" s="224">
        <f t="shared" si="257"/>
        <v>8</v>
      </c>
      <c r="BI540" s="225">
        <f t="shared" si="249"/>
        <v>6.5</v>
      </c>
      <c r="BJ540" s="225">
        <f t="shared" si="250"/>
        <v>81.25</v>
      </c>
      <c r="BK540" s="226">
        <f t="shared" si="251"/>
        <v>85.2564102564102</v>
      </c>
      <c r="BL540" s="226">
        <f t="shared" si="252"/>
        <v>92.8070175438596</v>
      </c>
      <c r="BM540" s="226">
        <f t="shared" si="247"/>
        <v>64.2881944444444</v>
      </c>
      <c r="BN540" s="237">
        <f t="shared" si="253"/>
        <v>0.5</v>
      </c>
      <c r="BO540" s="237">
        <f t="shared" si="254"/>
        <v>771.428571428571</v>
      </c>
      <c r="BP540" s="237">
        <f t="shared" si="255"/>
        <v>1</v>
      </c>
      <c r="BQ540" s="238">
        <f t="shared" si="256"/>
        <v>102.857142857143</v>
      </c>
      <c r="BW540" s="153">
        <f t="shared" si="248"/>
        <v>554</v>
      </c>
    </row>
    <row r="541" spans="1:75">
      <c r="A541" s="170">
        <v>599</v>
      </c>
      <c r="B541" s="171">
        <v>46061</v>
      </c>
      <c r="C541" s="223" t="s">
        <v>97</v>
      </c>
      <c r="D541" s="130" t="str">
        <f t="shared" si="246"/>
        <v>IG</v>
      </c>
      <c r="E541" s="172" t="s">
        <v>137</v>
      </c>
      <c r="F541" s="172" t="s">
        <v>134</v>
      </c>
      <c r="G541" s="173" t="s">
        <v>186</v>
      </c>
      <c r="H541" s="173"/>
      <c r="I541" s="173"/>
      <c r="J541" s="105">
        <v>104299</v>
      </c>
      <c r="K541" s="197" t="str">
        <f>VLOOKUP(J541,'[3]Item List (3)'!A$1:B$110000,2,FALSE)</f>
        <v>IR.9916</v>
      </c>
      <c r="L541" s="105">
        <v>260104006</v>
      </c>
      <c r="M541" s="198" t="str">
        <f>IF((LEFT(J541))="2",$L$2,$J$2)</f>
        <v>IR</v>
      </c>
      <c r="N541" s="153">
        <v>23</v>
      </c>
      <c r="O541" s="199">
        <f t="shared" si="243"/>
        <v>156.521739130435</v>
      </c>
      <c r="P541" s="153">
        <v>1</v>
      </c>
      <c r="Q541" s="153">
        <v>783</v>
      </c>
      <c r="R541" s="153">
        <v>35</v>
      </c>
      <c r="S541" s="153">
        <v>42</v>
      </c>
      <c r="T541" s="153"/>
      <c r="U541" s="209">
        <f t="shared" si="244"/>
        <v>825</v>
      </c>
      <c r="V541" s="153">
        <v>390</v>
      </c>
      <c r="W541" s="153"/>
      <c r="X541" s="153"/>
      <c r="Y541" s="153"/>
      <c r="Z541" s="153"/>
      <c r="AA541" s="153"/>
      <c r="AB541" s="153"/>
      <c r="AC541" s="153">
        <v>75</v>
      </c>
      <c r="AD541" s="153"/>
      <c r="AE541" s="153">
        <v>5</v>
      </c>
      <c r="AF541" s="153"/>
      <c r="AG541" s="153"/>
      <c r="AH541" s="153"/>
      <c r="AI541" s="153"/>
      <c r="AJ541" s="153"/>
      <c r="AK541" s="153"/>
      <c r="AL541" s="153"/>
      <c r="AM541" s="153"/>
      <c r="AN541" s="153"/>
      <c r="AO541" s="153"/>
      <c r="AP541" s="153">
        <v>10</v>
      </c>
      <c r="AQ541" s="153"/>
      <c r="AR541" s="153"/>
      <c r="AS541" s="153"/>
      <c r="AT541" s="153"/>
      <c r="AU541" s="153"/>
      <c r="AV541" s="153"/>
      <c r="AW541" s="153"/>
      <c r="AX541" s="153"/>
      <c r="AY541" s="153"/>
      <c r="AZ541" s="153"/>
      <c r="BA541" s="153"/>
      <c r="BB541" s="153"/>
      <c r="BC541" s="153"/>
      <c r="BD541" s="153"/>
      <c r="BE541" s="153"/>
      <c r="BF541" s="153"/>
      <c r="BG541" s="223">
        <f t="shared" si="245"/>
        <v>480</v>
      </c>
      <c r="BH541" s="224">
        <f t="shared" si="257"/>
        <v>8</v>
      </c>
      <c r="BI541" s="225">
        <f t="shared" si="249"/>
        <v>6.5</v>
      </c>
      <c r="BJ541" s="225">
        <f t="shared" si="250"/>
        <v>81.25</v>
      </c>
      <c r="BK541" s="226">
        <f t="shared" si="251"/>
        <v>81.0897435897436</v>
      </c>
      <c r="BL541" s="226">
        <f t="shared" si="252"/>
        <v>90.6666666666667</v>
      </c>
      <c r="BM541" s="226">
        <f t="shared" si="247"/>
        <v>59.7361111111111</v>
      </c>
      <c r="BN541" s="237">
        <f t="shared" si="253"/>
        <v>0.166666666666667</v>
      </c>
      <c r="BO541" s="237">
        <f t="shared" si="254"/>
        <v>1226.08695652174</v>
      </c>
      <c r="BP541" s="237">
        <f t="shared" si="255"/>
        <v>1.33333333333333</v>
      </c>
      <c r="BQ541" s="238">
        <f t="shared" si="256"/>
        <v>208.695652173913</v>
      </c>
      <c r="BW541" s="153">
        <f t="shared" si="248"/>
        <v>783</v>
      </c>
    </row>
    <row r="542" spans="1:75">
      <c r="A542" s="170">
        <v>600</v>
      </c>
      <c r="B542" s="171">
        <v>46061</v>
      </c>
      <c r="C542" s="223" t="s">
        <v>99</v>
      </c>
      <c r="D542" s="130" t="str">
        <f t="shared" si="246"/>
        <v>IG</v>
      </c>
      <c r="E542" s="172" t="s">
        <v>137</v>
      </c>
      <c r="F542" s="172"/>
      <c r="G542" s="173"/>
      <c r="H542" s="173"/>
      <c r="I542" s="173"/>
      <c r="J542" s="105"/>
      <c r="K542" s="197" t="e">
        <f>VLOOKUP(J542,'[3]Item List (3)'!A$1:B$110000,2,FALSE)</f>
        <v>#N/A</v>
      </c>
      <c r="L542" s="105"/>
      <c r="M542" s="198" t="str">
        <f>IF((LEFT(J542))="2",$L$2,$J$2)</f>
        <v>IR</v>
      </c>
      <c r="N542" s="153"/>
      <c r="O542" s="199" t="str">
        <f t="shared" si="243"/>
        <v/>
      </c>
      <c r="P542" s="153"/>
      <c r="Q542" s="153"/>
      <c r="R542" s="153"/>
      <c r="S542" s="153"/>
      <c r="T542" s="153"/>
      <c r="U542" s="209">
        <f t="shared" si="244"/>
        <v>0</v>
      </c>
      <c r="V542" s="153"/>
      <c r="W542" s="153"/>
      <c r="X542" s="153"/>
      <c r="Y542" s="153"/>
      <c r="Z542" s="153"/>
      <c r="AA542" s="153"/>
      <c r="AB542" s="153"/>
      <c r="AC542" s="153"/>
      <c r="AD542" s="153"/>
      <c r="AE542" s="153"/>
      <c r="AF542" s="153"/>
      <c r="AG542" s="153"/>
      <c r="AH542" s="153"/>
      <c r="AI542" s="153"/>
      <c r="AJ542" s="153"/>
      <c r="AK542" s="153"/>
      <c r="AL542" s="153"/>
      <c r="AM542" s="153"/>
      <c r="AN542" s="153"/>
      <c r="AO542" s="153"/>
      <c r="AP542" s="153"/>
      <c r="AQ542" s="153"/>
      <c r="AR542" s="153">
        <v>480</v>
      </c>
      <c r="AS542" s="153"/>
      <c r="AT542" s="153"/>
      <c r="AU542" s="153"/>
      <c r="AV542" s="153"/>
      <c r="AW542" s="153"/>
      <c r="AX542" s="153"/>
      <c r="AY542" s="153"/>
      <c r="AZ542" s="153"/>
      <c r="BA542" s="153"/>
      <c r="BB542" s="153"/>
      <c r="BC542" s="153"/>
      <c r="BD542" s="153"/>
      <c r="BE542" s="153"/>
      <c r="BF542" s="153"/>
      <c r="BG542" s="223">
        <f t="shared" si="245"/>
        <v>480</v>
      </c>
      <c r="BH542" s="224">
        <f t="shared" si="257"/>
        <v>8</v>
      </c>
      <c r="BI542" s="225">
        <f t="shared" si="249"/>
        <v>0</v>
      </c>
      <c r="BJ542" s="225">
        <f t="shared" si="250"/>
        <v>0</v>
      </c>
      <c r="BK542" s="226">
        <f t="shared" si="251"/>
        <v>0</v>
      </c>
      <c r="BL542" s="226">
        <f t="shared" si="252"/>
        <v>0</v>
      </c>
      <c r="BM542" s="226">
        <f t="shared" si="247"/>
        <v>0</v>
      </c>
      <c r="BN542" s="237">
        <f t="shared" si="253"/>
        <v>0</v>
      </c>
      <c r="BO542" s="237">
        <f t="shared" si="254"/>
        <v>0</v>
      </c>
      <c r="BP542" s="237">
        <f t="shared" si="255"/>
        <v>8</v>
      </c>
      <c r="BQ542" s="238">
        <f t="shared" si="256"/>
        <v>0</v>
      </c>
      <c r="BW542" s="153">
        <f t="shared" si="248"/>
        <v>0</v>
      </c>
    </row>
    <row r="543" spans="1:75">
      <c r="A543" s="170">
        <v>601</v>
      </c>
      <c r="B543" s="171">
        <v>46061</v>
      </c>
      <c r="C543" s="223" t="s">
        <v>97</v>
      </c>
      <c r="D543" s="130" t="str">
        <f t="shared" si="246"/>
        <v>IG</v>
      </c>
      <c r="E543" s="172" t="s">
        <v>138</v>
      </c>
      <c r="F543" s="172"/>
      <c r="G543" s="173"/>
      <c r="H543" s="173"/>
      <c r="I543" s="173"/>
      <c r="J543" s="105"/>
      <c r="K543" s="197" t="e">
        <f>VLOOKUP(J543,'[3]Item List (3)'!A$1:B$110000,2,FALSE)</f>
        <v>#N/A</v>
      </c>
      <c r="L543" s="105"/>
      <c r="M543" s="198" t="str">
        <f t="shared" ref="M543:M585" si="258">IF((LEFT(J543))="2",$L$2,$J$2)</f>
        <v>IR</v>
      </c>
      <c r="N543" s="153"/>
      <c r="O543" s="199" t="str">
        <f t="shared" ref="O543:O562" si="259">IFERROR(3600/N543,"")</f>
        <v/>
      </c>
      <c r="P543" s="153"/>
      <c r="Q543" s="153"/>
      <c r="R543" s="153"/>
      <c r="S543" s="153"/>
      <c r="T543" s="153"/>
      <c r="U543" s="209">
        <f t="shared" si="244"/>
        <v>0</v>
      </c>
      <c r="V543" s="153"/>
      <c r="W543" s="153"/>
      <c r="X543" s="153"/>
      <c r="Y543" s="153"/>
      <c r="Z543" s="153"/>
      <c r="AA543" s="153"/>
      <c r="AB543" s="153"/>
      <c r="AC543" s="153"/>
      <c r="AD543" s="153"/>
      <c r="AE543" s="153"/>
      <c r="AF543" s="153"/>
      <c r="AG543" s="153"/>
      <c r="AH543" s="153"/>
      <c r="AI543" s="153"/>
      <c r="AJ543" s="153"/>
      <c r="AK543" s="153"/>
      <c r="AL543" s="153"/>
      <c r="AM543" s="153"/>
      <c r="AN543" s="153"/>
      <c r="AO543" s="153"/>
      <c r="AP543" s="153"/>
      <c r="AQ543" s="153"/>
      <c r="AR543" s="153"/>
      <c r="AS543" s="153"/>
      <c r="AT543" s="153"/>
      <c r="AU543" s="153"/>
      <c r="AV543" s="153"/>
      <c r="AW543" s="153"/>
      <c r="AX543" s="153"/>
      <c r="AY543" s="153"/>
      <c r="AZ543" s="153"/>
      <c r="BA543" s="153"/>
      <c r="BB543" s="153"/>
      <c r="BC543" s="153"/>
      <c r="BD543" s="153"/>
      <c r="BE543" s="153"/>
      <c r="BF543" s="153">
        <v>480</v>
      </c>
      <c r="BG543" s="223">
        <f t="shared" ref="BG543:BG561" si="260">SUM(V543:BF543)</f>
        <v>480</v>
      </c>
      <c r="BH543" s="224">
        <f t="shared" ref="BH543:BH585" si="261">BG543/60</f>
        <v>8</v>
      </c>
      <c r="BI543" s="225">
        <f t="shared" ref="BI543:BI584" si="262">IFERROR(BH543-SUM(W543:BF543)/60,0)</f>
        <v>0</v>
      </c>
      <c r="BJ543" s="225">
        <f t="shared" ref="BJ543:BJ584" si="263">IFERROR(BI543/BH543*100,0)</f>
        <v>0</v>
      </c>
      <c r="BK543" s="226">
        <f t="shared" ref="BK543:BK584" si="264">IFERROR(((U543*N543)/(BI543*3600)*100),0)</f>
        <v>0</v>
      </c>
      <c r="BL543" s="226">
        <f t="shared" ref="BL543:BL584" si="265">IFERROR(((U543-(R543+S543+T543))/U543*100),0)</f>
        <v>0</v>
      </c>
      <c r="BM543" s="226">
        <f t="shared" ref="BM543:BM565" si="266">IFERROR((((BJ543*BK543*BL543)/1000000)*100),0)</f>
        <v>0</v>
      </c>
      <c r="BN543" s="237">
        <f t="shared" ref="BN543:BN584" si="267">(W543+AP543+BE543+BF543)/60</f>
        <v>8</v>
      </c>
      <c r="BO543" s="237">
        <f t="shared" ref="BO543:BO584" si="268">IFERROR(((BH543-BN543)*3600)/N543,0)</f>
        <v>0</v>
      </c>
      <c r="BP543" s="237">
        <f t="shared" ref="BP543:BP584" si="269">IFERROR(SUM(W543:BF543)/60-BN543,0)</f>
        <v>0</v>
      </c>
      <c r="BQ543" s="238">
        <f t="shared" ref="BQ543:BQ584" si="270">IFERROR(BP543*3600/N543,0)</f>
        <v>0</v>
      </c>
      <c r="BW543" s="153">
        <f t="shared" si="248"/>
        <v>0</v>
      </c>
    </row>
    <row r="544" spans="1:75">
      <c r="A544" s="170">
        <v>602</v>
      </c>
      <c r="B544" s="171">
        <v>46061</v>
      </c>
      <c r="C544" s="223" t="s">
        <v>99</v>
      </c>
      <c r="D544" s="130" t="str">
        <f t="shared" ref="D543:D554" si="271">LEFT(E544,2)</f>
        <v>IG</v>
      </c>
      <c r="E544" s="172" t="s">
        <v>138</v>
      </c>
      <c r="F544" s="172"/>
      <c r="G544" s="173"/>
      <c r="H544" s="173"/>
      <c r="I544" s="173"/>
      <c r="J544" s="105"/>
      <c r="K544" s="197" t="e">
        <f>VLOOKUP(J544,'[3]Item List (3)'!A$1:B$110000,2,FALSE)</f>
        <v>#N/A</v>
      </c>
      <c r="L544" s="105"/>
      <c r="M544" s="198" t="str">
        <f t="shared" si="258"/>
        <v>IR</v>
      </c>
      <c r="N544" s="153"/>
      <c r="O544" s="199" t="str">
        <f t="shared" si="259"/>
        <v/>
      </c>
      <c r="P544" s="153"/>
      <c r="Q544" s="153"/>
      <c r="R544" s="153"/>
      <c r="S544" s="153"/>
      <c r="T544" s="153"/>
      <c r="U544" s="209">
        <f t="shared" ref="U543:U572" si="272">Q544+S544+T544</f>
        <v>0</v>
      </c>
      <c r="V544" s="153"/>
      <c r="W544" s="153"/>
      <c r="X544" s="153"/>
      <c r="Y544" s="153"/>
      <c r="Z544" s="153"/>
      <c r="AA544" s="153"/>
      <c r="AB544" s="153"/>
      <c r="AC544" s="153"/>
      <c r="AD544" s="153"/>
      <c r="AE544" s="153"/>
      <c r="AF544" s="153"/>
      <c r="AG544" s="153"/>
      <c r="AH544" s="153"/>
      <c r="AI544" s="153"/>
      <c r="AJ544" s="153"/>
      <c r="AK544" s="153"/>
      <c r="AL544" s="153"/>
      <c r="AM544" s="153"/>
      <c r="AN544" s="153"/>
      <c r="AO544" s="153"/>
      <c r="AP544" s="153"/>
      <c r="AQ544" s="153"/>
      <c r="AR544" s="153"/>
      <c r="AS544" s="153"/>
      <c r="AT544" s="153"/>
      <c r="AU544" s="153"/>
      <c r="AV544" s="153"/>
      <c r="AW544" s="153"/>
      <c r="AX544" s="153"/>
      <c r="AY544" s="153"/>
      <c r="AZ544" s="153"/>
      <c r="BA544" s="153"/>
      <c r="BB544" s="153"/>
      <c r="BC544" s="153"/>
      <c r="BD544" s="153"/>
      <c r="BE544" s="153"/>
      <c r="BF544" s="153">
        <v>480</v>
      </c>
      <c r="BG544" s="223">
        <f t="shared" si="260"/>
        <v>480</v>
      </c>
      <c r="BH544" s="224">
        <f t="shared" si="261"/>
        <v>8</v>
      </c>
      <c r="BI544" s="225">
        <f t="shared" si="262"/>
        <v>0</v>
      </c>
      <c r="BJ544" s="225">
        <f t="shared" si="263"/>
        <v>0</v>
      </c>
      <c r="BK544" s="226">
        <f t="shared" si="264"/>
        <v>0</v>
      </c>
      <c r="BL544" s="226">
        <f t="shared" si="265"/>
        <v>0</v>
      </c>
      <c r="BM544" s="226">
        <f t="shared" si="266"/>
        <v>0</v>
      </c>
      <c r="BN544" s="237">
        <f t="shared" si="267"/>
        <v>8</v>
      </c>
      <c r="BO544" s="237">
        <f t="shared" si="268"/>
        <v>0</v>
      </c>
      <c r="BP544" s="237">
        <f t="shared" si="269"/>
        <v>0</v>
      </c>
      <c r="BQ544" s="238">
        <f t="shared" si="270"/>
        <v>0</v>
      </c>
      <c r="BW544" s="153">
        <f t="shared" si="248"/>
        <v>0</v>
      </c>
    </row>
    <row r="545" spans="1:75">
      <c r="A545" s="170">
        <v>603</v>
      </c>
      <c r="B545" s="171">
        <v>46061</v>
      </c>
      <c r="C545" s="223" t="s">
        <v>97</v>
      </c>
      <c r="D545" s="130" t="str">
        <f t="shared" si="271"/>
        <v>IG</v>
      </c>
      <c r="E545" s="172" t="s">
        <v>139</v>
      </c>
      <c r="F545" s="172" t="s">
        <v>134</v>
      </c>
      <c r="G545" s="173" t="s">
        <v>155</v>
      </c>
      <c r="H545" s="173"/>
      <c r="I545" s="173"/>
      <c r="J545" s="105">
        <v>208322.01</v>
      </c>
      <c r="K545" s="197" t="str">
        <f>VLOOKUP(J545,'[3]Item List (3)'!A$1:B$110000,2,FALSE)</f>
        <v>NA/RNA.OR 49/32</v>
      </c>
      <c r="L545" s="105">
        <v>260101002</v>
      </c>
      <c r="M545" s="198" t="str">
        <f t="shared" si="258"/>
        <v>OR</v>
      </c>
      <c r="N545" s="153">
        <v>45</v>
      </c>
      <c r="O545" s="199">
        <f t="shared" si="259"/>
        <v>80</v>
      </c>
      <c r="P545" s="153">
        <v>1</v>
      </c>
      <c r="Q545" s="153">
        <v>428</v>
      </c>
      <c r="R545" s="153">
        <v>16</v>
      </c>
      <c r="S545" s="153">
        <v>17</v>
      </c>
      <c r="T545" s="153"/>
      <c r="U545" s="209">
        <f t="shared" si="272"/>
        <v>445</v>
      </c>
      <c r="V545" s="153">
        <v>455</v>
      </c>
      <c r="W545" s="153"/>
      <c r="X545" s="153"/>
      <c r="Y545" s="153"/>
      <c r="Z545" s="153"/>
      <c r="AA545" s="153"/>
      <c r="AB545" s="153"/>
      <c r="AC545" s="153"/>
      <c r="AD545" s="153"/>
      <c r="AE545" s="153"/>
      <c r="AF545" s="153"/>
      <c r="AG545" s="153"/>
      <c r="AH545" s="153"/>
      <c r="AI545" s="153"/>
      <c r="AJ545" s="153">
        <v>20</v>
      </c>
      <c r="AK545" s="153"/>
      <c r="AL545" s="153"/>
      <c r="AM545" s="153"/>
      <c r="AN545" s="153"/>
      <c r="AO545" s="153"/>
      <c r="AP545" s="153"/>
      <c r="AQ545" s="153"/>
      <c r="AR545" s="153"/>
      <c r="AS545" s="153"/>
      <c r="AT545" s="153"/>
      <c r="AU545" s="153"/>
      <c r="AV545" s="153"/>
      <c r="AW545" s="153"/>
      <c r="AX545" s="153"/>
      <c r="AY545" s="153"/>
      <c r="AZ545" s="153"/>
      <c r="BA545" s="153"/>
      <c r="BB545" s="153"/>
      <c r="BC545" s="153"/>
      <c r="BD545" s="153"/>
      <c r="BE545" s="153">
        <v>5</v>
      </c>
      <c r="BF545" s="153"/>
      <c r="BG545" s="223">
        <f t="shared" si="260"/>
        <v>480</v>
      </c>
      <c r="BH545" s="224">
        <f t="shared" si="261"/>
        <v>8</v>
      </c>
      <c r="BI545" s="225">
        <f t="shared" si="262"/>
        <v>7.58333333333333</v>
      </c>
      <c r="BJ545" s="225">
        <f t="shared" si="263"/>
        <v>94.7916666666667</v>
      </c>
      <c r="BK545" s="226">
        <f t="shared" si="264"/>
        <v>73.3516483516484</v>
      </c>
      <c r="BL545" s="226">
        <f t="shared" si="265"/>
        <v>92.5842696629213</v>
      </c>
      <c r="BM545" s="226">
        <f t="shared" si="266"/>
        <v>64.375</v>
      </c>
      <c r="BN545" s="237">
        <f t="shared" si="267"/>
        <v>0.0833333333333333</v>
      </c>
      <c r="BO545" s="237">
        <f t="shared" si="268"/>
        <v>633.333333333333</v>
      </c>
      <c r="BP545" s="237">
        <f t="shared" si="269"/>
        <v>0.333333333333333</v>
      </c>
      <c r="BQ545" s="238">
        <f t="shared" si="270"/>
        <v>26.6666666666667</v>
      </c>
      <c r="BW545" s="153">
        <f t="shared" si="248"/>
        <v>428</v>
      </c>
    </row>
    <row r="546" spans="1:75">
      <c r="A546" s="170">
        <v>604</v>
      </c>
      <c r="B546" s="171">
        <v>46061</v>
      </c>
      <c r="C546" s="223" t="s">
        <v>99</v>
      </c>
      <c r="D546" s="130" t="str">
        <f t="shared" si="271"/>
        <v>IG</v>
      </c>
      <c r="E546" s="172" t="s">
        <v>139</v>
      </c>
      <c r="F546" s="172"/>
      <c r="G546" s="173"/>
      <c r="H546" s="173"/>
      <c r="I546" s="173"/>
      <c r="J546" s="105"/>
      <c r="K546" s="197" t="e">
        <f>VLOOKUP(J546,'[3]Item List (3)'!A$1:B$110000,2,FALSE)</f>
        <v>#N/A</v>
      </c>
      <c r="L546" s="105"/>
      <c r="M546" s="198" t="str">
        <f t="shared" si="258"/>
        <v>IR</v>
      </c>
      <c r="N546" s="153"/>
      <c r="O546" s="199" t="str">
        <f t="shared" si="259"/>
        <v/>
      </c>
      <c r="P546" s="153"/>
      <c r="Q546" s="153"/>
      <c r="R546" s="153"/>
      <c r="S546" s="153"/>
      <c r="T546" s="153"/>
      <c r="U546" s="209">
        <f t="shared" si="272"/>
        <v>0</v>
      </c>
      <c r="V546" s="153"/>
      <c r="W546" s="153"/>
      <c r="X546" s="153"/>
      <c r="Y546" s="153"/>
      <c r="Z546" s="153"/>
      <c r="AA546" s="153"/>
      <c r="AB546" s="153"/>
      <c r="AC546" s="153"/>
      <c r="AD546" s="153"/>
      <c r="AE546" s="153"/>
      <c r="AF546" s="153"/>
      <c r="AG546" s="153"/>
      <c r="AH546" s="153"/>
      <c r="AI546" s="153"/>
      <c r="AJ546" s="153"/>
      <c r="AK546" s="153"/>
      <c r="AL546" s="153"/>
      <c r="AM546" s="153"/>
      <c r="AN546" s="153"/>
      <c r="AO546" s="153"/>
      <c r="AP546" s="153"/>
      <c r="AQ546" s="153"/>
      <c r="AR546" s="153"/>
      <c r="AS546" s="153"/>
      <c r="AT546" s="153"/>
      <c r="AU546" s="153"/>
      <c r="AV546" s="153"/>
      <c r="AW546" s="153"/>
      <c r="AX546" s="153"/>
      <c r="AY546" s="153"/>
      <c r="AZ546" s="153"/>
      <c r="BA546" s="153"/>
      <c r="BB546" s="153"/>
      <c r="BC546" s="153"/>
      <c r="BD546" s="153"/>
      <c r="BE546" s="153"/>
      <c r="BF546" s="153">
        <v>480</v>
      </c>
      <c r="BG546" s="223">
        <f t="shared" si="260"/>
        <v>480</v>
      </c>
      <c r="BH546" s="224">
        <f t="shared" si="261"/>
        <v>8</v>
      </c>
      <c r="BI546" s="225">
        <f t="shared" si="262"/>
        <v>0</v>
      </c>
      <c r="BJ546" s="225">
        <f t="shared" si="263"/>
        <v>0</v>
      </c>
      <c r="BK546" s="226">
        <f t="shared" si="264"/>
        <v>0</v>
      </c>
      <c r="BL546" s="226">
        <f t="shared" si="265"/>
        <v>0</v>
      </c>
      <c r="BM546" s="226">
        <f t="shared" si="266"/>
        <v>0</v>
      </c>
      <c r="BN546" s="237">
        <f t="shared" si="267"/>
        <v>8</v>
      </c>
      <c r="BO546" s="237">
        <f t="shared" si="268"/>
        <v>0</v>
      </c>
      <c r="BP546" s="237">
        <f t="shared" si="269"/>
        <v>0</v>
      </c>
      <c r="BQ546" s="238">
        <f t="shared" si="270"/>
        <v>0</v>
      </c>
      <c r="BW546" s="153">
        <f t="shared" si="248"/>
        <v>0</v>
      </c>
    </row>
    <row r="547" spans="1:75">
      <c r="A547" s="170">
        <v>605</v>
      </c>
      <c r="B547" s="171">
        <v>46061</v>
      </c>
      <c r="C547" s="223" t="s">
        <v>97</v>
      </c>
      <c r="D547" s="130" t="str">
        <f t="shared" si="271"/>
        <v>IG</v>
      </c>
      <c r="E547" s="172" t="s">
        <v>144</v>
      </c>
      <c r="F547" s="172" t="s">
        <v>134</v>
      </c>
      <c r="G547" s="173" t="s">
        <v>145</v>
      </c>
      <c r="H547" s="173"/>
      <c r="I547" s="173"/>
      <c r="J547" s="105">
        <v>208247</v>
      </c>
      <c r="K547" s="197" t="str">
        <f>VLOOKUP(J547,'[3]Item List (3)'!A$1:B$110000,2,FALSE)</f>
        <v>OR.209 YY2 </v>
      </c>
      <c r="L547" s="105">
        <v>251221004</v>
      </c>
      <c r="M547" s="198" t="str">
        <f t="shared" si="258"/>
        <v>OR</v>
      </c>
      <c r="N547" s="153">
        <v>20</v>
      </c>
      <c r="O547" s="199">
        <f t="shared" si="259"/>
        <v>180</v>
      </c>
      <c r="P547" s="153">
        <v>1</v>
      </c>
      <c r="Q547" s="153">
        <v>1248</v>
      </c>
      <c r="R547" s="153">
        <v>8</v>
      </c>
      <c r="S547" s="153"/>
      <c r="T547" s="153"/>
      <c r="U547" s="209">
        <f t="shared" si="272"/>
        <v>1248</v>
      </c>
      <c r="V547" s="153">
        <v>460</v>
      </c>
      <c r="W547" s="153"/>
      <c r="X547" s="153"/>
      <c r="Y547" s="153"/>
      <c r="Z547" s="153"/>
      <c r="AA547" s="153"/>
      <c r="AB547" s="153"/>
      <c r="AC547" s="153"/>
      <c r="AD547" s="153"/>
      <c r="AE547" s="153"/>
      <c r="AF547" s="153"/>
      <c r="AG547" s="153"/>
      <c r="AH547" s="153"/>
      <c r="AI547" s="153"/>
      <c r="AJ547" s="153"/>
      <c r="AK547" s="153"/>
      <c r="AL547" s="153"/>
      <c r="AM547" s="153"/>
      <c r="AN547" s="153"/>
      <c r="AO547" s="153"/>
      <c r="AP547" s="153">
        <v>20</v>
      </c>
      <c r="AQ547" s="153"/>
      <c r="AR547" s="153"/>
      <c r="AS547" s="153"/>
      <c r="AT547" s="153"/>
      <c r="AU547" s="153"/>
      <c r="AV547" s="153"/>
      <c r="AW547" s="153"/>
      <c r="AX547" s="153"/>
      <c r="AY547" s="153"/>
      <c r="AZ547" s="153"/>
      <c r="BA547" s="153"/>
      <c r="BB547" s="153"/>
      <c r="BC547" s="153"/>
      <c r="BD547" s="153"/>
      <c r="BE547" s="153"/>
      <c r="BF547" s="153"/>
      <c r="BG547" s="223">
        <f t="shared" si="260"/>
        <v>480</v>
      </c>
      <c r="BH547" s="224">
        <f t="shared" si="261"/>
        <v>8</v>
      </c>
      <c r="BI547" s="225">
        <f t="shared" si="262"/>
        <v>7.66666666666667</v>
      </c>
      <c r="BJ547" s="225">
        <f t="shared" si="263"/>
        <v>95.8333333333333</v>
      </c>
      <c r="BK547" s="226">
        <f t="shared" si="264"/>
        <v>90.4347826086957</v>
      </c>
      <c r="BL547" s="226">
        <f t="shared" si="265"/>
        <v>99.3589743589744</v>
      </c>
      <c r="BM547" s="226">
        <f t="shared" si="266"/>
        <v>86.1111111111111</v>
      </c>
      <c r="BN547" s="237">
        <f t="shared" si="267"/>
        <v>0.333333333333333</v>
      </c>
      <c r="BO547" s="237">
        <f t="shared" si="268"/>
        <v>1380</v>
      </c>
      <c r="BP547" s="237">
        <f t="shared" si="269"/>
        <v>0</v>
      </c>
      <c r="BQ547" s="238">
        <f t="shared" si="270"/>
        <v>0</v>
      </c>
      <c r="BW547" s="153">
        <f t="shared" si="248"/>
        <v>1248</v>
      </c>
    </row>
    <row r="548" spans="1:75">
      <c r="A548" s="170">
        <v>606</v>
      </c>
      <c r="B548" s="171">
        <v>46061</v>
      </c>
      <c r="C548" s="223" t="s">
        <v>99</v>
      </c>
      <c r="D548" s="130" t="str">
        <f t="shared" si="271"/>
        <v>IG</v>
      </c>
      <c r="E548" s="172" t="s">
        <v>144</v>
      </c>
      <c r="F548" s="172" t="s">
        <v>134</v>
      </c>
      <c r="G548" s="173" t="s">
        <v>142</v>
      </c>
      <c r="H548" s="173"/>
      <c r="I548" s="173"/>
      <c r="J548" s="105">
        <v>208247</v>
      </c>
      <c r="K548" s="197" t="str">
        <f>VLOOKUP(J548,'[3]Item List (3)'!A$1:B$110000,2,FALSE)</f>
        <v>OR.209 YY2 </v>
      </c>
      <c r="L548" s="105">
        <v>251221004</v>
      </c>
      <c r="M548" s="198" t="str">
        <f t="shared" si="258"/>
        <v>OR</v>
      </c>
      <c r="N548" s="153">
        <v>20</v>
      </c>
      <c r="O548" s="199">
        <f t="shared" si="259"/>
        <v>180</v>
      </c>
      <c r="P548" s="153">
        <v>1</v>
      </c>
      <c r="Q548" s="153">
        <v>1191</v>
      </c>
      <c r="R548" s="153">
        <v>10</v>
      </c>
      <c r="S548" s="153">
        <v>1</v>
      </c>
      <c r="T548" s="153"/>
      <c r="U548" s="209">
        <f t="shared" si="272"/>
        <v>1192</v>
      </c>
      <c r="V548" s="153">
        <v>440</v>
      </c>
      <c r="W548" s="153"/>
      <c r="X548" s="153"/>
      <c r="Y548" s="153"/>
      <c r="Z548" s="153"/>
      <c r="AA548" s="153"/>
      <c r="AB548" s="153"/>
      <c r="AC548" s="153"/>
      <c r="AD548" s="153"/>
      <c r="AE548" s="153"/>
      <c r="AF548" s="153"/>
      <c r="AG548" s="153"/>
      <c r="AH548" s="153"/>
      <c r="AI548" s="153"/>
      <c r="AJ548" s="153"/>
      <c r="AK548" s="153"/>
      <c r="AL548" s="153"/>
      <c r="AM548" s="153"/>
      <c r="AN548" s="153"/>
      <c r="AO548" s="153"/>
      <c r="AP548" s="153">
        <v>20</v>
      </c>
      <c r="AQ548" s="153"/>
      <c r="AR548" s="153"/>
      <c r="AS548" s="153"/>
      <c r="AT548" s="153"/>
      <c r="AU548" s="153"/>
      <c r="AV548" s="153"/>
      <c r="AW548" s="153"/>
      <c r="AX548" s="153"/>
      <c r="AY548" s="153"/>
      <c r="AZ548" s="153"/>
      <c r="BA548" s="153"/>
      <c r="BB548" s="153">
        <v>20</v>
      </c>
      <c r="BC548" s="153"/>
      <c r="BD548" s="153"/>
      <c r="BE548" s="153"/>
      <c r="BF548" s="153"/>
      <c r="BG548" s="223">
        <f t="shared" si="260"/>
        <v>480</v>
      </c>
      <c r="BH548" s="224">
        <f t="shared" si="261"/>
        <v>8</v>
      </c>
      <c r="BI548" s="225">
        <f t="shared" si="262"/>
        <v>7.33333333333333</v>
      </c>
      <c r="BJ548" s="225">
        <f t="shared" si="263"/>
        <v>91.6666666666667</v>
      </c>
      <c r="BK548" s="226">
        <f t="shared" si="264"/>
        <v>90.3030303030303</v>
      </c>
      <c r="BL548" s="226">
        <f t="shared" si="265"/>
        <v>99.0771812080537</v>
      </c>
      <c r="BM548" s="226">
        <f t="shared" si="266"/>
        <v>82.0138888888889</v>
      </c>
      <c r="BN548" s="237">
        <f t="shared" si="267"/>
        <v>0.333333333333333</v>
      </c>
      <c r="BO548" s="237">
        <f t="shared" si="268"/>
        <v>1380</v>
      </c>
      <c r="BP548" s="237">
        <f t="shared" si="269"/>
        <v>0.333333333333333</v>
      </c>
      <c r="BQ548" s="238">
        <f t="shared" si="270"/>
        <v>60</v>
      </c>
      <c r="BW548" s="153">
        <f t="shared" si="248"/>
        <v>1191</v>
      </c>
    </row>
    <row r="549" spans="1:75">
      <c r="A549" s="170">
        <v>607</v>
      </c>
      <c r="B549" s="171">
        <v>46061</v>
      </c>
      <c r="C549" s="223" t="s">
        <v>97</v>
      </c>
      <c r="D549" s="130" t="str">
        <f t="shared" si="271"/>
        <v>IG</v>
      </c>
      <c r="E549" s="172" t="s">
        <v>146</v>
      </c>
      <c r="F549" s="172" t="s">
        <v>134</v>
      </c>
      <c r="G549" s="173" t="s">
        <v>151</v>
      </c>
      <c r="H549" s="173"/>
      <c r="I549" s="173"/>
      <c r="J549" s="105">
        <v>104247</v>
      </c>
      <c r="K549" s="197" t="str">
        <f>VLOOKUP(J549,'[3]Item List (3)'!A$1:B$110000,2,FALSE)</f>
        <v>IR.209</v>
      </c>
      <c r="L549" s="105">
        <v>251221001</v>
      </c>
      <c r="M549" s="198" t="str">
        <f t="shared" si="258"/>
        <v>IR</v>
      </c>
      <c r="N549" s="153">
        <v>25</v>
      </c>
      <c r="O549" s="199">
        <f t="shared" si="259"/>
        <v>144</v>
      </c>
      <c r="P549" s="153">
        <v>1</v>
      </c>
      <c r="Q549" s="153">
        <v>840</v>
      </c>
      <c r="R549" s="153">
        <v>35</v>
      </c>
      <c r="S549" s="153">
        <v>3</v>
      </c>
      <c r="T549" s="153">
        <v>38</v>
      </c>
      <c r="U549" s="209">
        <f t="shared" si="272"/>
        <v>881</v>
      </c>
      <c r="V549" s="153">
        <v>430</v>
      </c>
      <c r="W549" s="153"/>
      <c r="X549" s="153">
        <v>10</v>
      </c>
      <c r="Y549" s="153"/>
      <c r="Z549" s="153"/>
      <c r="AA549" s="153"/>
      <c r="AB549" s="153"/>
      <c r="AC549" s="153"/>
      <c r="AD549" s="153"/>
      <c r="AE549" s="153">
        <v>5</v>
      </c>
      <c r="AF549" s="153"/>
      <c r="AG549" s="153"/>
      <c r="AH549" s="153"/>
      <c r="AI549" s="153"/>
      <c r="AJ549" s="153"/>
      <c r="AK549" s="153"/>
      <c r="AL549" s="153"/>
      <c r="AM549" s="153"/>
      <c r="AN549" s="153"/>
      <c r="AO549" s="153"/>
      <c r="AP549" s="153">
        <v>20</v>
      </c>
      <c r="AQ549" s="153"/>
      <c r="AR549" s="153"/>
      <c r="AS549" s="153"/>
      <c r="AT549" s="153"/>
      <c r="AU549" s="153"/>
      <c r="AV549" s="153"/>
      <c r="AW549" s="153"/>
      <c r="AX549" s="153"/>
      <c r="AY549" s="153"/>
      <c r="AZ549" s="153"/>
      <c r="BA549" s="153"/>
      <c r="BB549" s="153"/>
      <c r="BC549" s="153">
        <v>10</v>
      </c>
      <c r="BD549" s="153"/>
      <c r="BE549" s="153">
        <v>5</v>
      </c>
      <c r="BF549" s="153"/>
      <c r="BG549" s="223">
        <f t="shared" si="260"/>
        <v>480</v>
      </c>
      <c r="BH549" s="224">
        <f t="shared" si="261"/>
        <v>8</v>
      </c>
      <c r="BI549" s="225">
        <f t="shared" si="262"/>
        <v>7.16666666666667</v>
      </c>
      <c r="BJ549" s="225">
        <f t="shared" si="263"/>
        <v>89.5833333333333</v>
      </c>
      <c r="BK549" s="226">
        <f t="shared" si="264"/>
        <v>85.3682170542636</v>
      </c>
      <c r="BL549" s="226">
        <f t="shared" si="265"/>
        <v>91.3734392735528</v>
      </c>
      <c r="BM549" s="226">
        <f t="shared" si="266"/>
        <v>69.8784722222222</v>
      </c>
      <c r="BN549" s="237">
        <f t="shared" si="267"/>
        <v>0.416666666666667</v>
      </c>
      <c r="BO549" s="237">
        <f t="shared" si="268"/>
        <v>1092</v>
      </c>
      <c r="BP549" s="237">
        <f t="shared" si="269"/>
        <v>0.416666666666667</v>
      </c>
      <c r="BQ549" s="238">
        <f t="shared" si="270"/>
        <v>60</v>
      </c>
      <c r="BR549" s="140">
        <v>1</v>
      </c>
      <c r="BW549" s="153">
        <f t="shared" si="248"/>
        <v>840</v>
      </c>
    </row>
    <row r="550" spans="1:75">
      <c r="A550" s="170">
        <v>608</v>
      </c>
      <c r="B550" s="171">
        <v>46061</v>
      </c>
      <c r="C550" s="223" t="s">
        <v>99</v>
      </c>
      <c r="D550" s="130" t="str">
        <f t="shared" si="271"/>
        <v>IG</v>
      </c>
      <c r="E550" s="172" t="s">
        <v>146</v>
      </c>
      <c r="F550" s="172" t="s">
        <v>134</v>
      </c>
      <c r="G550" s="173" t="s">
        <v>135</v>
      </c>
      <c r="H550" s="173"/>
      <c r="I550" s="173"/>
      <c r="J550" s="105">
        <v>104247</v>
      </c>
      <c r="K550" s="197" t="str">
        <f>VLOOKUP(J550,'[3]Item List (3)'!A$1:B$110000,2,FALSE)</f>
        <v>IR.209</v>
      </c>
      <c r="L550" s="105">
        <v>260104001</v>
      </c>
      <c r="M550" s="198" t="str">
        <f t="shared" si="258"/>
        <v>IR</v>
      </c>
      <c r="N550" s="153">
        <v>25</v>
      </c>
      <c r="O550" s="199">
        <f t="shared" si="259"/>
        <v>144</v>
      </c>
      <c r="P550" s="153">
        <v>1</v>
      </c>
      <c r="Q550" s="153">
        <v>839</v>
      </c>
      <c r="R550" s="153">
        <v>18</v>
      </c>
      <c r="S550" s="153">
        <v>3</v>
      </c>
      <c r="T550" s="153">
        <v>83</v>
      </c>
      <c r="U550" s="209">
        <f t="shared" si="272"/>
        <v>925</v>
      </c>
      <c r="V550" s="153">
        <v>435</v>
      </c>
      <c r="W550" s="153"/>
      <c r="X550" s="153"/>
      <c r="Y550" s="153"/>
      <c r="Z550" s="153"/>
      <c r="AA550" s="153"/>
      <c r="AB550" s="153"/>
      <c r="AC550" s="153"/>
      <c r="AD550" s="153"/>
      <c r="AE550" s="153">
        <v>5</v>
      </c>
      <c r="AF550" s="153"/>
      <c r="AG550" s="153"/>
      <c r="AH550" s="153"/>
      <c r="AI550" s="153"/>
      <c r="AJ550" s="153"/>
      <c r="AK550" s="153"/>
      <c r="AL550" s="153"/>
      <c r="AM550" s="153"/>
      <c r="AN550" s="153"/>
      <c r="AO550" s="153"/>
      <c r="AP550" s="153">
        <v>20</v>
      </c>
      <c r="AQ550" s="153"/>
      <c r="AR550" s="153"/>
      <c r="AS550" s="153"/>
      <c r="AT550" s="153"/>
      <c r="AU550" s="153"/>
      <c r="AV550" s="153"/>
      <c r="AW550" s="153"/>
      <c r="AX550" s="153"/>
      <c r="AY550" s="153"/>
      <c r="AZ550" s="153"/>
      <c r="BA550" s="153"/>
      <c r="BB550" s="153">
        <v>20</v>
      </c>
      <c r="BC550" s="153"/>
      <c r="BD550" s="153"/>
      <c r="BE550" s="153"/>
      <c r="BF550" s="153"/>
      <c r="BG550" s="223">
        <f t="shared" si="260"/>
        <v>480</v>
      </c>
      <c r="BH550" s="224">
        <f t="shared" si="261"/>
        <v>8</v>
      </c>
      <c r="BI550" s="225">
        <f t="shared" si="262"/>
        <v>7.25</v>
      </c>
      <c r="BJ550" s="225">
        <f t="shared" si="263"/>
        <v>90.625</v>
      </c>
      <c r="BK550" s="226">
        <f t="shared" si="264"/>
        <v>88.6015325670498</v>
      </c>
      <c r="BL550" s="226">
        <f t="shared" si="265"/>
        <v>88.7567567567568</v>
      </c>
      <c r="BM550" s="226">
        <f t="shared" si="266"/>
        <v>71.2673611111111</v>
      </c>
      <c r="BN550" s="237">
        <f t="shared" si="267"/>
        <v>0.333333333333333</v>
      </c>
      <c r="BO550" s="237">
        <f t="shared" si="268"/>
        <v>1104</v>
      </c>
      <c r="BP550" s="237">
        <f t="shared" si="269"/>
        <v>0.416666666666667</v>
      </c>
      <c r="BQ550" s="238">
        <f t="shared" si="270"/>
        <v>60</v>
      </c>
      <c r="BW550" s="153">
        <f t="shared" si="248"/>
        <v>839</v>
      </c>
    </row>
    <row r="551" spans="1:75">
      <c r="A551" s="170">
        <v>609</v>
      </c>
      <c r="B551" s="171">
        <v>46061</v>
      </c>
      <c r="C551" s="223" t="s">
        <v>97</v>
      </c>
      <c r="D551" s="130" t="str">
        <f t="shared" si="271"/>
        <v>IG</v>
      </c>
      <c r="E551" s="172" t="s">
        <v>149</v>
      </c>
      <c r="F551" s="172" t="s">
        <v>134</v>
      </c>
      <c r="G551" s="173" t="s">
        <v>150</v>
      </c>
      <c r="H551" s="173"/>
      <c r="I551" s="173"/>
      <c r="J551" s="105">
        <v>200497.11</v>
      </c>
      <c r="K551" s="197" t="str">
        <f>VLOOKUP(J551,'[3]Item List (3)'!A$1:B$110000,2,FALSE)</f>
        <v>OR.MNA6718G</v>
      </c>
      <c r="L551" s="105">
        <v>260129020</v>
      </c>
      <c r="M551" s="198" t="str">
        <f t="shared" si="258"/>
        <v>OR</v>
      </c>
      <c r="N551" s="153">
        <v>30</v>
      </c>
      <c r="O551" s="199">
        <f t="shared" si="259"/>
        <v>120</v>
      </c>
      <c r="P551" s="153">
        <v>1</v>
      </c>
      <c r="Q551" s="153">
        <v>765</v>
      </c>
      <c r="R551" s="153"/>
      <c r="S551" s="153"/>
      <c r="T551" s="153"/>
      <c r="U551" s="209">
        <f t="shared" si="272"/>
        <v>765</v>
      </c>
      <c r="V551" s="153">
        <v>430</v>
      </c>
      <c r="W551" s="153"/>
      <c r="X551" s="153"/>
      <c r="Y551" s="153"/>
      <c r="Z551" s="153"/>
      <c r="AA551" s="153"/>
      <c r="AB551" s="153"/>
      <c r="AC551" s="153"/>
      <c r="AD551" s="153"/>
      <c r="AE551" s="153">
        <v>5</v>
      </c>
      <c r="AF551" s="153"/>
      <c r="AG551" s="153"/>
      <c r="AH551" s="153"/>
      <c r="AI551" s="153"/>
      <c r="AJ551" s="153"/>
      <c r="AK551" s="153"/>
      <c r="AL551" s="153"/>
      <c r="AM551" s="153"/>
      <c r="AN551" s="153"/>
      <c r="AO551" s="153"/>
      <c r="AP551" s="153">
        <v>10</v>
      </c>
      <c r="AQ551" s="153"/>
      <c r="AR551" s="153">
        <v>30</v>
      </c>
      <c r="AS551" s="153"/>
      <c r="AT551" s="153"/>
      <c r="AU551" s="153"/>
      <c r="AV551" s="153"/>
      <c r="AW551" s="153"/>
      <c r="AX551" s="153"/>
      <c r="AY551" s="153"/>
      <c r="AZ551" s="153"/>
      <c r="BA551" s="153"/>
      <c r="BB551" s="153"/>
      <c r="BC551" s="153"/>
      <c r="BD551" s="153"/>
      <c r="BE551" s="153">
        <v>5</v>
      </c>
      <c r="BF551" s="153"/>
      <c r="BG551" s="223">
        <f t="shared" si="260"/>
        <v>480</v>
      </c>
      <c r="BH551" s="224">
        <f t="shared" si="261"/>
        <v>8</v>
      </c>
      <c r="BI551" s="225">
        <f t="shared" si="262"/>
        <v>7.16666666666667</v>
      </c>
      <c r="BJ551" s="225">
        <f t="shared" si="263"/>
        <v>89.5833333333333</v>
      </c>
      <c r="BK551" s="226">
        <f t="shared" si="264"/>
        <v>88.953488372093</v>
      </c>
      <c r="BL551" s="226">
        <f t="shared" si="265"/>
        <v>100</v>
      </c>
      <c r="BM551" s="226">
        <f t="shared" si="266"/>
        <v>79.6875</v>
      </c>
      <c r="BN551" s="237">
        <f t="shared" si="267"/>
        <v>0.25</v>
      </c>
      <c r="BO551" s="237">
        <f t="shared" si="268"/>
        <v>930</v>
      </c>
      <c r="BP551" s="237">
        <f t="shared" si="269"/>
        <v>0.583333333333333</v>
      </c>
      <c r="BQ551" s="238">
        <f t="shared" si="270"/>
        <v>70</v>
      </c>
      <c r="BR551" s="140">
        <v>1</v>
      </c>
      <c r="BW551" s="153">
        <f t="shared" si="248"/>
        <v>765</v>
      </c>
    </row>
    <row r="552" spans="1:75">
      <c r="A552" s="170">
        <v>610</v>
      </c>
      <c r="B552" s="171">
        <v>46061</v>
      </c>
      <c r="C552" s="223" t="s">
        <v>99</v>
      </c>
      <c r="D552" s="130" t="str">
        <f t="shared" si="271"/>
        <v>IG</v>
      </c>
      <c r="E552" s="172" t="s">
        <v>149</v>
      </c>
      <c r="F552" s="172" t="s">
        <v>134</v>
      </c>
      <c r="G552" s="173" t="s">
        <v>130</v>
      </c>
      <c r="H552" s="173"/>
      <c r="I552" s="173"/>
      <c r="J552" s="105">
        <v>200497.11</v>
      </c>
      <c r="K552" s="197" t="str">
        <f>VLOOKUP(J552,'[3]Item List (3)'!A$1:B$110000,2,FALSE)</f>
        <v>OR.MNA6718G</v>
      </c>
      <c r="L552" s="105">
        <v>260129020</v>
      </c>
      <c r="M552" s="198" t="str">
        <f t="shared" si="258"/>
        <v>OR</v>
      </c>
      <c r="N552" s="153">
        <v>30</v>
      </c>
      <c r="O552" s="199">
        <f t="shared" si="259"/>
        <v>120</v>
      </c>
      <c r="P552" s="153">
        <v>1</v>
      </c>
      <c r="Q552" s="153">
        <v>801</v>
      </c>
      <c r="R552" s="153"/>
      <c r="S552" s="153"/>
      <c r="T552" s="153"/>
      <c r="U552" s="209">
        <f t="shared" si="272"/>
        <v>801</v>
      </c>
      <c r="V552" s="153">
        <v>430</v>
      </c>
      <c r="W552" s="153"/>
      <c r="X552" s="153"/>
      <c r="Y552" s="153"/>
      <c r="Z552" s="153"/>
      <c r="AA552" s="153"/>
      <c r="AB552" s="153"/>
      <c r="AC552" s="153"/>
      <c r="AD552" s="153"/>
      <c r="AE552" s="153">
        <v>5</v>
      </c>
      <c r="AF552" s="153"/>
      <c r="AG552" s="153">
        <v>15</v>
      </c>
      <c r="AH552" s="153"/>
      <c r="AI552" s="153"/>
      <c r="AJ552" s="153"/>
      <c r="AK552" s="153"/>
      <c r="AL552" s="153"/>
      <c r="AM552" s="153"/>
      <c r="AN552" s="153"/>
      <c r="AO552" s="153"/>
      <c r="AP552" s="153">
        <v>10</v>
      </c>
      <c r="AQ552" s="153"/>
      <c r="AR552" s="153"/>
      <c r="AS552" s="153"/>
      <c r="AT552" s="153"/>
      <c r="AU552" s="153"/>
      <c r="AV552" s="153"/>
      <c r="AW552" s="153"/>
      <c r="AX552" s="153"/>
      <c r="AY552" s="153"/>
      <c r="AZ552" s="153"/>
      <c r="BA552" s="153"/>
      <c r="BB552" s="153">
        <v>20</v>
      </c>
      <c r="BC552" s="153"/>
      <c r="BD552" s="153"/>
      <c r="BE552" s="153"/>
      <c r="BF552" s="153"/>
      <c r="BG552" s="223">
        <f t="shared" si="260"/>
        <v>480</v>
      </c>
      <c r="BH552" s="224">
        <f t="shared" si="261"/>
        <v>8</v>
      </c>
      <c r="BI552" s="225">
        <f t="shared" si="262"/>
        <v>7.16666666666667</v>
      </c>
      <c r="BJ552" s="225">
        <f t="shared" si="263"/>
        <v>89.5833333333333</v>
      </c>
      <c r="BK552" s="226">
        <f t="shared" si="264"/>
        <v>93.1395348837209</v>
      </c>
      <c r="BL552" s="226">
        <f t="shared" si="265"/>
        <v>100</v>
      </c>
      <c r="BM552" s="226">
        <f t="shared" si="266"/>
        <v>83.4375</v>
      </c>
      <c r="BN552" s="237">
        <f t="shared" si="267"/>
        <v>0.166666666666667</v>
      </c>
      <c r="BO552" s="237">
        <f t="shared" si="268"/>
        <v>940</v>
      </c>
      <c r="BP552" s="237">
        <f t="shared" si="269"/>
        <v>0.666666666666667</v>
      </c>
      <c r="BQ552" s="238">
        <f t="shared" si="270"/>
        <v>80</v>
      </c>
      <c r="BR552" s="140">
        <v>1</v>
      </c>
      <c r="BS552" s="140">
        <v>1</v>
      </c>
      <c r="BW552" s="153">
        <f t="shared" si="248"/>
        <v>801</v>
      </c>
    </row>
    <row r="553" spans="1:75">
      <c r="A553" s="170">
        <v>611</v>
      </c>
      <c r="B553" s="171">
        <v>46061</v>
      </c>
      <c r="C553" s="223" t="s">
        <v>97</v>
      </c>
      <c r="D553" s="130" t="str">
        <f t="shared" si="271"/>
        <v>IG</v>
      </c>
      <c r="E553" s="172" t="s">
        <v>152</v>
      </c>
      <c r="F553" s="172"/>
      <c r="G553" s="173"/>
      <c r="H553" s="173"/>
      <c r="I553" s="173"/>
      <c r="J553" s="105"/>
      <c r="K553" s="197" t="e">
        <f>VLOOKUP(J553,'[3]Item List (3)'!A$1:B$110000,2,FALSE)</f>
        <v>#N/A</v>
      </c>
      <c r="L553" s="105"/>
      <c r="M553" s="198" t="str">
        <f t="shared" si="258"/>
        <v>IR</v>
      </c>
      <c r="N553" s="153"/>
      <c r="O553" s="199" t="str">
        <f t="shared" si="259"/>
        <v/>
      </c>
      <c r="P553" s="153"/>
      <c r="Q553" s="153"/>
      <c r="R553" s="153"/>
      <c r="S553" s="153"/>
      <c r="T553" s="153"/>
      <c r="U553" s="209">
        <f t="shared" si="272"/>
        <v>0</v>
      </c>
      <c r="V553" s="153"/>
      <c r="W553" s="153"/>
      <c r="X553" s="153"/>
      <c r="Y553" s="153"/>
      <c r="Z553" s="153"/>
      <c r="AA553" s="153"/>
      <c r="AB553" s="153"/>
      <c r="AC553" s="153"/>
      <c r="AD553" s="153"/>
      <c r="AE553" s="153"/>
      <c r="AF553" s="153"/>
      <c r="AG553" s="153"/>
      <c r="AH553" s="153"/>
      <c r="AI553" s="153"/>
      <c r="AJ553" s="153"/>
      <c r="AK553" s="153"/>
      <c r="AL553" s="153"/>
      <c r="AM553" s="153"/>
      <c r="AN553" s="153"/>
      <c r="AO553" s="153"/>
      <c r="AP553" s="153"/>
      <c r="AQ553" s="153"/>
      <c r="AR553" s="153">
        <v>480</v>
      </c>
      <c r="AS553" s="153"/>
      <c r="AT553" s="153"/>
      <c r="AU553" s="153"/>
      <c r="AV553" s="153"/>
      <c r="AW553" s="153"/>
      <c r="AX553" s="153"/>
      <c r="AY553" s="153"/>
      <c r="AZ553" s="153"/>
      <c r="BA553" s="153"/>
      <c r="BB553" s="153"/>
      <c r="BC553" s="153"/>
      <c r="BD553" s="153"/>
      <c r="BE553" s="153"/>
      <c r="BF553" s="153"/>
      <c r="BG553" s="223">
        <f t="shared" si="260"/>
        <v>480</v>
      </c>
      <c r="BH553" s="224">
        <f t="shared" si="261"/>
        <v>8</v>
      </c>
      <c r="BI553" s="225">
        <f t="shared" si="262"/>
        <v>0</v>
      </c>
      <c r="BJ553" s="225">
        <f t="shared" si="263"/>
        <v>0</v>
      </c>
      <c r="BK553" s="226">
        <f t="shared" si="264"/>
        <v>0</v>
      </c>
      <c r="BL553" s="226">
        <f t="shared" si="265"/>
        <v>0</v>
      </c>
      <c r="BM553" s="226">
        <f t="shared" si="266"/>
        <v>0</v>
      </c>
      <c r="BN553" s="237">
        <f t="shared" si="267"/>
        <v>0</v>
      </c>
      <c r="BO553" s="237">
        <f t="shared" si="268"/>
        <v>0</v>
      </c>
      <c r="BP553" s="237">
        <f t="shared" si="269"/>
        <v>8</v>
      </c>
      <c r="BQ553" s="238">
        <f t="shared" si="270"/>
        <v>0</v>
      </c>
      <c r="BW553" s="153">
        <f t="shared" si="248"/>
        <v>0</v>
      </c>
    </row>
    <row r="554" spans="1:75">
      <c r="A554" s="170">
        <v>612</v>
      </c>
      <c r="B554" s="171">
        <v>46061</v>
      </c>
      <c r="C554" s="223" t="s">
        <v>99</v>
      </c>
      <c r="D554" s="130" t="str">
        <f t="shared" si="271"/>
        <v>IG</v>
      </c>
      <c r="E554" s="172" t="s">
        <v>152</v>
      </c>
      <c r="F554" s="172"/>
      <c r="G554" s="173"/>
      <c r="H554" s="173"/>
      <c r="I554" s="173"/>
      <c r="J554" s="105"/>
      <c r="K554" s="197" t="e">
        <f>VLOOKUP(J554,'[3]Item List (3)'!A$1:B$110000,2,FALSE)</f>
        <v>#N/A</v>
      </c>
      <c r="L554" s="105"/>
      <c r="M554" s="198" t="str">
        <f t="shared" si="258"/>
        <v>IR</v>
      </c>
      <c r="N554" s="153"/>
      <c r="O554" s="199" t="str">
        <f t="shared" si="259"/>
        <v/>
      </c>
      <c r="P554" s="153"/>
      <c r="Q554" s="153"/>
      <c r="R554" s="153"/>
      <c r="S554" s="153"/>
      <c r="T554" s="153"/>
      <c r="U554" s="209">
        <f t="shared" si="272"/>
        <v>0</v>
      </c>
      <c r="V554" s="153"/>
      <c r="W554" s="153"/>
      <c r="X554" s="153"/>
      <c r="Y554" s="153"/>
      <c r="Z554" s="153"/>
      <c r="AA554" s="153"/>
      <c r="AB554" s="153"/>
      <c r="AC554" s="153"/>
      <c r="AD554" s="153"/>
      <c r="AE554" s="153"/>
      <c r="AF554" s="153"/>
      <c r="AG554" s="153"/>
      <c r="AH554" s="153"/>
      <c r="AI554" s="153"/>
      <c r="AJ554" s="153"/>
      <c r="AK554" s="153"/>
      <c r="AL554" s="153"/>
      <c r="AM554" s="153"/>
      <c r="AN554" s="153"/>
      <c r="AO554" s="153"/>
      <c r="AP554" s="153"/>
      <c r="AQ554" s="153"/>
      <c r="AR554" s="153">
        <v>480</v>
      </c>
      <c r="AS554" s="153"/>
      <c r="AT554" s="153"/>
      <c r="AU554" s="153"/>
      <c r="AV554" s="153"/>
      <c r="AW554" s="153"/>
      <c r="AX554" s="153"/>
      <c r="AY554" s="153"/>
      <c r="AZ554" s="153"/>
      <c r="BA554" s="153"/>
      <c r="BB554" s="153"/>
      <c r="BC554" s="153"/>
      <c r="BD554" s="153"/>
      <c r="BE554" s="153"/>
      <c r="BF554" s="153"/>
      <c r="BG554" s="223">
        <f t="shared" si="260"/>
        <v>480</v>
      </c>
      <c r="BH554" s="224">
        <f t="shared" si="261"/>
        <v>8</v>
      </c>
      <c r="BI554" s="225">
        <f t="shared" si="262"/>
        <v>0</v>
      </c>
      <c r="BJ554" s="225">
        <f t="shared" si="263"/>
        <v>0</v>
      </c>
      <c r="BK554" s="226">
        <f t="shared" si="264"/>
        <v>0</v>
      </c>
      <c r="BL554" s="226">
        <f t="shared" si="265"/>
        <v>0</v>
      </c>
      <c r="BM554" s="226">
        <f t="shared" si="266"/>
        <v>0</v>
      </c>
      <c r="BN554" s="237">
        <f t="shared" si="267"/>
        <v>0</v>
      </c>
      <c r="BO554" s="237">
        <f t="shared" si="268"/>
        <v>0</v>
      </c>
      <c r="BP554" s="237">
        <f t="shared" si="269"/>
        <v>8</v>
      </c>
      <c r="BQ554" s="238">
        <f t="shared" si="270"/>
        <v>0</v>
      </c>
      <c r="BW554" s="153">
        <f t="shared" si="248"/>
        <v>0</v>
      </c>
    </row>
    <row r="555" spans="1:75">
      <c r="A555" s="170">
        <v>613</v>
      </c>
      <c r="B555" s="171">
        <v>46061</v>
      </c>
      <c r="C555" s="223" t="s">
        <v>97</v>
      </c>
      <c r="D555" s="130" t="str">
        <f t="shared" ref="D555:D618" si="273">LEFT(E555,2)</f>
        <v>IG</v>
      </c>
      <c r="E555" s="172" t="s">
        <v>153</v>
      </c>
      <c r="F555" s="172" t="s">
        <v>134</v>
      </c>
      <c r="G555" s="173" t="s">
        <v>142</v>
      </c>
      <c r="H555" s="173"/>
      <c r="I555" s="173"/>
      <c r="J555" s="105">
        <v>208448</v>
      </c>
      <c r="K555" s="197" t="str">
        <f>VLOOKUP(J555,'[3]Item List (3)'!A$1:B$110000,2,FALSE)</f>
        <v>R.OR 448(JC 8007) </v>
      </c>
      <c r="L555" s="105">
        <v>251223010</v>
      </c>
      <c r="M555" s="198" t="str">
        <f t="shared" si="258"/>
        <v>OR</v>
      </c>
      <c r="N555" s="153">
        <v>30</v>
      </c>
      <c r="O555" s="199">
        <f t="shared" si="259"/>
        <v>120</v>
      </c>
      <c r="P555" s="153">
        <v>1</v>
      </c>
      <c r="Q555" s="153">
        <v>200</v>
      </c>
      <c r="R555" s="153">
        <v>8</v>
      </c>
      <c r="S555" s="153">
        <v>4</v>
      </c>
      <c r="T555" s="153"/>
      <c r="U555" s="209">
        <f t="shared" si="272"/>
        <v>204</v>
      </c>
      <c r="V555" s="153">
        <v>120</v>
      </c>
      <c r="W555" s="153"/>
      <c r="X555" s="153"/>
      <c r="Y555" s="153"/>
      <c r="Z555" s="153"/>
      <c r="AA555" s="153"/>
      <c r="AB555" s="153"/>
      <c r="AC555" s="153"/>
      <c r="AD555" s="153"/>
      <c r="AE555" s="153"/>
      <c r="AF555" s="153"/>
      <c r="AG555" s="153"/>
      <c r="AH555" s="153"/>
      <c r="AI555" s="153"/>
      <c r="AJ555" s="153"/>
      <c r="AK555" s="153"/>
      <c r="AL555" s="153"/>
      <c r="AM555" s="153"/>
      <c r="AN555" s="153"/>
      <c r="AO555" s="153"/>
      <c r="AP555" s="153"/>
      <c r="AQ555" s="153"/>
      <c r="AR555" s="153">
        <v>360</v>
      </c>
      <c r="AS555" s="153"/>
      <c r="AT555" s="153"/>
      <c r="AU555" s="153"/>
      <c r="AV555" s="153"/>
      <c r="AW555" s="153"/>
      <c r="AX555" s="153"/>
      <c r="AY555" s="153"/>
      <c r="AZ555" s="153"/>
      <c r="BA555" s="153"/>
      <c r="BB555" s="153"/>
      <c r="BC555" s="153"/>
      <c r="BD555" s="153"/>
      <c r="BE555" s="153"/>
      <c r="BF555" s="153"/>
      <c r="BG555" s="223">
        <f t="shared" si="260"/>
        <v>480</v>
      </c>
      <c r="BH555" s="224">
        <f t="shared" si="261"/>
        <v>8</v>
      </c>
      <c r="BI555" s="225">
        <f t="shared" si="262"/>
        <v>2</v>
      </c>
      <c r="BJ555" s="225">
        <f t="shared" si="263"/>
        <v>25</v>
      </c>
      <c r="BK555" s="226">
        <f t="shared" si="264"/>
        <v>85</v>
      </c>
      <c r="BL555" s="226">
        <f t="shared" si="265"/>
        <v>94.1176470588235</v>
      </c>
      <c r="BM555" s="226">
        <f t="shared" si="266"/>
        <v>20</v>
      </c>
      <c r="BN555" s="237">
        <f t="shared" si="267"/>
        <v>0</v>
      </c>
      <c r="BO555" s="237">
        <f t="shared" si="268"/>
        <v>960</v>
      </c>
      <c r="BP555" s="237">
        <f t="shared" si="269"/>
        <v>6</v>
      </c>
      <c r="BQ555" s="238">
        <f t="shared" si="270"/>
        <v>720</v>
      </c>
      <c r="BW555" s="153">
        <f t="shared" si="248"/>
        <v>200</v>
      </c>
    </row>
    <row r="556" spans="1:75">
      <c r="A556" s="170">
        <v>614</v>
      </c>
      <c r="B556" s="171">
        <v>46061</v>
      </c>
      <c r="C556" s="223" t="s">
        <v>99</v>
      </c>
      <c r="D556" s="130" t="str">
        <f t="shared" si="273"/>
        <v>IG</v>
      </c>
      <c r="E556" s="172" t="s">
        <v>153</v>
      </c>
      <c r="F556" s="172" t="s">
        <v>134</v>
      </c>
      <c r="G556" s="173" t="s">
        <v>123</v>
      </c>
      <c r="H556" s="173"/>
      <c r="I556" s="173"/>
      <c r="J556" s="105">
        <v>208448</v>
      </c>
      <c r="K556" s="197" t="str">
        <f>VLOOKUP(J556,'[3]Item List (3)'!A$1:B$110000,2,FALSE)</f>
        <v>R.OR 448(JC 8007) </v>
      </c>
      <c r="L556" s="105">
        <v>251223010</v>
      </c>
      <c r="M556" s="198" t="str">
        <f t="shared" si="258"/>
        <v>OR</v>
      </c>
      <c r="N556" s="153">
        <v>30</v>
      </c>
      <c r="O556" s="199">
        <f t="shared" si="259"/>
        <v>120</v>
      </c>
      <c r="P556" s="153">
        <v>1</v>
      </c>
      <c r="Q556" s="153">
        <v>271</v>
      </c>
      <c r="R556" s="153">
        <v>13</v>
      </c>
      <c r="S556" s="153">
        <v>4</v>
      </c>
      <c r="T556" s="153"/>
      <c r="U556" s="209">
        <f t="shared" si="272"/>
        <v>275</v>
      </c>
      <c r="V556" s="153">
        <v>160</v>
      </c>
      <c r="W556" s="153"/>
      <c r="X556" s="153"/>
      <c r="Y556" s="153"/>
      <c r="Z556" s="153"/>
      <c r="AA556" s="153"/>
      <c r="AB556" s="153"/>
      <c r="AC556" s="153"/>
      <c r="AD556" s="153"/>
      <c r="AE556" s="153"/>
      <c r="AF556" s="153"/>
      <c r="AG556" s="153"/>
      <c r="AH556" s="153"/>
      <c r="AI556" s="153"/>
      <c r="AJ556" s="153"/>
      <c r="AK556" s="153"/>
      <c r="AL556" s="153"/>
      <c r="AM556" s="153"/>
      <c r="AN556" s="153"/>
      <c r="AO556" s="153"/>
      <c r="AP556" s="153">
        <v>10</v>
      </c>
      <c r="AQ556" s="153"/>
      <c r="AR556" s="153">
        <v>300</v>
      </c>
      <c r="AS556" s="153"/>
      <c r="AT556" s="153"/>
      <c r="AU556" s="153"/>
      <c r="AV556" s="153"/>
      <c r="AW556" s="153"/>
      <c r="AX556" s="153"/>
      <c r="AY556" s="153"/>
      <c r="AZ556" s="153"/>
      <c r="BA556" s="153"/>
      <c r="BB556" s="153">
        <v>10</v>
      </c>
      <c r="BC556" s="153"/>
      <c r="BD556" s="153"/>
      <c r="BE556" s="153"/>
      <c r="BF556" s="153"/>
      <c r="BG556" s="223">
        <f t="shared" si="260"/>
        <v>480</v>
      </c>
      <c r="BH556" s="224">
        <f t="shared" si="261"/>
        <v>8</v>
      </c>
      <c r="BI556" s="225">
        <f t="shared" si="262"/>
        <v>2.66666666666667</v>
      </c>
      <c r="BJ556" s="225">
        <f t="shared" si="263"/>
        <v>33.3333333333333</v>
      </c>
      <c r="BK556" s="226">
        <f t="shared" si="264"/>
        <v>85.9375</v>
      </c>
      <c r="BL556" s="226">
        <f t="shared" si="265"/>
        <v>93.8181818181818</v>
      </c>
      <c r="BM556" s="226">
        <f t="shared" si="266"/>
        <v>26.875</v>
      </c>
      <c r="BN556" s="237">
        <f t="shared" si="267"/>
        <v>0.166666666666667</v>
      </c>
      <c r="BO556" s="237">
        <f t="shared" si="268"/>
        <v>940</v>
      </c>
      <c r="BP556" s="237">
        <f t="shared" si="269"/>
        <v>5.16666666666667</v>
      </c>
      <c r="BQ556" s="238">
        <f t="shared" si="270"/>
        <v>620</v>
      </c>
      <c r="BW556" s="153">
        <f t="shared" si="248"/>
        <v>271</v>
      </c>
    </row>
    <row r="557" spans="1:75">
      <c r="A557" s="170">
        <v>615</v>
      </c>
      <c r="B557" s="171">
        <v>46061</v>
      </c>
      <c r="C557" s="223" t="s">
        <v>97</v>
      </c>
      <c r="D557" s="130" t="str">
        <f t="shared" si="273"/>
        <v>IG</v>
      </c>
      <c r="E557" s="172" t="s">
        <v>156</v>
      </c>
      <c r="F557" s="172"/>
      <c r="G557" s="173"/>
      <c r="H557" s="173"/>
      <c r="I557" s="173"/>
      <c r="J557" s="105"/>
      <c r="K557" s="197" t="e">
        <f>VLOOKUP(J557,'[3]Item List (3)'!A$1:B$110000,2,FALSE)</f>
        <v>#N/A</v>
      </c>
      <c r="L557" s="105"/>
      <c r="M557" s="198" t="str">
        <f t="shared" si="258"/>
        <v>IR</v>
      </c>
      <c r="N557" s="153"/>
      <c r="O557" s="199" t="str">
        <f t="shared" si="259"/>
        <v/>
      </c>
      <c r="P557" s="153"/>
      <c r="Q557" s="153"/>
      <c r="R557" s="153"/>
      <c r="S557" s="153"/>
      <c r="T557" s="153"/>
      <c r="U557" s="209">
        <f t="shared" si="272"/>
        <v>0</v>
      </c>
      <c r="V557" s="153"/>
      <c r="W557" s="153"/>
      <c r="X557" s="153"/>
      <c r="Y557" s="153"/>
      <c r="Z557" s="153"/>
      <c r="AA557" s="153"/>
      <c r="AB557" s="153"/>
      <c r="AC557" s="153"/>
      <c r="AD557" s="153"/>
      <c r="AE557" s="153"/>
      <c r="AF557" s="153"/>
      <c r="AG557" s="153"/>
      <c r="AH557" s="153"/>
      <c r="AI557" s="153"/>
      <c r="AJ557" s="153"/>
      <c r="AK557" s="153"/>
      <c r="AL557" s="153"/>
      <c r="AM557" s="153"/>
      <c r="AN557" s="153"/>
      <c r="AO557" s="153"/>
      <c r="AP557" s="153"/>
      <c r="AQ557" s="153"/>
      <c r="AR557" s="153"/>
      <c r="AS557" s="153"/>
      <c r="AT557" s="153"/>
      <c r="AU557" s="153">
        <v>480</v>
      </c>
      <c r="AV557" s="153"/>
      <c r="AW557" s="153"/>
      <c r="AX557" s="153"/>
      <c r="AY557" s="153"/>
      <c r="AZ557" s="153"/>
      <c r="BA557" s="153"/>
      <c r="BB557" s="153"/>
      <c r="BC557" s="153"/>
      <c r="BD557" s="153"/>
      <c r="BE557" s="153"/>
      <c r="BF557" s="153"/>
      <c r="BG557" s="223">
        <f t="shared" si="260"/>
        <v>480</v>
      </c>
      <c r="BH557" s="224">
        <f t="shared" si="261"/>
        <v>8</v>
      </c>
      <c r="BI557" s="225">
        <f t="shared" si="262"/>
        <v>0</v>
      </c>
      <c r="BJ557" s="225">
        <f t="shared" si="263"/>
        <v>0</v>
      </c>
      <c r="BK557" s="226">
        <f t="shared" si="264"/>
        <v>0</v>
      </c>
      <c r="BL557" s="226">
        <f t="shared" si="265"/>
        <v>0</v>
      </c>
      <c r="BM557" s="226">
        <f t="shared" si="266"/>
        <v>0</v>
      </c>
      <c r="BN557" s="237">
        <f t="shared" si="267"/>
        <v>0</v>
      </c>
      <c r="BO557" s="237">
        <f t="shared" si="268"/>
        <v>0</v>
      </c>
      <c r="BP557" s="237">
        <f t="shared" si="269"/>
        <v>8</v>
      </c>
      <c r="BQ557" s="238">
        <f t="shared" si="270"/>
        <v>0</v>
      </c>
      <c r="BW557" s="153">
        <f t="shared" si="248"/>
        <v>0</v>
      </c>
    </row>
    <row r="558" spans="1:75">
      <c r="A558" s="170">
        <v>616</v>
      </c>
      <c r="B558" s="171">
        <v>46061</v>
      </c>
      <c r="C558" s="223" t="s">
        <v>99</v>
      </c>
      <c r="D558" s="130" t="str">
        <f t="shared" si="273"/>
        <v>IG</v>
      </c>
      <c r="E558" s="172" t="s">
        <v>156</v>
      </c>
      <c r="F558" s="172"/>
      <c r="G558" s="173"/>
      <c r="H558" s="173"/>
      <c r="I558" s="173"/>
      <c r="J558" s="105"/>
      <c r="K558" s="197" t="e">
        <f>VLOOKUP(J558,'[3]Item List (3)'!A$1:B$110000,2,FALSE)</f>
        <v>#N/A</v>
      </c>
      <c r="L558" s="105"/>
      <c r="M558" s="198" t="str">
        <f t="shared" si="258"/>
        <v>IR</v>
      </c>
      <c r="N558" s="153"/>
      <c r="O558" s="199" t="str">
        <f t="shared" si="259"/>
        <v/>
      </c>
      <c r="P558" s="153"/>
      <c r="Q558" s="153"/>
      <c r="R558" s="153"/>
      <c r="S558" s="153"/>
      <c r="T558" s="153"/>
      <c r="U558" s="209">
        <f t="shared" si="272"/>
        <v>0</v>
      </c>
      <c r="V558" s="153"/>
      <c r="W558" s="153"/>
      <c r="X558" s="153"/>
      <c r="Y558" s="153"/>
      <c r="Z558" s="153"/>
      <c r="AA558" s="153"/>
      <c r="AB558" s="153"/>
      <c r="AC558" s="153"/>
      <c r="AD558" s="153"/>
      <c r="AE558" s="153"/>
      <c r="AF558" s="153"/>
      <c r="AG558" s="153"/>
      <c r="AH558" s="153"/>
      <c r="AI558" s="153"/>
      <c r="AJ558" s="153"/>
      <c r="AK558" s="153"/>
      <c r="AL558" s="153"/>
      <c r="AM558" s="153"/>
      <c r="AN558" s="153"/>
      <c r="AO558" s="153"/>
      <c r="AP558" s="153"/>
      <c r="AQ558" s="153"/>
      <c r="AR558" s="153"/>
      <c r="AS558" s="153"/>
      <c r="AT558" s="153"/>
      <c r="AU558" s="153">
        <v>480</v>
      </c>
      <c r="AV558" s="153"/>
      <c r="AW558" s="153"/>
      <c r="AX558" s="153"/>
      <c r="AY558" s="153"/>
      <c r="AZ558" s="153"/>
      <c r="BA558" s="153"/>
      <c r="BB558" s="153"/>
      <c r="BC558" s="153"/>
      <c r="BD558" s="153"/>
      <c r="BE558" s="153"/>
      <c r="BF558" s="153"/>
      <c r="BG558" s="223">
        <f t="shared" si="260"/>
        <v>480</v>
      </c>
      <c r="BH558" s="224">
        <f t="shared" si="261"/>
        <v>8</v>
      </c>
      <c r="BI558" s="225">
        <f t="shared" si="262"/>
        <v>0</v>
      </c>
      <c r="BJ558" s="225">
        <f t="shared" si="263"/>
        <v>0</v>
      </c>
      <c r="BK558" s="226">
        <f t="shared" si="264"/>
        <v>0</v>
      </c>
      <c r="BL558" s="226">
        <f t="shared" si="265"/>
        <v>0</v>
      </c>
      <c r="BM558" s="226">
        <f t="shared" si="266"/>
        <v>0</v>
      </c>
      <c r="BN558" s="237">
        <f t="shared" si="267"/>
        <v>0</v>
      </c>
      <c r="BO558" s="237">
        <f t="shared" si="268"/>
        <v>0</v>
      </c>
      <c r="BP558" s="237">
        <f t="shared" si="269"/>
        <v>8</v>
      </c>
      <c r="BQ558" s="238">
        <f t="shared" si="270"/>
        <v>0</v>
      </c>
      <c r="BW558" s="153">
        <f t="shared" si="248"/>
        <v>0</v>
      </c>
    </row>
    <row r="559" spans="1:75">
      <c r="A559" s="170">
        <v>617</v>
      </c>
      <c r="B559" s="171">
        <v>46061</v>
      </c>
      <c r="C559" s="223" t="s">
        <v>97</v>
      </c>
      <c r="D559" s="130" t="str">
        <f t="shared" si="273"/>
        <v>IG</v>
      </c>
      <c r="E559" s="172" t="s">
        <v>158</v>
      </c>
      <c r="F559" s="172"/>
      <c r="G559" s="173"/>
      <c r="H559" s="173"/>
      <c r="I559" s="173"/>
      <c r="J559" s="105"/>
      <c r="K559" s="197" t="e">
        <f>VLOOKUP(J559,'[3]Item List (3)'!A$1:B$110000,2,FALSE)</f>
        <v>#N/A</v>
      </c>
      <c r="L559" s="105"/>
      <c r="M559" s="198" t="str">
        <f t="shared" si="258"/>
        <v>IR</v>
      </c>
      <c r="N559" s="153"/>
      <c r="O559" s="199" t="str">
        <f t="shared" si="259"/>
        <v/>
      </c>
      <c r="P559" s="153"/>
      <c r="Q559" s="153"/>
      <c r="R559" s="153"/>
      <c r="S559" s="153"/>
      <c r="T559" s="153"/>
      <c r="U559" s="209">
        <f t="shared" si="272"/>
        <v>0</v>
      </c>
      <c r="V559" s="153"/>
      <c r="W559" s="153"/>
      <c r="X559" s="153"/>
      <c r="Y559" s="153"/>
      <c r="Z559" s="153"/>
      <c r="AA559" s="153"/>
      <c r="AB559" s="153"/>
      <c r="AC559" s="153"/>
      <c r="AD559" s="153"/>
      <c r="AE559" s="153"/>
      <c r="AF559" s="153"/>
      <c r="AG559" s="153"/>
      <c r="AH559" s="153"/>
      <c r="AI559" s="153"/>
      <c r="AJ559" s="153"/>
      <c r="AK559" s="153"/>
      <c r="AL559" s="153"/>
      <c r="AM559" s="153"/>
      <c r="AN559" s="153"/>
      <c r="AO559" s="153"/>
      <c r="AP559" s="153"/>
      <c r="AQ559" s="153"/>
      <c r="AR559" s="153">
        <v>480</v>
      </c>
      <c r="AS559" s="153"/>
      <c r="AT559" s="153"/>
      <c r="AU559" s="153"/>
      <c r="AV559" s="153"/>
      <c r="AW559" s="153"/>
      <c r="AX559" s="153"/>
      <c r="AY559" s="153"/>
      <c r="AZ559" s="153"/>
      <c r="BA559" s="153"/>
      <c r="BB559" s="153"/>
      <c r="BC559" s="153"/>
      <c r="BD559" s="153"/>
      <c r="BE559" s="153"/>
      <c r="BF559" s="153"/>
      <c r="BG559" s="223">
        <f t="shared" si="260"/>
        <v>480</v>
      </c>
      <c r="BH559" s="224">
        <f t="shared" si="261"/>
        <v>8</v>
      </c>
      <c r="BI559" s="225">
        <f t="shared" si="262"/>
        <v>0</v>
      </c>
      <c r="BJ559" s="225">
        <f t="shared" si="263"/>
        <v>0</v>
      </c>
      <c r="BK559" s="226">
        <f t="shared" si="264"/>
        <v>0</v>
      </c>
      <c r="BL559" s="226">
        <f t="shared" si="265"/>
        <v>0</v>
      </c>
      <c r="BM559" s="226">
        <f t="shared" si="266"/>
        <v>0</v>
      </c>
      <c r="BN559" s="237">
        <f t="shared" si="267"/>
        <v>0</v>
      </c>
      <c r="BO559" s="237">
        <f t="shared" si="268"/>
        <v>0</v>
      </c>
      <c r="BP559" s="237">
        <f t="shared" si="269"/>
        <v>8</v>
      </c>
      <c r="BQ559" s="238">
        <f t="shared" si="270"/>
        <v>0</v>
      </c>
      <c r="BW559" s="153">
        <f t="shared" si="248"/>
        <v>0</v>
      </c>
    </row>
    <row r="560" spans="1:75">
      <c r="A560" s="170">
        <v>618</v>
      </c>
      <c r="B560" s="171">
        <v>46061</v>
      </c>
      <c r="C560" s="223" t="s">
        <v>99</v>
      </c>
      <c r="D560" s="130" t="str">
        <f t="shared" si="273"/>
        <v>IG</v>
      </c>
      <c r="E560" s="172" t="s">
        <v>158</v>
      </c>
      <c r="F560" s="172"/>
      <c r="G560" s="173"/>
      <c r="H560" s="173"/>
      <c r="I560" s="173"/>
      <c r="J560" s="105"/>
      <c r="K560" s="197" t="e">
        <f>VLOOKUP(J560,'[3]Item List (3)'!A$1:B$110000,2,FALSE)</f>
        <v>#N/A</v>
      </c>
      <c r="L560" s="105"/>
      <c r="M560" s="198" t="str">
        <f t="shared" si="258"/>
        <v>IR</v>
      </c>
      <c r="N560" s="153"/>
      <c r="O560" s="199" t="str">
        <f t="shared" si="259"/>
        <v/>
      </c>
      <c r="P560" s="153"/>
      <c r="Q560" s="153"/>
      <c r="R560" s="153"/>
      <c r="S560" s="153"/>
      <c r="T560" s="153"/>
      <c r="U560" s="209">
        <f t="shared" si="272"/>
        <v>0</v>
      </c>
      <c r="V560" s="153"/>
      <c r="W560" s="153"/>
      <c r="X560" s="153"/>
      <c r="Y560" s="153"/>
      <c r="Z560" s="153"/>
      <c r="AA560" s="153"/>
      <c r="AB560" s="153"/>
      <c r="AC560" s="153"/>
      <c r="AD560" s="153"/>
      <c r="AE560" s="153"/>
      <c r="AF560" s="153"/>
      <c r="AG560" s="153"/>
      <c r="AH560" s="153"/>
      <c r="AI560" s="153"/>
      <c r="AJ560" s="153"/>
      <c r="AK560" s="153"/>
      <c r="AL560" s="153"/>
      <c r="AM560" s="153"/>
      <c r="AN560" s="153"/>
      <c r="AO560" s="153"/>
      <c r="AP560" s="153"/>
      <c r="AQ560" s="153"/>
      <c r="AR560" s="153"/>
      <c r="AS560" s="153"/>
      <c r="AT560" s="153"/>
      <c r="AU560" s="153"/>
      <c r="AV560" s="153"/>
      <c r="AW560" s="153"/>
      <c r="AX560" s="153"/>
      <c r="AY560" s="153"/>
      <c r="AZ560" s="153"/>
      <c r="BA560" s="153"/>
      <c r="BB560" s="153"/>
      <c r="BC560" s="153"/>
      <c r="BD560" s="153"/>
      <c r="BE560" s="153"/>
      <c r="BF560" s="153">
        <v>480</v>
      </c>
      <c r="BG560" s="223">
        <f t="shared" si="260"/>
        <v>480</v>
      </c>
      <c r="BH560" s="224">
        <f t="shared" si="261"/>
        <v>8</v>
      </c>
      <c r="BI560" s="225">
        <f t="shared" si="262"/>
        <v>0</v>
      </c>
      <c r="BJ560" s="225">
        <f t="shared" si="263"/>
        <v>0</v>
      </c>
      <c r="BK560" s="226">
        <f t="shared" si="264"/>
        <v>0</v>
      </c>
      <c r="BL560" s="226">
        <f t="shared" si="265"/>
        <v>0</v>
      </c>
      <c r="BM560" s="226">
        <f t="shared" si="266"/>
        <v>0</v>
      </c>
      <c r="BN560" s="237">
        <f t="shared" si="267"/>
        <v>8</v>
      </c>
      <c r="BO560" s="237">
        <f t="shared" si="268"/>
        <v>0</v>
      </c>
      <c r="BP560" s="237">
        <f t="shared" si="269"/>
        <v>0</v>
      </c>
      <c r="BQ560" s="238">
        <f t="shared" si="270"/>
        <v>0</v>
      </c>
      <c r="BW560" s="153">
        <f t="shared" si="248"/>
        <v>0</v>
      </c>
    </row>
    <row r="561" spans="1:75">
      <c r="A561" s="170">
        <v>619</v>
      </c>
      <c r="B561" s="171">
        <v>46061</v>
      </c>
      <c r="C561" s="223" t="s">
        <v>97</v>
      </c>
      <c r="D561" s="130" t="str">
        <f t="shared" si="273"/>
        <v>HO</v>
      </c>
      <c r="E561" s="172" t="s">
        <v>159</v>
      </c>
      <c r="F561" s="172"/>
      <c r="G561" s="173"/>
      <c r="H561" s="173"/>
      <c r="I561" s="173"/>
      <c r="J561" s="105"/>
      <c r="K561" s="197" t="e">
        <f>VLOOKUP(J561,'[3]Item List (3)'!A$1:B$110000,2,FALSE)</f>
        <v>#N/A</v>
      </c>
      <c r="L561" s="105"/>
      <c r="M561" s="198" t="str">
        <f t="shared" si="258"/>
        <v>IR</v>
      </c>
      <c r="N561" s="153"/>
      <c r="O561" s="199" t="str">
        <f t="shared" si="259"/>
        <v/>
      </c>
      <c r="P561" s="153"/>
      <c r="Q561" s="153"/>
      <c r="R561" s="153"/>
      <c r="S561" s="153"/>
      <c r="T561" s="153"/>
      <c r="U561" s="209">
        <f t="shared" si="272"/>
        <v>0</v>
      </c>
      <c r="V561" s="153"/>
      <c r="W561" s="153"/>
      <c r="X561" s="153"/>
      <c r="Y561" s="153"/>
      <c r="Z561" s="153"/>
      <c r="AA561" s="153"/>
      <c r="AB561" s="153"/>
      <c r="AC561" s="153"/>
      <c r="AD561" s="153"/>
      <c r="AE561" s="153"/>
      <c r="AF561" s="153"/>
      <c r="AG561" s="153"/>
      <c r="AH561" s="153"/>
      <c r="AI561" s="153"/>
      <c r="AJ561" s="153"/>
      <c r="AK561" s="153"/>
      <c r="AL561" s="153"/>
      <c r="AM561" s="153"/>
      <c r="AN561" s="153"/>
      <c r="AO561" s="153"/>
      <c r="AP561" s="153"/>
      <c r="AQ561" s="153"/>
      <c r="AR561" s="153"/>
      <c r="AS561" s="153"/>
      <c r="AT561" s="153"/>
      <c r="AU561" s="153"/>
      <c r="AV561" s="153"/>
      <c r="AW561" s="153"/>
      <c r="AX561" s="153"/>
      <c r="AY561" s="153"/>
      <c r="AZ561" s="153"/>
      <c r="BA561" s="153"/>
      <c r="BB561" s="153"/>
      <c r="BC561" s="153"/>
      <c r="BD561" s="153"/>
      <c r="BE561" s="153"/>
      <c r="BF561" s="153">
        <v>480</v>
      </c>
      <c r="BG561" s="223">
        <f t="shared" si="260"/>
        <v>480</v>
      </c>
      <c r="BH561" s="224">
        <f t="shared" si="261"/>
        <v>8</v>
      </c>
      <c r="BI561" s="225">
        <f t="shared" si="262"/>
        <v>0</v>
      </c>
      <c r="BJ561" s="225">
        <f t="shared" si="263"/>
        <v>0</v>
      </c>
      <c r="BK561" s="226">
        <f t="shared" si="264"/>
        <v>0</v>
      </c>
      <c r="BL561" s="226">
        <f t="shared" si="265"/>
        <v>0</v>
      </c>
      <c r="BM561" s="226">
        <f t="shared" si="266"/>
        <v>0</v>
      </c>
      <c r="BN561" s="237">
        <f t="shared" si="267"/>
        <v>8</v>
      </c>
      <c r="BO561" s="237">
        <f t="shared" si="268"/>
        <v>0</v>
      </c>
      <c r="BP561" s="237">
        <f t="shared" si="269"/>
        <v>0</v>
      </c>
      <c r="BQ561" s="238">
        <f t="shared" si="270"/>
        <v>0</v>
      </c>
      <c r="BW561" s="153">
        <f t="shared" si="248"/>
        <v>0</v>
      </c>
    </row>
    <row r="562" spans="1:75">
      <c r="A562" s="170">
        <v>620</v>
      </c>
      <c r="B562" s="171">
        <v>46061</v>
      </c>
      <c r="C562" s="223" t="s">
        <v>99</v>
      </c>
      <c r="D562" s="130" t="str">
        <f t="shared" si="273"/>
        <v>HO</v>
      </c>
      <c r="E562" s="172" t="s">
        <v>159</v>
      </c>
      <c r="F562" s="172"/>
      <c r="G562" s="173"/>
      <c r="H562" s="173"/>
      <c r="I562" s="173"/>
      <c r="J562" s="105"/>
      <c r="K562" s="197" t="e">
        <f>VLOOKUP(J562,'[3]Item List (3)'!A$1:B$110000,2,FALSE)</f>
        <v>#N/A</v>
      </c>
      <c r="L562" s="105"/>
      <c r="M562" s="198" t="str">
        <f t="shared" si="258"/>
        <v>IR</v>
      </c>
      <c r="N562" s="153"/>
      <c r="O562" s="199" t="str">
        <f t="shared" ref="O562:O625" si="274">IFERROR(3600/N562,"")</f>
        <v/>
      </c>
      <c r="P562" s="153"/>
      <c r="Q562" s="153"/>
      <c r="R562" s="153"/>
      <c r="S562" s="153"/>
      <c r="T562" s="153"/>
      <c r="U562" s="209">
        <f t="shared" si="272"/>
        <v>0</v>
      </c>
      <c r="V562" s="153"/>
      <c r="W562" s="153"/>
      <c r="X562" s="153"/>
      <c r="Y562" s="153"/>
      <c r="Z562" s="153"/>
      <c r="AA562" s="153"/>
      <c r="AB562" s="153"/>
      <c r="AC562" s="153"/>
      <c r="AD562" s="153"/>
      <c r="AE562" s="153"/>
      <c r="AF562" s="153"/>
      <c r="AG562" s="153"/>
      <c r="AH562" s="153"/>
      <c r="AI562" s="153"/>
      <c r="AJ562" s="153"/>
      <c r="AK562" s="153"/>
      <c r="AL562" s="153"/>
      <c r="AM562" s="153"/>
      <c r="AN562" s="153"/>
      <c r="AO562" s="153"/>
      <c r="AP562" s="153"/>
      <c r="AQ562" s="153"/>
      <c r="AR562" s="153"/>
      <c r="AS562" s="153"/>
      <c r="AT562" s="153"/>
      <c r="AU562" s="153"/>
      <c r="AV562" s="153"/>
      <c r="AW562" s="153"/>
      <c r="AX562" s="153"/>
      <c r="AY562" s="153"/>
      <c r="AZ562" s="153"/>
      <c r="BA562" s="153"/>
      <c r="BB562" s="153"/>
      <c r="BC562" s="153"/>
      <c r="BD562" s="153"/>
      <c r="BE562" s="153"/>
      <c r="BF562" s="153">
        <v>480</v>
      </c>
      <c r="BG562" s="223">
        <f t="shared" ref="BG562:BG625" si="275">SUM(V562:BF562)</f>
        <v>480</v>
      </c>
      <c r="BH562" s="224">
        <f t="shared" si="261"/>
        <v>8</v>
      </c>
      <c r="BI562" s="225">
        <f t="shared" si="262"/>
        <v>0</v>
      </c>
      <c r="BJ562" s="225">
        <f t="shared" si="263"/>
        <v>0</v>
      </c>
      <c r="BK562" s="226">
        <f t="shared" si="264"/>
        <v>0</v>
      </c>
      <c r="BL562" s="226">
        <f t="shared" si="265"/>
        <v>0</v>
      </c>
      <c r="BM562" s="226">
        <f t="shared" si="266"/>
        <v>0</v>
      </c>
      <c r="BN562" s="237">
        <f t="shared" si="267"/>
        <v>8</v>
      </c>
      <c r="BO562" s="237">
        <f t="shared" si="268"/>
        <v>0</v>
      </c>
      <c r="BP562" s="237">
        <f t="shared" si="269"/>
        <v>0</v>
      </c>
      <c r="BQ562" s="238">
        <f t="shared" si="270"/>
        <v>0</v>
      </c>
      <c r="BW562" s="153">
        <f t="shared" si="248"/>
        <v>0</v>
      </c>
    </row>
    <row r="563" spans="1:75">
      <c r="A563" s="170">
        <v>621</v>
      </c>
      <c r="B563" s="171">
        <v>46061</v>
      </c>
      <c r="C563" s="223" t="s">
        <v>97</v>
      </c>
      <c r="D563" s="130" t="str">
        <f t="shared" si="273"/>
        <v>HO</v>
      </c>
      <c r="E563" s="172" t="s">
        <v>163</v>
      </c>
      <c r="F563" s="172"/>
      <c r="G563" s="173"/>
      <c r="H563" s="173"/>
      <c r="I563" s="173"/>
      <c r="J563" s="105"/>
      <c r="K563" s="197" t="e">
        <f>VLOOKUP(J563,'[3]Item List (3)'!A$1:B$110000,2,FALSE)</f>
        <v>#N/A</v>
      </c>
      <c r="L563" s="105"/>
      <c r="M563" s="198" t="str">
        <f t="shared" si="258"/>
        <v>IR</v>
      </c>
      <c r="N563" s="153"/>
      <c r="O563" s="199" t="str">
        <f t="shared" si="274"/>
        <v/>
      </c>
      <c r="P563" s="153"/>
      <c r="Q563" s="153"/>
      <c r="R563" s="153"/>
      <c r="S563" s="153"/>
      <c r="T563" s="153"/>
      <c r="U563" s="209">
        <f t="shared" si="272"/>
        <v>0</v>
      </c>
      <c r="V563" s="153"/>
      <c r="W563" s="153"/>
      <c r="X563" s="153"/>
      <c r="Y563" s="153"/>
      <c r="Z563" s="153"/>
      <c r="AA563" s="153"/>
      <c r="AB563" s="153"/>
      <c r="AC563" s="153"/>
      <c r="AD563" s="153"/>
      <c r="AE563" s="153"/>
      <c r="AF563" s="153"/>
      <c r="AG563" s="153"/>
      <c r="AH563" s="153"/>
      <c r="AI563" s="153"/>
      <c r="AJ563" s="153"/>
      <c r="AK563" s="153"/>
      <c r="AL563" s="153"/>
      <c r="AM563" s="153"/>
      <c r="AN563" s="153"/>
      <c r="AO563" s="153"/>
      <c r="AP563" s="153"/>
      <c r="AQ563" s="153"/>
      <c r="AR563" s="153">
        <v>480</v>
      </c>
      <c r="AS563" s="153"/>
      <c r="AT563" s="153"/>
      <c r="AU563" s="153"/>
      <c r="AV563" s="153"/>
      <c r="AW563" s="153"/>
      <c r="AX563" s="153"/>
      <c r="AY563" s="153"/>
      <c r="AZ563" s="153"/>
      <c r="BA563" s="153"/>
      <c r="BB563" s="153"/>
      <c r="BC563" s="153"/>
      <c r="BD563" s="153"/>
      <c r="BE563" s="153"/>
      <c r="BF563" s="153"/>
      <c r="BG563" s="223">
        <f t="shared" si="275"/>
        <v>480</v>
      </c>
      <c r="BH563" s="224">
        <f t="shared" si="261"/>
        <v>8</v>
      </c>
      <c r="BI563" s="225">
        <f t="shared" si="262"/>
        <v>0</v>
      </c>
      <c r="BJ563" s="225">
        <f t="shared" si="263"/>
        <v>0</v>
      </c>
      <c r="BK563" s="226">
        <f t="shared" si="264"/>
        <v>0</v>
      </c>
      <c r="BL563" s="226">
        <f t="shared" si="265"/>
        <v>0</v>
      </c>
      <c r="BM563" s="226">
        <f t="shared" si="266"/>
        <v>0</v>
      </c>
      <c r="BN563" s="237">
        <f t="shared" si="267"/>
        <v>0</v>
      </c>
      <c r="BO563" s="237">
        <f t="shared" si="268"/>
        <v>0</v>
      </c>
      <c r="BP563" s="237">
        <f t="shared" si="269"/>
        <v>8</v>
      </c>
      <c r="BQ563" s="238">
        <f t="shared" si="270"/>
        <v>0</v>
      </c>
      <c r="BW563" s="153">
        <f t="shared" si="248"/>
        <v>0</v>
      </c>
    </row>
    <row r="564" spans="1:75">
      <c r="A564" s="170">
        <v>622</v>
      </c>
      <c r="B564" s="171">
        <v>46061</v>
      </c>
      <c r="C564" s="223" t="s">
        <v>99</v>
      </c>
      <c r="D564" s="130" t="str">
        <f t="shared" si="273"/>
        <v>HO</v>
      </c>
      <c r="E564" s="172" t="s">
        <v>163</v>
      </c>
      <c r="F564" s="172" t="s">
        <v>160</v>
      </c>
      <c r="G564" s="173" t="s">
        <v>164</v>
      </c>
      <c r="H564" s="173"/>
      <c r="I564" s="173"/>
      <c r="J564" s="105">
        <v>104738</v>
      </c>
      <c r="K564" s="197" t="str">
        <f>VLOOKUP(J564,'[3]Item List (3)'!A$1:B$110000,2,FALSE)</f>
        <v>IR.IR 20X28.6X16</v>
      </c>
      <c r="L564" s="105">
        <v>251221006</v>
      </c>
      <c r="M564" s="198" t="str">
        <f t="shared" si="258"/>
        <v>IR</v>
      </c>
      <c r="N564" s="153">
        <v>40</v>
      </c>
      <c r="O564" s="199">
        <f t="shared" si="274"/>
        <v>90</v>
      </c>
      <c r="P564" s="153">
        <v>1</v>
      </c>
      <c r="Q564" s="153">
        <v>585</v>
      </c>
      <c r="R564" s="153"/>
      <c r="S564" s="153"/>
      <c r="T564" s="153"/>
      <c r="U564" s="209">
        <f t="shared" si="272"/>
        <v>585</v>
      </c>
      <c r="V564" s="153">
        <v>425</v>
      </c>
      <c r="W564" s="153">
        <v>70</v>
      </c>
      <c r="X564" s="153"/>
      <c r="Y564" s="153"/>
      <c r="Z564" s="153"/>
      <c r="AA564" s="153"/>
      <c r="AB564" s="153"/>
      <c r="AC564" s="153"/>
      <c r="AD564" s="153"/>
      <c r="AE564" s="153"/>
      <c r="AF564" s="153"/>
      <c r="AG564" s="153"/>
      <c r="AH564" s="153"/>
      <c r="AI564" s="153"/>
      <c r="AJ564" s="153"/>
      <c r="AK564" s="153"/>
      <c r="AL564" s="153"/>
      <c r="AM564" s="153"/>
      <c r="AN564" s="153"/>
      <c r="AO564" s="153"/>
      <c r="AP564" s="153">
        <v>15</v>
      </c>
      <c r="AQ564" s="153"/>
      <c r="AR564" s="153"/>
      <c r="AS564" s="153"/>
      <c r="AT564" s="153"/>
      <c r="AU564" s="153"/>
      <c r="AV564" s="153"/>
      <c r="AW564" s="153"/>
      <c r="AX564" s="153"/>
      <c r="AY564" s="153"/>
      <c r="AZ564" s="153"/>
      <c r="BA564" s="153"/>
      <c r="BB564" s="153"/>
      <c r="BC564" s="153"/>
      <c r="BD564" s="153"/>
      <c r="BE564" s="153"/>
      <c r="BF564" s="153"/>
      <c r="BG564" s="223">
        <f t="shared" si="275"/>
        <v>510</v>
      </c>
      <c r="BH564" s="224">
        <f t="shared" si="261"/>
        <v>8.5</v>
      </c>
      <c r="BI564" s="225">
        <f t="shared" si="262"/>
        <v>7.08333333333333</v>
      </c>
      <c r="BJ564" s="225">
        <f t="shared" si="263"/>
        <v>83.3333333333333</v>
      </c>
      <c r="BK564" s="226">
        <f t="shared" si="264"/>
        <v>91.7647058823529</v>
      </c>
      <c r="BL564" s="226">
        <f t="shared" si="265"/>
        <v>100</v>
      </c>
      <c r="BM564" s="226">
        <f t="shared" ref="BM564:BM596" si="276">IFERROR((((BJ564*BK564*BL564)/1000000)*100),0)</f>
        <v>76.4705882352941</v>
      </c>
      <c r="BN564" s="237">
        <f t="shared" si="267"/>
        <v>1.41666666666667</v>
      </c>
      <c r="BO564" s="237">
        <f t="shared" si="268"/>
        <v>637.5</v>
      </c>
      <c r="BP564" s="237">
        <f t="shared" si="269"/>
        <v>0</v>
      </c>
      <c r="BQ564" s="238">
        <f t="shared" si="270"/>
        <v>0</v>
      </c>
      <c r="BW564" s="153">
        <f t="shared" si="248"/>
        <v>585</v>
      </c>
    </row>
    <row r="565" spans="1:75">
      <c r="A565" s="170">
        <v>623</v>
      </c>
      <c r="B565" s="171">
        <v>46061</v>
      </c>
      <c r="C565" s="223" t="s">
        <v>97</v>
      </c>
      <c r="D565" s="130" t="str">
        <f t="shared" si="273"/>
        <v>HO</v>
      </c>
      <c r="E565" s="172" t="s">
        <v>167</v>
      </c>
      <c r="F565" s="172" t="s">
        <v>160</v>
      </c>
      <c r="G565" s="173" t="s">
        <v>157</v>
      </c>
      <c r="H565" s="173"/>
      <c r="I565" s="173"/>
      <c r="J565" s="105">
        <v>202103</v>
      </c>
      <c r="K565" s="197" t="e">
        <f>VLOOKUP(J565,'[3]Item List (3)'!A$1:B$110000,2,FALSE)</f>
        <v>#N/A</v>
      </c>
      <c r="L565" s="105"/>
      <c r="M565" s="198" t="str">
        <f t="shared" si="258"/>
        <v>OR</v>
      </c>
      <c r="N565" s="153">
        <v>25</v>
      </c>
      <c r="O565" s="199">
        <f t="shared" si="274"/>
        <v>144</v>
      </c>
      <c r="P565" s="153">
        <v>1</v>
      </c>
      <c r="Q565" s="153">
        <v>174</v>
      </c>
      <c r="R565" s="153"/>
      <c r="S565" s="153"/>
      <c r="T565" s="153"/>
      <c r="U565" s="209">
        <f t="shared" si="272"/>
        <v>174</v>
      </c>
      <c r="V565" s="153">
        <v>190</v>
      </c>
      <c r="W565" s="153">
        <v>60</v>
      </c>
      <c r="X565" s="153">
        <v>30</v>
      </c>
      <c r="Y565" s="153"/>
      <c r="Z565" s="153"/>
      <c r="AA565" s="153"/>
      <c r="AB565" s="153"/>
      <c r="AC565" s="153"/>
      <c r="AD565" s="153"/>
      <c r="AE565" s="153"/>
      <c r="AF565" s="153"/>
      <c r="AG565" s="153"/>
      <c r="AH565" s="153"/>
      <c r="AI565" s="153"/>
      <c r="AJ565" s="153"/>
      <c r="AK565" s="153"/>
      <c r="AL565" s="153"/>
      <c r="AM565" s="153"/>
      <c r="AN565" s="153">
        <v>140</v>
      </c>
      <c r="AO565" s="153"/>
      <c r="AP565" s="153"/>
      <c r="AQ565" s="153"/>
      <c r="AR565" s="153">
        <v>60</v>
      </c>
      <c r="AS565" s="153"/>
      <c r="AT565" s="153"/>
      <c r="AU565" s="153"/>
      <c r="AV565" s="153"/>
      <c r="AW565" s="153"/>
      <c r="AX565" s="153"/>
      <c r="AY565" s="153"/>
      <c r="AZ565" s="153"/>
      <c r="BA565" s="153"/>
      <c r="BB565" s="153"/>
      <c r="BC565" s="153"/>
      <c r="BD565" s="153"/>
      <c r="BE565" s="153"/>
      <c r="BF565" s="153"/>
      <c r="BG565" s="223">
        <f t="shared" si="275"/>
        <v>480</v>
      </c>
      <c r="BH565" s="224">
        <f t="shared" si="261"/>
        <v>8</v>
      </c>
      <c r="BI565" s="225">
        <f t="shared" si="262"/>
        <v>3.16666666666667</v>
      </c>
      <c r="BJ565" s="225">
        <f t="shared" si="263"/>
        <v>39.5833333333333</v>
      </c>
      <c r="BK565" s="226">
        <f t="shared" si="264"/>
        <v>38.1578947368421</v>
      </c>
      <c r="BL565" s="226">
        <f t="shared" si="265"/>
        <v>100</v>
      </c>
      <c r="BM565" s="226">
        <f t="shared" si="276"/>
        <v>15.1041666666667</v>
      </c>
      <c r="BN565" s="237">
        <f t="shared" si="267"/>
        <v>1</v>
      </c>
      <c r="BO565" s="237">
        <f t="shared" si="268"/>
        <v>1008</v>
      </c>
      <c r="BP565" s="237">
        <f t="shared" si="269"/>
        <v>3.83333333333333</v>
      </c>
      <c r="BQ565" s="238">
        <f t="shared" si="270"/>
        <v>552</v>
      </c>
      <c r="BW565" s="153">
        <f t="shared" si="248"/>
        <v>174</v>
      </c>
    </row>
    <row r="566" spans="1:75">
      <c r="A566" s="170">
        <v>624</v>
      </c>
      <c r="B566" s="171">
        <v>46061</v>
      </c>
      <c r="C566" s="223" t="s">
        <v>99</v>
      </c>
      <c r="D566" s="130" t="str">
        <f t="shared" si="273"/>
        <v>HO</v>
      </c>
      <c r="E566" s="172" t="s">
        <v>167</v>
      </c>
      <c r="F566" s="172"/>
      <c r="G566" s="173"/>
      <c r="H566" s="173"/>
      <c r="I566" s="173"/>
      <c r="J566" s="105"/>
      <c r="K566" s="197" t="e">
        <f>VLOOKUP(J566,'[3]Item List (3)'!A$1:B$110000,2,FALSE)</f>
        <v>#N/A</v>
      </c>
      <c r="L566" s="105"/>
      <c r="M566" s="198" t="str">
        <f t="shared" si="258"/>
        <v>IR</v>
      </c>
      <c r="N566" s="153"/>
      <c r="O566" s="199" t="str">
        <f t="shared" si="274"/>
        <v/>
      </c>
      <c r="P566" s="153"/>
      <c r="Q566" s="153"/>
      <c r="R566" s="153"/>
      <c r="S566" s="153"/>
      <c r="T566" s="153"/>
      <c r="U566" s="209">
        <f t="shared" si="272"/>
        <v>0</v>
      </c>
      <c r="V566" s="153"/>
      <c r="W566" s="153"/>
      <c r="X566" s="153"/>
      <c r="Y566" s="153"/>
      <c r="Z566" s="153"/>
      <c r="AA566" s="153"/>
      <c r="AB566" s="153"/>
      <c r="AC566" s="153"/>
      <c r="AD566" s="153"/>
      <c r="AE566" s="153"/>
      <c r="AF566" s="153"/>
      <c r="AG566" s="153"/>
      <c r="AH566" s="153"/>
      <c r="AI566" s="153"/>
      <c r="AJ566" s="153"/>
      <c r="AK566" s="153"/>
      <c r="AL566" s="153"/>
      <c r="AM566" s="153"/>
      <c r="AN566" s="153"/>
      <c r="AO566" s="153"/>
      <c r="AP566" s="153"/>
      <c r="AQ566" s="153"/>
      <c r="AR566" s="153">
        <v>480</v>
      </c>
      <c r="AS566" s="153"/>
      <c r="AT566" s="153"/>
      <c r="AU566" s="153"/>
      <c r="AV566" s="153"/>
      <c r="AW566" s="153"/>
      <c r="AX566" s="153"/>
      <c r="AY566" s="153"/>
      <c r="AZ566" s="153"/>
      <c r="BA566" s="153"/>
      <c r="BB566" s="153"/>
      <c r="BC566" s="153"/>
      <c r="BD566" s="153"/>
      <c r="BE566" s="153"/>
      <c r="BF566" s="153"/>
      <c r="BG566" s="223">
        <f t="shared" si="275"/>
        <v>480</v>
      </c>
      <c r="BH566" s="224">
        <f t="shared" si="261"/>
        <v>8</v>
      </c>
      <c r="BI566" s="225">
        <f t="shared" si="262"/>
        <v>0</v>
      </c>
      <c r="BJ566" s="225">
        <f t="shared" si="263"/>
        <v>0</v>
      </c>
      <c r="BK566" s="226">
        <f t="shared" si="264"/>
        <v>0</v>
      </c>
      <c r="BL566" s="226">
        <f t="shared" si="265"/>
        <v>0</v>
      </c>
      <c r="BM566" s="226">
        <f t="shared" si="276"/>
        <v>0</v>
      </c>
      <c r="BN566" s="237">
        <f t="shared" si="267"/>
        <v>0</v>
      </c>
      <c r="BO566" s="237">
        <f t="shared" si="268"/>
        <v>0</v>
      </c>
      <c r="BP566" s="237">
        <f t="shared" si="269"/>
        <v>8</v>
      </c>
      <c r="BQ566" s="238">
        <f t="shared" si="270"/>
        <v>0</v>
      </c>
      <c r="BW566" s="153">
        <f t="shared" si="248"/>
        <v>0</v>
      </c>
    </row>
    <row r="567" spans="1:75">
      <c r="A567" s="170">
        <v>625</v>
      </c>
      <c r="B567" s="171">
        <v>46061</v>
      </c>
      <c r="C567" s="223" t="s">
        <v>97</v>
      </c>
      <c r="D567" s="130" t="str">
        <f t="shared" si="273"/>
        <v>HO</v>
      </c>
      <c r="E567" s="172" t="s">
        <v>170</v>
      </c>
      <c r="F567" s="172" t="s">
        <v>160</v>
      </c>
      <c r="G567" s="173" t="s">
        <v>171</v>
      </c>
      <c r="H567" s="173"/>
      <c r="I567" s="173"/>
      <c r="J567" s="105">
        <v>104299</v>
      </c>
      <c r="K567" s="197" t="str">
        <f>VLOOKUP(J567,'[3]Item List (3)'!A$1:B$110000,2,FALSE)</f>
        <v>IR.9916</v>
      </c>
      <c r="L567" s="105">
        <v>251207010</v>
      </c>
      <c r="M567" s="198" t="str">
        <f t="shared" si="258"/>
        <v>IR</v>
      </c>
      <c r="N567" s="153">
        <v>15</v>
      </c>
      <c r="O567" s="199">
        <f t="shared" si="274"/>
        <v>240</v>
      </c>
      <c r="P567" s="153">
        <v>1</v>
      </c>
      <c r="Q567" s="153">
        <v>347</v>
      </c>
      <c r="R567" s="153"/>
      <c r="S567" s="153"/>
      <c r="T567" s="153"/>
      <c r="U567" s="209">
        <f t="shared" si="272"/>
        <v>347</v>
      </c>
      <c r="V567" s="153">
        <v>90</v>
      </c>
      <c r="W567" s="153">
        <v>150</v>
      </c>
      <c r="X567" s="153">
        <v>90</v>
      </c>
      <c r="Y567" s="153"/>
      <c r="Z567" s="153"/>
      <c r="AA567" s="153"/>
      <c r="AB567" s="153"/>
      <c r="AC567" s="153"/>
      <c r="AD567" s="153"/>
      <c r="AE567" s="153"/>
      <c r="AF567" s="153"/>
      <c r="AG567" s="153"/>
      <c r="AH567" s="153"/>
      <c r="AI567" s="153"/>
      <c r="AJ567" s="153"/>
      <c r="AK567" s="153"/>
      <c r="AL567" s="153"/>
      <c r="AM567" s="153"/>
      <c r="AN567" s="153"/>
      <c r="AO567" s="153"/>
      <c r="AP567" s="153"/>
      <c r="AQ567" s="153"/>
      <c r="AR567" s="153">
        <v>30</v>
      </c>
      <c r="AS567" s="153"/>
      <c r="AT567" s="153"/>
      <c r="AU567" s="153"/>
      <c r="AV567" s="153"/>
      <c r="AW567" s="153">
        <v>120</v>
      </c>
      <c r="AX567" s="153"/>
      <c r="AY567" s="153"/>
      <c r="AZ567" s="153"/>
      <c r="BA567" s="153"/>
      <c r="BB567" s="153"/>
      <c r="BC567" s="153"/>
      <c r="BD567" s="153"/>
      <c r="BE567" s="153"/>
      <c r="BF567" s="153"/>
      <c r="BG567" s="223">
        <f t="shared" si="275"/>
        <v>480</v>
      </c>
      <c r="BH567" s="224">
        <f t="shared" si="261"/>
        <v>8</v>
      </c>
      <c r="BI567" s="225">
        <f t="shared" si="262"/>
        <v>1.5</v>
      </c>
      <c r="BJ567" s="225">
        <f t="shared" si="263"/>
        <v>18.75</v>
      </c>
      <c r="BK567" s="226">
        <f t="shared" si="264"/>
        <v>96.3888888888889</v>
      </c>
      <c r="BL567" s="226">
        <f t="shared" si="265"/>
        <v>100</v>
      </c>
      <c r="BM567" s="226">
        <f t="shared" si="276"/>
        <v>18.0729166666667</v>
      </c>
      <c r="BN567" s="237">
        <f t="shared" si="267"/>
        <v>2.5</v>
      </c>
      <c r="BO567" s="237">
        <f t="shared" si="268"/>
        <v>1320</v>
      </c>
      <c r="BP567" s="237">
        <f t="shared" si="269"/>
        <v>4</v>
      </c>
      <c r="BQ567" s="238">
        <f t="shared" si="270"/>
        <v>960</v>
      </c>
      <c r="BW567" s="153">
        <f t="shared" si="248"/>
        <v>347</v>
      </c>
    </row>
    <row r="568" spans="1:75">
      <c r="A568" s="170">
        <v>626</v>
      </c>
      <c r="B568" s="171">
        <v>46061</v>
      </c>
      <c r="C568" s="223" t="s">
        <v>99</v>
      </c>
      <c r="D568" s="130" t="str">
        <f t="shared" si="273"/>
        <v>HO</v>
      </c>
      <c r="E568" s="172" t="s">
        <v>170</v>
      </c>
      <c r="F568" s="172" t="s">
        <v>160</v>
      </c>
      <c r="G568" s="173" t="s">
        <v>188</v>
      </c>
      <c r="H568" s="173"/>
      <c r="I568" s="173"/>
      <c r="J568" s="105">
        <v>104299</v>
      </c>
      <c r="K568" s="197" t="str">
        <f>VLOOKUP(J568,'[3]Item List (3)'!A$1:B$110000,2,FALSE)</f>
        <v>IR.9916</v>
      </c>
      <c r="L568" s="105">
        <v>251207020</v>
      </c>
      <c r="M568" s="198" t="str">
        <f t="shared" si="258"/>
        <v>IR</v>
      </c>
      <c r="N568" s="153">
        <v>15</v>
      </c>
      <c r="O568" s="199">
        <f t="shared" si="274"/>
        <v>240</v>
      </c>
      <c r="P568" s="153">
        <v>1</v>
      </c>
      <c r="Q568" s="153">
        <v>1326</v>
      </c>
      <c r="R568" s="153"/>
      <c r="S568" s="153"/>
      <c r="T568" s="153"/>
      <c r="U568" s="209">
        <f t="shared" si="272"/>
        <v>1326</v>
      </c>
      <c r="V568" s="153">
        <v>345</v>
      </c>
      <c r="W568" s="153"/>
      <c r="X568" s="153">
        <v>55</v>
      </c>
      <c r="Y568" s="153"/>
      <c r="Z568" s="153"/>
      <c r="AA568" s="153"/>
      <c r="AB568" s="153"/>
      <c r="AC568" s="153"/>
      <c r="AD568" s="153"/>
      <c r="AE568" s="153"/>
      <c r="AF568" s="153"/>
      <c r="AG568" s="153"/>
      <c r="AH568" s="153"/>
      <c r="AI568" s="153"/>
      <c r="AJ568" s="153"/>
      <c r="AK568" s="153"/>
      <c r="AL568" s="153"/>
      <c r="AM568" s="153"/>
      <c r="AN568" s="153"/>
      <c r="AO568" s="153"/>
      <c r="AP568" s="153">
        <v>20</v>
      </c>
      <c r="AQ568" s="153"/>
      <c r="AR568" s="153"/>
      <c r="AS568" s="153"/>
      <c r="AT568" s="153"/>
      <c r="AU568" s="153"/>
      <c r="AV568" s="153"/>
      <c r="AW568" s="153">
        <v>60</v>
      </c>
      <c r="AX568" s="153"/>
      <c r="AY568" s="153"/>
      <c r="AZ568" s="153"/>
      <c r="BA568" s="153"/>
      <c r="BB568" s="153"/>
      <c r="BC568" s="153"/>
      <c r="BD568" s="153"/>
      <c r="BE568" s="153"/>
      <c r="BF568" s="153"/>
      <c r="BG568" s="223">
        <f t="shared" si="275"/>
        <v>480</v>
      </c>
      <c r="BH568" s="224">
        <f t="shared" si="261"/>
        <v>8</v>
      </c>
      <c r="BI568" s="225">
        <f t="shared" si="262"/>
        <v>5.75</v>
      </c>
      <c r="BJ568" s="225">
        <f t="shared" si="263"/>
        <v>71.875</v>
      </c>
      <c r="BK568" s="226">
        <f t="shared" si="264"/>
        <v>96.0869565217391</v>
      </c>
      <c r="BL568" s="226">
        <f t="shared" si="265"/>
        <v>100</v>
      </c>
      <c r="BM568" s="226">
        <f t="shared" si="276"/>
        <v>69.0625</v>
      </c>
      <c r="BN568" s="237">
        <f t="shared" si="267"/>
        <v>0.333333333333333</v>
      </c>
      <c r="BO568" s="237">
        <f t="shared" si="268"/>
        <v>1840</v>
      </c>
      <c r="BP568" s="237">
        <f t="shared" si="269"/>
        <v>1.91666666666667</v>
      </c>
      <c r="BQ568" s="238">
        <f t="shared" si="270"/>
        <v>460</v>
      </c>
      <c r="BW568" s="153">
        <f t="shared" si="248"/>
        <v>1326</v>
      </c>
    </row>
    <row r="569" spans="1:75">
      <c r="A569" s="170">
        <v>627</v>
      </c>
      <c r="B569" s="171">
        <v>46061</v>
      </c>
      <c r="C569" s="223" t="s">
        <v>97</v>
      </c>
      <c r="D569" s="130" t="str">
        <f t="shared" si="273"/>
        <v>HO</v>
      </c>
      <c r="E569" s="172" t="s">
        <v>172</v>
      </c>
      <c r="F569" s="172"/>
      <c r="G569" s="173"/>
      <c r="H569" s="173"/>
      <c r="I569" s="173"/>
      <c r="J569" s="105"/>
      <c r="K569" s="197" t="e">
        <f>VLOOKUP(J569,'[3]Item List (3)'!A$1:B$110000,2,FALSE)</f>
        <v>#N/A</v>
      </c>
      <c r="L569" s="105"/>
      <c r="M569" s="198" t="str">
        <f t="shared" si="258"/>
        <v>IR</v>
      </c>
      <c r="N569" s="153"/>
      <c r="O569" s="199" t="str">
        <f t="shared" si="274"/>
        <v/>
      </c>
      <c r="P569" s="153"/>
      <c r="Q569" s="153"/>
      <c r="R569" s="153"/>
      <c r="S569" s="153"/>
      <c r="T569" s="153"/>
      <c r="U569" s="209">
        <f t="shared" si="272"/>
        <v>0</v>
      </c>
      <c r="V569" s="153"/>
      <c r="W569" s="153"/>
      <c r="X569" s="153"/>
      <c r="Y569" s="153"/>
      <c r="Z569" s="153"/>
      <c r="AA569" s="153"/>
      <c r="AB569" s="153"/>
      <c r="AC569" s="153"/>
      <c r="AD569" s="153"/>
      <c r="AE569" s="153"/>
      <c r="AF569" s="153"/>
      <c r="AG569" s="153"/>
      <c r="AH569" s="153"/>
      <c r="AI569" s="153"/>
      <c r="AJ569" s="153"/>
      <c r="AK569" s="153"/>
      <c r="AL569" s="153"/>
      <c r="AM569" s="153"/>
      <c r="AN569" s="153"/>
      <c r="AO569" s="153"/>
      <c r="AP569" s="153"/>
      <c r="AQ569" s="153"/>
      <c r="AR569" s="153"/>
      <c r="AS569" s="153"/>
      <c r="AT569" s="153"/>
      <c r="AU569" s="153">
        <v>480</v>
      </c>
      <c r="AV569" s="153"/>
      <c r="AW569" s="153"/>
      <c r="AX569" s="153"/>
      <c r="AY569" s="153"/>
      <c r="AZ569" s="153"/>
      <c r="BA569" s="153"/>
      <c r="BB569" s="153"/>
      <c r="BC569" s="153"/>
      <c r="BD569" s="153"/>
      <c r="BE569" s="153"/>
      <c r="BF569" s="153"/>
      <c r="BG569" s="223">
        <f t="shared" si="275"/>
        <v>480</v>
      </c>
      <c r="BH569" s="224">
        <f t="shared" si="261"/>
        <v>8</v>
      </c>
      <c r="BI569" s="225">
        <f t="shared" si="262"/>
        <v>0</v>
      </c>
      <c r="BJ569" s="225">
        <f t="shared" si="263"/>
        <v>0</v>
      </c>
      <c r="BK569" s="226">
        <f t="shared" si="264"/>
        <v>0</v>
      </c>
      <c r="BL569" s="226">
        <f t="shared" si="265"/>
        <v>0</v>
      </c>
      <c r="BM569" s="226">
        <f t="shared" si="276"/>
        <v>0</v>
      </c>
      <c r="BN569" s="237">
        <f t="shared" si="267"/>
        <v>0</v>
      </c>
      <c r="BO569" s="237">
        <f t="shared" si="268"/>
        <v>0</v>
      </c>
      <c r="BP569" s="237">
        <f t="shared" si="269"/>
        <v>8</v>
      </c>
      <c r="BQ569" s="238">
        <f t="shared" si="270"/>
        <v>0</v>
      </c>
      <c r="BW569" s="153">
        <f t="shared" si="248"/>
        <v>0</v>
      </c>
    </row>
    <row r="570" spans="1:75">
      <c r="A570" s="170">
        <v>628</v>
      </c>
      <c r="B570" s="171">
        <v>46061</v>
      </c>
      <c r="C570" s="223" t="s">
        <v>99</v>
      </c>
      <c r="D570" s="130" t="str">
        <f t="shared" si="273"/>
        <v>HO</v>
      </c>
      <c r="E570" s="172" t="s">
        <v>172</v>
      </c>
      <c r="F570" s="172"/>
      <c r="G570" s="173"/>
      <c r="H570" s="173"/>
      <c r="I570" s="173"/>
      <c r="J570" s="105"/>
      <c r="K570" s="197" t="e">
        <f>VLOOKUP(J570,'[3]Item List (3)'!A$1:B$110000,2,FALSE)</f>
        <v>#N/A</v>
      </c>
      <c r="L570" s="105"/>
      <c r="M570" s="198" t="str">
        <f t="shared" si="258"/>
        <v>IR</v>
      </c>
      <c r="N570" s="153"/>
      <c r="O570" s="199" t="str">
        <f t="shared" si="274"/>
        <v/>
      </c>
      <c r="P570" s="153"/>
      <c r="Q570" s="153"/>
      <c r="R570" s="153"/>
      <c r="S570" s="153"/>
      <c r="T570" s="153"/>
      <c r="U570" s="209">
        <f t="shared" si="272"/>
        <v>0</v>
      </c>
      <c r="V570" s="153"/>
      <c r="W570" s="153"/>
      <c r="X570" s="153"/>
      <c r="Y570" s="153"/>
      <c r="Z570" s="153"/>
      <c r="AA570" s="153"/>
      <c r="AB570" s="153"/>
      <c r="AC570" s="153"/>
      <c r="AD570" s="153"/>
      <c r="AE570" s="153"/>
      <c r="AF570" s="153"/>
      <c r="AG570" s="153"/>
      <c r="AH570" s="153"/>
      <c r="AI570" s="153"/>
      <c r="AJ570" s="153"/>
      <c r="AK570" s="153"/>
      <c r="AL570" s="153"/>
      <c r="AM570" s="153"/>
      <c r="AN570" s="153"/>
      <c r="AO570" s="153"/>
      <c r="AP570" s="153"/>
      <c r="AQ570" s="153"/>
      <c r="AR570" s="153"/>
      <c r="AS570" s="153"/>
      <c r="AT570" s="153"/>
      <c r="AU570" s="153"/>
      <c r="AV570" s="153"/>
      <c r="AW570" s="153"/>
      <c r="AX570" s="153"/>
      <c r="AY570" s="153"/>
      <c r="AZ570" s="153"/>
      <c r="BA570" s="153"/>
      <c r="BB570" s="153"/>
      <c r="BC570" s="153"/>
      <c r="BD570" s="153"/>
      <c r="BE570" s="153"/>
      <c r="BF570" s="153">
        <v>480</v>
      </c>
      <c r="BG570" s="223">
        <f t="shared" si="275"/>
        <v>480</v>
      </c>
      <c r="BH570" s="224">
        <f t="shared" si="261"/>
        <v>8</v>
      </c>
      <c r="BI570" s="225">
        <f t="shared" si="262"/>
        <v>0</v>
      </c>
      <c r="BJ570" s="225">
        <f t="shared" si="263"/>
        <v>0</v>
      </c>
      <c r="BK570" s="226">
        <f t="shared" si="264"/>
        <v>0</v>
      </c>
      <c r="BL570" s="226">
        <f t="shared" si="265"/>
        <v>0</v>
      </c>
      <c r="BM570" s="226">
        <f t="shared" si="276"/>
        <v>0</v>
      </c>
      <c r="BN570" s="237">
        <f t="shared" si="267"/>
        <v>8</v>
      </c>
      <c r="BO570" s="237">
        <f t="shared" si="268"/>
        <v>0</v>
      </c>
      <c r="BP570" s="237">
        <f t="shared" si="269"/>
        <v>0</v>
      </c>
      <c r="BQ570" s="238">
        <f t="shared" si="270"/>
        <v>0</v>
      </c>
      <c r="BW570" s="153">
        <f t="shared" si="248"/>
        <v>0</v>
      </c>
    </row>
    <row r="571" spans="1:75">
      <c r="A571" s="170">
        <v>629</v>
      </c>
      <c r="B571" s="171">
        <v>46061</v>
      </c>
      <c r="C571" s="223" t="s">
        <v>97</v>
      </c>
      <c r="D571" s="130" t="str">
        <f t="shared" si="273"/>
        <v>HO</v>
      </c>
      <c r="E571" s="172" t="s">
        <v>174</v>
      </c>
      <c r="F571" s="172"/>
      <c r="G571" s="173"/>
      <c r="H571" s="173"/>
      <c r="I571" s="173"/>
      <c r="J571" s="105"/>
      <c r="K571" s="197" t="e">
        <f>VLOOKUP(J571,'[3]Item List (3)'!A$1:B$110000,2,FALSE)</f>
        <v>#N/A</v>
      </c>
      <c r="L571" s="105"/>
      <c r="M571" s="198" t="str">
        <f t="shared" si="258"/>
        <v>IR</v>
      </c>
      <c r="N571" s="153"/>
      <c r="O571" s="199" t="str">
        <f t="shared" si="274"/>
        <v/>
      </c>
      <c r="P571" s="153"/>
      <c r="Q571" s="153"/>
      <c r="R571" s="153"/>
      <c r="S571" s="153"/>
      <c r="T571" s="153"/>
      <c r="U571" s="209">
        <f t="shared" si="272"/>
        <v>0</v>
      </c>
      <c r="V571" s="153"/>
      <c r="W571" s="153"/>
      <c r="X571" s="153"/>
      <c r="Y571" s="153"/>
      <c r="Z571" s="153"/>
      <c r="AA571" s="153"/>
      <c r="AB571" s="153"/>
      <c r="AC571" s="153"/>
      <c r="AD571" s="153"/>
      <c r="AE571" s="153"/>
      <c r="AF571" s="153"/>
      <c r="AG571" s="153"/>
      <c r="AH571" s="153"/>
      <c r="AI571" s="153"/>
      <c r="AJ571" s="153"/>
      <c r="AK571" s="153"/>
      <c r="AL571" s="153"/>
      <c r="AM571" s="153"/>
      <c r="AN571" s="153"/>
      <c r="AO571" s="153"/>
      <c r="AP571" s="153"/>
      <c r="AQ571" s="153"/>
      <c r="AR571" s="153"/>
      <c r="AS571" s="153"/>
      <c r="AT571" s="153"/>
      <c r="AU571" s="153"/>
      <c r="AV571" s="153"/>
      <c r="AW571" s="153"/>
      <c r="AX571" s="153"/>
      <c r="AY571" s="153"/>
      <c r="AZ571" s="153"/>
      <c r="BA571" s="153"/>
      <c r="BB571" s="153"/>
      <c r="BC571" s="153"/>
      <c r="BD571" s="153"/>
      <c r="BE571" s="153"/>
      <c r="BF571" s="153">
        <v>480</v>
      </c>
      <c r="BG571" s="223">
        <f t="shared" si="275"/>
        <v>480</v>
      </c>
      <c r="BH571" s="224">
        <f t="shared" si="261"/>
        <v>8</v>
      </c>
      <c r="BI571" s="225">
        <f t="shared" si="262"/>
        <v>0</v>
      </c>
      <c r="BJ571" s="225">
        <f t="shared" si="263"/>
        <v>0</v>
      </c>
      <c r="BK571" s="226">
        <f t="shared" si="264"/>
        <v>0</v>
      </c>
      <c r="BL571" s="226">
        <f t="shared" si="265"/>
        <v>0</v>
      </c>
      <c r="BM571" s="226">
        <f t="shared" si="276"/>
        <v>0</v>
      </c>
      <c r="BN571" s="237">
        <f t="shared" si="267"/>
        <v>8</v>
      </c>
      <c r="BO571" s="237">
        <f t="shared" si="268"/>
        <v>0</v>
      </c>
      <c r="BP571" s="237">
        <f t="shared" si="269"/>
        <v>0</v>
      </c>
      <c r="BQ571" s="238">
        <f t="shared" si="270"/>
        <v>0</v>
      </c>
      <c r="BW571" s="153">
        <f t="shared" si="248"/>
        <v>0</v>
      </c>
    </row>
    <row r="572" spans="1:75">
      <c r="A572" s="170">
        <v>630</v>
      </c>
      <c r="B572" s="171">
        <v>46061</v>
      </c>
      <c r="C572" s="223" t="s">
        <v>99</v>
      </c>
      <c r="D572" s="130" t="str">
        <f t="shared" si="273"/>
        <v>HO</v>
      </c>
      <c r="E572" s="172" t="s">
        <v>174</v>
      </c>
      <c r="F572" s="172"/>
      <c r="G572" s="173"/>
      <c r="H572" s="173"/>
      <c r="I572" s="173"/>
      <c r="J572" s="105"/>
      <c r="K572" s="197" t="e">
        <f>VLOOKUP(J572,'[3]Item List (3)'!A$1:B$110000,2,FALSE)</f>
        <v>#N/A</v>
      </c>
      <c r="L572" s="105"/>
      <c r="M572" s="198" t="str">
        <f t="shared" si="258"/>
        <v>IR</v>
      </c>
      <c r="N572" s="153"/>
      <c r="O572" s="199" t="str">
        <f t="shared" si="274"/>
        <v/>
      </c>
      <c r="P572" s="153"/>
      <c r="Q572" s="153"/>
      <c r="R572" s="153"/>
      <c r="S572" s="153"/>
      <c r="T572" s="153"/>
      <c r="U572" s="209">
        <f t="shared" si="272"/>
        <v>0</v>
      </c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153"/>
      <c r="AH572" s="153"/>
      <c r="AI572" s="153"/>
      <c r="AJ572" s="153"/>
      <c r="AK572" s="153"/>
      <c r="AL572" s="153"/>
      <c r="AM572" s="153"/>
      <c r="AN572" s="153"/>
      <c r="AO572" s="153"/>
      <c r="AP572" s="153"/>
      <c r="AQ572" s="153"/>
      <c r="AR572" s="153"/>
      <c r="AS572" s="153"/>
      <c r="AT572" s="153"/>
      <c r="AU572" s="153"/>
      <c r="AV572" s="153"/>
      <c r="AW572" s="153"/>
      <c r="AX572" s="153"/>
      <c r="AY572" s="153"/>
      <c r="AZ572" s="153"/>
      <c r="BA572" s="153"/>
      <c r="BB572" s="153"/>
      <c r="BC572" s="153"/>
      <c r="BD572" s="153"/>
      <c r="BE572" s="153"/>
      <c r="BF572" s="153">
        <v>480</v>
      </c>
      <c r="BG572" s="223">
        <f t="shared" si="275"/>
        <v>480</v>
      </c>
      <c r="BH572" s="224">
        <f t="shared" si="261"/>
        <v>8</v>
      </c>
      <c r="BI572" s="225">
        <f t="shared" si="262"/>
        <v>0</v>
      </c>
      <c r="BJ572" s="225">
        <f t="shared" si="263"/>
        <v>0</v>
      </c>
      <c r="BK572" s="226">
        <f t="shared" si="264"/>
        <v>0</v>
      </c>
      <c r="BL572" s="226">
        <f t="shared" si="265"/>
        <v>0</v>
      </c>
      <c r="BM572" s="226">
        <f t="shared" si="276"/>
        <v>0</v>
      </c>
      <c r="BN572" s="237">
        <f t="shared" si="267"/>
        <v>8</v>
      </c>
      <c r="BO572" s="237">
        <f t="shared" si="268"/>
        <v>0</v>
      </c>
      <c r="BP572" s="237">
        <f t="shared" si="269"/>
        <v>0</v>
      </c>
      <c r="BQ572" s="238">
        <f t="shared" si="270"/>
        <v>0</v>
      </c>
      <c r="BW572" s="153">
        <f t="shared" si="248"/>
        <v>0</v>
      </c>
    </row>
    <row r="573" spans="1:75">
      <c r="A573" s="170">
        <v>631</v>
      </c>
      <c r="B573" s="171">
        <v>46061</v>
      </c>
      <c r="C573" s="223" t="s">
        <v>97</v>
      </c>
      <c r="D573" s="130" t="str">
        <f t="shared" si="273"/>
        <v>HO</v>
      </c>
      <c r="E573" s="172" t="s">
        <v>175</v>
      </c>
      <c r="F573" s="172" t="s">
        <v>160</v>
      </c>
      <c r="G573" s="173" t="s">
        <v>173</v>
      </c>
      <c r="H573" s="173"/>
      <c r="I573" s="173"/>
      <c r="J573" s="105">
        <v>200497.11</v>
      </c>
      <c r="K573" s="197" t="str">
        <f>VLOOKUP(J573,'[3]Item List (3)'!A$1:B$110000,2,FALSE)</f>
        <v>OR.MNA6718G</v>
      </c>
      <c r="L573" s="105">
        <v>260129020</v>
      </c>
      <c r="M573" s="198" t="str">
        <f t="shared" si="258"/>
        <v>OR</v>
      </c>
      <c r="N573" s="153">
        <v>15</v>
      </c>
      <c r="O573" s="199">
        <f t="shared" si="274"/>
        <v>240</v>
      </c>
      <c r="P573" s="153">
        <v>1</v>
      </c>
      <c r="Q573" s="153">
        <v>1700</v>
      </c>
      <c r="R573" s="153"/>
      <c r="S573" s="153"/>
      <c r="T573" s="153"/>
      <c r="U573" s="209">
        <f t="shared" ref="U573:U636" si="277">Q573+S573+T573</f>
        <v>1700</v>
      </c>
      <c r="V573" s="153">
        <v>440</v>
      </c>
      <c r="W573" s="153"/>
      <c r="X573" s="153">
        <v>10</v>
      </c>
      <c r="Y573" s="153"/>
      <c r="Z573" s="153"/>
      <c r="AA573" s="153"/>
      <c r="AB573" s="153"/>
      <c r="AC573" s="153"/>
      <c r="AD573" s="153"/>
      <c r="AE573" s="153"/>
      <c r="AF573" s="153"/>
      <c r="AG573" s="153"/>
      <c r="AH573" s="153"/>
      <c r="AI573" s="153"/>
      <c r="AJ573" s="153"/>
      <c r="AK573" s="153"/>
      <c r="AL573" s="153"/>
      <c r="AM573" s="153"/>
      <c r="AN573" s="153"/>
      <c r="AO573" s="153"/>
      <c r="AP573" s="153">
        <v>30</v>
      </c>
      <c r="AQ573" s="153"/>
      <c r="AR573" s="153"/>
      <c r="AS573" s="153"/>
      <c r="AT573" s="153"/>
      <c r="AU573" s="153"/>
      <c r="AV573" s="153"/>
      <c r="AW573" s="153"/>
      <c r="AX573" s="153"/>
      <c r="AY573" s="153"/>
      <c r="AZ573" s="153"/>
      <c r="BA573" s="153"/>
      <c r="BB573" s="153"/>
      <c r="BC573" s="153"/>
      <c r="BD573" s="153"/>
      <c r="BE573" s="153"/>
      <c r="BF573" s="153"/>
      <c r="BG573" s="223">
        <f t="shared" si="275"/>
        <v>480</v>
      </c>
      <c r="BH573" s="224">
        <f t="shared" si="261"/>
        <v>8</v>
      </c>
      <c r="BI573" s="225">
        <f t="shared" si="262"/>
        <v>7.33333333333333</v>
      </c>
      <c r="BJ573" s="225">
        <f t="shared" si="263"/>
        <v>91.6666666666667</v>
      </c>
      <c r="BK573" s="226">
        <f t="shared" si="264"/>
        <v>96.5909090909091</v>
      </c>
      <c r="BL573" s="226">
        <f t="shared" si="265"/>
        <v>100</v>
      </c>
      <c r="BM573" s="226">
        <f t="shared" si="276"/>
        <v>88.5416666666667</v>
      </c>
      <c r="BN573" s="237">
        <f t="shared" si="267"/>
        <v>0.5</v>
      </c>
      <c r="BO573" s="237">
        <f t="shared" si="268"/>
        <v>1800</v>
      </c>
      <c r="BP573" s="237">
        <f t="shared" si="269"/>
        <v>0.166666666666667</v>
      </c>
      <c r="BQ573" s="238">
        <f t="shared" si="270"/>
        <v>40</v>
      </c>
      <c r="BW573" s="153">
        <f t="shared" si="248"/>
        <v>1700</v>
      </c>
    </row>
    <row r="574" spans="1:75">
      <c r="A574" s="170">
        <v>632</v>
      </c>
      <c r="B574" s="171">
        <v>46061</v>
      </c>
      <c r="C574" s="223" t="s">
        <v>99</v>
      </c>
      <c r="D574" s="130" t="str">
        <f t="shared" si="273"/>
        <v>HO</v>
      </c>
      <c r="E574" s="172" t="s">
        <v>175</v>
      </c>
      <c r="F574" s="172" t="s">
        <v>160</v>
      </c>
      <c r="G574" s="173" t="s">
        <v>168</v>
      </c>
      <c r="H574" s="173"/>
      <c r="I574" s="173"/>
      <c r="J574" s="105">
        <v>200497.11</v>
      </c>
      <c r="K574" s="197" t="str">
        <f>VLOOKUP(J574,'[3]Item List (3)'!A$1:B$110000,2,FALSE)</f>
        <v>OR.MNA6718G</v>
      </c>
      <c r="L574" s="105">
        <v>260129020</v>
      </c>
      <c r="M574" s="198" t="str">
        <f t="shared" si="258"/>
        <v>OR</v>
      </c>
      <c r="N574" s="153">
        <v>15</v>
      </c>
      <c r="O574" s="199">
        <f t="shared" si="274"/>
        <v>240</v>
      </c>
      <c r="P574" s="153">
        <v>1</v>
      </c>
      <c r="Q574" s="153">
        <v>166</v>
      </c>
      <c r="R574" s="153"/>
      <c r="S574" s="153"/>
      <c r="T574" s="153"/>
      <c r="U574" s="209">
        <f t="shared" si="277"/>
        <v>166</v>
      </c>
      <c r="V574" s="153">
        <v>50</v>
      </c>
      <c r="W574" s="153"/>
      <c r="X574" s="153"/>
      <c r="Y574" s="153"/>
      <c r="Z574" s="153"/>
      <c r="AA574" s="153"/>
      <c r="AB574" s="153"/>
      <c r="AC574" s="153"/>
      <c r="AD574" s="153"/>
      <c r="AE574" s="153"/>
      <c r="AF574" s="153"/>
      <c r="AG574" s="153"/>
      <c r="AH574" s="153"/>
      <c r="AI574" s="153"/>
      <c r="AJ574" s="153"/>
      <c r="AK574" s="153"/>
      <c r="AL574" s="153"/>
      <c r="AM574" s="153"/>
      <c r="AN574" s="153">
        <v>420</v>
      </c>
      <c r="AO574" s="153"/>
      <c r="AP574" s="153">
        <v>10</v>
      </c>
      <c r="AQ574" s="153"/>
      <c r="AR574" s="153"/>
      <c r="AS574" s="153"/>
      <c r="AT574" s="153"/>
      <c r="AU574" s="153"/>
      <c r="AV574" s="153"/>
      <c r="AW574" s="153"/>
      <c r="AX574" s="153"/>
      <c r="AY574" s="153"/>
      <c r="AZ574" s="153"/>
      <c r="BA574" s="153"/>
      <c r="BB574" s="153"/>
      <c r="BC574" s="153"/>
      <c r="BD574" s="153"/>
      <c r="BE574" s="153"/>
      <c r="BF574" s="153"/>
      <c r="BG574" s="223">
        <f t="shared" si="275"/>
        <v>480</v>
      </c>
      <c r="BH574" s="224">
        <f t="shared" si="261"/>
        <v>8</v>
      </c>
      <c r="BI574" s="225">
        <f t="shared" si="262"/>
        <v>0.833333333333333</v>
      </c>
      <c r="BJ574" s="225">
        <f t="shared" si="263"/>
        <v>10.4166666666667</v>
      </c>
      <c r="BK574" s="226">
        <f t="shared" si="264"/>
        <v>83</v>
      </c>
      <c r="BL574" s="226">
        <f t="shared" si="265"/>
        <v>100</v>
      </c>
      <c r="BM574" s="226">
        <f t="shared" si="276"/>
        <v>8.64583333333336</v>
      </c>
      <c r="BN574" s="237">
        <f t="shared" si="267"/>
        <v>0.166666666666667</v>
      </c>
      <c r="BO574" s="237">
        <f t="shared" si="268"/>
        <v>1880</v>
      </c>
      <c r="BP574" s="237">
        <f t="shared" si="269"/>
        <v>7</v>
      </c>
      <c r="BQ574" s="238">
        <f t="shared" si="270"/>
        <v>1680</v>
      </c>
      <c r="BW574" s="153">
        <f t="shared" si="248"/>
        <v>166</v>
      </c>
    </row>
    <row r="575" spans="1:75">
      <c r="A575" s="170">
        <v>633</v>
      </c>
      <c r="B575" s="171">
        <v>46061</v>
      </c>
      <c r="C575" s="223" t="s">
        <v>97</v>
      </c>
      <c r="D575" s="130" t="str">
        <f t="shared" si="273"/>
        <v>HO</v>
      </c>
      <c r="E575" s="172" t="s">
        <v>177</v>
      </c>
      <c r="F575" s="172" t="s">
        <v>160</v>
      </c>
      <c r="G575" s="173" t="s">
        <v>166</v>
      </c>
      <c r="H575" s="173"/>
      <c r="I575" s="173"/>
      <c r="J575" s="105">
        <v>104247</v>
      </c>
      <c r="K575" s="197" t="str">
        <f>VLOOKUP(J575,'[3]Item List (3)'!A$1:B$110000,2,FALSE)</f>
        <v>IR.209</v>
      </c>
      <c r="L575" s="105">
        <v>260104004</v>
      </c>
      <c r="M575" s="198" t="str">
        <f t="shared" si="258"/>
        <v>IR</v>
      </c>
      <c r="N575" s="153">
        <v>20</v>
      </c>
      <c r="O575" s="199">
        <f t="shared" si="274"/>
        <v>180</v>
      </c>
      <c r="P575" s="153">
        <v>1</v>
      </c>
      <c r="Q575" s="153">
        <v>756</v>
      </c>
      <c r="R575" s="153"/>
      <c r="S575" s="153"/>
      <c r="T575" s="153"/>
      <c r="U575" s="209">
        <f t="shared" si="277"/>
        <v>756</v>
      </c>
      <c r="V575" s="153">
        <v>190</v>
      </c>
      <c r="W575" s="153"/>
      <c r="X575" s="153">
        <v>280</v>
      </c>
      <c r="Y575" s="153"/>
      <c r="Z575" s="153"/>
      <c r="AA575" s="153"/>
      <c r="AB575" s="153"/>
      <c r="AC575" s="153"/>
      <c r="AD575" s="153"/>
      <c r="AE575" s="153"/>
      <c r="AF575" s="153"/>
      <c r="AG575" s="153"/>
      <c r="AH575" s="153"/>
      <c r="AI575" s="153"/>
      <c r="AJ575" s="153"/>
      <c r="AK575" s="153"/>
      <c r="AL575" s="153"/>
      <c r="AM575" s="153"/>
      <c r="AN575" s="153"/>
      <c r="AO575" s="153"/>
      <c r="AP575" s="153">
        <v>10</v>
      </c>
      <c r="AQ575" s="153"/>
      <c r="AR575" s="153"/>
      <c r="AS575" s="153"/>
      <c r="AT575" s="153"/>
      <c r="AU575" s="153"/>
      <c r="AV575" s="153"/>
      <c r="AW575" s="153"/>
      <c r="AX575" s="153"/>
      <c r="AY575" s="153"/>
      <c r="AZ575" s="153"/>
      <c r="BA575" s="153"/>
      <c r="BB575" s="153"/>
      <c r="BC575" s="153"/>
      <c r="BD575" s="153"/>
      <c r="BE575" s="153"/>
      <c r="BF575" s="153"/>
      <c r="BG575" s="223">
        <f t="shared" si="275"/>
        <v>480</v>
      </c>
      <c r="BH575" s="224">
        <f t="shared" si="261"/>
        <v>8</v>
      </c>
      <c r="BI575" s="225">
        <f t="shared" si="262"/>
        <v>3.16666666666667</v>
      </c>
      <c r="BJ575" s="225">
        <f t="shared" si="263"/>
        <v>39.5833333333333</v>
      </c>
      <c r="BK575" s="226">
        <f t="shared" si="264"/>
        <v>132.631578947368</v>
      </c>
      <c r="BL575" s="226">
        <f t="shared" si="265"/>
        <v>100</v>
      </c>
      <c r="BM575" s="226">
        <f t="shared" si="276"/>
        <v>52.4999999999999</v>
      </c>
      <c r="BN575" s="237">
        <f t="shared" si="267"/>
        <v>0.166666666666667</v>
      </c>
      <c r="BO575" s="237">
        <f t="shared" si="268"/>
        <v>1410</v>
      </c>
      <c r="BP575" s="237">
        <f t="shared" si="269"/>
        <v>4.66666666666667</v>
      </c>
      <c r="BQ575" s="238">
        <f t="shared" si="270"/>
        <v>840</v>
      </c>
      <c r="BW575" s="153">
        <f t="shared" si="248"/>
        <v>756</v>
      </c>
    </row>
    <row r="576" spans="1:75">
      <c r="A576" s="170">
        <v>634</v>
      </c>
      <c r="B576" s="171">
        <v>46061</v>
      </c>
      <c r="C576" s="223" t="s">
        <v>99</v>
      </c>
      <c r="D576" s="130" t="str">
        <f t="shared" si="273"/>
        <v>HO</v>
      </c>
      <c r="E576" s="172" t="s">
        <v>177</v>
      </c>
      <c r="F576" s="172" t="s">
        <v>160</v>
      </c>
      <c r="G576" s="173" t="s">
        <v>161</v>
      </c>
      <c r="H576" s="173"/>
      <c r="I576" s="173"/>
      <c r="J576" s="105">
        <v>104247</v>
      </c>
      <c r="K576" s="197" t="str">
        <f>VLOOKUP(J576,'[3]Item List (3)'!A$1:B$110000,2,FALSE)</f>
        <v>IR.209</v>
      </c>
      <c r="L576" s="105">
        <v>260104004</v>
      </c>
      <c r="M576" s="198" t="str">
        <f t="shared" si="258"/>
        <v>IR</v>
      </c>
      <c r="N576" s="153">
        <v>15</v>
      </c>
      <c r="O576" s="199">
        <f t="shared" si="274"/>
        <v>240</v>
      </c>
      <c r="P576" s="153">
        <v>1</v>
      </c>
      <c r="Q576" s="153">
        <v>1302</v>
      </c>
      <c r="R576" s="153"/>
      <c r="S576" s="153"/>
      <c r="T576" s="153"/>
      <c r="U576" s="209">
        <f t="shared" si="277"/>
        <v>1302</v>
      </c>
      <c r="V576" s="153">
        <v>340</v>
      </c>
      <c r="W576" s="153"/>
      <c r="X576" s="153"/>
      <c r="Y576" s="153"/>
      <c r="Z576" s="153"/>
      <c r="AA576" s="153"/>
      <c r="AB576" s="153"/>
      <c r="AC576" s="153"/>
      <c r="AD576" s="153"/>
      <c r="AE576" s="153"/>
      <c r="AF576" s="153"/>
      <c r="AG576" s="153"/>
      <c r="AH576" s="153"/>
      <c r="AI576" s="153"/>
      <c r="AJ576" s="153"/>
      <c r="AK576" s="153"/>
      <c r="AL576" s="153"/>
      <c r="AM576" s="153"/>
      <c r="AN576" s="153">
        <v>120</v>
      </c>
      <c r="AO576" s="153"/>
      <c r="AP576" s="153">
        <v>20</v>
      </c>
      <c r="AQ576" s="153"/>
      <c r="AR576" s="153"/>
      <c r="AS576" s="153"/>
      <c r="AT576" s="153"/>
      <c r="AU576" s="153"/>
      <c r="AV576" s="153"/>
      <c r="AW576" s="153"/>
      <c r="AX576" s="153"/>
      <c r="AY576" s="153"/>
      <c r="AZ576" s="153"/>
      <c r="BA576" s="153"/>
      <c r="BB576" s="153"/>
      <c r="BC576" s="153"/>
      <c r="BD576" s="153"/>
      <c r="BE576" s="153"/>
      <c r="BF576" s="153"/>
      <c r="BG576" s="223">
        <f t="shared" si="275"/>
        <v>480</v>
      </c>
      <c r="BH576" s="224">
        <f t="shared" si="261"/>
        <v>8</v>
      </c>
      <c r="BI576" s="225">
        <f t="shared" si="262"/>
        <v>5.66666666666667</v>
      </c>
      <c r="BJ576" s="225">
        <f t="shared" si="263"/>
        <v>70.8333333333333</v>
      </c>
      <c r="BK576" s="226">
        <f t="shared" si="264"/>
        <v>95.735294117647</v>
      </c>
      <c r="BL576" s="226">
        <f t="shared" si="265"/>
        <v>100</v>
      </c>
      <c r="BM576" s="226">
        <f t="shared" si="276"/>
        <v>67.8124999999999</v>
      </c>
      <c r="BN576" s="237">
        <f t="shared" si="267"/>
        <v>0.333333333333333</v>
      </c>
      <c r="BO576" s="237">
        <f t="shared" si="268"/>
        <v>1840</v>
      </c>
      <c r="BP576" s="237">
        <f t="shared" si="269"/>
        <v>2</v>
      </c>
      <c r="BQ576" s="238">
        <f t="shared" si="270"/>
        <v>480</v>
      </c>
      <c r="BW576" s="153">
        <f t="shared" si="248"/>
        <v>1302</v>
      </c>
    </row>
    <row r="577" s="129" customFormat="1" spans="1:75">
      <c r="A577" s="170">
        <v>635</v>
      </c>
      <c r="B577" s="171">
        <v>46061</v>
      </c>
      <c r="C577" s="223" t="s">
        <v>97</v>
      </c>
      <c r="D577" s="130" t="str">
        <f t="shared" si="273"/>
        <v>HO</v>
      </c>
      <c r="E577" s="172" t="s">
        <v>178</v>
      </c>
      <c r="F577" s="172" t="s">
        <v>160</v>
      </c>
      <c r="G577" s="173" t="s">
        <v>166</v>
      </c>
      <c r="H577" s="173"/>
      <c r="I577" s="173"/>
      <c r="J577" s="105">
        <v>208247</v>
      </c>
      <c r="K577" s="197" t="str">
        <f>VLOOKUP(J577,'[3]Item List (3)'!A$1:B$110000,2,FALSE)</f>
        <v>OR.209 YY2 </v>
      </c>
      <c r="L577" s="105">
        <v>260104004</v>
      </c>
      <c r="M577" s="198" t="str">
        <f t="shared" si="258"/>
        <v>OR</v>
      </c>
      <c r="N577" s="153">
        <v>20</v>
      </c>
      <c r="O577" s="199">
        <f t="shared" si="274"/>
        <v>180</v>
      </c>
      <c r="P577" s="153">
        <v>1</v>
      </c>
      <c r="Q577" s="153">
        <v>750</v>
      </c>
      <c r="R577" s="153"/>
      <c r="S577" s="153"/>
      <c r="T577" s="153"/>
      <c r="U577" s="209">
        <f t="shared" si="277"/>
        <v>750</v>
      </c>
      <c r="V577" s="153">
        <v>275</v>
      </c>
      <c r="W577" s="153"/>
      <c r="X577" s="153">
        <v>195</v>
      </c>
      <c r="Y577" s="153"/>
      <c r="Z577" s="153"/>
      <c r="AA577" s="153"/>
      <c r="AB577" s="153"/>
      <c r="AC577" s="153"/>
      <c r="AD577" s="153"/>
      <c r="AE577" s="153"/>
      <c r="AF577" s="153"/>
      <c r="AG577" s="153"/>
      <c r="AH577" s="153"/>
      <c r="AI577" s="153"/>
      <c r="AJ577" s="153"/>
      <c r="AK577" s="153"/>
      <c r="AL577" s="153"/>
      <c r="AM577" s="153">
        <v>10</v>
      </c>
      <c r="AN577" s="153"/>
      <c r="AO577" s="153"/>
      <c r="AP577" s="153"/>
      <c r="AQ577" s="153"/>
      <c r="AR577" s="153"/>
      <c r="AS577" s="153"/>
      <c r="AT577" s="153"/>
      <c r="AU577" s="153"/>
      <c r="AV577" s="153"/>
      <c r="AW577" s="153"/>
      <c r="AX577" s="153"/>
      <c r="AY577" s="153"/>
      <c r="AZ577" s="153"/>
      <c r="BA577" s="153"/>
      <c r="BB577" s="153"/>
      <c r="BC577" s="153"/>
      <c r="BD577" s="153"/>
      <c r="BE577" s="153"/>
      <c r="BF577" s="153"/>
      <c r="BG577" s="223">
        <f t="shared" si="275"/>
        <v>480</v>
      </c>
      <c r="BH577" s="224">
        <f t="shared" si="261"/>
        <v>8</v>
      </c>
      <c r="BI577" s="225">
        <f t="shared" si="262"/>
        <v>4.58333333333333</v>
      </c>
      <c r="BJ577" s="225">
        <f t="shared" si="263"/>
        <v>57.2916666666667</v>
      </c>
      <c r="BK577" s="226">
        <f t="shared" si="264"/>
        <v>90.909090909091</v>
      </c>
      <c r="BL577" s="226">
        <f t="shared" si="265"/>
        <v>100</v>
      </c>
      <c r="BM577" s="226">
        <f t="shared" si="276"/>
        <v>52.0833333333334</v>
      </c>
      <c r="BN577" s="237">
        <f t="shared" si="267"/>
        <v>0</v>
      </c>
      <c r="BO577" s="237">
        <f t="shared" si="268"/>
        <v>1440</v>
      </c>
      <c r="BP577" s="237">
        <f t="shared" si="269"/>
        <v>3.41666666666667</v>
      </c>
      <c r="BQ577" s="238">
        <f t="shared" si="270"/>
        <v>615</v>
      </c>
      <c r="BR577" s="140"/>
      <c r="BS577" s="140"/>
      <c r="BT577" s="140"/>
      <c r="BU577" s="141"/>
      <c r="BV577" s="140"/>
      <c r="BW577" s="153">
        <f t="shared" si="248"/>
        <v>750</v>
      </c>
    </row>
    <row r="578" s="129" customFormat="1" spans="1:75">
      <c r="A578" s="170">
        <v>636</v>
      </c>
      <c r="B578" s="171">
        <v>46061</v>
      </c>
      <c r="C578" s="223" t="s">
        <v>99</v>
      </c>
      <c r="D578" s="130" t="str">
        <f t="shared" si="273"/>
        <v>HO</v>
      </c>
      <c r="E578" s="172" t="s">
        <v>178</v>
      </c>
      <c r="F578" s="172" t="s">
        <v>160</v>
      </c>
      <c r="G578" s="173" t="s">
        <v>161</v>
      </c>
      <c r="H578" s="173"/>
      <c r="I578" s="173"/>
      <c r="J578" s="105">
        <v>208247</v>
      </c>
      <c r="K578" s="197" t="str">
        <f>VLOOKUP(J578,'[3]Item List (3)'!A$1:B$110000,2,FALSE)</f>
        <v>OR.209 YY2 </v>
      </c>
      <c r="L578" s="105">
        <v>260104004</v>
      </c>
      <c r="M578" s="198" t="str">
        <f t="shared" si="258"/>
        <v>OR</v>
      </c>
      <c r="N578" s="153">
        <v>20</v>
      </c>
      <c r="O578" s="199">
        <f t="shared" si="274"/>
        <v>180</v>
      </c>
      <c r="P578" s="153">
        <v>1</v>
      </c>
      <c r="Q578" s="153">
        <v>1248</v>
      </c>
      <c r="R578" s="153"/>
      <c r="S578" s="153"/>
      <c r="T578" s="153"/>
      <c r="U578" s="209">
        <f t="shared" si="277"/>
        <v>1248</v>
      </c>
      <c r="V578" s="153">
        <v>450</v>
      </c>
      <c r="W578" s="153"/>
      <c r="X578" s="153"/>
      <c r="Y578" s="153"/>
      <c r="Z578" s="153"/>
      <c r="AA578" s="153"/>
      <c r="AB578" s="153"/>
      <c r="AC578" s="153"/>
      <c r="AD578" s="153"/>
      <c r="AE578" s="153"/>
      <c r="AF578" s="153"/>
      <c r="AG578" s="153"/>
      <c r="AH578" s="153"/>
      <c r="AI578" s="153"/>
      <c r="AJ578" s="153"/>
      <c r="AK578" s="153"/>
      <c r="AL578" s="153"/>
      <c r="AM578" s="153"/>
      <c r="AN578" s="153"/>
      <c r="AO578" s="153"/>
      <c r="AP578" s="153">
        <v>30</v>
      </c>
      <c r="AQ578" s="153"/>
      <c r="AR578" s="153"/>
      <c r="AS578" s="153"/>
      <c r="AT578" s="153"/>
      <c r="AU578" s="153"/>
      <c r="AV578" s="153"/>
      <c r="AW578" s="153"/>
      <c r="AX578" s="153"/>
      <c r="AY578" s="153"/>
      <c r="AZ578" s="153"/>
      <c r="BA578" s="153"/>
      <c r="BB578" s="153"/>
      <c r="BC578" s="153"/>
      <c r="BD578" s="153"/>
      <c r="BE578" s="153"/>
      <c r="BF578" s="153"/>
      <c r="BG578" s="223">
        <f t="shared" si="275"/>
        <v>480</v>
      </c>
      <c r="BH578" s="224">
        <f t="shared" si="261"/>
        <v>8</v>
      </c>
      <c r="BI578" s="225">
        <f t="shared" si="262"/>
        <v>7.5</v>
      </c>
      <c r="BJ578" s="225">
        <f t="shared" si="263"/>
        <v>93.75</v>
      </c>
      <c r="BK578" s="226">
        <f t="shared" si="264"/>
        <v>92.4444444444444</v>
      </c>
      <c r="BL578" s="226">
        <f t="shared" si="265"/>
        <v>100</v>
      </c>
      <c r="BM578" s="226">
        <f t="shared" si="276"/>
        <v>86.6666666666667</v>
      </c>
      <c r="BN578" s="237">
        <f t="shared" si="267"/>
        <v>0.5</v>
      </c>
      <c r="BO578" s="237">
        <f t="shared" si="268"/>
        <v>1350</v>
      </c>
      <c r="BP578" s="237">
        <f t="shared" si="269"/>
        <v>0</v>
      </c>
      <c r="BQ578" s="238">
        <f t="shared" si="270"/>
        <v>0</v>
      </c>
      <c r="BR578" s="140"/>
      <c r="BS578" s="140"/>
      <c r="BT578" s="140"/>
      <c r="BU578" s="141"/>
      <c r="BV578" s="140"/>
      <c r="BW578" s="153">
        <f t="shared" si="248"/>
        <v>1248</v>
      </c>
    </row>
    <row r="579" s="129" customFormat="1" spans="1:75">
      <c r="A579" s="170">
        <v>637</v>
      </c>
      <c r="B579" s="171">
        <v>46062</v>
      </c>
      <c r="C579" s="223" t="s">
        <v>97</v>
      </c>
      <c r="D579" s="130" t="str">
        <f t="shared" si="273"/>
        <v>FG</v>
      </c>
      <c r="E579" s="172" t="s">
        <v>98</v>
      </c>
      <c r="F579" s="172" t="s">
        <v>106</v>
      </c>
      <c r="G579" s="173" t="s">
        <v>101</v>
      </c>
      <c r="H579" s="173" t="s">
        <v>102</v>
      </c>
      <c r="I579" s="173"/>
      <c r="J579" s="105">
        <v>208247</v>
      </c>
      <c r="K579" s="197" t="str">
        <f>VLOOKUP(J579,'[3]Item List (3)'!A$1:B$110000,2,FALSE)</f>
        <v>OR.209 YY2 </v>
      </c>
      <c r="L579" s="105">
        <v>260104004</v>
      </c>
      <c r="M579" s="198" t="str">
        <f t="shared" si="258"/>
        <v>OR</v>
      </c>
      <c r="N579" s="153"/>
      <c r="O579" s="199" t="str">
        <f t="shared" si="274"/>
        <v/>
      </c>
      <c r="P579" s="153">
        <v>2</v>
      </c>
      <c r="Q579" s="153">
        <v>5093</v>
      </c>
      <c r="R579" s="153"/>
      <c r="S579" s="153"/>
      <c r="T579" s="153">
        <v>1</v>
      </c>
      <c r="U579" s="209">
        <f t="shared" si="277"/>
        <v>5094</v>
      </c>
      <c r="V579" s="153">
        <v>330</v>
      </c>
      <c r="W579" s="153"/>
      <c r="X579" s="153"/>
      <c r="Y579" s="153"/>
      <c r="Z579" s="153"/>
      <c r="AA579" s="153"/>
      <c r="AB579" s="153"/>
      <c r="AC579" s="153"/>
      <c r="AD579" s="153"/>
      <c r="AE579" s="153"/>
      <c r="AF579" s="153"/>
      <c r="AG579" s="153"/>
      <c r="AH579" s="153"/>
      <c r="AI579" s="153"/>
      <c r="AJ579" s="153"/>
      <c r="AK579" s="153"/>
      <c r="AL579" s="153"/>
      <c r="AM579" s="153"/>
      <c r="AN579" s="153"/>
      <c r="AO579" s="153"/>
      <c r="AP579" s="153"/>
      <c r="AQ579" s="153">
        <v>30</v>
      </c>
      <c r="AR579" s="153"/>
      <c r="AS579" s="153"/>
      <c r="AT579" s="153"/>
      <c r="AU579" s="153"/>
      <c r="AV579" s="153"/>
      <c r="AW579" s="153"/>
      <c r="AX579" s="153"/>
      <c r="AY579" s="153"/>
      <c r="AZ579" s="153"/>
      <c r="BA579" s="153"/>
      <c r="BB579" s="153"/>
      <c r="BC579" s="153"/>
      <c r="BD579" s="153"/>
      <c r="BE579" s="153"/>
      <c r="BF579" s="153"/>
      <c r="BG579" s="223">
        <f t="shared" si="275"/>
        <v>360</v>
      </c>
      <c r="BH579" s="224">
        <f t="shared" si="261"/>
        <v>6</v>
      </c>
      <c r="BI579" s="225">
        <f t="shared" si="262"/>
        <v>5.5</v>
      </c>
      <c r="BJ579" s="225">
        <f t="shared" si="263"/>
        <v>91.6666666666667</v>
      </c>
      <c r="BK579" s="226">
        <f t="shared" si="264"/>
        <v>0</v>
      </c>
      <c r="BL579" s="226">
        <f t="shared" si="265"/>
        <v>99.9803690616412</v>
      </c>
      <c r="BM579" s="226">
        <f t="shared" si="276"/>
        <v>0</v>
      </c>
      <c r="BN579" s="237">
        <f t="shared" si="267"/>
        <v>0</v>
      </c>
      <c r="BO579" s="237">
        <f t="shared" si="268"/>
        <v>0</v>
      </c>
      <c r="BP579" s="237">
        <f t="shared" si="269"/>
        <v>0.5</v>
      </c>
      <c r="BQ579" s="238">
        <f t="shared" si="270"/>
        <v>0</v>
      </c>
      <c r="BR579" s="140"/>
      <c r="BS579" s="140"/>
      <c r="BT579" s="140"/>
      <c r="BU579" s="141"/>
      <c r="BV579" s="140"/>
      <c r="BW579" s="153">
        <f t="shared" si="248"/>
        <v>10186</v>
      </c>
    </row>
    <row r="580" s="129" customFormat="1" spans="1:75">
      <c r="A580" s="170">
        <v>638</v>
      </c>
      <c r="B580" s="171">
        <v>46062</v>
      </c>
      <c r="C580" s="223" t="s">
        <v>97</v>
      </c>
      <c r="D580" s="130" t="str">
        <f t="shared" si="273"/>
        <v>FG</v>
      </c>
      <c r="E580" s="172" t="s">
        <v>98</v>
      </c>
      <c r="F580" s="172"/>
      <c r="G580" s="173" t="s">
        <v>101</v>
      </c>
      <c r="H580" s="173" t="s">
        <v>102</v>
      </c>
      <c r="I580" s="173"/>
      <c r="J580" s="105">
        <v>200497.11</v>
      </c>
      <c r="K580" s="197" t="str">
        <f>VLOOKUP(J580,'[3]Item List (3)'!A$1:B$110000,2,FALSE)</f>
        <v>OR.MNA6718G</v>
      </c>
      <c r="L580" s="105">
        <v>260202011</v>
      </c>
      <c r="M580" s="198" t="str">
        <f t="shared" si="258"/>
        <v>OR</v>
      </c>
      <c r="N580" s="153"/>
      <c r="O580" s="199" t="str">
        <f t="shared" si="274"/>
        <v/>
      </c>
      <c r="P580" s="153">
        <v>1</v>
      </c>
      <c r="Q580" s="153"/>
      <c r="R580" s="153"/>
      <c r="S580" s="153"/>
      <c r="T580" s="153"/>
      <c r="U580" s="209">
        <f t="shared" si="277"/>
        <v>0</v>
      </c>
      <c r="V580" s="153"/>
      <c r="W580" s="153">
        <v>120</v>
      </c>
      <c r="X580" s="153"/>
      <c r="Y580" s="153"/>
      <c r="Z580" s="153"/>
      <c r="AA580" s="153"/>
      <c r="AB580" s="153"/>
      <c r="AC580" s="153"/>
      <c r="AD580" s="153"/>
      <c r="AE580" s="153"/>
      <c r="AF580" s="153"/>
      <c r="AG580" s="153"/>
      <c r="AH580" s="153"/>
      <c r="AI580" s="153"/>
      <c r="AJ580" s="153"/>
      <c r="AK580" s="153"/>
      <c r="AL580" s="153"/>
      <c r="AM580" s="153"/>
      <c r="AN580" s="153"/>
      <c r="AO580" s="153"/>
      <c r="AP580" s="153"/>
      <c r="AQ580" s="153"/>
      <c r="AR580" s="153"/>
      <c r="AS580" s="153"/>
      <c r="AT580" s="153"/>
      <c r="AU580" s="153"/>
      <c r="AV580" s="153"/>
      <c r="AW580" s="153"/>
      <c r="AX580" s="153"/>
      <c r="AY580" s="153"/>
      <c r="AZ580" s="153"/>
      <c r="BA580" s="153"/>
      <c r="BB580" s="153"/>
      <c r="BC580" s="153"/>
      <c r="BD580" s="153"/>
      <c r="BE580" s="153"/>
      <c r="BF580" s="153"/>
      <c r="BG580" s="223">
        <f t="shared" si="275"/>
        <v>120</v>
      </c>
      <c r="BH580" s="224">
        <f t="shared" si="261"/>
        <v>2</v>
      </c>
      <c r="BI580" s="225">
        <f t="shared" si="262"/>
        <v>0</v>
      </c>
      <c r="BJ580" s="225">
        <f t="shared" si="263"/>
        <v>0</v>
      </c>
      <c r="BK580" s="226">
        <f t="shared" si="264"/>
        <v>0</v>
      </c>
      <c r="BL580" s="226">
        <f t="shared" si="265"/>
        <v>0</v>
      </c>
      <c r="BM580" s="226">
        <f t="shared" si="276"/>
        <v>0</v>
      </c>
      <c r="BN580" s="237">
        <f t="shared" si="267"/>
        <v>2</v>
      </c>
      <c r="BO580" s="237">
        <f t="shared" si="268"/>
        <v>0</v>
      </c>
      <c r="BP580" s="237">
        <f t="shared" si="269"/>
        <v>0</v>
      </c>
      <c r="BQ580" s="238">
        <f t="shared" si="270"/>
        <v>0</v>
      </c>
      <c r="BR580" s="140"/>
      <c r="BS580" s="140"/>
      <c r="BT580" s="140"/>
      <c r="BU580" s="141"/>
      <c r="BV580" s="140"/>
      <c r="BW580" s="153">
        <f t="shared" si="248"/>
        <v>0</v>
      </c>
    </row>
    <row r="581" s="129" customFormat="1" spans="1:75">
      <c r="A581" s="170">
        <v>639</v>
      </c>
      <c r="B581" s="171">
        <v>46062</v>
      </c>
      <c r="C581" s="223" t="s">
        <v>99</v>
      </c>
      <c r="D581" s="130" t="str">
        <f t="shared" si="273"/>
        <v>FG</v>
      </c>
      <c r="E581" s="172" t="s">
        <v>98</v>
      </c>
      <c r="F581" s="172" t="s">
        <v>106</v>
      </c>
      <c r="G581" s="173" t="s">
        <v>101</v>
      </c>
      <c r="H581" s="173" t="s">
        <v>102</v>
      </c>
      <c r="I581" s="173"/>
      <c r="J581" s="105">
        <v>200497.11</v>
      </c>
      <c r="K581" s="197" t="str">
        <f>VLOOKUP(J581,'[3]Item List (3)'!A$1:B$110000,2,FALSE)</f>
        <v>OR.MNA6718G</v>
      </c>
      <c r="L581" s="105">
        <v>260202011</v>
      </c>
      <c r="M581" s="198" t="str">
        <f t="shared" si="258"/>
        <v>OR</v>
      </c>
      <c r="N581" s="153"/>
      <c r="O581" s="199" t="str">
        <f t="shared" si="274"/>
        <v/>
      </c>
      <c r="P581" s="153">
        <v>2</v>
      </c>
      <c r="Q581" s="153">
        <v>1000</v>
      </c>
      <c r="R581" s="153"/>
      <c r="S581" s="153"/>
      <c r="T581" s="153"/>
      <c r="U581" s="209">
        <f t="shared" si="277"/>
        <v>1000</v>
      </c>
      <c r="V581" s="153">
        <v>90</v>
      </c>
      <c r="W581" s="153"/>
      <c r="X581" s="153"/>
      <c r="Y581" s="153"/>
      <c r="Z581" s="153"/>
      <c r="AA581" s="153"/>
      <c r="AB581" s="153"/>
      <c r="AC581" s="153"/>
      <c r="AD581" s="153"/>
      <c r="AE581" s="153"/>
      <c r="AF581" s="153"/>
      <c r="AG581" s="153"/>
      <c r="AH581" s="153"/>
      <c r="AI581" s="153"/>
      <c r="AJ581" s="153"/>
      <c r="AK581" s="153"/>
      <c r="AL581" s="153"/>
      <c r="AM581" s="153"/>
      <c r="AN581" s="153"/>
      <c r="AO581" s="153"/>
      <c r="AP581" s="153"/>
      <c r="AQ581" s="153">
        <v>30</v>
      </c>
      <c r="AR581" s="153">
        <v>360</v>
      </c>
      <c r="AS581" s="153"/>
      <c r="AT581" s="153"/>
      <c r="AU581" s="153"/>
      <c r="AV581" s="153"/>
      <c r="AW581" s="153"/>
      <c r="AX581" s="153"/>
      <c r="AY581" s="153"/>
      <c r="AZ581" s="153"/>
      <c r="BA581" s="153"/>
      <c r="BB581" s="153"/>
      <c r="BC581" s="153"/>
      <c r="BD581" s="153"/>
      <c r="BE581" s="153"/>
      <c r="BF581" s="153"/>
      <c r="BG581" s="223">
        <f t="shared" si="275"/>
        <v>480</v>
      </c>
      <c r="BH581" s="224">
        <f t="shared" si="261"/>
        <v>8</v>
      </c>
      <c r="BI581" s="225">
        <f t="shared" si="262"/>
        <v>1.5</v>
      </c>
      <c r="BJ581" s="225">
        <f t="shared" si="263"/>
        <v>18.75</v>
      </c>
      <c r="BK581" s="226">
        <f t="shared" si="264"/>
        <v>0</v>
      </c>
      <c r="BL581" s="226">
        <f t="shared" si="265"/>
        <v>100</v>
      </c>
      <c r="BM581" s="226">
        <f t="shared" si="276"/>
        <v>0</v>
      </c>
      <c r="BN581" s="237">
        <f t="shared" si="267"/>
        <v>0</v>
      </c>
      <c r="BO581" s="237">
        <f t="shared" si="268"/>
        <v>0</v>
      </c>
      <c r="BP581" s="237">
        <f t="shared" si="269"/>
        <v>6.5</v>
      </c>
      <c r="BQ581" s="238">
        <f t="shared" si="270"/>
        <v>0</v>
      </c>
      <c r="BR581" s="140"/>
      <c r="BS581" s="140"/>
      <c r="BT581" s="140"/>
      <c r="BU581" s="141"/>
      <c r="BV581" s="140"/>
      <c r="BW581" s="153">
        <f t="shared" si="248"/>
        <v>2000</v>
      </c>
    </row>
    <row r="582" s="129" customFormat="1" spans="1:75">
      <c r="A582" s="170">
        <v>640</v>
      </c>
      <c r="B582" s="171">
        <v>46062</v>
      </c>
      <c r="C582" s="223" t="s">
        <v>97</v>
      </c>
      <c r="D582" s="130" t="str">
        <f t="shared" si="273"/>
        <v>FG</v>
      </c>
      <c r="E582" s="172" t="s">
        <v>103</v>
      </c>
      <c r="F582" s="172" t="s">
        <v>106</v>
      </c>
      <c r="G582" s="173" t="s">
        <v>105</v>
      </c>
      <c r="H582" s="173" t="s">
        <v>107</v>
      </c>
      <c r="I582" s="173"/>
      <c r="J582" s="105">
        <v>208299</v>
      </c>
      <c r="K582" s="197" t="str">
        <f>VLOOKUP(J582,'[3]Item List (3)'!A$1:B$110000,2,FALSE)</f>
        <v>OR.9916 </v>
      </c>
      <c r="L582" s="105">
        <v>260107019</v>
      </c>
      <c r="M582" s="198" t="str">
        <f t="shared" si="258"/>
        <v>OR</v>
      </c>
      <c r="N582" s="153"/>
      <c r="O582" s="199" t="str">
        <f t="shared" si="274"/>
        <v/>
      </c>
      <c r="P582" s="153">
        <v>3</v>
      </c>
      <c r="Q582" s="153">
        <v>4400</v>
      </c>
      <c r="R582" s="153"/>
      <c r="S582" s="153"/>
      <c r="T582" s="153"/>
      <c r="U582" s="209">
        <f t="shared" si="277"/>
        <v>4400</v>
      </c>
      <c r="V582" s="153">
        <v>360</v>
      </c>
      <c r="W582" s="153"/>
      <c r="X582" s="153"/>
      <c r="Y582" s="153"/>
      <c r="Z582" s="153"/>
      <c r="AA582" s="153"/>
      <c r="AB582" s="153"/>
      <c r="AC582" s="153"/>
      <c r="AD582" s="153"/>
      <c r="AE582" s="153"/>
      <c r="AF582" s="153"/>
      <c r="AG582" s="153"/>
      <c r="AH582" s="153"/>
      <c r="AI582" s="153"/>
      <c r="AJ582" s="153"/>
      <c r="AK582" s="153"/>
      <c r="AL582" s="153"/>
      <c r="AM582" s="153"/>
      <c r="AN582" s="153"/>
      <c r="AO582" s="153"/>
      <c r="AP582" s="153"/>
      <c r="AQ582" s="153">
        <v>120</v>
      </c>
      <c r="AR582" s="153"/>
      <c r="AS582" s="153"/>
      <c r="AT582" s="153"/>
      <c r="AU582" s="153"/>
      <c r="AV582" s="153"/>
      <c r="AW582" s="153"/>
      <c r="AX582" s="153"/>
      <c r="AY582" s="153"/>
      <c r="AZ582" s="153"/>
      <c r="BA582" s="153"/>
      <c r="BB582" s="153"/>
      <c r="BC582" s="153"/>
      <c r="BD582" s="153"/>
      <c r="BE582" s="153"/>
      <c r="BF582" s="153"/>
      <c r="BG582" s="223">
        <f t="shared" si="275"/>
        <v>480</v>
      </c>
      <c r="BH582" s="224">
        <f t="shared" si="261"/>
        <v>8</v>
      </c>
      <c r="BI582" s="225">
        <f t="shared" si="262"/>
        <v>6</v>
      </c>
      <c r="BJ582" s="225">
        <f t="shared" si="263"/>
        <v>75</v>
      </c>
      <c r="BK582" s="226">
        <f t="shared" si="264"/>
        <v>0</v>
      </c>
      <c r="BL582" s="226">
        <f t="shared" si="265"/>
        <v>100</v>
      </c>
      <c r="BM582" s="226">
        <f t="shared" si="276"/>
        <v>0</v>
      </c>
      <c r="BN582" s="237">
        <f t="shared" si="267"/>
        <v>0</v>
      </c>
      <c r="BO582" s="237">
        <f t="shared" si="268"/>
        <v>0</v>
      </c>
      <c r="BP582" s="237">
        <f t="shared" si="269"/>
        <v>2</v>
      </c>
      <c r="BQ582" s="238">
        <f t="shared" si="270"/>
        <v>0</v>
      </c>
      <c r="BR582" s="140"/>
      <c r="BS582" s="140"/>
      <c r="BT582" s="140"/>
      <c r="BU582" s="141"/>
      <c r="BV582" s="140"/>
      <c r="BW582" s="153">
        <f t="shared" si="248"/>
        <v>13200</v>
      </c>
    </row>
    <row r="583" s="129" customFormat="1" spans="1:75">
      <c r="A583" s="170">
        <v>641</v>
      </c>
      <c r="B583" s="171">
        <v>46062</v>
      </c>
      <c r="C583" s="223" t="s">
        <v>99</v>
      </c>
      <c r="D583" s="130" t="str">
        <f t="shared" si="273"/>
        <v>FG</v>
      </c>
      <c r="E583" s="172" t="s">
        <v>103</v>
      </c>
      <c r="F583" s="172" t="s">
        <v>106</v>
      </c>
      <c r="G583" s="173" t="s">
        <v>194</v>
      </c>
      <c r="H583" s="173" t="s">
        <v>180</v>
      </c>
      <c r="I583" s="173"/>
      <c r="J583" s="105">
        <v>208299</v>
      </c>
      <c r="K583" s="197" t="str">
        <f>VLOOKUP(J583,'[3]Item List (3)'!A$1:B$110000,2,FALSE)</f>
        <v>OR.9916 </v>
      </c>
      <c r="L583" s="105">
        <v>260106007</v>
      </c>
      <c r="M583" s="198" t="str">
        <f t="shared" si="258"/>
        <v>OR</v>
      </c>
      <c r="N583" s="153"/>
      <c r="O583" s="199" t="str">
        <f t="shared" si="274"/>
        <v/>
      </c>
      <c r="P583" s="153">
        <v>1</v>
      </c>
      <c r="Q583" s="153">
        <v>1100</v>
      </c>
      <c r="R583" s="153"/>
      <c r="S583" s="153"/>
      <c r="T583" s="153"/>
      <c r="U583" s="209">
        <f t="shared" si="277"/>
        <v>1100</v>
      </c>
      <c r="V583" s="153">
        <v>120</v>
      </c>
      <c r="W583" s="153"/>
      <c r="X583" s="153"/>
      <c r="Y583" s="153"/>
      <c r="Z583" s="153"/>
      <c r="AA583" s="153"/>
      <c r="AB583" s="153"/>
      <c r="AC583" s="153"/>
      <c r="AD583" s="153"/>
      <c r="AE583" s="153"/>
      <c r="AF583" s="153"/>
      <c r="AG583" s="153"/>
      <c r="AH583" s="153"/>
      <c r="AI583" s="153"/>
      <c r="AJ583" s="153"/>
      <c r="AK583" s="153"/>
      <c r="AL583" s="153"/>
      <c r="AM583" s="153"/>
      <c r="AN583" s="153"/>
      <c r="AO583" s="153"/>
      <c r="AP583" s="153"/>
      <c r="AQ583" s="153">
        <v>120</v>
      </c>
      <c r="AR583" s="153"/>
      <c r="AS583" s="153"/>
      <c r="AT583" s="153"/>
      <c r="AU583" s="153"/>
      <c r="AV583" s="153"/>
      <c r="AW583" s="153"/>
      <c r="AX583" s="153"/>
      <c r="AY583" s="153"/>
      <c r="AZ583" s="153"/>
      <c r="BA583" s="153"/>
      <c r="BB583" s="153"/>
      <c r="BC583" s="153"/>
      <c r="BD583" s="153"/>
      <c r="BE583" s="153"/>
      <c r="BF583" s="153"/>
      <c r="BG583" s="223">
        <f t="shared" si="275"/>
        <v>240</v>
      </c>
      <c r="BH583" s="224">
        <f t="shared" si="261"/>
        <v>4</v>
      </c>
      <c r="BI583" s="225">
        <f t="shared" si="262"/>
        <v>2</v>
      </c>
      <c r="BJ583" s="225">
        <f t="shared" si="263"/>
        <v>50</v>
      </c>
      <c r="BK583" s="226">
        <f t="shared" si="264"/>
        <v>0</v>
      </c>
      <c r="BL583" s="226">
        <f t="shared" si="265"/>
        <v>100</v>
      </c>
      <c r="BM583" s="226">
        <f t="shared" si="276"/>
        <v>0</v>
      </c>
      <c r="BN583" s="237">
        <f t="shared" si="267"/>
        <v>0</v>
      </c>
      <c r="BO583" s="237">
        <f t="shared" si="268"/>
        <v>0</v>
      </c>
      <c r="BP583" s="237">
        <f t="shared" si="269"/>
        <v>2</v>
      </c>
      <c r="BQ583" s="238">
        <f t="shared" si="270"/>
        <v>0</v>
      </c>
      <c r="BR583" s="140"/>
      <c r="BS583" s="140"/>
      <c r="BT583" s="140"/>
      <c r="BU583" s="141"/>
      <c r="BV583" s="140"/>
      <c r="BW583" s="153">
        <f t="shared" si="248"/>
        <v>1100</v>
      </c>
    </row>
    <row r="584" s="129" customFormat="1" spans="1:75">
      <c r="A584" s="170">
        <v>642</v>
      </c>
      <c r="B584" s="171">
        <v>46062</v>
      </c>
      <c r="C584" s="223" t="s">
        <v>99</v>
      </c>
      <c r="D584" s="130" t="str">
        <f t="shared" si="273"/>
        <v>FG</v>
      </c>
      <c r="E584" s="172" t="s">
        <v>103</v>
      </c>
      <c r="F584" s="172" t="s">
        <v>108</v>
      </c>
      <c r="G584" s="173" t="s">
        <v>194</v>
      </c>
      <c r="H584" s="173" t="s">
        <v>180</v>
      </c>
      <c r="I584" s="173"/>
      <c r="J584" s="105">
        <v>208299</v>
      </c>
      <c r="K584" s="197" t="str">
        <f>VLOOKUP(J584,'[3]Item List (3)'!A$1:B$110000,2,FALSE)</f>
        <v>OR.9916 </v>
      </c>
      <c r="L584" s="105">
        <v>251005009</v>
      </c>
      <c r="M584" s="198" t="str">
        <f t="shared" si="258"/>
        <v>OR</v>
      </c>
      <c r="N584" s="153"/>
      <c r="O584" s="199" t="str">
        <f t="shared" si="274"/>
        <v/>
      </c>
      <c r="P584" s="153">
        <v>1</v>
      </c>
      <c r="Q584" s="153">
        <v>6670</v>
      </c>
      <c r="R584" s="153"/>
      <c r="S584" s="153"/>
      <c r="T584" s="153"/>
      <c r="U584" s="209">
        <f t="shared" si="277"/>
        <v>6670</v>
      </c>
      <c r="V584" s="153">
        <v>240</v>
      </c>
      <c r="W584" s="153"/>
      <c r="X584" s="153"/>
      <c r="Y584" s="153"/>
      <c r="Z584" s="153"/>
      <c r="AA584" s="153"/>
      <c r="AB584" s="153"/>
      <c r="AC584" s="153"/>
      <c r="AD584" s="153"/>
      <c r="AE584" s="153"/>
      <c r="AF584" s="153"/>
      <c r="AG584" s="153"/>
      <c r="AH584" s="153"/>
      <c r="AI584" s="153"/>
      <c r="AJ584" s="153"/>
      <c r="AK584" s="153"/>
      <c r="AL584" s="153"/>
      <c r="AM584" s="153"/>
      <c r="AN584" s="153"/>
      <c r="AO584" s="153"/>
      <c r="AP584" s="153"/>
      <c r="AQ584" s="153"/>
      <c r="AR584" s="153"/>
      <c r="AS584" s="153"/>
      <c r="AT584" s="153"/>
      <c r="AU584" s="153"/>
      <c r="AV584" s="153"/>
      <c r="AW584" s="153"/>
      <c r="AX584" s="153"/>
      <c r="AY584" s="153"/>
      <c r="AZ584" s="153"/>
      <c r="BA584" s="153"/>
      <c r="BB584" s="153"/>
      <c r="BC584" s="153"/>
      <c r="BD584" s="153"/>
      <c r="BE584" s="153"/>
      <c r="BF584" s="153"/>
      <c r="BG584" s="223">
        <f t="shared" si="275"/>
        <v>240</v>
      </c>
      <c r="BH584" s="224">
        <f t="shared" si="261"/>
        <v>4</v>
      </c>
      <c r="BI584" s="225">
        <f t="shared" si="262"/>
        <v>4</v>
      </c>
      <c r="BJ584" s="225">
        <f t="shared" si="263"/>
        <v>100</v>
      </c>
      <c r="BK584" s="226">
        <f t="shared" si="264"/>
        <v>0</v>
      </c>
      <c r="BL584" s="226">
        <f t="shared" si="265"/>
        <v>100</v>
      </c>
      <c r="BM584" s="226">
        <f t="shared" si="276"/>
        <v>0</v>
      </c>
      <c r="BN584" s="237">
        <f t="shared" si="267"/>
        <v>0</v>
      </c>
      <c r="BO584" s="237">
        <f t="shared" si="268"/>
        <v>0</v>
      </c>
      <c r="BP584" s="237">
        <f t="shared" si="269"/>
        <v>0</v>
      </c>
      <c r="BQ584" s="238">
        <f t="shared" si="270"/>
        <v>0</v>
      </c>
      <c r="BR584" s="140"/>
      <c r="BS584" s="140"/>
      <c r="BT584" s="140"/>
      <c r="BU584" s="141"/>
      <c r="BV584" s="140"/>
      <c r="BW584" s="153">
        <f t="shared" ref="BW584:BW647" si="278">Q584*P584</f>
        <v>6670</v>
      </c>
    </row>
    <row r="585" s="129" customFormat="1" spans="1:75">
      <c r="A585" s="170">
        <v>643</v>
      </c>
      <c r="B585" s="171">
        <v>46062</v>
      </c>
      <c r="C585" s="223" t="s">
        <v>97</v>
      </c>
      <c r="D585" s="130" t="str">
        <f t="shared" si="273"/>
        <v>CG</v>
      </c>
      <c r="E585" s="172" t="s">
        <v>109</v>
      </c>
      <c r="F585" s="172"/>
      <c r="G585" s="173"/>
      <c r="H585" s="173"/>
      <c r="I585" s="173"/>
      <c r="J585" s="105"/>
      <c r="K585" s="197" t="e">
        <f>VLOOKUP(J585,'[3]Item List (3)'!A$1:B$110000,2,FALSE)</f>
        <v>#N/A</v>
      </c>
      <c r="L585" s="105"/>
      <c r="M585" s="198" t="str">
        <f t="shared" si="258"/>
        <v>IR</v>
      </c>
      <c r="N585" s="153"/>
      <c r="O585" s="199" t="str">
        <f t="shared" si="274"/>
        <v/>
      </c>
      <c r="P585" s="153"/>
      <c r="Q585" s="153"/>
      <c r="R585" s="153"/>
      <c r="S585" s="153"/>
      <c r="T585" s="153"/>
      <c r="U585" s="209">
        <f t="shared" si="277"/>
        <v>0</v>
      </c>
      <c r="V585" s="153"/>
      <c r="W585" s="153"/>
      <c r="X585" s="153"/>
      <c r="Y585" s="153"/>
      <c r="Z585" s="153"/>
      <c r="AA585" s="153"/>
      <c r="AB585" s="153"/>
      <c r="AC585" s="153"/>
      <c r="AD585" s="153"/>
      <c r="AE585" s="153"/>
      <c r="AF585" s="153"/>
      <c r="AG585" s="153"/>
      <c r="AH585" s="153"/>
      <c r="AI585" s="153"/>
      <c r="AJ585" s="153"/>
      <c r="AK585" s="153"/>
      <c r="AL585" s="153"/>
      <c r="AM585" s="153"/>
      <c r="AN585" s="153"/>
      <c r="AO585" s="153"/>
      <c r="AP585" s="153"/>
      <c r="AQ585" s="153"/>
      <c r="AR585" s="153"/>
      <c r="AS585" s="153"/>
      <c r="AT585" s="153"/>
      <c r="AU585" s="153"/>
      <c r="AV585" s="153"/>
      <c r="AW585" s="153"/>
      <c r="AX585" s="153"/>
      <c r="AY585" s="153"/>
      <c r="AZ585" s="153"/>
      <c r="BA585" s="153"/>
      <c r="BB585" s="153"/>
      <c r="BC585" s="153"/>
      <c r="BD585" s="153"/>
      <c r="BE585" s="153"/>
      <c r="BF585" s="153">
        <v>480</v>
      </c>
      <c r="BG585" s="223">
        <f t="shared" si="275"/>
        <v>480</v>
      </c>
      <c r="BH585" s="224">
        <f t="shared" si="261"/>
        <v>8</v>
      </c>
      <c r="BI585" s="225">
        <f t="shared" ref="BI585:BI648" si="279">IFERROR(BH585-SUM(W585:BF585)/60,0)</f>
        <v>0</v>
      </c>
      <c r="BJ585" s="225">
        <f t="shared" ref="BJ585:BJ648" si="280">IFERROR(BI585/BH585*100,0)</f>
        <v>0</v>
      </c>
      <c r="BK585" s="226">
        <f t="shared" ref="BK585:BK648" si="281">IFERROR(((U585*N585)/(BI585*3600)*100),0)</f>
        <v>0</v>
      </c>
      <c r="BL585" s="226">
        <f t="shared" ref="BL585:BL648" si="282">IFERROR(((U585-(R585+S585+T585))/U585*100),0)</f>
        <v>0</v>
      </c>
      <c r="BM585" s="226">
        <f t="shared" si="276"/>
        <v>0</v>
      </c>
      <c r="BN585" s="237">
        <f t="shared" ref="BN585:BN648" si="283">(W585+AP585+BE585+BF585)/60</f>
        <v>8</v>
      </c>
      <c r="BO585" s="237">
        <f t="shared" ref="BO585:BO648" si="284">IFERROR(((BH585-BN585)*3600)/N585,0)</f>
        <v>0</v>
      </c>
      <c r="BP585" s="237">
        <f t="shared" ref="BP585:BP648" si="285">IFERROR(SUM(W585:BF585)/60-BN585,0)</f>
        <v>0</v>
      </c>
      <c r="BQ585" s="238">
        <f t="shared" ref="BQ585:BQ648" si="286">IFERROR(BP585*3600/N585,0)</f>
        <v>0</v>
      </c>
      <c r="BR585" s="140"/>
      <c r="BS585" s="140"/>
      <c r="BT585" s="140"/>
      <c r="BU585" s="141"/>
      <c r="BV585" s="140"/>
      <c r="BW585" s="153">
        <f t="shared" si="278"/>
        <v>0</v>
      </c>
    </row>
    <row r="586" s="129" customFormat="1" spans="1:75">
      <c r="A586" s="170">
        <v>644</v>
      </c>
      <c r="B586" s="171">
        <v>46062</v>
      </c>
      <c r="C586" s="223" t="s">
        <v>99</v>
      </c>
      <c r="D586" s="130" t="str">
        <f t="shared" si="273"/>
        <v>CG</v>
      </c>
      <c r="E586" s="172" t="s">
        <v>109</v>
      </c>
      <c r="F586" s="172"/>
      <c r="G586" s="173"/>
      <c r="H586" s="173"/>
      <c r="I586" s="173"/>
      <c r="J586" s="105"/>
      <c r="K586" s="197" t="e">
        <f>VLOOKUP(J586,'[3]Item List (3)'!A$1:B$110000,2,FALSE)</f>
        <v>#N/A</v>
      </c>
      <c r="L586" s="105"/>
      <c r="M586" s="198" t="str">
        <f t="shared" ref="M586:M649" si="287">IF((LEFT(J586))="2",$L$2,$J$2)</f>
        <v>IR</v>
      </c>
      <c r="N586" s="153"/>
      <c r="O586" s="199" t="str">
        <f t="shared" si="274"/>
        <v/>
      </c>
      <c r="P586" s="153"/>
      <c r="Q586" s="153"/>
      <c r="R586" s="153"/>
      <c r="S586" s="153"/>
      <c r="T586" s="153"/>
      <c r="U586" s="209">
        <f t="shared" si="277"/>
        <v>0</v>
      </c>
      <c r="V586" s="153"/>
      <c r="W586" s="153"/>
      <c r="X586" s="153"/>
      <c r="Y586" s="153"/>
      <c r="Z586" s="153"/>
      <c r="AA586" s="153"/>
      <c r="AB586" s="153"/>
      <c r="AC586" s="153"/>
      <c r="AD586" s="153"/>
      <c r="AE586" s="153"/>
      <c r="AF586" s="153"/>
      <c r="AG586" s="153"/>
      <c r="AH586" s="153"/>
      <c r="AI586" s="153"/>
      <c r="AJ586" s="153"/>
      <c r="AK586" s="153"/>
      <c r="AL586" s="153"/>
      <c r="AM586" s="153"/>
      <c r="AN586" s="153"/>
      <c r="AO586" s="153"/>
      <c r="AP586" s="153"/>
      <c r="AQ586" s="153"/>
      <c r="AR586" s="153"/>
      <c r="AS586" s="153"/>
      <c r="AT586" s="153"/>
      <c r="AU586" s="153"/>
      <c r="AV586" s="153"/>
      <c r="AW586" s="153"/>
      <c r="AX586" s="153"/>
      <c r="AY586" s="153"/>
      <c r="AZ586" s="153"/>
      <c r="BA586" s="153"/>
      <c r="BB586" s="153"/>
      <c r="BC586" s="153"/>
      <c r="BD586" s="153"/>
      <c r="BE586" s="153"/>
      <c r="BF586" s="153">
        <v>480</v>
      </c>
      <c r="BG586" s="223">
        <f t="shared" si="275"/>
        <v>480</v>
      </c>
      <c r="BH586" s="224">
        <f t="shared" ref="BH586:BH649" si="288">BG586/60</f>
        <v>8</v>
      </c>
      <c r="BI586" s="225">
        <f t="shared" si="279"/>
        <v>0</v>
      </c>
      <c r="BJ586" s="225">
        <f t="shared" si="280"/>
        <v>0</v>
      </c>
      <c r="BK586" s="226">
        <f t="shared" si="281"/>
        <v>0</v>
      </c>
      <c r="BL586" s="226">
        <f t="shared" si="282"/>
        <v>0</v>
      </c>
      <c r="BM586" s="226">
        <f t="shared" si="276"/>
        <v>0</v>
      </c>
      <c r="BN586" s="237">
        <f t="shared" si="283"/>
        <v>8</v>
      </c>
      <c r="BO586" s="237">
        <f t="shared" si="284"/>
        <v>0</v>
      </c>
      <c r="BP586" s="237">
        <f t="shared" si="285"/>
        <v>0</v>
      </c>
      <c r="BQ586" s="238">
        <f t="shared" si="286"/>
        <v>0</v>
      </c>
      <c r="BR586" s="140"/>
      <c r="BS586" s="140"/>
      <c r="BT586" s="140"/>
      <c r="BU586" s="141"/>
      <c r="BV586" s="140"/>
      <c r="BW586" s="153">
        <f t="shared" si="278"/>
        <v>0</v>
      </c>
    </row>
    <row r="587" s="129" customFormat="1" spans="1:75">
      <c r="A587" s="170">
        <v>645</v>
      </c>
      <c r="B587" s="171">
        <v>46062</v>
      </c>
      <c r="C587" s="223" t="s">
        <v>97</v>
      </c>
      <c r="D587" s="130" t="str">
        <f t="shared" si="273"/>
        <v>CG</v>
      </c>
      <c r="E587" s="172" t="s">
        <v>110</v>
      </c>
      <c r="F587" s="172" t="s">
        <v>181</v>
      </c>
      <c r="G587" s="173" t="s">
        <v>115</v>
      </c>
      <c r="H587" s="173" t="s">
        <v>116</v>
      </c>
      <c r="I587" s="173" t="s">
        <v>117</v>
      </c>
      <c r="J587" s="105">
        <v>208299</v>
      </c>
      <c r="K587" s="197" t="str">
        <f>VLOOKUP(J587,'[3]Item List (3)'!A$1:B$110000,2,FALSE)</f>
        <v>OR.9916 </v>
      </c>
      <c r="L587" s="105">
        <v>260107019</v>
      </c>
      <c r="M587" s="198" t="str">
        <f t="shared" si="287"/>
        <v>OR</v>
      </c>
      <c r="N587" s="153"/>
      <c r="O587" s="199" t="str">
        <f t="shared" si="274"/>
        <v/>
      </c>
      <c r="P587" s="153">
        <v>2</v>
      </c>
      <c r="Q587" s="153">
        <v>5760</v>
      </c>
      <c r="R587" s="153"/>
      <c r="S587" s="153"/>
      <c r="T587" s="153"/>
      <c r="U587" s="209">
        <f t="shared" si="277"/>
        <v>5760</v>
      </c>
      <c r="V587" s="153">
        <v>210</v>
      </c>
      <c r="W587" s="153"/>
      <c r="X587" s="153"/>
      <c r="Y587" s="153"/>
      <c r="Z587" s="153"/>
      <c r="AA587" s="153"/>
      <c r="AB587" s="153"/>
      <c r="AC587" s="153"/>
      <c r="AD587" s="153"/>
      <c r="AE587" s="153"/>
      <c r="AF587" s="153"/>
      <c r="AG587" s="153"/>
      <c r="AH587" s="153"/>
      <c r="AI587" s="153"/>
      <c r="AJ587" s="153"/>
      <c r="AK587" s="153"/>
      <c r="AL587" s="153"/>
      <c r="AM587" s="153"/>
      <c r="AN587" s="153"/>
      <c r="AO587" s="153"/>
      <c r="AP587" s="153"/>
      <c r="AQ587" s="153">
        <v>60</v>
      </c>
      <c r="AR587" s="153"/>
      <c r="AS587" s="153"/>
      <c r="AT587" s="153"/>
      <c r="AU587" s="153"/>
      <c r="AV587" s="153"/>
      <c r="AW587" s="153"/>
      <c r="AX587" s="153"/>
      <c r="AY587" s="153"/>
      <c r="AZ587" s="153"/>
      <c r="BA587" s="153"/>
      <c r="BB587" s="153"/>
      <c r="BC587" s="153">
        <v>90</v>
      </c>
      <c r="BD587" s="153"/>
      <c r="BE587" s="153"/>
      <c r="BF587" s="153"/>
      <c r="BG587" s="223">
        <f t="shared" si="275"/>
        <v>360</v>
      </c>
      <c r="BH587" s="224">
        <f t="shared" si="288"/>
        <v>6</v>
      </c>
      <c r="BI587" s="225">
        <f t="shared" si="279"/>
        <v>3.5</v>
      </c>
      <c r="BJ587" s="225">
        <f t="shared" si="280"/>
        <v>58.3333333333333</v>
      </c>
      <c r="BK587" s="226">
        <f t="shared" si="281"/>
        <v>0</v>
      </c>
      <c r="BL587" s="226">
        <f t="shared" si="282"/>
        <v>100</v>
      </c>
      <c r="BM587" s="226">
        <f t="shared" si="276"/>
        <v>0</v>
      </c>
      <c r="BN587" s="237">
        <f t="shared" si="283"/>
        <v>0</v>
      </c>
      <c r="BO587" s="237">
        <f t="shared" si="284"/>
        <v>0</v>
      </c>
      <c r="BP587" s="237">
        <f t="shared" si="285"/>
        <v>2.5</v>
      </c>
      <c r="BQ587" s="238">
        <f t="shared" si="286"/>
        <v>0</v>
      </c>
      <c r="BR587" s="140"/>
      <c r="BS587" s="140"/>
      <c r="BT587" s="140"/>
      <c r="BU587" s="141"/>
      <c r="BV587" s="140"/>
      <c r="BW587" s="153">
        <f t="shared" si="278"/>
        <v>11520</v>
      </c>
    </row>
    <row r="588" s="129" customFormat="1" spans="1:75">
      <c r="A588" s="170">
        <v>646</v>
      </c>
      <c r="B588" s="171">
        <v>46062</v>
      </c>
      <c r="C588" s="223" t="s">
        <v>97</v>
      </c>
      <c r="D588" s="130" t="str">
        <f t="shared" si="273"/>
        <v>CG</v>
      </c>
      <c r="E588" s="172" t="s">
        <v>110</v>
      </c>
      <c r="F588" s="172" t="s">
        <v>111</v>
      </c>
      <c r="G588" s="173" t="s">
        <v>115</v>
      </c>
      <c r="H588" s="173" t="s">
        <v>116</v>
      </c>
      <c r="I588" s="173" t="s">
        <v>117</v>
      </c>
      <c r="J588" s="105">
        <v>208299</v>
      </c>
      <c r="K588" s="197" t="str">
        <f>VLOOKUP(J588,'[3]Item List (3)'!A$1:B$110000,2,FALSE)</f>
        <v>OR.9916 </v>
      </c>
      <c r="L588" s="105">
        <v>260107019</v>
      </c>
      <c r="M588" s="198" t="str">
        <f t="shared" si="287"/>
        <v>OR</v>
      </c>
      <c r="N588" s="153"/>
      <c r="O588" s="199" t="str">
        <f t="shared" si="274"/>
        <v/>
      </c>
      <c r="P588" s="153">
        <v>2</v>
      </c>
      <c r="Q588" s="153">
        <v>880</v>
      </c>
      <c r="R588" s="153"/>
      <c r="S588" s="153"/>
      <c r="T588" s="153"/>
      <c r="U588" s="209">
        <f t="shared" si="277"/>
        <v>880</v>
      </c>
      <c r="V588" s="153">
        <v>60</v>
      </c>
      <c r="W588" s="153"/>
      <c r="X588" s="153"/>
      <c r="Y588" s="153"/>
      <c r="Z588" s="153"/>
      <c r="AA588" s="153"/>
      <c r="AB588" s="153"/>
      <c r="AC588" s="153"/>
      <c r="AD588" s="153"/>
      <c r="AE588" s="153"/>
      <c r="AF588" s="153"/>
      <c r="AG588" s="153"/>
      <c r="AH588" s="153"/>
      <c r="AI588" s="153"/>
      <c r="AJ588" s="153"/>
      <c r="AK588" s="153"/>
      <c r="AL588" s="153"/>
      <c r="AM588" s="153"/>
      <c r="AN588" s="153"/>
      <c r="AO588" s="153"/>
      <c r="AP588" s="153"/>
      <c r="AQ588" s="153"/>
      <c r="AR588" s="153"/>
      <c r="AS588" s="153"/>
      <c r="AT588" s="153"/>
      <c r="AU588" s="153"/>
      <c r="AV588" s="153"/>
      <c r="AW588" s="153"/>
      <c r="AX588" s="153"/>
      <c r="AY588" s="153"/>
      <c r="AZ588" s="153"/>
      <c r="BA588" s="153"/>
      <c r="BB588" s="153"/>
      <c r="BC588" s="153"/>
      <c r="BD588" s="153"/>
      <c r="BE588" s="153"/>
      <c r="BF588" s="153"/>
      <c r="BG588" s="223">
        <f t="shared" si="275"/>
        <v>60</v>
      </c>
      <c r="BH588" s="224">
        <f t="shared" si="288"/>
        <v>1</v>
      </c>
      <c r="BI588" s="225">
        <f t="shared" si="279"/>
        <v>1</v>
      </c>
      <c r="BJ588" s="225">
        <f t="shared" si="280"/>
        <v>100</v>
      </c>
      <c r="BK588" s="226">
        <f t="shared" si="281"/>
        <v>0</v>
      </c>
      <c r="BL588" s="226">
        <f t="shared" si="282"/>
        <v>100</v>
      </c>
      <c r="BM588" s="226">
        <f t="shared" si="276"/>
        <v>0</v>
      </c>
      <c r="BN588" s="237">
        <f t="shared" si="283"/>
        <v>0</v>
      </c>
      <c r="BO588" s="237">
        <f t="shared" si="284"/>
        <v>0</v>
      </c>
      <c r="BP588" s="237">
        <f t="shared" si="285"/>
        <v>0</v>
      </c>
      <c r="BQ588" s="238">
        <f t="shared" si="286"/>
        <v>0</v>
      </c>
      <c r="BR588" s="140"/>
      <c r="BS588" s="140"/>
      <c r="BT588" s="140"/>
      <c r="BU588" s="141"/>
      <c r="BV588" s="140"/>
      <c r="BW588" s="153">
        <f t="shared" si="278"/>
        <v>1760</v>
      </c>
    </row>
    <row r="589" s="129" customFormat="1" spans="1:75">
      <c r="A589" s="170">
        <v>647</v>
      </c>
      <c r="B589" s="171">
        <v>46062</v>
      </c>
      <c r="C589" s="223" t="s">
        <v>97</v>
      </c>
      <c r="D589" s="130" t="str">
        <f t="shared" si="273"/>
        <v>CG</v>
      </c>
      <c r="E589" s="172" t="s">
        <v>110</v>
      </c>
      <c r="F589" s="172" t="s">
        <v>114</v>
      </c>
      <c r="G589" s="173" t="s">
        <v>115</v>
      </c>
      <c r="H589" s="173" t="s">
        <v>116</v>
      </c>
      <c r="I589" s="173" t="s">
        <v>117</v>
      </c>
      <c r="J589" s="105">
        <v>208299</v>
      </c>
      <c r="K589" s="197" t="str">
        <f>VLOOKUP(J589,'[3]Item List (3)'!A$1:B$110000,2,FALSE)</f>
        <v>OR.9916 </v>
      </c>
      <c r="L589" s="105">
        <v>260107019</v>
      </c>
      <c r="M589" s="198" t="str">
        <f t="shared" si="287"/>
        <v>OR</v>
      </c>
      <c r="N589" s="153"/>
      <c r="O589" s="199" t="str">
        <f t="shared" si="274"/>
        <v/>
      </c>
      <c r="P589" s="153">
        <v>1</v>
      </c>
      <c r="Q589" s="153">
        <v>3000</v>
      </c>
      <c r="R589" s="153"/>
      <c r="S589" s="153"/>
      <c r="T589" s="153"/>
      <c r="U589" s="209">
        <f t="shared" si="277"/>
        <v>3000</v>
      </c>
      <c r="V589" s="153">
        <v>60</v>
      </c>
      <c r="W589" s="153"/>
      <c r="X589" s="153"/>
      <c r="Y589" s="153"/>
      <c r="Z589" s="153"/>
      <c r="AA589" s="153"/>
      <c r="AB589" s="153"/>
      <c r="AC589" s="153"/>
      <c r="AD589" s="153"/>
      <c r="AE589" s="153"/>
      <c r="AF589" s="153"/>
      <c r="AG589" s="153"/>
      <c r="AH589" s="153"/>
      <c r="AI589" s="153"/>
      <c r="AJ589" s="153"/>
      <c r="AK589" s="153"/>
      <c r="AL589" s="153"/>
      <c r="AM589" s="153"/>
      <c r="AN589" s="153"/>
      <c r="AO589" s="153"/>
      <c r="AP589" s="153"/>
      <c r="AQ589" s="153"/>
      <c r="AR589" s="153"/>
      <c r="AS589" s="153"/>
      <c r="AT589" s="153"/>
      <c r="AU589" s="153"/>
      <c r="AV589" s="153"/>
      <c r="AW589" s="153"/>
      <c r="AX589" s="153"/>
      <c r="AY589" s="153"/>
      <c r="AZ589" s="153"/>
      <c r="BA589" s="153"/>
      <c r="BB589" s="153"/>
      <c r="BC589" s="153"/>
      <c r="BD589" s="153"/>
      <c r="BE589" s="153"/>
      <c r="BF589" s="153"/>
      <c r="BG589" s="223">
        <f t="shared" si="275"/>
        <v>60</v>
      </c>
      <c r="BH589" s="224">
        <f t="shared" si="288"/>
        <v>1</v>
      </c>
      <c r="BI589" s="225">
        <f t="shared" si="279"/>
        <v>1</v>
      </c>
      <c r="BJ589" s="225">
        <f t="shared" si="280"/>
        <v>100</v>
      </c>
      <c r="BK589" s="226">
        <f t="shared" si="281"/>
        <v>0</v>
      </c>
      <c r="BL589" s="226">
        <f t="shared" si="282"/>
        <v>100</v>
      </c>
      <c r="BM589" s="226">
        <f t="shared" si="276"/>
        <v>0</v>
      </c>
      <c r="BN589" s="237">
        <f t="shared" si="283"/>
        <v>0</v>
      </c>
      <c r="BO589" s="237">
        <f t="shared" si="284"/>
        <v>0</v>
      </c>
      <c r="BP589" s="237">
        <f t="shared" si="285"/>
        <v>0</v>
      </c>
      <c r="BQ589" s="238">
        <f t="shared" si="286"/>
        <v>0</v>
      </c>
      <c r="BR589" s="140"/>
      <c r="BS589" s="140"/>
      <c r="BT589" s="140"/>
      <c r="BU589" s="141"/>
      <c r="BV589" s="140"/>
      <c r="BW589" s="153">
        <f t="shared" si="278"/>
        <v>3000</v>
      </c>
    </row>
    <row r="590" s="129" customFormat="1" spans="1:75">
      <c r="A590" s="170">
        <v>648</v>
      </c>
      <c r="B590" s="171">
        <v>46062</v>
      </c>
      <c r="C590" s="223" t="s">
        <v>99</v>
      </c>
      <c r="D590" s="130" t="str">
        <f t="shared" si="273"/>
        <v>CG</v>
      </c>
      <c r="E590" s="172" t="s">
        <v>110</v>
      </c>
      <c r="F590" s="172" t="s">
        <v>114</v>
      </c>
      <c r="G590" s="173" t="s">
        <v>115</v>
      </c>
      <c r="H590" s="173" t="s">
        <v>113</v>
      </c>
      <c r="I590" s="173" t="s">
        <v>189</v>
      </c>
      <c r="J590" s="105">
        <v>208299</v>
      </c>
      <c r="K590" s="197" t="str">
        <f>VLOOKUP(J590,'[3]Item List (3)'!A$1:B$110000,2,FALSE)</f>
        <v>OR.9916 </v>
      </c>
      <c r="L590" s="105">
        <v>260107019</v>
      </c>
      <c r="M590" s="198" t="str">
        <f t="shared" si="287"/>
        <v>OR</v>
      </c>
      <c r="N590" s="153"/>
      <c r="O590" s="199" t="str">
        <f t="shared" si="274"/>
        <v/>
      </c>
      <c r="P590" s="153">
        <v>1</v>
      </c>
      <c r="Q590" s="153">
        <v>3670</v>
      </c>
      <c r="R590" s="153"/>
      <c r="S590" s="153"/>
      <c r="T590" s="153"/>
      <c r="U590" s="209">
        <f t="shared" si="277"/>
        <v>3670</v>
      </c>
      <c r="V590" s="153">
        <v>60</v>
      </c>
      <c r="W590" s="153"/>
      <c r="X590" s="153"/>
      <c r="Y590" s="153"/>
      <c r="Z590" s="153"/>
      <c r="AA590" s="153"/>
      <c r="AB590" s="153"/>
      <c r="AC590" s="153"/>
      <c r="AD590" s="153"/>
      <c r="AE590" s="153"/>
      <c r="AF590" s="153"/>
      <c r="AG590" s="153"/>
      <c r="AH590" s="153"/>
      <c r="AI590" s="153"/>
      <c r="AJ590" s="153"/>
      <c r="AK590" s="153"/>
      <c r="AL590" s="153"/>
      <c r="AM590" s="153"/>
      <c r="AN590" s="153"/>
      <c r="AO590" s="153"/>
      <c r="AP590" s="153"/>
      <c r="AQ590" s="153"/>
      <c r="AR590" s="153"/>
      <c r="AS590" s="153"/>
      <c r="AT590" s="153"/>
      <c r="AU590" s="153"/>
      <c r="AV590" s="153"/>
      <c r="AW590" s="153"/>
      <c r="AX590" s="153"/>
      <c r="AY590" s="153"/>
      <c r="AZ590" s="153"/>
      <c r="BA590" s="153"/>
      <c r="BB590" s="153"/>
      <c r="BC590" s="153"/>
      <c r="BD590" s="153"/>
      <c r="BE590" s="153"/>
      <c r="BF590" s="153"/>
      <c r="BG590" s="223">
        <f t="shared" si="275"/>
        <v>60</v>
      </c>
      <c r="BH590" s="224">
        <f t="shared" si="288"/>
        <v>1</v>
      </c>
      <c r="BI590" s="225">
        <f t="shared" si="279"/>
        <v>1</v>
      </c>
      <c r="BJ590" s="225">
        <f t="shared" si="280"/>
        <v>100</v>
      </c>
      <c r="BK590" s="226">
        <f t="shared" si="281"/>
        <v>0</v>
      </c>
      <c r="BL590" s="226">
        <f t="shared" si="282"/>
        <v>100</v>
      </c>
      <c r="BM590" s="226">
        <f t="shared" si="276"/>
        <v>0</v>
      </c>
      <c r="BN590" s="237">
        <f t="shared" si="283"/>
        <v>0</v>
      </c>
      <c r="BO590" s="237">
        <f t="shared" si="284"/>
        <v>0</v>
      </c>
      <c r="BP590" s="237">
        <f t="shared" si="285"/>
        <v>0</v>
      </c>
      <c r="BQ590" s="238">
        <f t="shared" si="286"/>
        <v>0</v>
      </c>
      <c r="BR590" s="140"/>
      <c r="BS590" s="140"/>
      <c r="BT590" s="140"/>
      <c r="BU590" s="141"/>
      <c r="BV590" s="140"/>
      <c r="BW590" s="153">
        <f t="shared" si="278"/>
        <v>3670</v>
      </c>
    </row>
    <row r="591" s="129" customFormat="1" spans="1:75">
      <c r="A591" s="170">
        <v>649</v>
      </c>
      <c r="B591" s="171">
        <v>46062</v>
      </c>
      <c r="C591" s="223" t="s">
        <v>99</v>
      </c>
      <c r="D591" s="130" t="str">
        <f t="shared" si="273"/>
        <v>CG</v>
      </c>
      <c r="E591" s="172" t="s">
        <v>110</v>
      </c>
      <c r="F591" s="172" t="s">
        <v>114</v>
      </c>
      <c r="G591" s="173" t="s">
        <v>115</v>
      </c>
      <c r="H591" s="173" t="s">
        <v>113</v>
      </c>
      <c r="I591" s="173" t="s">
        <v>189</v>
      </c>
      <c r="J591" s="105">
        <v>208249</v>
      </c>
      <c r="K591" s="197" t="str">
        <f>VLOOKUP(J591,'[3]Item List (3)'!A$1:B$110000,2,FALSE)</f>
        <v>OW-BDA-4003 </v>
      </c>
      <c r="L591" s="105">
        <v>251005009</v>
      </c>
      <c r="M591" s="198" t="str">
        <f t="shared" si="287"/>
        <v>OR</v>
      </c>
      <c r="N591" s="153"/>
      <c r="O591" s="199" t="str">
        <f t="shared" si="274"/>
        <v/>
      </c>
      <c r="P591" s="153">
        <v>1</v>
      </c>
      <c r="Q591" s="153">
        <v>5800</v>
      </c>
      <c r="R591" s="153"/>
      <c r="S591" s="153"/>
      <c r="T591" s="153"/>
      <c r="U591" s="209">
        <f t="shared" si="277"/>
        <v>5800</v>
      </c>
      <c r="V591" s="153">
        <v>60</v>
      </c>
      <c r="W591" s="153">
        <v>60</v>
      </c>
      <c r="X591" s="153"/>
      <c r="Y591" s="153"/>
      <c r="Z591" s="153"/>
      <c r="AA591" s="153"/>
      <c r="AB591" s="153"/>
      <c r="AC591" s="153"/>
      <c r="AD591" s="153"/>
      <c r="AE591" s="153"/>
      <c r="AF591" s="153"/>
      <c r="AG591" s="153"/>
      <c r="AH591" s="153"/>
      <c r="AI591" s="153"/>
      <c r="AJ591" s="153"/>
      <c r="AK591" s="153"/>
      <c r="AL591" s="153"/>
      <c r="AM591" s="153"/>
      <c r="AN591" s="153"/>
      <c r="AO591" s="153"/>
      <c r="AP591" s="153"/>
      <c r="AQ591" s="153">
        <v>90</v>
      </c>
      <c r="AR591" s="153"/>
      <c r="AS591" s="153"/>
      <c r="AT591" s="153"/>
      <c r="AU591" s="153"/>
      <c r="AV591" s="153"/>
      <c r="AW591" s="153"/>
      <c r="AX591" s="153"/>
      <c r="AY591" s="153"/>
      <c r="AZ591" s="153"/>
      <c r="BA591" s="153"/>
      <c r="BB591" s="153"/>
      <c r="BC591" s="153"/>
      <c r="BD591" s="153"/>
      <c r="BE591" s="153"/>
      <c r="BF591" s="153"/>
      <c r="BG591" s="223">
        <f t="shared" si="275"/>
        <v>210</v>
      </c>
      <c r="BH591" s="224">
        <f t="shared" si="288"/>
        <v>3.5</v>
      </c>
      <c r="BI591" s="225">
        <f t="shared" si="279"/>
        <v>1</v>
      </c>
      <c r="BJ591" s="225">
        <f t="shared" si="280"/>
        <v>28.5714285714286</v>
      </c>
      <c r="BK591" s="226">
        <f t="shared" si="281"/>
        <v>0</v>
      </c>
      <c r="BL591" s="226">
        <f t="shared" si="282"/>
        <v>100</v>
      </c>
      <c r="BM591" s="226">
        <f t="shared" si="276"/>
        <v>0</v>
      </c>
      <c r="BN591" s="237">
        <f t="shared" si="283"/>
        <v>1</v>
      </c>
      <c r="BO591" s="237">
        <f t="shared" si="284"/>
        <v>0</v>
      </c>
      <c r="BP591" s="237">
        <f t="shared" si="285"/>
        <v>1.5</v>
      </c>
      <c r="BQ591" s="238">
        <f t="shared" si="286"/>
        <v>0</v>
      </c>
      <c r="BR591" s="140"/>
      <c r="BS591" s="140"/>
      <c r="BT591" s="140"/>
      <c r="BU591" s="141"/>
      <c r="BV591" s="140"/>
      <c r="BW591" s="153">
        <f t="shared" si="278"/>
        <v>5800</v>
      </c>
    </row>
    <row r="592" s="129" customFormat="1" spans="1:75">
      <c r="A592" s="170">
        <v>650</v>
      </c>
      <c r="B592" s="171">
        <v>46062</v>
      </c>
      <c r="C592" s="223" t="s">
        <v>99</v>
      </c>
      <c r="D592" s="130" t="str">
        <f t="shared" si="273"/>
        <v>CG</v>
      </c>
      <c r="E592" s="172" t="s">
        <v>110</v>
      </c>
      <c r="F592" s="172" t="s">
        <v>114</v>
      </c>
      <c r="G592" s="173" t="s">
        <v>115</v>
      </c>
      <c r="H592" s="173" t="s">
        <v>113</v>
      </c>
      <c r="I592" s="173" t="s">
        <v>189</v>
      </c>
      <c r="J592" s="105">
        <v>208247</v>
      </c>
      <c r="K592" s="197" t="str">
        <f>VLOOKUP(J592,'[3]Item List (3)'!A$1:B$110000,2,FALSE)</f>
        <v>OR.209 YY2 </v>
      </c>
      <c r="L592" s="105">
        <v>251226003</v>
      </c>
      <c r="M592" s="198" t="str">
        <f t="shared" si="287"/>
        <v>OR</v>
      </c>
      <c r="N592" s="153"/>
      <c r="O592" s="199" t="str">
        <f t="shared" si="274"/>
        <v/>
      </c>
      <c r="P592" s="153">
        <v>1</v>
      </c>
      <c r="Q592" s="153">
        <v>1800</v>
      </c>
      <c r="R592" s="153"/>
      <c r="S592" s="153"/>
      <c r="T592" s="153"/>
      <c r="U592" s="209">
        <f t="shared" si="277"/>
        <v>1800</v>
      </c>
      <c r="V592" s="153">
        <v>60</v>
      </c>
      <c r="W592" s="153">
        <v>120</v>
      </c>
      <c r="X592" s="153">
        <v>30</v>
      </c>
      <c r="Y592" s="153"/>
      <c r="Z592" s="153"/>
      <c r="AA592" s="153"/>
      <c r="AB592" s="153"/>
      <c r="AC592" s="153"/>
      <c r="AD592" s="153"/>
      <c r="AE592" s="153"/>
      <c r="AF592" s="153"/>
      <c r="AG592" s="153"/>
      <c r="AH592" s="153"/>
      <c r="AI592" s="153"/>
      <c r="AJ592" s="153"/>
      <c r="AK592" s="153"/>
      <c r="AL592" s="153"/>
      <c r="AM592" s="153"/>
      <c r="AN592" s="153"/>
      <c r="AO592" s="153"/>
      <c r="AP592" s="153"/>
      <c r="AQ592" s="153"/>
      <c r="AR592" s="153"/>
      <c r="AS592" s="153"/>
      <c r="AT592" s="153"/>
      <c r="AU592" s="153"/>
      <c r="AV592" s="153"/>
      <c r="AW592" s="153"/>
      <c r="AX592" s="153"/>
      <c r="AY592" s="153"/>
      <c r="AZ592" s="153"/>
      <c r="BA592" s="153"/>
      <c r="BB592" s="153"/>
      <c r="BC592" s="153"/>
      <c r="BD592" s="153"/>
      <c r="BE592" s="153"/>
      <c r="BF592" s="153"/>
      <c r="BG592" s="223">
        <f t="shared" si="275"/>
        <v>210</v>
      </c>
      <c r="BH592" s="224">
        <f t="shared" si="288"/>
        <v>3.5</v>
      </c>
      <c r="BI592" s="225">
        <f t="shared" si="279"/>
        <v>1</v>
      </c>
      <c r="BJ592" s="225">
        <f t="shared" si="280"/>
        <v>28.5714285714286</v>
      </c>
      <c r="BK592" s="226">
        <f t="shared" si="281"/>
        <v>0</v>
      </c>
      <c r="BL592" s="226">
        <f t="shared" si="282"/>
        <v>100</v>
      </c>
      <c r="BM592" s="226">
        <f t="shared" si="276"/>
        <v>0</v>
      </c>
      <c r="BN592" s="237">
        <f t="shared" si="283"/>
        <v>2</v>
      </c>
      <c r="BO592" s="237">
        <f t="shared" si="284"/>
        <v>0</v>
      </c>
      <c r="BP592" s="237">
        <f t="shared" si="285"/>
        <v>0.5</v>
      </c>
      <c r="BQ592" s="238">
        <f t="shared" si="286"/>
        <v>0</v>
      </c>
      <c r="BR592" s="140"/>
      <c r="BS592" s="140"/>
      <c r="BT592" s="140"/>
      <c r="BU592" s="141"/>
      <c r="BV592" s="140"/>
      <c r="BW592" s="153">
        <f t="shared" si="278"/>
        <v>1800</v>
      </c>
    </row>
    <row r="593" s="129" customFormat="1" spans="1:75">
      <c r="A593" s="170">
        <v>651</v>
      </c>
      <c r="B593" s="171">
        <v>46062</v>
      </c>
      <c r="C593" s="223" t="s">
        <v>97</v>
      </c>
      <c r="D593" s="130" t="str">
        <f t="shared" si="273"/>
        <v>CG</v>
      </c>
      <c r="E593" s="172" t="s">
        <v>118</v>
      </c>
      <c r="F593" s="172"/>
      <c r="G593" s="173"/>
      <c r="H593" s="173"/>
      <c r="I593" s="173"/>
      <c r="J593" s="105"/>
      <c r="K593" s="197" t="e">
        <f>VLOOKUP(J593,'[3]Item List (3)'!A$1:B$110000,2,FALSE)</f>
        <v>#N/A</v>
      </c>
      <c r="L593" s="105"/>
      <c r="M593" s="198" t="str">
        <f t="shared" si="287"/>
        <v>IR</v>
      </c>
      <c r="N593" s="153"/>
      <c r="O593" s="199" t="str">
        <f t="shared" si="274"/>
        <v/>
      </c>
      <c r="P593" s="153"/>
      <c r="Q593" s="153"/>
      <c r="R593" s="153"/>
      <c r="S593" s="153"/>
      <c r="T593" s="153"/>
      <c r="U593" s="209">
        <f t="shared" si="277"/>
        <v>0</v>
      </c>
      <c r="V593" s="153"/>
      <c r="W593" s="153"/>
      <c r="X593" s="153"/>
      <c r="Y593" s="153"/>
      <c r="Z593" s="153"/>
      <c r="AA593" s="153"/>
      <c r="AB593" s="153"/>
      <c r="AC593" s="153"/>
      <c r="AD593" s="153"/>
      <c r="AE593" s="153"/>
      <c r="AF593" s="153"/>
      <c r="AG593" s="153"/>
      <c r="AH593" s="153"/>
      <c r="AI593" s="153"/>
      <c r="AJ593" s="153"/>
      <c r="AK593" s="153"/>
      <c r="AL593" s="153"/>
      <c r="AM593" s="153"/>
      <c r="AN593" s="153"/>
      <c r="AO593" s="153"/>
      <c r="AP593" s="153"/>
      <c r="AQ593" s="153"/>
      <c r="AR593" s="153">
        <v>480</v>
      </c>
      <c r="AS593" s="153"/>
      <c r="AT593" s="153"/>
      <c r="AU593" s="153"/>
      <c r="AV593" s="153"/>
      <c r="AW593" s="153"/>
      <c r="AX593" s="153"/>
      <c r="AY593" s="153"/>
      <c r="AZ593" s="153"/>
      <c r="BA593" s="153"/>
      <c r="BB593" s="153"/>
      <c r="BC593" s="153"/>
      <c r="BD593" s="153"/>
      <c r="BE593" s="153"/>
      <c r="BF593" s="153"/>
      <c r="BG593" s="223">
        <f t="shared" si="275"/>
        <v>480</v>
      </c>
      <c r="BH593" s="224">
        <f t="shared" si="288"/>
        <v>8</v>
      </c>
      <c r="BI593" s="225">
        <f t="shared" si="279"/>
        <v>0</v>
      </c>
      <c r="BJ593" s="225">
        <f t="shared" si="280"/>
        <v>0</v>
      </c>
      <c r="BK593" s="226">
        <f t="shared" si="281"/>
        <v>0</v>
      </c>
      <c r="BL593" s="226">
        <f t="shared" si="282"/>
        <v>0</v>
      </c>
      <c r="BM593" s="226">
        <f t="shared" si="276"/>
        <v>0</v>
      </c>
      <c r="BN593" s="237">
        <f t="shared" si="283"/>
        <v>0</v>
      </c>
      <c r="BO593" s="237">
        <f t="shared" si="284"/>
        <v>0</v>
      </c>
      <c r="BP593" s="237">
        <f t="shared" si="285"/>
        <v>8</v>
      </c>
      <c r="BQ593" s="238">
        <f t="shared" si="286"/>
        <v>0</v>
      </c>
      <c r="BR593" s="140"/>
      <c r="BS593" s="140"/>
      <c r="BT593" s="140"/>
      <c r="BU593" s="141"/>
      <c r="BV593" s="140"/>
      <c r="BW593" s="153">
        <f t="shared" si="278"/>
        <v>0</v>
      </c>
    </row>
    <row r="594" s="129" customFormat="1" spans="1:75">
      <c r="A594" s="170">
        <v>652</v>
      </c>
      <c r="B594" s="171">
        <v>46062</v>
      </c>
      <c r="C594" s="223" t="s">
        <v>99</v>
      </c>
      <c r="D594" s="130" t="str">
        <f t="shared" si="273"/>
        <v>CG</v>
      </c>
      <c r="E594" s="172" t="s">
        <v>118</v>
      </c>
      <c r="F594" s="172"/>
      <c r="G594" s="173"/>
      <c r="H594" s="173"/>
      <c r="I594" s="173"/>
      <c r="J594" s="105"/>
      <c r="K594" s="197" t="e">
        <f>VLOOKUP(J594,'[3]Item List (3)'!A$1:B$110000,2,FALSE)</f>
        <v>#N/A</v>
      </c>
      <c r="L594" s="105"/>
      <c r="M594" s="198" t="str">
        <f t="shared" si="287"/>
        <v>IR</v>
      </c>
      <c r="N594" s="153"/>
      <c r="O594" s="199" t="str">
        <f t="shared" si="274"/>
        <v/>
      </c>
      <c r="P594" s="153"/>
      <c r="Q594" s="153"/>
      <c r="R594" s="153"/>
      <c r="S594" s="153"/>
      <c r="T594" s="153"/>
      <c r="U594" s="209">
        <f t="shared" si="277"/>
        <v>0</v>
      </c>
      <c r="V594" s="153"/>
      <c r="W594" s="153"/>
      <c r="X594" s="153"/>
      <c r="Y594" s="153"/>
      <c r="Z594" s="153"/>
      <c r="AA594" s="153"/>
      <c r="AB594" s="153"/>
      <c r="AC594" s="153"/>
      <c r="AD594" s="153"/>
      <c r="AE594" s="153"/>
      <c r="AF594" s="153"/>
      <c r="AG594" s="153"/>
      <c r="AH594" s="153"/>
      <c r="AI594" s="153"/>
      <c r="AJ594" s="153"/>
      <c r="AK594" s="153"/>
      <c r="AL594" s="153"/>
      <c r="AM594" s="153"/>
      <c r="AN594" s="153"/>
      <c r="AO594" s="153"/>
      <c r="AP594" s="153"/>
      <c r="AQ594" s="153"/>
      <c r="AR594" s="153">
        <v>480</v>
      </c>
      <c r="AS594" s="153"/>
      <c r="AT594" s="153"/>
      <c r="AU594" s="153"/>
      <c r="AV594" s="153"/>
      <c r="AW594" s="153"/>
      <c r="AX594" s="153"/>
      <c r="AY594" s="153"/>
      <c r="AZ594" s="153"/>
      <c r="BA594" s="153"/>
      <c r="BB594" s="153"/>
      <c r="BC594" s="153"/>
      <c r="BD594" s="153"/>
      <c r="BE594" s="153"/>
      <c r="BF594" s="153"/>
      <c r="BG594" s="223">
        <f t="shared" si="275"/>
        <v>480</v>
      </c>
      <c r="BH594" s="224">
        <f t="shared" si="288"/>
        <v>8</v>
      </c>
      <c r="BI594" s="225">
        <f t="shared" si="279"/>
        <v>0</v>
      </c>
      <c r="BJ594" s="225">
        <f t="shared" si="280"/>
        <v>0</v>
      </c>
      <c r="BK594" s="226">
        <f t="shared" si="281"/>
        <v>0</v>
      </c>
      <c r="BL594" s="226">
        <f t="shared" si="282"/>
        <v>0</v>
      </c>
      <c r="BM594" s="226">
        <f t="shared" si="276"/>
        <v>0</v>
      </c>
      <c r="BN594" s="237">
        <f t="shared" si="283"/>
        <v>0</v>
      </c>
      <c r="BO594" s="237">
        <f t="shared" si="284"/>
        <v>0</v>
      </c>
      <c r="BP594" s="237">
        <f t="shared" si="285"/>
        <v>8</v>
      </c>
      <c r="BQ594" s="238">
        <f t="shared" si="286"/>
        <v>0</v>
      </c>
      <c r="BR594" s="140"/>
      <c r="BS594" s="140"/>
      <c r="BT594" s="140"/>
      <c r="BU594" s="141"/>
      <c r="BV594" s="140"/>
      <c r="BW594" s="153">
        <f t="shared" si="278"/>
        <v>0</v>
      </c>
    </row>
    <row r="595" s="129" customFormat="1" spans="1:75">
      <c r="A595" s="170">
        <v>653</v>
      </c>
      <c r="B595" s="171">
        <v>46062</v>
      </c>
      <c r="C595" s="223" t="s">
        <v>97</v>
      </c>
      <c r="D595" s="130" t="str">
        <f t="shared" si="273"/>
        <v>CG</v>
      </c>
      <c r="E595" s="172" t="s">
        <v>119</v>
      </c>
      <c r="F595" s="172" t="s">
        <v>111</v>
      </c>
      <c r="G595" s="173" t="s">
        <v>190</v>
      </c>
      <c r="H595" s="173" t="s">
        <v>116</v>
      </c>
      <c r="I595" s="173"/>
      <c r="J595" s="105">
        <v>208247</v>
      </c>
      <c r="K595" s="197" t="str">
        <f>VLOOKUP(J595,'[3]Item List (3)'!A$1:B$110000,2,FALSE)</f>
        <v>OR.209 YY2 </v>
      </c>
      <c r="L595" s="105">
        <v>260104004</v>
      </c>
      <c r="M595" s="198" t="str">
        <f t="shared" si="287"/>
        <v>OR</v>
      </c>
      <c r="N595" s="153"/>
      <c r="O595" s="199" t="str">
        <f t="shared" si="274"/>
        <v/>
      </c>
      <c r="P595" s="153">
        <v>1</v>
      </c>
      <c r="Q595" s="153">
        <v>2473</v>
      </c>
      <c r="R595" s="153"/>
      <c r="S595" s="153"/>
      <c r="T595" s="153"/>
      <c r="U595" s="209">
        <f t="shared" si="277"/>
        <v>2473</v>
      </c>
      <c r="V595" s="153">
        <v>120</v>
      </c>
      <c r="W595" s="153"/>
      <c r="X595" s="153">
        <v>120</v>
      </c>
      <c r="Y595" s="153"/>
      <c r="Z595" s="153"/>
      <c r="AA595" s="153"/>
      <c r="AB595" s="153"/>
      <c r="AC595" s="153"/>
      <c r="AD595" s="153"/>
      <c r="AE595" s="153"/>
      <c r="AF595" s="153"/>
      <c r="AG595" s="153"/>
      <c r="AH595" s="153"/>
      <c r="AI595" s="153"/>
      <c r="AJ595" s="153"/>
      <c r="AK595" s="153"/>
      <c r="AL595" s="153"/>
      <c r="AM595" s="153"/>
      <c r="AN595" s="153"/>
      <c r="AO595" s="153"/>
      <c r="AP595" s="153"/>
      <c r="AQ595" s="153">
        <v>100</v>
      </c>
      <c r="AR595" s="153">
        <v>80</v>
      </c>
      <c r="AS595" s="153"/>
      <c r="AT595" s="153"/>
      <c r="AU595" s="153"/>
      <c r="AV595" s="153"/>
      <c r="AW595" s="153"/>
      <c r="AX595" s="153"/>
      <c r="AY595" s="153"/>
      <c r="AZ595" s="153"/>
      <c r="BA595" s="153"/>
      <c r="BB595" s="153"/>
      <c r="BC595" s="153"/>
      <c r="BD595" s="153"/>
      <c r="BE595" s="153"/>
      <c r="BF595" s="153"/>
      <c r="BG595" s="223">
        <f t="shared" si="275"/>
        <v>420</v>
      </c>
      <c r="BH595" s="224">
        <f t="shared" si="288"/>
        <v>7</v>
      </c>
      <c r="BI595" s="225">
        <f t="shared" si="279"/>
        <v>2</v>
      </c>
      <c r="BJ595" s="225">
        <f t="shared" si="280"/>
        <v>28.5714285714286</v>
      </c>
      <c r="BK595" s="226">
        <f t="shared" si="281"/>
        <v>0</v>
      </c>
      <c r="BL595" s="226">
        <f t="shared" si="282"/>
        <v>100</v>
      </c>
      <c r="BM595" s="226">
        <f t="shared" si="276"/>
        <v>0</v>
      </c>
      <c r="BN595" s="237">
        <f t="shared" si="283"/>
        <v>0</v>
      </c>
      <c r="BO595" s="237">
        <f t="shared" si="284"/>
        <v>0</v>
      </c>
      <c r="BP595" s="237">
        <f t="shared" si="285"/>
        <v>5</v>
      </c>
      <c r="BQ595" s="238">
        <f t="shared" si="286"/>
        <v>0</v>
      </c>
      <c r="BR595" s="140"/>
      <c r="BS595" s="140"/>
      <c r="BT595" s="140"/>
      <c r="BU595" s="141"/>
      <c r="BV595" s="140"/>
      <c r="BW595" s="153">
        <f t="shared" si="278"/>
        <v>2473</v>
      </c>
    </row>
    <row r="596" s="129" customFormat="1" spans="1:75">
      <c r="A596" s="170">
        <v>654</v>
      </c>
      <c r="B596" s="171">
        <v>46062</v>
      </c>
      <c r="C596" s="223" t="s">
        <v>97</v>
      </c>
      <c r="D596" s="130" t="str">
        <f t="shared" si="273"/>
        <v>CG</v>
      </c>
      <c r="E596" s="172" t="s">
        <v>119</v>
      </c>
      <c r="F596" s="172" t="s">
        <v>111</v>
      </c>
      <c r="G596" s="173" t="s">
        <v>190</v>
      </c>
      <c r="H596" s="173" t="s">
        <v>116</v>
      </c>
      <c r="I596" s="173"/>
      <c r="J596" s="105">
        <v>208247</v>
      </c>
      <c r="K596" s="197" t="str">
        <f>VLOOKUP(J596,'[3]Item List (3)'!A$1:B$110000,2,FALSE)</f>
        <v>OR.209 YY2 </v>
      </c>
      <c r="L596" s="105">
        <v>260104004</v>
      </c>
      <c r="M596" s="198" t="str">
        <f t="shared" si="287"/>
        <v>OR</v>
      </c>
      <c r="N596" s="153"/>
      <c r="O596" s="199" t="str">
        <f t="shared" si="274"/>
        <v/>
      </c>
      <c r="P596" s="153">
        <v>1</v>
      </c>
      <c r="Q596" s="153">
        <v>473</v>
      </c>
      <c r="R596" s="153"/>
      <c r="S596" s="153"/>
      <c r="T596" s="153"/>
      <c r="U596" s="209">
        <f t="shared" si="277"/>
        <v>473</v>
      </c>
      <c r="V596" s="153">
        <v>60</v>
      </c>
      <c r="W596" s="153"/>
      <c r="X596" s="153"/>
      <c r="Y596" s="153"/>
      <c r="Z596" s="153"/>
      <c r="AA596" s="153"/>
      <c r="AB596" s="153"/>
      <c r="AC596" s="153"/>
      <c r="AD596" s="153"/>
      <c r="AE596" s="153"/>
      <c r="AF596" s="153"/>
      <c r="AG596" s="153"/>
      <c r="AH596" s="153"/>
      <c r="AI596" s="153"/>
      <c r="AJ596" s="153"/>
      <c r="AK596" s="153"/>
      <c r="AL596" s="153"/>
      <c r="AM596" s="153"/>
      <c r="AN596" s="153"/>
      <c r="AO596" s="153"/>
      <c r="AP596" s="153"/>
      <c r="AQ596" s="153"/>
      <c r="AR596" s="153"/>
      <c r="AS596" s="153"/>
      <c r="AT596" s="153"/>
      <c r="AU596" s="153"/>
      <c r="AV596" s="153"/>
      <c r="AW596" s="153"/>
      <c r="AX596" s="153"/>
      <c r="AY596" s="153"/>
      <c r="AZ596" s="153"/>
      <c r="BA596" s="153"/>
      <c r="BB596" s="153"/>
      <c r="BC596" s="153"/>
      <c r="BD596" s="153"/>
      <c r="BE596" s="153"/>
      <c r="BF596" s="153"/>
      <c r="BG596" s="223">
        <f t="shared" si="275"/>
        <v>60</v>
      </c>
      <c r="BH596" s="224">
        <f t="shared" si="288"/>
        <v>1</v>
      </c>
      <c r="BI596" s="225">
        <f t="shared" si="279"/>
        <v>1</v>
      </c>
      <c r="BJ596" s="225">
        <f t="shared" si="280"/>
        <v>100</v>
      </c>
      <c r="BK596" s="226">
        <f t="shared" si="281"/>
        <v>0</v>
      </c>
      <c r="BL596" s="226">
        <f t="shared" si="282"/>
        <v>100</v>
      </c>
      <c r="BM596" s="226">
        <f t="shared" si="276"/>
        <v>0</v>
      </c>
      <c r="BN596" s="237">
        <f t="shared" si="283"/>
        <v>0</v>
      </c>
      <c r="BO596" s="237">
        <f t="shared" si="284"/>
        <v>0</v>
      </c>
      <c r="BP596" s="237">
        <f t="shared" si="285"/>
        <v>0</v>
      </c>
      <c r="BQ596" s="238">
        <f t="shared" si="286"/>
        <v>0</v>
      </c>
      <c r="BR596" s="140"/>
      <c r="BS596" s="140"/>
      <c r="BT596" s="140"/>
      <c r="BU596" s="141"/>
      <c r="BV596" s="140"/>
      <c r="BW596" s="153">
        <f t="shared" si="278"/>
        <v>473</v>
      </c>
    </row>
    <row r="597" s="129" customFormat="1" spans="1:75">
      <c r="A597" s="170">
        <v>655</v>
      </c>
      <c r="B597" s="171">
        <v>46062</v>
      </c>
      <c r="C597" s="223" t="s">
        <v>99</v>
      </c>
      <c r="D597" s="130" t="str">
        <f t="shared" si="273"/>
        <v>CG</v>
      </c>
      <c r="E597" s="172" t="s">
        <v>119</v>
      </c>
      <c r="F597" s="172" t="s">
        <v>181</v>
      </c>
      <c r="G597" s="173" t="s">
        <v>191</v>
      </c>
      <c r="H597" s="173" t="s">
        <v>116</v>
      </c>
      <c r="I597" s="173"/>
      <c r="J597" s="105">
        <v>208247</v>
      </c>
      <c r="K597" s="197" t="str">
        <f>VLOOKUP(J597,'[3]Item List (3)'!A$1:B$110000,2,FALSE)</f>
        <v>OR.209 YY2 </v>
      </c>
      <c r="L597" s="105"/>
      <c r="M597" s="198" t="str">
        <f t="shared" si="287"/>
        <v>OR</v>
      </c>
      <c r="N597" s="153"/>
      <c r="O597" s="199" t="str">
        <f t="shared" si="274"/>
        <v/>
      </c>
      <c r="P597" s="153">
        <v>1</v>
      </c>
      <c r="Q597" s="153">
        <v>3400</v>
      </c>
      <c r="R597" s="153"/>
      <c r="S597" s="153"/>
      <c r="T597" s="153"/>
      <c r="U597" s="209">
        <f t="shared" si="277"/>
        <v>3400</v>
      </c>
      <c r="V597" s="153">
        <v>240</v>
      </c>
      <c r="W597" s="153"/>
      <c r="X597" s="153"/>
      <c r="Y597" s="153"/>
      <c r="Z597" s="153"/>
      <c r="AA597" s="153"/>
      <c r="AB597" s="153"/>
      <c r="AC597" s="153"/>
      <c r="AD597" s="153"/>
      <c r="AE597" s="153"/>
      <c r="AF597" s="153"/>
      <c r="AG597" s="153"/>
      <c r="AH597" s="153"/>
      <c r="AI597" s="153"/>
      <c r="AJ597" s="153"/>
      <c r="AK597" s="153"/>
      <c r="AL597" s="153"/>
      <c r="AM597" s="153"/>
      <c r="AN597" s="153"/>
      <c r="AO597" s="153"/>
      <c r="AP597" s="153"/>
      <c r="AQ597" s="153">
        <v>60</v>
      </c>
      <c r="AR597" s="153"/>
      <c r="AS597" s="153"/>
      <c r="AT597" s="153"/>
      <c r="AU597" s="153"/>
      <c r="AV597" s="153"/>
      <c r="AW597" s="153"/>
      <c r="AX597" s="153"/>
      <c r="AY597" s="153"/>
      <c r="AZ597" s="153"/>
      <c r="BA597" s="153"/>
      <c r="BB597" s="153"/>
      <c r="BC597" s="153"/>
      <c r="BD597" s="153"/>
      <c r="BE597" s="153"/>
      <c r="BF597" s="153"/>
      <c r="BG597" s="223">
        <f t="shared" si="275"/>
        <v>300</v>
      </c>
      <c r="BH597" s="224">
        <f t="shared" si="288"/>
        <v>5</v>
      </c>
      <c r="BI597" s="225">
        <f t="shared" si="279"/>
        <v>4</v>
      </c>
      <c r="BJ597" s="225">
        <f t="shared" si="280"/>
        <v>80</v>
      </c>
      <c r="BK597" s="226">
        <f t="shared" si="281"/>
        <v>0</v>
      </c>
      <c r="BL597" s="226">
        <f t="shared" si="282"/>
        <v>100</v>
      </c>
      <c r="BM597" s="226">
        <f t="shared" ref="BM597:BM631" si="289">IFERROR((((BJ597*BK597*BL597)/1000000)*100),0)</f>
        <v>0</v>
      </c>
      <c r="BN597" s="237">
        <f t="shared" si="283"/>
        <v>0</v>
      </c>
      <c r="BO597" s="237">
        <f t="shared" si="284"/>
        <v>0</v>
      </c>
      <c r="BP597" s="237">
        <f t="shared" si="285"/>
        <v>1</v>
      </c>
      <c r="BQ597" s="238">
        <f t="shared" si="286"/>
        <v>0</v>
      </c>
      <c r="BR597" s="140"/>
      <c r="BS597" s="140"/>
      <c r="BT597" s="140"/>
      <c r="BU597" s="141"/>
      <c r="BV597" s="140"/>
      <c r="BW597" s="153">
        <f t="shared" si="278"/>
        <v>3400</v>
      </c>
    </row>
    <row r="598" s="129" customFormat="1" spans="1:75">
      <c r="A598" s="170">
        <v>654</v>
      </c>
      <c r="B598" s="171">
        <v>46062</v>
      </c>
      <c r="C598" s="223" t="s">
        <v>99</v>
      </c>
      <c r="D598" s="130" t="str">
        <f t="shared" si="273"/>
        <v>CG</v>
      </c>
      <c r="E598" s="172" t="s">
        <v>119</v>
      </c>
      <c r="F598" s="172" t="s">
        <v>111</v>
      </c>
      <c r="G598" s="173" t="s">
        <v>191</v>
      </c>
      <c r="H598" s="173" t="s">
        <v>116</v>
      </c>
      <c r="I598" s="173"/>
      <c r="J598" s="105">
        <v>208247</v>
      </c>
      <c r="K598" s="197" t="str">
        <f>VLOOKUP(J598,'[3]Item List (3)'!A$1:B$110000,2,FALSE)</f>
        <v>OR.209 YY2 </v>
      </c>
      <c r="L598" s="105"/>
      <c r="M598" s="198" t="str">
        <f t="shared" si="287"/>
        <v>OR</v>
      </c>
      <c r="N598" s="153"/>
      <c r="O598" s="199" t="str">
        <f t="shared" si="274"/>
        <v/>
      </c>
      <c r="P598" s="153">
        <v>1</v>
      </c>
      <c r="Q598" s="153">
        <v>2500</v>
      </c>
      <c r="R598" s="153"/>
      <c r="S598" s="153"/>
      <c r="T598" s="153"/>
      <c r="U598" s="209">
        <f t="shared" si="277"/>
        <v>2500</v>
      </c>
      <c r="V598" s="153">
        <v>180</v>
      </c>
      <c r="W598" s="153"/>
      <c r="X598" s="153"/>
      <c r="Y598" s="153"/>
      <c r="Z598" s="153"/>
      <c r="AA598" s="153"/>
      <c r="AB598" s="153"/>
      <c r="AC598" s="153"/>
      <c r="AD598" s="153"/>
      <c r="AE598" s="153"/>
      <c r="AF598" s="153"/>
      <c r="AG598" s="153"/>
      <c r="AH598" s="153"/>
      <c r="AI598" s="153"/>
      <c r="AJ598" s="153"/>
      <c r="AK598" s="153"/>
      <c r="AL598" s="153"/>
      <c r="AM598" s="153"/>
      <c r="AN598" s="153"/>
      <c r="AO598" s="153"/>
      <c r="AP598" s="153"/>
      <c r="AQ598" s="153"/>
      <c r="AR598" s="153"/>
      <c r="AS598" s="153"/>
      <c r="AT598" s="153"/>
      <c r="AU598" s="153"/>
      <c r="AV598" s="153"/>
      <c r="AW598" s="153"/>
      <c r="AX598" s="153"/>
      <c r="AY598" s="153"/>
      <c r="AZ598" s="153"/>
      <c r="BA598" s="153"/>
      <c r="BB598" s="153"/>
      <c r="BC598" s="153"/>
      <c r="BD598" s="153"/>
      <c r="BE598" s="153"/>
      <c r="BF598" s="153"/>
      <c r="BG598" s="223">
        <f t="shared" si="275"/>
        <v>180</v>
      </c>
      <c r="BH598" s="224">
        <f t="shared" si="288"/>
        <v>3</v>
      </c>
      <c r="BI598" s="225">
        <f t="shared" si="279"/>
        <v>3</v>
      </c>
      <c r="BJ598" s="225">
        <f t="shared" si="280"/>
        <v>100</v>
      </c>
      <c r="BK598" s="226">
        <f t="shared" si="281"/>
        <v>0</v>
      </c>
      <c r="BL598" s="226">
        <f t="shared" si="282"/>
        <v>100</v>
      </c>
      <c r="BM598" s="226">
        <f t="shared" si="289"/>
        <v>0</v>
      </c>
      <c r="BN598" s="237">
        <f t="shared" si="283"/>
        <v>0</v>
      </c>
      <c r="BO598" s="237">
        <f t="shared" si="284"/>
        <v>0</v>
      </c>
      <c r="BP598" s="237">
        <f t="shared" si="285"/>
        <v>0</v>
      </c>
      <c r="BQ598" s="238">
        <f t="shared" si="286"/>
        <v>0</v>
      </c>
      <c r="BR598" s="140"/>
      <c r="BS598" s="140"/>
      <c r="BT598" s="140"/>
      <c r="BU598" s="141"/>
      <c r="BV598" s="140"/>
      <c r="BW598" s="153">
        <f t="shared" si="278"/>
        <v>2500</v>
      </c>
    </row>
    <row r="599" s="129" customFormat="1" spans="1:75">
      <c r="A599" s="170">
        <v>655</v>
      </c>
      <c r="B599" s="171">
        <v>46062</v>
      </c>
      <c r="C599" s="223" t="s">
        <v>97</v>
      </c>
      <c r="D599" s="130" t="str">
        <f t="shared" si="273"/>
        <v>EG</v>
      </c>
      <c r="E599" s="172" t="s">
        <v>120</v>
      </c>
      <c r="F599" s="172" t="s">
        <v>129</v>
      </c>
      <c r="G599" s="173" t="s">
        <v>124</v>
      </c>
      <c r="H599" s="173" t="s">
        <v>157</v>
      </c>
      <c r="I599" s="173"/>
      <c r="J599" s="105">
        <v>104737</v>
      </c>
      <c r="K599" s="197" t="str">
        <f>VLOOKUP(J599,'[3]Item List (3)'!A$1:B$110000,2,FALSE)</f>
        <v>IR.IR 42X51.5X37 </v>
      </c>
      <c r="L599" s="105">
        <v>251107009</v>
      </c>
      <c r="M599" s="198" t="str">
        <f t="shared" si="287"/>
        <v>IR</v>
      </c>
      <c r="N599" s="153">
        <v>40</v>
      </c>
      <c r="O599" s="199">
        <f t="shared" si="274"/>
        <v>90</v>
      </c>
      <c r="P599" s="153">
        <v>1</v>
      </c>
      <c r="Q599" s="153">
        <v>283</v>
      </c>
      <c r="R599" s="153">
        <v>5</v>
      </c>
      <c r="S599" s="153">
        <v>9</v>
      </c>
      <c r="T599" s="153"/>
      <c r="U599" s="209">
        <f t="shared" si="277"/>
        <v>292</v>
      </c>
      <c r="V599" s="153">
        <v>210</v>
      </c>
      <c r="W599" s="153"/>
      <c r="X599" s="153"/>
      <c r="Y599" s="153"/>
      <c r="Z599" s="153"/>
      <c r="AA599" s="153"/>
      <c r="AB599" s="153"/>
      <c r="AC599" s="153"/>
      <c r="AD599" s="153"/>
      <c r="AE599" s="153"/>
      <c r="AF599" s="153"/>
      <c r="AG599" s="153"/>
      <c r="AH599" s="153"/>
      <c r="AI599" s="153"/>
      <c r="AJ599" s="153"/>
      <c r="AK599" s="153"/>
      <c r="AL599" s="153"/>
      <c r="AM599" s="153"/>
      <c r="AN599" s="153">
        <v>210</v>
      </c>
      <c r="AO599" s="153"/>
      <c r="AP599" s="153"/>
      <c r="AQ599" s="153"/>
      <c r="AR599" s="153"/>
      <c r="AS599" s="153"/>
      <c r="AT599" s="153"/>
      <c r="AU599" s="153"/>
      <c r="AV599" s="153"/>
      <c r="AW599" s="153"/>
      <c r="AX599" s="153"/>
      <c r="AY599" s="153"/>
      <c r="AZ599" s="153"/>
      <c r="BA599" s="153"/>
      <c r="BB599" s="153"/>
      <c r="BC599" s="153"/>
      <c r="BD599" s="153"/>
      <c r="BE599" s="153"/>
      <c r="BF599" s="153"/>
      <c r="BG599" s="223">
        <f t="shared" si="275"/>
        <v>420</v>
      </c>
      <c r="BH599" s="224">
        <f t="shared" si="288"/>
        <v>7</v>
      </c>
      <c r="BI599" s="225">
        <f t="shared" si="279"/>
        <v>3.5</v>
      </c>
      <c r="BJ599" s="225">
        <f t="shared" si="280"/>
        <v>50</v>
      </c>
      <c r="BK599" s="226">
        <f t="shared" si="281"/>
        <v>92.6984126984127</v>
      </c>
      <c r="BL599" s="226">
        <f t="shared" si="282"/>
        <v>95.2054794520548</v>
      </c>
      <c r="BM599" s="226">
        <f t="shared" si="289"/>
        <v>44.1269841269841</v>
      </c>
      <c r="BN599" s="237">
        <f t="shared" si="283"/>
        <v>0</v>
      </c>
      <c r="BO599" s="237">
        <f t="shared" si="284"/>
        <v>630</v>
      </c>
      <c r="BP599" s="237">
        <f t="shared" si="285"/>
        <v>3.5</v>
      </c>
      <c r="BQ599" s="238">
        <f t="shared" si="286"/>
        <v>315</v>
      </c>
      <c r="BR599" s="140"/>
      <c r="BS599" s="140"/>
      <c r="BT599" s="140"/>
      <c r="BU599" s="141"/>
      <c r="BV599" s="140"/>
      <c r="BW599" s="153">
        <f t="shared" si="278"/>
        <v>283</v>
      </c>
    </row>
    <row r="600" s="129" customFormat="1" spans="1:75">
      <c r="A600" s="170">
        <v>656</v>
      </c>
      <c r="B600" s="171">
        <v>46062</v>
      </c>
      <c r="C600" s="223" t="s">
        <v>97</v>
      </c>
      <c r="D600" s="130" t="str">
        <f t="shared" si="273"/>
        <v>EG</v>
      </c>
      <c r="E600" s="172" t="s">
        <v>120</v>
      </c>
      <c r="F600" s="172" t="s">
        <v>140</v>
      </c>
      <c r="G600" s="173" t="s">
        <v>124</v>
      </c>
      <c r="H600" s="173" t="s">
        <v>157</v>
      </c>
      <c r="I600" s="173"/>
      <c r="J600" s="105">
        <v>104737</v>
      </c>
      <c r="K600" s="197" t="str">
        <f>VLOOKUP(J600,'[3]Item List (3)'!A$1:B$110000,2,FALSE)</f>
        <v>IR.IR 42X51.5X37 </v>
      </c>
      <c r="L600" s="105">
        <v>251107009</v>
      </c>
      <c r="M600" s="198" t="str">
        <f t="shared" si="287"/>
        <v>IR</v>
      </c>
      <c r="N600" s="153">
        <v>40</v>
      </c>
      <c r="O600" s="199">
        <f t="shared" si="274"/>
        <v>90</v>
      </c>
      <c r="P600" s="153">
        <v>1</v>
      </c>
      <c r="Q600" s="153">
        <v>97</v>
      </c>
      <c r="R600" s="153"/>
      <c r="S600" s="153"/>
      <c r="T600" s="153"/>
      <c r="U600" s="209">
        <f t="shared" si="277"/>
        <v>97</v>
      </c>
      <c r="V600" s="153">
        <v>60</v>
      </c>
      <c r="W600" s="153"/>
      <c r="X600" s="153"/>
      <c r="Y600" s="153"/>
      <c r="Z600" s="153"/>
      <c r="AA600" s="153"/>
      <c r="AB600" s="153"/>
      <c r="AC600" s="153"/>
      <c r="AD600" s="153"/>
      <c r="AE600" s="153"/>
      <c r="AF600" s="153"/>
      <c r="AG600" s="153"/>
      <c r="AH600" s="153"/>
      <c r="AI600" s="153"/>
      <c r="AJ600" s="153"/>
      <c r="AK600" s="153"/>
      <c r="AL600" s="153"/>
      <c r="AM600" s="153"/>
      <c r="AN600" s="153"/>
      <c r="AO600" s="153"/>
      <c r="AP600" s="153"/>
      <c r="AQ600" s="153"/>
      <c r="AR600" s="153"/>
      <c r="AS600" s="153"/>
      <c r="AT600" s="153"/>
      <c r="AU600" s="153"/>
      <c r="AV600" s="153"/>
      <c r="AW600" s="153"/>
      <c r="AX600" s="153"/>
      <c r="AY600" s="153"/>
      <c r="AZ600" s="153"/>
      <c r="BA600" s="153"/>
      <c r="BB600" s="153"/>
      <c r="BC600" s="153"/>
      <c r="BD600" s="153"/>
      <c r="BE600" s="153"/>
      <c r="BF600" s="153"/>
      <c r="BG600" s="223">
        <f t="shared" si="275"/>
        <v>60</v>
      </c>
      <c r="BH600" s="224">
        <f t="shared" si="288"/>
        <v>1</v>
      </c>
      <c r="BI600" s="225">
        <f t="shared" si="279"/>
        <v>1</v>
      </c>
      <c r="BJ600" s="225">
        <f t="shared" si="280"/>
        <v>100</v>
      </c>
      <c r="BK600" s="226">
        <f t="shared" si="281"/>
        <v>107.777777777778</v>
      </c>
      <c r="BL600" s="226">
        <f t="shared" si="282"/>
        <v>100</v>
      </c>
      <c r="BM600" s="226">
        <f t="shared" si="289"/>
        <v>107.777777777778</v>
      </c>
      <c r="BN600" s="237">
        <f t="shared" si="283"/>
        <v>0</v>
      </c>
      <c r="BO600" s="237">
        <f t="shared" si="284"/>
        <v>90</v>
      </c>
      <c r="BP600" s="237">
        <f t="shared" si="285"/>
        <v>0</v>
      </c>
      <c r="BQ600" s="238">
        <f t="shared" si="286"/>
        <v>0</v>
      </c>
      <c r="BR600" s="140"/>
      <c r="BS600" s="140"/>
      <c r="BT600" s="140"/>
      <c r="BU600" s="141"/>
      <c r="BV600" s="140"/>
      <c r="BW600" s="153">
        <f t="shared" si="278"/>
        <v>97</v>
      </c>
    </row>
    <row r="601" s="129" customFormat="1" spans="1:75">
      <c r="A601" s="170">
        <v>659</v>
      </c>
      <c r="B601" s="171">
        <v>46062</v>
      </c>
      <c r="C601" s="223" t="s">
        <v>99</v>
      </c>
      <c r="D601" s="130" t="str">
        <f t="shared" si="273"/>
        <v>EG</v>
      </c>
      <c r="E601" s="172" t="s">
        <v>120</v>
      </c>
      <c r="F601" s="172"/>
      <c r="G601" s="173"/>
      <c r="H601" s="173"/>
      <c r="I601" s="173"/>
      <c r="J601" s="105"/>
      <c r="K601" s="197" t="e">
        <f>VLOOKUP(J601,'[3]Item List (3)'!A$1:B$110000,2,FALSE)</f>
        <v>#N/A</v>
      </c>
      <c r="L601" s="105"/>
      <c r="M601" s="198" t="str">
        <f t="shared" si="287"/>
        <v>IR</v>
      </c>
      <c r="N601" s="153"/>
      <c r="O601" s="199" t="str">
        <f t="shared" si="274"/>
        <v/>
      </c>
      <c r="P601" s="153"/>
      <c r="Q601" s="153"/>
      <c r="R601" s="153"/>
      <c r="S601" s="153"/>
      <c r="T601" s="153"/>
      <c r="U601" s="209">
        <f t="shared" si="277"/>
        <v>0</v>
      </c>
      <c r="V601" s="153"/>
      <c r="W601" s="153"/>
      <c r="X601" s="153"/>
      <c r="Y601" s="153"/>
      <c r="Z601" s="153"/>
      <c r="AA601" s="153"/>
      <c r="AB601" s="153"/>
      <c r="AC601" s="153"/>
      <c r="AD601" s="153"/>
      <c r="AE601" s="153"/>
      <c r="AF601" s="153"/>
      <c r="AG601" s="153"/>
      <c r="AH601" s="153"/>
      <c r="AI601" s="153"/>
      <c r="AJ601" s="153"/>
      <c r="AK601" s="153"/>
      <c r="AL601" s="153"/>
      <c r="AM601" s="153"/>
      <c r="AN601" s="153"/>
      <c r="AO601" s="153"/>
      <c r="AP601" s="153"/>
      <c r="AQ601" s="153"/>
      <c r="AR601" s="153">
        <v>480</v>
      </c>
      <c r="AS601" s="153"/>
      <c r="AT601" s="153"/>
      <c r="AU601" s="153"/>
      <c r="AV601" s="153"/>
      <c r="AW601" s="153"/>
      <c r="AX601" s="153"/>
      <c r="AY601" s="153"/>
      <c r="AZ601" s="153"/>
      <c r="BA601" s="153"/>
      <c r="BB601" s="153"/>
      <c r="BC601" s="153"/>
      <c r="BD601" s="153"/>
      <c r="BE601" s="153"/>
      <c r="BF601" s="153"/>
      <c r="BG601" s="223">
        <f t="shared" si="275"/>
        <v>480</v>
      </c>
      <c r="BH601" s="224">
        <f t="shared" si="288"/>
        <v>8</v>
      </c>
      <c r="BI601" s="225">
        <f t="shared" si="279"/>
        <v>0</v>
      </c>
      <c r="BJ601" s="225">
        <f t="shared" si="280"/>
        <v>0</v>
      </c>
      <c r="BK601" s="226">
        <f t="shared" si="281"/>
        <v>0</v>
      </c>
      <c r="BL601" s="226">
        <f t="shared" si="282"/>
        <v>0</v>
      </c>
      <c r="BM601" s="226">
        <f t="shared" si="289"/>
        <v>0</v>
      </c>
      <c r="BN601" s="237">
        <f t="shared" si="283"/>
        <v>0</v>
      </c>
      <c r="BO601" s="237">
        <f t="shared" si="284"/>
        <v>0</v>
      </c>
      <c r="BP601" s="237">
        <f t="shared" si="285"/>
        <v>8</v>
      </c>
      <c r="BQ601" s="238">
        <f t="shared" si="286"/>
        <v>0</v>
      </c>
      <c r="BR601" s="140"/>
      <c r="BS601" s="140"/>
      <c r="BT601" s="140"/>
      <c r="BU601" s="141"/>
      <c r="BV601" s="140"/>
      <c r="BW601" s="153">
        <f t="shared" si="278"/>
        <v>0</v>
      </c>
    </row>
    <row r="602" s="129" customFormat="1" spans="1:75">
      <c r="A602" s="170">
        <v>660</v>
      </c>
      <c r="B602" s="171">
        <v>46062</v>
      </c>
      <c r="C602" s="223" t="s">
        <v>97</v>
      </c>
      <c r="D602" s="130" t="str">
        <f t="shared" si="273"/>
        <v>EG</v>
      </c>
      <c r="E602" s="172" t="s">
        <v>121</v>
      </c>
      <c r="F602" s="172"/>
      <c r="G602" s="173"/>
      <c r="H602" s="173"/>
      <c r="I602" s="173"/>
      <c r="J602" s="105"/>
      <c r="K602" s="197" t="e">
        <f>VLOOKUP(J602,'[3]Item List (3)'!A$1:B$110000,2,FALSE)</f>
        <v>#N/A</v>
      </c>
      <c r="L602" s="105"/>
      <c r="M602" s="198" t="str">
        <f t="shared" si="287"/>
        <v>IR</v>
      </c>
      <c r="N602" s="153"/>
      <c r="O602" s="199" t="str">
        <f t="shared" si="274"/>
        <v/>
      </c>
      <c r="P602" s="153"/>
      <c r="Q602" s="153"/>
      <c r="R602" s="153"/>
      <c r="S602" s="153"/>
      <c r="T602" s="153"/>
      <c r="U602" s="209">
        <f t="shared" si="277"/>
        <v>0</v>
      </c>
      <c r="V602" s="153"/>
      <c r="W602" s="153"/>
      <c r="X602" s="153"/>
      <c r="Y602" s="153"/>
      <c r="Z602" s="153"/>
      <c r="AA602" s="153"/>
      <c r="AB602" s="153"/>
      <c r="AC602" s="153"/>
      <c r="AD602" s="153"/>
      <c r="AE602" s="153"/>
      <c r="AF602" s="153"/>
      <c r="AG602" s="153"/>
      <c r="AH602" s="153"/>
      <c r="AI602" s="153"/>
      <c r="AJ602" s="153"/>
      <c r="AK602" s="153"/>
      <c r="AL602" s="153"/>
      <c r="AM602" s="153"/>
      <c r="AN602" s="153"/>
      <c r="AO602" s="153"/>
      <c r="AP602" s="153"/>
      <c r="AQ602" s="153"/>
      <c r="AR602" s="153">
        <v>480</v>
      </c>
      <c r="AS602" s="153"/>
      <c r="AT602" s="153"/>
      <c r="AU602" s="153"/>
      <c r="AV602" s="153"/>
      <c r="AW602" s="153"/>
      <c r="AX602" s="153"/>
      <c r="AY602" s="153"/>
      <c r="AZ602" s="153"/>
      <c r="BA602" s="153"/>
      <c r="BB602" s="153"/>
      <c r="BC602" s="153"/>
      <c r="BD602" s="153"/>
      <c r="BE602" s="153"/>
      <c r="BF602" s="153"/>
      <c r="BG602" s="223">
        <f t="shared" si="275"/>
        <v>480</v>
      </c>
      <c r="BH602" s="224">
        <f t="shared" si="288"/>
        <v>8</v>
      </c>
      <c r="BI602" s="225">
        <f t="shared" si="279"/>
        <v>0</v>
      </c>
      <c r="BJ602" s="225">
        <f t="shared" si="280"/>
        <v>0</v>
      </c>
      <c r="BK602" s="226">
        <f t="shared" si="281"/>
        <v>0</v>
      </c>
      <c r="BL602" s="226">
        <f t="shared" si="282"/>
        <v>0</v>
      </c>
      <c r="BM602" s="226">
        <f t="shared" si="289"/>
        <v>0</v>
      </c>
      <c r="BN602" s="237">
        <f t="shared" si="283"/>
        <v>0</v>
      </c>
      <c r="BO602" s="237">
        <f t="shared" si="284"/>
        <v>0</v>
      </c>
      <c r="BP602" s="237">
        <f t="shared" si="285"/>
        <v>8</v>
      </c>
      <c r="BQ602" s="238">
        <f t="shared" si="286"/>
        <v>0</v>
      </c>
      <c r="BR602" s="140"/>
      <c r="BS602" s="140"/>
      <c r="BT602" s="140"/>
      <c r="BU602" s="141"/>
      <c r="BV602" s="140"/>
      <c r="BW602" s="153">
        <f t="shared" si="278"/>
        <v>0</v>
      </c>
    </row>
    <row r="603" s="129" customFormat="1" spans="1:75">
      <c r="A603" s="170">
        <v>661</v>
      </c>
      <c r="B603" s="171">
        <v>46062</v>
      </c>
      <c r="C603" s="223" t="s">
        <v>99</v>
      </c>
      <c r="D603" s="130" t="str">
        <f t="shared" si="273"/>
        <v>EG</v>
      </c>
      <c r="E603" s="172" t="s">
        <v>121</v>
      </c>
      <c r="F603" s="172" t="s">
        <v>129</v>
      </c>
      <c r="G603" s="173" t="s">
        <v>157</v>
      </c>
      <c r="H603" s="173" t="s">
        <v>147</v>
      </c>
      <c r="I603" s="173"/>
      <c r="J603" s="105">
        <v>101049.11</v>
      </c>
      <c r="K603" s="197" t="str">
        <f>VLOOKUP(J603,'[3]Item List (3)'!A$1:B$110000,2,FALSE)</f>
        <v>NUTR.IR 1542X</v>
      </c>
      <c r="L603" s="105">
        <v>251105001</v>
      </c>
      <c r="M603" s="198" t="str">
        <f t="shared" si="287"/>
        <v>IR</v>
      </c>
      <c r="N603" s="153">
        <v>35</v>
      </c>
      <c r="O603" s="199">
        <f t="shared" si="274"/>
        <v>102.857142857143</v>
      </c>
      <c r="P603" s="153">
        <v>1</v>
      </c>
      <c r="Q603" s="153">
        <v>380</v>
      </c>
      <c r="R603" s="153"/>
      <c r="S603" s="153">
        <v>6</v>
      </c>
      <c r="T603" s="153"/>
      <c r="U603" s="209">
        <f t="shared" si="277"/>
        <v>386</v>
      </c>
      <c r="V603" s="153">
        <v>295</v>
      </c>
      <c r="W603" s="153"/>
      <c r="X603" s="153"/>
      <c r="Y603" s="153"/>
      <c r="Z603" s="153"/>
      <c r="AA603" s="153"/>
      <c r="AB603" s="153"/>
      <c r="AC603" s="153"/>
      <c r="AD603" s="153"/>
      <c r="AE603" s="153"/>
      <c r="AF603" s="153"/>
      <c r="AG603" s="153"/>
      <c r="AH603" s="153"/>
      <c r="AI603" s="153"/>
      <c r="AJ603" s="153"/>
      <c r="AK603" s="153"/>
      <c r="AL603" s="153"/>
      <c r="AM603" s="153"/>
      <c r="AN603" s="153"/>
      <c r="AO603" s="153"/>
      <c r="AP603" s="153"/>
      <c r="AQ603" s="153"/>
      <c r="AR603" s="153">
        <v>180</v>
      </c>
      <c r="AS603" s="153"/>
      <c r="AT603" s="153"/>
      <c r="AU603" s="153"/>
      <c r="AV603" s="153"/>
      <c r="AW603" s="153"/>
      <c r="AX603" s="153"/>
      <c r="AY603" s="153"/>
      <c r="AZ603" s="153"/>
      <c r="BA603" s="153"/>
      <c r="BB603" s="153"/>
      <c r="BC603" s="153"/>
      <c r="BD603" s="153"/>
      <c r="BE603" s="153">
        <v>5</v>
      </c>
      <c r="BF603" s="153"/>
      <c r="BG603" s="223">
        <f t="shared" si="275"/>
        <v>480</v>
      </c>
      <c r="BH603" s="224">
        <f t="shared" si="288"/>
        <v>8</v>
      </c>
      <c r="BI603" s="225">
        <f t="shared" si="279"/>
        <v>4.91666666666667</v>
      </c>
      <c r="BJ603" s="225">
        <f t="shared" si="280"/>
        <v>61.4583333333333</v>
      </c>
      <c r="BK603" s="226">
        <f t="shared" si="281"/>
        <v>76.3276836158192</v>
      </c>
      <c r="BL603" s="226">
        <f t="shared" si="282"/>
        <v>98.4455958549223</v>
      </c>
      <c r="BM603" s="226">
        <f t="shared" si="289"/>
        <v>46.1805555555555</v>
      </c>
      <c r="BN603" s="237">
        <f t="shared" si="283"/>
        <v>0.0833333333333333</v>
      </c>
      <c r="BO603" s="237">
        <f t="shared" si="284"/>
        <v>814.285714285714</v>
      </c>
      <c r="BP603" s="237">
        <f t="shared" si="285"/>
        <v>3</v>
      </c>
      <c r="BQ603" s="238">
        <f t="shared" si="286"/>
        <v>308.571428571429</v>
      </c>
      <c r="BR603" s="140"/>
      <c r="BS603" s="140"/>
      <c r="BT603" s="140"/>
      <c r="BU603" s="141"/>
      <c r="BV603" s="140"/>
      <c r="BW603" s="153">
        <f t="shared" si="278"/>
        <v>380</v>
      </c>
    </row>
    <row r="604" s="129" customFormat="1" spans="1:75">
      <c r="A604" s="170">
        <v>662</v>
      </c>
      <c r="B604" s="171">
        <v>46062</v>
      </c>
      <c r="C604" s="223" t="s">
        <v>97</v>
      </c>
      <c r="D604" s="130" t="str">
        <f t="shared" si="273"/>
        <v>EG</v>
      </c>
      <c r="E604" s="172" t="s">
        <v>125</v>
      </c>
      <c r="F604" s="172"/>
      <c r="G604" s="173"/>
      <c r="H604" s="173"/>
      <c r="I604" s="173"/>
      <c r="J604" s="105"/>
      <c r="K604" s="197" t="e">
        <f>VLOOKUP(J604,'[3]Item List (3)'!A$1:B$110000,2,FALSE)</f>
        <v>#N/A</v>
      </c>
      <c r="L604" s="105"/>
      <c r="M604" s="198" t="str">
        <f t="shared" si="287"/>
        <v>IR</v>
      </c>
      <c r="N604" s="153"/>
      <c r="O604" s="199" t="str">
        <f t="shared" si="274"/>
        <v/>
      </c>
      <c r="P604" s="153"/>
      <c r="Q604" s="153"/>
      <c r="R604" s="153"/>
      <c r="S604" s="153"/>
      <c r="T604" s="153"/>
      <c r="U604" s="209">
        <f t="shared" si="277"/>
        <v>0</v>
      </c>
      <c r="V604" s="153"/>
      <c r="W604" s="153"/>
      <c r="X604" s="153"/>
      <c r="Y604" s="153"/>
      <c r="Z604" s="153"/>
      <c r="AA604" s="153"/>
      <c r="AB604" s="153"/>
      <c r="AC604" s="153"/>
      <c r="AD604" s="153"/>
      <c r="AE604" s="153"/>
      <c r="AF604" s="153"/>
      <c r="AG604" s="153"/>
      <c r="AH604" s="153"/>
      <c r="AI604" s="153"/>
      <c r="AJ604" s="153"/>
      <c r="AK604" s="153"/>
      <c r="AL604" s="153"/>
      <c r="AM604" s="153"/>
      <c r="AN604" s="153"/>
      <c r="AO604" s="153"/>
      <c r="AP604" s="153"/>
      <c r="AQ604" s="153"/>
      <c r="AR604" s="153">
        <v>480</v>
      </c>
      <c r="AS604" s="153"/>
      <c r="AT604" s="153"/>
      <c r="AU604" s="153"/>
      <c r="AV604" s="153"/>
      <c r="AW604" s="153"/>
      <c r="AX604" s="153"/>
      <c r="AY604" s="153"/>
      <c r="AZ604" s="153"/>
      <c r="BA604" s="153"/>
      <c r="BB604" s="153"/>
      <c r="BC604" s="153"/>
      <c r="BD604" s="153"/>
      <c r="BE604" s="153"/>
      <c r="BF604" s="153"/>
      <c r="BG604" s="223">
        <f t="shared" si="275"/>
        <v>480</v>
      </c>
      <c r="BH604" s="224">
        <f t="shared" si="288"/>
        <v>8</v>
      </c>
      <c r="BI604" s="225">
        <f t="shared" si="279"/>
        <v>0</v>
      </c>
      <c r="BJ604" s="225">
        <f t="shared" si="280"/>
        <v>0</v>
      </c>
      <c r="BK604" s="226">
        <f t="shared" si="281"/>
        <v>0</v>
      </c>
      <c r="BL604" s="226">
        <f t="shared" si="282"/>
        <v>0</v>
      </c>
      <c r="BM604" s="226">
        <f t="shared" si="289"/>
        <v>0</v>
      </c>
      <c r="BN604" s="237">
        <f t="shared" si="283"/>
        <v>0</v>
      </c>
      <c r="BO604" s="237">
        <f t="shared" si="284"/>
        <v>0</v>
      </c>
      <c r="BP604" s="237">
        <f t="shared" si="285"/>
        <v>8</v>
      </c>
      <c r="BQ604" s="238">
        <f t="shared" si="286"/>
        <v>0</v>
      </c>
      <c r="BR604" s="140"/>
      <c r="BS604" s="140"/>
      <c r="BT604" s="140"/>
      <c r="BU604" s="141"/>
      <c r="BV604" s="140"/>
      <c r="BW604" s="153">
        <f t="shared" si="278"/>
        <v>0</v>
      </c>
    </row>
    <row r="605" s="129" customFormat="1" spans="1:75">
      <c r="A605" s="170">
        <v>663</v>
      </c>
      <c r="B605" s="171">
        <v>46062</v>
      </c>
      <c r="C605" s="223" t="s">
        <v>99</v>
      </c>
      <c r="D605" s="130" t="str">
        <f t="shared" si="273"/>
        <v>EG</v>
      </c>
      <c r="E605" s="172" t="s">
        <v>125</v>
      </c>
      <c r="F605" s="172"/>
      <c r="G605" s="173"/>
      <c r="H605" s="173"/>
      <c r="I605" s="173"/>
      <c r="J605" s="105"/>
      <c r="K605" s="197" t="e">
        <f>VLOOKUP(J605,'[3]Item List (3)'!A$1:B$110000,2,FALSE)</f>
        <v>#N/A</v>
      </c>
      <c r="L605" s="105"/>
      <c r="M605" s="198" t="str">
        <f t="shared" si="287"/>
        <v>IR</v>
      </c>
      <c r="N605" s="153"/>
      <c r="O605" s="199" t="str">
        <f t="shared" si="274"/>
        <v/>
      </c>
      <c r="P605" s="153"/>
      <c r="Q605" s="153"/>
      <c r="R605" s="153"/>
      <c r="S605" s="153"/>
      <c r="T605" s="153"/>
      <c r="U605" s="209">
        <f t="shared" si="277"/>
        <v>0</v>
      </c>
      <c r="V605" s="153"/>
      <c r="W605" s="153"/>
      <c r="X605" s="153"/>
      <c r="Y605" s="153"/>
      <c r="Z605" s="153"/>
      <c r="AA605" s="153"/>
      <c r="AB605" s="153"/>
      <c r="AC605" s="153"/>
      <c r="AD605" s="153"/>
      <c r="AE605" s="153"/>
      <c r="AF605" s="153"/>
      <c r="AG605" s="153"/>
      <c r="AH605" s="153"/>
      <c r="AI605" s="153"/>
      <c r="AJ605" s="153"/>
      <c r="AK605" s="153"/>
      <c r="AL605" s="153"/>
      <c r="AM605" s="153"/>
      <c r="AN605" s="153"/>
      <c r="AO605" s="153"/>
      <c r="AP605" s="153"/>
      <c r="AQ605" s="153"/>
      <c r="AR605" s="153">
        <v>480</v>
      </c>
      <c r="AS605" s="153"/>
      <c r="AT605" s="153"/>
      <c r="AU605" s="153"/>
      <c r="AV605" s="153"/>
      <c r="AW605" s="153"/>
      <c r="AX605" s="153"/>
      <c r="AY605" s="153"/>
      <c r="AZ605" s="153"/>
      <c r="BA605" s="153"/>
      <c r="BB605" s="153"/>
      <c r="BC605" s="153"/>
      <c r="BD605" s="153"/>
      <c r="BE605" s="153"/>
      <c r="BF605" s="153"/>
      <c r="BG605" s="223">
        <f t="shared" si="275"/>
        <v>480</v>
      </c>
      <c r="BH605" s="224">
        <f t="shared" si="288"/>
        <v>8</v>
      </c>
      <c r="BI605" s="225">
        <f t="shared" si="279"/>
        <v>0</v>
      </c>
      <c r="BJ605" s="225">
        <f t="shared" si="280"/>
        <v>0</v>
      </c>
      <c r="BK605" s="226">
        <f t="shared" si="281"/>
        <v>0</v>
      </c>
      <c r="BL605" s="226">
        <f t="shared" si="282"/>
        <v>0</v>
      </c>
      <c r="BM605" s="226">
        <f t="shared" si="289"/>
        <v>0</v>
      </c>
      <c r="BN605" s="237">
        <f t="shared" si="283"/>
        <v>0</v>
      </c>
      <c r="BO605" s="237">
        <f t="shared" si="284"/>
        <v>0</v>
      </c>
      <c r="BP605" s="237">
        <f t="shared" si="285"/>
        <v>8</v>
      </c>
      <c r="BQ605" s="238">
        <f t="shared" si="286"/>
        <v>0</v>
      </c>
      <c r="BR605" s="140"/>
      <c r="BS605" s="140"/>
      <c r="BT605" s="140"/>
      <c r="BU605" s="141"/>
      <c r="BV605" s="140"/>
      <c r="BW605" s="153">
        <f t="shared" si="278"/>
        <v>0</v>
      </c>
    </row>
    <row r="606" s="129" customFormat="1" spans="1:75">
      <c r="A606" s="170">
        <v>664</v>
      </c>
      <c r="B606" s="171">
        <v>46062</v>
      </c>
      <c r="C606" s="223" t="s">
        <v>97</v>
      </c>
      <c r="D606" s="130" t="str">
        <f t="shared" si="273"/>
        <v>EG</v>
      </c>
      <c r="E606" s="172" t="s">
        <v>128</v>
      </c>
      <c r="F606" s="172" t="s">
        <v>129</v>
      </c>
      <c r="G606" s="173" t="s">
        <v>157</v>
      </c>
      <c r="H606" s="173"/>
      <c r="I606" s="173"/>
      <c r="J606" s="105">
        <v>104247</v>
      </c>
      <c r="K606" s="197" t="str">
        <f>VLOOKUP(J606,'[3]Item List (3)'!A$1:B$110000,2,FALSE)</f>
        <v>IR.209</v>
      </c>
      <c r="L606" s="105">
        <v>260104002</v>
      </c>
      <c r="M606" s="198" t="str">
        <f t="shared" si="287"/>
        <v>IR</v>
      </c>
      <c r="N606" s="153">
        <v>20</v>
      </c>
      <c r="O606" s="199">
        <f t="shared" si="274"/>
        <v>180</v>
      </c>
      <c r="P606" s="153">
        <v>1</v>
      </c>
      <c r="Q606" s="153">
        <v>1206</v>
      </c>
      <c r="R606" s="153"/>
      <c r="S606" s="153">
        <v>2</v>
      </c>
      <c r="T606" s="153">
        <v>1</v>
      </c>
      <c r="U606" s="209">
        <f t="shared" si="277"/>
        <v>1209</v>
      </c>
      <c r="V606" s="153">
        <v>410</v>
      </c>
      <c r="W606" s="153"/>
      <c r="X606" s="153"/>
      <c r="Y606" s="153"/>
      <c r="Z606" s="153"/>
      <c r="AA606" s="153"/>
      <c r="AB606" s="153"/>
      <c r="AC606" s="153"/>
      <c r="AD606" s="153"/>
      <c r="AE606" s="153"/>
      <c r="AF606" s="153"/>
      <c r="AG606" s="153"/>
      <c r="AH606" s="153"/>
      <c r="AI606" s="153"/>
      <c r="AJ606" s="153"/>
      <c r="AK606" s="153"/>
      <c r="AL606" s="153"/>
      <c r="AM606" s="153"/>
      <c r="AN606" s="153"/>
      <c r="AO606" s="153"/>
      <c r="AP606" s="153">
        <v>70</v>
      </c>
      <c r="AQ606" s="153"/>
      <c r="AR606" s="153"/>
      <c r="AS606" s="153"/>
      <c r="AT606" s="153"/>
      <c r="AU606" s="153"/>
      <c r="AV606" s="153"/>
      <c r="AW606" s="153"/>
      <c r="AX606" s="153"/>
      <c r="AY606" s="153"/>
      <c r="AZ606" s="153"/>
      <c r="BA606" s="153"/>
      <c r="BB606" s="153"/>
      <c r="BC606" s="153"/>
      <c r="BD606" s="153"/>
      <c r="BE606" s="153"/>
      <c r="BF606" s="153"/>
      <c r="BG606" s="223">
        <f t="shared" si="275"/>
        <v>480</v>
      </c>
      <c r="BH606" s="224">
        <f t="shared" si="288"/>
        <v>8</v>
      </c>
      <c r="BI606" s="225">
        <f t="shared" si="279"/>
        <v>6.83333333333333</v>
      </c>
      <c r="BJ606" s="225">
        <f t="shared" si="280"/>
        <v>85.4166666666667</v>
      </c>
      <c r="BK606" s="226">
        <f t="shared" si="281"/>
        <v>98.2926829268293</v>
      </c>
      <c r="BL606" s="226">
        <f t="shared" si="282"/>
        <v>99.7518610421836</v>
      </c>
      <c r="BM606" s="226">
        <f t="shared" si="289"/>
        <v>83.7500000000001</v>
      </c>
      <c r="BN606" s="237">
        <f t="shared" si="283"/>
        <v>1.16666666666667</v>
      </c>
      <c r="BO606" s="237">
        <f t="shared" si="284"/>
        <v>1230</v>
      </c>
      <c r="BP606" s="237">
        <f t="shared" si="285"/>
        <v>0</v>
      </c>
      <c r="BQ606" s="238">
        <f t="shared" si="286"/>
        <v>0</v>
      </c>
      <c r="BR606" s="140"/>
      <c r="BS606" s="140"/>
      <c r="BT606" s="140"/>
      <c r="BU606" s="141"/>
      <c r="BV606" s="140"/>
      <c r="BW606" s="153">
        <f t="shared" si="278"/>
        <v>1206</v>
      </c>
    </row>
    <row r="607" s="129" customFormat="1" spans="1:75">
      <c r="A607" s="170">
        <v>665</v>
      </c>
      <c r="B607" s="171">
        <v>46062</v>
      </c>
      <c r="C607" s="223" t="s">
        <v>99</v>
      </c>
      <c r="D607" s="130" t="str">
        <f t="shared" si="273"/>
        <v>EG</v>
      </c>
      <c r="E607" s="172" t="s">
        <v>128</v>
      </c>
      <c r="F607" s="172" t="s">
        <v>129</v>
      </c>
      <c r="G607" s="173" t="s">
        <v>148</v>
      </c>
      <c r="H607" s="173" t="s">
        <v>173</v>
      </c>
      <c r="I607" s="173"/>
      <c r="J607" s="105">
        <v>104247</v>
      </c>
      <c r="K607" s="197" t="str">
        <f>VLOOKUP(J607,'[3]Item List (3)'!A$1:B$110000,2,FALSE)</f>
        <v>IR.209</v>
      </c>
      <c r="L607" s="105">
        <v>260104003</v>
      </c>
      <c r="M607" s="198" t="str">
        <f t="shared" si="287"/>
        <v>IR</v>
      </c>
      <c r="N607" s="153">
        <v>20</v>
      </c>
      <c r="O607" s="199">
        <f t="shared" si="274"/>
        <v>180</v>
      </c>
      <c r="P607" s="153">
        <v>1</v>
      </c>
      <c r="Q607" s="153">
        <v>1418</v>
      </c>
      <c r="R607" s="153"/>
      <c r="S607" s="153"/>
      <c r="T607" s="153"/>
      <c r="U607" s="209">
        <f t="shared" si="277"/>
        <v>1418</v>
      </c>
      <c r="V607" s="153">
        <v>480</v>
      </c>
      <c r="W607" s="153"/>
      <c r="X607" s="153"/>
      <c r="Y607" s="153"/>
      <c r="Z607" s="153"/>
      <c r="AA607" s="153"/>
      <c r="AB607" s="153"/>
      <c r="AC607" s="153"/>
      <c r="AD607" s="153"/>
      <c r="AE607" s="153"/>
      <c r="AF607" s="153"/>
      <c r="AG607" s="153"/>
      <c r="AH607" s="153"/>
      <c r="AI607" s="153"/>
      <c r="AJ607" s="153"/>
      <c r="AK607" s="153"/>
      <c r="AL607" s="153"/>
      <c r="AM607" s="153"/>
      <c r="AN607" s="153"/>
      <c r="AO607" s="153"/>
      <c r="AP607" s="153"/>
      <c r="AQ607" s="153"/>
      <c r="AR607" s="153"/>
      <c r="AS607" s="153"/>
      <c r="AT607" s="153"/>
      <c r="AU607" s="153"/>
      <c r="AV607" s="153"/>
      <c r="AW607" s="153"/>
      <c r="AX607" s="153"/>
      <c r="AY607" s="153"/>
      <c r="AZ607" s="153"/>
      <c r="BA607" s="153"/>
      <c r="BB607" s="153"/>
      <c r="BC607" s="153"/>
      <c r="BD607" s="153"/>
      <c r="BE607" s="153"/>
      <c r="BF607" s="153"/>
      <c r="BG607" s="223">
        <f t="shared" si="275"/>
        <v>480</v>
      </c>
      <c r="BH607" s="224">
        <f t="shared" si="288"/>
        <v>8</v>
      </c>
      <c r="BI607" s="225">
        <f t="shared" si="279"/>
        <v>8</v>
      </c>
      <c r="BJ607" s="225">
        <f t="shared" si="280"/>
        <v>100</v>
      </c>
      <c r="BK607" s="226">
        <f t="shared" si="281"/>
        <v>98.4722222222222</v>
      </c>
      <c r="BL607" s="226">
        <f t="shared" si="282"/>
        <v>100</v>
      </c>
      <c r="BM607" s="226">
        <f t="shared" si="289"/>
        <v>98.4722222222222</v>
      </c>
      <c r="BN607" s="237">
        <f t="shared" si="283"/>
        <v>0</v>
      </c>
      <c r="BO607" s="237">
        <f t="shared" si="284"/>
        <v>1440</v>
      </c>
      <c r="BP607" s="237">
        <f t="shared" si="285"/>
        <v>0</v>
      </c>
      <c r="BQ607" s="238">
        <f t="shared" si="286"/>
        <v>0</v>
      </c>
      <c r="BR607" s="140"/>
      <c r="BS607" s="140"/>
      <c r="BT607" s="140"/>
      <c r="BU607" s="141"/>
      <c r="BV607" s="140"/>
      <c r="BW607" s="153">
        <f t="shared" si="278"/>
        <v>1418</v>
      </c>
    </row>
    <row r="608" s="129" customFormat="1" spans="1:75">
      <c r="A608" s="170">
        <v>666</v>
      </c>
      <c r="B608" s="171">
        <v>46062</v>
      </c>
      <c r="C608" s="223" t="s">
        <v>97</v>
      </c>
      <c r="D608" s="130" t="str">
        <f t="shared" si="273"/>
        <v>EG</v>
      </c>
      <c r="E608" s="172" t="s">
        <v>131</v>
      </c>
      <c r="F608" s="172" t="s">
        <v>129</v>
      </c>
      <c r="G608" s="173" t="s">
        <v>124</v>
      </c>
      <c r="H608" s="173"/>
      <c r="I608" s="173"/>
      <c r="J608" s="105">
        <v>100282.4</v>
      </c>
      <c r="K608" s="197" t="str">
        <f>VLOOKUP(J608,'[3]Item List (3)'!A$1:B$110000,2,FALSE)</f>
        <v>D.IR 14537 SPL </v>
      </c>
      <c r="L608" s="105">
        <v>251225005</v>
      </c>
      <c r="M608" s="198" t="str">
        <f t="shared" si="287"/>
        <v>IR</v>
      </c>
      <c r="N608" s="153">
        <v>45</v>
      </c>
      <c r="O608" s="199">
        <f t="shared" si="274"/>
        <v>80</v>
      </c>
      <c r="P608" s="153">
        <v>1</v>
      </c>
      <c r="Q608" s="153">
        <v>50</v>
      </c>
      <c r="R608" s="153">
        <v>10</v>
      </c>
      <c r="S608" s="153"/>
      <c r="T608" s="153"/>
      <c r="U608" s="209">
        <f t="shared" si="277"/>
        <v>50</v>
      </c>
      <c r="V608" s="153">
        <v>60</v>
      </c>
      <c r="W608" s="153"/>
      <c r="X608" s="153">
        <v>120</v>
      </c>
      <c r="Y608" s="153"/>
      <c r="Z608" s="153"/>
      <c r="AA608" s="153"/>
      <c r="AB608" s="153"/>
      <c r="AC608" s="153"/>
      <c r="AD608" s="153"/>
      <c r="AE608" s="153"/>
      <c r="AF608" s="153"/>
      <c r="AG608" s="153"/>
      <c r="AH608" s="153"/>
      <c r="AI608" s="153"/>
      <c r="AJ608" s="153"/>
      <c r="AK608" s="153"/>
      <c r="AL608" s="153"/>
      <c r="AM608" s="153"/>
      <c r="AN608" s="153"/>
      <c r="AO608" s="153"/>
      <c r="AP608" s="153"/>
      <c r="AQ608" s="153"/>
      <c r="AR608" s="153">
        <v>300</v>
      </c>
      <c r="AS608" s="153"/>
      <c r="AT608" s="153"/>
      <c r="AU608" s="153"/>
      <c r="AV608" s="153"/>
      <c r="AW608" s="153"/>
      <c r="AX608" s="153"/>
      <c r="AY608" s="153"/>
      <c r="AZ608" s="153"/>
      <c r="BA608" s="153"/>
      <c r="BB608" s="153"/>
      <c r="BC608" s="153"/>
      <c r="BD608" s="153"/>
      <c r="BE608" s="153"/>
      <c r="BF608" s="153"/>
      <c r="BG608" s="223">
        <f t="shared" si="275"/>
        <v>480</v>
      </c>
      <c r="BH608" s="224">
        <f t="shared" si="288"/>
        <v>8</v>
      </c>
      <c r="BI608" s="225">
        <f t="shared" si="279"/>
        <v>1</v>
      </c>
      <c r="BJ608" s="225">
        <f t="shared" si="280"/>
        <v>12.5</v>
      </c>
      <c r="BK608" s="226">
        <f t="shared" si="281"/>
        <v>62.5</v>
      </c>
      <c r="BL608" s="226">
        <f t="shared" si="282"/>
        <v>80</v>
      </c>
      <c r="BM608" s="226">
        <f t="shared" si="289"/>
        <v>6.25</v>
      </c>
      <c r="BN608" s="237">
        <f t="shared" si="283"/>
        <v>0</v>
      </c>
      <c r="BO608" s="237">
        <f t="shared" si="284"/>
        <v>640</v>
      </c>
      <c r="BP608" s="237">
        <f t="shared" si="285"/>
        <v>7</v>
      </c>
      <c r="BQ608" s="238">
        <f t="shared" si="286"/>
        <v>560</v>
      </c>
      <c r="BR608" s="140"/>
      <c r="BS608" s="140"/>
      <c r="BT608" s="140"/>
      <c r="BU608" s="141"/>
      <c r="BV608" s="140"/>
      <c r="BW608" s="153">
        <f t="shared" si="278"/>
        <v>50</v>
      </c>
    </row>
    <row r="609" s="129" customFormat="1" spans="1:75">
      <c r="A609" s="170">
        <v>667</v>
      </c>
      <c r="B609" s="171">
        <v>46062</v>
      </c>
      <c r="C609" s="223" t="s">
        <v>99</v>
      </c>
      <c r="D609" s="130" t="str">
        <f t="shared" si="273"/>
        <v>EG</v>
      </c>
      <c r="E609" s="172" t="s">
        <v>131</v>
      </c>
      <c r="F609" s="172" t="s">
        <v>129</v>
      </c>
      <c r="G609" s="173" t="s">
        <v>124</v>
      </c>
      <c r="H609" s="173" t="s">
        <v>157</v>
      </c>
      <c r="I609" s="173"/>
      <c r="J609" s="105">
        <v>100282.4</v>
      </c>
      <c r="K609" s="197" t="str">
        <f>VLOOKUP(J609,'[3]Item List (3)'!A$1:B$110000,2,FALSE)</f>
        <v>D.IR 14537 SPL </v>
      </c>
      <c r="L609" s="105">
        <v>251225005</v>
      </c>
      <c r="M609" s="198" t="str">
        <f t="shared" si="287"/>
        <v>IR</v>
      </c>
      <c r="N609" s="153">
        <v>45</v>
      </c>
      <c r="O609" s="199">
        <f t="shared" si="274"/>
        <v>80</v>
      </c>
      <c r="P609" s="153">
        <v>1</v>
      </c>
      <c r="Q609" s="153">
        <v>204</v>
      </c>
      <c r="R609" s="153"/>
      <c r="S609" s="153"/>
      <c r="T609" s="153"/>
      <c r="U609" s="209">
        <f t="shared" si="277"/>
        <v>204</v>
      </c>
      <c r="V609" s="153">
        <v>180</v>
      </c>
      <c r="W609" s="153"/>
      <c r="X609" s="153"/>
      <c r="Y609" s="153"/>
      <c r="Z609" s="153"/>
      <c r="AA609" s="153"/>
      <c r="AB609" s="153"/>
      <c r="AC609" s="153"/>
      <c r="AD609" s="153"/>
      <c r="AE609" s="153"/>
      <c r="AF609" s="153"/>
      <c r="AG609" s="153"/>
      <c r="AH609" s="153"/>
      <c r="AI609" s="153"/>
      <c r="AJ609" s="153"/>
      <c r="AK609" s="153"/>
      <c r="AL609" s="153"/>
      <c r="AM609" s="153"/>
      <c r="AN609" s="153"/>
      <c r="AO609" s="153"/>
      <c r="AP609" s="153"/>
      <c r="AQ609" s="153"/>
      <c r="AR609" s="153">
        <v>300</v>
      </c>
      <c r="AS609" s="153"/>
      <c r="AT609" s="153"/>
      <c r="AU609" s="153"/>
      <c r="AV609" s="153"/>
      <c r="AW609" s="153"/>
      <c r="AX609" s="153"/>
      <c r="AY609" s="153"/>
      <c r="AZ609" s="153"/>
      <c r="BA609" s="153"/>
      <c r="BB609" s="153"/>
      <c r="BC609" s="153"/>
      <c r="BD609" s="153"/>
      <c r="BE609" s="153"/>
      <c r="BF609" s="153"/>
      <c r="BG609" s="223">
        <f t="shared" si="275"/>
        <v>480</v>
      </c>
      <c r="BH609" s="224">
        <f t="shared" si="288"/>
        <v>8</v>
      </c>
      <c r="BI609" s="225">
        <f t="shared" si="279"/>
        <v>3</v>
      </c>
      <c r="BJ609" s="225">
        <f t="shared" si="280"/>
        <v>37.5</v>
      </c>
      <c r="BK609" s="226">
        <f t="shared" si="281"/>
        <v>85</v>
      </c>
      <c r="BL609" s="226">
        <f t="shared" si="282"/>
        <v>100</v>
      </c>
      <c r="BM609" s="226">
        <f t="shared" si="289"/>
        <v>31.875</v>
      </c>
      <c r="BN609" s="237">
        <f t="shared" si="283"/>
        <v>0</v>
      </c>
      <c r="BO609" s="237">
        <f t="shared" si="284"/>
        <v>640</v>
      </c>
      <c r="BP609" s="237">
        <f t="shared" si="285"/>
        <v>5</v>
      </c>
      <c r="BQ609" s="238">
        <f t="shared" si="286"/>
        <v>400</v>
      </c>
      <c r="BR609" s="140"/>
      <c r="BS609" s="140"/>
      <c r="BT609" s="140"/>
      <c r="BU609" s="141"/>
      <c r="BV609" s="140"/>
      <c r="BW609" s="153">
        <f t="shared" si="278"/>
        <v>204</v>
      </c>
    </row>
    <row r="610" s="129" customFormat="1" spans="1:75">
      <c r="A610" s="170">
        <v>668</v>
      </c>
      <c r="B610" s="171">
        <v>46062</v>
      </c>
      <c r="C610" s="223" t="s">
        <v>97</v>
      </c>
      <c r="D610" s="130" t="str">
        <f t="shared" si="273"/>
        <v>IG</v>
      </c>
      <c r="E610" s="172" t="s">
        <v>132</v>
      </c>
      <c r="F610" s="172" t="s">
        <v>134</v>
      </c>
      <c r="G610" s="173" t="s">
        <v>148</v>
      </c>
      <c r="H610" s="173"/>
      <c r="I610" s="173"/>
      <c r="J610" s="105">
        <v>104299</v>
      </c>
      <c r="K610" s="197" t="str">
        <f>VLOOKUP(J610,'[3]Item List (3)'!A$1:B$110000,2,FALSE)</f>
        <v>IR.9916</v>
      </c>
      <c r="L610" s="105">
        <v>260104006</v>
      </c>
      <c r="M610" s="198" t="str">
        <f t="shared" si="287"/>
        <v>IR</v>
      </c>
      <c r="N610" s="153">
        <v>23</v>
      </c>
      <c r="O610" s="199">
        <f t="shared" si="274"/>
        <v>156.521739130435</v>
      </c>
      <c r="P610" s="153">
        <v>1</v>
      </c>
      <c r="Q610" s="153">
        <v>1000</v>
      </c>
      <c r="R610" s="153">
        <v>1</v>
      </c>
      <c r="S610" s="153">
        <v>9</v>
      </c>
      <c r="T610" s="153">
        <v>2</v>
      </c>
      <c r="U610" s="209">
        <f t="shared" si="277"/>
        <v>1011</v>
      </c>
      <c r="V610" s="153">
        <v>390</v>
      </c>
      <c r="W610" s="153"/>
      <c r="X610" s="153">
        <v>80</v>
      </c>
      <c r="Y610" s="153"/>
      <c r="Z610" s="153"/>
      <c r="AA610" s="153"/>
      <c r="AB610" s="153"/>
      <c r="AC610" s="153"/>
      <c r="AD610" s="153"/>
      <c r="AE610" s="153"/>
      <c r="AF610" s="153"/>
      <c r="AG610" s="153"/>
      <c r="AH610" s="153"/>
      <c r="AI610" s="153"/>
      <c r="AJ610" s="153"/>
      <c r="AK610" s="153"/>
      <c r="AL610" s="153"/>
      <c r="AM610" s="153"/>
      <c r="AN610" s="153"/>
      <c r="AO610" s="153"/>
      <c r="AP610" s="153">
        <v>10</v>
      </c>
      <c r="AQ610" s="153"/>
      <c r="AR610" s="153"/>
      <c r="AS610" s="153"/>
      <c r="AT610" s="153"/>
      <c r="AU610" s="153"/>
      <c r="AV610" s="153"/>
      <c r="AW610" s="153"/>
      <c r="AX610" s="153"/>
      <c r="AY610" s="153"/>
      <c r="AZ610" s="153"/>
      <c r="BA610" s="153"/>
      <c r="BB610" s="153"/>
      <c r="BC610" s="153"/>
      <c r="BD610" s="153"/>
      <c r="BE610" s="153"/>
      <c r="BF610" s="153"/>
      <c r="BG610" s="223">
        <f t="shared" si="275"/>
        <v>480</v>
      </c>
      <c r="BH610" s="224">
        <f t="shared" si="288"/>
        <v>8</v>
      </c>
      <c r="BI610" s="225">
        <f t="shared" si="279"/>
        <v>6.5</v>
      </c>
      <c r="BJ610" s="225">
        <f t="shared" si="280"/>
        <v>81.25</v>
      </c>
      <c r="BK610" s="226">
        <f t="shared" si="281"/>
        <v>99.3717948717949</v>
      </c>
      <c r="BL610" s="226">
        <f t="shared" si="282"/>
        <v>98.813056379822</v>
      </c>
      <c r="BM610" s="226">
        <f t="shared" si="289"/>
        <v>79.78125</v>
      </c>
      <c r="BN610" s="237">
        <f t="shared" si="283"/>
        <v>0.166666666666667</v>
      </c>
      <c r="BO610" s="237">
        <f t="shared" si="284"/>
        <v>1226.08695652174</v>
      </c>
      <c r="BP610" s="237">
        <f t="shared" si="285"/>
        <v>1.33333333333333</v>
      </c>
      <c r="BQ610" s="238">
        <f t="shared" si="286"/>
        <v>208.695652173913</v>
      </c>
      <c r="BR610" s="140">
        <v>1</v>
      </c>
      <c r="BS610" s="140"/>
      <c r="BT610" s="140">
        <v>1</v>
      </c>
      <c r="BU610" s="141">
        <v>1</v>
      </c>
      <c r="BV610" s="140"/>
      <c r="BW610" s="153">
        <f t="shared" si="278"/>
        <v>1000</v>
      </c>
    </row>
    <row r="611" s="129" customFormat="1" spans="1:75">
      <c r="A611" s="170">
        <v>669</v>
      </c>
      <c r="B611" s="171">
        <v>46062</v>
      </c>
      <c r="C611" s="223" t="s">
        <v>99</v>
      </c>
      <c r="D611" s="130" t="str">
        <f t="shared" si="273"/>
        <v>IG</v>
      </c>
      <c r="E611" s="172" t="s">
        <v>132</v>
      </c>
      <c r="F611" s="172" t="s">
        <v>134</v>
      </c>
      <c r="G611" s="173" t="s">
        <v>142</v>
      </c>
      <c r="H611" s="173"/>
      <c r="I611" s="173"/>
      <c r="J611" s="105">
        <v>104299</v>
      </c>
      <c r="K611" s="197" t="str">
        <f>VLOOKUP(J611,'[3]Item List (3)'!A$1:B$110000,2,FALSE)</f>
        <v>IR.9916</v>
      </c>
      <c r="L611" s="105">
        <v>260104006</v>
      </c>
      <c r="M611" s="198" t="str">
        <f t="shared" si="287"/>
        <v>IR</v>
      </c>
      <c r="N611" s="153">
        <v>23</v>
      </c>
      <c r="O611" s="199">
        <f t="shared" si="274"/>
        <v>156.521739130435</v>
      </c>
      <c r="P611" s="153">
        <v>1</v>
      </c>
      <c r="Q611" s="153">
        <v>301</v>
      </c>
      <c r="R611" s="153">
        <v>2</v>
      </c>
      <c r="S611" s="153">
        <v>4</v>
      </c>
      <c r="T611" s="153"/>
      <c r="U611" s="209">
        <f t="shared" si="277"/>
        <v>305</v>
      </c>
      <c r="V611" s="153">
        <v>120</v>
      </c>
      <c r="W611" s="153"/>
      <c r="X611" s="153">
        <v>240</v>
      </c>
      <c r="Y611" s="153"/>
      <c r="Z611" s="153"/>
      <c r="AA611" s="153"/>
      <c r="AB611" s="153"/>
      <c r="AC611" s="153"/>
      <c r="AD611" s="153"/>
      <c r="AE611" s="153"/>
      <c r="AF611" s="153"/>
      <c r="AG611" s="153"/>
      <c r="AH611" s="153"/>
      <c r="AI611" s="153"/>
      <c r="AJ611" s="153"/>
      <c r="AK611" s="153"/>
      <c r="AL611" s="153"/>
      <c r="AM611" s="153"/>
      <c r="AN611" s="153"/>
      <c r="AO611" s="153"/>
      <c r="AP611" s="153"/>
      <c r="AQ611" s="153"/>
      <c r="AR611" s="153"/>
      <c r="AS611" s="153"/>
      <c r="AT611" s="153"/>
      <c r="AU611" s="153"/>
      <c r="AV611" s="153"/>
      <c r="AW611" s="153">
        <v>120</v>
      </c>
      <c r="AX611" s="153"/>
      <c r="AY611" s="153"/>
      <c r="AZ611" s="153"/>
      <c r="BA611" s="153"/>
      <c r="BB611" s="153"/>
      <c r="BC611" s="153"/>
      <c r="BD611" s="153"/>
      <c r="BE611" s="153"/>
      <c r="BF611" s="153"/>
      <c r="BG611" s="223">
        <f t="shared" si="275"/>
        <v>480</v>
      </c>
      <c r="BH611" s="224">
        <f t="shared" si="288"/>
        <v>8</v>
      </c>
      <c r="BI611" s="225">
        <f t="shared" si="279"/>
        <v>2</v>
      </c>
      <c r="BJ611" s="225">
        <f t="shared" si="280"/>
        <v>25</v>
      </c>
      <c r="BK611" s="226">
        <f t="shared" si="281"/>
        <v>97.4305555555556</v>
      </c>
      <c r="BL611" s="226">
        <f t="shared" si="282"/>
        <v>98.0327868852459</v>
      </c>
      <c r="BM611" s="226">
        <f t="shared" si="289"/>
        <v>23.8784722222222</v>
      </c>
      <c r="BN611" s="237">
        <f t="shared" si="283"/>
        <v>0</v>
      </c>
      <c r="BO611" s="237">
        <f t="shared" si="284"/>
        <v>1252.17391304348</v>
      </c>
      <c r="BP611" s="237">
        <f t="shared" si="285"/>
        <v>6</v>
      </c>
      <c r="BQ611" s="238">
        <f t="shared" si="286"/>
        <v>939.130434782609</v>
      </c>
      <c r="BR611" s="140">
        <v>1</v>
      </c>
      <c r="BS611" s="140"/>
      <c r="BT611" s="140"/>
      <c r="BU611" s="141"/>
      <c r="BV611" s="140"/>
      <c r="BW611" s="153">
        <f t="shared" si="278"/>
        <v>301</v>
      </c>
    </row>
    <row r="612" s="129" customFormat="1" spans="1:75">
      <c r="A612" s="170">
        <v>670</v>
      </c>
      <c r="B612" s="171">
        <v>46062</v>
      </c>
      <c r="C612" s="223" t="s">
        <v>97</v>
      </c>
      <c r="D612" s="130" t="str">
        <f t="shared" si="273"/>
        <v>IG</v>
      </c>
      <c r="E612" s="172" t="s">
        <v>133</v>
      </c>
      <c r="F612" s="172" t="s">
        <v>134</v>
      </c>
      <c r="G612" s="173" t="s">
        <v>183</v>
      </c>
      <c r="H612" s="173"/>
      <c r="I612" s="173"/>
      <c r="J612" s="105">
        <v>104737</v>
      </c>
      <c r="K612" s="197" t="str">
        <f>VLOOKUP(J612,'[3]Item List (3)'!A$1:B$110000,2,FALSE)</f>
        <v>IR.IR 42X51.5X37 </v>
      </c>
      <c r="L612" s="105">
        <v>260121008</v>
      </c>
      <c r="M612" s="198" t="str">
        <f t="shared" si="287"/>
        <v>IR</v>
      </c>
      <c r="N612" s="153">
        <v>35</v>
      </c>
      <c r="O612" s="199">
        <f t="shared" si="274"/>
        <v>102.857142857143</v>
      </c>
      <c r="P612" s="153">
        <v>1</v>
      </c>
      <c r="Q612" s="153">
        <v>506</v>
      </c>
      <c r="R612" s="153">
        <v>14</v>
      </c>
      <c r="S612" s="153">
        <v>6</v>
      </c>
      <c r="T612" s="153"/>
      <c r="U612" s="209">
        <f t="shared" si="277"/>
        <v>512</v>
      </c>
      <c r="V612" s="153">
        <v>340</v>
      </c>
      <c r="W612" s="153"/>
      <c r="X612" s="153"/>
      <c r="Y612" s="153"/>
      <c r="Z612" s="153">
        <v>35</v>
      </c>
      <c r="AA612" s="153"/>
      <c r="AB612" s="153"/>
      <c r="AC612" s="153"/>
      <c r="AD612" s="153"/>
      <c r="AE612" s="153">
        <v>5</v>
      </c>
      <c r="AF612" s="153"/>
      <c r="AG612" s="153"/>
      <c r="AH612" s="153"/>
      <c r="AI612" s="153"/>
      <c r="AJ612" s="153"/>
      <c r="AK612" s="153"/>
      <c r="AL612" s="153"/>
      <c r="AM612" s="153"/>
      <c r="AN612" s="153"/>
      <c r="AO612" s="153"/>
      <c r="AP612" s="153">
        <v>30</v>
      </c>
      <c r="AQ612" s="153"/>
      <c r="AR612" s="153">
        <v>60</v>
      </c>
      <c r="AS612" s="153"/>
      <c r="AT612" s="153"/>
      <c r="AU612" s="153"/>
      <c r="AV612" s="153"/>
      <c r="AW612" s="153"/>
      <c r="AX612" s="153"/>
      <c r="AY612" s="153"/>
      <c r="AZ612" s="153"/>
      <c r="BA612" s="153"/>
      <c r="BB612" s="153"/>
      <c r="BC612" s="153">
        <v>10</v>
      </c>
      <c r="BD612" s="153"/>
      <c r="BE612" s="153"/>
      <c r="BF612" s="153"/>
      <c r="BG612" s="223">
        <f t="shared" si="275"/>
        <v>480</v>
      </c>
      <c r="BH612" s="224">
        <f t="shared" si="288"/>
        <v>8</v>
      </c>
      <c r="BI612" s="225">
        <f t="shared" si="279"/>
        <v>5.66666666666667</v>
      </c>
      <c r="BJ612" s="225">
        <f t="shared" si="280"/>
        <v>70.8333333333333</v>
      </c>
      <c r="BK612" s="226">
        <f t="shared" si="281"/>
        <v>87.8431372549019</v>
      </c>
      <c r="BL612" s="226">
        <f t="shared" si="282"/>
        <v>96.09375</v>
      </c>
      <c r="BM612" s="226">
        <f t="shared" si="289"/>
        <v>59.7916666666666</v>
      </c>
      <c r="BN612" s="237">
        <f t="shared" si="283"/>
        <v>0.5</v>
      </c>
      <c r="BO612" s="237">
        <f t="shared" si="284"/>
        <v>771.428571428571</v>
      </c>
      <c r="BP612" s="237">
        <f t="shared" si="285"/>
        <v>1.83333333333333</v>
      </c>
      <c r="BQ612" s="238">
        <f t="shared" si="286"/>
        <v>188.571428571429</v>
      </c>
      <c r="BR612" s="140">
        <v>1</v>
      </c>
      <c r="BS612" s="140"/>
      <c r="BT612" s="140">
        <v>1</v>
      </c>
      <c r="BU612" s="141">
        <v>1</v>
      </c>
      <c r="BV612" s="140"/>
      <c r="BW612" s="153">
        <f t="shared" si="278"/>
        <v>506</v>
      </c>
    </row>
    <row r="613" s="129" customFormat="1" spans="1:75">
      <c r="A613" s="170">
        <v>671</v>
      </c>
      <c r="B613" s="171">
        <v>46062</v>
      </c>
      <c r="C613" s="223" t="s">
        <v>99</v>
      </c>
      <c r="D613" s="130" t="str">
        <f t="shared" si="273"/>
        <v>IG</v>
      </c>
      <c r="E613" s="172" t="s">
        <v>133</v>
      </c>
      <c r="F613" s="172" t="s">
        <v>134</v>
      </c>
      <c r="G613" s="173" t="s">
        <v>135</v>
      </c>
      <c r="H613" s="173"/>
      <c r="I613" s="173"/>
      <c r="J613" s="105">
        <v>104737</v>
      </c>
      <c r="K613" s="197" t="str">
        <f>VLOOKUP(J613,'[3]Item List (3)'!A$1:B$110000,2,FALSE)</f>
        <v>IR.IR 42X51.5X37 </v>
      </c>
      <c r="L613" s="105">
        <v>260121008</v>
      </c>
      <c r="M613" s="198" t="str">
        <f t="shared" si="287"/>
        <v>IR</v>
      </c>
      <c r="N613" s="153">
        <v>35</v>
      </c>
      <c r="O613" s="199">
        <f t="shared" si="274"/>
        <v>102.857142857143</v>
      </c>
      <c r="P613" s="153">
        <v>1</v>
      </c>
      <c r="Q613" s="153">
        <v>89</v>
      </c>
      <c r="R613" s="153"/>
      <c r="S613" s="153">
        <v>27</v>
      </c>
      <c r="T613" s="153"/>
      <c r="U613" s="209">
        <f t="shared" si="277"/>
        <v>116</v>
      </c>
      <c r="V613" s="153">
        <v>120</v>
      </c>
      <c r="W613" s="153"/>
      <c r="X613" s="153"/>
      <c r="Y613" s="153"/>
      <c r="Z613" s="153"/>
      <c r="AA613" s="153"/>
      <c r="AB613" s="153"/>
      <c r="AC613" s="153"/>
      <c r="AD613" s="153"/>
      <c r="AE613" s="153"/>
      <c r="AF613" s="153"/>
      <c r="AG613" s="153"/>
      <c r="AH613" s="153"/>
      <c r="AI613" s="153"/>
      <c r="AJ613" s="153"/>
      <c r="AK613" s="153"/>
      <c r="AL613" s="153"/>
      <c r="AM613" s="153"/>
      <c r="AN613" s="153">
        <v>280</v>
      </c>
      <c r="AO613" s="153"/>
      <c r="AP613" s="153"/>
      <c r="AQ613" s="153"/>
      <c r="AR613" s="153"/>
      <c r="AS613" s="153"/>
      <c r="AT613" s="153"/>
      <c r="AU613" s="153"/>
      <c r="AV613" s="153"/>
      <c r="AW613" s="153"/>
      <c r="AX613" s="153"/>
      <c r="AY613" s="153"/>
      <c r="AZ613" s="153"/>
      <c r="BA613" s="153"/>
      <c r="BB613" s="153"/>
      <c r="BC613" s="153">
        <v>40</v>
      </c>
      <c r="BD613" s="153"/>
      <c r="BE613" s="153"/>
      <c r="BF613" s="153"/>
      <c r="BG613" s="223">
        <f t="shared" si="275"/>
        <v>440</v>
      </c>
      <c r="BH613" s="224">
        <f t="shared" si="288"/>
        <v>7.33333333333333</v>
      </c>
      <c r="BI613" s="225">
        <f t="shared" si="279"/>
        <v>2</v>
      </c>
      <c r="BJ613" s="225">
        <f t="shared" si="280"/>
        <v>27.2727272727273</v>
      </c>
      <c r="BK613" s="226">
        <f t="shared" si="281"/>
        <v>56.3888888888889</v>
      </c>
      <c r="BL613" s="226">
        <f t="shared" si="282"/>
        <v>76.7241379310345</v>
      </c>
      <c r="BM613" s="226">
        <f t="shared" si="289"/>
        <v>11.7992424242424</v>
      </c>
      <c r="BN613" s="237">
        <f t="shared" si="283"/>
        <v>0</v>
      </c>
      <c r="BO613" s="237">
        <f t="shared" si="284"/>
        <v>754.285714285714</v>
      </c>
      <c r="BP613" s="237">
        <f t="shared" si="285"/>
        <v>5.33333333333333</v>
      </c>
      <c r="BQ613" s="238">
        <f t="shared" si="286"/>
        <v>548.571428571429</v>
      </c>
      <c r="BR613" s="140">
        <v>1</v>
      </c>
      <c r="BS613" s="140"/>
      <c r="BT613" s="140"/>
      <c r="BU613" s="141"/>
      <c r="BV613" s="140"/>
      <c r="BW613" s="153">
        <f t="shared" si="278"/>
        <v>89</v>
      </c>
    </row>
    <row r="614" s="129" customFormat="1" spans="1:75">
      <c r="A614" s="170">
        <v>672</v>
      </c>
      <c r="B614" s="171">
        <v>46062</v>
      </c>
      <c r="C614" s="223" t="s">
        <v>99</v>
      </c>
      <c r="D614" s="130" t="str">
        <f t="shared" si="273"/>
        <v>IG</v>
      </c>
      <c r="E614" s="172" t="s">
        <v>133</v>
      </c>
      <c r="F614" s="172" t="s">
        <v>140</v>
      </c>
      <c r="G614" s="173" t="s">
        <v>135</v>
      </c>
      <c r="H614" s="173"/>
      <c r="I614" s="173"/>
      <c r="J614" s="105">
        <v>104737</v>
      </c>
      <c r="K614" s="197" t="str">
        <f>VLOOKUP(J614,'[3]Item List (3)'!A$1:B$110000,2,FALSE)</f>
        <v>IR.IR 42X51.5X37 </v>
      </c>
      <c r="L614" s="105">
        <v>260121008</v>
      </c>
      <c r="M614" s="198" t="str">
        <f t="shared" si="287"/>
        <v>IR</v>
      </c>
      <c r="N614" s="153">
        <v>35</v>
      </c>
      <c r="O614" s="199">
        <f t="shared" si="274"/>
        <v>102.857142857143</v>
      </c>
      <c r="P614" s="153">
        <v>1</v>
      </c>
      <c r="Q614" s="153">
        <v>23</v>
      </c>
      <c r="R614" s="153"/>
      <c r="S614" s="153">
        <v>5</v>
      </c>
      <c r="T614" s="153"/>
      <c r="U614" s="209">
        <f t="shared" si="277"/>
        <v>28</v>
      </c>
      <c r="V614" s="153">
        <v>40</v>
      </c>
      <c r="W614" s="153"/>
      <c r="X614" s="153"/>
      <c r="Y614" s="153"/>
      <c r="Z614" s="153"/>
      <c r="AA614" s="153"/>
      <c r="AB614" s="153"/>
      <c r="AC614" s="153"/>
      <c r="AD614" s="153"/>
      <c r="AE614" s="153"/>
      <c r="AF614" s="153"/>
      <c r="AG614" s="153"/>
      <c r="AH614" s="153"/>
      <c r="AI614" s="153"/>
      <c r="AJ614" s="153"/>
      <c r="AK614" s="153"/>
      <c r="AL614" s="153"/>
      <c r="AM614" s="153"/>
      <c r="AN614" s="153"/>
      <c r="AO614" s="153"/>
      <c r="AP614" s="153"/>
      <c r="AQ614" s="153"/>
      <c r="AR614" s="153"/>
      <c r="AS614" s="153"/>
      <c r="AT614" s="153"/>
      <c r="AU614" s="153"/>
      <c r="AV614" s="153"/>
      <c r="AW614" s="153"/>
      <c r="AX614" s="153"/>
      <c r="AY614" s="153"/>
      <c r="AZ614" s="153"/>
      <c r="BA614" s="153"/>
      <c r="BB614" s="153"/>
      <c r="BC614" s="153"/>
      <c r="BD614" s="153"/>
      <c r="BE614" s="153"/>
      <c r="BF614" s="153"/>
      <c r="BG614" s="223">
        <f t="shared" si="275"/>
        <v>40</v>
      </c>
      <c r="BH614" s="224">
        <f t="shared" si="288"/>
        <v>0.666666666666667</v>
      </c>
      <c r="BI614" s="225">
        <f t="shared" si="279"/>
        <v>0.666666666666667</v>
      </c>
      <c r="BJ614" s="225">
        <f t="shared" si="280"/>
        <v>100</v>
      </c>
      <c r="BK614" s="226">
        <f t="shared" si="281"/>
        <v>40.8333333333333</v>
      </c>
      <c r="BL614" s="226">
        <f t="shared" si="282"/>
        <v>82.1428571428571</v>
      </c>
      <c r="BM614" s="226">
        <f t="shared" si="289"/>
        <v>33.5416666666667</v>
      </c>
      <c r="BN614" s="237">
        <f t="shared" si="283"/>
        <v>0</v>
      </c>
      <c r="BO614" s="237">
        <f t="shared" si="284"/>
        <v>68.5714285714286</v>
      </c>
      <c r="BP614" s="237">
        <f t="shared" si="285"/>
        <v>0</v>
      </c>
      <c r="BQ614" s="238">
        <f t="shared" si="286"/>
        <v>0</v>
      </c>
      <c r="BR614" s="140"/>
      <c r="BS614" s="140"/>
      <c r="BT614" s="140"/>
      <c r="BU614" s="141"/>
      <c r="BV614" s="140"/>
      <c r="BW614" s="153">
        <f t="shared" si="278"/>
        <v>23</v>
      </c>
    </row>
    <row r="615" s="129" customFormat="1" spans="1:75">
      <c r="A615" s="170">
        <v>673</v>
      </c>
      <c r="B615" s="171">
        <v>46062</v>
      </c>
      <c r="C615" s="223" t="s">
        <v>97</v>
      </c>
      <c r="D615" s="130" t="str">
        <f t="shared" si="273"/>
        <v>IG</v>
      </c>
      <c r="E615" s="172" t="s">
        <v>137</v>
      </c>
      <c r="F615" s="172" t="s">
        <v>134</v>
      </c>
      <c r="G615" s="173" t="s">
        <v>186</v>
      </c>
      <c r="H615" s="173"/>
      <c r="I615" s="173"/>
      <c r="J615" s="105">
        <v>104299</v>
      </c>
      <c r="K615" s="197" t="str">
        <f>VLOOKUP(J615,'[3]Item List (3)'!A$1:B$110000,2,FALSE)</f>
        <v>IR.9916</v>
      </c>
      <c r="L615" s="105">
        <v>260104006</v>
      </c>
      <c r="M615" s="198" t="str">
        <f t="shared" si="287"/>
        <v>IR</v>
      </c>
      <c r="N615" s="153">
        <v>23</v>
      </c>
      <c r="O615" s="199">
        <f t="shared" si="274"/>
        <v>156.521739130435</v>
      </c>
      <c r="P615" s="153">
        <v>1</v>
      </c>
      <c r="Q615" s="153">
        <v>813</v>
      </c>
      <c r="R615" s="153">
        <v>60</v>
      </c>
      <c r="S615" s="153">
        <v>60</v>
      </c>
      <c r="T615" s="153"/>
      <c r="U615" s="209">
        <f t="shared" si="277"/>
        <v>873</v>
      </c>
      <c r="V615" s="153">
        <v>415</v>
      </c>
      <c r="W615" s="153"/>
      <c r="X615" s="153">
        <v>10</v>
      </c>
      <c r="Y615" s="153"/>
      <c r="Z615" s="153"/>
      <c r="AA615" s="153"/>
      <c r="AB615" s="153"/>
      <c r="AC615" s="153"/>
      <c r="AD615" s="153"/>
      <c r="AE615" s="153">
        <v>15</v>
      </c>
      <c r="AF615" s="153"/>
      <c r="AG615" s="153"/>
      <c r="AH615" s="153"/>
      <c r="AI615" s="153"/>
      <c r="AJ615" s="153"/>
      <c r="AK615" s="153"/>
      <c r="AL615" s="153"/>
      <c r="AM615" s="153"/>
      <c r="AN615" s="153"/>
      <c r="AO615" s="153"/>
      <c r="AP615" s="153">
        <v>40</v>
      </c>
      <c r="AQ615" s="153"/>
      <c r="AR615" s="153"/>
      <c r="AS615" s="153"/>
      <c r="AT615" s="153"/>
      <c r="AU615" s="153"/>
      <c r="AV615" s="153"/>
      <c r="AW615" s="153"/>
      <c r="AX615" s="153"/>
      <c r="AY615" s="153"/>
      <c r="AZ615" s="153"/>
      <c r="BA615" s="153"/>
      <c r="BB615" s="153"/>
      <c r="BC615" s="153"/>
      <c r="BD615" s="153"/>
      <c r="BE615" s="153"/>
      <c r="BF615" s="153"/>
      <c r="BG615" s="223">
        <f t="shared" si="275"/>
        <v>480</v>
      </c>
      <c r="BH615" s="224">
        <f t="shared" si="288"/>
        <v>8</v>
      </c>
      <c r="BI615" s="225">
        <f t="shared" si="279"/>
        <v>6.91666666666667</v>
      </c>
      <c r="BJ615" s="225">
        <f t="shared" si="280"/>
        <v>86.4583333333333</v>
      </c>
      <c r="BK615" s="226">
        <f t="shared" si="281"/>
        <v>80.6385542168674</v>
      </c>
      <c r="BL615" s="226">
        <f t="shared" si="282"/>
        <v>86.2542955326461</v>
      </c>
      <c r="BM615" s="226">
        <f t="shared" si="289"/>
        <v>60.1354166666666</v>
      </c>
      <c r="BN615" s="237">
        <f t="shared" si="283"/>
        <v>0.666666666666667</v>
      </c>
      <c r="BO615" s="237">
        <f t="shared" si="284"/>
        <v>1147.82608695652</v>
      </c>
      <c r="BP615" s="237">
        <f t="shared" si="285"/>
        <v>0.416666666666667</v>
      </c>
      <c r="BQ615" s="238">
        <f t="shared" si="286"/>
        <v>65.2173913043478</v>
      </c>
      <c r="BR615" s="140"/>
      <c r="BS615" s="140"/>
      <c r="BT615" s="140"/>
      <c r="BU615" s="141"/>
      <c r="BV615" s="140"/>
      <c r="BW615" s="153">
        <f t="shared" si="278"/>
        <v>813</v>
      </c>
    </row>
    <row r="616" s="129" customFormat="1" spans="1:75">
      <c r="A616" s="170">
        <v>674</v>
      </c>
      <c r="B616" s="171">
        <v>46062</v>
      </c>
      <c r="C616" s="223" t="s">
        <v>99</v>
      </c>
      <c r="D616" s="130" t="str">
        <f t="shared" si="273"/>
        <v>IG</v>
      </c>
      <c r="E616" s="172" t="s">
        <v>137</v>
      </c>
      <c r="F616" s="172" t="s">
        <v>134</v>
      </c>
      <c r="G616" s="173" t="s">
        <v>147</v>
      </c>
      <c r="H616" s="173" t="s">
        <v>135</v>
      </c>
      <c r="I616" s="173"/>
      <c r="J616" s="105">
        <v>104299</v>
      </c>
      <c r="K616" s="197" t="str">
        <f>VLOOKUP(J616,'[3]Item List (3)'!A$1:B$110000,2,FALSE)</f>
        <v>IR.9916</v>
      </c>
      <c r="L616" s="105">
        <v>260104006</v>
      </c>
      <c r="M616" s="198" t="str">
        <f t="shared" si="287"/>
        <v>IR</v>
      </c>
      <c r="N616" s="153">
        <v>23</v>
      </c>
      <c r="O616" s="199">
        <f t="shared" si="274"/>
        <v>156.521739130435</v>
      </c>
      <c r="P616" s="153">
        <v>1</v>
      </c>
      <c r="Q616" s="153">
        <v>686</v>
      </c>
      <c r="R616" s="153">
        <v>40</v>
      </c>
      <c r="S616" s="153">
        <v>50</v>
      </c>
      <c r="T616" s="153"/>
      <c r="U616" s="209">
        <f t="shared" si="277"/>
        <v>736</v>
      </c>
      <c r="V616" s="153">
        <v>355</v>
      </c>
      <c r="W616" s="153"/>
      <c r="X616" s="153"/>
      <c r="Y616" s="153"/>
      <c r="Z616" s="153"/>
      <c r="AA616" s="153"/>
      <c r="AB616" s="153"/>
      <c r="AC616" s="153"/>
      <c r="AD616" s="153"/>
      <c r="AE616" s="153">
        <v>5</v>
      </c>
      <c r="AF616" s="153"/>
      <c r="AG616" s="153"/>
      <c r="AH616" s="153"/>
      <c r="AI616" s="153"/>
      <c r="AJ616" s="153"/>
      <c r="AK616" s="153"/>
      <c r="AL616" s="153"/>
      <c r="AM616" s="153"/>
      <c r="AN616" s="153"/>
      <c r="AO616" s="153"/>
      <c r="AP616" s="153">
        <v>30</v>
      </c>
      <c r="AQ616" s="153"/>
      <c r="AR616" s="153"/>
      <c r="AS616" s="153"/>
      <c r="AT616" s="153"/>
      <c r="AU616" s="153"/>
      <c r="AV616" s="153"/>
      <c r="AW616" s="153"/>
      <c r="AX616" s="153"/>
      <c r="AY616" s="153"/>
      <c r="AZ616" s="153"/>
      <c r="BA616" s="153"/>
      <c r="BB616" s="153"/>
      <c r="BC616" s="153">
        <v>90</v>
      </c>
      <c r="BD616" s="153"/>
      <c r="BE616" s="153"/>
      <c r="BF616" s="153"/>
      <c r="BG616" s="223">
        <f t="shared" si="275"/>
        <v>480</v>
      </c>
      <c r="BH616" s="224">
        <f t="shared" si="288"/>
        <v>8</v>
      </c>
      <c r="BI616" s="225">
        <f t="shared" si="279"/>
        <v>5.91666666666667</v>
      </c>
      <c r="BJ616" s="225">
        <f t="shared" si="280"/>
        <v>73.9583333333333</v>
      </c>
      <c r="BK616" s="226">
        <f t="shared" si="281"/>
        <v>79.4741784037558</v>
      </c>
      <c r="BL616" s="226">
        <f t="shared" si="282"/>
        <v>87.7717391304348</v>
      </c>
      <c r="BM616" s="226">
        <f t="shared" si="289"/>
        <v>51.5902777777777</v>
      </c>
      <c r="BN616" s="237">
        <f t="shared" si="283"/>
        <v>0.5</v>
      </c>
      <c r="BO616" s="237">
        <f t="shared" si="284"/>
        <v>1173.91304347826</v>
      </c>
      <c r="BP616" s="237">
        <f t="shared" si="285"/>
        <v>1.58333333333333</v>
      </c>
      <c r="BQ616" s="238">
        <f t="shared" si="286"/>
        <v>247.826086956522</v>
      </c>
      <c r="BR616" s="140">
        <v>1</v>
      </c>
      <c r="BS616" s="140"/>
      <c r="BT616" s="140"/>
      <c r="BU616" s="141"/>
      <c r="BV616" s="140"/>
      <c r="BW616" s="153">
        <f t="shared" si="278"/>
        <v>686</v>
      </c>
    </row>
    <row r="617" s="129" customFormat="1" spans="1:75">
      <c r="A617" s="170">
        <v>675</v>
      </c>
      <c r="B617" s="171">
        <v>46062</v>
      </c>
      <c r="C617" s="223" t="s">
        <v>97</v>
      </c>
      <c r="D617" s="130" t="str">
        <f t="shared" si="273"/>
        <v>IG</v>
      </c>
      <c r="E617" s="172" t="s">
        <v>138</v>
      </c>
      <c r="F617" s="172"/>
      <c r="G617" s="173"/>
      <c r="H617" s="173"/>
      <c r="I617" s="173"/>
      <c r="J617" s="105"/>
      <c r="K617" s="197" t="e">
        <f>VLOOKUP(J617,'[3]Item List (3)'!A$1:B$110000,2,FALSE)</f>
        <v>#N/A</v>
      </c>
      <c r="L617" s="105"/>
      <c r="M617" s="198" t="str">
        <f t="shared" si="287"/>
        <v>IR</v>
      </c>
      <c r="N617" s="153"/>
      <c r="O617" s="199" t="str">
        <f t="shared" si="274"/>
        <v/>
      </c>
      <c r="P617" s="153"/>
      <c r="Q617" s="153"/>
      <c r="R617" s="153"/>
      <c r="S617" s="153"/>
      <c r="T617" s="153"/>
      <c r="U617" s="209">
        <f t="shared" si="277"/>
        <v>0</v>
      </c>
      <c r="V617" s="153"/>
      <c r="W617" s="153"/>
      <c r="X617" s="153"/>
      <c r="Y617" s="153"/>
      <c r="Z617" s="153"/>
      <c r="AA617" s="153"/>
      <c r="AB617" s="153"/>
      <c r="AC617" s="153"/>
      <c r="AD617" s="153"/>
      <c r="AE617" s="153"/>
      <c r="AF617" s="153"/>
      <c r="AG617" s="153"/>
      <c r="AH617" s="153"/>
      <c r="AI617" s="153"/>
      <c r="AJ617" s="153"/>
      <c r="AK617" s="153"/>
      <c r="AL617" s="153"/>
      <c r="AM617" s="153"/>
      <c r="AN617" s="153"/>
      <c r="AO617" s="153"/>
      <c r="AP617" s="153"/>
      <c r="AQ617" s="153"/>
      <c r="AR617" s="153"/>
      <c r="AS617" s="153"/>
      <c r="AT617" s="153"/>
      <c r="AU617" s="153"/>
      <c r="AV617" s="153"/>
      <c r="AW617" s="153"/>
      <c r="AX617" s="153"/>
      <c r="AY617" s="153"/>
      <c r="AZ617" s="153"/>
      <c r="BA617" s="153"/>
      <c r="BB617" s="153"/>
      <c r="BC617" s="153"/>
      <c r="BD617" s="153"/>
      <c r="BE617" s="153"/>
      <c r="BF617" s="153">
        <v>480</v>
      </c>
      <c r="BG617" s="223">
        <f t="shared" si="275"/>
        <v>480</v>
      </c>
      <c r="BH617" s="224">
        <f t="shared" si="288"/>
        <v>8</v>
      </c>
      <c r="BI617" s="225">
        <f t="shared" si="279"/>
        <v>0</v>
      </c>
      <c r="BJ617" s="225">
        <f t="shared" si="280"/>
        <v>0</v>
      </c>
      <c r="BK617" s="226">
        <f t="shared" si="281"/>
        <v>0</v>
      </c>
      <c r="BL617" s="226">
        <f t="shared" si="282"/>
        <v>0</v>
      </c>
      <c r="BM617" s="226">
        <f t="shared" si="289"/>
        <v>0</v>
      </c>
      <c r="BN617" s="237">
        <f t="shared" si="283"/>
        <v>8</v>
      </c>
      <c r="BO617" s="237">
        <f t="shared" si="284"/>
        <v>0</v>
      </c>
      <c r="BP617" s="237">
        <f t="shared" si="285"/>
        <v>0</v>
      </c>
      <c r="BQ617" s="238">
        <f t="shared" si="286"/>
        <v>0</v>
      </c>
      <c r="BR617" s="140"/>
      <c r="BS617" s="140"/>
      <c r="BT617" s="140"/>
      <c r="BU617" s="141"/>
      <c r="BV617" s="140"/>
      <c r="BW617" s="153">
        <f t="shared" si="278"/>
        <v>0</v>
      </c>
    </row>
    <row r="618" s="129" customFormat="1" spans="1:75">
      <c r="A618" s="170">
        <v>676</v>
      </c>
      <c r="B618" s="171">
        <v>46062</v>
      </c>
      <c r="C618" s="223" t="s">
        <v>99</v>
      </c>
      <c r="D618" s="130" t="str">
        <f t="shared" si="273"/>
        <v>IG</v>
      </c>
      <c r="E618" s="172" t="s">
        <v>138</v>
      </c>
      <c r="F618" s="172"/>
      <c r="G618" s="173"/>
      <c r="H618" s="173"/>
      <c r="I618" s="173"/>
      <c r="J618" s="105"/>
      <c r="K618" s="197" t="e">
        <f>VLOOKUP(J618,'[3]Item List (3)'!A$1:B$110000,2,FALSE)</f>
        <v>#N/A</v>
      </c>
      <c r="L618" s="105"/>
      <c r="M618" s="198" t="str">
        <f t="shared" si="287"/>
        <v>IR</v>
      </c>
      <c r="N618" s="153"/>
      <c r="O618" s="199" t="str">
        <f t="shared" si="274"/>
        <v/>
      </c>
      <c r="P618" s="153"/>
      <c r="Q618" s="153"/>
      <c r="R618" s="153"/>
      <c r="S618" s="153"/>
      <c r="T618" s="153"/>
      <c r="U618" s="209">
        <f t="shared" si="277"/>
        <v>0</v>
      </c>
      <c r="V618" s="153"/>
      <c r="W618" s="153"/>
      <c r="X618" s="153"/>
      <c r="Y618" s="153"/>
      <c r="Z618" s="153"/>
      <c r="AA618" s="153"/>
      <c r="AB618" s="153"/>
      <c r="AC618" s="153"/>
      <c r="AD618" s="153"/>
      <c r="AE618" s="153"/>
      <c r="AF618" s="153"/>
      <c r="AG618" s="153"/>
      <c r="AH618" s="153"/>
      <c r="AI618" s="153"/>
      <c r="AJ618" s="153"/>
      <c r="AK618" s="153"/>
      <c r="AL618" s="153"/>
      <c r="AM618" s="153"/>
      <c r="AN618" s="153"/>
      <c r="AO618" s="153"/>
      <c r="AP618" s="153"/>
      <c r="AQ618" s="153"/>
      <c r="AR618" s="153"/>
      <c r="AS618" s="153"/>
      <c r="AT618" s="153"/>
      <c r="AU618" s="153"/>
      <c r="AV618" s="153"/>
      <c r="AW618" s="153"/>
      <c r="AX618" s="153"/>
      <c r="AY618" s="153"/>
      <c r="AZ618" s="153"/>
      <c r="BA618" s="153"/>
      <c r="BB618" s="153"/>
      <c r="BC618" s="153"/>
      <c r="BD618" s="153"/>
      <c r="BE618" s="153"/>
      <c r="BF618" s="153">
        <v>480</v>
      </c>
      <c r="BG618" s="223">
        <f t="shared" si="275"/>
        <v>480</v>
      </c>
      <c r="BH618" s="224">
        <f t="shared" si="288"/>
        <v>8</v>
      </c>
      <c r="BI618" s="225">
        <f t="shared" si="279"/>
        <v>0</v>
      </c>
      <c r="BJ618" s="225">
        <f t="shared" si="280"/>
        <v>0</v>
      </c>
      <c r="BK618" s="226">
        <f t="shared" si="281"/>
        <v>0</v>
      </c>
      <c r="BL618" s="226">
        <f t="shared" si="282"/>
        <v>0</v>
      </c>
      <c r="BM618" s="226">
        <f t="shared" si="289"/>
        <v>0</v>
      </c>
      <c r="BN618" s="237">
        <f t="shared" si="283"/>
        <v>8</v>
      </c>
      <c r="BO618" s="237">
        <f t="shared" si="284"/>
        <v>0</v>
      </c>
      <c r="BP618" s="237">
        <f t="shared" si="285"/>
        <v>0</v>
      </c>
      <c r="BQ618" s="238">
        <f t="shared" si="286"/>
        <v>0</v>
      </c>
      <c r="BR618" s="140"/>
      <c r="BS618" s="140"/>
      <c r="BT618" s="140"/>
      <c r="BU618" s="141"/>
      <c r="BV618" s="140"/>
      <c r="BW618" s="153">
        <f t="shared" si="278"/>
        <v>0</v>
      </c>
    </row>
    <row r="619" s="129" customFormat="1" spans="1:75">
      <c r="A619" s="170">
        <v>677</v>
      </c>
      <c r="B619" s="171">
        <v>46062</v>
      </c>
      <c r="C619" s="223" t="s">
        <v>97</v>
      </c>
      <c r="D619" s="130" t="str">
        <f t="shared" ref="D619:D631" si="290">LEFT(E619,2)</f>
        <v>IG</v>
      </c>
      <c r="E619" s="172" t="s">
        <v>139</v>
      </c>
      <c r="F619" s="172" t="s">
        <v>134</v>
      </c>
      <c r="G619" s="173" t="s">
        <v>155</v>
      </c>
      <c r="H619" s="173"/>
      <c r="I619" s="173"/>
      <c r="J619" s="105">
        <v>208322.01</v>
      </c>
      <c r="K619" s="197" t="str">
        <f>VLOOKUP(J619,'[3]Item List (3)'!A$1:B$110000,2,FALSE)</f>
        <v>NA/RNA.OR 49/32</v>
      </c>
      <c r="L619" s="105">
        <v>260101002</v>
      </c>
      <c r="M619" s="198" t="str">
        <f t="shared" si="287"/>
        <v>OR</v>
      </c>
      <c r="N619" s="153">
        <v>45</v>
      </c>
      <c r="O619" s="199">
        <f t="shared" si="274"/>
        <v>80</v>
      </c>
      <c r="P619" s="153">
        <v>1</v>
      </c>
      <c r="Q619" s="153">
        <v>481</v>
      </c>
      <c r="R619" s="153">
        <v>10</v>
      </c>
      <c r="S619" s="153">
        <v>3</v>
      </c>
      <c r="T619" s="153"/>
      <c r="U619" s="209">
        <f t="shared" si="277"/>
        <v>484</v>
      </c>
      <c r="V619" s="153">
        <v>460</v>
      </c>
      <c r="W619" s="153"/>
      <c r="X619" s="153"/>
      <c r="Y619" s="153"/>
      <c r="Z619" s="153"/>
      <c r="AA619" s="153"/>
      <c r="AB619" s="153"/>
      <c r="AC619" s="153"/>
      <c r="AD619" s="153"/>
      <c r="AE619" s="153"/>
      <c r="AF619" s="153"/>
      <c r="AG619" s="153"/>
      <c r="AH619" s="153"/>
      <c r="AI619" s="153"/>
      <c r="AJ619" s="153">
        <v>10</v>
      </c>
      <c r="AK619" s="153"/>
      <c r="AL619" s="153"/>
      <c r="AM619" s="153"/>
      <c r="AN619" s="153"/>
      <c r="AO619" s="153"/>
      <c r="AP619" s="153">
        <v>10</v>
      </c>
      <c r="AQ619" s="153"/>
      <c r="AR619" s="153"/>
      <c r="AS619" s="153"/>
      <c r="AT619" s="153"/>
      <c r="AU619" s="153"/>
      <c r="AV619" s="153"/>
      <c r="AW619" s="153"/>
      <c r="AX619" s="153"/>
      <c r="AY619" s="153"/>
      <c r="AZ619" s="153"/>
      <c r="BA619" s="153"/>
      <c r="BB619" s="153"/>
      <c r="BC619" s="153"/>
      <c r="BD619" s="153"/>
      <c r="BE619" s="153"/>
      <c r="BF619" s="153"/>
      <c r="BG619" s="223">
        <f t="shared" si="275"/>
        <v>480</v>
      </c>
      <c r="BH619" s="224">
        <f t="shared" si="288"/>
        <v>8</v>
      </c>
      <c r="BI619" s="225">
        <f t="shared" si="279"/>
        <v>7.66666666666667</v>
      </c>
      <c r="BJ619" s="225">
        <f t="shared" si="280"/>
        <v>95.8333333333333</v>
      </c>
      <c r="BK619" s="226">
        <f t="shared" si="281"/>
        <v>78.9130434782608</v>
      </c>
      <c r="BL619" s="226">
        <f t="shared" si="282"/>
        <v>97.3140495867769</v>
      </c>
      <c r="BM619" s="226">
        <f t="shared" si="289"/>
        <v>73.5937499999999</v>
      </c>
      <c r="BN619" s="237">
        <f t="shared" si="283"/>
        <v>0.166666666666667</v>
      </c>
      <c r="BO619" s="237">
        <f t="shared" si="284"/>
        <v>626.666666666667</v>
      </c>
      <c r="BP619" s="237">
        <f t="shared" si="285"/>
        <v>0.166666666666667</v>
      </c>
      <c r="BQ619" s="238">
        <f t="shared" si="286"/>
        <v>13.3333333333333</v>
      </c>
      <c r="BR619" s="140">
        <v>1</v>
      </c>
      <c r="BS619" s="140"/>
      <c r="BT619" s="140">
        <v>1</v>
      </c>
      <c r="BU619" s="141">
        <v>1</v>
      </c>
      <c r="BV619" s="140"/>
      <c r="BW619" s="153">
        <f t="shared" si="278"/>
        <v>481</v>
      </c>
    </row>
    <row r="620" s="129" customFormat="1" spans="1:75">
      <c r="A620" s="170">
        <v>678</v>
      </c>
      <c r="B620" s="171">
        <v>46062</v>
      </c>
      <c r="C620" s="223" t="s">
        <v>99</v>
      </c>
      <c r="D620" s="130" t="str">
        <f t="shared" si="290"/>
        <v>IG</v>
      </c>
      <c r="E620" s="172" t="s">
        <v>139</v>
      </c>
      <c r="F620" s="172" t="s">
        <v>134</v>
      </c>
      <c r="G620" s="173" t="s">
        <v>123</v>
      </c>
      <c r="H620" s="173"/>
      <c r="I620" s="173"/>
      <c r="J620" s="105">
        <v>208322.01</v>
      </c>
      <c r="K620" s="197" t="str">
        <f>VLOOKUP(J620,'[3]Item List (3)'!A$1:B$110000,2,FALSE)</f>
        <v>NA/RNA.OR 49/32</v>
      </c>
      <c r="L620" s="105">
        <v>260101002</v>
      </c>
      <c r="M620" s="198" t="str">
        <f t="shared" si="287"/>
        <v>OR</v>
      </c>
      <c r="N620" s="153">
        <v>45</v>
      </c>
      <c r="O620" s="199">
        <f t="shared" si="274"/>
        <v>80</v>
      </c>
      <c r="P620" s="153">
        <v>1</v>
      </c>
      <c r="Q620" s="153">
        <v>478</v>
      </c>
      <c r="R620" s="153">
        <v>18</v>
      </c>
      <c r="S620" s="153">
        <v>2</v>
      </c>
      <c r="T620" s="153"/>
      <c r="U620" s="209">
        <f t="shared" si="277"/>
        <v>480</v>
      </c>
      <c r="V620" s="153">
        <v>440</v>
      </c>
      <c r="W620" s="153"/>
      <c r="X620" s="153"/>
      <c r="Y620" s="153"/>
      <c r="Z620" s="153"/>
      <c r="AA620" s="153"/>
      <c r="AB620" s="153"/>
      <c r="AC620" s="153"/>
      <c r="AD620" s="153"/>
      <c r="AE620" s="153"/>
      <c r="AF620" s="153"/>
      <c r="AG620" s="153"/>
      <c r="AH620" s="153"/>
      <c r="AI620" s="153"/>
      <c r="AJ620" s="153">
        <v>20</v>
      </c>
      <c r="AK620" s="153"/>
      <c r="AL620" s="153"/>
      <c r="AM620" s="153"/>
      <c r="AN620" s="153"/>
      <c r="AO620" s="153"/>
      <c r="AP620" s="153">
        <v>20</v>
      </c>
      <c r="AQ620" s="153"/>
      <c r="AR620" s="153"/>
      <c r="AS620" s="153"/>
      <c r="AT620" s="153"/>
      <c r="AU620" s="153"/>
      <c r="AV620" s="153"/>
      <c r="AW620" s="153"/>
      <c r="AX620" s="153"/>
      <c r="AY620" s="153"/>
      <c r="AZ620" s="153"/>
      <c r="BA620" s="153"/>
      <c r="BB620" s="153"/>
      <c r="BC620" s="153"/>
      <c r="BD620" s="153"/>
      <c r="BE620" s="153"/>
      <c r="BF620" s="153"/>
      <c r="BG620" s="223">
        <f t="shared" si="275"/>
        <v>480</v>
      </c>
      <c r="BH620" s="224">
        <f t="shared" si="288"/>
        <v>8</v>
      </c>
      <c r="BI620" s="225">
        <f t="shared" si="279"/>
        <v>7.33333333333333</v>
      </c>
      <c r="BJ620" s="225">
        <f t="shared" si="280"/>
        <v>91.6666666666667</v>
      </c>
      <c r="BK620" s="226">
        <f t="shared" si="281"/>
        <v>81.8181818181819</v>
      </c>
      <c r="BL620" s="226">
        <f t="shared" si="282"/>
        <v>95.8333333333333</v>
      </c>
      <c r="BM620" s="226">
        <f t="shared" si="289"/>
        <v>71.8750000000001</v>
      </c>
      <c r="BN620" s="237">
        <f t="shared" si="283"/>
        <v>0.333333333333333</v>
      </c>
      <c r="BO620" s="237">
        <f t="shared" si="284"/>
        <v>613.333333333333</v>
      </c>
      <c r="BP620" s="237">
        <f t="shared" si="285"/>
        <v>0.333333333333333</v>
      </c>
      <c r="BQ620" s="238">
        <f t="shared" si="286"/>
        <v>26.6666666666667</v>
      </c>
      <c r="BR620" s="140"/>
      <c r="BS620" s="140">
        <v>2</v>
      </c>
      <c r="BT620" s="140"/>
      <c r="BU620" s="141"/>
      <c r="BV620" s="140"/>
      <c r="BW620" s="153">
        <f t="shared" si="278"/>
        <v>478</v>
      </c>
    </row>
    <row r="621" s="129" customFormat="1" spans="1:75">
      <c r="A621" s="170">
        <v>679</v>
      </c>
      <c r="B621" s="171">
        <v>46062</v>
      </c>
      <c r="C621" s="223" t="s">
        <v>97</v>
      </c>
      <c r="D621" s="130" t="str">
        <f t="shared" si="290"/>
        <v>IG</v>
      </c>
      <c r="E621" s="172" t="s">
        <v>144</v>
      </c>
      <c r="F621" s="172" t="s">
        <v>134</v>
      </c>
      <c r="G621" s="173" t="s">
        <v>145</v>
      </c>
      <c r="H621" s="173"/>
      <c r="I621" s="173"/>
      <c r="J621" s="105">
        <v>208247</v>
      </c>
      <c r="K621" s="197" t="str">
        <f>VLOOKUP(J621,'[3]Item List (3)'!A$1:B$110000,2,FALSE)</f>
        <v>OR.209 YY2 </v>
      </c>
      <c r="L621" s="105">
        <v>251221004</v>
      </c>
      <c r="M621" s="198" t="str">
        <f t="shared" si="287"/>
        <v>OR</v>
      </c>
      <c r="N621" s="153">
        <v>20</v>
      </c>
      <c r="O621" s="199">
        <f t="shared" si="274"/>
        <v>180</v>
      </c>
      <c r="P621" s="153">
        <v>1</v>
      </c>
      <c r="Q621" s="153">
        <v>1245</v>
      </c>
      <c r="R621" s="153">
        <v>8</v>
      </c>
      <c r="S621" s="153">
        <v>3</v>
      </c>
      <c r="T621" s="153"/>
      <c r="U621" s="209">
        <f t="shared" si="277"/>
        <v>1248</v>
      </c>
      <c r="V621" s="153">
        <v>460</v>
      </c>
      <c r="W621" s="153"/>
      <c r="X621" s="153"/>
      <c r="Y621" s="153"/>
      <c r="Z621" s="153"/>
      <c r="AA621" s="153"/>
      <c r="AB621" s="153"/>
      <c r="AC621" s="153"/>
      <c r="AD621" s="153"/>
      <c r="AE621" s="153"/>
      <c r="AF621" s="153"/>
      <c r="AG621" s="153"/>
      <c r="AH621" s="153"/>
      <c r="AI621" s="153"/>
      <c r="AJ621" s="153"/>
      <c r="AK621" s="153"/>
      <c r="AL621" s="153"/>
      <c r="AM621" s="153"/>
      <c r="AN621" s="153"/>
      <c r="AO621" s="153"/>
      <c r="AP621" s="153"/>
      <c r="AQ621" s="153"/>
      <c r="AR621" s="153"/>
      <c r="AS621" s="153"/>
      <c r="AT621" s="153"/>
      <c r="AU621" s="153"/>
      <c r="AV621" s="153">
        <v>20</v>
      </c>
      <c r="AW621" s="153"/>
      <c r="AX621" s="153"/>
      <c r="AY621" s="153"/>
      <c r="AZ621" s="153"/>
      <c r="BA621" s="153"/>
      <c r="BB621" s="153"/>
      <c r="BC621" s="153"/>
      <c r="BD621" s="153"/>
      <c r="BE621" s="153"/>
      <c r="BF621" s="153"/>
      <c r="BG621" s="223">
        <f t="shared" si="275"/>
        <v>480</v>
      </c>
      <c r="BH621" s="224">
        <f t="shared" si="288"/>
        <v>8</v>
      </c>
      <c r="BI621" s="225">
        <f t="shared" si="279"/>
        <v>7.66666666666667</v>
      </c>
      <c r="BJ621" s="225">
        <f t="shared" si="280"/>
        <v>95.8333333333333</v>
      </c>
      <c r="BK621" s="226">
        <f t="shared" si="281"/>
        <v>90.4347826086956</v>
      </c>
      <c r="BL621" s="226">
        <f t="shared" si="282"/>
        <v>99.1185897435898</v>
      </c>
      <c r="BM621" s="226">
        <f t="shared" si="289"/>
        <v>85.9027777777777</v>
      </c>
      <c r="BN621" s="237">
        <f t="shared" si="283"/>
        <v>0</v>
      </c>
      <c r="BO621" s="237">
        <f t="shared" si="284"/>
        <v>1440</v>
      </c>
      <c r="BP621" s="237">
        <f t="shared" si="285"/>
        <v>0.333333333333333</v>
      </c>
      <c r="BQ621" s="238">
        <f t="shared" si="286"/>
        <v>60</v>
      </c>
      <c r="BR621" s="140">
        <v>1</v>
      </c>
      <c r="BS621" s="140"/>
      <c r="BT621" s="140">
        <v>1</v>
      </c>
      <c r="BU621" s="141">
        <v>1</v>
      </c>
      <c r="BV621" s="140"/>
      <c r="BW621" s="153">
        <f t="shared" si="278"/>
        <v>1245</v>
      </c>
    </row>
    <row r="622" s="129" customFormat="1" spans="1:75">
      <c r="A622" s="170">
        <v>680</v>
      </c>
      <c r="B622" s="171">
        <v>46062</v>
      </c>
      <c r="C622" s="223" t="s">
        <v>99</v>
      </c>
      <c r="D622" s="130" t="str">
        <f t="shared" si="290"/>
        <v>IG</v>
      </c>
      <c r="E622" s="172" t="s">
        <v>144</v>
      </c>
      <c r="F622" s="172"/>
      <c r="G622" s="173"/>
      <c r="H622" s="173"/>
      <c r="I622" s="173"/>
      <c r="J622" s="105"/>
      <c r="K622" s="197" t="e">
        <f>VLOOKUP(J622,'[3]Item List (3)'!A$1:B$110000,2,FALSE)</f>
        <v>#N/A</v>
      </c>
      <c r="L622" s="105"/>
      <c r="M622" s="198" t="str">
        <f t="shared" si="287"/>
        <v>IR</v>
      </c>
      <c r="N622" s="153"/>
      <c r="O622" s="199" t="str">
        <f t="shared" si="274"/>
        <v/>
      </c>
      <c r="P622" s="153"/>
      <c r="Q622" s="153"/>
      <c r="R622" s="153"/>
      <c r="S622" s="153"/>
      <c r="T622" s="153"/>
      <c r="U622" s="209">
        <f t="shared" si="277"/>
        <v>0</v>
      </c>
      <c r="V622" s="153"/>
      <c r="W622" s="153"/>
      <c r="X622" s="153"/>
      <c r="Y622" s="153"/>
      <c r="Z622" s="153"/>
      <c r="AA622" s="153"/>
      <c r="AB622" s="153"/>
      <c r="AC622" s="153"/>
      <c r="AD622" s="153"/>
      <c r="AE622" s="153"/>
      <c r="AF622" s="153"/>
      <c r="AG622" s="153"/>
      <c r="AH622" s="153"/>
      <c r="AI622" s="153"/>
      <c r="AJ622" s="153"/>
      <c r="AK622" s="153"/>
      <c r="AL622" s="153"/>
      <c r="AM622" s="153"/>
      <c r="AN622" s="153"/>
      <c r="AO622" s="153"/>
      <c r="AP622" s="153"/>
      <c r="AQ622" s="153"/>
      <c r="AR622" s="153"/>
      <c r="AS622" s="153"/>
      <c r="AT622" s="153"/>
      <c r="AU622" s="153">
        <v>480</v>
      </c>
      <c r="AV622" s="153"/>
      <c r="AW622" s="153"/>
      <c r="AX622" s="153"/>
      <c r="AY622" s="153"/>
      <c r="AZ622" s="153"/>
      <c r="BA622" s="153"/>
      <c r="BB622" s="153"/>
      <c r="BC622" s="153"/>
      <c r="BD622" s="153"/>
      <c r="BE622" s="153"/>
      <c r="BF622" s="153"/>
      <c r="BG622" s="223">
        <f t="shared" si="275"/>
        <v>480</v>
      </c>
      <c r="BH622" s="224">
        <f t="shared" si="288"/>
        <v>8</v>
      </c>
      <c r="BI622" s="225">
        <f t="shared" si="279"/>
        <v>0</v>
      </c>
      <c r="BJ622" s="225">
        <f t="shared" si="280"/>
        <v>0</v>
      </c>
      <c r="BK622" s="226">
        <f t="shared" si="281"/>
        <v>0</v>
      </c>
      <c r="BL622" s="226">
        <f t="shared" si="282"/>
        <v>0</v>
      </c>
      <c r="BM622" s="226">
        <f t="shared" si="289"/>
        <v>0</v>
      </c>
      <c r="BN622" s="237">
        <f t="shared" si="283"/>
        <v>0</v>
      </c>
      <c r="BO622" s="237">
        <f t="shared" si="284"/>
        <v>0</v>
      </c>
      <c r="BP622" s="237">
        <f t="shared" si="285"/>
        <v>8</v>
      </c>
      <c r="BQ622" s="238">
        <f t="shared" si="286"/>
        <v>0</v>
      </c>
      <c r="BR622" s="140"/>
      <c r="BS622" s="140"/>
      <c r="BT622" s="140"/>
      <c r="BU622" s="141"/>
      <c r="BV622" s="140"/>
      <c r="BW622" s="153">
        <f t="shared" si="278"/>
        <v>0</v>
      </c>
    </row>
    <row r="623" s="129" customFormat="1" spans="1:75">
      <c r="A623" s="170">
        <v>681</v>
      </c>
      <c r="B623" s="171">
        <v>46062</v>
      </c>
      <c r="C623" s="223" t="s">
        <v>97</v>
      </c>
      <c r="D623" s="130" t="str">
        <f t="shared" si="290"/>
        <v>IG</v>
      </c>
      <c r="E623" s="172" t="s">
        <v>146</v>
      </c>
      <c r="F623" s="172" t="s">
        <v>134</v>
      </c>
      <c r="G623" s="173" t="s">
        <v>150</v>
      </c>
      <c r="H623" s="173"/>
      <c r="I623" s="173"/>
      <c r="J623" s="105">
        <v>104247</v>
      </c>
      <c r="K623" s="197" t="str">
        <f>VLOOKUP(J623,'[3]Item List (3)'!A$1:B$110000,2,FALSE)</f>
        <v>IR.209</v>
      </c>
      <c r="L623" s="105">
        <v>251221001</v>
      </c>
      <c r="M623" s="198" t="str">
        <f t="shared" si="287"/>
        <v>IR</v>
      </c>
      <c r="N623" s="153">
        <v>25</v>
      </c>
      <c r="O623" s="199">
        <f t="shared" si="274"/>
        <v>144</v>
      </c>
      <c r="P623" s="153">
        <v>1</v>
      </c>
      <c r="Q623" s="153">
        <v>749</v>
      </c>
      <c r="R623" s="153">
        <v>14</v>
      </c>
      <c r="S623" s="153">
        <v>12</v>
      </c>
      <c r="T623" s="153">
        <v>46</v>
      </c>
      <c r="U623" s="209">
        <f t="shared" si="277"/>
        <v>807</v>
      </c>
      <c r="V623" s="153">
        <v>410</v>
      </c>
      <c r="W623" s="153"/>
      <c r="X623" s="153">
        <v>20</v>
      </c>
      <c r="Y623" s="153"/>
      <c r="Z623" s="153">
        <v>10</v>
      </c>
      <c r="AA623" s="153"/>
      <c r="AB623" s="153"/>
      <c r="AC623" s="153">
        <v>15</v>
      </c>
      <c r="AD623" s="153"/>
      <c r="AE623" s="153">
        <v>5</v>
      </c>
      <c r="AF623" s="153"/>
      <c r="AG623" s="153"/>
      <c r="AH623" s="153"/>
      <c r="AI623" s="153"/>
      <c r="AJ623" s="153"/>
      <c r="AK623" s="153"/>
      <c r="AL623" s="153"/>
      <c r="AM623" s="153"/>
      <c r="AN623" s="153"/>
      <c r="AO623" s="153"/>
      <c r="AP623" s="153">
        <v>20</v>
      </c>
      <c r="AQ623" s="153"/>
      <c r="AR623" s="153"/>
      <c r="AS623" s="153"/>
      <c r="AT623" s="153"/>
      <c r="AU623" s="153"/>
      <c r="AV623" s="153"/>
      <c r="AW623" s="153"/>
      <c r="AX623" s="153"/>
      <c r="AY623" s="153"/>
      <c r="AZ623" s="153"/>
      <c r="BA623" s="153"/>
      <c r="BB623" s="153"/>
      <c r="BC623" s="153"/>
      <c r="BD623" s="153"/>
      <c r="BE623" s="153"/>
      <c r="BF623" s="153"/>
      <c r="BG623" s="223">
        <f t="shared" si="275"/>
        <v>480</v>
      </c>
      <c r="BH623" s="224">
        <f t="shared" si="288"/>
        <v>8</v>
      </c>
      <c r="BI623" s="225">
        <f t="shared" si="279"/>
        <v>6.83333333333333</v>
      </c>
      <c r="BJ623" s="225">
        <f t="shared" si="280"/>
        <v>85.4166666666667</v>
      </c>
      <c r="BK623" s="226">
        <f t="shared" si="281"/>
        <v>82.0121951219513</v>
      </c>
      <c r="BL623" s="226">
        <f t="shared" si="282"/>
        <v>91.0780669144982</v>
      </c>
      <c r="BM623" s="226">
        <f t="shared" si="289"/>
        <v>63.8020833333334</v>
      </c>
      <c r="BN623" s="237">
        <f t="shared" si="283"/>
        <v>0.333333333333333</v>
      </c>
      <c r="BO623" s="237">
        <f t="shared" si="284"/>
        <v>1104</v>
      </c>
      <c r="BP623" s="237">
        <f t="shared" si="285"/>
        <v>0.833333333333333</v>
      </c>
      <c r="BQ623" s="238">
        <f t="shared" si="286"/>
        <v>120</v>
      </c>
      <c r="BR623" s="140">
        <v>1</v>
      </c>
      <c r="BS623" s="140"/>
      <c r="BT623" s="140"/>
      <c r="BU623" s="141"/>
      <c r="BV623" s="140"/>
      <c r="BW623" s="153">
        <f t="shared" si="278"/>
        <v>749</v>
      </c>
    </row>
    <row r="624" s="129" customFormat="1" spans="1:75">
      <c r="A624" s="170">
        <v>682</v>
      </c>
      <c r="B624" s="171">
        <v>46062</v>
      </c>
      <c r="C624" s="223" t="s">
        <v>99</v>
      </c>
      <c r="D624" s="130" t="str">
        <f t="shared" si="290"/>
        <v>IG</v>
      </c>
      <c r="E624" s="172" t="s">
        <v>146</v>
      </c>
      <c r="F624" s="172" t="s">
        <v>134</v>
      </c>
      <c r="G624" s="173" t="s">
        <v>154</v>
      </c>
      <c r="H624" s="173"/>
      <c r="I624" s="173"/>
      <c r="J624" s="105">
        <v>104247</v>
      </c>
      <c r="K624" s="197" t="str">
        <f>VLOOKUP(J624,'[3]Item List (3)'!A$1:B$110000,2,FALSE)</f>
        <v>IR.209</v>
      </c>
      <c r="L624" s="105">
        <v>251221001</v>
      </c>
      <c r="M624" s="198" t="str">
        <f t="shared" si="287"/>
        <v>IR</v>
      </c>
      <c r="N624" s="153">
        <v>25</v>
      </c>
      <c r="O624" s="199">
        <f t="shared" si="274"/>
        <v>144</v>
      </c>
      <c r="P624" s="153">
        <v>1</v>
      </c>
      <c r="Q624" s="153">
        <v>916</v>
      </c>
      <c r="R624" s="153">
        <v>27</v>
      </c>
      <c r="S624" s="153">
        <v>4</v>
      </c>
      <c r="T624" s="153">
        <v>25</v>
      </c>
      <c r="U624" s="209">
        <f t="shared" si="277"/>
        <v>945</v>
      </c>
      <c r="V624" s="153">
        <v>445</v>
      </c>
      <c r="W624" s="153"/>
      <c r="X624" s="153">
        <v>10</v>
      </c>
      <c r="Y624" s="153"/>
      <c r="Z624" s="153"/>
      <c r="AA624" s="153"/>
      <c r="AB624" s="153"/>
      <c r="AC624" s="153"/>
      <c r="AD624" s="153"/>
      <c r="AE624" s="153">
        <v>5</v>
      </c>
      <c r="AF624" s="153"/>
      <c r="AG624" s="153"/>
      <c r="AH624" s="153"/>
      <c r="AI624" s="153"/>
      <c r="AJ624" s="153"/>
      <c r="AK624" s="153"/>
      <c r="AL624" s="153"/>
      <c r="AM624" s="153"/>
      <c r="AN624" s="153"/>
      <c r="AO624" s="153"/>
      <c r="AP624" s="153">
        <v>20</v>
      </c>
      <c r="AQ624" s="153"/>
      <c r="AR624" s="153"/>
      <c r="AS624" s="153"/>
      <c r="AT624" s="153"/>
      <c r="AU624" s="153"/>
      <c r="AV624" s="153"/>
      <c r="AW624" s="153"/>
      <c r="AX624" s="153"/>
      <c r="AY624" s="153"/>
      <c r="AZ624" s="153"/>
      <c r="BA624" s="153"/>
      <c r="BB624" s="153"/>
      <c r="BC624" s="153"/>
      <c r="BD624" s="153"/>
      <c r="BE624" s="153"/>
      <c r="BF624" s="153"/>
      <c r="BG624" s="223">
        <f t="shared" si="275"/>
        <v>480</v>
      </c>
      <c r="BH624" s="224">
        <f t="shared" si="288"/>
        <v>8</v>
      </c>
      <c r="BI624" s="225">
        <f t="shared" si="279"/>
        <v>7.41666666666667</v>
      </c>
      <c r="BJ624" s="225">
        <f t="shared" si="280"/>
        <v>92.7083333333333</v>
      </c>
      <c r="BK624" s="226">
        <f t="shared" si="281"/>
        <v>88.4831460674157</v>
      </c>
      <c r="BL624" s="226">
        <f t="shared" si="282"/>
        <v>94.0740740740741</v>
      </c>
      <c r="BM624" s="226">
        <f t="shared" si="289"/>
        <v>77.1701388888888</v>
      </c>
      <c r="BN624" s="237">
        <f t="shared" si="283"/>
        <v>0.333333333333333</v>
      </c>
      <c r="BO624" s="237">
        <f t="shared" si="284"/>
        <v>1104</v>
      </c>
      <c r="BP624" s="237">
        <f t="shared" si="285"/>
        <v>0.25</v>
      </c>
      <c r="BQ624" s="238">
        <f t="shared" si="286"/>
        <v>36</v>
      </c>
      <c r="BR624" s="140">
        <v>2</v>
      </c>
      <c r="BS624" s="140"/>
      <c r="BT624" s="140"/>
      <c r="BU624" s="141"/>
      <c r="BV624" s="140"/>
      <c r="BW624" s="153">
        <f t="shared" si="278"/>
        <v>916</v>
      </c>
    </row>
    <row r="625" s="129" customFormat="1" spans="1:75">
      <c r="A625" s="170">
        <v>683</v>
      </c>
      <c r="B625" s="171">
        <v>46062</v>
      </c>
      <c r="C625" s="223" t="s">
        <v>97</v>
      </c>
      <c r="D625" s="130" t="str">
        <f t="shared" si="290"/>
        <v>IG</v>
      </c>
      <c r="E625" s="172" t="s">
        <v>149</v>
      </c>
      <c r="F625" s="172" t="s">
        <v>134</v>
      </c>
      <c r="G625" s="173" t="s">
        <v>176</v>
      </c>
      <c r="H625" s="173"/>
      <c r="I625" s="35"/>
      <c r="J625" s="105">
        <v>200497.11</v>
      </c>
      <c r="K625" s="197" t="str">
        <f>VLOOKUP(J625,'[3]Item List (3)'!A$1:B$110000,2,FALSE)</f>
        <v>OR.MNA6718G</v>
      </c>
      <c r="L625" s="105">
        <v>260129020</v>
      </c>
      <c r="M625" s="198" t="str">
        <f t="shared" si="287"/>
        <v>OR</v>
      </c>
      <c r="N625" s="153">
        <v>30</v>
      </c>
      <c r="O625" s="199">
        <f t="shared" si="274"/>
        <v>120</v>
      </c>
      <c r="P625" s="153">
        <v>1</v>
      </c>
      <c r="Q625" s="153">
        <v>812</v>
      </c>
      <c r="R625" s="153">
        <v>2</v>
      </c>
      <c r="S625" s="153"/>
      <c r="T625" s="153"/>
      <c r="U625" s="209">
        <f t="shared" si="277"/>
        <v>812</v>
      </c>
      <c r="V625" s="153">
        <v>460</v>
      </c>
      <c r="W625" s="153"/>
      <c r="X625" s="153"/>
      <c r="Y625" s="153"/>
      <c r="Z625" s="153"/>
      <c r="AA625" s="153"/>
      <c r="AB625" s="153"/>
      <c r="AC625" s="153"/>
      <c r="AD625" s="153"/>
      <c r="AE625" s="153"/>
      <c r="AF625" s="153">
        <v>10</v>
      </c>
      <c r="AG625" s="153"/>
      <c r="AH625" s="153"/>
      <c r="AI625" s="153"/>
      <c r="AJ625" s="153"/>
      <c r="AK625" s="153"/>
      <c r="AL625" s="153"/>
      <c r="AM625" s="153"/>
      <c r="AN625" s="153"/>
      <c r="AO625" s="153"/>
      <c r="AP625" s="153">
        <v>10</v>
      </c>
      <c r="AQ625" s="153"/>
      <c r="AR625" s="153"/>
      <c r="AS625" s="153"/>
      <c r="AT625" s="153"/>
      <c r="AU625" s="153"/>
      <c r="AV625" s="153"/>
      <c r="AW625" s="153"/>
      <c r="AX625" s="153"/>
      <c r="AY625" s="153"/>
      <c r="AZ625" s="153"/>
      <c r="BA625" s="153"/>
      <c r="BB625" s="153"/>
      <c r="BC625" s="153"/>
      <c r="BD625" s="153"/>
      <c r="BE625" s="153"/>
      <c r="BF625" s="153"/>
      <c r="BG625" s="223">
        <f t="shared" si="275"/>
        <v>480</v>
      </c>
      <c r="BH625" s="224">
        <f t="shared" si="288"/>
        <v>8</v>
      </c>
      <c r="BI625" s="225">
        <f t="shared" si="279"/>
        <v>7.66666666666667</v>
      </c>
      <c r="BJ625" s="225">
        <f t="shared" si="280"/>
        <v>95.8333333333333</v>
      </c>
      <c r="BK625" s="226">
        <f t="shared" si="281"/>
        <v>88.2608695652174</v>
      </c>
      <c r="BL625" s="226">
        <f t="shared" si="282"/>
        <v>99.7536945812808</v>
      </c>
      <c r="BM625" s="226">
        <f t="shared" si="289"/>
        <v>84.3749999999999</v>
      </c>
      <c r="BN625" s="237">
        <f t="shared" si="283"/>
        <v>0.166666666666667</v>
      </c>
      <c r="BO625" s="237">
        <f t="shared" si="284"/>
        <v>940</v>
      </c>
      <c r="BP625" s="237">
        <f t="shared" si="285"/>
        <v>0.166666666666667</v>
      </c>
      <c r="BQ625" s="238">
        <f t="shared" si="286"/>
        <v>20</v>
      </c>
      <c r="BR625" s="140"/>
      <c r="BS625" s="140"/>
      <c r="BT625" s="140"/>
      <c r="BU625" s="141"/>
      <c r="BV625" s="140"/>
      <c r="BW625" s="153">
        <f t="shared" si="278"/>
        <v>812</v>
      </c>
    </row>
    <row r="626" s="129" customFormat="1" spans="1:75">
      <c r="A626" s="170">
        <v>684</v>
      </c>
      <c r="B626" s="171">
        <v>46062</v>
      </c>
      <c r="C626" s="223" t="s">
        <v>99</v>
      </c>
      <c r="D626" s="130" t="str">
        <f t="shared" si="290"/>
        <v>IG</v>
      </c>
      <c r="E626" s="172" t="s">
        <v>149</v>
      </c>
      <c r="F626" s="172" t="s">
        <v>134</v>
      </c>
      <c r="G626" s="173" t="s">
        <v>130</v>
      </c>
      <c r="H626" s="173"/>
      <c r="I626" s="35"/>
      <c r="J626" s="105">
        <v>200497.11</v>
      </c>
      <c r="K626" s="197" t="str">
        <f>VLOOKUP(J626,'[3]Item List (3)'!A$1:B$110000,2,FALSE)</f>
        <v>OR.MNA6718G</v>
      </c>
      <c r="L626" s="105">
        <v>260129020</v>
      </c>
      <c r="M626" s="198" t="str">
        <f t="shared" si="287"/>
        <v>OR</v>
      </c>
      <c r="N626" s="153">
        <v>30</v>
      </c>
      <c r="O626" s="199">
        <f t="shared" ref="O626:O631" si="291">IFERROR(3600/N626,"")</f>
        <v>120</v>
      </c>
      <c r="P626" s="153">
        <v>1</v>
      </c>
      <c r="Q626" s="153">
        <v>856</v>
      </c>
      <c r="R626" s="153"/>
      <c r="S626" s="153">
        <v>3</v>
      </c>
      <c r="T626" s="153"/>
      <c r="U626" s="209">
        <f t="shared" si="277"/>
        <v>859</v>
      </c>
      <c r="V626" s="153">
        <v>470</v>
      </c>
      <c r="W626" s="153"/>
      <c r="X626" s="153"/>
      <c r="Y626" s="153"/>
      <c r="Z626" s="153"/>
      <c r="AA626" s="153"/>
      <c r="AB626" s="153"/>
      <c r="AC626" s="153"/>
      <c r="AD626" s="153"/>
      <c r="AE626" s="153"/>
      <c r="AF626" s="153"/>
      <c r="AG626" s="153"/>
      <c r="AH626" s="153"/>
      <c r="AI626" s="153"/>
      <c r="AJ626" s="153"/>
      <c r="AK626" s="153"/>
      <c r="AL626" s="153"/>
      <c r="AM626" s="153"/>
      <c r="AN626" s="153"/>
      <c r="AO626" s="153"/>
      <c r="AP626" s="153">
        <v>10</v>
      </c>
      <c r="AQ626" s="153"/>
      <c r="AR626" s="153"/>
      <c r="AS626" s="153"/>
      <c r="AT626" s="153"/>
      <c r="AU626" s="153"/>
      <c r="AV626" s="153"/>
      <c r="AW626" s="153"/>
      <c r="AX626" s="153"/>
      <c r="AY626" s="153"/>
      <c r="AZ626" s="153"/>
      <c r="BA626" s="153"/>
      <c r="BB626" s="153"/>
      <c r="BC626" s="153"/>
      <c r="BD626" s="153"/>
      <c r="BE626" s="153"/>
      <c r="BF626" s="153"/>
      <c r="BG626" s="223">
        <f t="shared" ref="BG626:BG634" si="292">SUM(V626:BF626)</f>
        <v>480</v>
      </c>
      <c r="BH626" s="224">
        <f t="shared" si="288"/>
        <v>8</v>
      </c>
      <c r="BI626" s="225">
        <f t="shared" si="279"/>
        <v>7.83333333333333</v>
      </c>
      <c r="BJ626" s="225">
        <f t="shared" si="280"/>
        <v>97.9166666666667</v>
      </c>
      <c r="BK626" s="226">
        <f t="shared" si="281"/>
        <v>91.3829787234043</v>
      </c>
      <c r="BL626" s="226">
        <f t="shared" si="282"/>
        <v>99.65075669383</v>
      </c>
      <c r="BM626" s="226">
        <f t="shared" si="289"/>
        <v>89.1666666666667</v>
      </c>
      <c r="BN626" s="237">
        <f t="shared" si="283"/>
        <v>0.166666666666667</v>
      </c>
      <c r="BO626" s="237">
        <f t="shared" si="284"/>
        <v>940</v>
      </c>
      <c r="BP626" s="237">
        <f t="shared" si="285"/>
        <v>0</v>
      </c>
      <c r="BQ626" s="238">
        <f t="shared" si="286"/>
        <v>0</v>
      </c>
      <c r="BR626" s="140">
        <v>2</v>
      </c>
      <c r="BS626" s="140">
        <v>2</v>
      </c>
      <c r="BT626" s="140"/>
      <c r="BU626" s="141"/>
      <c r="BV626" s="140"/>
      <c r="BW626" s="153">
        <f t="shared" si="278"/>
        <v>856</v>
      </c>
    </row>
    <row r="627" s="129" customFormat="1" spans="1:75">
      <c r="A627" s="170">
        <v>685</v>
      </c>
      <c r="B627" s="171">
        <v>46062</v>
      </c>
      <c r="C627" s="223" t="s">
        <v>97</v>
      </c>
      <c r="D627" s="130" t="str">
        <f t="shared" si="290"/>
        <v>IG</v>
      </c>
      <c r="E627" s="172" t="s">
        <v>152</v>
      </c>
      <c r="F627" s="172"/>
      <c r="G627" s="173"/>
      <c r="H627" s="173"/>
      <c r="I627" s="173"/>
      <c r="J627" s="105"/>
      <c r="K627" s="197" t="e">
        <f>VLOOKUP(J627,'[3]Item List (3)'!A$1:B$110000,2,FALSE)</f>
        <v>#N/A</v>
      </c>
      <c r="L627" s="105"/>
      <c r="M627" s="198" t="str">
        <f t="shared" si="287"/>
        <v>IR</v>
      </c>
      <c r="N627" s="153"/>
      <c r="O627" s="199" t="str">
        <f t="shared" si="291"/>
        <v/>
      </c>
      <c r="P627" s="153"/>
      <c r="Q627" s="153"/>
      <c r="R627" s="153"/>
      <c r="S627" s="153"/>
      <c r="T627" s="153"/>
      <c r="U627" s="209">
        <f t="shared" si="277"/>
        <v>0</v>
      </c>
      <c r="V627" s="153"/>
      <c r="W627" s="153"/>
      <c r="X627" s="153"/>
      <c r="Y627" s="153"/>
      <c r="Z627" s="153"/>
      <c r="AA627" s="153"/>
      <c r="AB627" s="153"/>
      <c r="AC627" s="153"/>
      <c r="AD627" s="153"/>
      <c r="AE627" s="153"/>
      <c r="AF627" s="153"/>
      <c r="AG627" s="153"/>
      <c r="AH627" s="153"/>
      <c r="AI627" s="153"/>
      <c r="AJ627" s="153"/>
      <c r="AK627" s="153"/>
      <c r="AL627" s="153"/>
      <c r="AM627" s="153"/>
      <c r="AN627" s="153"/>
      <c r="AO627" s="153"/>
      <c r="AP627" s="153"/>
      <c r="AQ627" s="153"/>
      <c r="AR627" s="153"/>
      <c r="AS627" s="153"/>
      <c r="AT627" s="153"/>
      <c r="AU627" s="153"/>
      <c r="AV627" s="153"/>
      <c r="AW627" s="153">
        <v>480</v>
      </c>
      <c r="AX627" s="153"/>
      <c r="AY627" s="153"/>
      <c r="AZ627" s="153"/>
      <c r="BA627" s="153"/>
      <c r="BB627" s="153"/>
      <c r="BC627" s="153"/>
      <c r="BD627" s="153"/>
      <c r="BE627" s="153"/>
      <c r="BF627" s="153"/>
      <c r="BG627" s="223">
        <f t="shared" si="292"/>
        <v>480</v>
      </c>
      <c r="BH627" s="224">
        <f t="shared" si="288"/>
        <v>8</v>
      </c>
      <c r="BI627" s="225">
        <f t="shared" si="279"/>
        <v>0</v>
      </c>
      <c r="BJ627" s="225">
        <f t="shared" si="280"/>
        <v>0</v>
      </c>
      <c r="BK627" s="226">
        <f t="shared" si="281"/>
        <v>0</v>
      </c>
      <c r="BL627" s="226">
        <f t="shared" si="282"/>
        <v>0</v>
      </c>
      <c r="BM627" s="226">
        <f t="shared" si="289"/>
        <v>0</v>
      </c>
      <c r="BN627" s="237">
        <f t="shared" si="283"/>
        <v>0</v>
      </c>
      <c r="BO627" s="237">
        <f t="shared" si="284"/>
        <v>0</v>
      </c>
      <c r="BP627" s="237">
        <f t="shared" si="285"/>
        <v>8</v>
      </c>
      <c r="BQ627" s="238">
        <f t="shared" si="286"/>
        <v>0</v>
      </c>
      <c r="BR627" s="140"/>
      <c r="BS627" s="140"/>
      <c r="BT627" s="140"/>
      <c r="BU627" s="141"/>
      <c r="BV627" s="140"/>
      <c r="BW627" s="153">
        <f t="shared" si="278"/>
        <v>0</v>
      </c>
    </row>
    <row r="628" s="129" customFormat="1" spans="1:75">
      <c r="A628" s="170">
        <v>686</v>
      </c>
      <c r="B628" s="171">
        <v>46062</v>
      </c>
      <c r="C628" s="223" t="s">
        <v>99</v>
      </c>
      <c r="D628" s="130" t="str">
        <f t="shared" si="290"/>
        <v>IG</v>
      </c>
      <c r="E628" s="172" t="s">
        <v>152</v>
      </c>
      <c r="F628" s="172"/>
      <c r="G628" s="173"/>
      <c r="H628" s="173"/>
      <c r="I628" s="173"/>
      <c r="J628" s="105"/>
      <c r="K628" s="197" t="e">
        <f>VLOOKUP(J628,'[3]Item List (3)'!A$1:B$110000,2,FALSE)</f>
        <v>#N/A</v>
      </c>
      <c r="L628" s="105"/>
      <c r="M628" s="198" t="str">
        <f t="shared" si="287"/>
        <v>IR</v>
      </c>
      <c r="N628" s="153"/>
      <c r="O628" s="199" t="str">
        <f t="shared" si="291"/>
        <v/>
      </c>
      <c r="P628" s="153"/>
      <c r="Q628" s="153"/>
      <c r="R628" s="153"/>
      <c r="S628" s="153"/>
      <c r="T628" s="153"/>
      <c r="U628" s="209">
        <f t="shared" si="277"/>
        <v>0</v>
      </c>
      <c r="V628" s="153"/>
      <c r="W628" s="153"/>
      <c r="X628" s="153"/>
      <c r="Y628" s="153"/>
      <c r="Z628" s="153"/>
      <c r="AA628" s="153"/>
      <c r="AB628" s="153"/>
      <c r="AC628" s="153"/>
      <c r="AD628" s="153"/>
      <c r="AE628" s="153"/>
      <c r="AF628" s="153"/>
      <c r="AG628" s="153"/>
      <c r="AH628" s="153"/>
      <c r="AI628" s="153"/>
      <c r="AJ628" s="153"/>
      <c r="AK628" s="153"/>
      <c r="AL628" s="153"/>
      <c r="AM628" s="153"/>
      <c r="AN628" s="153"/>
      <c r="AO628" s="153"/>
      <c r="AP628" s="153"/>
      <c r="AQ628" s="153"/>
      <c r="AR628" s="153"/>
      <c r="AS628" s="153"/>
      <c r="AT628" s="153"/>
      <c r="AU628" s="153"/>
      <c r="AV628" s="153"/>
      <c r="AW628" s="153">
        <v>480</v>
      </c>
      <c r="AX628" s="153"/>
      <c r="AY628" s="153"/>
      <c r="AZ628" s="153"/>
      <c r="BA628" s="153"/>
      <c r="BB628" s="153"/>
      <c r="BC628" s="153"/>
      <c r="BD628" s="153"/>
      <c r="BE628" s="153"/>
      <c r="BF628" s="153"/>
      <c r="BG628" s="223">
        <f t="shared" si="292"/>
        <v>480</v>
      </c>
      <c r="BH628" s="224">
        <f t="shared" si="288"/>
        <v>8</v>
      </c>
      <c r="BI628" s="225">
        <f t="shared" si="279"/>
        <v>0</v>
      </c>
      <c r="BJ628" s="225">
        <f t="shared" si="280"/>
        <v>0</v>
      </c>
      <c r="BK628" s="226">
        <f t="shared" si="281"/>
        <v>0</v>
      </c>
      <c r="BL628" s="226">
        <f t="shared" si="282"/>
        <v>0</v>
      </c>
      <c r="BM628" s="226">
        <f t="shared" si="289"/>
        <v>0</v>
      </c>
      <c r="BN628" s="237">
        <f t="shared" si="283"/>
        <v>0</v>
      </c>
      <c r="BO628" s="237">
        <f t="shared" si="284"/>
        <v>0</v>
      </c>
      <c r="BP628" s="237">
        <f t="shared" si="285"/>
        <v>8</v>
      </c>
      <c r="BQ628" s="238">
        <f t="shared" si="286"/>
        <v>0</v>
      </c>
      <c r="BR628" s="140"/>
      <c r="BS628" s="140"/>
      <c r="BT628" s="140"/>
      <c r="BU628" s="141"/>
      <c r="BV628" s="140"/>
      <c r="BW628" s="153">
        <f t="shared" si="278"/>
        <v>0</v>
      </c>
    </row>
    <row r="629" s="129" customFormat="1" spans="1:75">
      <c r="A629" s="170">
        <v>687</v>
      </c>
      <c r="B629" s="171">
        <v>46062</v>
      </c>
      <c r="C629" s="223" t="s">
        <v>97</v>
      </c>
      <c r="D629" s="130" t="str">
        <f t="shared" si="290"/>
        <v>IG</v>
      </c>
      <c r="E629" s="172" t="s">
        <v>153</v>
      </c>
      <c r="F629" s="172" t="s">
        <v>134</v>
      </c>
      <c r="G629" s="173" t="s">
        <v>162</v>
      </c>
      <c r="H629" s="173"/>
      <c r="I629" s="173"/>
      <c r="J629" s="105">
        <v>208448</v>
      </c>
      <c r="K629" s="197" t="str">
        <f>VLOOKUP(J629,'[3]Item List (3)'!A$1:B$110000,2,FALSE)</f>
        <v>R.OR 448(JC 8007) </v>
      </c>
      <c r="L629" s="105">
        <v>251223010</v>
      </c>
      <c r="M629" s="198" t="str">
        <f t="shared" si="287"/>
        <v>OR</v>
      </c>
      <c r="N629" s="153">
        <v>30</v>
      </c>
      <c r="O629" s="199">
        <f t="shared" si="291"/>
        <v>120</v>
      </c>
      <c r="P629" s="153">
        <v>1</v>
      </c>
      <c r="Q629" s="153">
        <v>571</v>
      </c>
      <c r="R629" s="153">
        <v>24</v>
      </c>
      <c r="S629" s="153">
        <v>23</v>
      </c>
      <c r="T629" s="153"/>
      <c r="U629" s="209">
        <f t="shared" si="277"/>
        <v>594</v>
      </c>
      <c r="V629" s="153">
        <v>370</v>
      </c>
      <c r="W629" s="153"/>
      <c r="X629" s="153"/>
      <c r="Y629" s="153"/>
      <c r="Z629" s="153">
        <v>25</v>
      </c>
      <c r="AA629" s="153"/>
      <c r="AB629" s="153"/>
      <c r="AC629" s="153">
        <v>50</v>
      </c>
      <c r="AD629" s="153"/>
      <c r="AE629" s="153">
        <v>10</v>
      </c>
      <c r="AF629" s="153"/>
      <c r="AG629" s="153"/>
      <c r="AH629" s="153"/>
      <c r="AI629" s="153"/>
      <c r="AJ629" s="153"/>
      <c r="AK629" s="153"/>
      <c r="AL629" s="153"/>
      <c r="AM629" s="153"/>
      <c r="AN629" s="153"/>
      <c r="AO629" s="153"/>
      <c r="AP629" s="153">
        <v>20</v>
      </c>
      <c r="AQ629" s="153"/>
      <c r="AR629" s="153"/>
      <c r="AS629" s="153"/>
      <c r="AT629" s="153"/>
      <c r="AU629" s="153"/>
      <c r="AV629" s="153"/>
      <c r="AW629" s="153"/>
      <c r="AX629" s="153"/>
      <c r="AY629" s="153"/>
      <c r="AZ629" s="153"/>
      <c r="BA629" s="153"/>
      <c r="BB629" s="153"/>
      <c r="BC629" s="153"/>
      <c r="BD629" s="153"/>
      <c r="BE629" s="153">
        <v>5</v>
      </c>
      <c r="BF629" s="153"/>
      <c r="BG629" s="223">
        <f t="shared" si="292"/>
        <v>480</v>
      </c>
      <c r="BH629" s="224">
        <f t="shared" si="288"/>
        <v>8</v>
      </c>
      <c r="BI629" s="225">
        <f t="shared" si="279"/>
        <v>6.16666666666667</v>
      </c>
      <c r="BJ629" s="225">
        <f t="shared" si="280"/>
        <v>77.0833333333333</v>
      </c>
      <c r="BK629" s="226">
        <f t="shared" si="281"/>
        <v>80.2702702702702</v>
      </c>
      <c r="BL629" s="226">
        <f t="shared" si="282"/>
        <v>92.0875420875421</v>
      </c>
      <c r="BM629" s="226">
        <f t="shared" si="289"/>
        <v>56.9791666666666</v>
      </c>
      <c r="BN629" s="237">
        <f t="shared" si="283"/>
        <v>0.416666666666667</v>
      </c>
      <c r="BO629" s="237">
        <f t="shared" si="284"/>
        <v>910</v>
      </c>
      <c r="BP629" s="237">
        <f t="shared" si="285"/>
        <v>1.41666666666667</v>
      </c>
      <c r="BQ629" s="238">
        <f t="shared" si="286"/>
        <v>170</v>
      </c>
      <c r="BR629" s="140">
        <v>1</v>
      </c>
      <c r="BS629" s="140"/>
      <c r="BT629" s="140">
        <v>1</v>
      </c>
      <c r="BU629" s="141">
        <v>1</v>
      </c>
      <c r="BV629" s="140"/>
      <c r="BW629" s="153">
        <f t="shared" si="278"/>
        <v>571</v>
      </c>
    </row>
    <row r="630" s="129" customFormat="1" spans="1:75">
      <c r="A630" s="170">
        <v>688</v>
      </c>
      <c r="B630" s="171">
        <v>46062</v>
      </c>
      <c r="C630" s="223" t="s">
        <v>99</v>
      </c>
      <c r="D630" s="130" t="str">
        <f t="shared" si="290"/>
        <v>IG</v>
      </c>
      <c r="E630" s="172" t="s">
        <v>153</v>
      </c>
      <c r="F630" s="172" t="s">
        <v>134</v>
      </c>
      <c r="G630" s="173" t="s">
        <v>136</v>
      </c>
      <c r="H630" s="173"/>
      <c r="I630" s="173"/>
      <c r="J630" s="105">
        <v>208448</v>
      </c>
      <c r="K630" s="197" t="str">
        <f>VLOOKUP(J630,'[3]Item List (3)'!A$1:B$110000,2,FALSE)</f>
        <v>R.OR 448(JC 8007) </v>
      </c>
      <c r="L630" s="105">
        <v>251223010</v>
      </c>
      <c r="M630" s="198" t="str">
        <f t="shared" si="287"/>
        <v>OR</v>
      </c>
      <c r="N630" s="153">
        <v>30</v>
      </c>
      <c r="O630" s="199">
        <f t="shared" si="291"/>
        <v>120</v>
      </c>
      <c r="P630" s="153">
        <v>1</v>
      </c>
      <c r="Q630" s="153">
        <v>502</v>
      </c>
      <c r="R630" s="153">
        <v>22</v>
      </c>
      <c r="S630" s="153">
        <v>25</v>
      </c>
      <c r="T630" s="153"/>
      <c r="U630" s="209">
        <f t="shared" si="277"/>
        <v>527</v>
      </c>
      <c r="V630" s="153">
        <v>340</v>
      </c>
      <c r="W630" s="153"/>
      <c r="X630" s="153">
        <v>45</v>
      </c>
      <c r="Y630" s="153"/>
      <c r="Z630" s="153">
        <v>10</v>
      </c>
      <c r="AA630" s="153"/>
      <c r="AB630" s="153"/>
      <c r="AC630" s="153"/>
      <c r="AD630" s="153"/>
      <c r="AE630" s="153">
        <v>5</v>
      </c>
      <c r="AF630" s="153"/>
      <c r="AG630" s="153"/>
      <c r="AH630" s="153"/>
      <c r="AI630" s="153"/>
      <c r="AJ630" s="153"/>
      <c r="AK630" s="153"/>
      <c r="AL630" s="153"/>
      <c r="AM630" s="153"/>
      <c r="AN630" s="153">
        <v>30</v>
      </c>
      <c r="AO630" s="153"/>
      <c r="AP630" s="153">
        <v>20</v>
      </c>
      <c r="AQ630" s="153"/>
      <c r="AR630" s="153"/>
      <c r="AS630" s="153"/>
      <c r="AT630" s="153"/>
      <c r="AU630" s="153"/>
      <c r="AV630" s="153"/>
      <c r="AW630" s="153"/>
      <c r="AX630" s="153"/>
      <c r="AY630" s="153"/>
      <c r="AZ630" s="153"/>
      <c r="BA630" s="153"/>
      <c r="BB630" s="153"/>
      <c r="BC630" s="153">
        <v>30</v>
      </c>
      <c r="BD630" s="153"/>
      <c r="BE630" s="153"/>
      <c r="BF630" s="153"/>
      <c r="BG630" s="223">
        <f t="shared" si="292"/>
        <v>480</v>
      </c>
      <c r="BH630" s="224">
        <f t="shared" si="288"/>
        <v>8</v>
      </c>
      <c r="BI630" s="225">
        <f t="shared" si="279"/>
        <v>5.66666666666667</v>
      </c>
      <c r="BJ630" s="225">
        <f t="shared" si="280"/>
        <v>70.8333333333333</v>
      </c>
      <c r="BK630" s="226">
        <f t="shared" si="281"/>
        <v>77.5</v>
      </c>
      <c r="BL630" s="226">
        <f t="shared" si="282"/>
        <v>91.0815939278937</v>
      </c>
      <c r="BM630" s="226">
        <f t="shared" si="289"/>
        <v>50</v>
      </c>
      <c r="BN630" s="237">
        <f t="shared" si="283"/>
        <v>0.333333333333333</v>
      </c>
      <c r="BO630" s="237">
        <f t="shared" si="284"/>
        <v>920</v>
      </c>
      <c r="BP630" s="237">
        <f t="shared" si="285"/>
        <v>2</v>
      </c>
      <c r="BQ630" s="238">
        <f t="shared" si="286"/>
        <v>240</v>
      </c>
      <c r="BR630" s="140"/>
      <c r="BS630" s="140"/>
      <c r="BT630" s="140"/>
      <c r="BU630" s="141"/>
      <c r="BV630" s="140"/>
      <c r="BW630" s="153">
        <f t="shared" si="278"/>
        <v>502</v>
      </c>
    </row>
    <row r="631" s="129" customFormat="1" spans="1:75">
      <c r="A631" s="170">
        <v>689</v>
      </c>
      <c r="B631" s="171">
        <v>46062</v>
      </c>
      <c r="C631" s="223" t="s">
        <v>97</v>
      </c>
      <c r="D631" s="130" t="str">
        <f t="shared" si="290"/>
        <v>IG</v>
      </c>
      <c r="E631" s="172" t="s">
        <v>156</v>
      </c>
      <c r="F631" s="172"/>
      <c r="G631" s="173"/>
      <c r="H631" s="173"/>
      <c r="I631" s="173"/>
      <c r="J631" s="105"/>
      <c r="K631" s="197" t="e">
        <f>VLOOKUP(J631,'[3]Item List (3)'!A$1:B$110000,2,FALSE)</f>
        <v>#N/A</v>
      </c>
      <c r="L631" s="105"/>
      <c r="M631" s="198" t="str">
        <f t="shared" si="287"/>
        <v>IR</v>
      </c>
      <c r="N631" s="153"/>
      <c r="O631" s="199" t="str">
        <f t="shared" si="291"/>
        <v/>
      </c>
      <c r="P631" s="153"/>
      <c r="Q631" s="153"/>
      <c r="R631" s="153"/>
      <c r="S631" s="153"/>
      <c r="T631" s="153"/>
      <c r="U631" s="209">
        <f t="shared" si="277"/>
        <v>0</v>
      </c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  <c r="AQ631" s="153"/>
      <c r="AR631" s="153"/>
      <c r="AS631" s="153"/>
      <c r="AT631" s="153"/>
      <c r="AU631" s="153">
        <v>480</v>
      </c>
      <c r="AV631" s="153"/>
      <c r="AW631" s="153"/>
      <c r="AX631" s="153"/>
      <c r="AY631" s="153"/>
      <c r="AZ631" s="153"/>
      <c r="BA631" s="153"/>
      <c r="BB631" s="153"/>
      <c r="BC631" s="153"/>
      <c r="BD631" s="153"/>
      <c r="BE631" s="153"/>
      <c r="BF631" s="153"/>
      <c r="BG631" s="223">
        <f t="shared" si="292"/>
        <v>480</v>
      </c>
      <c r="BH631" s="224">
        <f t="shared" si="288"/>
        <v>8</v>
      </c>
      <c r="BI631" s="225">
        <f t="shared" si="279"/>
        <v>0</v>
      </c>
      <c r="BJ631" s="225">
        <f t="shared" si="280"/>
        <v>0</v>
      </c>
      <c r="BK631" s="226">
        <f t="shared" si="281"/>
        <v>0</v>
      </c>
      <c r="BL631" s="226">
        <f t="shared" si="282"/>
        <v>0</v>
      </c>
      <c r="BM631" s="226">
        <f t="shared" si="289"/>
        <v>0</v>
      </c>
      <c r="BN631" s="237">
        <f t="shared" si="283"/>
        <v>0</v>
      </c>
      <c r="BO631" s="237">
        <f t="shared" si="284"/>
        <v>0</v>
      </c>
      <c r="BP631" s="237">
        <f t="shared" si="285"/>
        <v>8</v>
      </c>
      <c r="BQ631" s="238">
        <f t="shared" si="286"/>
        <v>0</v>
      </c>
      <c r="BR631" s="140"/>
      <c r="BS631" s="140"/>
      <c r="BT631" s="140"/>
      <c r="BU631" s="141"/>
      <c r="BV631" s="140"/>
      <c r="BW631" s="153">
        <f t="shared" si="278"/>
        <v>0</v>
      </c>
    </row>
    <row r="632" s="129" customFormat="1" spans="1:75">
      <c r="A632" s="170">
        <v>690</v>
      </c>
      <c r="B632" s="171">
        <v>46062</v>
      </c>
      <c r="C632" s="223" t="s">
        <v>99</v>
      </c>
      <c r="D632" s="130" t="str">
        <f t="shared" ref="D632:D695" si="293">LEFT(E632,2)</f>
        <v>IG</v>
      </c>
      <c r="E632" s="172" t="s">
        <v>156</v>
      </c>
      <c r="F632" s="172"/>
      <c r="G632" s="173"/>
      <c r="H632" s="173"/>
      <c r="I632" s="173"/>
      <c r="J632" s="105"/>
      <c r="K632" s="197" t="e">
        <f>VLOOKUP(J632,'[3]Item List (3)'!A$1:B$110000,2,FALSE)</f>
        <v>#N/A</v>
      </c>
      <c r="L632" s="105"/>
      <c r="M632" s="198" t="str">
        <f t="shared" si="287"/>
        <v>IR</v>
      </c>
      <c r="N632" s="153"/>
      <c r="O632" s="199" t="str">
        <f t="shared" ref="O632:O653" si="294">IFERROR(3600/N632,"")</f>
        <v/>
      </c>
      <c r="P632" s="153"/>
      <c r="Q632" s="153"/>
      <c r="R632" s="153"/>
      <c r="S632" s="153"/>
      <c r="T632" s="153"/>
      <c r="U632" s="209">
        <f t="shared" si="277"/>
        <v>0</v>
      </c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  <c r="AQ632" s="153"/>
      <c r="AR632" s="153"/>
      <c r="AS632" s="153"/>
      <c r="AT632" s="153"/>
      <c r="AU632" s="153">
        <v>480</v>
      </c>
      <c r="AV632" s="153"/>
      <c r="AW632" s="153"/>
      <c r="AX632" s="153"/>
      <c r="AY632" s="153"/>
      <c r="AZ632" s="153"/>
      <c r="BA632" s="153"/>
      <c r="BB632" s="153"/>
      <c r="BC632" s="153"/>
      <c r="BD632" s="153"/>
      <c r="BE632" s="153"/>
      <c r="BF632" s="153"/>
      <c r="BG632" s="223">
        <f t="shared" si="292"/>
        <v>480</v>
      </c>
      <c r="BH632" s="224">
        <f t="shared" si="288"/>
        <v>8</v>
      </c>
      <c r="BI632" s="225">
        <f t="shared" ref="BI632:BI695" si="295">IFERROR(BH632-SUM(W632:BF632)/60,0)</f>
        <v>0</v>
      </c>
      <c r="BJ632" s="225">
        <f t="shared" ref="BJ632:BJ695" si="296">IFERROR(BI632/BH632*100,0)</f>
        <v>0</v>
      </c>
      <c r="BK632" s="226">
        <f t="shared" ref="BK632:BK695" si="297">IFERROR(((U632*N632)/(BI632*3600)*100),0)</f>
        <v>0</v>
      </c>
      <c r="BL632" s="226">
        <f t="shared" ref="BL632:BL695" si="298">IFERROR(((U632-(R632+S632+T632))/U632*100),0)</f>
        <v>0</v>
      </c>
      <c r="BM632" s="226">
        <f t="shared" ref="BM632:BM695" si="299">IFERROR((((BJ632*BK632*BL632)/1000000)*100),0)</f>
        <v>0</v>
      </c>
      <c r="BN632" s="237">
        <f t="shared" si="283"/>
        <v>0</v>
      </c>
      <c r="BO632" s="237">
        <f t="shared" si="284"/>
        <v>0</v>
      </c>
      <c r="BP632" s="237">
        <f t="shared" si="285"/>
        <v>8</v>
      </c>
      <c r="BQ632" s="238">
        <f t="shared" si="286"/>
        <v>0</v>
      </c>
      <c r="BR632" s="140"/>
      <c r="BS632" s="140"/>
      <c r="BT632" s="140"/>
      <c r="BU632" s="141"/>
      <c r="BV632" s="140"/>
      <c r="BW632" s="153">
        <f t="shared" si="278"/>
        <v>0</v>
      </c>
    </row>
    <row r="633" s="129" customFormat="1" spans="1:75">
      <c r="A633" s="170">
        <v>691</v>
      </c>
      <c r="B633" s="171">
        <v>46062</v>
      </c>
      <c r="C633" s="223" t="s">
        <v>97</v>
      </c>
      <c r="D633" s="130" t="str">
        <f t="shared" si="293"/>
        <v>IG</v>
      </c>
      <c r="E633" s="172" t="s">
        <v>158</v>
      </c>
      <c r="F633" s="172"/>
      <c r="G633" s="173"/>
      <c r="H633" s="173"/>
      <c r="I633" s="173"/>
      <c r="J633" s="105"/>
      <c r="K633" s="197" t="e">
        <f>VLOOKUP(J633,'[3]Item List (3)'!A$1:B$110000,2,FALSE)</f>
        <v>#N/A</v>
      </c>
      <c r="L633" s="105"/>
      <c r="M633" s="198" t="str">
        <f t="shared" si="287"/>
        <v>IR</v>
      </c>
      <c r="N633" s="153"/>
      <c r="O633" s="199" t="str">
        <f t="shared" si="294"/>
        <v/>
      </c>
      <c r="P633" s="153"/>
      <c r="Q633" s="153"/>
      <c r="R633" s="153"/>
      <c r="S633" s="153"/>
      <c r="T633" s="153"/>
      <c r="U633" s="209">
        <f t="shared" si="277"/>
        <v>0</v>
      </c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  <c r="AQ633" s="153"/>
      <c r="AR633" s="153">
        <v>480</v>
      </c>
      <c r="AS633" s="153"/>
      <c r="AT633" s="153"/>
      <c r="AU633" s="153"/>
      <c r="AV633" s="153"/>
      <c r="AW633" s="153"/>
      <c r="AX633" s="153"/>
      <c r="AY633" s="153"/>
      <c r="AZ633" s="153"/>
      <c r="BA633" s="153"/>
      <c r="BB633" s="153"/>
      <c r="BC633" s="153"/>
      <c r="BD633" s="153"/>
      <c r="BE633" s="153"/>
      <c r="BF633" s="153"/>
      <c r="BG633" s="223">
        <f t="shared" ref="BG632:BG654" si="300">SUM(V633:BF633)</f>
        <v>480</v>
      </c>
      <c r="BH633" s="224">
        <f t="shared" si="288"/>
        <v>8</v>
      </c>
      <c r="BI633" s="225">
        <f t="shared" si="295"/>
        <v>0</v>
      </c>
      <c r="BJ633" s="225">
        <f t="shared" si="296"/>
        <v>0</v>
      </c>
      <c r="BK633" s="226">
        <f t="shared" si="297"/>
        <v>0</v>
      </c>
      <c r="BL633" s="226">
        <f t="shared" si="298"/>
        <v>0</v>
      </c>
      <c r="BM633" s="226">
        <f t="shared" si="299"/>
        <v>0</v>
      </c>
      <c r="BN633" s="237">
        <f t="shared" si="283"/>
        <v>0</v>
      </c>
      <c r="BO633" s="237">
        <f t="shared" si="284"/>
        <v>0</v>
      </c>
      <c r="BP633" s="237">
        <f t="shared" si="285"/>
        <v>8</v>
      </c>
      <c r="BQ633" s="238">
        <f t="shared" si="286"/>
        <v>0</v>
      </c>
      <c r="BR633" s="140"/>
      <c r="BS633" s="140"/>
      <c r="BT633" s="140"/>
      <c r="BU633" s="141"/>
      <c r="BV633" s="140"/>
      <c r="BW633" s="153">
        <f t="shared" si="278"/>
        <v>0</v>
      </c>
    </row>
    <row r="634" s="129" customFormat="1" spans="1:75">
      <c r="A634" s="170">
        <v>692</v>
      </c>
      <c r="B634" s="171">
        <v>46062</v>
      </c>
      <c r="C634" s="223" t="s">
        <v>99</v>
      </c>
      <c r="D634" s="130" t="str">
        <f t="shared" si="293"/>
        <v>IG</v>
      </c>
      <c r="E634" s="172" t="s">
        <v>158</v>
      </c>
      <c r="F634" s="172"/>
      <c r="G634" s="173"/>
      <c r="H634" s="173"/>
      <c r="I634" s="173"/>
      <c r="J634" s="105"/>
      <c r="K634" s="197" t="e">
        <f>VLOOKUP(J634,'[3]Item List (3)'!A$1:B$110000,2,FALSE)</f>
        <v>#N/A</v>
      </c>
      <c r="L634" s="105"/>
      <c r="M634" s="198" t="str">
        <f t="shared" si="287"/>
        <v>IR</v>
      </c>
      <c r="N634" s="153"/>
      <c r="O634" s="199" t="str">
        <f t="shared" si="294"/>
        <v/>
      </c>
      <c r="P634" s="153"/>
      <c r="Q634" s="153"/>
      <c r="R634" s="153"/>
      <c r="S634" s="153"/>
      <c r="T634" s="153"/>
      <c r="U634" s="209">
        <f t="shared" si="277"/>
        <v>0</v>
      </c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  <c r="AQ634" s="153"/>
      <c r="AR634" s="153">
        <v>480</v>
      </c>
      <c r="AS634" s="153"/>
      <c r="AT634" s="153"/>
      <c r="AU634" s="153"/>
      <c r="AV634" s="153"/>
      <c r="AW634" s="153"/>
      <c r="AX634" s="153"/>
      <c r="AY634" s="153"/>
      <c r="AZ634" s="153"/>
      <c r="BA634" s="153"/>
      <c r="BB634" s="153"/>
      <c r="BC634" s="153"/>
      <c r="BD634" s="153"/>
      <c r="BE634" s="153"/>
      <c r="BF634" s="153"/>
      <c r="BG634" s="223">
        <f t="shared" si="300"/>
        <v>480</v>
      </c>
      <c r="BH634" s="224">
        <f t="shared" si="288"/>
        <v>8</v>
      </c>
      <c r="BI634" s="225">
        <f t="shared" si="295"/>
        <v>0</v>
      </c>
      <c r="BJ634" s="225">
        <f t="shared" si="296"/>
        <v>0</v>
      </c>
      <c r="BK634" s="226">
        <f t="shared" si="297"/>
        <v>0</v>
      </c>
      <c r="BL634" s="226">
        <f t="shared" si="298"/>
        <v>0</v>
      </c>
      <c r="BM634" s="226">
        <f t="shared" si="299"/>
        <v>0</v>
      </c>
      <c r="BN634" s="237">
        <f t="shared" si="283"/>
        <v>0</v>
      </c>
      <c r="BO634" s="237">
        <f t="shared" si="284"/>
        <v>0</v>
      </c>
      <c r="BP634" s="237">
        <f t="shared" si="285"/>
        <v>8</v>
      </c>
      <c r="BQ634" s="238">
        <f t="shared" si="286"/>
        <v>0</v>
      </c>
      <c r="BR634" s="140"/>
      <c r="BS634" s="140"/>
      <c r="BT634" s="140"/>
      <c r="BU634" s="141"/>
      <c r="BV634" s="140"/>
      <c r="BW634" s="153">
        <f t="shared" si="278"/>
        <v>0</v>
      </c>
    </row>
    <row r="635" s="129" customFormat="1" spans="1:75">
      <c r="A635" s="170">
        <v>693</v>
      </c>
      <c r="B635" s="171">
        <v>46062</v>
      </c>
      <c r="C635" s="223" t="s">
        <v>97</v>
      </c>
      <c r="D635" s="130" t="str">
        <f t="shared" si="293"/>
        <v>HO</v>
      </c>
      <c r="E635" s="172" t="s">
        <v>159</v>
      </c>
      <c r="F635" s="172"/>
      <c r="G635" s="173"/>
      <c r="H635" s="173"/>
      <c r="I635" s="173"/>
      <c r="J635" s="105"/>
      <c r="K635" s="197" t="e">
        <f>VLOOKUP(J635,'[3]Item List (3)'!A$1:B$110000,2,FALSE)</f>
        <v>#N/A</v>
      </c>
      <c r="L635" s="105"/>
      <c r="M635" s="198" t="str">
        <f t="shared" si="287"/>
        <v>IR</v>
      </c>
      <c r="N635" s="153"/>
      <c r="O635" s="199" t="str">
        <f t="shared" si="294"/>
        <v/>
      </c>
      <c r="P635" s="153"/>
      <c r="Q635" s="153"/>
      <c r="R635" s="153"/>
      <c r="S635" s="153"/>
      <c r="T635" s="153"/>
      <c r="U635" s="209">
        <f t="shared" ref="U635:U649" si="301">Q635+S635+T635</f>
        <v>0</v>
      </c>
      <c r="V635" s="153"/>
      <c r="W635" s="153"/>
      <c r="X635" s="153"/>
      <c r="Y635" s="153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3"/>
      <c r="AJ635" s="153"/>
      <c r="AK635" s="153"/>
      <c r="AL635" s="153"/>
      <c r="AM635" s="153"/>
      <c r="AN635" s="153"/>
      <c r="AO635" s="153"/>
      <c r="AP635" s="153"/>
      <c r="AQ635" s="153"/>
      <c r="AS635" s="153"/>
      <c r="AT635" s="153"/>
      <c r="AU635" s="153"/>
      <c r="AV635" s="153"/>
      <c r="AW635" s="153"/>
      <c r="AX635" s="153"/>
      <c r="AY635" s="153"/>
      <c r="AZ635" s="153"/>
      <c r="BA635" s="153"/>
      <c r="BB635" s="153"/>
      <c r="BC635" s="153"/>
      <c r="BD635" s="153"/>
      <c r="BE635" s="153"/>
      <c r="BF635" s="153">
        <v>480</v>
      </c>
      <c r="BG635" s="223">
        <f t="shared" si="300"/>
        <v>480</v>
      </c>
      <c r="BH635" s="224">
        <f t="shared" si="288"/>
        <v>8</v>
      </c>
      <c r="BI635" s="225">
        <f t="shared" si="295"/>
        <v>0</v>
      </c>
      <c r="BJ635" s="225">
        <f t="shared" si="296"/>
        <v>0</v>
      </c>
      <c r="BK635" s="226">
        <f t="shared" si="297"/>
        <v>0</v>
      </c>
      <c r="BL635" s="226">
        <f t="shared" si="298"/>
        <v>0</v>
      </c>
      <c r="BM635" s="226">
        <f t="shared" si="299"/>
        <v>0</v>
      </c>
      <c r="BN635" s="237">
        <f t="shared" si="283"/>
        <v>8</v>
      </c>
      <c r="BO635" s="237">
        <f t="shared" si="284"/>
        <v>0</v>
      </c>
      <c r="BP635" s="237">
        <f t="shared" si="285"/>
        <v>0</v>
      </c>
      <c r="BQ635" s="238">
        <f t="shared" si="286"/>
        <v>0</v>
      </c>
      <c r="BR635" s="140"/>
      <c r="BS635" s="140"/>
      <c r="BT635" s="140"/>
      <c r="BU635" s="141"/>
      <c r="BV635" s="140"/>
      <c r="BW635" s="153">
        <f t="shared" si="278"/>
        <v>0</v>
      </c>
    </row>
    <row r="636" s="129" customFormat="1" spans="1:75">
      <c r="A636" s="170">
        <v>694</v>
      </c>
      <c r="B636" s="171">
        <v>46062</v>
      </c>
      <c r="C636" s="223" t="s">
        <v>99</v>
      </c>
      <c r="D636" s="130" t="str">
        <f t="shared" si="293"/>
        <v>HO</v>
      </c>
      <c r="E636" s="172" t="s">
        <v>159</v>
      </c>
      <c r="F636" s="172" t="s">
        <v>160</v>
      </c>
      <c r="G636" s="173" t="s">
        <v>168</v>
      </c>
      <c r="H636" s="173"/>
      <c r="I636" s="173"/>
      <c r="J636" s="105">
        <v>100261</v>
      </c>
      <c r="K636" s="197" t="str">
        <f>VLOOKUP(J636,'[3]Item List (3)'!A$1:B$110000,2,FALSE)</f>
        <v>IR. 211 YY4</v>
      </c>
      <c r="L636" s="105">
        <v>260116004</v>
      </c>
      <c r="M636" s="198" t="str">
        <f t="shared" si="287"/>
        <v>IR</v>
      </c>
      <c r="N636" s="153">
        <v>45</v>
      </c>
      <c r="O636" s="199">
        <f t="shared" si="294"/>
        <v>80</v>
      </c>
      <c r="P636" s="153">
        <v>1</v>
      </c>
      <c r="Q636" s="153">
        <v>370</v>
      </c>
      <c r="R636" s="153"/>
      <c r="S636" s="153"/>
      <c r="T636" s="153"/>
      <c r="U636" s="209">
        <f t="shared" si="301"/>
        <v>370</v>
      </c>
      <c r="V636" s="153">
        <v>375</v>
      </c>
      <c r="W636" s="153">
        <v>60</v>
      </c>
      <c r="X636" s="153"/>
      <c r="Y636" s="153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3"/>
      <c r="AJ636" s="153"/>
      <c r="AK636" s="153"/>
      <c r="AL636" s="153"/>
      <c r="AM636" s="153"/>
      <c r="AN636" s="153"/>
      <c r="AO636" s="153"/>
      <c r="AP636" s="153">
        <v>30</v>
      </c>
      <c r="AQ636" s="153"/>
      <c r="AR636" s="153">
        <v>15</v>
      </c>
      <c r="AS636" s="153"/>
      <c r="AT636" s="153"/>
      <c r="AU636" s="153"/>
      <c r="AV636" s="153"/>
      <c r="AW636" s="153"/>
      <c r="AX636" s="153"/>
      <c r="AY636" s="153"/>
      <c r="AZ636" s="153"/>
      <c r="BA636" s="153"/>
      <c r="BB636" s="153"/>
      <c r="BC636" s="153"/>
      <c r="BD636" s="153"/>
      <c r="BE636" s="153"/>
      <c r="BF636" s="153"/>
      <c r="BG636" s="223">
        <f t="shared" si="300"/>
        <v>480</v>
      </c>
      <c r="BH636" s="224">
        <f t="shared" si="288"/>
        <v>8</v>
      </c>
      <c r="BI636" s="225">
        <f t="shared" si="295"/>
        <v>6.25</v>
      </c>
      <c r="BJ636" s="225">
        <f t="shared" si="296"/>
        <v>78.125</v>
      </c>
      <c r="BK636" s="226">
        <f t="shared" si="297"/>
        <v>74</v>
      </c>
      <c r="BL636" s="226">
        <f t="shared" si="298"/>
        <v>100</v>
      </c>
      <c r="BM636" s="226">
        <f t="shared" si="299"/>
        <v>57.8125</v>
      </c>
      <c r="BN636" s="237">
        <f t="shared" si="283"/>
        <v>1.5</v>
      </c>
      <c r="BO636" s="237">
        <f t="shared" si="284"/>
        <v>520</v>
      </c>
      <c r="BP636" s="237">
        <f t="shared" si="285"/>
        <v>0.25</v>
      </c>
      <c r="BQ636" s="238">
        <f t="shared" si="286"/>
        <v>20</v>
      </c>
      <c r="BR636" s="140"/>
      <c r="BS636" s="140"/>
      <c r="BT636" s="140"/>
      <c r="BU636" s="141"/>
      <c r="BV636" s="140"/>
      <c r="BW636" s="153">
        <f t="shared" si="278"/>
        <v>370</v>
      </c>
    </row>
    <row r="637" s="129" customFormat="1" spans="1:75">
      <c r="A637" s="170">
        <v>695</v>
      </c>
      <c r="B637" s="171">
        <v>46062</v>
      </c>
      <c r="C637" s="223" t="s">
        <v>97</v>
      </c>
      <c r="D637" s="130" t="str">
        <f t="shared" si="293"/>
        <v>HO</v>
      </c>
      <c r="E637" s="172" t="s">
        <v>163</v>
      </c>
      <c r="F637" s="172" t="s">
        <v>160</v>
      </c>
      <c r="G637" s="173" t="s">
        <v>169</v>
      </c>
      <c r="H637" s="173"/>
      <c r="I637" s="173"/>
      <c r="J637" s="105">
        <v>104738</v>
      </c>
      <c r="K637" s="197" t="str">
        <f>VLOOKUP(J637,'[3]Item List (3)'!A$1:B$110000,2,FALSE)</f>
        <v>IR.IR 20X28.6X16</v>
      </c>
      <c r="L637" s="105">
        <v>251207011</v>
      </c>
      <c r="M637" s="198" t="str">
        <f t="shared" si="287"/>
        <v>IR</v>
      </c>
      <c r="N637" s="153">
        <v>20</v>
      </c>
      <c r="O637" s="199">
        <f t="shared" si="294"/>
        <v>180</v>
      </c>
      <c r="P637" s="153">
        <v>1</v>
      </c>
      <c r="Q637" s="153">
        <v>607</v>
      </c>
      <c r="R637" s="153"/>
      <c r="S637" s="153"/>
      <c r="T637" s="153"/>
      <c r="U637" s="209">
        <f t="shared" si="301"/>
        <v>607</v>
      </c>
      <c r="V637" s="153">
        <v>235</v>
      </c>
      <c r="W637" s="153"/>
      <c r="X637" s="153">
        <v>20</v>
      </c>
      <c r="Y637" s="153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3"/>
      <c r="AJ637" s="153"/>
      <c r="AK637" s="153"/>
      <c r="AL637" s="153"/>
      <c r="AM637" s="153"/>
      <c r="AN637" s="153"/>
      <c r="AO637" s="153"/>
      <c r="AP637" s="153">
        <v>15</v>
      </c>
      <c r="AQ637" s="153"/>
      <c r="AR637" s="153">
        <v>210</v>
      </c>
      <c r="AS637" s="153"/>
      <c r="AT637" s="153"/>
      <c r="AU637" s="153"/>
      <c r="AV637" s="153"/>
      <c r="AW637" s="153"/>
      <c r="AX637" s="153"/>
      <c r="AY637" s="153"/>
      <c r="AZ637" s="153"/>
      <c r="BA637" s="153"/>
      <c r="BB637" s="153"/>
      <c r="BC637" s="153"/>
      <c r="BD637" s="153"/>
      <c r="BE637" s="153"/>
      <c r="BF637" s="153"/>
      <c r="BG637" s="223">
        <f t="shared" si="300"/>
        <v>480</v>
      </c>
      <c r="BH637" s="224">
        <f t="shared" si="288"/>
        <v>8</v>
      </c>
      <c r="BI637" s="225">
        <f t="shared" si="295"/>
        <v>3.91666666666667</v>
      </c>
      <c r="BJ637" s="225">
        <f t="shared" si="296"/>
        <v>48.9583333333333</v>
      </c>
      <c r="BK637" s="226">
        <f t="shared" si="297"/>
        <v>86.0992907801418</v>
      </c>
      <c r="BL637" s="226">
        <f t="shared" si="298"/>
        <v>100</v>
      </c>
      <c r="BM637" s="226">
        <f t="shared" si="299"/>
        <v>42.1527777777777</v>
      </c>
      <c r="BN637" s="237">
        <f t="shared" si="283"/>
        <v>0.25</v>
      </c>
      <c r="BO637" s="237">
        <f t="shared" si="284"/>
        <v>1395</v>
      </c>
      <c r="BP637" s="237">
        <f t="shared" si="285"/>
        <v>3.83333333333333</v>
      </c>
      <c r="BQ637" s="238">
        <f t="shared" si="286"/>
        <v>690</v>
      </c>
      <c r="BR637" s="140"/>
      <c r="BS637" s="140"/>
      <c r="BT637" s="140"/>
      <c r="BU637" s="141"/>
      <c r="BV637" s="140"/>
      <c r="BW637" s="153">
        <f t="shared" si="278"/>
        <v>607</v>
      </c>
    </row>
    <row r="638" s="129" customFormat="1" spans="1:75">
      <c r="A638" s="170">
        <v>696</v>
      </c>
      <c r="B638" s="171">
        <v>46062</v>
      </c>
      <c r="C638" s="223" t="s">
        <v>99</v>
      </c>
      <c r="D638" s="130" t="str">
        <f t="shared" si="293"/>
        <v>HO</v>
      </c>
      <c r="E638" s="172" t="s">
        <v>163</v>
      </c>
      <c r="F638" s="172" t="s">
        <v>160</v>
      </c>
      <c r="G638" s="173" t="s">
        <v>166</v>
      </c>
      <c r="H638" s="173"/>
      <c r="I638" s="173"/>
      <c r="J638" s="105">
        <v>104738</v>
      </c>
      <c r="K638" s="197" t="str">
        <f>VLOOKUP(J638,'[3]Item List (3)'!A$1:B$110000,2,FALSE)</f>
        <v>IR.IR 20X28.6X16</v>
      </c>
      <c r="L638" s="105">
        <v>251207011</v>
      </c>
      <c r="M638" s="198" t="str">
        <f t="shared" si="287"/>
        <v>IR</v>
      </c>
      <c r="N638" s="153">
        <v>20</v>
      </c>
      <c r="O638" s="199">
        <f t="shared" si="294"/>
        <v>180</v>
      </c>
      <c r="P638" s="153">
        <v>1</v>
      </c>
      <c r="Q638" s="153">
        <v>174</v>
      </c>
      <c r="R638" s="153"/>
      <c r="S638" s="153"/>
      <c r="T638" s="153"/>
      <c r="U638" s="209">
        <f t="shared" si="301"/>
        <v>174</v>
      </c>
      <c r="V638" s="153">
        <v>120</v>
      </c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  <c r="AQ638" s="153"/>
      <c r="AR638" s="153">
        <v>360</v>
      </c>
      <c r="AS638" s="153"/>
      <c r="AT638" s="153"/>
      <c r="AU638" s="153"/>
      <c r="AV638" s="153"/>
      <c r="AW638" s="153"/>
      <c r="AX638" s="153"/>
      <c r="AY638" s="153"/>
      <c r="AZ638" s="153"/>
      <c r="BA638" s="153"/>
      <c r="BB638" s="153"/>
      <c r="BC638" s="153"/>
      <c r="BD638" s="153"/>
      <c r="BE638" s="153"/>
      <c r="BF638" s="153"/>
      <c r="BG638" s="223">
        <f t="shared" si="300"/>
        <v>480</v>
      </c>
      <c r="BH638" s="224">
        <f t="shared" si="288"/>
        <v>8</v>
      </c>
      <c r="BI638" s="225">
        <f t="shared" si="295"/>
        <v>2</v>
      </c>
      <c r="BJ638" s="225">
        <f t="shared" si="296"/>
        <v>25</v>
      </c>
      <c r="BK638" s="226">
        <f t="shared" si="297"/>
        <v>48.3333333333333</v>
      </c>
      <c r="BL638" s="226">
        <f t="shared" si="298"/>
        <v>100</v>
      </c>
      <c r="BM638" s="226">
        <f t="shared" si="299"/>
        <v>12.0833333333333</v>
      </c>
      <c r="BN638" s="237">
        <f t="shared" si="283"/>
        <v>0</v>
      </c>
      <c r="BO638" s="237">
        <f t="shared" si="284"/>
        <v>1440</v>
      </c>
      <c r="BP638" s="237">
        <f t="shared" si="285"/>
        <v>6</v>
      </c>
      <c r="BQ638" s="238">
        <f t="shared" si="286"/>
        <v>1080</v>
      </c>
      <c r="BR638" s="140"/>
      <c r="BS638" s="140"/>
      <c r="BT638" s="140"/>
      <c r="BU638" s="141"/>
      <c r="BV638" s="140"/>
      <c r="BW638" s="153">
        <f t="shared" si="278"/>
        <v>174</v>
      </c>
    </row>
    <row r="639" s="129" customFormat="1" spans="1:75">
      <c r="A639" s="170">
        <v>697</v>
      </c>
      <c r="B639" s="171">
        <v>46062</v>
      </c>
      <c r="C639" s="223" t="s">
        <v>97</v>
      </c>
      <c r="D639" s="130" t="str">
        <f t="shared" si="293"/>
        <v>HO</v>
      </c>
      <c r="E639" s="172" t="s">
        <v>167</v>
      </c>
      <c r="F639" s="172"/>
      <c r="G639" s="173"/>
      <c r="H639" s="173"/>
      <c r="I639" s="173"/>
      <c r="J639" s="105"/>
      <c r="K639" s="197" t="e">
        <f>VLOOKUP(J639,'[3]Item List (3)'!A$1:B$110000,2,FALSE)</f>
        <v>#N/A</v>
      </c>
      <c r="L639" s="105"/>
      <c r="M639" s="198" t="str">
        <f t="shared" si="287"/>
        <v>IR</v>
      </c>
      <c r="N639" s="153"/>
      <c r="O639" s="199" t="str">
        <f t="shared" si="294"/>
        <v/>
      </c>
      <c r="P639" s="153"/>
      <c r="Q639" s="153"/>
      <c r="R639" s="153"/>
      <c r="S639" s="153"/>
      <c r="T639" s="153"/>
      <c r="U639" s="209">
        <f t="shared" si="301"/>
        <v>0</v>
      </c>
      <c r="V639" s="153"/>
      <c r="W639" s="153"/>
      <c r="X639" s="153"/>
      <c r="Y639" s="153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3"/>
      <c r="AJ639" s="153"/>
      <c r="AK639" s="153"/>
      <c r="AL639" s="153"/>
      <c r="AM639" s="153"/>
      <c r="AN639" s="153"/>
      <c r="AO639" s="153"/>
      <c r="AP639" s="153"/>
      <c r="AQ639" s="153"/>
      <c r="AR639" s="153"/>
      <c r="AS639" s="153"/>
      <c r="AT639" s="153"/>
      <c r="AU639" s="153"/>
      <c r="AV639" s="153"/>
      <c r="AW639" s="153"/>
      <c r="AX639" s="153"/>
      <c r="AY639" s="153"/>
      <c r="AZ639" s="153"/>
      <c r="BA639" s="153"/>
      <c r="BB639" s="153"/>
      <c r="BC639" s="153"/>
      <c r="BD639" s="153"/>
      <c r="BE639" s="153"/>
      <c r="BF639" s="153">
        <v>480</v>
      </c>
      <c r="BG639" s="223">
        <f t="shared" si="300"/>
        <v>480</v>
      </c>
      <c r="BH639" s="224">
        <f t="shared" si="288"/>
        <v>8</v>
      </c>
      <c r="BI639" s="225">
        <f t="shared" si="295"/>
        <v>0</v>
      </c>
      <c r="BJ639" s="225">
        <f t="shared" si="296"/>
        <v>0</v>
      </c>
      <c r="BK639" s="226">
        <f t="shared" si="297"/>
        <v>0</v>
      </c>
      <c r="BL639" s="226">
        <f t="shared" si="298"/>
        <v>0</v>
      </c>
      <c r="BM639" s="226">
        <f t="shared" si="299"/>
        <v>0</v>
      </c>
      <c r="BN639" s="237">
        <f t="shared" si="283"/>
        <v>8</v>
      </c>
      <c r="BO639" s="237">
        <f t="shared" si="284"/>
        <v>0</v>
      </c>
      <c r="BP639" s="237">
        <f t="shared" si="285"/>
        <v>0</v>
      </c>
      <c r="BQ639" s="238">
        <f t="shared" si="286"/>
        <v>0</v>
      </c>
      <c r="BR639" s="140"/>
      <c r="BS639" s="140"/>
      <c r="BT639" s="140"/>
      <c r="BU639" s="141"/>
      <c r="BV639" s="140"/>
      <c r="BW639" s="153">
        <f t="shared" si="278"/>
        <v>0</v>
      </c>
    </row>
    <row r="640" s="129" customFormat="1" spans="1:75">
      <c r="A640" s="170">
        <v>698</v>
      </c>
      <c r="B640" s="171">
        <v>46062</v>
      </c>
      <c r="C640" s="223" t="s">
        <v>99</v>
      </c>
      <c r="D640" s="130" t="str">
        <f t="shared" si="293"/>
        <v>HO</v>
      </c>
      <c r="E640" s="172" t="s">
        <v>167</v>
      </c>
      <c r="F640" s="172"/>
      <c r="G640" s="173"/>
      <c r="H640" s="173"/>
      <c r="I640" s="173"/>
      <c r="J640" s="105"/>
      <c r="K640" s="197" t="e">
        <f>VLOOKUP(J640,'[3]Item List (3)'!A$1:B$110000,2,FALSE)</f>
        <v>#N/A</v>
      </c>
      <c r="L640" s="105"/>
      <c r="M640" s="198" t="str">
        <f t="shared" si="287"/>
        <v>IR</v>
      </c>
      <c r="N640" s="153"/>
      <c r="O640" s="199" t="str">
        <f t="shared" si="294"/>
        <v/>
      </c>
      <c r="P640" s="153"/>
      <c r="Q640" s="153"/>
      <c r="R640" s="153"/>
      <c r="S640" s="153"/>
      <c r="T640" s="153"/>
      <c r="U640" s="209">
        <f t="shared" si="301"/>
        <v>0</v>
      </c>
      <c r="V640" s="153"/>
      <c r="W640" s="153"/>
      <c r="X640" s="153"/>
      <c r="Y640" s="153"/>
      <c r="Z640" s="153"/>
      <c r="AA640" s="153"/>
      <c r="AB640" s="153"/>
      <c r="AC640" s="153"/>
      <c r="AD640" s="153"/>
      <c r="AE640" s="153"/>
      <c r="AF640" s="153"/>
      <c r="AG640" s="153"/>
      <c r="AH640" s="153"/>
      <c r="AI640" s="153"/>
      <c r="AJ640" s="153"/>
      <c r="AK640" s="153"/>
      <c r="AL640" s="153"/>
      <c r="AM640" s="153"/>
      <c r="AN640" s="153"/>
      <c r="AO640" s="153"/>
      <c r="AP640" s="153"/>
      <c r="AQ640" s="153"/>
      <c r="AR640" s="153"/>
      <c r="AS640" s="153"/>
      <c r="AT640" s="153"/>
      <c r="AU640" s="153"/>
      <c r="AV640" s="153"/>
      <c r="AW640" s="153"/>
      <c r="AX640" s="153"/>
      <c r="AY640" s="153"/>
      <c r="AZ640" s="153"/>
      <c r="BA640" s="153"/>
      <c r="BB640" s="153"/>
      <c r="BC640" s="153"/>
      <c r="BD640" s="153"/>
      <c r="BE640" s="153"/>
      <c r="BF640" s="153">
        <v>480</v>
      </c>
      <c r="BG640" s="223">
        <f t="shared" si="300"/>
        <v>480</v>
      </c>
      <c r="BH640" s="224">
        <f t="shared" si="288"/>
        <v>8</v>
      </c>
      <c r="BI640" s="225">
        <f t="shared" si="295"/>
        <v>0</v>
      </c>
      <c r="BJ640" s="225">
        <f t="shared" si="296"/>
        <v>0</v>
      </c>
      <c r="BK640" s="226">
        <f t="shared" si="297"/>
        <v>0</v>
      </c>
      <c r="BL640" s="226">
        <f t="shared" si="298"/>
        <v>0</v>
      </c>
      <c r="BM640" s="226">
        <f t="shared" si="299"/>
        <v>0</v>
      </c>
      <c r="BN640" s="237">
        <f t="shared" si="283"/>
        <v>8</v>
      </c>
      <c r="BO640" s="237">
        <f t="shared" si="284"/>
        <v>0</v>
      </c>
      <c r="BP640" s="237">
        <f t="shared" si="285"/>
        <v>0</v>
      </c>
      <c r="BQ640" s="238">
        <f t="shared" si="286"/>
        <v>0</v>
      </c>
      <c r="BR640" s="140"/>
      <c r="BS640" s="140"/>
      <c r="BT640" s="140"/>
      <c r="BU640" s="141"/>
      <c r="BV640" s="140"/>
      <c r="BW640" s="153">
        <f t="shared" si="278"/>
        <v>0</v>
      </c>
    </row>
    <row r="641" s="129" customFormat="1" spans="1:75">
      <c r="A641" s="170">
        <v>699</v>
      </c>
      <c r="B641" s="171">
        <v>46062</v>
      </c>
      <c r="C641" s="223" t="s">
        <v>97</v>
      </c>
      <c r="D641" s="130" t="str">
        <f t="shared" si="293"/>
        <v>HO</v>
      </c>
      <c r="E641" s="172" t="s">
        <v>170</v>
      </c>
      <c r="F641" s="172" t="s">
        <v>160</v>
      </c>
      <c r="G641" s="173" t="s">
        <v>171</v>
      </c>
      <c r="H641" s="173"/>
      <c r="I641" s="173"/>
      <c r="J641" s="105">
        <v>104299</v>
      </c>
      <c r="K641" s="197" t="str">
        <f>VLOOKUP(J641,'[3]Item List (3)'!A$1:B$110000,2,FALSE)</f>
        <v>IR.9916</v>
      </c>
      <c r="L641" s="105">
        <v>251207010</v>
      </c>
      <c r="M641" s="198" t="str">
        <f t="shared" si="287"/>
        <v>IR</v>
      </c>
      <c r="N641" s="153">
        <v>15</v>
      </c>
      <c r="O641" s="199">
        <f t="shared" si="294"/>
        <v>240</v>
      </c>
      <c r="P641" s="153">
        <v>1</v>
      </c>
      <c r="Q641" s="153">
        <v>1560</v>
      </c>
      <c r="R641" s="153"/>
      <c r="S641" s="153"/>
      <c r="T641" s="153"/>
      <c r="U641" s="209">
        <f t="shared" si="301"/>
        <v>1560</v>
      </c>
      <c r="V641" s="153">
        <v>405</v>
      </c>
      <c r="W641" s="153"/>
      <c r="X641" s="153">
        <v>45</v>
      </c>
      <c r="Y641" s="153"/>
      <c r="Z641" s="153"/>
      <c r="AA641" s="153"/>
      <c r="AB641" s="153"/>
      <c r="AC641" s="153"/>
      <c r="AD641" s="153"/>
      <c r="AE641" s="153"/>
      <c r="AF641" s="153"/>
      <c r="AG641" s="153"/>
      <c r="AH641" s="153"/>
      <c r="AI641" s="153"/>
      <c r="AJ641" s="153"/>
      <c r="AK641" s="153"/>
      <c r="AL641" s="153"/>
      <c r="AM641" s="153"/>
      <c r="AN641" s="153"/>
      <c r="AO641" s="153"/>
      <c r="AP641" s="153">
        <v>30</v>
      </c>
      <c r="AQ641" s="153"/>
      <c r="AR641" s="153"/>
      <c r="AS641" s="153"/>
      <c r="AT641" s="153"/>
      <c r="AU641" s="153"/>
      <c r="AV641" s="153"/>
      <c r="AW641" s="153"/>
      <c r="AX641" s="153"/>
      <c r="AY641" s="153"/>
      <c r="AZ641" s="153"/>
      <c r="BA641" s="153"/>
      <c r="BB641" s="153"/>
      <c r="BC641" s="153"/>
      <c r="BD641" s="153"/>
      <c r="BE641" s="153"/>
      <c r="BF641" s="153"/>
      <c r="BG641" s="223">
        <f t="shared" si="300"/>
        <v>480</v>
      </c>
      <c r="BH641" s="224">
        <f t="shared" si="288"/>
        <v>8</v>
      </c>
      <c r="BI641" s="225">
        <f t="shared" si="295"/>
        <v>6.75</v>
      </c>
      <c r="BJ641" s="225">
        <f t="shared" si="296"/>
        <v>84.375</v>
      </c>
      <c r="BK641" s="226">
        <f t="shared" si="297"/>
        <v>96.2962962962963</v>
      </c>
      <c r="BL641" s="226">
        <f t="shared" si="298"/>
        <v>100</v>
      </c>
      <c r="BM641" s="226">
        <f t="shared" si="299"/>
        <v>81.25</v>
      </c>
      <c r="BN641" s="237">
        <f t="shared" si="283"/>
        <v>0.5</v>
      </c>
      <c r="BO641" s="237">
        <f t="shared" si="284"/>
        <v>1800</v>
      </c>
      <c r="BP641" s="237">
        <f t="shared" si="285"/>
        <v>0.75</v>
      </c>
      <c r="BQ641" s="238">
        <f t="shared" si="286"/>
        <v>180</v>
      </c>
      <c r="BR641" s="140"/>
      <c r="BS641" s="140"/>
      <c r="BT641" s="140"/>
      <c r="BU641" s="141"/>
      <c r="BV641" s="140"/>
      <c r="BW641" s="153">
        <f t="shared" si="278"/>
        <v>1560</v>
      </c>
    </row>
    <row r="642" s="129" customFormat="1" spans="1:75">
      <c r="A642" s="170">
        <v>700</v>
      </c>
      <c r="B642" s="171">
        <v>46062</v>
      </c>
      <c r="C642" s="223" t="s">
        <v>99</v>
      </c>
      <c r="D642" s="130" t="str">
        <f t="shared" si="293"/>
        <v>HO</v>
      </c>
      <c r="E642" s="172" t="s">
        <v>170</v>
      </c>
      <c r="F642" s="172" t="s">
        <v>160</v>
      </c>
      <c r="G642" s="173" t="s">
        <v>105</v>
      </c>
      <c r="H642" s="173"/>
      <c r="I642" s="173"/>
      <c r="J642" s="105">
        <v>104299</v>
      </c>
      <c r="K642" s="197" t="str">
        <f>VLOOKUP(J642,'[3]Item List (3)'!A$1:B$110000,2,FALSE)</f>
        <v>IR.9916</v>
      </c>
      <c r="L642" s="105">
        <v>260107018</v>
      </c>
      <c r="M642" s="198" t="str">
        <f t="shared" si="287"/>
        <v>IR</v>
      </c>
      <c r="N642" s="153">
        <v>15</v>
      </c>
      <c r="O642" s="199">
        <f t="shared" si="294"/>
        <v>240</v>
      </c>
      <c r="P642" s="153">
        <v>1</v>
      </c>
      <c r="Q642" s="153">
        <v>1743</v>
      </c>
      <c r="R642" s="153"/>
      <c r="S642" s="153"/>
      <c r="T642" s="153"/>
      <c r="U642" s="209">
        <f t="shared" si="301"/>
        <v>1743</v>
      </c>
      <c r="V642" s="153">
        <v>450</v>
      </c>
      <c r="W642" s="153"/>
      <c r="X642" s="153"/>
      <c r="Y642" s="153"/>
      <c r="Z642" s="153"/>
      <c r="AA642" s="153"/>
      <c r="AB642" s="153"/>
      <c r="AC642" s="153"/>
      <c r="AD642" s="153"/>
      <c r="AE642" s="153"/>
      <c r="AF642" s="153"/>
      <c r="AG642" s="153"/>
      <c r="AH642" s="153"/>
      <c r="AI642" s="153"/>
      <c r="AJ642" s="153"/>
      <c r="AK642" s="153"/>
      <c r="AL642" s="153"/>
      <c r="AM642" s="153"/>
      <c r="AN642" s="153"/>
      <c r="AO642" s="153"/>
      <c r="AP642" s="153">
        <v>30</v>
      </c>
      <c r="AQ642" s="153"/>
      <c r="AR642" s="153"/>
      <c r="AS642" s="153"/>
      <c r="AT642" s="153"/>
      <c r="AU642" s="153"/>
      <c r="AV642" s="153"/>
      <c r="AW642" s="153"/>
      <c r="AX642" s="153"/>
      <c r="AY642" s="153"/>
      <c r="AZ642" s="153"/>
      <c r="BA642" s="153"/>
      <c r="BB642" s="153"/>
      <c r="BC642" s="153"/>
      <c r="BD642" s="153"/>
      <c r="BE642" s="153"/>
      <c r="BF642" s="153"/>
      <c r="BG642" s="223">
        <f t="shared" si="300"/>
        <v>480</v>
      </c>
      <c r="BH642" s="224">
        <f t="shared" si="288"/>
        <v>8</v>
      </c>
      <c r="BI642" s="225">
        <f t="shared" si="295"/>
        <v>7.5</v>
      </c>
      <c r="BJ642" s="225">
        <f t="shared" si="296"/>
        <v>93.75</v>
      </c>
      <c r="BK642" s="226">
        <f t="shared" si="297"/>
        <v>96.8333333333333</v>
      </c>
      <c r="BL642" s="226">
        <f t="shared" si="298"/>
        <v>100</v>
      </c>
      <c r="BM642" s="226">
        <f t="shared" si="299"/>
        <v>90.78125</v>
      </c>
      <c r="BN642" s="237">
        <f t="shared" si="283"/>
        <v>0.5</v>
      </c>
      <c r="BO642" s="237">
        <f t="shared" si="284"/>
        <v>1800</v>
      </c>
      <c r="BP642" s="237">
        <f t="shared" si="285"/>
        <v>0</v>
      </c>
      <c r="BQ642" s="238">
        <f t="shared" si="286"/>
        <v>0</v>
      </c>
      <c r="BR642" s="140"/>
      <c r="BS642" s="140"/>
      <c r="BT642" s="140"/>
      <c r="BU642" s="141"/>
      <c r="BV642" s="140"/>
      <c r="BW642" s="153">
        <f t="shared" si="278"/>
        <v>1743</v>
      </c>
    </row>
    <row r="643" s="129" customFormat="1" spans="1:75">
      <c r="A643" s="170">
        <v>701</v>
      </c>
      <c r="B643" s="171">
        <v>46062</v>
      </c>
      <c r="C643" s="223" t="s">
        <v>97</v>
      </c>
      <c r="D643" s="130" t="str">
        <f t="shared" si="293"/>
        <v>HO</v>
      </c>
      <c r="E643" s="172" t="s">
        <v>172</v>
      </c>
      <c r="F643" s="172"/>
      <c r="G643" s="173"/>
      <c r="H643" s="173"/>
      <c r="I643" s="173"/>
      <c r="J643" s="105"/>
      <c r="K643" s="197" t="e">
        <f>VLOOKUP(J643,'[3]Item List (3)'!A$1:B$110000,2,FALSE)</f>
        <v>#N/A</v>
      </c>
      <c r="L643" s="105"/>
      <c r="M643" s="198" t="str">
        <f t="shared" si="287"/>
        <v>IR</v>
      </c>
      <c r="N643" s="153"/>
      <c r="O643" s="199" t="str">
        <f t="shared" si="294"/>
        <v/>
      </c>
      <c r="P643" s="153"/>
      <c r="Q643" s="153"/>
      <c r="R643" s="153"/>
      <c r="S643" s="153"/>
      <c r="T643" s="153"/>
      <c r="U643" s="209">
        <f t="shared" si="301"/>
        <v>0</v>
      </c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  <c r="AQ643" s="153"/>
      <c r="AR643" s="153"/>
      <c r="AS643" s="153"/>
      <c r="AT643" s="153"/>
      <c r="AU643" s="153">
        <v>480</v>
      </c>
      <c r="AV643" s="153"/>
      <c r="AW643" s="153"/>
      <c r="AX643" s="153"/>
      <c r="AY643" s="153"/>
      <c r="AZ643" s="153"/>
      <c r="BA643" s="153"/>
      <c r="BB643" s="153"/>
      <c r="BC643" s="153"/>
      <c r="BD643" s="153"/>
      <c r="BE643" s="153"/>
      <c r="BF643" s="153"/>
      <c r="BG643" s="223">
        <f t="shared" si="300"/>
        <v>480</v>
      </c>
      <c r="BH643" s="224">
        <f t="shared" si="288"/>
        <v>8</v>
      </c>
      <c r="BI643" s="225">
        <f t="shared" si="295"/>
        <v>0</v>
      </c>
      <c r="BJ643" s="225">
        <f t="shared" si="296"/>
        <v>0</v>
      </c>
      <c r="BK643" s="226">
        <f t="shared" si="297"/>
        <v>0</v>
      </c>
      <c r="BL643" s="226">
        <f t="shared" si="298"/>
        <v>0</v>
      </c>
      <c r="BM643" s="226">
        <f t="shared" si="299"/>
        <v>0</v>
      </c>
      <c r="BN643" s="237">
        <f t="shared" si="283"/>
        <v>0</v>
      </c>
      <c r="BO643" s="237">
        <f t="shared" si="284"/>
        <v>0</v>
      </c>
      <c r="BP643" s="237">
        <f t="shared" si="285"/>
        <v>8</v>
      </c>
      <c r="BQ643" s="238">
        <f t="shared" si="286"/>
        <v>0</v>
      </c>
      <c r="BR643" s="140"/>
      <c r="BS643" s="140"/>
      <c r="BT643" s="140"/>
      <c r="BU643" s="141"/>
      <c r="BV643" s="140"/>
      <c r="BW643" s="153">
        <f t="shared" si="278"/>
        <v>0</v>
      </c>
    </row>
    <row r="644" s="129" customFormat="1" spans="1:75">
      <c r="A644" s="170">
        <v>702</v>
      </c>
      <c r="B644" s="171">
        <v>46062</v>
      </c>
      <c r="C644" s="223" t="s">
        <v>99</v>
      </c>
      <c r="D644" s="130" t="str">
        <f t="shared" si="293"/>
        <v>HO</v>
      </c>
      <c r="E644" s="172" t="s">
        <v>172</v>
      </c>
      <c r="F644" s="172"/>
      <c r="G644" s="173"/>
      <c r="H644" s="173"/>
      <c r="I644" s="173"/>
      <c r="J644" s="105"/>
      <c r="K644" s="197" t="e">
        <f>VLOOKUP(J644,'[3]Item List (3)'!A$1:B$110000,2,FALSE)</f>
        <v>#N/A</v>
      </c>
      <c r="L644" s="105"/>
      <c r="M644" s="198" t="str">
        <f t="shared" si="287"/>
        <v>IR</v>
      </c>
      <c r="N644" s="153"/>
      <c r="O644" s="199" t="str">
        <f t="shared" si="294"/>
        <v/>
      </c>
      <c r="P644" s="153"/>
      <c r="Q644" s="153"/>
      <c r="R644" s="153"/>
      <c r="S644" s="153"/>
      <c r="T644" s="153"/>
      <c r="U644" s="209">
        <f t="shared" si="301"/>
        <v>0</v>
      </c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  <c r="AQ644" s="153"/>
      <c r="AR644" s="153"/>
      <c r="AS644" s="153"/>
      <c r="AT644" s="153"/>
      <c r="AU644" s="153">
        <v>480</v>
      </c>
      <c r="AV644" s="153"/>
      <c r="AW644" s="153"/>
      <c r="AX644" s="153"/>
      <c r="AY644" s="153"/>
      <c r="AZ644" s="153"/>
      <c r="BA644" s="153"/>
      <c r="BB644" s="153"/>
      <c r="BC644" s="153"/>
      <c r="BD644" s="153"/>
      <c r="BE644" s="153"/>
      <c r="BF644" s="153"/>
      <c r="BG644" s="223">
        <f t="shared" si="300"/>
        <v>480</v>
      </c>
      <c r="BH644" s="224">
        <f t="shared" si="288"/>
        <v>8</v>
      </c>
      <c r="BI644" s="225">
        <f t="shared" si="295"/>
        <v>0</v>
      </c>
      <c r="BJ644" s="225">
        <f t="shared" si="296"/>
        <v>0</v>
      </c>
      <c r="BK644" s="226">
        <f t="shared" si="297"/>
        <v>0</v>
      </c>
      <c r="BL644" s="226">
        <f t="shared" si="298"/>
        <v>0</v>
      </c>
      <c r="BM644" s="226">
        <f t="shared" si="299"/>
        <v>0</v>
      </c>
      <c r="BN644" s="237">
        <f t="shared" si="283"/>
        <v>0</v>
      </c>
      <c r="BO644" s="237">
        <f t="shared" si="284"/>
        <v>0</v>
      </c>
      <c r="BP644" s="237">
        <f t="shared" si="285"/>
        <v>8</v>
      </c>
      <c r="BQ644" s="238">
        <f t="shared" si="286"/>
        <v>0</v>
      </c>
      <c r="BR644" s="140"/>
      <c r="BS644" s="140"/>
      <c r="BT644" s="140"/>
      <c r="BU644" s="141"/>
      <c r="BV644" s="140"/>
      <c r="BW644" s="153">
        <f t="shared" si="278"/>
        <v>0</v>
      </c>
    </row>
    <row r="645" s="129" customFormat="1" spans="1:75">
      <c r="A645" s="170">
        <v>703</v>
      </c>
      <c r="B645" s="171">
        <v>46062</v>
      </c>
      <c r="C645" s="223" t="s">
        <v>97</v>
      </c>
      <c r="D645" s="130" t="str">
        <f t="shared" si="293"/>
        <v>HO</v>
      </c>
      <c r="E645" s="172" t="s">
        <v>174</v>
      </c>
      <c r="F645" s="172"/>
      <c r="G645" s="173"/>
      <c r="H645" s="173"/>
      <c r="I645" s="173"/>
      <c r="J645" s="105"/>
      <c r="K645" s="197" t="e">
        <f>VLOOKUP(J645,'[3]Item List (3)'!A$1:B$110000,2,FALSE)</f>
        <v>#N/A</v>
      </c>
      <c r="L645" s="105"/>
      <c r="M645" s="198" t="str">
        <f t="shared" si="287"/>
        <v>IR</v>
      </c>
      <c r="N645" s="153"/>
      <c r="O645" s="199" t="str">
        <f t="shared" si="294"/>
        <v/>
      </c>
      <c r="P645" s="153"/>
      <c r="Q645" s="153"/>
      <c r="R645" s="153"/>
      <c r="S645" s="153"/>
      <c r="T645" s="153"/>
      <c r="U645" s="209">
        <f t="shared" si="301"/>
        <v>0</v>
      </c>
      <c r="V645" s="153"/>
      <c r="W645" s="153"/>
      <c r="X645" s="153"/>
      <c r="Y645" s="153"/>
      <c r="Z645" s="153"/>
      <c r="AA645" s="153"/>
      <c r="AB645" s="153"/>
      <c r="AC645" s="153"/>
      <c r="AD645" s="153"/>
      <c r="AE645" s="153"/>
      <c r="AF645" s="153"/>
      <c r="AG645" s="153"/>
      <c r="AH645" s="153"/>
      <c r="AI645" s="153"/>
      <c r="AJ645" s="153"/>
      <c r="AK645" s="153"/>
      <c r="AL645" s="153"/>
      <c r="AM645" s="153"/>
      <c r="AN645" s="153"/>
      <c r="AO645" s="153"/>
      <c r="AP645" s="153"/>
      <c r="AQ645" s="153"/>
      <c r="AR645" s="153"/>
      <c r="AS645" s="153"/>
      <c r="AT645" s="153"/>
      <c r="AU645" s="153"/>
      <c r="AV645" s="153"/>
      <c r="AW645" s="153"/>
      <c r="AX645" s="153"/>
      <c r="AY645" s="153"/>
      <c r="AZ645" s="153"/>
      <c r="BA645" s="153"/>
      <c r="BB645" s="153"/>
      <c r="BC645" s="153"/>
      <c r="BD645" s="153"/>
      <c r="BE645" s="153"/>
      <c r="BF645" s="153">
        <v>480</v>
      </c>
      <c r="BG645" s="223">
        <f t="shared" si="300"/>
        <v>480</v>
      </c>
      <c r="BH645" s="224">
        <f t="shared" si="288"/>
        <v>8</v>
      </c>
      <c r="BI645" s="225">
        <f t="shared" si="295"/>
        <v>0</v>
      </c>
      <c r="BJ645" s="225">
        <f t="shared" si="296"/>
        <v>0</v>
      </c>
      <c r="BK645" s="226">
        <f t="shared" si="297"/>
        <v>0</v>
      </c>
      <c r="BL645" s="226">
        <f t="shared" si="298"/>
        <v>0</v>
      </c>
      <c r="BM645" s="226">
        <f t="shared" si="299"/>
        <v>0</v>
      </c>
      <c r="BN645" s="237">
        <f t="shared" si="283"/>
        <v>8</v>
      </c>
      <c r="BO645" s="237">
        <f t="shared" si="284"/>
        <v>0</v>
      </c>
      <c r="BP645" s="237">
        <f t="shared" si="285"/>
        <v>0</v>
      </c>
      <c r="BQ645" s="238">
        <f t="shared" si="286"/>
        <v>0</v>
      </c>
      <c r="BR645" s="140"/>
      <c r="BS645" s="140"/>
      <c r="BT645" s="140"/>
      <c r="BU645" s="141"/>
      <c r="BV645" s="140"/>
      <c r="BW645" s="153">
        <f t="shared" si="278"/>
        <v>0</v>
      </c>
    </row>
    <row r="646" s="129" customFormat="1" spans="1:75">
      <c r="A646" s="170">
        <v>704</v>
      </c>
      <c r="B646" s="171">
        <v>46062</v>
      </c>
      <c r="C646" s="223" t="s">
        <v>99</v>
      </c>
      <c r="D646" s="130" t="str">
        <f t="shared" si="293"/>
        <v>HO</v>
      </c>
      <c r="E646" s="172" t="s">
        <v>174</v>
      </c>
      <c r="F646" s="172"/>
      <c r="G646" s="173"/>
      <c r="H646" s="173"/>
      <c r="I646" s="173"/>
      <c r="J646" s="105"/>
      <c r="K646" s="197" t="e">
        <f>VLOOKUP(J646,'[3]Item List (3)'!A$1:B$110000,2,FALSE)</f>
        <v>#N/A</v>
      </c>
      <c r="L646" s="105"/>
      <c r="M646" s="198" t="str">
        <f t="shared" si="287"/>
        <v>IR</v>
      </c>
      <c r="N646" s="153"/>
      <c r="O646" s="199" t="str">
        <f t="shared" si="294"/>
        <v/>
      </c>
      <c r="P646" s="153"/>
      <c r="Q646" s="153"/>
      <c r="R646" s="153"/>
      <c r="S646" s="153"/>
      <c r="T646" s="153"/>
      <c r="U646" s="209">
        <f t="shared" si="301"/>
        <v>0</v>
      </c>
      <c r="V646" s="153"/>
      <c r="W646" s="153"/>
      <c r="X646" s="153"/>
      <c r="Y646" s="153"/>
      <c r="Z646" s="153"/>
      <c r="AA646" s="153"/>
      <c r="AB646" s="153"/>
      <c r="AC646" s="153"/>
      <c r="AD646" s="153"/>
      <c r="AE646" s="153"/>
      <c r="AF646" s="153"/>
      <c r="AG646" s="153"/>
      <c r="AH646" s="153"/>
      <c r="AI646" s="153"/>
      <c r="AJ646" s="153"/>
      <c r="AK646" s="153"/>
      <c r="AL646" s="153"/>
      <c r="AM646" s="153"/>
      <c r="AN646" s="153"/>
      <c r="AO646" s="153"/>
      <c r="AP646" s="153"/>
      <c r="AQ646" s="153"/>
      <c r="AR646" s="153"/>
      <c r="AS646" s="153"/>
      <c r="AT646" s="153"/>
      <c r="AU646" s="153"/>
      <c r="AV646" s="153"/>
      <c r="AW646" s="153"/>
      <c r="AX646" s="153"/>
      <c r="AY646" s="153"/>
      <c r="AZ646" s="153"/>
      <c r="BA646" s="153"/>
      <c r="BB646" s="153"/>
      <c r="BC646" s="153"/>
      <c r="BD646" s="153"/>
      <c r="BE646" s="153"/>
      <c r="BF646" s="153">
        <v>480</v>
      </c>
      <c r="BG646" s="223">
        <f t="shared" si="300"/>
        <v>480</v>
      </c>
      <c r="BH646" s="224">
        <f t="shared" si="288"/>
        <v>8</v>
      </c>
      <c r="BI646" s="225">
        <f t="shared" si="295"/>
        <v>0</v>
      </c>
      <c r="BJ646" s="225">
        <f t="shared" si="296"/>
        <v>0</v>
      </c>
      <c r="BK646" s="226">
        <f t="shared" si="297"/>
        <v>0</v>
      </c>
      <c r="BL646" s="226">
        <f t="shared" si="298"/>
        <v>0</v>
      </c>
      <c r="BM646" s="226">
        <f t="shared" si="299"/>
        <v>0</v>
      </c>
      <c r="BN646" s="237">
        <f t="shared" si="283"/>
        <v>8</v>
      </c>
      <c r="BO646" s="237">
        <f t="shared" si="284"/>
        <v>0</v>
      </c>
      <c r="BP646" s="237">
        <f t="shared" si="285"/>
        <v>0</v>
      </c>
      <c r="BQ646" s="238">
        <f t="shared" si="286"/>
        <v>0</v>
      </c>
      <c r="BR646" s="140"/>
      <c r="BS646" s="140"/>
      <c r="BT646" s="140"/>
      <c r="BU646" s="141"/>
      <c r="BV646" s="140"/>
      <c r="BW646" s="153">
        <f t="shared" si="278"/>
        <v>0</v>
      </c>
    </row>
    <row r="647" s="129" customFormat="1" spans="1:75">
      <c r="A647" s="170">
        <v>705</v>
      </c>
      <c r="B647" s="171">
        <v>46062</v>
      </c>
      <c r="C647" s="223" t="s">
        <v>97</v>
      </c>
      <c r="D647" s="130" t="str">
        <f t="shared" si="293"/>
        <v>HO</v>
      </c>
      <c r="E647" s="172" t="s">
        <v>175</v>
      </c>
      <c r="F647" s="172" t="s">
        <v>160</v>
      </c>
      <c r="G647" s="173" t="s">
        <v>173</v>
      </c>
      <c r="H647" s="173"/>
      <c r="I647" s="173"/>
      <c r="J647" s="105">
        <v>200497.11</v>
      </c>
      <c r="K647" s="197" t="str">
        <f>VLOOKUP(J647,'[3]Item List (3)'!A$1:B$110000,2,FALSE)</f>
        <v>OR.MNA6718G</v>
      </c>
      <c r="L647" s="105">
        <v>260129020</v>
      </c>
      <c r="M647" s="198" t="str">
        <f t="shared" si="287"/>
        <v>OR</v>
      </c>
      <c r="N647" s="153">
        <v>15</v>
      </c>
      <c r="O647" s="199">
        <f t="shared" si="294"/>
        <v>240</v>
      </c>
      <c r="P647" s="153">
        <v>1</v>
      </c>
      <c r="Q647" s="153">
        <v>1663</v>
      </c>
      <c r="R647" s="153"/>
      <c r="S647" s="153"/>
      <c r="T647" s="153"/>
      <c r="U647" s="209">
        <f t="shared" si="301"/>
        <v>1663</v>
      </c>
      <c r="V647" s="153">
        <v>430</v>
      </c>
      <c r="W647" s="153"/>
      <c r="X647" s="153">
        <v>20</v>
      </c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>
        <v>30</v>
      </c>
      <c r="AQ647" s="153"/>
      <c r="AR647" s="153"/>
      <c r="AS647" s="153"/>
      <c r="AT647" s="153"/>
      <c r="AU647" s="153"/>
      <c r="AV647" s="153"/>
      <c r="AW647" s="153"/>
      <c r="AX647" s="153"/>
      <c r="AY647" s="153"/>
      <c r="AZ647" s="153"/>
      <c r="BA647" s="153"/>
      <c r="BB647" s="153"/>
      <c r="BC647" s="153"/>
      <c r="BD647" s="153"/>
      <c r="BE647" s="153"/>
      <c r="BF647" s="153"/>
      <c r="BG647" s="223">
        <f t="shared" si="300"/>
        <v>480</v>
      </c>
      <c r="BH647" s="224">
        <f t="shared" si="288"/>
        <v>8</v>
      </c>
      <c r="BI647" s="225">
        <f t="shared" si="295"/>
        <v>7.16666666666667</v>
      </c>
      <c r="BJ647" s="225">
        <f t="shared" si="296"/>
        <v>89.5833333333333</v>
      </c>
      <c r="BK647" s="226">
        <f t="shared" si="297"/>
        <v>96.6860465116279</v>
      </c>
      <c r="BL647" s="226">
        <f t="shared" si="298"/>
        <v>100</v>
      </c>
      <c r="BM647" s="226">
        <f t="shared" si="299"/>
        <v>86.6145833333333</v>
      </c>
      <c r="BN647" s="237">
        <f t="shared" si="283"/>
        <v>0.5</v>
      </c>
      <c r="BO647" s="237">
        <f t="shared" si="284"/>
        <v>1800</v>
      </c>
      <c r="BP647" s="237">
        <f t="shared" si="285"/>
        <v>0.333333333333333</v>
      </c>
      <c r="BQ647" s="238">
        <f t="shared" si="286"/>
        <v>80</v>
      </c>
      <c r="BR647" s="140"/>
      <c r="BS647" s="140"/>
      <c r="BT647" s="140"/>
      <c r="BU647" s="141"/>
      <c r="BV647" s="140"/>
      <c r="BW647" s="153">
        <f t="shared" si="278"/>
        <v>1663</v>
      </c>
    </row>
    <row r="648" s="129" customFormat="1" spans="1:75">
      <c r="A648" s="170">
        <v>706</v>
      </c>
      <c r="B648" s="171">
        <v>46062</v>
      </c>
      <c r="C648" s="223" t="s">
        <v>99</v>
      </c>
      <c r="D648" s="130" t="str">
        <f t="shared" si="293"/>
        <v>HO</v>
      </c>
      <c r="E648" s="172" t="s">
        <v>175</v>
      </c>
      <c r="F648" s="172"/>
      <c r="G648" s="173"/>
      <c r="H648" s="173"/>
      <c r="I648" s="173"/>
      <c r="J648" s="105"/>
      <c r="K648" s="197" t="e">
        <f>VLOOKUP(J648,'[3]Item List (3)'!A$1:B$110000,2,FALSE)</f>
        <v>#N/A</v>
      </c>
      <c r="L648" s="105"/>
      <c r="M648" s="198" t="str">
        <f t="shared" ref="M648:M711" si="302">IF((LEFT(J648))="2",$L$2,$J$2)</f>
        <v>IR</v>
      </c>
      <c r="N648" s="153"/>
      <c r="O648" s="199" t="str">
        <f t="shared" si="294"/>
        <v/>
      </c>
      <c r="P648" s="153"/>
      <c r="Q648" s="153"/>
      <c r="R648" s="153"/>
      <c r="S648" s="153"/>
      <c r="T648" s="153"/>
      <c r="U648" s="209">
        <f t="shared" si="301"/>
        <v>0</v>
      </c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  <c r="AQ648" s="153"/>
      <c r="AR648" s="153"/>
      <c r="AS648" s="153"/>
      <c r="AT648" s="153"/>
      <c r="AU648" s="153">
        <v>480</v>
      </c>
      <c r="AV648" s="153"/>
      <c r="AW648" s="153"/>
      <c r="AX648" s="153"/>
      <c r="AY648" s="153"/>
      <c r="AZ648" s="153"/>
      <c r="BA648" s="153"/>
      <c r="BB648" s="153"/>
      <c r="BC648" s="153"/>
      <c r="BD648" s="153"/>
      <c r="BE648" s="153"/>
      <c r="BF648" s="153"/>
      <c r="BG648" s="223">
        <f t="shared" si="300"/>
        <v>480</v>
      </c>
      <c r="BH648" s="224">
        <f t="shared" si="288"/>
        <v>8</v>
      </c>
      <c r="BI648" s="225">
        <f t="shared" si="295"/>
        <v>0</v>
      </c>
      <c r="BJ648" s="225">
        <f t="shared" si="296"/>
        <v>0</v>
      </c>
      <c r="BK648" s="226">
        <f t="shared" si="297"/>
        <v>0</v>
      </c>
      <c r="BL648" s="226">
        <f t="shared" si="298"/>
        <v>0</v>
      </c>
      <c r="BM648" s="226">
        <f t="shared" si="299"/>
        <v>0</v>
      </c>
      <c r="BN648" s="237">
        <f t="shared" si="283"/>
        <v>0</v>
      </c>
      <c r="BO648" s="237">
        <f t="shared" si="284"/>
        <v>0</v>
      </c>
      <c r="BP648" s="237">
        <f t="shared" si="285"/>
        <v>8</v>
      </c>
      <c r="BQ648" s="238">
        <f t="shared" si="286"/>
        <v>0</v>
      </c>
      <c r="BR648" s="140"/>
      <c r="BS648" s="140"/>
      <c r="BT648" s="140"/>
      <c r="BU648" s="141"/>
      <c r="BV648" s="140"/>
      <c r="BW648" s="153">
        <f t="shared" ref="BW648:BW711" si="303">Q648*P648</f>
        <v>0</v>
      </c>
    </row>
    <row r="649" s="129" customFormat="1" spans="1:75">
      <c r="A649" s="170">
        <v>707</v>
      </c>
      <c r="B649" s="171">
        <v>46062</v>
      </c>
      <c r="C649" s="223" t="s">
        <v>97</v>
      </c>
      <c r="D649" s="130" t="str">
        <f t="shared" si="293"/>
        <v>HO</v>
      </c>
      <c r="E649" s="172" t="s">
        <v>177</v>
      </c>
      <c r="F649" s="172" t="s">
        <v>160</v>
      </c>
      <c r="G649" s="173" t="s">
        <v>166</v>
      </c>
      <c r="H649" s="173"/>
      <c r="I649" s="173"/>
      <c r="J649" s="105">
        <v>104247</v>
      </c>
      <c r="K649" s="197" t="str">
        <f>VLOOKUP(J649,'[3]Item List (3)'!A$1:B$110000,2,FALSE)</f>
        <v>IR.209</v>
      </c>
      <c r="L649" s="105"/>
      <c r="M649" s="198" t="str">
        <f t="shared" si="302"/>
        <v>IR</v>
      </c>
      <c r="N649" s="153">
        <v>15</v>
      </c>
      <c r="O649" s="199">
        <f t="shared" si="294"/>
        <v>240</v>
      </c>
      <c r="P649" s="153">
        <v>1</v>
      </c>
      <c r="Q649" s="153">
        <v>588</v>
      </c>
      <c r="R649" s="153"/>
      <c r="S649" s="153"/>
      <c r="T649" s="153"/>
      <c r="U649" s="209">
        <f t="shared" si="301"/>
        <v>588</v>
      </c>
      <c r="V649" s="153">
        <v>155</v>
      </c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>
        <v>315</v>
      </c>
      <c r="AO649" s="153"/>
      <c r="AP649" s="153">
        <v>10</v>
      </c>
      <c r="AQ649" s="153"/>
      <c r="AR649" s="153"/>
      <c r="AS649" s="153"/>
      <c r="AT649" s="153"/>
      <c r="AU649" s="153"/>
      <c r="AV649" s="153"/>
      <c r="AW649" s="153"/>
      <c r="AX649" s="153"/>
      <c r="AY649" s="153"/>
      <c r="AZ649" s="153"/>
      <c r="BA649" s="153"/>
      <c r="BB649" s="153"/>
      <c r="BC649" s="153"/>
      <c r="BD649" s="153"/>
      <c r="BE649" s="153"/>
      <c r="BF649" s="153"/>
      <c r="BG649" s="223">
        <f t="shared" si="300"/>
        <v>480</v>
      </c>
      <c r="BH649" s="224">
        <f t="shared" si="288"/>
        <v>8</v>
      </c>
      <c r="BI649" s="225">
        <f t="shared" si="295"/>
        <v>2.58333333333333</v>
      </c>
      <c r="BJ649" s="225">
        <f t="shared" si="296"/>
        <v>32.2916666666667</v>
      </c>
      <c r="BK649" s="226">
        <f t="shared" si="297"/>
        <v>94.8387096774194</v>
      </c>
      <c r="BL649" s="226">
        <f t="shared" si="298"/>
        <v>100</v>
      </c>
      <c r="BM649" s="226">
        <f t="shared" si="299"/>
        <v>30.625</v>
      </c>
      <c r="BN649" s="237">
        <f>(W649+AP649+BE649+BF649)/60</f>
        <v>0.166666666666667</v>
      </c>
      <c r="BO649" s="237">
        <f>IFERROR(((BH649-BN649)*3600)/N649,0)</f>
        <v>1880</v>
      </c>
      <c r="BP649" s="237">
        <f>IFERROR(SUM(W649:BF649)/60-BN649,0)</f>
        <v>5.25</v>
      </c>
      <c r="BQ649" s="238">
        <f>IFERROR(BP649*3600/N649,0)</f>
        <v>1260</v>
      </c>
      <c r="BR649" s="140"/>
      <c r="BS649" s="140"/>
      <c r="BT649" s="140"/>
      <c r="BU649" s="141"/>
      <c r="BV649" s="140"/>
      <c r="BW649" s="153">
        <f t="shared" si="303"/>
        <v>588</v>
      </c>
    </row>
    <row r="650" s="129" customFormat="1" spans="1:75">
      <c r="A650" s="170">
        <v>708</v>
      </c>
      <c r="B650" s="171">
        <v>46062</v>
      </c>
      <c r="C650" s="223" t="s">
        <v>99</v>
      </c>
      <c r="D650" s="130" t="str">
        <f t="shared" si="293"/>
        <v>HO</v>
      </c>
      <c r="E650" s="172" t="s">
        <v>177</v>
      </c>
      <c r="F650" s="172" t="s">
        <v>160</v>
      </c>
      <c r="G650" s="173" t="s">
        <v>161</v>
      </c>
      <c r="H650" s="173"/>
      <c r="I650" s="173"/>
      <c r="J650" s="105">
        <v>104247</v>
      </c>
      <c r="K650" s="197" t="str">
        <f>VLOOKUP(J650,'[3]Item List (3)'!A$1:B$110000,2,FALSE)</f>
        <v>IR.209</v>
      </c>
      <c r="L650" s="105">
        <v>260104004</v>
      </c>
      <c r="M650" s="198" t="str">
        <f t="shared" si="302"/>
        <v>IR</v>
      </c>
      <c r="N650" s="153">
        <v>15</v>
      </c>
      <c r="O650" s="199">
        <f t="shared" si="294"/>
        <v>240</v>
      </c>
      <c r="P650" s="153">
        <v>1</v>
      </c>
      <c r="Q650" s="153">
        <v>250</v>
      </c>
      <c r="R650" s="153"/>
      <c r="S650" s="153"/>
      <c r="T650" s="153"/>
      <c r="U650" s="209">
        <f t="shared" ref="U650:U665" si="304">Q650+S650+T650</f>
        <v>250</v>
      </c>
      <c r="V650" s="153">
        <v>80</v>
      </c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>
        <v>390</v>
      </c>
      <c r="AO650" s="153"/>
      <c r="AP650" s="153">
        <v>10</v>
      </c>
      <c r="AQ650" s="153"/>
      <c r="AR650" s="153"/>
      <c r="AS650" s="153"/>
      <c r="AT650" s="153"/>
      <c r="AU650" s="153"/>
      <c r="AV650" s="153"/>
      <c r="AW650" s="153"/>
      <c r="AX650" s="153"/>
      <c r="AY650" s="153"/>
      <c r="AZ650" s="153"/>
      <c r="BA650" s="153"/>
      <c r="BB650" s="153"/>
      <c r="BC650" s="153"/>
      <c r="BD650" s="153"/>
      <c r="BE650" s="153"/>
      <c r="BF650" s="153"/>
      <c r="BG650" s="223">
        <f t="shared" si="300"/>
        <v>480</v>
      </c>
      <c r="BH650" s="224">
        <f t="shared" ref="BH650:BH713" si="305">BG650/60</f>
        <v>8</v>
      </c>
      <c r="BI650" s="225">
        <f t="shared" si="295"/>
        <v>1.33333333333333</v>
      </c>
      <c r="BJ650" s="225">
        <f t="shared" si="296"/>
        <v>16.6666666666667</v>
      </c>
      <c r="BK650" s="226">
        <f t="shared" si="297"/>
        <v>78.125</v>
      </c>
      <c r="BL650" s="226">
        <f t="shared" si="298"/>
        <v>100</v>
      </c>
      <c r="BM650" s="226">
        <f t="shared" si="299"/>
        <v>13.0208333333334</v>
      </c>
      <c r="BN650" s="237">
        <f t="shared" ref="BN650:BN713" si="306">(W650+AP650+BE650+BF650)/60</f>
        <v>0.166666666666667</v>
      </c>
      <c r="BO650" s="237">
        <f t="shared" ref="BO650:BO713" si="307">IFERROR(((BH650-BN650)*3600)/N650,0)</f>
        <v>1880</v>
      </c>
      <c r="BP650" s="237">
        <f t="shared" ref="BP650:BP713" si="308">IFERROR(SUM(W650:BF650)/60-BN650,0)</f>
        <v>6.5</v>
      </c>
      <c r="BQ650" s="238">
        <f t="shared" ref="BQ650:BQ713" si="309">IFERROR(BP650*3600/N650,0)</f>
        <v>1560</v>
      </c>
      <c r="BR650" s="140"/>
      <c r="BS650" s="140"/>
      <c r="BT650" s="140"/>
      <c r="BU650" s="141"/>
      <c r="BV650" s="140"/>
      <c r="BW650" s="153">
        <f t="shared" si="303"/>
        <v>250</v>
      </c>
    </row>
    <row r="651" s="129" customFormat="1" spans="1:75">
      <c r="A651" s="170">
        <v>709</v>
      </c>
      <c r="B651" s="171">
        <v>46062</v>
      </c>
      <c r="C651" s="223" t="s">
        <v>97</v>
      </c>
      <c r="D651" s="130" t="str">
        <f t="shared" si="293"/>
        <v>HO</v>
      </c>
      <c r="E651" s="172" t="s">
        <v>178</v>
      </c>
      <c r="F651" s="172" t="s">
        <v>160</v>
      </c>
      <c r="G651" s="173" t="s">
        <v>166</v>
      </c>
      <c r="H651" s="173"/>
      <c r="I651" s="173"/>
      <c r="J651" s="105">
        <v>208247</v>
      </c>
      <c r="K651" s="197" t="str">
        <f>VLOOKUP(J651,'[3]Item List (3)'!A$1:B$110000,2,FALSE)</f>
        <v>OR.209 YY2 </v>
      </c>
      <c r="L651" s="105">
        <v>260104004</v>
      </c>
      <c r="M651" s="198" t="str">
        <f t="shared" si="302"/>
        <v>OR</v>
      </c>
      <c r="N651" s="153">
        <v>20</v>
      </c>
      <c r="O651" s="199">
        <f t="shared" si="294"/>
        <v>180</v>
      </c>
      <c r="P651" s="153">
        <v>1</v>
      </c>
      <c r="Q651" s="153">
        <v>1200</v>
      </c>
      <c r="R651" s="153"/>
      <c r="S651" s="153"/>
      <c r="T651" s="153"/>
      <c r="U651" s="209">
        <f t="shared" si="304"/>
        <v>1200</v>
      </c>
      <c r="V651" s="153">
        <v>430</v>
      </c>
      <c r="W651" s="153"/>
      <c r="X651" s="244">
        <v>30</v>
      </c>
      <c r="Y651" s="153"/>
      <c r="Z651" s="153"/>
      <c r="AA651" s="153"/>
      <c r="AB651" s="153"/>
      <c r="AC651" s="153"/>
      <c r="AD651" s="153"/>
      <c r="AE651" s="153"/>
      <c r="AF651" s="153"/>
      <c r="AG651" s="153"/>
      <c r="AH651" s="153"/>
      <c r="AI651" s="153"/>
      <c r="AJ651" s="153"/>
      <c r="AK651" s="153"/>
      <c r="AL651" s="153"/>
      <c r="AM651" s="153"/>
      <c r="AN651" s="153"/>
      <c r="AO651" s="153"/>
      <c r="AP651" s="153">
        <v>20</v>
      </c>
      <c r="AQ651" s="153"/>
      <c r="AR651" s="153"/>
      <c r="AS651" s="153"/>
      <c r="AT651" s="153"/>
      <c r="AU651" s="153"/>
      <c r="AV651" s="153"/>
      <c r="AW651" s="153"/>
      <c r="AX651" s="153"/>
      <c r="AY651" s="153"/>
      <c r="AZ651" s="153"/>
      <c r="BA651" s="153"/>
      <c r="BB651" s="153"/>
      <c r="BC651" s="153"/>
      <c r="BD651" s="153"/>
      <c r="BE651" s="153"/>
      <c r="BF651" s="153"/>
      <c r="BG651" s="223">
        <f t="shared" si="300"/>
        <v>480</v>
      </c>
      <c r="BH651" s="224">
        <f t="shared" si="305"/>
        <v>8</v>
      </c>
      <c r="BI651" s="225">
        <f t="shared" si="295"/>
        <v>7.16666666666667</v>
      </c>
      <c r="BJ651" s="225">
        <f t="shared" si="296"/>
        <v>89.5833333333333</v>
      </c>
      <c r="BK651" s="226">
        <f t="shared" si="297"/>
        <v>93.0232558139535</v>
      </c>
      <c r="BL651" s="226">
        <f t="shared" si="298"/>
        <v>100</v>
      </c>
      <c r="BM651" s="226">
        <f t="shared" si="299"/>
        <v>83.3333333333333</v>
      </c>
      <c r="BN651" s="237">
        <f t="shared" si="306"/>
        <v>0.333333333333333</v>
      </c>
      <c r="BO651" s="237">
        <f t="shared" si="307"/>
        <v>1380</v>
      </c>
      <c r="BP651" s="237">
        <f t="shared" si="308"/>
        <v>0.5</v>
      </c>
      <c r="BQ651" s="238">
        <f t="shared" si="309"/>
        <v>90</v>
      </c>
      <c r="BR651" s="140"/>
      <c r="BS651" s="140"/>
      <c r="BT651" s="140"/>
      <c r="BU651" s="141"/>
      <c r="BV651" s="140"/>
      <c r="BW651" s="153">
        <f t="shared" si="303"/>
        <v>1200</v>
      </c>
    </row>
    <row r="652" s="129" customFormat="1" spans="1:75">
      <c r="A652" s="170">
        <v>710</v>
      </c>
      <c r="B652" s="171">
        <v>46062</v>
      </c>
      <c r="C652" s="223" t="s">
        <v>99</v>
      </c>
      <c r="D652" s="130" t="str">
        <f t="shared" si="293"/>
        <v>HO</v>
      </c>
      <c r="E652" s="172" t="s">
        <v>178</v>
      </c>
      <c r="F652" s="172" t="s">
        <v>160</v>
      </c>
      <c r="G652" s="173" t="s">
        <v>161</v>
      </c>
      <c r="H652" s="173"/>
      <c r="I652" s="173"/>
      <c r="J652" s="105">
        <v>208247</v>
      </c>
      <c r="K652" s="197" t="str">
        <f>VLOOKUP(J652,'[3]Item List (3)'!A$1:B$110000,2,FALSE)</f>
        <v>OR.209 YY2 </v>
      </c>
      <c r="L652" s="105">
        <v>260104004</v>
      </c>
      <c r="M652" s="198" t="str">
        <f t="shared" si="302"/>
        <v>OR</v>
      </c>
      <c r="N652" s="153">
        <v>20</v>
      </c>
      <c r="O652" s="199">
        <f t="shared" si="294"/>
        <v>180</v>
      </c>
      <c r="P652" s="153">
        <v>1</v>
      </c>
      <c r="Q652" s="153">
        <v>1254</v>
      </c>
      <c r="R652" s="153"/>
      <c r="S652" s="153"/>
      <c r="T652" s="153"/>
      <c r="U652" s="209">
        <f t="shared" si="304"/>
        <v>1254</v>
      </c>
      <c r="V652" s="153">
        <v>450</v>
      </c>
      <c r="W652" s="153"/>
      <c r="X652" s="153"/>
      <c r="Y652" s="153"/>
      <c r="Z652" s="153"/>
      <c r="AA652" s="153"/>
      <c r="AB652" s="153"/>
      <c r="AC652" s="153"/>
      <c r="AD652" s="153"/>
      <c r="AE652" s="153"/>
      <c r="AF652" s="153"/>
      <c r="AG652" s="153"/>
      <c r="AH652" s="153"/>
      <c r="AI652" s="153"/>
      <c r="AJ652" s="153"/>
      <c r="AK652" s="153"/>
      <c r="AL652" s="153"/>
      <c r="AM652" s="153"/>
      <c r="AN652" s="153"/>
      <c r="AO652" s="153"/>
      <c r="AP652" s="153">
        <v>30</v>
      </c>
      <c r="AQ652" s="153"/>
      <c r="AR652" s="153"/>
      <c r="AS652" s="153"/>
      <c r="AT652" s="153"/>
      <c r="AU652" s="153"/>
      <c r="AV652" s="153"/>
      <c r="AW652" s="153"/>
      <c r="AX652" s="153"/>
      <c r="AY652" s="153"/>
      <c r="AZ652" s="153"/>
      <c r="BA652" s="153"/>
      <c r="BB652" s="153"/>
      <c r="BC652" s="153"/>
      <c r="BD652" s="153"/>
      <c r="BE652" s="153"/>
      <c r="BF652" s="153"/>
      <c r="BG652" s="223">
        <f t="shared" si="300"/>
        <v>480</v>
      </c>
      <c r="BH652" s="224">
        <f t="shared" si="305"/>
        <v>8</v>
      </c>
      <c r="BI652" s="225">
        <f t="shared" si="295"/>
        <v>7.5</v>
      </c>
      <c r="BJ652" s="225">
        <f t="shared" si="296"/>
        <v>93.75</v>
      </c>
      <c r="BK652" s="226">
        <f t="shared" si="297"/>
        <v>92.8888888888889</v>
      </c>
      <c r="BL652" s="226">
        <f t="shared" si="298"/>
        <v>100</v>
      </c>
      <c r="BM652" s="226">
        <f t="shared" si="299"/>
        <v>87.0833333333333</v>
      </c>
      <c r="BN652" s="237">
        <f t="shared" si="306"/>
        <v>0.5</v>
      </c>
      <c r="BO652" s="237">
        <f t="shared" si="307"/>
        <v>1350</v>
      </c>
      <c r="BP652" s="237">
        <f t="shared" si="308"/>
        <v>0</v>
      </c>
      <c r="BQ652" s="238">
        <f t="shared" si="309"/>
        <v>0</v>
      </c>
      <c r="BR652" s="140"/>
      <c r="BS652" s="140"/>
      <c r="BT652" s="140"/>
      <c r="BU652" s="141"/>
      <c r="BV652" s="140"/>
      <c r="BW652" s="153">
        <f t="shared" si="303"/>
        <v>1254</v>
      </c>
    </row>
    <row r="653" s="129" customFormat="1" spans="1:75">
      <c r="A653" s="170">
        <v>711</v>
      </c>
      <c r="B653" s="171">
        <v>46063</v>
      </c>
      <c r="C653" s="223" t="s">
        <v>97</v>
      </c>
      <c r="D653" s="130" t="str">
        <f t="shared" si="293"/>
        <v>FG</v>
      </c>
      <c r="E653" s="172" t="s">
        <v>98</v>
      </c>
      <c r="F653" s="172" t="s">
        <v>106</v>
      </c>
      <c r="G653" s="173" t="s">
        <v>101</v>
      </c>
      <c r="H653" s="173" t="s">
        <v>102</v>
      </c>
      <c r="I653" s="173"/>
      <c r="J653" s="105">
        <v>200497.11</v>
      </c>
      <c r="K653" s="197" t="str">
        <f>VLOOKUP(J653,'[3]Item List (3)'!A$1:B$110000,2,FALSE)</f>
        <v>OR.MNA6718G</v>
      </c>
      <c r="L653" s="105">
        <v>260202011</v>
      </c>
      <c r="M653" s="198" t="str">
        <f t="shared" si="302"/>
        <v>OR</v>
      </c>
      <c r="N653" s="153"/>
      <c r="O653" s="199" t="str">
        <f t="shared" ref="O653:O700" si="310">IFERROR(3600/N653,"")</f>
        <v/>
      </c>
      <c r="P653" s="153">
        <v>1</v>
      </c>
      <c r="Q653" s="153">
        <v>4130</v>
      </c>
      <c r="R653" s="153"/>
      <c r="S653" s="153"/>
      <c r="T653" s="153"/>
      <c r="U653" s="209">
        <f t="shared" si="304"/>
        <v>4130</v>
      </c>
      <c r="V653" s="153">
        <v>270</v>
      </c>
      <c r="W653" s="153"/>
      <c r="X653" s="153"/>
      <c r="Y653" s="153"/>
      <c r="Z653" s="153"/>
      <c r="AA653" s="153"/>
      <c r="AB653" s="153"/>
      <c r="AC653" s="153"/>
      <c r="AD653" s="153"/>
      <c r="AE653" s="153"/>
      <c r="AF653" s="153"/>
      <c r="AG653" s="153"/>
      <c r="AH653" s="153"/>
      <c r="AI653" s="153"/>
      <c r="AJ653" s="153"/>
      <c r="AK653" s="153"/>
      <c r="AL653" s="153"/>
      <c r="AM653" s="153"/>
      <c r="AN653" s="153"/>
      <c r="AO653" s="153"/>
      <c r="AP653" s="153"/>
      <c r="AQ653" s="153">
        <v>30</v>
      </c>
      <c r="AR653" s="153">
        <v>180</v>
      </c>
      <c r="AS653" s="153"/>
      <c r="AT653" s="153"/>
      <c r="AU653" s="153"/>
      <c r="AV653" s="153"/>
      <c r="AW653" s="153"/>
      <c r="AX653" s="153"/>
      <c r="AY653" s="153"/>
      <c r="AZ653" s="153"/>
      <c r="BA653" s="153"/>
      <c r="BB653" s="153"/>
      <c r="BC653" s="153"/>
      <c r="BD653" s="153"/>
      <c r="BE653" s="153"/>
      <c r="BF653" s="153"/>
      <c r="BG653" s="223">
        <f t="shared" si="300"/>
        <v>480</v>
      </c>
      <c r="BH653" s="224">
        <f t="shared" si="305"/>
        <v>8</v>
      </c>
      <c r="BI653" s="225">
        <f t="shared" si="295"/>
        <v>4.5</v>
      </c>
      <c r="BJ653" s="225">
        <f t="shared" si="296"/>
        <v>56.25</v>
      </c>
      <c r="BK653" s="226">
        <f t="shared" si="297"/>
        <v>0</v>
      </c>
      <c r="BL653" s="226">
        <f t="shared" si="298"/>
        <v>100</v>
      </c>
      <c r="BM653" s="226">
        <f t="shared" si="299"/>
        <v>0</v>
      </c>
      <c r="BN653" s="237">
        <f t="shared" si="306"/>
        <v>0</v>
      </c>
      <c r="BO653" s="237">
        <f t="shared" si="307"/>
        <v>0</v>
      </c>
      <c r="BP653" s="237">
        <f t="shared" si="308"/>
        <v>3.5</v>
      </c>
      <c r="BQ653" s="238">
        <f t="shared" si="309"/>
        <v>0</v>
      </c>
      <c r="BR653" s="140"/>
      <c r="BS653" s="140"/>
      <c r="BT653" s="140"/>
      <c r="BU653" s="141"/>
      <c r="BV653" s="140"/>
      <c r="BW653" s="153">
        <f t="shared" si="303"/>
        <v>4130</v>
      </c>
    </row>
    <row r="654" s="129" customFormat="1" spans="1:75">
      <c r="A654" s="170">
        <v>712</v>
      </c>
      <c r="B654" s="171">
        <v>46063</v>
      </c>
      <c r="C654" s="223" t="s">
        <v>99</v>
      </c>
      <c r="D654" s="130" t="str">
        <f t="shared" si="293"/>
        <v>FG</v>
      </c>
      <c r="E654" s="172" t="s">
        <v>98</v>
      </c>
      <c r="F654" s="172" t="s">
        <v>100</v>
      </c>
      <c r="G654" s="173" t="s">
        <v>101</v>
      </c>
      <c r="H654" s="173" t="s">
        <v>102</v>
      </c>
      <c r="I654" s="173"/>
      <c r="J654" s="105">
        <v>200497.11</v>
      </c>
      <c r="K654" s="197" t="str">
        <f>VLOOKUP(J654,'[3]Item List (3)'!A$1:B$110000,2,FALSE)</f>
        <v>OR.MNA6718G</v>
      </c>
      <c r="L654" s="105">
        <v>260202011</v>
      </c>
      <c r="M654" s="198" t="str">
        <f t="shared" si="302"/>
        <v>OR</v>
      </c>
      <c r="N654" s="153"/>
      <c r="O654" s="199" t="str">
        <f t="shared" si="310"/>
        <v/>
      </c>
      <c r="P654" s="153">
        <v>1</v>
      </c>
      <c r="Q654" s="153">
        <v>2800</v>
      </c>
      <c r="R654" s="153"/>
      <c r="S654" s="153"/>
      <c r="T654" s="153"/>
      <c r="U654" s="209">
        <f t="shared" si="304"/>
        <v>2800</v>
      </c>
      <c r="V654" s="153">
        <v>240</v>
      </c>
      <c r="W654" s="153"/>
      <c r="X654" s="153"/>
      <c r="Y654" s="153"/>
      <c r="Z654" s="153"/>
      <c r="AA654" s="153"/>
      <c r="AB654" s="153"/>
      <c r="AC654" s="153"/>
      <c r="AD654" s="153"/>
      <c r="AE654" s="153"/>
      <c r="AF654" s="153"/>
      <c r="AG654" s="153"/>
      <c r="AH654" s="153"/>
      <c r="AI654" s="153"/>
      <c r="AJ654" s="153"/>
      <c r="AK654" s="153"/>
      <c r="AL654" s="153"/>
      <c r="AM654" s="153"/>
      <c r="AN654" s="153"/>
      <c r="AO654" s="153"/>
      <c r="AP654" s="153"/>
      <c r="AQ654" s="153"/>
      <c r="AR654" s="153">
        <v>240</v>
      </c>
      <c r="AS654" s="153"/>
      <c r="AT654" s="153"/>
      <c r="AU654" s="153"/>
      <c r="AV654" s="153"/>
      <c r="AW654" s="153"/>
      <c r="AX654" s="153"/>
      <c r="AY654" s="153"/>
      <c r="AZ654" s="153"/>
      <c r="BA654" s="153"/>
      <c r="BB654" s="153"/>
      <c r="BC654" s="153"/>
      <c r="BD654" s="153"/>
      <c r="BE654" s="153"/>
      <c r="BF654" s="153"/>
      <c r="BG654" s="223">
        <f t="shared" ref="BG654:BG709" si="311">SUM(V654:BF654)</f>
        <v>480</v>
      </c>
      <c r="BH654" s="224">
        <f t="shared" si="305"/>
        <v>8</v>
      </c>
      <c r="BI654" s="225">
        <f t="shared" si="295"/>
        <v>4</v>
      </c>
      <c r="BJ654" s="225">
        <f t="shared" si="296"/>
        <v>50</v>
      </c>
      <c r="BK654" s="226">
        <f t="shared" si="297"/>
        <v>0</v>
      </c>
      <c r="BL654" s="226">
        <f t="shared" si="298"/>
        <v>100</v>
      </c>
      <c r="BM654" s="226">
        <f t="shared" si="299"/>
        <v>0</v>
      </c>
      <c r="BN654" s="237">
        <f t="shared" si="306"/>
        <v>0</v>
      </c>
      <c r="BO654" s="237">
        <f t="shared" si="307"/>
        <v>0</v>
      </c>
      <c r="BP654" s="237">
        <f t="shared" si="308"/>
        <v>4</v>
      </c>
      <c r="BQ654" s="238">
        <f t="shared" si="309"/>
        <v>0</v>
      </c>
      <c r="BR654" s="140"/>
      <c r="BS654" s="140"/>
      <c r="BT654" s="140"/>
      <c r="BU654" s="141"/>
      <c r="BV654" s="140"/>
      <c r="BW654" s="153">
        <f t="shared" si="303"/>
        <v>2800</v>
      </c>
    </row>
    <row r="655" s="129" customFormat="1" spans="1:75">
      <c r="A655" s="170">
        <v>713</v>
      </c>
      <c r="B655" s="171">
        <v>46063</v>
      </c>
      <c r="C655" s="223" t="s">
        <v>97</v>
      </c>
      <c r="D655" s="130" t="str">
        <f t="shared" si="293"/>
        <v>FG</v>
      </c>
      <c r="E655" s="172" t="s">
        <v>103</v>
      </c>
      <c r="F655" s="172" t="s">
        <v>106</v>
      </c>
      <c r="G655" s="173" t="s">
        <v>105</v>
      </c>
      <c r="H655" s="173" t="s">
        <v>107</v>
      </c>
      <c r="I655" s="173"/>
      <c r="J655" s="105">
        <v>104737</v>
      </c>
      <c r="K655" s="197" t="str">
        <f>VLOOKUP(J655,'[3]Item List (3)'!A$1:B$110000,2,FALSE)</f>
        <v>IR.IR 42X51.5X37 </v>
      </c>
      <c r="L655" s="105">
        <v>260121009</v>
      </c>
      <c r="M655" s="198" t="str">
        <f t="shared" si="302"/>
        <v>IR</v>
      </c>
      <c r="N655" s="153"/>
      <c r="O655" s="199" t="str">
        <f t="shared" si="310"/>
        <v/>
      </c>
      <c r="P655" s="153">
        <v>1</v>
      </c>
      <c r="Q655" s="153">
        <v>210</v>
      </c>
      <c r="R655" s="153"/>
      <c r="S655" s="153"/>
      <c r="T655" s="153"/>
      <c r="U655" s="209">
        <f t="shared" si="304"/>
        <v>210</v>
      </c>
      <c r="V655" s="153">
        <v>120</v>
      </c>
      <c r="W655" s="153"/>
      <c r="X655" s="153"/>
      <c r="Y655" s="153"/>
      <c r="Z655" s="153"/>
      <c r="AA655" s="153"/>
      <c r="AB655" s="153"/>
      <c r="AC655" s="153"/>
      <c r="AD655" s="153"/>
      <c r="AE655" s="153"/>
      <c r="AF655" s="153"/>
      <c r="AG655" s="153"/>
      <c r="AH655" s="153"/>
      <c r="AI655" s="153"/>
      <c r="AJ655" s="153"/>
      <c r="AK655" s="153"/>
      <c r="AL655" s="153"/>
      <c r="AM655" s="153"/>
      <c r="AN655" s="153"/>
      <c r="AO655" s="153"/>
      <c r="AP655" s="153"/>
      <c r="AQ655" s="153">
        <v>120</v>
      </c>
      <c r="AR655" s="153"/>
      <c r="AS655" s="153"/>
      <c r="AT655" s="153"/>
      <c r="AU655" s="153"/>
      <c r="AV655" s="153"/>
      <c r="AW655" s="153"/>
      <c r="AX655" s="153"/>
      <c r="AY655" s="153"/>
      <c r="AZ655" s="153"/>
      <c r="BA655" s="153"/>
      <c r="BB655" s="153"/>
      <c r="BC655" s="153"/>
      <c r="BD655" s="153"/>
      <c r="BE655" s="153"/>
      <c r="BF655" s="153"/>
      <c r="BG655" s="223">
        <f t="shared" si="311"/>
        <v>240</v>
      </c>
      <c r="BH655" s="224">
        <f t="shared" si="305"/>
        <v>4</v>
      </c>
      <c r="BI655" s="225">
        <f t="shared" si="295"/>
        <v>2</v>
      </c>
      <c r="BJ655" s="225">
        <f t="shared" si="296"/>
        <v>50</v>
      </c>
      <c r="BK655" s="226">
        <f t="shared" si="297"/>
        <v>0</v>
      </c>
      <c r="BL655" s="226">
        <f t="shared" si="298"/>
        <v>100</v>
      </c>
      <c r="BM655" s="226">
        <f t="shared" si="299"/>
        <v>0</v>
      </c>
      <c r="BN655" s="237">
        <f t="shared" si="306"/>
        <v>0</v>
      </c>
      <c r="BO655" s="237">
        <f t="shared" si="307"/>
        <v>0</v>
      </c>
      <c r="BP655" s="237">
        <f t="shared" si="308"/>
        <v>2</v>
      </c>
      <c r="BQ655" s="238">
        <f t="shared" si="309"/>
        <v>0</v>
      </c>
      <c r="BR655" s="140"/>
      <c r="BS655" s="140"/>
      <c r="BT655" s="140"/>
      <c r="BU655" s="141"/>
      <c r="BV655" s="140"/>
      <c r="BW655" s="153">
        <f t="shared" si="303"/>
        <v>210</v>
      </c>
    </row>
    <row r="656" s="129" customFormat="1" spans="1:75">
      <c r="A656" s="170">
        <v>714</v>
      </c>
      <c r="B656" s="171">
        <v>46063</v>
      </c>
      <c r="C656" s="223" t="s">
        <v>97</v>
      </c>
      <c r="D656" s="130" t="str">
        <f t="shared" si="293"/>
        <v>FG</v>
      </c>
      <c r="E656" s="172" t="s">
        <v>103</v>
      </c>
      <c r="F656" s="172" t="s">
        <v>100</v>
      </c>
      <c r="G656" s="173" t="s">
        <v>105</v>
      </c>
      <c r="H656" s="173" t="s">
        <v>107</v>
      </c>
      <c r="I656" s="173"/>
      <c r="J656" s="105">
        <v>208299</v>
      </c>
      <c r="K656" s="197" t="str">
        <f>VLOOKUP(J656,'[3]Item List (3)'!A$1:B$110000,2,FALSE)</f>
        <v>OR.9916 </v>
      </c>
      <c r="L656" s="105"/>
      <c r="M656" s="198" t="str">
        <f t="shared" si="302"/>
        <v>OR</v>
      </c>
      <c r="N656" s="153"/>
      <c r="O656" s="199" t="str">
        <f t="shared" si="310"/>
        <v/>
      </c>
      <c r="P656" s="153">
        <v>1</v>
      </c>
      <c r="Q656" s="153">
        <v>600</v>
      </c>
      <c r="R656" s="153"/>
      <c r="S656" s="153"/>
      <c r="T656" s="153"/>
      <c r="U656" s="209">
        <f t="shared" si="304"/>
        <v>600</v>
      </c>
      <c r="V656" s="153">
        <v>60</v>
      </c>
      <c r="W656" s="153">
        <v>30</v>
      </c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  <c r="AQ656" s="153"/>
      <c r="AR656" s="153"/>
      <c r="AS656" s="153"/>
      <c r="AT656" s="153"/>
      <c r="AU656" s="153"/>
      <c r="AV656" s="153"/>
      <c r="AW656" s="153"/>
      <c r="AX656" s="153"/>
      <c r="AY656" s="153"/>
      <c r="AZ656" s="153"/>
      <c r="BA656" s="153"/>
      <c r="BB656" s="153"/>
      <c r="BC656" s="153"/>
      <c r="BD656" s="153"/>
      <c r="BE656" s="153"/>
      <c r="BF656" s="153"/>
      <c r="BG656" s="223">
        <f t="shared" si="311"/>
        <v>90</v>
      </c>
      <c r="BH656" s="224">
        <f t="shared" si="305"/>
        <v>1.5</v>
      </c>
      <c r="BI656" s="225">
        <f t="shared" si="295"/>
        <v>1</v>
      </c>
      <c r="BJ656" s="225">
        <f t="shared" si="296"/>
        <v>66.6666666666667</v>
      </c>
      <c r="BK656" s="226">
        <f t="shared" si="297"/>
        <v>0</v>
      </c>
      <c r="BL656" s="226">
        <f t="shared" si="298"/>
        <v>100</v>
      </c>
      <c r="BM656" s="226">
        <f t="shared" si="299"/>
        <v>0</v>
      </c>
      <c r="BN656" s="237">
        <f t="shared" si="306"/>
        <v>0.5</v>
      </c>
      <c r="BO656" s="237">
        <f t="shared" si="307"/>
        <v>0</v>
      </c>
      <c r="BP656" s="237">
        <f t="shared" si="308"/>
        <v>0</v>
      </c>
      <c r="BQ656" s="238">
        <f t="shared" si="309"/>
        <v>0</v>
      </c>
      <c r="BR656" s="140"/>
      <c r="BS656" s="140"/>
      <c r="BT656" s="140"/>
      <c r="BU656" s="141"/>
      <c r="BV656" s="140"/>
      <c r="BW656" s="153">
        <f t="shared" si="303"/>
        <v>600</v>
      </c>
    </row>
    <row r="657" s="129" customFormat="1" spans="1:75">
      <c r="A657" s="170">
        <v>715</v>
      </c>
      <c r="B657" s="171">
        <v>46063</v>
      </c>
      <c r="C657" s="223" t="s">
        <v>97</v>
      </c>
      <c r="D657" s="130" t="str">
        <f t="shared" si="293"/>
        <v>FG</v>
      </c>
      <c r="E657" s="172" t="s">
        <v>103</v>
      </c>
      <c r="F657" s="172" t="s">
        <v>106</v>
      </c>
      <c r="G657" s="173" t="s">
        <v>105</v>
      </c>
      <c r="H657" s="173" t="s">
        <v>107</v>
      </c>
      <c r="I657" s="173"/>
      <c r="J657" s="105">
        <v>104737</v>
      </c>
      <c r="K657" s="197" t="str">
        <f>VLOOKUP(J657,'[3]Item List (3)'!A$1:B$110000,2,FALSE)</f>
        <v>IR.IR 42X51.5X37 </v>
      </c>
      <c r="L657" s="105">
        <v>260121009</v>
      </c>
      <c r="M657" s="198" t="str">
        <f t="shared" si="302"/>
        <v>IR</v>
      </c>
      <c r="N657" s="153"/>
      <c r="O657" s="199" t="str">
        <f t="shared" si="310"/>
        <v/>
      </c>
      <c r="P657" s="153">
        <v>1</v>
      </c>
      <c r="Q657" s="153">
        <v>557</v>
      </c>
      <c r="R657" s="153"/>
      <c r="S657" s="153"/>
      <c r="T657" s="153"/>
      <c r="U657" s="209">
        <f t="shared" si="304"/>
        <v>557</v>
      </c>
      <c r="V657" s="153">
        <v>120</v>
      </c>
      <c r="W657" s="153">
        <v>30</v>
      </c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  <c r="AQ657" s="153"/>
      <c r="AR657" s="153"/>
      <c r="AS657" s="153"/>
      <c r="AT657" s="153"/>
      <c r="AU657" s="153"/>
      <c r="AV657" s="153"/>
      <c r="AW657" s="153"/>
      <c r="AX657" s="153"/>
      <c r="AY657" s="153"/>
      <c r="AZ657" s="153"/>
      <c r="BA657" s="153"/>
      <c r="BB657" s="153"/>
      <c r="BC657" s="153"/>
      <c r="BD657" s="153"/>
      <c r="BE657" s="153"/>
      <c r="BF657" s="153"/>
      <c r="BG657" s="223">
        <f t="shared" si="311"/>
        <v>150</v>
      </c>
      <c r="BH657" s="224">
        <f t="shared" si="305"/>
        <v>2.5</v>
      </c>
      <c r="BI657" s="225">
        <f t="shared" si="295"/>
        <v>2</v>
      </c>
      <c r="BJ657" s="225">
        <f t="shared" si="296"/>
        <v>80</v>
      </c>
      <c r="BK657" s="226">
        <f t="shared" si="297"/>
        <v>0</v>
      </c>
      <c r="BL657" s="226">
        <f t="shared" si="298"/>
        <v>100</v>
      </c>
      <c r="BM657" s="226">
        <f t="shared" si="299"/>
        <v>0</v>
      </c>
      <c r="BN657" s="237">
        <f t="shared" si="306"/>
        <v>0.5</v>
      </c>
      <c r="BO657" s="237">
        <f t="shared" si="307"/>
        <v>0</v>
      </c>
      <c r="BP657" s="237">
        <f t="shared" si="308"/>
        <v>0</v>
      </c>
      <c r="BQ657" s="238">
        <f t="shared" si="309"/>
        <v>0</v>
      </c>
      <c r="BR657" s="140"/>
      <c r="BS657" s="140"/>
      <c r="BT657" s="140"/>
      <c r="BU657" s="141"/>
      <c r="BV657" s="140"/>
      <c r="BW657" s="153">
        <f t="shared" si="303"/>
        <v>557</v>
      </c>
    </row>
    <row r="658" s="129" customFormat="1" spans="1:75">
      <c r="A658" s="170">
        <v>716</v>
      </c>
      <c r="B658" s="171">
        <v>46063</v>
      </c>
      <c r="C658" s="223" t="s">
        <v>99</v>
      </c>
      <c r="D658" s="130" t="str">
        <f t="shared" si="293"/>
        <v>FG</v>
      </c>
      <c r="E658" s="172" t="s">
        <v>103</v>
      </c>
      <c r="F658" s="172" t="s">
        <v>106</v>
      </c>
      <c r="G658" s="173" t="s">
        <v>194</v>
      </c>
      <c r="H658" s="173" t="s">
        <v>180</v>
      </c>
      <c r="I658" s="173"/>
      <c r="J658" s="105">
        <v>104737</v>
      </c>
      <c r="K658" s="197" t="str">
        <f>VLOOKUP(J658,'[3]Item List (3)'!A$1:B$110000,2,FALSE)</f>
        <v>IR.IR 42X51.5X37 </v>
      </c>
      <c r="L658" s="105">
        <v>260121009</v>
      </c>
      <c r="M658" s="198" t="str">
        <f t="shared" si="302"/>
        <v>IR</v>
      </c>
      <c r="N658" s="153"/>
      <c r="O658" s="199" t="str">
        <f t="shared" si="310"/>
        <v/>
      </c>
      <c r="P658" s="153">
        <v>1</v>
      </c>
      <c r="Q658" s="153">
        <v>840</v>
      </c>
      <c r="R658" s="153"/>
      <c r="S658" s="153"/>
      <c r="T658" s="153"/>
      <c r="U658" s="209">
        <f t="shared" si="304"/>
        <v>840</v>
      </c>
      <c r="V658" s="153">
        <v>120</v>
      </c>
      <c r="W658" s="153"/>
      <c r="X658" s="153"/>
      <c r="Y658" s="153"/>
      <c r="Z658" s="153"/>
      <c r="AA658" s="153"/>
      <c r="AB658" s="153"/>
      <c r="AC658" s="153"/>
      <c r="AD658" s="153"/>
      <c r="AE658" s="153"/>
      <c r="AF658" s="153"/>
      <c r="AG658" s="153"/>
      <c r="AH658" s="153"/>
      <c r="AI658" s="153"/>
      <c r="AJ658" s="153"/>
      <c r="AK658" s="153"/>
      <c r="AL658" s="153"/>
      <c r="AM658" s="153"/>
      <c r="AN658" s="153"/>
      <c r="AO658" s="153"/>
      <c r="AP658" s="153"/>
      <c r="AQ658" s="153">
        <v>60</v>
      </c>
      <c r="AR658" s="153"/>
      <c r="AS658" s="153"/>
      <c r="AT658" s="153"/>
      <c r="AU658" s="153"/>
      <c r="AV658" s="153"/>
      <c r="AW658" s="153"/>
      <c r="AX658" s="153"/>
      <c r="AY658" s="153"/>
      <c r="AZ658" s="153"/>
      <c r="BA658" s="153"/>
      <c r="BB658" s="153"/>
      <c r="BC658" s="153"/>
      <c r="BD658" s="153"/>
      <c r="BE658" s="153"/>
      <c r="BF658" s="153"/>
      <c r="BG658" s="223">
        <f t="shared" si="311"/>
        <v>180</v>
      </c>
      <c r="BH658" s="224">
        <f t="shared" si="305"/>
        <v>3</v>
      </c>
      <c r="BI658" s="225">
        <f t="shared" si="295"/>
        <v>2</v>
      </c>
      <c r="BJ658" s="225">
        <f t="shared" si="296"/>
        <v>66.6666666666667</v>
      </c>
      <c r="BK658" s="226">
        <f t="shared" si="297"/>
        <v>0</v>
      </c>
      <c r="BL658" s="226">
        <f t="shared" si="298"/>
        <v>100</v>
      </c>
      <c r="BM658" s="226">
        <f t="shared" si="299"/>
        <v>0</v>
      </c>
      <c r="BN658" s="237">
        <f t="shared" si="306"/>
        <v>0</v>
      </c>
      <c r="BO658" s="237">
        <f t="shared" si="307"/>
        <v>0</v>
      </c>
      <c r="BP658" s="237">
        <f t="shared" si="308"/>
        <v>1</v>
      </c>
      <c r="BQ658" s="238">
        <f t="shared" si="309"/>
        <v>0</v>
      </c>
      <c r="BR658" s="140"/>
      <c r="BS658" s="140"/>
      <c r="BT658" s="140"/>
      <c r="BU658" s="141"/>
      <c r="BV658" s="140"/>
      <c r="BW658" s="153">
        <f t="shared" si="303"/>
        <v>840</v>
      </c>
    </row>
    <row r="659" s="129" customFormat="1" spans="1:75">
      <c r="A659" s="170">
        <v>717</v>
      </c>
      <c r="B659" s="171">
        <v>46063</v>
      </c>
      <c r="C659" s="223" t="s">
        <v>99</v>
      </c>
      <c r="D659" s="130" t="str">
        <f t="shared" si="293"/>
        <v>FG</v>
      </c>
      <c r="E659" s="172" t="s">
        <v>103</v>
      </c>
      <c r="F659" s="172" t="s">
        <v>106</v>
      </c>
      <c r="G659" s="173" t="s">
        <v>194</v>
      </c>
      <c r="H659" s="173" t="s">
        <v>180</v>
      </c>
      <c r="I659" s="173"/>
      <c r="J659" s="105">
        <v>202100</v>
      </c>
      <c r="K659" s="197" t="e">
        <f>VLOOKUP(J659,'[3]Item List (3)'!A$1:B$110000,2,FALSE)</f>
        <v>#N/A</v>
      </c>
      <c r="L659" s="105">
        <v>260129022</v>
      </c>
      <c r="M659" s="198" t="str">
        <f t="shared" si="302"/>
        <v>OR</v>
      </c>
      <c r="N659" s="153"/>
      <c r="O659" s="199" t="str">
        <f t="shared" si="310"/>
        <v/>
      </c>
      <c r="P659" s="153">
        <v>1</v>
      </c>
      <c r="Q659" s="153">
        <v>243</v>
      </c>
      <c r="R659" s="153"/>
      <c r="S659" s="153"/>
      <c r="T659" s="153"/>
      <c r="U659" s="209">
        <f t="shared" si="304"/>
        <v>243</v>
      </c>
      <c r="V659" s="153">
        <v>60</v>
      </c>
      <c r="W659" s="153">
        <v>60</v>
      </c>
      <c r="X659" s="153"/>
      <c r="Y659" s="153"/>
      <c r="Z659" s="153"/>
      <c r="AA659" s="153"/>
      <c r="AB659" s="153"/>
      <c r="AC659" s="153"/>
      <c r="AD659" s="153"/>
      <c r="AE659" s="153"/>
      <c r="AF659" s="153"/>
      <c r="AG659" s="153"/>
      <c r="AH659" s="153"/>
      <c r="AI659" s="153"/>
      <c r="AJ659" s="153"/>
      <c r="AK659" s="153"/>
      <c r="AL659" s="153"/>
      <c r="AM659" s="153"/>
      <c r="AN659" s="153"/>
      <c r="AO659" s="153"/>
      <c r="AP659" s="153"/>
      <c r="AQ659" s="153"/>
      <c r="AR659" s="153"/>
      <c r="AS659" s="153"/>
      <c r="AT659" s="153"/>
      <c r="AU659" s="153"/>
      <c r="AV659" s="153"/>
      <c r="AW659" s="153"/>
      <c r="AX659" s="153"/>
      <c r="AY659" s="153"/>
      <c r="AZ659" s="153"/>
      <c r="BA659" s="153"/>
      <c r="BB659" s="153"/>
      <c r="BC659" s="153"/>
      <c r="BD659" s="153"/>
      <c r="BE659" s="153"/>
      <c r="BF659" s="153"/>
      <c r="BG659" s="223">
        <f t="shared" si="311"/>
        <v>120</v>
      </c>
      <c r="BH659" s="224">
        <f t="shared" si="305"/>
        <v>2</v>
      </c>
      <c r="BI659" s="225">
        <f t="shared" si="295"/>
        <v>1</v>
      </c>
      <c r="BJ659" s="225">
        <f t="shared" si="296"/>
        <v>50</v>
      </c>
      <c r="BK659" s="226">
        <f t="shared" si="297"/>
        <v>0</v>
      </c>
      <c r="BL659" s="226">
        <f t="shared" si="298"/>
        <v>100</v>
      </c>
      <c r="BM659" s="226">
        <f t="shared" si="299"/>
        <v>0</v>
      </c>
      <c r="BN659" s="237">
        <f t="shared" si="306"/>
        <v>1</v>
      </c>
      <c r="BO659" s="237">
        <f t="shared" si="307"/>
        <v>0</v>
      </c>
      <c r="BP659" s="237">
        <f t="shared" si="308"/>
        <v>0</v>
      </c>
      <c r="BQ659" s="238">
        <f t="shared" si="309"/>
        <v>0</v>
      </c>
      <c r="BR659" s="140"/>
      <c r="BS659" s="140"/>
      <c r="BT659" s="140"/>
      <c r="BU659" s="141"/>
      <c r="BV659" s="140"/>
      <c r="BW659" s="153">
        <f t="shared" si="303"/>
        <v>243</v>
      </c>
    </row>
    <row r="660" s="129" customFormat="1" spans="1:75">
      <c r="A660" s="170">
        <v>718</v>
      </c>
      <c r="B660" s="171">
        <v>46063</v>
      </c>
      <c r="C660" s="223" t="s">
        <v>99</v>
      </c>
      <c r="D660" s="130" t="str">
        <f t="shared" si="293"/>
        <v>FG</v>
      </c>
      <c r="E660" s="172" t="s">
        <v>103</v>
      </c>
      <c r="F660" s="172" t="s">
        <v>106</v>
      </c>
      <c r="G660" s="173" t="s">
        <v>194</v>
      </c>
      <c r="H660" s="173" t="s">
        <v>180</v>
      </c>
      <c r="I660" s="173"/>
      <c r="J660" s="105">
        <v>202101</v>
      </c>
      <c r="K660" s="197" t="e">
        <f>VLOOKUP(J660,'[3]Item List (3)'!A$1:B$110000,2,FALSE)</f>
        <v>#N/A</v>
      </c>
      <c r="L660" s="105">
        <v>260129021</v>
      </c>
      <c r="M660" s="198" t="str">
        <f t="shared" si="302"/>
        <v>OR</v>
      </c>
      <c r="N660" s="153"/>
      <c r="O660" s="199" t="str">
        <f t="shared" si="310"/>
        <v/>
      </c>
      <c r="P660" s="153">
        <v>1</v>
      </c>
      <c r="Q660" s="153">
        <v>201</v>
      </c>
      <c r="R660" s="153"/>
      <c r="S660" s="153"/>
      <c r="T660" s="153"/>
      <c r="U660" s="209">
        <f t="shared" si="304"/>
        <v>201</v>
      </c>
      <c r="V660" s="153">
        <v>60</v>
      </c>
      <c r="W660" s="153">
        <v>60</v>
      </c>
      <c r="X660" s="153"/>
      <c r="Y660" s="153"/>
      <c r="Z660" s="153"/>
      <c r="AA660" s="153"/>
      <c r="AB660" s="153"/>
      <c r="AC660" s="153"/>
      <c r="AD660" s="153"/>
      <c r="AE660" s="153"/>
      <c r="AF660" s="153"/>
      <c r="AG660" s="153"/>
      <c r="AH660" s="153"/>
      <c r="AI660" s="153"/>
      <c r="AJ660" s="153"/>
      <c r="AK660" s="153"/>
      <c r="AL660" s="153"/>
      <c r="AM660" s="153"/>
      <c r="AN660" s="153"/>
      <c r="AO660" s="153"/>
      <c r="AP660" s="153"/>
      <c r="AQ660" s="153"/>
      <c r="AR660" s="153"/>
      <c r="AS660" s="153"/>
      <c r="AT660" s="153"/>
      <c r="AU660" s="153"/>
      <c r="AV660" s="153"/>
      <c r="AW660" s="153"/>
      <c r="AX660" s="153"/>
      <c r="AY660" s="153"/>
      <c r="AZ660" s="153"/>
      <c r="BA660" s="153"/>
      <c r="BB660" s="153"/>
      <c r="BC660" s="153"/>
      <c r="BD660" s="153"/>
      <c r="BE660" s="153"/>
      <c r="BF660" s="153"/>
      <c r="BG660" s="223">
        <f t="shared" si="311"/>
        <v>120</v>
      </c>
      <c r="BH660" s="224">
        <f t="shared" si="305"/>
        <v>2</v>
      </c>
      <c r="BI660" s="225">
        <f t="shared" si="295"/>
        <v>1</v>
      </c>
      <c r="BJ660" s="225">
        <f t="shared" si="296"/>
        <v>50</v>
      </c>
      <c r="BK660" s="226">
        <f t="shared" si="297"/>
        <v>0</v>
      </c>
      <c r="BL660" s="226">
        <f t="shared" si="298"/>
        <v>100</v>
      </c>
      <c r="BM660" s="226">
        <f t="shared" si="299"/>
        <v>0</v>
      </c>
      <c r="BN660" s="237">
        <f t="shared" si="306"/>
        <v>1</v>
      </c>
      <c r="BO660" s="237">
        <f t="shared" si="307"/>
        <v>0</v>
      </c>
      <c r="BP660" s="237">
        <f t="shared" si="308"/>
        <v>0</v>
      </c>
      <c r="BQ660" s="238">
        <f t="shared" si="309"/>
        <v>0</v>
      </c>
      <c r="BR660" s="140"/>
      <c r="BS660" s="140"/>
      <c r="BT660" s="140"/>
      <c r="BU660" s="141"/>
      <c r="BV660" s="140"/>
      <c r="BW660" s="153">
        <f t="shared" si="303"/>
        <v>201</v>
      </c>
    </row>
    <row r="661" s="129" customFormat="1" spans="1:75">
      <c r="A661" s="170">
        <v>719</v>
      </c>
      <c r="B661" s="171">
        <v>46063</v>
      </c>
      <c r="C661" s="223" t="s">
        <v>99</v>
      </c>
      <c r="D661" s="130" t="str">
        <f t="shared" si="293"/>
        <v>FG</v>
      </c>
      <c r="E661" s="172" t="s">
        <v>103</v>
      </c>
      <c r="F661" s="172"/>
      <c r="G661" s="173" t="s">
        <v>194</v>
      </c>
      <c r="H661" s="173" t="s">
        <v>180</v>
      </c>
      <c r="I661" s="173"/>
      <c r="J661" s="105">
        <v>100742</v>
      </c>
      <c r="K661" s="197" t="str">
        <f>VLOOKUP(J661,'[3]Item List (3)'!A$1:B$110000,2,FALSE)</f>
        <v>IR.IR 32X41X28 </v>
      </c>
      <c r="L661" s="105"/>
      <c r="M661" s="198" t="str">
        <f t="shared" si="302"/>
        <v>IR</v>
      </c>
      <c r="N661" s="153"/>
      <c r="O661" s="199" t="str">
        <f t="shared" si="310"/>
        <v/>
      </c>
      <c r="P661" s="153"/>
      <c r="Q661" s="153"/>
      <c r="R661" s="153"/>
      <c r="S661" s="153"/>
      <c r="T661" s="153"/>
      <c r="U661" s="209">
        <f t="shared" si="304"/>
        <v>0</v>
      </c>
      <c r="V661" s="153">
        <v>60</v>
      </c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  <c r="AQ661" s="153"/>
      <c r="AR661" s="153"/>
      <c r="AS661" s="153"/>
      <c r="AT661" s="153"/>
      <c r="AU661" s="153"/>
      <c r="AV661" s="153"/>
      <c r="AW661" s="153"/>
      <c r="AX661" s="153"/>
      <c r="AY661" s="153"/>
      <c r="AZ661" s="153"/>
      <c r="BA661" s="153"/>
      <c r="BB661" s="153"/>
      <c r="BC661" s="153"/>
      <c r="BD661" s="153"/>
      <c r="BE661" s="153"/>
      <c r="BF661" s="153"/>
      <c r="BG661" s="223">
        <f t="shared" si="311"/>
        <v>60</v>
      </c>
      <c r="BH661" s="224">
        <f t="shared" si="305"/>
        <v>1</v>
      </c>
      <c r="BI661" s="225">
        <f t="shared" si="295"/>
        <v>1</v>
      </c>
      <c r="BJ661" s="225">
        <f t="shared" si="296"/>
        <v>100</v>
      </c>
      <c r="BK661" s="226">
        <f t="shared" si="297"/>
        <v>0</v>
      </c>
      <c r="BL661" s="226">
        <f t="shared" si="298"/>
        <v>0</v>
      </c>
      <c r="BM661" s="226">
        <f t="shared" si="299"/>
        <v>0</v>
      </c>
      <c r="BN661" s="237">
        <f t="shared" si="306"/>
        <v>0</v>
      </c>
      <c r="BO661" s="237">
        <f t="shared" si="307"/>
        <v>0</v>
      </c>
      <c r="BP661" s="237">
        <f t="shared" si="308"/>
        <v>0</v>
      </c>
      <c r="BQ661" s="238">
        <f t="shared" si="309"/>
        <v>0</v>
      </c>
      <c r="BR661" s="140"/>
      <c r="BS661" s="140"/>
      <c r="BT661" s="140"/>
      <c r="BU661" s="141"/>
      <c r="BV661" s="140"/>
      <c r="BW661" s="153">
        <f t="shared" si="303"/>
        <v>0</v>
      </c>
    </row>
    <row r="662" s="129" customFormat="1" spans="1:75">
      <c r="A662" s="170">
        <v>720</v>
      </c>
      <c r="B662" s="171">
        <v>46063</v>
      </c>
      <c r="C662" s="223" t="s">
        <v>97</v>
      </c>
      <c r="D662" s="130" t="str">
        <f t="shared" si="293"/>
        <v>CG</v>
      </c>
      <c r="E662" s="172" t="s">
        <v>109</v>
      </c>
      <c r="F662" s="172"/>
      <c r="G662" s="173"/>
      <c r="H662" s="173"/>
      <c r="I662" s="173"/>
      <c r="J662" s="105"/>
      <c r="K662" s="197" t="e">
        <f>VLOOKUP(J662,'[3]Item List (3)'!A$1:B$110000,2,FALSE)</f>
        <v>#N/A</v>
      </c>
      <c r="L662" s="105"/>
      <c r="M662" s="198" t="str">
        <f t="shared" si="302"/>
        <v>IR</v>
      </c>
      <c r="N662" s="153"/>
      <c r="O662" s="199" t="str">
        <f t="shared" si="310"/>
        <v/>
      </c>
      <c r="P662" s="153"/>
      <c r="Q662" s="153"/>
      <c r="R662" s="153"/>
      <c r="S662" s="153"/>
      <c r="T662" s="153"/>
      <c r="U662" s="209">
        <f t="shared" si="304"/>
        <v>0</v>
      </c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  <c r="AQ662" s="153"/>
      <c r="AR662" s="153"/>
      <c r="AS662" s="153"/>
      <c r="AT662" s="153"/>
      <c r="AU662" s="153"/>
      <c r="AV662" s="153"/>
      <c r="AW662" s="153"/>
      <c r="AX662" s="153"/>
      <c r="AY662" s="153"/>
      <c r="AZ662" s="153"/>
      <c r="BA662" s="153"/>
      <c r="BB662" s="153"/>
      <c r="BC662" s="153"/>
      <c r="BD662" s="153"/>
      <c r="BE662" s="153"/>
      <c r="BF662" s="153">
        <v>480</v>
      </c>
      <c r="BG662" s="223">
        <f t="shared" si="311"/>
        <v>480</v>
      </c>
      <c r="BH662" s="224">
        <f t="shared" si="305"/>
        <v>8</v>
      </c>
      <c r="BI662" s="225">
        <f t="shared" si="295"/>
        <v>0</v>
      </c>
      <c r="BJ662" s="225">
        <f t="shared" si="296"/>
        <v>0</v>
      </c>
      <c r="BK662" s="226">
        <f t="shared" si="297"/>
        <v>0</v>
      </c>
      <c r="BL662" s="226">
        <f t="shared" si="298"/>
        <v>0</v>
      </c>
      <c r="BM662" s="226">
        <f t="shared" si="299"/>
        <v>0</v>
      </c>
      <c r="BN662" s="237">
        <f t="shared" si="306"/>
        <v>8</v>
      </c>
      <c r="BO662" s="237">
        <f t="shared" si="307"/>
        <v>0</v>
      </c>
      <c r="BP662" s="237">
        <f t="shared" si="308"/>
        <v>0</v>
      </c>
      <c r="BQ662" s="238">
        <f t="shared" si="309"/>
        <v>0</v>
      </c>
      <c r="BR662" s="140"/>
      <c r="BS662" s="140"/>
      <c r="BT662" s="140"/>
      <c r="BU662" s="141"/>
      <c r="BV662" s="140"/>
      <c r="BW662" s="153">
        <f t="shared" si="303"/>
        <v>0</v>
      </c>
    </row>
    <row r="663" s="129" customFormat="1" spans="1:75">
      <c r="A663" s="170">
        <v>721</v>
      </c>
      <c r="B663" s="171">
        <v>46063</v>
      </c>
      <c r="C663" s="223" t="s">
        <v>99</v>
      </c>
      <c r="D663" s="130" t="str">
        <f t="shared" si="293"/>
        <v>CG</v>
      </c>
      <c r="E663" s="172" t="s">
        <v>109</v>
      </c>
      <c r="F663" s="172"/>
      <c r="G663" s="173"/>
      <c r="H663" s="173"/>
      <c r="I663" s="173"/>
      <c r="J663" s="105"/>
      <c r="K663" s="197" t="e">
        <f>VLOOKUP(J663,'[3]Item List (3)'!A$1:B$110000,2,FALSE)</f>
        <v>#N/A</v>
      </c>
      <c r="L663" s="105"/>
      <c r="M663" s="198" t="str">
        <f t="shared" si="302"/>
        <v>IR</v>
      </c>
      <c r="N663" s="153"/>
      <c r="O663" s="199" t="str">
        <f t="shared" si="310"/>
        <v/>
      </c>
      <c r="P663" s="153"/>
      <c r="Q663" s="153"/>
      <c r="R663" s="153"/>
      <c r="S663" s="153"/>
      <c r="T663" s="153"/>
      <c r="U663" s="209">
        <f t="shared" si="304"/>
        <v>0</v>
      </c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  <c r="AQ663" s="153"/>
      <c r="AR663" s="153"/>
      <c r="AS663" s="153"/>
      <c r="AT663" s="153"/>
      <c r="AU663" s="153"/>
      <c r="AV663" s="153"/>
      <c r="AW663" s="153"/>
      <c r="AX663" s="153"/>
      <c r="AY663" s="153"/>
      <c r="AZ663" s="153"/>
      <c r="BA663" s="153"/>
      <c r="BB663" s="153"/>
      <c r="BC663" s="153"/>
      <c r="BD663" s="153"/>
      <c r="BE663" s="153"/>
      <c r="BF663" s="153">
        <v>480</v>
      </c>
      <c r="BG663" s="223">
        <f t="shared" si="311"/>
        <v>480</v>
      </c>
      <c r="BH663" s="224">
        <f t="shared" si="305"/>
        <v>8</v>
      </c>
      <c r="BI663" s="225">
        <f t="shared" si="295"/>
        <v>0</v>
      </c>
      <c r="BJ663" s="225">
        <f t="shared" si="296"/>
        <v>0</v>
      </c>
      <c r="BK663" s="226">
        <f t="shared" si="297"/>
        <v>0</v>
      </c>
      <c r="BL663" s="226">
        <f t="shared" si="298"/>
        <v>0</v>
      </c>
      <c r="BM663" s="226">
        <f t="shared" si="299"/>
        <v>0</v>
      </c>
      <c r="BN663" s="237">
        <f t="shared" si="306"/>
        <v>8</v>
      </c>
      <c r="BO663" s="237">
        <f t="shared" si="307"/>
        <v>0</v>
      </c>
      <c r="BP663" s="237">
        <f t="shared" si="308"/>
        <v>0</v>
      </c>
      <c r="BQ663" s="238">
        <f t="shared" si="309"/>
        <v>0</v>
      </c>
      <c r="BR663" s="140"/>
      <c r="BS663" s="140"/>
      <c r="BT663" s="140"/>
      <c r="BU663" s="141"/>
      <c r="BV663" s="140"/>
      <c r="BW663" s="153">
        <f t="shared" si="303"/>
        <v>0</v>
      </c>
    </row>
    <row r="664" s="129" customFormat="1" spans="1:75">
      <c r="A664" s="170">
        <v>722</v>
      </c>
      <c r="B664" s="171">
        <v>46063</v>
      </c>
      <c r="C664" s="223" t="s">
        <v>97</v>
      </c>
      <c r="D664" s="130" t="str">
        <f t="shared" si="293"/>
        <v>CG</v>
      </c>
      <c r="E664" s="172" t="s">
        <v>110</v>
      </c>
      <c r="F664" s="172" t="s">
        <v>114</v>
      </c>
      <c r="G664" s="173" t="s">
        <v>190</v>
      </c>
      <c r="H664" s="173" t="s">
        <v>116</v>
      </c>
      <c r="I664" s="173" t="s">
        <v>115</v>
      </c>
      <c r="J664" s="105">
        <v>208247</v>
      </c>
      <c r="K664" s="197" t="str">
        <f>VLOOKUP(J664,'[3]Item List (3)'!A$1:B$110000,2,FALSE)</f>
        <v>OR.209 YY2 </v>
      </c>
      <c r="L664" s="105">
        <v>260104004</v>
      </c>
      <c r="M664" s="198" t="str">
        <f t="shared" si="302"/>
        <v>OR</v>
      </c>
      <c r="N664" s="153"/>
      <c r="O664" s="199" t="str">
        <f t="shared" si="310"/>
        <v/>
      </c>
      <c r="P664" s="153">
        <v>1</v>
      </c>
      <c r="Q664" s="153">
        <v>2244</v>
      </c>
      <c r="R664" s="153"/>
      <c r="S664" s="153">
        <v>6</v>
      </c>
      <c r="T664" s="153"/>
      <c r="U664" s="209">
        <f t="shared" si="304"/>
        <v>2250</v>
      </c>
      <c r="V664" s="153">
        <v>120</v>
      </c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  <c r="AQ664" s="153">
        <v>90</v>
      </c>
      <c r="AR664" s="153"/>
      <c r="AS664" s="153"/>
      <c r="AT664" s="153"/>
      <c r="AU664" s="153"/>
      <c r="AV664" s="153"/>
      <c r="AW664" s="153"/>
      <c r="AX664" s="153"/>
      <c r="AY664" s="153"/>
      <c r="AZ664" s="153"/>
      <c r="BA664" s="153"/>
      <c r="BB664" s="153"/>
      <c r="BC664" s="153"/>
      <c r="BD664" s="153"/>
      <c r="BE664" s="153"/>
      <c r="BF664" s="153"/>
      <c r="BG664" s="223">
        <f t="shared" si="311"/>
        <v>210</v>
      </c>
      <c r="BH664" s="224">
        <f t="shared" si="305"/>
        <v>3.5</v>
      </c>
      <c r="BI664" s="225">
        <f t="shared" si="295"/>
        <v>2</v>
      </c>
      <c r="BJ664" s="225">
        <f t="shared" si="296"/>
        <v>57.1428571428571</v>
      </c>
      <c r="BK664" s="226">
        <f t="shared" si="297"/>
        <v>0</v>
      </c>
      <c r="BL664" s="226">
        <f t="shared" si="298"/>
        <v>99.7333333333333</v>
      </c>
      <c r="BM664" s="226">
        <f t="shared" si="299"/>
        <v>0</v>
      </c>
      <c r="BN664" s="237">
        <f t="shared" si="306"/>
        <v>0</v>
      </c>
      <c r="BO664" s="237">
        <f t="shared" si="307"/>
        <v>0</v>
      </c>
      <c r="BP664" s="237">
        <f t="shared" si="308"/>
        <v>1.5</v>
      </c>
      <c r="BQ664" s="238">
        <f t="shared" si="309"/>
        <v>0</v>
      </c>
      <c r="BR664" s="140"/>
      <c r="BS664" s="140"/>
      <c r="BT664" s="140"/>
      <c r="BU664" s="141"/>
      <c r="BV664" s="140"/>
      <c r="BW664" s="153">
        <f t="shared" si="303"/>
        <v>2244</v>
      </c>
    </row>
    <row r="665" s="129" customFormat="1" spans="1:75">
      <c r="A665" s="170">
        <v>723</v>
      </c>
      <c r="B665" s="171">
        <v>46063</v>
      </c>
      <c r="C665" s="223" t="s">
        <v>97</v>
      </c>
      <c r="D665" s="130" t="str">
        <f t="shared" si="293"/>
        <v>CG</v>
      </c>
      <c r="E665" s="172" t="s">
        <v>110</v>
      </c>
      <c r="F665" s="172" t="s">
        <v>111</v>
      </c>
      <c r="G665" s="173" t="s">
        <v>190</v>
      </c>
      <c r="H665" s="173" t="s">
        <v>116</v>
      </c>
      <c r="I665" s="173" t="s">
        <v>115</v>
      </c>
      <c r="J665" s="105">
        <v>208247</v>
      </c>
      <c r="K665" s="197" t="str">
        <f>VLOOKUP(J665,'[3]Item List (3)'!A$1:B$110000,2,FALSE)</f>
        <v>OR.209 YY2 </v>
      </c>
      <c r="L665" s="105">
        <v>260104004</v>
      </c>
      <c r="M665" s="198" t="str">
        <f t="shared" si="302"/>
        <v>OR</v>
      </c>
      <c r="N665" s="153"/>
      <c r="O665" s="199" t="str">
        <f t="shared" si="310"/>
        <v/>
      </c>
      <c r="P665" s="153">
        <v>3</v>
      </c>
      <c r="Q665" s="153">
        <v>1987</v>
      </c>
      <c r="R665" s="153"/>
      <c r="S665" s="153"/>
      <c r="T665" s="153"/>
      <c r="U665" s="209">
        <f t="shared" si="304"/>
        <v>1987</v>
      </c>
      <c r="V665" s="153">
        <v>120</v>
      </c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  <c r="AQ665" s="153"/>
      <c r="AR665" s="153"/>
      <c r="AS665" s="153"/>
      <c r="AT665" s="153"/>
      <c r="AU665" s="153"/>
      <c r="AV665" s="153"/>
      <c r="AW665" s="153"/>
      <c r="AX665" s="153"/>
      <c r="AY665" s="153"/>
      <c r="AZ665" s="153"/>
      <c r="BA665" s="153"/>
      <c r="BB665" s="153"/>
      <c r="BC665" s="153"/>
      <c r="BD665" s="153"/>
      <c r="BE665" s="153"/>
      <c r="BF665" s="153"/>
      <c r="BG665" s="223">
        <f t="shared" si="311"/>
        <v>120</v>
      </c>
      <c r="BH665" s="224">
        <f t="shared" si="305"/>
        <v>2</v>
      </c>
      <c r="BI665" s="225">
        <f t="shared" si="295"/>
        <v>2</v>
      </c>
      <c r="BJ665" s="225">
        <f t="shared" si="296"/>
        <v>100</v>
      </c>
      <c r="BK665" s="226">
        <f t="shared" si="297"/>
        <v>0</v>
      </c>
      <c r="BL665" s="226">
        <f t="shared" si="298"/>
        <v>100</v>
      </c>
      <c r="BM665" s="226">
        <f t="shared" si="299"/>
        <v>0</v>
      </c>
      <c r="BN665" s="237">
        <f t="shared" si="306"/>
        <v>0</v>
      </c>
      <c r="BO665" s="237">
        <f t="shared" si="307"/>
        <v>0</v>
      </c>
      <c r="BP665" s="237">
        <f t="shared" si="308"/>
        <v>0</v>
      </c>
      <c r="BQ665" s="238">
        <f t="shared" si="309"/>
        <v>0</v>
      </c>
      <c r="BR665" s="140"/>
      <c r="BS665" s="140"/>
      <c r="BT665" s="140"/>
      <c r="BU665" s="141"/>
      <c r="BV665" s="140"/>
      <c r="BW665" s="153">
        <f t="shared" si="303"/>
        <v>5961</v>
      </c>
    </row>
    <row r="666" s="129" customFormat="1" spans="1:75">
      <c r="A666" s="170">
        <v>724</v>
      </c>
      <c r="B666" s="171">
        <v>46063</v>
      </c>
      <c r="C666" s="223" t="s">
        <v>97</v>
      </c>
      <c r="D666" s="130" t="str">
        <f t="shared" si="293"/>
        <v>CG</v>
      </c>
      <c r="E666" s="172" t="s">
        <v>110</v>
      </c>
      <c r="F666" s="172" t="s">
        <v>111</v>
      </c>
      <c r="G666" s="173" t="s">
        <v>190</v>
      </c>
      <c r="H666" s="173" t="s">
        <v>116</v>
      </c>
      <c r="I666" s="173" t="s">
        <v>115</v>
      </c>
      <c r="J666" s="105">
        <v>208247</v>
      </c>
      <c r="K666" s="197" t="str">
        <f>VLOOKUP(J666,'[3]Item List (3)'!A$1:B$110000,2,FALSE)</f>
        <v>OR.209 YY2 </v>
      </c>
      <c r="L666" s="105">
        <v>260104004</v>
      </c>
      <c r="M666" s="198" t="str">
        <f t="shared" si="302"/>
        <v>OR</v>
      </c>
      <c r="N666" s="153"/>
      <c r="O666" s="199" t="str">
        <f t="shared" si="310"/>
        <v/>
      </c>
      <c r="P666" s="153">
        <v>1</v>
      </c>
      <c r="Q666" s="153">
        <v>1000</v>
      </c>
      <c r="R666" s="153"/>
      <c r="S666" s="153"/>
      <c r="T666" s="153"/>
      <c r="U666" s="209">
        <f t="shared" ref="U666:U710" si="312">Q666+S666+T666</f>
        <v>1000</v>
      </c>
      <c r="V666" s="153">
        <v>60</v>
      </c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  <c r="AQ666" s="153"/>
      <c r="AR666" s="153"/>
      <c r="AS666" s="153"/>
      <c r="AT666" s="153"/>
      <c r="AU666" s="153"/>
      <c r="AV666" s="153"/>
      <c r="AW666" s="153"/>
      <c r="AX666" s="153"/>
      <c r="AY666" s="153"/>
      <c r="AZ666" s="153"/>
      <c r="BA666" s="153"/>
      <c r="BB666" s="153"/>
      <c r="BC666" s="153"/>
      <c r="BD666" s="153"/>
      <c r="BE666" s="153"/>
      <c r="BF666" s="153"/>
      <c r="BG666" s="223">
        <f t="shared" si="311"/>
        <v>60</v>
      </c>
      <c r="BH666" s="224">
        <f t="shared" si="305"/>
        <v>1</v>
      </c>
      <c r="BI666" s="225">
        <f t="shared" si="295"/>
        <v>1</v>
      </c>
      <c r="BJ666" s="225">
        <f t="shared" si="296"/>
        <v>100</v>
      </c>
      <c r="BK666" s="226">
        <f t="shared" si="297"/>
        <v>0</v>
      </c>
      <c r="BL666" s="226">
        <f t="shared" si="298"/>
        <v>100</v>
      </c>
      <c r="BM666" s="226">
        <f t="shared" si="299"/>
        <v>0</v>
      </c>
      <c r="BN666" s="237">
        <f t="shared" si="306"/>
        <v>0</v>
      </c>
      <c r="BO666" s="237">
        <f t="shared" si="307"/>
        <v>0</v>
      </c>
      <c r="BP666" s="237">
        <f t="shared" si="308"/>
        <v>0</v>
      </c>
      <c r="BQ666" s="238">
        <f t="shared" si="309"/>
        <v>0</v>
      </c>
      <c r="BR666" s="140"/>
      <c r="BS666" s="140"/>
      <c r="BT666" s="140"/>
      <c r="BU666" s="141"/>
      <c r="BV666" s="140"/>
      <c r="BW666" s="153">
        <f t="shared" si="303"/>
        <v>1000</v>
      </c>
    </row>
    <row r="667" s="129" customFormat="1" spans="1:75">
      <c r="A667" s="170">
        <v>725</v>
      </c>
      <c r="B667" s="171">
        <v>46063</v>
      </c>
      <c r="C667" s="223" t="s">
        <v>97</v>
      </c>
      <c r="D667" s="130" t="str">
        <f t="shared" si="293"/>
        <v>CG</v>
      </c>
      <c r="E667" s="172" t="s">
        <v>110</v>
      </c>
      <c r="F667" s="172" t="s">
        <v>114</v>
      </c>
      <c r="G667" s="173" t="s">
        <v>190</v>
      </c>
      <c r="H667" s="173" t="s">
        <v>116</v>
      </c>
      <c r="I667" s="173" t="s">
        <v>115</v>
      </c>
      <c r="J667" s="105">
        <v>208247</v>
      </c>
      <c r="K667" s="197" t="str">
        <f>VLOOKUP(J667,'[3]Item List (3)'!A$1:B$110000,2,FALSE)</f>
        <v>OR.209 YY2 </v>
      </c>
      <c r="L667" s="105">
        <v>260104004</v>
      </c>
      <c r="M667" s="198" t="str">
        <f t="shared" si="302"/>
        <v>OR</v>
      </c>
      <c r="N667" s="153"/>
      <c r="O667" s="199" t="str">
        <f t="shared" si="310"/>
        <v/>
      </c>
      <c r="P667" s="153">
        <v>1</v>
      </c>
      <c r="Q667" s="153">
        <v>1400</v>
      </c>
      <c r="R667" s="153"/>
      <c r="S667" s="153"/>
      <c r="T667" s="153"/>
      <c r="U667" s="209">
        <f t="shared" si="312"/>
        <v>1400</v>
      </c>
      <c r="V667" s="153">
        <v>90</v>
      </c>
      <c r="W667" s="153"/>
      <c r="X667" s="153"/>
      <c r="Y667" s="153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3"/>
      <c r="AJ667" s="153"/>
      <c r="AK667" s="153"/>
      <c r="AL667" s="153"/>
      <c r="AM667" s="153"/>
      <c r="AN667" s="153"/>
      <c r="AO667" s="153"/>
      <c r="AP667" s="153"/>
      <c r="AQ667" s="153"/>
      <c r="AR667" s="153"/>
      <c r="AS667" s="153"/>
      <c r="AT667" s="153"/>
      <c r="AU667" s="153"/>
      <c r="AV667" s="153"/>
      <c r="AW667" s="153"/>
      <c r="AX667" s="153"/>
      <c r="AY667" s="153"/>
      <c r="AZ667" s="153"/>
      <c r="BA667" s="153"/>
      <c r="BB667" s="153"/>
      <c r="BC667" s="153"/>
      <c r="BD667" s="153"/>
      <c r="BE667" s="153"/>
      <c r="BF667" s="153"/>
      <c r="BG667" s="223">
        <f t="shared" si="311"/>
        <v>90</v>
      </c>
      <c r="BH667" s="224">
        <f t="shared" si="305"/>
        <v>1.5</v>
      </c>
      <c r="BI667" s="225">
        <f t="shared" si="295"/>
        <v>1.5</v>
      </c>
      <c r="BJ667" s="225">
        <f t="shared" si="296"/>
        <v>100</v>
      </c>
      <c r="BK667" s="226">
        <f t="shared" si="297"/>
        <v>0</v>
      </c>
      <c r="BL667" s="226">
        <f t="shared" si="298"/>
        <v>100</v>
      </c>
      <c r="BM667" s="226">
        <f t="shared" si="299"/>
        <v>0</v>
      </c>
      <c r="BN667" s="237">
        <f t="shared" si="306"/>
        <v>0</v>
      </c>
      <c r="BO667" s="237">
        <f t="shared" si="307"/>
        <v>0</v>
      </c>
      <c r="BP667" s="237">
        <f t="shared" si="308"/>
        <v>0</v>
      </c>
      <c r="BQ667" s="238">
        <f t="shared" si="309"/>
        <v>0</v>
      </c>
      <c r="BR667" s="140"/>
      <c r="BS667" s="140"/>
      <c r="BT667" s="140"/>
      <c r="BU667" s="141"/>
      <c r="BV667" s="140"/>
      <c r="BW667" s="153">
        <f t="shared" si="303"/>
        <v>1400</v>
      </c>
    </row>
    <row r="668" s="129" customFormat="1" spans="1:75">
      <c r="A668" s="170">
        <v>726</v>
      </c>
      <c r="B668" s="171">
        <v>46063</v>
      </c>
      <c r="C668" s="223" t="s">
        <v>99</v>
      </c>
      <c r="D668" s="130" t="str">
        <f t="shared" si="293"/>
        <v>CG</v>
      </c>
      <c r="E668" s="172" t="s">
        <v>110</v>
      </c>
      <c r="F668" s="172" t="s">
        <v>114</v>
      </c>
      <c r="G668" s="173" t="s">
        <v>112</v>
      </c>
      <c r="H668" s="173" t="s">
        <v>191</v>
      </c>
      <c r="I668" s="173" t="s">
        <v>182</v>
      </c>
      <c r="J668" s="105">
        <v>208247</v>
      </c>
      <c r="K668" s="197" t="str">
        <f>VLOOKUP(J668,'[3]Item List (3)'!A$1:B$110000,2,FALSE)</f>
        <v>OR.209 YY2 </v>
      </c>
      <c r="L668" s="105">
        <v>260104004</v>
      </c>
      <c r="M668" s="198" t="str">
        <f t="shared" si="302"/>
        <v>OR</v>
      </c>
      <c r="N668" s="153"/>
      <c r="O668" s="199" t="str">
        <f t="shared" si="310"/>
        <v/>
      </c>
      <c r="P668" s="153">
        <v>1</v>
      </c>
      <c r="Q668" s="153">
        <v>1592</v>
      </c>
      <c r="R668" s="153"/>
      <c r="S668" s="153"/>
      <c r="T668" s="153"/>
      <c r="U668" s="209">
        <f t="shared" si="312"/>
        <v>1592</v>
      </c>
      <c r="V668" s="153">
        <v>120</v>
      </c>
      <c r="W668" s="153"/>
      <c r="X668" s="153"/>
      <c r="Y668" s="153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3"/>
      <c r="AJ668" s="153"/>
      <c r="AK668" s="153"/>
      <c r="AL668" s="153"/>
      <c r="AM668" s="153"/>
      <c r="AN668" s="153"/>
      <c r="AO668" s="153"/>
      <c r="AP668" s="153"/>
      <c r="AQ668" s="153">
        <v>60</v>
      </c>
      <c r="AR668" s="153"/>
      <c r="AS668" s="153"/>
      <c r="AT668" s="153"/>
      <c r="AU668" s="153"/>
      <c r="AV668" s="153"/>
      <c r="AW668" s="153"/>
      <c r="AX668" s="153"/>
      <c r="AY668" s="153"/>
      <c r="AZ668" s="153">
        <v>30</v>
      </c>
      <c r="BA668" s="153"/>
      <c r="BB668" s="153"/>
      <c r="BC668" s="153"/>
      <c r="BD668" s="153"/>
      <c r="BE668" s="153"/>
      <c r="BF668" s="153"/>
      <c r="BG668" s="223">
        <f t="shared" si="311"/>
        <v>210</v>
      </c>
      <c r="BH668" s="224">
        <f t="shared" si="305"/>
        <v>3.5</v>
      </c>
      <c r="BI668" s="225">
        <f t="shared" si="295"/>
        <v>2</v>
      </c>
      <c r="BJ668" s="225">
        <f t="shared" si="296"/>
        <v>57.1428571428571</v>
      </c>
      <c r="BK668" s="226">
        <f t="shared" si="297"/>
        <v>0</v>
      </c>
      <c r="BL668" s="226">
        <f t="shared" si="298"/>
        <v>100</v>
      </c>
      <c r="BM668" s="226">
        <f t="shared" si="299"/>
        <v>0</v>
      </c>
      <c r="BN668" s="237">
        <f t="shared" si="306"/>
        <v>0</v>
      </c>
      <c r="BO668" s="237">
        <f t="shared" si="307"/>
        <v>0</v>
      </c>
      <c r="BP668" s="237">
        <f t="shared" si="308"/>
        <v>1.5</v>
      </c>
      <c r="BQ668" s="238">
        <f t="shared" si="309"/>
        <v>0</v>
      </c>
      <c r="BR668" s="140"/>
      <c r="BS668" s="140"/>
      <c r="BT668" s="140"/>
      <c r="BU668" s="141"/>
      <c r="BV668" s="140"/>
      <c r="BW668" s="153">
        <f t="shared" si="303"/>
        <v>1592</v>
      </c>
    </row>
    <row r="669" s="129" customFormat="1" spans="1:75">
      <c r="A669" s="170">
        <v>727</v>
      </c>
      <c r="B669" s="171">
        <v>46063</v>
      </c>
      <c r="C669" s="223" t="s">
        <v>99</v>
      </c>
      <c r="D669" s="130" t="str">
        <f t="shared" si="293"/>
        <v>CG</v>
      </c>
      <c r="E669" s="172" t="s">
        <v>110</v>
      </c>
      <c r="F669" s="172" t="s">
        <v>111</v>
      </c>
      <c r="G669" s="173" t="s">
        <v>112</v>
      </c>
      <c r="H669" s="173" t="s">
        <v>191</v>
      </c>
      <c r="I669" s="173" t="s">
        <v>182</v>
      </c>
      <c r="J669" s="105">
        <v>208247</v>
      </c>
      <c r="K669" s="197" t="str">
        <f>VLOOKUP(J669,'[3]Item List (3)'!A$1:B$110000,2,FALSE)</f>
        <v>OR.209 YY2 </v>
      </c>
      <c r="L669" s="105">
        <v>260104004</v>
      </c>
      <c r="M669" s="198" t="str">
        <f t="shared" si="302"/>
        <v>OR</v>
      </c>
      <c r="N669" s="153"/>
      <c r="O669" s="199" t="str">
        <f t="shared" si="310"/>
        <v/>
      </c>
      <c r="P669" s="153">
        <v>3</v>
      </c>
      <c r="Q669" s="153">
        <v>3050</v>
      </c>
      <c r="R669" s="153"/>
      <c r="S669" s="153"/>
      <c r="T669" s="153"/>
      <c r="U669" s="209">
        <f t="shared" si="312"/>
        <v>3050</v>
      </c>
      <c r="V669" s="153">
        <v>180</v>
      </c>
      <c r="W669" s="153"/>
      <c r="X669" s="153"/>
      <c r="Y669" s="153"/>
      <c r="Z669" s="153"/>
      <c r="AA669" s="153"/>
      <c r="AB669" s="153"/>
      <c r="AC669" s="153"/>
      <c r="AD669" s="153"/>
      <c r="AE669" s="153"/>
      <c r="AF669" s="153"/>
      <c r="AG669" s="153"/>
      <c r="AH669" s="153"/>
      <c r="AI669" s="153"/>
      <c r="AJ669" s="153"/>
      <c r="AK669" s="153"/>
      <c r="AL669" s="153"/>
      <c r="AM669" s="153"/>
      <c r="AN669" s="153"/>
      <c r="AO669" s="153"/>
      <c r="AP669" s="153"/>
      <c r="AQ669" s="153"/>
      <c r="AR669" s="153"/>
      <c r="AS669" s="153"/>
      <c r="AT669" s="153"/>
      <c r="AU669" s="153"/>
      <c r="AV669" s="153"/>
      <c r="AW669" s="153"/>
      <c r="AX669" s="153"/>
      <c r="AY669" s="153"/>
      <c r="AZ669" s="153"/>
      <c r="BA669" s="153"/>
      <c r="BB669" s="153"/>
      <c r="BC669" s="153"/>
      <c r="BD669" s="153"/>
      <c r="BE669" s="153"/>
      <c r="BF669" s="153"/>
      <c r="BG669" s="223">
        <f t="shared" si="311"/>
        <v>180</v>
      </c>
      <c r="BH669" s="224">
        <f t="shared" si="305"/>
        <v>3</v>
      </c>
      <c r="BI669" s="225">
        <f t="shared" si="295"/>
        <v>3</v>
      </c>
      <c r="BJ669" s="225">
        <f t="shared" si="296"/>
        <v>100</v>
      </c>
      <c r="BK669" s="226">
        <f t="shared" si="297"/>
        <v>0</v>
      </c>
      <c r="BL669" s="226">
        <f t="shared" si="298"/>
        <v>100</v>
      </c>
      <c r="BM669" s="226">
        <f t="shared" si="299"/>
        <v>0</v>
      </c>
      <c r="BN669" s="237">
        <f t="shared" si="306"/>
        <v>0</v>
      </c>
      <c r="BO669" s="237">
        <f t="shared" si="307"/>
        <v>0</v>
      </c>
      <c r="BP669" s="237">
        <f t="shared" si="308"/>
        <v>0</v>
      </c>
      <c r="BQ669" s="238">
        <f t="shared" si="309"/>
        <v>0</v>
      </c>
      <c r="BR669" s="140"/>
      <c r="BS669" s="140"/>
      <c r="BT669" s="140"/>
      <c r="BU669" s="141"/>
      <c r="BV669" s="140"/>
      <c r="BW669" s="153">
        <f t="shared" si="303"/>
        <v>9150</v>
      </c>
    </row>
    <row r="670" s="129" customFormat="1" spans="1:75">
      <c r="A670" s="170">
        <v>728</v>
      </c>
      <c r="B670" s="171">
        <v>46063</v>
      </c>
      <c r="C670" s="223" t="s">
        <v>99</v>
      </c>
      <c r="D670" s="130" t="str">
        <f t="shared" si="293"/>
        <v>CG</v>
      </c>
      <c r="E670" s="172" t="s">
        <v>110</v>
      </c>
      <c r="F670" s="172" t="s">
        <v>114</v>
      </c>
      <c r="G670" s="173" t="s">
        <v>112</v>
      </c>
      <c r="H670" s="173" t="s">
        <v>191</v>
      </c>
      <c r="I670" s="173" t="s">
        <v>182</v>
      </c>
      <c r="J670" s="105">
        <v>208247</v>
      </c>
      <c r="K670" s="197" t="str">
        <f>VLOOKUP(J670,'[3]Item List (3)'!A$1:B$110000,2,FALSE)</f>
        <v>OR.209 YY2 </v>
      </c>
      <c r="L670" s="105">
        <v>260104004</v>
      </c>
      <c r="M670" s="198" t="str">
        <f t="shared" si="302"/>
        <v>OR</v>
      </c>
      <c r="N670" s="153"/>
      <c r="O670" s="199" t="str">
        <f t="shared" si="310"/>
        <v/>
      </c>
      <c r="P670" s="153">
        <v>4</v>
      </c>
      <c r="Q670" s="153">
        <v>249</v>
      </c>
      <c r="R670" s="153"/>
      <c r="S670" s="153"/>
      <c r="T670" s="153"/>
      <c r="U670" s="209">
        <f t="shared" si="312"/>
        <v>249</v>
      </c>
      <c r="V670" s="153">
        <v>90</v>
      </c>
      <c r="W670" s="153"/>
      <c r="X670" s="153"/>
      <c r="Y670" s="153"/>
      <c r="Z670" s="153"/>
      <c r="AA670" s="153"/>
      <c r="AB670" s="153"/>
      <c r="AC670" s="153"/>
      <c r="AD670" s="153"/>
      <c r="AE670" s="153"/>
      <c r="AF670" s="153"/>
      <c r="AG670" s="153"/>
      <c r="AH670" s="153"/>
      <c r="AI670" s="153"/>
      <c r="AJ670" s="153"/>
      <c r="AK670" s="153"/>
      <c r="AL670" s="153"/>
      <c r="AM670" s="153"/>
      <c r="AN670" s="153"/>
      <c r="AO670" s="153"/>
      <c r="AP670" s="153"/>
      <c r="AQ670" s="153"/>
      <c r="AR670" s="153"/>
      <c r="AS670" s="153"/>
      <c r="AT670" s="153"/>
      <c r="AU670" s="153"/>
      <c r="AV670" s="153"/>
      <c r="AW670" s="153"/>
      <c r="AX670" s="153"/>
      <c r="AY670" s="153"/>
      <c r="AZ670" s="153"/>
      <c r="BA670" s="153"/>
      <c r="BB670" s="153"/>
      <c r="BC670" s="153"/>
      <c r="BD670" s="153"/>
      <c r="BE670" s="153"/>
      <c r="BF670" s="153"/>
      <c r="BG670" s="223">
        <f t="shared" si="311"/>
        <v>90</v>
      </c>
      <c r="BH670" s="224">
        <f t="shared" si="305"/>
        <v>1.5</v>
      </c>
      <c r="BI670" s="225">
        <f t="shared" si="295"/>
        <v>1.5</v>
      </c>
      <c r="BJ670" s="225">
        <f t="shared" si="296"/>
        <v>100</v>
      </c>
      <c r="BK670" s="226">
        <f t="shared" si="297"/>
        <v>0</v>
      </c>
      <c r="BL670" s="226">
        <f t="shared" si="298"/>
        <v>100</v>
      </c>
      <c r="BM670" s="226">
        <f t="shared" si="299"/>
        <v>0</v>
      </c>
      <c r="BN670" s="237">
        <f t="shared" si="306"/>
        <v>0</v>
      </c>
      <c r="BO670" s="237">
        <f t="shared" si="307"/>
        <v>0</v>
      </c>
      <c r="BP670" s="237">
        <f t="shared" si="308"/>
        <v>0</v>
      </c>
      <c r="BQ670" s="238">
        <f t="shared" si="309"/>
        <v>0</v>
      </c>
      <c r="BR670" s="140"/>
      <c r="BS670" s="140"/>
      <c r="BT670" s="140"/>
      <c r="BU670" s="141"/>
      <c r="BV670" s="140"/>
      <c r="BW670" s="153">
        <f t="shared" si="303"/>
        <v>996</v>
      </c>
    </row>
    <row r="671" s="129" customFormat="1" spans="1:75">
      <c r="A671" s="170">
        <v>729</v>
      </c>
      <c r="B671" s="171">
        <v>46063</v>
      </c>
      <c r="C671" s="223" t="s">
        <v>99</v>
      </c>
      <c r="D671" s="130" t="str">
        <f t="shared" si="293"/>
        <v>CG</v>
      </c>
      <c r="E671" s="172" t="s">
        <v>110</v>
      </c>
      <c r="F671" s="172"/>
      <c r="G671" s="173" t="s">
        <v>112</v>
      </c>
      <c r="H671" s="173" t="s">
        <v>191</v>
      </c>
      <c r="I671" s="173" t="s">
        <v>182</v>
      </c>
      <c r="J671" s="105">
        <v>208448</v>
      </c>
      <c r="K671" s="197" t="str">
        <f>VLOOKUP(J671,'[3]Item List (3)'!A$1:B$110000,2,FALSE)</f>
        <v>R.OR 448(JC 8007) </v>
      </c>
      <c r="L671" s="105"/>
      <c r="M671" s="198" t="str">
        <f t="shared" si="302"/>
        <v>OR</v>
      </c>
      <c r="N671" s="153"/>
      <c r="O671" s="199" t="str">
        <f t="shared" si="310"/>
        <v/>
      </c>
      <c r="P671" s="153">
        <v>1</v>
      </c>
      <c r="Q671" s="153"/>
      <c r="R671" s="153"/>
      <c r="S671" s="153">
        <v>54</v>
      </c>
      <c r="T671" s="153"/>
      <c r="U671" s="209">
        <f t="shared" si="312"/>
        <v>54</v>
      </c>
      <c r="V671" s="153"/>
      <c r="W671" s="153"/>
      <c r="X671" s="153"/>
      <c r="Y671" s="153"/>
      <c r="Z671" s="153"/>
      <c r="AA671" s="153"/>
      <c r="AB671" s="153"/>
      <c r="AC671" s="153"/>
      <c r="AD671" s="153"/>
      <c r="AE671" s="153"/>
      <c r="AF671" s="153"/>
      <c r="AG671" s="153"/>
      <c r="AH671" s="153"/>
      <c r="AI671" s="153"/>
      <c r="AJ671" s="153"/>
      <c r="AK671" s="153"/>
      <c r="AL671" s="153"/>
      <c r="AM671" s="153"/>
      <c r="AN671" s="153"/>
      <c r="AO671" s="153"/>
      <c r="AP671" s="153"/>
      <c r="AQ671" s="153"/>
      <c r="AR671" s="153"/>
      <c r="AS671" s="153"/>
      <c r="AT671" s="153"/>
      <c r="AU671" s="153"/>
      <c r="AV671" s="153"/>
      <c r="AW671" s="153"/>
      <c r="AX671" s="153"/>
      <c r="AY671" s="153"/>
      <c r="AZ671" s="153"/>
      <c r="BA671" s="153"/>
      <c r="BB671" s="153"/>
      <c r="BC671" s="153"/>
      <c r="BD671" s="153"/>
      <c r="BE671" s="153"/>
      <c r="BF671" s="153"/>
      <c r="BG671" s="223">
        <f t="shared" si="311"/>
        <v>0</v>
      </c>
      <c r="BH671" s="224">
        <f t="shared" si="305"/>
        <v>0</v>
      </c>
      <c r="BI671" s="225">
        <f t="shared" si="295"/>
        <v>0</v>
      </c>
      <c r="BJ671" s="225">
        <f t="shared" si="296"/>
        <v>0</v>
      </c>
      <c r="BK671" s="226">
        <f t="shared" si="297"/>
        <v>0</v>
      </c>
      <c r="BL671" s="226">
        <f t="shared" si="298"/>
        <v>0</v>
      </c>
      <c r="BM671" s="226">
        <f t="shared" si="299"/>
        <v>0</v>
      </c>
      <c r="BN671" s="237">
        <f t="shared" si="306"/>
        <v>0</v>
      </c>
      <c r="BO671" s="237">
        <f t="shared" si="307"/>
        <v>0</v>
      </c>
      <c r="BP671" s="237">
        <f t="shared" si="308"/>
        <v>0</v>
      </c>
      <c r="BQ671" s="238">
        <f t="shared" si="309"/>
        <v>0</v>
      </c>
      <c r="BR671" s="140"/>
      <c r="BS671" s="140"/>
      <c r="BT671" s="140"/>
      <c r="BU671" s="141"/>
      <c r="BV671" s="140"/>
      <c r="BW671" s="153">
        <f t="shared" si="303"/>
        <v>0</v>
      </c>
    </row>
    <row r="672" s="129" customFormat="1" spans="1:75">
      <c r="A672" s="170">
        <v>730</v>
      </c>
      <c r="B672" s="171">
        <v>46063</v>
      </c>
      <c r="C672" s="223" t="s">
        <v>97</v>
      </c>
      <c r="D672" s="130" t="str">
        <f t="shared" si="293"/>
        <v>CG</v>
      </c>
      <c r="E672" s="172" t="s">
        <v>118</v>
      </c>
      <c r="F672" s="172" t="s">
        <v>181</v>
      </c>
      <c r="G672" s="173" t="s">
        <v>190</v>
      </c>
      <c r="H672" s="173" t="s">
        <v>116</v>
      </c>
      <c r="I672" s="173"/>
      <c r="J672" s="105">
        <v>208281</v>
      </c>
      <c r="K672" s="197" t="str">
        <f>VLOOKUP(J672,'[3]Item List (3)'!A$1:B$110000,2,FALSE)</f>
        <v>D.OR 14536 </v>
      </c>
      <c r="L672" s="105">
        <v>251225006</v>
      </c>
      <c r="M672" s="198" t="str">
        <f t="shared" si="302"/>
        <v>OR</v>
      </c>
      <c r="N672" s="153"/>
      <c r="O672" s="199" t="str">
        <f t="shared" si="310"/>
        <v/>
      </c>
      <c r="P672" s="153">
        <v>2</v>
      </c>
      <c r="Q672" s="153">
        <v>1103</v>
      </c>
      <c r="R672" s="153"/>
      <c r="S672" s="153"/>
      <c r="T672" s="153"/>
      <c r="U672" s="209">
        <f t="shared" si="312"/>
        <v>1103</v>
      </c>
      <c r="V672" s="153">
        <v>105</v>
      </c>
      <c r="W672" s="153"/>
      <c r="X672" s="153"/>
      <c r="Y672" s="153"/>
      <c r="Z672" s="153"/>
      <c r="AA672" s="153"/>
      <c r="AB672" s="153"/>
      <c r="AC672" s="153"/>
      <c r="AD672" s="153"/>
      <c r="AE672" s="153"/>
      <c r="AF672" s="153"/>
      <c r="AG672" s="153"/>
      <c r="AH672" s="153"/>
      <c r="AI672" s="153"/>
      <c r="AJ672" s="153"/>
      <c r="AK672" s="153"/>
      <c r="AL672" s="153"/>
      <c r="AM672" s="153"/>
      <c r="AN672" s="153"/>
      <c r="AO672" s="153"/>
      <c r="AP672" s="153"/>
      <c r="AQ672" s="153">
        <v>45</v>
      </c>
      <c r="AR672" s="153">
        <v>180</v>
      </c>
      <c r="AS672" s="153"/>
      <c r="AT672" s="153"/>
      <c r="AU672" s="153"/>
      <c r="AV672" s="153"/>
      <c r="AW672" s="153"/>
      <c r="AX672" s="153"/>
      <c r="AY672" s="153"/>
      <c r="AZ672" s="153"/>
      <c r="BA672" s="153"/>
      <c r="BB672" s="153"/>
      <c r="BC672" s="153"/>
      <c r="BD672" s="153"/>
      <c r="BE672" s="153"/>
      <c r="BF672" s="153"/>
      <c r="BG672" s="223">
        <f t="shared" si="311"/>
        <v>330</v>
      </c>
      <c r="BH672" s="224">
        <f t="shared" si="305"/>
        <v>5.5</v>
      </c>
      <c r="BI672" s="225">
        <f t="shared" si="295"/>
        <v>1.75</v>
      </c>
      <c r="BJ672" s="225">
        <f t="shared" si="296"/>
        <v>31.8181818181818</v>
      </c>
      <c r="BK672" s="226">
        <f t="shared" si="297"/>
        <v>0</v>
      </c>
      <c r="BL672" s="226">
        <f t="shared" si="298"/>
        <v>100</v>
      </c>
      <c r="BM672" s="226">
        <f t="shared" si="299"/>
        <v>0</v>
      </c>
      <c r="BN672" s="237">
        <f t="shared" si="306"/>
        <v>0</v>
      </c>
      <c r="BO672" s="237">
        <f t="shared" si="307"/>
        <v>0</v>
      </c>
      <c r="BP672" s="237">
        <f t="shared" si="308"/>
        <v>3.75</v>
      </c>
      <c r="BQ672" s="238">
        <f t="shared" si="309"/>
        <v>0</v>
      </c>
      <c r="BR672" s="140"/>
      <c r="BS672" s="140"/>
      <c r="BT672" s="140"/>
      <c r="BU672" s="141"/>
      <c r="BV672" s="140"/>
      <c r="BW672" s="153">
        <f t="shared" si="303"/>
        <v>2206</v>
      </c>
    </row>
    <row r="673" s="129" customFormat="1" spans="1:75">
      <c r="A673" s="170">
        <v>731</v>
      </c>
      <c r="B673" s="171">
        <v>46063</v>
      </c>
      <c r="C673" s="223" t="s">
        <v>97</v>
      </c>
      <c r="D673" s="130" t="str">
        <f t="shared" si="293"/>
        <v>CG</v>
      </c>
      <c r="E673" s="172" t="s">
        <v>118</v>
      </c>
      <c r="F673" s="172" t="s">
        <v>114</v>
      </c>
      <c r="G673" s="173" t="s">
        <v>190</v>
      </c>
      <c r="H673" s="173" t="s">
        <v>116</v>
      </c>
      <c r="I673" s="173"/>
      <c r="J673" s="105">
        <v>208821.01</v>
      </c>
      <c r="K673" s="197" t="str">
        <f>VLOOKUP(J673,'[3]Item List (3)'!A$1:B$110000,2,FALSE)</f>
        <v>NK.OR 32/20(NKI 28/20)</v>
      </c>
      <c r="L673" s="105"/>
      <c r="M673" s="198" t="str">
        <f t="shared" si="302"/>
        <v>OR</v>
      </c>
      <c r="N673" s="153"/>
      <c r="O673" s="199" t="str">
        <f t="shared" si="310"/>
        <v/>
      </c>
      <c r="P673" s="153">
        <v>1</v>
      </c>
      <c r="Q673" s="153">
        <v>1800</v>
      </c>
      <c r="R673" s="153"/>
      <c r="S673" s="153"/>
      <c r="T673" s="153"/>
      <c r="U673" s="209">
        <f t="shared" si="312"/>
        <v>1800</v>
      </c>
      <c r="V673" s="153">
        <v>60</v>
      </c>
      <c r="W673" s="153">
        <v>90</v>
      </c>
      <c r="X673" s="153"/>
      <c r="Y673" s="153"/>
      <c r="Z673" s="153"/>
      <c r="AA673" s="153"/>
      <c r="AB673" s="153"/>
      <c r="AC673" s="153"/>
      <c r="AD673" s="153"/>
      <c r="AE673" s="153"/>
      <c r="AF673" s="153"/>
      <c r="AG673" s="153"/>
      <c r="AH673" s="153"/>
      <c r="AI673" s="153"/>
      <c r="AJ673" s="153"/>
      <c r="AK673" s="153"/>
      <c r="AL673" s="153"/>
      <c r="AM673" s="153"/>
      <c r="AN673" s="153"/>
      <c r="AO673" s="153"/>
      <c r="AP673" s="153"/>
      <c r="AQ673" s="153"/>
      <c r="AR673" s="153"/>
      <c r="AS673" s="153"/>
      <c r="AT673" s="153"/>
      <c r="AU673" s="153"/>
      <c r="AV673" s="153"/>
      <c r="AW673" s="153"/>
      <c r="AX673" s="153"/>
      <c r="AY673" s="153"/>
      <c r="AZ673" s="153"/>
      <c r="BA673" s="153"/>
      <c r="BB673" s="153"/>
      <c r="BC673" s="153"/>
      <c r="BD673" s="153"/>
      <c r="BE673" s="153"/>
      <c r="BF673" s="153"/>
      <c r="BG673" s="223">
        <f t="shared" si="311"/>
        <v>150</v>
      </c>
      <c r="BH673" s="224">
        <f t="shared" si="305"/>
        <v>2.5</v>
      </c>
      <c r="BI673" s="225">
        <f t="shared" si="295"/>
        <v>1</v>
      </c>
      <c r="BJ673" s="225">
        <f t="shared" si="296"/>
        <v>40</v>
      </c>
      <c r="BK673" s="226">
        <f t="shared" si="297"/>
        <v>0</v>
      </c>
      <c r="BL673" s="226">
        <f t="shared" si="298"/>
        <v>100</v>
      </c>
      <c r="BM673" s="226">
        <f t="shared" si="299"/>
        <v>0</v>
      </c>
      <c r="BN673" s="237">
        <f t="shared" si="306"/>
        <v>1.5</v>
      </c>
      <c r="BO673" s="237">
        <f t="shared" si="307"/>
        <v>0</v>
      </c>
      <c r="BP673" s="237">
        <f t="shared" si="308"/>
        <v>0</v>
      </c>
      <c r="BQ673" s="238">
        <f t="shared" si="309"/>
        <v>0</v>
      </c>
      <c r="BR673" s="140"/>
      <c r="BS673" s="140"/>
      <c r="BT673" s="140"/>
      <c r="BU673" s="141"/>
      <c r="BV673" s="140"/>
      <c r="BW673" s="153">
        <f t="shared" si="303"/>
        <v>1800</v>
      </c>
    </row>
    <row r="674" s="129" customFormat="1" spans="1:75">
      <c r="A674" s="170">
        <v>732</v>
      </c>
      <c r="B674" s="171">
        <v>46063</v>
      </c>
      <c r="C674" s="223" t="s">
        <v>99</v>
      </c>
      <c r="D674" s="130" t="str">
        <f t="shared" si="293"/>
        <v>CG</v>
      </c>
      <c r="E674" s="172" t="s">
        <v>118</v>
      </c>
      <c r="F674" s="172" t="s">
        <v>114</v>
      </c>
      <c r="G674" s="173" t="s">
        <v>190</v>
      </c>
      <c r="H674" s="173" t="s">
        <v>116</v>
      </c>
      <c r="I674" s="173" t="s">
        <v>102</v>
      </c>
      <c r="J674" s="105">
        <v>208821.01</v>
      </c>
      <c r="K674" s="197" t="str">
        <f>VLOOKUP(J674,'[3]Item List (3)'!A$1:B$110000,2,FALSE)</f>
        <v>NK.OR 32/20(NKI 28/20)</v>
      </c>
      <c r="L674" s="105">
        <v>260101003</v>
      </c>
      <c r="M674" s="198" t="str">
        <f t="shared" si="302"/>
        <v>OR</v>
      </c>
      <c r="N674" s="153"/>
      <c r="O674" s="199" t="str">
        <f t="shared" si="310"/>
        <v/>
      </c>
      <c r="P674" s="153">
        <v>1</v>
      </c>
      <c r="Q674" s="153">
        <v>1682</v>
      </c>
      <c r="R674" s="153"/>
      <c r="S674" s="153"/>
      <c r="T674" s="153"/>
      <c r="U674" s="209">
        <f t="shared" si="312"/>
        <v>1682</v>
      </c>
      <c r="V674" s="153">
        <v>60</v>
      </c>
      <c r="W674" s="153"/>
      <c r="X674" s="153"/>
      <c r="Y674" s="153"/>
      <c r="Z674" s="153"/>
      <c r="AA674" s="153"/>
      <c r="AB674" s="153"/>
      <c r="AC674" s="153"/>
      <c r="AD674" s="153"/>
      <c r="AE674" s="153"/>
      <c r="AF674" s="153"/>
      <c r="AG674" s="153"/>
      <c r="AH674" s="153"/>
      <c r="AI674" s="153"/>
      <c r="AJ674" s="153"/>
      <c r="AK674" s="153"/>
      <c r="AL674" s="153"/>
      <c r="AM674" s="153"/>
      <c r="AN674" s="153"/>
      <c r="AO674" s="153"/>
      <c r="AP674" s="153"/>
      <c r="AQ674" s="153">
        <v>75</v>
      </c>
      <c r="AR674" s="153"/>
      <c r="AS674" s="153"/>
      <c r="AT674" s="153"/>
      <c r="AU674" s="153"/>
      <c r="AV674" s="153"/>
      <c r="AW674" s="153"/>
      <c r="AX674" s="153"/>
      <c r="AY674" s="153"/>
      <c r="AZ674" s="153"/>
      <c r="BA674" s="153"/>
      <c r="BB674" s="153"/>
      <c r="BC674" s="153"/>
      <c r="BD674" s="153"/>
      <c r="BE674" s="153"/>
      <c r="BF674" s="153"/>
      <c r="BG674" s="223">
        <f t="shared" si="311"/>
        <v>135</v>
      </c>
      <c r="BH674" s="224">
        <f t="shared" si="305"/>
        <v>2.25</v>
      </c>
      <c r="BI674" s="225">
        <f t="shared" si="295"/>
        <v>1</v>
      </c>
      <c r="BJ674" s="225">
        <f t="shared" si="296"/>
        <v>44.4444444444444</v>
      </c>
      <c r="BK674" s="226">
        <f t="shared" si="297"/>
        <v>0</v>
      </c>
      <c r="BL674" s="226">
        <f t="shared" si="298"/>
        <v>100</v>
      </c>
      <c r="BM674" s="226">
        <f t="shared" si="299"/>
        <v>0</v>
      </c>
      <c r="BN674" s="237">
        <f t="shared" si="306"/>
        <v>0</v>
      </c>
      <c r="BO674" s="237">
        <f t="shared" si="307"/>
        <v>0</v>
      </c>
      <c r="BP674" s="237">
        <f t="shared" si="308"/>
        <v>1.25</v>
      </c>
      <c r="BQ674" s="238">
        <f t="shared" si="309"/>
        <v>0</v>
      </c>
      <c r="BR674" s="140"/>
      <c r="BS674" s="140"/>
      <c r="BT674" s="140"/>
      <c r="BU674" s="141"/>
      <c r="BV674" s="140"/>
      <c r="BW674" s="153">
        <f t="shared" si="303"/>
        <v>1682</v>
      </c>
    </row>
    <row r="675" s="129" customFormat="1" spans="1:75">
      <c r="A675" s="170">
        <v>733</v>
      </c>
      <c r="B675" s="171">
        <v>46063</v>
      </c>
      <c r="C675" s="223" t="s">
        <v>99</v>
      </c>
      <c r="D675" s="130" t="str">
        <f t="shared" si="293"/>
        <v>CG</v>
      </c>
      <c r="E675" s="172" t="s">
        <v>118</v>
      </c>
      <c r="F675" s="172" t="s">
        <v>114</v>
      </c>
      <c r="G675" s="173" t="s">
        <v>190</v>
      </c>
      <c r="H675" s="173" t="s">
        <v>116</v>
      </c>
      <c r="I675" s="173" t="s">
        <v>102</v>
      </c>
      <c r="J675" s="105">
        <v>200827.1</v>
      </c>
      <c r="K675" s="197" t="str">
        <f>VLOOKUP(J675,'[3]Item List (3)'!A$1:B$110000,2,FALSE)</f>
        <v>MNA.OR 4020 </v>
      </c>
      <c r="L675" s="105"/>
      <c r="M675" s="198" t="str">
        <f t="shared" si="302"/>
        <v>OR</v>
      </c>
      <c r="N675" s="153"/>
      <c r="O675" s="199" t="str">
        <f t="shared" si="310"/>
        <v/>
      </c>
      <c r="P675" s="153">
        <v>2</v>
      </c>
      <c r="Q675" s="153">
        <v>4000</v>
      </c>
      <c r="R675" s="153"/>
      <c r="S675" s="153"/>
      <c r="T675" s="153"/>
      <c r="U675" s="209">
        <f t="shared" si="312"/>
        <v>4000</v>
      </c>
      <c r="V675" s="153">
        <v>255</v>
      </c>
      <c r="W675" s="153">
        <v>60</v>
      </c>
      <c r="X675" s="153"/>
      <c r="Y675" s="153"/>
      <c r="Z675" s="153"/>
      <c r="AA675" s="153"/>
      <c r="AB675" s="153"/>
      <c r="AC675" s="153"/>
      <c r="AD675" s="153"/>
      <c r="AE675" s="153"/>
      <c r="AF675" s="153"/>
      <c r="AG675" s="153"/>
      <c r="AH675" s="153"/>
      <c r="AI675" s="153"/>
      <c r="AJ675" s="153"/>
      <c r="AK675" s="153"/>
      <c r="AL675" s="153"/>
      <c r="AM675" s="153"/>
      <c r="AN675" s="153"/>
      <c r="AO675" s="153"/>
      <c r="AP675" s="153"/>
      <c r="AQ675" s="153"/>
      <c r="AR675" s="153"/>
      <c r="AS675" s="153"/>
      <c r="AT675" s="153"/>
      <c r="AU675" s="153"/>
      <c r="AV675" s="153"/>
      <c r="AW675" s="153"/>
      <c r="AX675" s="153"/>
      <c r="AY675" s="153"/>
      <c r="AZ675" s="153">
        <v>30</v>
      </c>
      <c r="BA675" s="153"/>
      <c r="BB675" s="153"/>
      <c r="BC675" s="153"/>
      <c r="BD675" s="153"/>
      <c r="BE675" s="153"/>
      <c r="BF675" s="153"/>
      <c r="BG675" s="223">
        <f t="shared" si="311"/>
        <v>345</v>
      </c>
      <c r="BH675" s="224">
        <f t="shared" si="305"/>
        <v>5.75</v>
      </c>
      <c r="BI675" s="225">
        <f t="shared" si="295"/>
        <v>4.25</v>
      </c>
      <c r="BJ675" s="225">
        <f t="shared" si="296"/>
        <v>73.9130434782609</v>
      </c>
      <c r="BK675" s="226">
        <f t="shared" si="297"/>
        <v>0</v>
      </c>
      <c r="BL675" s="226">
        <f t="shared" si="298"/>
        <v>100</v>
      </c>
      <c r="BM675" s="226">
        <f t="shared" si="299"/>
        <v>0</v>
      </c>
      <c r="BN675" s="237">
        <f t="shared" si="306"/>
        <v>1</v>
      </c>
      <c r="BO675" s="237">
        <f t="shared" si="307"/>
        <v>0</v>
      </c>
      <c r="BP675" s="237">
        <f t="shared" si="308"/>
        <v>0.5</v>
      </c>
      <c r="BQ675" s="238">
        <f t="shared" si="309"/>
        <v>0</v>
      </c>
      <c r="BR675" s="140"/>
      <c r="BS675" s="140"/>
      <c r="BT675" s="140"/>
      <c r="BU675" s="141"/>
      <c r="BV675" s="140"/>
      <c r="BW675" s="153">
        <f t="shared" si="303"/>
        <v>8000</v>
      </c>
    </row>
    <row r="676" s="129" customFormat="1" spans="1:75">
      <c r="A676" s="170">
        <v>734</v>
      </c>
      <c r="B676" s="171">
        <v>46063</v>
      </c>
      <c r="C676" s="223" t="s">
        <v>97</v>
      </c>
      <c r="D676" s="130" t="str">
        <f t="shared" si="293"/>
        <v>CG</v>
      </c>
      <c r="E676" s="172" t="s">
        <v>119</v>
      </c>
      <c r="F676" s="172"/>
      <c r="G676" s="173"/>
      <c r="H676" s="173"/>
      <c r="I676" s="173"/>
      <c r="J676" s="105"/>
      <c r="K676" s="197" t="e">
        <f>VLOOKUP(J676,'[3]Item List (3)'!A$1:B$110000,2,FALSE)</f>
        <v>#N/A</v>
      </c>
      <c r="L676" s="105"/>
      <c r="M676" s="198" t="str">
        <f t="shared" si="302"/>
        <v>IR</v>
      </c>
      <c r="N676" s="153"/>
      <c r="O676" s="199" t="str">
        <f t="shared" si="310"/>
        <v/>
      </c>
      <c r="P676" s="153"/>
      <c r="Q676" s="153"/>
      <c r="R676" s="153"/>
      <c r="S676" s="153"/>
      <c r="T676" s="153"/>
      <c r="U676" s="209">
        <f t="shared" si="312"/>
        <v>0</v>
      </c>
      <c r="V676" s="153"/>
      <c r="W676" s="153"/>
      <c r="X676" s="153"/>
      <c r="Y676" s="153"/>
      <c r="Z676" s="153"/>
      <c r="AA676" s="153"/>
      <c r="AB676" s="153"/>
      <c r="AC676" s="153"/>
      <c r="AD676" s="153"/>
      <c r="AE676" s="153"/>
      <c r="AF676" s="153"/>
      <c r="AG676" s="153"/>
      <c r="AH676" s="153"/>
      <c r="AI676" s="153"/>
      <c r="AJ676" s="153"/>
      <c r="AK676" s="153"/>
      <c r="AL676" s="153"/>
      <c r="AM676" s="153"/>
      <c r="AN676" s="153"/>
      <c r="AO676" s="153"/>
      <c r="AP676" s="153"/>
      <c r="AQ676" s="153"/>
      <c r="AR676" s="153">
        <v>480</v>
      </c>
      <c r="AS676" s="153"/>
      <c r="AT676" s="153"/>
      <c r="AU676" s="153"/>
      <c r="AV676" s="153"/>
      <c r="AW676" s="153"/>
      <c r="AX676" s="153"/>
      <c r="AY676" s="153"/>
      <c r="AZ676" s="153"/>
      <c r="BA676" s="153"/>
      <c r="BB676" s="153"/>
      <c r="BC676" s="153"/>
      <c r="BD676" s="153"/>
      <c r="BE676" s="153"/>
      <c r="BF676" s="153"/>
      <c r="BG676" s="223">
        <f t="shared" si="311"/>
        <v>480</v>
      </c>
      <c r="BH676" s="224">
        <f t="shared" si="305"/>
        <v>8</v>
      </c>
      <c r="BI676" s="225">
        <f t="shared" si="295"/>
        <v>0</v>
      </c>
      <c r="BJ676" s="225">
        <f t="shared" si="296"/>
        <v>0</v>
      </c>
      <c r="BK676" s="226">
        <f t="shared" si="297"/>
        <v>0</v>
      </c>
      <c r="BL676" s="226">
        <f t="shared" si="298"/>
        <v>0</v>
      </c>
      <c r="BM676" s="226">
        <f t="shared" si="299"/>
        <v>0</v>
      </c>
      <c r="BN676" s="237">
        <f t="shared" si="306"/>
        <v>0</v>
      </c>
      <c r="BO676" s="237">
        <f t="shared" si="307"/>
        <v>0</v>
      </c>
      <c r="BP676" s="237">
        <f t="shared" si="308"/>
        <v>8</v>
      </c>
      <c r="BQ676" s="238">
        <f t="shared" si="309"/>
        <v>0</v>
      </c>
      <c r="BR676" s="140"/>
      <c r="BS676" s="140"/>
      <c r="BT676" s="140"/>
      <c r="BU676" s="141"/>
      <c r="BV676" s="140"/>
      <c r="BW676" s="153">
        <f t="shared" si="303"/>
        <v>0</v>
      </c>
    </row>
    <row r="677" s="129" customFormat="1" spans="1:75">
      <c r="A677" s="170">
        <v>735</v>
      </c>
      <c r="B677" s="171">
        <v>46063</v>
      </c>
      <c r="C677" s="223" t="s">
        <v>99</v>
      </c>
      <c r="D677" s="130" t="str">
        <f t="shared" si="293"/>
        <v>CG</v>
      </c>
      <c r="E677" s="172" t="s">
        <v>119</v>
      </c>
      <c r="F677" s="172"/>
      <c r="G677" s="173"/>
      <c r="H677" s="173"/>
      <c r="I677" s="173"/>
      <c r="J677" s="105"/>
      <c r="K677" s="197" t="e">
        <f>VLOOKUP(J677,'[3]Item List (3)'!A$1:B$110000,2,FALSE)</f>
        <v>#N/A</v>
      </c>
      <c r="L677" s="105"/>
      <c r="M677" s="198" t="str">
        <f t="shared" si="302"/>
        <v>IR</v>
      </c>
      <c r="N677" s="153"/>
      <c r="O677" s="199" t="str">
        <f t="shared" si="310"/>
        <v/>
      </c>
      <c r="P677" s="153"/>
      <c r="Q677" s="153"/>
      <c r="R677" s="153"/>
      <c r="S677" s="153"/>
      <c r="T677" s="153"/>
      <c r="U677" s="209">
        <f t="shared" si="312"/>
        <v>0</v>
      </c>
      <c r="V677" s="153"/>
      <c r="W677" s="153"/>
      <c r="X677" s="153"/>
      <c r="Y677" s="153"/>
      <c r="Z677" s="153"/>
      <c r="AA677" s="153"/>
      <c r="AB677" s="153"/>
      <c r="AC677" s="153"/>
      <c r="AD677" s="153"/>
      <c r="AE677" s="153"/>
      <c r="AF677" s="153"/>
      <c r="AG677" s="153"/>
      <c r="AH677" s="153"/>
      <c r="AI677" s="153"/>
      <c r="AJ677" s="153"/>
      <c r="AK677" s="153"/>
      <c r="AL677" s="153"/>
      <c r="AM677" s="153"/>
      <c r="AN677" s="153"/>
      <c r="AO677" s="153"/>
      <c r="AP677" s="153"/>
      <c r="AQ677" s="153"/>
      <c r="AR677" s="153">
        <v>480</v>
      </c>
      <c r="AS677" s="153"/>
      <c r="AT677" s="153"/>
      <c r="AU677" s="153"/>
      <c r="AV677" s="153"/>
      <c r="AW677" s="153"/>
      <c r="AX677" s="153"/>
      <c r="AY677" s="153"/>
      <c r="AZ677" s="153"/>
      <c r="BA677" s="153"/>
      <c r="BB677" s="153"/>
      <c r="BC677" s="153"/>
      <c r="BD677" s="153"/>
      <c r="BE677" s="153"/>
      <c r="BF677" s="153"/>
      <c r="BG677" s="223">
        <f t="shared" si="311"/>
        <v>480</v>
      </c>
      <c r="BH677" s="224">
        <f t="shared" si="305"/>
        <v>8</v>
      </c>
      <c r="BI677" s="225">
        <f t="shared" si="295"/>
        <v>0</v>
      </c>
      <c r="BJ677" s="225">
        <f t="shared" si="296"/>
        <v>0</v>
      </c>
      <c r="BK677" s="226">
        <f t="shared" si="297"/>
        <v>0</v>
      </c>
      <c r="BL677" s="226">
        <f t="shared" si="298"/>
        <v>0</v>
      </c>
      <c r="BM677" s="226">
        <f t="shared" si="299"/>
        <v>0</v>
      </c>
      <c r="BN677" s="237">
        <f t="shared" si="306"/>
        <v>0</v>
      </c>
      <c r="BO677" s="237">
        <f t="shared" si="307"/>
        <v>0</v>
      </c>
      <c r="BP677" s="237">
        <f t="shared" si="308"/>
        <v>8</v>
      </c>
      <c r="BQ677" s="238">
        <f t="shared" si="309"/>
        <v>0</v>
      </c>
      <c r="BR677" s="140"/>
      <c r="BS677" s="140"/>
      <c r="BT677" s="140"/>
      <c r="BU677" s="141"/>
      <c r="BV677" s="140"/>
      <c r="BW677" s="153">
        <f t="shared" si="303"/>
        <v>0</v>
      </c>
    </row>
    <row r="678" s="129" customFormat="1" spans="1:75">
      <c r="A678" s="170">
        <v>736</v>
      </c>
      <c r="B678" s="171">
        <v>46063</v>
      </c>
      <c r="C678" s="223" t="s">
        <v>97</v>
      </c>
      <c r="D678" s="130" t="str">
        <f t="shared" si="293"/>
        <v>EG</v>
      </c>
      <c r="E678" s="172" t="s">
        <v>120</v>
      </c>
      <c r="F678" s="172" t="s">
        <v>129</v>
      </c>
      <c r="G678" s="173" t="s">
        <v>124</v>
      </c>
      <c r="H678" s="173"/>
      <c r="I678" s="173"/>
      <c r="J678" s="105">
        <v>104737</v>
      </c>
      <c r="K678" s="197" t="str">
        <f>VLOOKUP(J678,'[3]Item List (3)'!A$1:B$110000,2,FALSE)</f>
        <v>IR.IR 42X51.5X37 </v>
      </c>
      <c r="L678" s="105">
        <v>251107009</v>
      </c>
      <c r="M678" s="198" t="str">
        <f t="shared" si="302"/>
        <v>IR</v>
      </c>
      <c r="N678" s="153">
        <v>40</v>
      </c>
      <c r="O678" s="199">
        <f t="shared" si="310"/>
        <v>90</v>
      </c>
      <c r="P678" s="153">
        <v>1</v>
      </c>
      <c r="Q678" s="153">
        <v>151</v>
      </c>
      <c r="R678" s="153"/>
      <c r="S678" s="153"/>
      <c r="T678" s="153"/>
      <c r="U678" s="209">
        <f t="shared" si="312"/>
        <v>151</v>
      </c>
      <c r="V678" s="153">
        <v>105</v>
      </c>
      <c r="W678" s="153"/>
      <c r="X678" s="153"/>
      <c r="Y678" s="153"/>
      <c r="Z678" s="153"/>
      <c r="AA678" s="153"/>
      <c r="AB678" s="153"/>
      <c r="AC678" s="153"/>
      <c r="AD678" s="153"/>
      <c r="AE678" s="153"/>
      <c r="AF678" s="153"/>
      <c r="AG678" s="153"/>
      <c r="AH678" s="153"/>
      <c r="AI678" s="153"/>
      <c r="AJ678" s="153"/>
      <c r="AK678" s="153"/>
      <c r="AL678" s="153"/>
      <c r="AM678" s="153"/>
      <c r="AN678" s="153">
        <v>375</v>
      </c>
      <c r="AO678" s="153"/>
      <c r="AP678" s="153"/>
      <c r="AQ678" s="153"/>
      <c r="AR678" s="153"/>
      <c r="AS678" s="153"/>
      <c r="AT678" s="153"/>
      <c r="AU678" s="153"/>
      <c r="AV678" s="153"/>
      <c r="AW678" s="153"/>
      <c r="AX678" s="153"/>
      <c r="AY678" s="153"/>
      <c r="AZ678" s="153"/>
      <c r="BA678" s="153"/>
      <c r="BB678" s="153"/>
      <c r="BC678" s="153"/>
      <c r="BD678" s="153"/>
      <c r="BE678" s="153"/>
      <c r="BF678" s="153"/>
      <c r="BG678" s="223">
        <f t="shared" si="311"/>
        <v>480</v>
      </c>
      <c r="BH678" s="224">
        <f t="shared" si="305"/>
        <v>8</v>
      </c>
      <c r="BI678" s="225">
        <f t="shared" si="295"/>
        <v>1.75</v>
      </c>
      <c r="BJ678" s="225">
        <f t="shared" si="296"/>
        <v>21.875</v>
      </c>
      <c r="BK678" s="226">
        <f t="shared" si="297"/>
        <v>95.8730158730159</v>
      </c>
      <c r="BL678" s="226">
        <f t="shared" si="298"/>
        <v>100</v>
      </c>
      <c r="BM678" s="226">
        <f t="shared" si="299"/>
        <v>20.9722222222222</v>
      </c>
      <c r="BN678" s="237">
        <f t="shared" si="306"/>
        <v>0</v>
      </c>
      <c r="BO678" s="237">
        <f t="shared" si="307"/>
        <v>720</v>
      </c>
      <c r="BP678" s="237">
        <f t="shared" si="308"/>
        <v>6.25</v>
      </c>
      <c r="BQ678" s="238">
        <f t="shared" si="309"/>
        <v>562.5</v>
      </c>
      <c r="BR678" s="140"/>
      <c r="BS678" s="140"/>
      <c r="BT678" s="140"/>
      <c r="BU678" s="141"/>
      <c r="BV678" s="140"/>
      <c r="BW678" s="153">
        <f t="shared" si="303"/>
        <v>151</v>
      </c>
    </row>
    <row r="679" s="129" customFormat="1" spans="1:75">
      <c r="A679" s="170">
        <v>737</v>
      </c>
      <c r="B679" s="171">
        <v>46063</v>
      </c>
      <c r="C679" s="223" t="s">
        <v>99</v>
      </c>
      <c r="D679" s="130" t="str">
        <f t="shared" si="293"/>
        <v>EG</v>
      </c>
      <c r="E679" s="172" t="s">
        <v>120</v>
      </c>
      <c r="F679" s="172" t="s">
        <v>129</v>
      </c>
      <c r="G679" s="173" t="s">
        <v>123</v>
      </c>
      <c r="H679" s="173"/>
      <c r="I679" s="173"/>
      <c r="J679" s="105">
        <v>104737</v>
      </c>
      <c r="K679" s="197" t="str">
        <f>VLOOKUP(J679,'[3]Item List (3)'!A$1:B$110000,2,FALSE)</f>
        <v>IR.IR 42X51.5X37 </v>
      </c>
      <c r="L679" s="105">
        <v>260121009</v>
      </c>
      <c r="M679" s="198" t="str">
        <f t="shared" si="302"/>
        <v>IR</v>
      </c>
      <c r="N679" s="153">
        <v>40</v>
      </c>
      <c r="O679" s="199">
        <f t="shared" si="310"/>
        <v>90</v>
      </c>
      <c r="P679" s="153">
        <v>1</v>
      </c>
      <c r="Q679" s="153">
        <v>596</v>
      </c>
      <c r="R679" s="153">
        <v>2</v>
      </c>
      <c r="S679" s="153"/>
      <c r="T679" s="153"/>
      <c r="U679" s="209">
        <f t="shared" si="312"/>
        <v>596</v>
      </c>
      <c r="V679" s="153">
        <v>420</v>
      </c>
      <c r="W679" s="153"/>
      <c r="X679" s="153"/>
      <c r="Y679" s="153"/>
      <c r="Z679" s="153"/>
      <c r="AA679" s="153"/>
      <c r="AB679" s="153"/>
      <c r="AC679" s="153"/>
      <c r="AD679" s="153"/>
      <c r="AE679" s="153"/>
      <c r="AF679" s="153"/>
      <c r="AG679" s="153"/>
      <c r="AH679" s="153"/>
      <c r="AI679" s="153"/>
      <c r="AJ679" s="153"/>
      <c r="AK679" s="153"/>
      <c r="AL679" s="153"/>
      <c r="AM679" s="153"/>
      <c r="AN679" s="153"/>
      <c r="AO679" s="153"/>
      <c r="AP679" s="153"/>
      <c r="AQ679" s="153"/>
      <c r="AR679" s="153">
        <v>30</v>
      </c>
      <c r="AS679" s="153"/>
      <c r="AT679" s="153"/>
      <c r="AU679" s="153"/>
      <c r="AV679" s="153"/>
      <c r="AW679" s="153"/>
      <c r="AX679" s="153"/>
      <c r="AY679" s="153"/>
      <c r="AZ679" s="153">
        <v>30</v>
      </c>
      <c r="BA679" s="153"/>
      <c r="BB679" s="153"/>
      <c r="BC679" s="153"/>
      <c r="BD679" s="153"/>
      <c r="BE679" s="153"/>
      <c r="BF679" s="153"/>
      <c r="BG679" s="223">
        <f t="shared" si="311"/>
        <v>480</v>
      </c>
      <c r="BH679" s="224">
        <f t="shared" si="305"/>
        <v>8</v>
      </c>
      <c r="BI679" s="225">
        <f t="shared" si="295"/>
        <v>7</v>
      </c>
      <c r="BJ679" s="225">
        <f t="shared" si="296"/>
        <v>87.5</v>
      </c>
      <c r="BK679" s="226">
        <f t="shared" si="297"/>
        <v>94.6031746031746</v>
      </c>
      <c r="BL679" s="226">
        <f t="shared" si="298"/>
        <v>99.6644295302013</v>
      </c>
      <c r="BM679" s="226">
        <f t="shared" si="299"/>
        <v>82.5</v>
      </c>
      <c r="BN679" s="237">
        <f t="shared" si="306"/>
        <v>0</v>
      </c>
      <c r="BO679" s="237">
        <f t="shared" si="307"/>
        <v>720</v>
      </c>
      <c r="BP679" s="237">
        <f t="shared" si="308"/>
        <v>1</v>
      </c>
      <c r="BQ679" s="238">
        <f t="shared" si="309"/>
        <v>90</v>
      </c>
      <c r="BR679" s="140"/>
      <c r="BS679" s="140"/>
      <c r="BT679" s="140"/>
      <c r="BU679" s="141"/>
      <c r="BV679" s="140"/>
      <c r="BW679" s="153">
        <f t="shared" si="303"/>
        <v>596</v>
      </c>
    </row>
    <row r="680" s="129" customFormat="1" spans="1:75">
      <c r="A680" s="170">
        <v>738</v>
      </c>
      <c r="B680" s="171">
        <v>46063</v>
      </c>
      <c r="C680" s="223" t="s">
        <v>97</v>
      </c>
      <c r="D680" s="130" t="str">
        <f t="shared" si="293"/>
        <v>EG</v>
      </c>
      <c r="E680" s="172" t="s">
        <v>121</v>
      </c>
      <c r="F680" s="172" t="s">
        <v>129</v>
      </c>
      <c r="G680" s="173" t="s">
        <v>169</v>
      </c>
      <c r="H680" s="173" t="s">
        <v>191</v>
      </c>
      <c r="I680" s="173"/>
      <c r="J680" s="105">
        <v>101049.11</v>
      </c>
      <c r="K680" s="197" t="str">
        <f>VLOOKUP(J680,'[3]Item List (3)'!A$1:B$110000,2,FALSE)</f>
        <v>NUTR.IR 1542X</v>
      </c>
      <c r="L680" s="105">
        <v>251105001</v>
      </c>
      <c r="M680" s="198" t="str">
        <f t="shared" si="302"/>
        <v>IR</v>
      </c>
      <c r="N680" s="153">
        <v>35</v>
      </c>
      <c r="O680" s="199">
        <f t="shared" si="310"/>
        <v>102.857142857143</v>
      </c>
      <c r="P680" s="153">
        <v>1</v>
      </c>
      <c r="Q680" s="153">
        <v>424</v>
      </c>
      <c r="R680" s="153">
        <v>5</v>
      </c>
      <c r="S680" s="153">
        <v>4</v>
      </c>
      <c r="T680" s="153">
        <v>1</v>
      </c>
      <c r="U680" s="209">
        <f t="shared" si="312"/>
        <v>429</v>
      </c>
      <c r="V680" s="153">
        <v>360</v>
      </c>
      <c r="W680" s="153"/>
      <c r="X680" s="153"/>
      <c r="Y680" s="153"/>
      <c r="Z680" s="153"/>
      <c r="AA680" s="153"/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  <c r="AQ680" s="153"/>
      <c r="AR680" s="153">
        <v>120</v>
      </c>
      <c r="AS680" s="153"/>
      <c r="AT680" s="153"/>
      <c r="AU680" s="153"/>
      <c r="AV680" s="153"/>
      <c r="AW680" s="153"/>
      <c r="AX680" s="153"/>
      <c r="AY680" s="153"/>
      <c r="AZ680" s="153"/>
      <c r="BA680" s="153"/>
      <c r="BB680" s="153"/>
      <c r="BC680" s="153"/>
      <c r="BD680" s="153"/>
      <c r="BE680" s="153"/>
      <c r="BF680" s="153"/>
      <c r="BG680" s="223">
        <f t="shared" si="311"/>
        <v>480</v>
      </c>
      <c r="BH680" s="224">
        <f t="shared" si="305"/>
        <v>8</v>
      </c>
      <c r="BI680" s="225">
        <f t="shared" si="295"/>
        <v>6</v>
      </c>
      <c r="BJ680" s="225">
        <f t="shared" si="296"/>
        <v>75</v>
      </c>
      <c r="BK680" s="226">
        <f t="shared" si="297"/>
        <v>69.5138888888889</v>
      </c>
      <c r="BL680" s="226">
        <f t="shared" si="298"/>
        <v>97.6689976689977</v>
      </c>
      <c r="BM680" s="226">
        <f t="shared" si="299"/>
        <v>50.9201388888889</v>
      </c>
      <c r="BN680" s="237">
        <f t="shared" si="306"/>
        <v>0</v>
      </c>
      <c r="BO680" s="237">
        <f t="shared" si="307"/>
        <v>822.857142857143</v>
      </c>
      <c r="BP680" s="237">
        <f t="shared" si="308"/>
        <v>2</v>
      </c>
      <c r="BQ680" s="238">
        <f t="shared" si="309"/>
        <v>205.714285714286</v>
      </c>
      <c r="BR680" s="140"/>
      <c r="BS680" s="140"/>
      <c r="BT680" s="140"/>
      <c r="BU680" s="141"/>
      <c r="BV680" s="140"/>
      <c r="BW680" s="153">
        <f t="shared" si="303"/>
        <v>424</v>
      </c>
    </row>
    <row r="681" s="129" customFormat="1" spans="1:75">
      <c r="A681" s="170">
        <v>739</v>
      </c>
      <c r="B681" s="171">
        <v>46063</v>
      </c>
      <c r="C681" s="223" t="s">
        <v>99</v>
      </c>
      <c r="D681" s="130" t="str">
        <f t="shared" si="293"/>
        <v>EG</v>
      </c>
      <c r="E681" s="172" t="s">
        <v>121</v>
      </c>
      <c r="F681" s="172"/>
      <c r="G681" s="173"/>
      <c r="H681" s="173"/>
      <c r="I681" s="173"/>
      <c r="J681" s="105"/>
      <c r="K681" s="197" t="e">
        <f>VLOOKUP(J681,'[3]Item List (3)'!A$1:B$110000,2,FALSE)</f>
        <v>#N/A</v>
      </c>
      <c r="L681" s="105"/>
      <c r="M681" s="198" t="str">
        <f t="shared" si="302"/>
        <v>IR</v>
      </c>
      <c r="N681" s="153"/>
      <c r="O681" s="199" t="str">
        <f t="shared" si="310"/>
        <v/>
      </c>
      <c r="P681" s="153"/>
      <c r="Q681" s="153"/>
      <c r="R681" s="153"/>
      <c r="S681" s="153"/>
      <c r="T681" s="153"/>
      <c r="U681" s="209">
        <f t="shared" si="312"/>
        <v>0</v>
      </c>
      <c r="V681" s="153"/>
      <c r="W681" s="153"/>
      <c r="X681" s="153"/>
      <c r="Y681" s="153"/>
      <c r="Z681" s="153"/>
      <c r="AA681" s="153"/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  <c r="AQ681" s="153"/>
      <c r="AR681" s="153">
        <v>480</v>
      </c>
      <c r="AS681" s="153"/>
      <c r="AT681" s="153"/>
      <c r="AU681" s="153"/>
      <c r="AV681" s="153"/>
      <c r="AW681" s="153"/>
      <c r="AX681" s="153"/>
      <c r="AY681" s="153"/>
      <c r="AZ681" s="153"/>
      <c r="BA681" s="153"/>
      <c r="BB681" s="153"/>
      <c r="BC681" s="153"/>
      <c r="BD681" s="153"/>
      <c r="BE681" s="153"/>
      <c r="BF681" s="153"/>
      <c r="BG681" s="223">
        <f t="shared" si="311"/>
        <v>480</v>
      </c>
      <c r="BH681" s="224">
        <f t="shared" si="305"/>
        <v>8</v>
      </c>
      <c r="BI681" s="225">
        <f t="shared" si="295"/>
        <v>0</v>
      </c>
      <c r="BJ681" s="225">
        <f t="shared" si="296"/>
        <v>0</v>
      </c>
      <c r="BK681" s="226">
        <f t="shared" si="297"/>
        <v>0</v>
      </c>
      <c r="BL681" s="226">
        <f t="shared" si="298"/>
        <v>0</v>
      </c>
      <c r="BM681" s="226">
        <f t="shared" si="299"/>
        <v>0</v>
      </c>
      <c r="BN681" s="237">
        <f t="shared" si="306"/>
        <v>0</v>
      </c>
      <c r="BO681" s="237">
        <f t="shared" si="307"/>
        <v>0</v>
      </c>
      <c r="BP681" s="237">
        <f t="shared" si="308"/>
        <v>8</v>
      </c>
      <c r="BQ681" s="238">
        <f t="shared" si="309"/>
        <v>0</v>
      </c>
      <c r="BR681" s="140"/>
      <c r="BS681" s="140"/>
      <c r="BT681" s="140"/>
      <c r="BU681" s="141"/>
      <c r="BV681" s="140"/>
      <c r="BW681" s="153">
        <f t="shared" si="303"/>
        <v>0</v>
      </c>
    </row>
    <row r="682" s="129" customFormat="1" spans="1:75">
      <c r="A682" s="170">
        <v>740</v>
      </c>
      <c r="B682" s="171">
        <v>46063</v>
      </c>
      <c r="C682" s="223" t="s">
        <v>97</v>
      </c>
      <c r="D682" s="130" t="str">
        <f t="shared" si="293"/>
        <v>EG</v>
      </c>
      <c r="E682" s="172" t="s">
        <v>125</v>
      </c>
      <c r="F682" s="172" t="s">
        <v>129</v>
      </c>
      <c r="G682" s="173" t="s">
        <v>157</v>
      </c>
      <c r="H682" s="173"/>
      <c r="I682" s="173"/>
      <c r="J682" s="105">
        <v>100282.4</v>
      </c>
      <c r="K682" s="197" t="str">
        <f>VLOOKUP(J682,'[3]Item List (3)'!A$1:B$110000,2,FALSE)</f>
        <v>D.IR 14537 SPL </v>
      </c>
      <c r="L682" s="105">
        <v>251225005</v>
      </c>
      <c r="M682" s="198" t="str">
        <f t="shared" si="302"/>
        <v>IR</v>
      </c>
      <c r="N682" s="153">
        <v>45</v>
      </c>
      <c r="O682" s="199">
        <f t="shared" si="310"/>
        <v>80</v>
      </c>
      <c r="P682" s="153">
        <v>1</v>
      </c>
      <c r="Q682" s="153">
        <v>517</v>
      </c>
      <c r="R682" s="153">
        <v>5</v>
      </c>
      <c r="S682" s="153"/>
      <c r="T682" s="153"/>
      <c r="U682" s="209">
        <f t="shared" si="312"/>
        <v>517</v>
      </c>
      <c r="V682" s="153">
        <v>480</v>
      </c>
      <c r="W682" s="153"/>
      <c r="X682" s="153"/>
      <c r="Y682" s="153"/>
      <c r="Z682" s="153"/>
      <c r="AA682" s="153"/>
      <c r="AB682" s="153"/>
      <c r="AC682" s="153"/>
      <c r="AD682" s="153"/>
      <c r="AE682" s="153"/>
      <c r="AF682" s="153"/>
      <c r="AG682" s="153"/>
      <c r="AH682" s="153"/>
      <c r="AI682" s="153"/>
      <c r="AJ682" s="153"/>
      <c r="AK682" s="153"/>
      <c r="AL682" s="153"/>
      <c r="AM682" s="153"/>
      <c r="AN682" s="153"/>
      <c r="AO682" s="153"/>
      <c r="AP682" s="153"/>
      <c r="AQ682" s="153"/>
      <c r="AR682" s="153"/>
      <c r="AS682" s="153"/>
      <c r="AT682" s="153"/>
      <c r="AU682" s="153"/>
      <c r="AV682" s="153"/>
      <c r="AW682" s="153"/>
      <c r="AX682" s="153"/>
      <c r="AY682" s="153"/>
      <c r="AZ682" s="153"/>
      <c r="BA682" s="153"/>
      <c r="BB682" s="153"/>
      <c r="BC682" s="153"/>
      <c r="BD682" s="153"/>
      <c r="BE682" s="153"/>
      <c r="BF682" s="153"/>
      <c r="BG682" s="223">
        <f t="shared" si="311"/>
        <v>480</v>
      </c>
      <c r="BH682" s="224">
        <f t="shared" si="305"/>
        <v>8</v>
      </c>
      <c r="BI682" s="225">
        <f t="shared" si="295"/>
        <v>8</v>
      </c>
      <c r="BJ682" s="225">
        <f t="shared" si="296"/>
        <v>100</v>
      </c>
      <c r="BK682" s="226">
        <f t="shared" si="297"/>
        <v>80.78125</v>
      </c>
      <c r="BL682" s="226">
        <f t="shared" si="298"/>
        <v>99.0328820116054</v>
      </c>
      <c r="BM682" s="226">
        <f t="shared" si="299"/>
        <v>80</v>
      </c>
      <c r="BN682" s="237">
        <f t="shared" si="306"/>
        <v>0</v>
      </c>
      <c r="BO682" s="237">
        <f t="shared" si="307"/>
        <v>640</v>
      </c>
      <c r="BP682" s="237">
        <f t="shared" si="308"/>
        <v>0</v>
      </c>
      <c r="BQ682" s="238">
        <f t="shared" si="309"/>
        <v>0</v>
      </c>
      <c r="BR682" s="140"/>
      <c r="BS682" s="140"/>
      <c r="BT682" s="140"/>
      <c r="BU682" s="141"/>
      <c r="BV682" s="140"/>
      <c r="BW682" s="153">
        <f t="shared" si="303"/>
        <v>517</v>
      </c>
    </row>
    <row r="683" s="129" customFormat="1" spans="1:75">
      <c r="A683" s="170">
        <v>741</v>
      </c>
      <c r="B683" s="171">
        <v>46063</v>
      </c>
      <c r="C683" s="223" t="s">
        <v>99</v>
      </c>
      <c r="D683" s="130" t="str">
        <f t="shared" si="293"/>
        <v>EG</v>
      </c>
      <c r="E683" s="172" t="s">
        <v>125</v>
      </c>
      <c r="F683" s="172"/>
      <c r="G683" s="173"/>
      <c r="H683" s="173"/>
      <c r="I683" s="173"/>
      <c r="J683" s="105"/>
      <c r="K683" s="197" t="e">
        <f>VLOOKUP(J683,'[3]Item List (3)'!A$1:B$110000,2,FALSE)</f>
        <v>#N/A</v>
      </c>
      <c r="L683" s="105"/>
      <c r="M683" s="198" t="str">
        <f t="shared" si="302"/>
        <v>IR</v>
      </c>
      <c r="N683" s="153"/>
      <c r="O683" s="199" t="str">
        <f t="shared" si="310"/>
        <v/>
      </c>
      <c r="P683" s="153"/>
      <c r="Q683" s="153"/>
      <c r="R683" s="153"/>
      <c r="S683" s="153"/>
      <c r="T683" s="153"/>
      <c r="U683" s="209">
        <f t="shared" si="312"/>
        <v>0</v>
      </c>
      <c r="V683" s="153"/>
      <c r="W683" s="153"/>
      <c r="X683" s="153"/>
      <c r="Y683" s="153"/>
      <c r="Z683" s="153"/>
      <c r="AA683" s="153"/>
      <c r="AB683" s="153"/>
      <c r="AC683" s="153"/>
      <c r="AD683" s="153"/>
      <c r="AE683" s="153"/>
      <c r="AF683" s="153"/>
      <c r="AG683" s="153"/>
      <c r="AH683" s="153"/>
      <c r="AI683" s="153"/>
      <c r="AJ683" s="153"/>
      <c r="AK683" s="153"/>
      <c r="AL683" s="153"/>
      <c r="AM683" s="153"/>
      <c r="AN683" s="153"/>
      <c r="AO683" s="153"/>
      <c r="AP683" s="153"/>
      <c r="AQ683" s="153"/>
      <c r="AR683" s="153">
        <v>480</v>
      </c>
      <c r="AS683" s="153"/>
      <c r="AT683" s="153"/>
      <c r="AU683" s="153"/>
      <c r="AV683" s="153"/>
      <c r="AW683" s="153"/>
      <c r="AX683" s="153"/>
      <c r="AY683" s="153"/>
      <c r="AZ683" s="153"/>
      <c r="BA683" s="153"/>
      <c r="BB683" s="153"/>
      <c r="BC683" s="153"/>
      <c r="BD683" s="153"/>
      <c r="BE683" s="153"/>
      <c r="BF683" s="153"/>
      <c r="BG683" s="223">
        <f t="shared" si="311"/>
        <v>480</v>
      </c>
      <c r="BH683" s="224">
        <f t="shared" si="305"/>
        <v>8</v>
      </c>
      <c r="BI683" s="225">
        <f t="shared" si="295"/>
        <v>0</v>
      </c>
      <c r="BJ683" s="225">
        <f t="shared" si="296"/>
        <v>0</v>
      </c>
      <c r="BK683" s="226">
        <f t="shared" si="297"/>
        <v>0</v>
      </c>
      <c r="BL683" s="226">
        <f t="shared" si="298"/>
        <v>0</v>
      </c>
      <c r="BM683" s="226">
        <f t="shared" si="299"/>
        <v>0</v>
      </c>
      <c r="BN683" s="237">
        <f t="shared" si="306"/>
        <v>0</v>
      </c>
      <c r="BO683" s="237">
        <f t="shared" si="307"/>
        <v>0</v>
      </c>
      <c r="BP683" s="237">
        <f t="shared" si="308"/>
        <v>8</v>
      </c>
      <c r="BQ683" s="238">
        <f t="shared" si="309"/>
        <v>0</v>
      </c>
      <c r="BR683" s="140"/>
      <c r="BS683" s="140"/>
      <c r="BT683" s="140"/>
      <c r="BU683" s="141"/>
      <c r="BV683" s="140"/>
      <c r="BW683" s="153">
        <f t="shared" si="303"/>
        <v>0</v>
      </c>
    </row>
    <row r="684" s="129" customFormat="1" spans="1:75">
      <c r="A684" s="170">
        <v>742</v>
      </c>
      <c r="B684" s="171">
        <v>46063</v>
      </c>
      <c r="C684" s="223" t="s">
        <v>97</v>
      </c>
      <c r="D684" s="130" t="str">
        <f t="shared" si="293"/>
        <v>EG</v>
      </c>
      <c r="E684" s="172" t="s">
        <v>128</v>
      </c>
      <c r="F684" s="172" t="s">
        <v>129</v>
      </c>
      <c r="G684" s="173" t="s">
        <v>124</v>
      </c>
      <c r="H684" s="173" t="s">
        <v>173</v>
      </c>
      <c r="I684" s="173"/>
      <c r="J684" s="105">
        <v>104247</v>
      </c>
      <c r="K684" s="197" t="str">
        <f>VLOOKUP(J684,'[3]Item List (3)'!A$1:B$110000,2,FALSE)</f>
        <v>IR.209</v>
      </c>
      <c r="L684" s="105">
        <v>260104002</v>
      </c>
      <c r="M684" s="198" t="str">
        <f t="shared" si="302"/>
        <v>IR</v>
      </c>
      <c r="N684" s="153">
        <v>20</v>
      </c>
      <c r="O684" s="199">
        <f t="shared" si="310"/>
        <v>180</v>
      </c>
      <c r="P684" s="153">
        <v>1</v>
      </c>
      <c r="Q684" s="153">
        <v>1401</v>
      </c>
      <c r="R684" s="153"/>
      <c r="S684" s="153"/>
      <c r="T684" s="153"/>
      <c r="U684" s="209">
        <f t="shared" si="312"/>
        <v>1401</v>
      </c>
      <c r="V684" s="153">
        <v>480</v>
      </c>
      <c r="W684" s="153"/>
      <c r="X684" s="153"/>
      <c r="Y684" s="153"/>
      <c r="Z684" s="153"/>
      <c r="AA684" s="153"/>
      <c r="AB684" s="153"/>
      <c r="AC684" s="153"/>
      <c r="AD684" s="153"/>
      <c r="AE684" s="153"/>
      <c r="AF684" s="153"/>
      <c r="AG684" s="153"/>
      <c r="AH684" s="153"/>
      <c r="AI684" s="153"/>
      <c r="AJ684" s="153"/>
      <c r="AK684" s="153"/>
      <c r="AL684" s="153"/>
      <c r="AM684" s="153"/>
      <c r="AN684" s="153"/>
      <c r="AO684" s="153"/>
      <c r="AP684" s="153"/>
      <c r="AQ684" s="153"/>
      <c r="AR684" s="153"/>
      <c r="AS684" s="153"/>
      <c r="AT684" s="153"/>
      <c r="AU684" s="153"/>
      <c r="AV684" s="153"/>
      <c r="AW684" s="153"/>
      <c r="AX684" s="153"/>
      <c r="AY684" s="153"/>
      <c r="AZ684" s="153"/>
      <c r="BA684" s="153"/>
      <c r="BB684" s="153"/>
      <c r="BC684" s="153"/>
      <c r="BD684" s="153"/>
      <c r="BE684" s="153"/>
      <c r="BF684" s="153"/>
      <c r="BG684" s="223">
        <f t="shared" si="311"/>
        <v>480</v>
      </c>
      <c r="BH684" s="224">
        <f t="shared" si="305"/>
        <v>8</v>
      </c>
      <c r="BI684" s="225">
        <f t="shared" si="295"/>
        <v>8</v>
      </c>
      <c r="BJ684" s="225">
        <f t="shared" si="296"/>
        <v>100</v>
      </c>
      <c r="BK684" s="226">
        <f t="shared" si="297"/>
        <v>97.2916666666667</v>
      </c>
      <c r="BL684" s="226">
        <f t="shared" si="298"/>
        <v>100</v>
      </c>
      <c r="BM684" s="226">
        <f t="shared" si="299"/>
        <v>97.2916666666667</v>
      </c>
      <c r="BN684" s="237">
        <f t="shared" si="306"/>
        <v>0</v>
      </c>
      <c r="BO684" s="237">
        <f t="shared" si="307"/>
        <v>1440</v>
      </c>
      <c r="BP684" s="237">
        <f t="shared" si="308"/>
        <v>0</v>
      </c>
      <c r="BQ684" s="238">
        <f t="shared" si="309"/>
        <v>0</v>
      </c>
      <c r="BR684" s="140"/>
      <c r="BS684" s="140"/>
      <c r="BT684" s="140"/>
      <c r="BU684" s="141"/>
      <c r="BV684" s="140"/>
      <c r="BW684" s="153">
        <f t="shared" si="303"/>
        <v>1401</v>
      </c>
    </row>
    <row r="685" s="129" customFormat="1" spans="1:75">
      <c r="A685" s="170">
        <v>743</v>
      </c>
      <c r="B685" s="171">
        <v>46063</v>
      </c>
      <c r="C685" s="223" t="s">
        <v>99</v>
      </c>
      <c r="D685" s="130" t="str">
        <f t="shared" si="293"/>
        <v>EG</v>
      </c>
      <c r="E685" s="172" t="s">
        <v>128</v>
      </c>
      <c r="F685" s="172" t="s">
        <v>129</v>
      </c>
      <c r="G685" s="173" t="s">
        <v>173</v>
      </c>
      <c r="H685" s="173" t="s">
        <v>164</v>
      </c>
      <c r="I685" s="173"/>
      <c r="J685" s="105">
        <v>104247</v>
      </c>
      <c r="K685" s="197" t="str">
        <f>VLOOKUP(J685,'[3]Item List (3)'!A$1:B$110000,2,FALSE)</f>
        <v>IR.209</v>
      </c>
      <c r="L685" s="105">
        <v>260104002</v>
      </c>
      <c r="M685" s="198" t="str">
        <f t="shared" si="302"/>
        <v>IR</v>
      </c>
      <c r="N685" s="153">
        <v>20</v>
      </c>
      <c r="O685" s="199">
        <f t="shared" si="310"/>
        <v>180</v>
      </c>
      <c r="P685" s="153">
        <v>1</v>
      </c>
      <c r="Q685" s="153">
        <v>1318</v>
      </c>
      <c r="R685" s="153"/>
      <c r="S685" s="153"/>
      <c r="T685" s="153"/>
      <c r="U685" s="209">
        <f t="shared" si="312"/>
        <v>1318</v>
      </c>
      <c r="V685" s="153">
        <v>450</v>
      </c>
      <c r="W685" s="153"/>
      <c r="X685" s="153"/>
      <c r="Y685" s="153"/>
      <c r="Z685" s="153"/>
      <c r="AA685" s="153"/>
      <c r="AB685" s="153"/>
      <c r="AC685" s="153"/>
      <c r="AD685" s="153"/>
      <c r="AE685" s="153"/>
      <c r="AF685" s="153"/>
      <c r="AG685" s="153"/>
      <c r="AH685" s="153"/>
      <c r="AI685" s="153"/>
      <c r="AJ685" s="153"/>
      <c r="AK685" s="153"/>
      <c r="AL685" s="153"/>
      <c r="AM685" s="153"/>
      <c r="AN685" s="153"/>
      <c r="AO685" s="153"/>
      <c r="AP685" s="153"/>
      <c r="AQ685" s="153"/>
      <c r="AR685" s="153"/>
      <c r="AS685" s="153"/>
      <c r="AT685" s="153"/>
      <c r="AU685" s="153"/>
      <c r="AV685" s="153"/>
      <c r="AW685" s="153"/>
      <c r="AX685" s="153"/>
      <c r="AY685" s="153"/>
      <c r="AZ685" s="153">
        <v>30</v>
      </c>
      <c r="BA685" s="153"/>
      <c r="BB685" s="153"/>
      <c r="BC685" s="153"/>
      <c r="BD685" s="153"/>
      <c r="BE685" s="153"/>
      <c r="BF685" s="153"/>
      <c r="BG685" s="223">
        <f t="shared" si="311"/>
        <v>480</v>
      </c>
      <c r="BH685" s="224">
        <f t="shared" si="305"/>
        <v>8</v>
      </c>
      <c r="BI685" s="225">
        <f t="shared" si="295"/>
        <v>7.5</v>
      </c>
      <c r="BJ685" s="225">
        <f t="shared" si="296"/>
        <v>93.75</v>
      </c>
      <c r="BK685" s="226">
        <f t="shared" si="297"/>
        <v>97.6296296296296</v>
      </c>
      <c r="BL685" s="226">
        <f t="shared" si="298"/>
        <v>100</v>
      </c>
      <c r="BM685" s="226">
        <f t="shared" si="299"/>
        <v>91.5277777777778</v>
      </c>
      <c r="BN685" s="237">
        <f t="shared" si="306"/>
        <v>0</v>
      </c>
      <c r="BO685" s="237">
        <f t="shared" si="307"/>
        <v>1440</v>
      </c>
      <c r="BP685" s="237">
        <f t="shared" si="308"/>
        <v>0.5</v>
      </c>
      <c r="BQ685" s="238">
        <f t="shared" si="309"/>
        <v>90</v>
      </c>
      <c r="BR685" s="140"/>
      <c r="BS685" s="140"/>
      <c r="BT685" s="140"/>
      <c r="BU685" s="141"/>
      <c r="BV685" s="140"/>
      <c r="BW685" s="153">
        <f t="shared" si="303"/>
        <v>1318</v>
      </c>
    </row>
    <row r="686" s="129" customFormat="1" spans="1:75">
      <c r="A686" s="170">
        <v>744</v>
      </c>
      <c r="B686" s="171">
        <v>46063</v>
      </c>
      <c r="C686" s="223" t="s">
        <v>97</v>
      </c>
      <c r="D686" s="130" t="str">
        <f t="shared" si="293"/>
        <v>EG</v>
      </c>
      <c r="E686" s="172" t="s">
        <v>131</v>
      </c>
      <c r="F686" s="172" t="s">
        <v>129</v>
      </c>
      <c r="G686" s="173" t="s">
        <v>126</v>
      </c>
      <c r="H686" s="173"/>
      <c r="I686" s="173"/>
      <c r="J686" s="105">
        <v>100282.4</v>
      </c>
      <c r="K686" s="197" t="str">
        <f>VLOOKUP(J686,'[3]Item List (3)'!A$1:B$110000,2,FALSE)</f>
        <v>D.IR 14537 SPL </v>
      </c>
      <c r="L686" s="105">
        <v>251225005</v>
      </c>
      <c r="M686" s="198" t="str">
        <f t="shared" si="302"/>
        <v>IR</v>
      </c>
      <c r="N686" s="153">
        <v>45</v>
      </c>
      <c r="O686" s="199">
        <f t="shared" si="310"/>
        <v>80</v>
      </c>
      <c r="P686" s="153">
        <v>1</v>
      </c>
      <c r="Q686" s="153">
        <v>515</v>
      </c>
      <c r="R686" s="153">
        <v>10</v>
      </c>
      <c r="S686" s="153"/>
      <c r="T686" s="153"/>
      <c r="U686" s="209">
        <f t="shared" si="312"/>
        <v>515</v>
      </c>
      <c r="V686" s="153">
        <v>480</v>
      </c>
      <c r="W686" s="153"/>
      <c r="X686" s="153"/>
      <c r="Y686" s="153"/>
      <c r="Z686" s="153"/>
      <c r="AA686" s="153"/>
      <c r="AB686" s="153"/>
      <c r="AC686" s="153"/>
      <c r="AD686" s="153"/>
      <c r="AE686" s="153"/>
      <c r="AF686" s="153"/>
      <c r="AG686" s="153"/>
      <c r="AH686" s="153"/>
      <c r="AI686" s="153"/>
      <c r="AJ686" s="153"/>
      <c r="AK686" s="153"/>
      <c r="AL686" s="153"/>
      <c r="AM686" s="153"/>
      <c r="AN686" s="153"/>
      <c r="AO686" s="153"/>
      <c r="AP686" s="153"/>
      <c r="AQ686" s="153"/>
      <c r="AR686" s="153"/>
      <c r="AS686" s="153"/>
      <c r="AT686" s="153"/>
      <c r="AU686" s="153"/>
      <c r="AV686" s="153"/>
      <c r="AW686" s="153"/>
      <c r="AX686" s="153"/>
      <c r="AY686" s="153"/>
      <c r="AZ686" s="153"/>
      <c r="BA686" s="153"/>
      <c r="BB686" s="153"/>
      <c r="BC686" s="153"/>
      <c r="BD686" s="153"/>
      <c r="BE686" s="153"/>
      <c r="BF686" s="153"/>
      <c r="BG686" s="223">
        <f t="shared" si="311"/>
        <v>480</v>
      </c>
      <c r="BH686" s="224">
        <f t="shared" si="305"/>
        <v>8</v>
      </c>
      <c r="BI686" s="225">
        <f t="shared" si="295"/>
        <v>8</v>
      </c>
      <c r="BJ686" s="225">
        <f t="shared" si="296"/>
        <v>100</v>
      </c>
      <c r="BK686" s="226">
        <f t="shared" si="297"/>
        <v>80.46875</v>
      </c>
      <c r="BL686" s="226">
        <f t="shared" si="298"/>
        <v>98.0582524271845</v>
      </c>
      <c r="BM686" s="226">
        <f t="shared" si="299"/>
        <v>78.90625</v>
      </c>
      <c r="BN686" s="237">
        <f t="shared" si="306"/>
        <v>0</v>
      </c>
      <c r="BO686" s="237">
        <f t="shared" si="307"/>
        <v>640</v>
      </c>
      <c r="BP686" s="237">
        <f t="shared" si="308"/>
        <v>0</v>
      </c>
      <c r="BQ686" s="238">
        <f t="shared" si="309"/>
        <v>0</v>
      </c>
      <c r="BR686" s="140"/>
      <c r="BS686" s="140"/>
      <c r="BT686" s="140"/>
      <c r="BU686" s="141"/>
      <c r="BV686" s="140"/>
      <c r="BW686" s="153">
        <f t="shared" si="303"/>
        <v>515</v>
      </c>
    </row>
    <row r="687" s="129" customFormat="1" spans="1:75">
      <c r="A687" s="170">
        <v>745</v>
      </c>
      <c r="B687" s="171">
        <v>46063</v>
      </c>
      <c r="C687" s="223" t="s">
        <v>99</v>
      </c>
      <c r="D687" s="130" t="str">
        <f t="shared" si="293"/>
        <v>EG</v>
      </c>
      <c r="E687" s="172" t="s">
        <v>131</v>
      </c>
      <c r="F687" s="172" t="s">
        <v>129</v>
      </c>
      <c r="G687" s="173" t="s">
        <v>157</v>
      </c>
      <c r="H687" s="173"/>
      <c r="I687" s="173"/>
      <c r="J687" s="105">
        <v>100282.4</v>
      </c>
      <c r="K687" s="197" t="str">
        <f>VLOOKUP(J687,'[3]Item List (3)'!A$1:B$110000,2,FALSE)</f>
        <v>D.IR 14537 SPL </v>
      </c>
      <c r="L687" s="105">
        <v>251225005</v>
      </c>
      <c r="M687" s="198" t="str">
        <f t="shared" si="302"/>
        <v>IR</v>
      </c>
      <c r="N687" s="153">
        <v>45</v>
      </c>
      <c r="O687" s="199">
        <f t="shared" si="310"/>
        <v>80</v>
      </c>
      <c r="P687" s="153">
        <v>1</v>
      </c>
      <c r="Q687" s="153">
        <v>162</v>
      </c>
      <c r="R687" s="153">
        <v>2</v>
      </c>
      <c r="S687" s="153"/>
      <c r="T687" s="153"/>
      <c r="U687" s="209">
        <f t="shared" si="312"/>
        <v>162</v>
      </c>
      <c r="V687" s="153">
        <v>150</v>
      </c>
      <c r="W687" s="153"/>
      <c r="X687" s="153"/>
      <c r="Y687" s="153"/>
      <c r="Z687" s="153"/>
      <c r="AA687" s="153"/>
      <c r="AB687" s="153"/>
      <c r="AC687" s="153"/>
      <c r="AD687" s="153"/>
      <c r="AE687" s="153"/>
      <c r="AF687" s="153"/>
      <c r="AG687" s="153"/>
      <c r="AH687" s="153"/>
      <c r="AI687" s="153"/>
      <c r="AJ687" s="153"/>
      <c r="AK687" s="153"/>
      <c r="AL687" s="153"/>
      <c r="AM687" s="153"/>
      <c r="AN687" s="153"/>
      <c r="AO687" s="153"/>
      <c r="AP687" s="153"/>
      <c r="AQ687" s="153"/>
      <c r="AR687" s="153">
        <v>300</v>
      </c>
      <c r="AS687" s="153"/>
      <c r="AT687" s="153"/>
      <c r="AU687" s="153"/>
      <c r="AV687" s="153"/>
      <c r="AW687" s="153"/>
      <c r="AX687" s="153"/>
      <c r="AY687" s="153"/>
      <c r="AZ687" s="153">
        <v>30</v>
      </c>
      <c r="BA687" s="153"/>
      <c r="BB687" s="153"/>
      <c r="BC687" s="153"/>
      <c r="BD687" s="153"/>
      <c r="BE687" s="153"/>
      <c r="BF687" s="153"/>
      <c r="BG687" s="223">
        <f t="shared" si="311"/>
        <v>480</v>
      </c>
      <c r="BH687" s="224">
        <f t="shared" si="305"/>
        <v>8</v>
      </c>
      <c r="BI687" s="225">
        <f t="shared" si="295"/>
        <v>2.5</v>
      </c>
      <c r="BJ687" s="225">
        <f t="shared" si="296"/>
        <v>31.25</v>
      </c>
      <c r="BK687" s="226">
        <f t="shared" si="297"/>
        <v>81</v>
      </c>
      <c r="BL687" s="226">
        <f t="shared" si="298"/>
        <v>98.7654320987654</v>
      </c>
      <c r="BM687" s="226">
        <f t="shared" si="299"/>
        <v>25</v>
      </c>
      <c r="BN687" s="237">
        <f t="shared" si="306"/>
        <v>0</v>
      </c>
      <c r="BO687" s="237">
        <f t="shared" si="307"/>
        <v>640</v>
      </c>
      <c r="BP687" s="237">
        <f t="shared" si="308"/>
        <v>5.5</v>
      </c>
      <c r="BQ687" s="238">
        <f t="shared" si="309"/>
        <v>440</v>
      </c>
      <c r="BR687" s="140"/>
      <c r="BS687" s="140"/>
      <c r="BT687" s="140"/>
      <c r="BU687" s="141"/>
      <c r="BV687" s="140"/>
      <c r="BW687" s="153">
        <f t="shared" si="303"/>
        <v>162</v>
      </c>
    </row>
    <row r="688" s="129" customFormat="1" spans="1:75">
      <c r="A688" s="170">
        <v>746</v>
      </c>
      <c r="B688" s="171">
        <v>46063</v>
      </c>
      <c r="C688" s="223" t="s">
        <v>97</v>
      </c>
      <c r="D688" s="130" t="str">
        <f t="shared" si="293"/>
        <v>IG</v>
      </c>
      <c r="E688" s="172" t="s">
        <v>132</v>
      </c>
      <c r="F688" s="172" t="s">
        <v>134</v>
      </c>
      <c r="G688" s="173" t="s">
        <v>148</v>
      </c>
      <c r="H688" s="173" t="s">
        <v>142</v>
      </c>
      <c r="I688" s="173"/>
      <c r="J688" s="105">
        <v>104299</v>
      </c>
      <c r="K688" s="197" t="str">
        <f>VLOOKUP(J688,'[3]Item List (3)'!A$1:B$110000,2,FALSE)</f>
        <v>IR.9916</v>
      </c>
      <c r="L688" s="105">
        <v>260104006</v>
      </c>
      <c r="M688" s="198" t="str">
        <f t="shared" si="302"/>
        <v>IR</v>
      </c>
      <c r="N688" s="153">
        <v>23</v>
      </c>
      <c r="O688" s="199">
        <f t="shared" si="310"/>
        <v>156.521739130435</v>
      </c>
      <c r="P688" s="153">
        <v>1</v>
      </c>
      <c r="Q688" s="153">
        <v>816</v>
      </c>
      <c r="R688" s="153"/>
      <c r="S688" s="153">
        <v>11</v>
      </c>
      <c r="T688" s="153">
        <v>3</v>
      </c>
      <c r="U688" s="209">
        <f t="shared" si="312"/>
        <v>830</v>
      </c>
      <c r="V688" s="153">
        <v>350</v>
      </c>
      <c r="W688" s="153"/>
      <c r="X688" s="153">
        <v>120</v>
      </c>
      <c r="Y688" s="153"/>
      <c r="Z688" s="153"/>
      <c r="AA688" s="153"/>
      <c r="AB688" s="153"/>
      <c r="AC688" s="153"/>
      <c r="AD688" s="153"/>
      <c r="AE688" s="153"/>
      <c r="AF688" s="153"/>
      <c r="AG688" s="153"/>
      <c r="AH688" s="153"/>
      <c r="AI688" s="153"/>
      <c r="AJ688" s="153"/>
      <c r="AK688" s="153"/>
      <c r="AL688" s="153"/>
      <c r="AM688" s="153"/>
      <c r="AN688" s="153"/>
      <c r="AO688" s="153"/>
      <c r="AP688" s="153">
        <v>10</v>
      </c>
      <c r="AQ688" s="153"/>
      <c r="AR688" s="153"/>
      <c r="AS688" s="153"/>
      <c r="AT688" s="153"/>
      <c r="AU688" s="153"/>
      <c r="AV688" s="153"/>
      <c r="AW688" s="153"/>
      <c r="AX688" s="153"/>
      <c r="AY688" s="153"/>
      <c r="AZ688" s="153"/>
      <c r="BA688" s="153"/>
      <c r="BB688" s="153"/>
      <c r="BC688" s="153"/>
      <c r="BD688" s="153"/>
      <c r="BE688" s="153"/>
      <c r="BF688" s="153"/>
      <c r="BG688" s="223">
        <f t="shared" si="311"/>
        <v>480</v>
      </c>
      <c r="BH688" s="224">
        <f t="shared" si="305"/>
        <v>8</v>
      </c>
      <c r="BI688" s="225">
        <f t="shared" si="295"/>
        <v>5.83333333333333</v>
      </c>
      <c r="BJ688" s="225">
        <f t="shared" si="296"/>
        <v>72.9166666666667</v>
      </c>
      <c r="BK688" s="226">
        <f t="shared" si="297"/>
        <v>90.9047619047619</v>
      </c>
      <c r="BL688" s="226">
        <f t="shared" si="298"/>
        <v>98.3132530120482</v>
      </c>
      <c r="BM688" s="226">
        <f t="shared" si="299"/>
        <v>65.1666666666667</v>
      </c>
      <c r="BN688" s="237">
        <f t="shared" si="306"/>
        <v>0.166666666666667</v>
      </c>
      <c r="BO688" s="237">
        <f t="shared" si="307"/>
        <v>1226.08695652174</v>
      </c>
      <c r="BP688" s="237">
        <f t="shared" si="308"/>
        <v>2</v>
      </c>
      <c r="BQ688" s="238">
        <f t="shared" si="309"/>
        <v>313.04347826087</v>
      </c>
      <c r="BR688" s="140">
        <v>1</v>
      </c>
      <c r="BS688" s="140"/>
      <c r="BT688" s="140">
        <v>1</v>
      </c>
      <c r="BU688" s="141">
        <v>1</v>
      </c>
      <c r="BV688" s="140"/>
      <c r="BW688" s="153">
        <f t="shared" si="303"/>
        <v>816</v>
      </c>
    </row>
    <row r="689" s="129" customFormat="1" spans="1:75">
      <c r="A689" s="170">
        <v>747</v>
      </c>
      <c r="B689" s="171">
        <v>46063</v>
      </c>
      <c r="C689" s="223" t="s">
        <v>99</v>
      </c>
      <c r="D689" s="130" t="str">
        <f t="shared" si="293"/>
        <v>IG</v>
      </c>
      <c r="E689" s="172" t="s">
        <v>132</v>
      </c>
      <c r="F689" s="172" t="s">
        <v>134</v>
      </c>
      <c r="G689" s="173" t="s">
        <v>142</v>
      </c>
      <c r="H689" s="173"/>
      <c r="I689" s="173"/>
      <c r="J689" s="105">
        <v>104299</v>
      </c>
      <c r="K689" s="197" t="str">
        <f>VLOOKUP(J689,'[3]Item List (3)'!A$1:B$110000,2,FALSE)</f>
        <v>IR.9916</v>
      </c>
      <c r="L689" s="105">
        <v>260104006</v>
      </c>
      <c r="M689" s="198" t="str">
        <f t="shared" si="302"/>
        <v>IR</v>
      </c>
      <c r="N689" s="153">
        <v>23</v>
      </c>
      <c r="O689" s="199">
        <f t="shared" si="310"/>
        <v>156.521739130435</v>
      </c>
      <c r="P689" s="153">
        <v>1</v>
      </c>
      <c r="Q689" s="153">
        <v>778</v>
      </c>
      <c r="R689" s="153">
        <v>6</v>
      </c>
      <c r="S689" s="153">
        <v>16</v>
      </c>
      <c r="T689" s="153">
        <v>1</v>
      </c>
      <c r="U689" s="209">
        <f t="shared" si="312"/>
        <v>795</v>
      </c>
      <c r="V689" s="153">
        <v>310</v>
      </c>
      <c r="W689" s="153"/>
      <c r="X689" s="153">
        <v>140</v>
      </c>
      <c r="Y689" s="153"/>
      <c r="Z689" s="153"/>
      <c r="AA689" s="153"/>
      <c r="AB689" s="153"/>
      <c r="AC689" s="153"/>
      <c r="AD689" s="153"/>
      <c r="AE689" s="153"/>
      <c r="AF689" s="153"/>
      <c r="AG689" s="153"/>
      <c r="AH689" s="153"/>
      <c r="AI689" s="153"/>
      <c r="AJ689" s="153"/>
      <c r="AK689" s="153"/>
      <c r="AL689" s="153"/>
      <c r="AM689" s="153"/>
      <c r="AN689" s="153"/>
      <c r="AO689" s="153"/>
      <c r="AP689" s="153"/>
      <c r="AQ689" s="153"/>
      <c r="AR689" s="153"/>
      <c r="AS689" s="153"/>
      <c r="AT689" s="153"/>
      <c r="AU689" s="153"/>
      <c r="AV689" s="153"/>
      <c r="AW689" s="153"/>
      <c r="AX689" s="153"/>
      <c r="AY689" s="153"/>
      <c r="AZ689" s="153">
        <v>30</v>
      </c>
      <c r="BA689" s="153"/>
      <c r="BB689" s="153"/>
      <c r="BC689" s="153"/>
      <c r="BD689" s="153"/>
      <c r="BE689" s="153"/>
      <c r="BF689" s="153"/>
      <c r="BG689" s="223">
        <f t="shared" si="311"/>
        <v>480</v>
      </c>
      <c r="BH689" s="224">
        <f t="shared" si="305"/>
        <v>8</v>
      </c>
      <c r="BI689" s="225">
        <f t="shared" si="295"/>
        <v>5.16666666666667</v>
      </c>
      <c r="BJ689" s="225">
        <f t="shared" si="296"/>
        <v>64.5833333333333</v>
      </c>
      <c r="BK689" s="226">
        <f t="shared" si="297"/>
        <v>98.3064516129032</v>
      </c>
      <c r="BL689" s="226">
        <f t="shared" si="298"/>
        <v>97.1069182389937</v>
      </c>
      <c r="BM689" s="226">
        <f t="shared" si="299"/>
        <v>61.6527777777777</v>
      </c>
      <c r="BN689" s="237">
        <f t="shared" si="306"/>
        <v>0</v>
      </c>
      <c r="BO689" s="237">
        <f t="shared" si="307"/>
        <v>1252.17391304348</v>
      </c>
      <c r="BP689" s="237">
        <f t="shared" si="308"/>
        <v>2.83333333333333</v>
      </c>
      <c r="BQ689" s="238">
        <f t="shared" si="309"/>
        <v>443.478260869565</v>
      </c>
      <c r="BR689" s="140">
        <v>1</v>
      </c>
      <c r="BS689" s="140"/>
      <c r="BT689" s="140"/>
      <c r="BU689" s="141"/>
      <c r="BV689" s="140"/>
      <c r="BW689" s="153">
        <f t="shared" si="303"/>
        <v>778</v>
      </c>
    </row>
    <row r="690" s="129" customFormat="1" spans="1:75">
      <c r="A690" s="170">
        <v>748</v>
      </c>
      <c r="B690" s="171">
        <v>46063</v>
      </c>
      <c r="C690" s="223" t="s">
        <v>97</v>
      </c>
      <c r="D690" s="130" t="str">
        <f t="shared" si="293"/>
        <v>IG</v>
      </c>
      <c r="E690" s="172" t="s">
        <v>133</v>
      </c>
      <c r="F690" s="172"/>
      <c r="G690" s="173"/>
      <c r="H690" s="173"/>
      <c r="I690" s="173"/>
      <c r="J690" s="105"/>
      <c r="K690" s="197" t="e">
        <f>VLOOKUP(J690,'[3]Item List (3)'!A$1:B$110000,2,FALSE)</f>
        <v>#N/A</v>
      </c>
      <c r="L690" s="105"/>
      <c r="M690" s="198" t="str">
        <f t="shared" si="302"/>
        <v>IR</v>
      </c>
      <c r="N690" s="153"/>
      <c r="O690" s="199" t="str">
        <f t="shared" si="310"/>
        <v/>
      </c>
      <c r="P690" s="153"/>
      <c r="Q690" s="153"/>
      <c r="R690" s="153"/>
      <c r="S690" s="153"/>
      <c r="T690" s="153"/>
      <c r="U690" s="209">
        <f t="shared" si="312"/>
        <v>0</v>
      </c>
      <c r="V690" s="153"/>
      <c r="W690" s="153"/>
      <c r="X690" s="153"/>
      <c r="Y690" s="153"/>
      <c r="Z690" s="153"/>
      <c r="AA690" s="153"/>
      <c r="AB690" s="153"/>
      <c r="AC690" s="153"/>
      <c r="AD690" s="153"/>
      <c r="AE690" s="153"/>
      <c r="AF690" s="153"/>
      <c r="AG690" s="153"/>
      <c r="AH690" s="153"/>
      <c r="AI690" s="153"/>
      <c r="AJ690" s="153"/>
      <c r="AK690" s="153"/>
      <c r="AL690" s="153"/>
      <c r="AM690" s="153"/>
      <c r="AN690" s="153"/>
      <c r="AO690" s="153"/>
      <c r="AP690" s="153"/>
      <c r="AQ690" s="153"/>
      <c r="AR690" s="153"/>
      <c r="AS690" s="153"/>
      <c r="AT690" s="153"/>
      <c r="AU690" s="153">
        <v>480</v>
      </c>
      <c r="AV690" s="153"/>
      <c r="AW690" s="153"/>
      <c r="AX690" s="153"/>
      <c r="AY690" s="153"/>
      <c r="AZ690" s="153"/>
      <c r="BA690" s="153"/>
      <c r="BB690" s="153"/>
      <c r="BC690" s="153"/>
      <c r="BD690" s="153"/>
      <c r="BE690" s="153"/>
      <c r="BF690" s="153"/>
      <c r="BG690" s="223">
        <f t="shared" si="311"/>
        <v>480</v>
      </c>
      <c r="BH690" s="224">
        <f t="shared" si="305"/>
        <v>8</v>
      </c>
      <c r="BI690" s="225">
        <f t="shared" si="295"/>
        <v>0</v>
      </c>
      <c r="BJ690" s="225">
        <f t="shared" si="296"/>
        <v>0</v>
      </c>
      <c r="BK690" s="226">
        <f t="shared" si="297"/>
        <v>0</v>
      </c>
      <c r="BL690" s="226">
        <f t="shared" si="298"/>
        <v>0</v>
      </c>
      <c r="BM690" s="226">
        <f t="shared" si="299"/>
        <v>0</v>
      </c>
      <c r="BN690" s="237">
        <f t="shared" si="306"/>
        <v>0</v>
      </c>
      <c r="BO690" s="237">
        <f t="shared" si="307"/>
        <v>0</v>
      </c>
      <c r="BP690" s="237">
        <f t="shared" si="308"/>
        <v>8</v>
      </c>
      <c r="BQ690" s="238">
        <f t="shared" si="309"/>
        <v>0</v>
      </c>
      <c r="BR690" s="140"/>
      <c r="BS690" s="140"/>
      <c r="BT690" s="140"/>
      <c r="BU690" s="141"/>
      <c r="BV690" s="140"/>
      <c r="BW690" s="153">
        <f t="shared" si="303"/>
        <v>0</v>
      </c>
    </row>
    <row r="691" s="129" customFormat="1" spans="1:75">
      <c r="A691" s="170">
        <v>749</v>
      </c>
      <c r="B691" s="171">
        <v>46063</v>
      </c>
      <c r="C691" s="223" t="s">
        <v>99</v>
      </c>
      <c r="D691" s="130" t="str">
        <f t="shared" si="293"/>
        <v>IG</v>
      </c>
      <c r="E691" s="172" t="s">
        <v>133</v>
      </c>
      <c r="F691" s="172" t="s">
        <v>134</v>
      </c>
      <c r="G691" s="173" t="s">
        <v>135</v>
      </c>
      <c r="H691" s="173"/>
      <c r="I691" s="173"/>
      <c r="J691" s="105">
        <v>104737</v>
      </c>
      <c r="K691" s="197" t="str">
        <f>VLOOKUP(J691,'[3]Item List (3)'!A$1:B$110000,2,FALSE)</f>
        <v>IR.IR 42X51.5X37 </v>
      </c>
      <c r="L691" s="105">
        <v>260121005</v>
      </c>
      <c r="M691" s="198" t="str">
        <f t="shared" si="302"/>
        <v>IR</v>
      </c>
      <c r="N691" s="153">
        <v>35</v>
      </c>
      <c r="O691" s="199">
        <f t="shared" si="310"/>
        <v>102.857142857143</v>
      </c>
      <c r="P691" s="153">
        <v>1</v>
      </c>
      <c r="Q691" s="153">
        <v>546</v>
      </c>
      <c r="R691" s="153">
        <v>29</v>
      </c>
      <c r="S691" s="153">
        <v>17</v>
      </c>
      <c r="T691" s="153">
        <v>9</v>
      </c>
      <c r="U691" s="209">
        <f t="shared" si="312"/>
        <v>572</v>
      </c>
      <c r="V691" s="153">
        <v>395</v>
      </c>
      <c r="W691" s="153"/>
      <c r="X691" s="153"/>
      <c r="Y691" s="153"/>
      <c r="Z691" s="153">
        <v>20</v>
      </c>
      <c r="AA691" s="153"/>
      <c r="AB691" s="153"/>
      <c r="AC691" s="153"/>
      <c r="AD691" s="153"/>
      <c r="AE691" s="153">
        <v>5</v>
      </c>
      <c r="AF691" s="153"/>
      <c r="AG691" s="153"/>
      <c r="AH691" s="153"/>
      <c r="AI691" s="153"/>
      <c r="AJ691" s="153"/>
      <c r="AK691" s="153"/>
      <c r="AL691" s="153"/>
      <c r="AM691" s="153"/>
      <c r="AN691" s="153"/>
      <c r="AO691" s="153"/>
      <c r="AP691" s="153">
        <v>20</v>
      </c>
      <c r="AQ691" s="153"/>
      <c r="AR691" s="153"/>
      <c r="AS691" s="153"/>
      <c r="AT691" s="153"/>
      <c r="AU691" s="153"/>
      <c r="AV691" s="153"/>
      <c r="AW691" s="153"/>
      <c r="AX691" s="153"/>
      <c r="AY691" s="153"/>
      <c r="AZ691" s="153">
        <v>30</v>
      </c>
      <c r="BA691" s="153"/>
      <c r="BB691" s="153"/>
      <c r="BC691" s="153">
        <v>10</v>
      </c>
      <c r="BD691" s="153"/>
      <c r="BE691" s="153"/>
      <c r="BF691" s="153"/>
      <c r="BG691" s="223">
        <f t="shared" si="311"/>
        <v>480</v>
      </c>
      <c r="BH691" s="224">
        <f t="shared" si="305"/>
        <v>8</v>
      </c>
      <c r="BI691" s="225">
        <f t="shared" si="295"/>
        <v>6.58333333333333</v>
      </c>
      <c r="BJ691" s="225">
        <f t="shared" si="296"/>
        <v>82.2916666666667</v>
      </c>
      <c r="BK691" s="226">
        <f t="shared" si="297"/>
        <v>84.4725738396624</v>
      </c>
      <c r="BL691" s="226">
        <f t="shared" si="298"/>
        <v>90.3846153846154</v>
      </c>
      <c r="BM691" s="226">
        <f t="shared" si="299"/>
        <v>62.8298611111111</v>
      </c>
      <c r="BN691" s="237">
        <f t="shared" si="306"/>
        <v>0.333333333333333</v>
      </c>
      <c r="BO691" s="237">
        <f t="shared" si="307"/>
        <v>788.571428571429</v>
      </c>
      <c r="BP691" s="237">
        <f t="shared" si="308"/>
        <v>1.08333333333333</v>
      </c>
      <c r="BQ691" s="238">
        <f t="shared" si="309"/>
        <v>111.428571428571</v>
      </c>
      <c r="BR691" s="140">
        <v>1</v>
      </c>
      <c r="BS691" s="140">
        <v>1</v>
      </c>
      <c r="BT691" s="140"/>
      <c r="BU691" s="141"/>
      <c r="BV691" s="140"/>
      <c r="BW691" s="153">
        <f t="shared" si="303"/>
        <v>546</v>
      </c>
    </row>
    <row r="692" s="129" customFormat="1" spans="1:75">
      <c r="A692" s="170">
        <v>750</v>
      </c>
      <c r="B692" s="171">
        <v>46063</v>
      </c>
      <c r="C692" s="223" t="s">
        <v>97</v>
      </c>
      <c r="D692" s="130" t="str">
        <f t="shared" si="293"/>
        <v>IG</v>
      </c>
      <c r="E692" s="172" t="s">
        <v>137</v>
      </c>
      <c r="F692" s="172" t="s">
        <v>134</v>
      </c>
      <c r="G692" s="173" t="s">
        <v>186</v>
      </c>
      <c r="H692" s="173" t="s">
        <v>151</v>
      </c>
      <c r="I692" s="173"/>
      <c r="J692" s="105">
        <v>104299</v>
      </c>
      <c r="K692" s="197" t="str">
        <f>VLOOKUP(J692,'[3]Item List (3)'!A$1:B$110000,2,FALSE)</f>
        <v>IR.9916</v>
      </c>
      <c r="L692" s="105">
        <v>260104006</v>
      </c>
      <c r="M692" s="198" t="str">
        <f t="shared" si="302"/>
        <v>IR</v>
      </c>
      <c r="N692" s="153">
        <v>23</v>
      </c>
      <c r="O692" s="199">
        <f t="shared" si="310"/>
        <v>156.521739130435</v>
      </c>
      <c r="P692" s="153">
        <v>1</v>
      </c>
      <c r="Q692" s="153">
        <v>755</v>
      </c>
      <c r="R692" s="153">
        <v>39</v>
      </c>
      <c r="S692" s="153">
        <v>40</v>
      </c>
      <c r="T692" s="153"/>
      <c r="U692" s="209">
        <f t="shared" si="312"/>
        <v>795</v>
      </c>
      <c r="V692" s="153">
        <v>385</v>
      </c>
      <c r="W692" s="153"/>
      <c r="X692" s="153">
        <v>25</v>
      </c>
      <c r="Y692" s="153"/>
      <c r="Z692" s="153"/>
      <c r="AA692" s="153"/>
      <c r="AB692" s="153"/>
      <c r="AC692" s="153">
        <v>40</v>
      </c>
      <c r="AD692" s="153"/>
      <c r="AE692" s="153">
        <v>10</v>
      </c>
      <c r="AF692" s="153"/>
      <c r="AG692" s="153"/>
      <c r="AH692" s="153"/>
      <c r="AI692" s="153"/>
      <c r="AJ692" s="153"/>
      <c r="AK692" s="153"/>
      <c r="AL692" s="153"/>
      <c r="AM692" s="153"/>
      <c r="AN692" s="153"/>
      <c r="AO692" s="153"/>
      <c r="AP692" s="153">
        <v>20</v>
      </c>
      <c r="AQ692" s="153"/>
      <c r="AR692" s="153"/>
      <c r="AS692" s="153"/>
      <c r="AT692" s="153"/>
      <c r="AU692" s="153"/>
      <c r="AV692" s="153"/>
      <c r="AW692" s="153"/>
      <c r="AX692" s="153"/>
      <c r="AY692" s="153"/>
      <c r="AZ692" s="153"/>
      <c r="BA692" s="153"/>
      <c r="BB692" s="153"/>
      <c r="BC692" s="153"/>
      <c r="BD692" s="153"/>
      <c r="BE692" s="153"/>
      <c r="BF692" s="153"/>
      <c r="BG692" s="223">
        <f t="shared" si="311"/>
        <v>480</v>
      </c>
      <c r="BH692" s="224">
        <f t="shared" si="305"/>
        <v>8</v>
      </c>
      <c r="BI692" s="225">
        <f t="shared" si="295"/>
        <v>6.41666666666667</v>
      </c>
      <c r="BJ692" s="225">
        <f t="shared" si="296"/>
        <v>80.2083333333333</v>
      </c>
      <c r="BK692" s="226">
        <f t="shared" si="297"/>
        <v>79.1558441558442</v>
      </c>
      <c r="BL692" s="226">
        <f t="shared" si="298"/>
        <v>90.062893081761</v>
      </c>
      <c r="BM692" s="226">
        <f t="shared" si="299"/>
        <v>57.1805555555556</v>
      </c>
      <c r="BN692" s="237">
        <f t="shared" si="306"/>
        <v>0.333333333333333</v>
      </c>
      <c r="BO692" s="237">
        <f t="shared" si="307"/>
        <v>1200</v>
      </c>
      <c r="BP692" s="237">
        <f t="shared" si="308"/>
        <v>1.25</v>
      </c>
      <c r="BQ692" s="238">
        <f t="shared" si="309"/>
        <v>195.652173913043</v>
      </c>
      <c r="BR692" s="140">
        <v>1</v>
      </c>
      <c r="BS692" s="140"/>
      <c r="BT692" s="140"/>
      <c r="BU692" s="141"/>
      <c r="BV692" s="140"/>
      <c r="BW692" s="153">
        <f t="shared" si="303"/>
        <v>755</v>
      </c>
    </row>
    <row r="693" s="129" customFormat="1" spans="1:75">
      <c r="A693" s="170">
        <v>751</v>
      </c>
      <c r="B693" s="171">
        <v>46063</v>
      </c>
      <c r="C693" s="223" t="s">
        <v>99</v>
      </c>
      <c r="D693" s="130" t="str">
        <f t="shared" si="293"/>
        <v>IG</v>
      </c>
      <c r="E693" s="172" t="s">
        <v>137</v>
      </c>
      <c r="F693" s="172" t="s">
        <v>134</v>
      </c>
      <c r="G693" s="173" t="s">
        <v>148</v>
      </c>
      <c r="H693" s="173"/>
      <c r="I693" s="173"/>
      <c r="J693" s="105">
        <v>104299</v>
      </c>
      <c r="K693" s="197" t="str">
        <f>VLOOKUP(J693,'[3]Item List (3)'!A$1:B$110000,2,FALSE)</f>
        <v>IR.9916</v>
      </c>
      <c r="L693" s="105">
        <v>260104006</v>
      </c>
      <c r="M693" s="198" t="str">
        <f t="shared" si="302"/>
        <v>IR</v>
      </c>
      <c r="N693" s="153">
        <v>23</v>
      </c>
      <c r="O693" s="199">
        <f t="shared" si="310"/>
        <v>156.521739130435</v>
      </c>
      <c r="P693" s="153">
        <v>1</v>
      </c>
      <c r="Q693" s="153">
        <v>937</v>
      </c>
      <c r="R693" s="153">
        <v>17</v>
      </c>
      <c r="S693" s="153">
        <v>36</v>
      </c>
      <c r="T693" s="153"/>
      <c r="U693" s="209">
        <f t="shared" si="312"/>
        <v>973</v>
      </c>
      <c r="V693" s="153">
        <v>405</v>
      </c>
      <c r="W693" s="153"/>
      <c r="X693" s="153"/>
      <c r="Y693" s="153"/>
      <c r="Z693" s="153"/>
      <c r="AA693" s="153"/>
      <c r="AB693" s="153"/>
      <c r="AC693" s="153"/>
      <c r="AD693" s="153"/>
      <c r="AE693" s="153">
        <v>5</v>
      </c>
      <c r="AF693" s="153"/>
      <c r="AG693" s="153"/>
      <c r="AH693" s="153"/>
      <c r="AI693" s="153"/>
      <c r="AJ693" s="153"/>
      <c r="AK693" s="153"/>
      <c r="AL693" s="153"/>
      <c r="AM693" s="153"/>
      <c r="AN693" s="153">
        <v>20</v>
      </c>
      <c r="AO693" s="153"/>
      <c r="AP693" s="153">
        <v>20</v>
      </c>
      <c r="AQ693" s="153"/>
      <c r="AR693" s="153"/>
      <c r="AS693" s="153"/>
      <c r="AT693" s="153"/>
      <c r="AU693" s="153"/>
      <c r="AV693" s="153"/>
      <c r="AW693" s="153"/>
      <c r="AX693" s="153"/>
      <c r="AY693" s="153"/>
      <c r="AZ693" s="153">
        <v>30</v>
      </c>
      <c r="BA693" s="153"/>
      <c r="BB693" s="153"/>
      <c r="BC693" s="153"/>
      <c r="BD693" s="153"/>
      <c r="BE693" s="153"/>
      <c r="BF693" s="153"/>
      <c r="BG693" s="223">
        <f t="shared" si="311"/>
        <v>480</v>
      </c>
      <c r="BH693" s="224">
        <f t="shared" si="305"/>
        <v>8</v>
      </c>
      <c r="BI693" s="225">
        <f t="shared" si="295"/>
        <v>6.75</v>
      </c>
      <c r="BJ693" s="225">
        <f t="shared" si="296"/>
        <v>84.375</v>
      </c>
      <c r="BK693" s="226">
        <f t="shared" si="297"/>
        <v>92.0946502057613</v>
      </c>
      <c r="BL693" s="226">
        <f t="shared" si="298"/>
        <v>94.5529290853032</v>
      </c>
      <c r="BM693" s="226">
        <f t="shared" si="299"/>
        <v>73.4722222222222</v>
      </c>
      <c r="BN693" s="237">
        <f t="shared" si="306"/>
        <v>0.333333333333333</v>
      </c>
      <c r="BO693" s="237">
        <f t="shared" si="307"/>
        <v>1200</v>
      </c>
      <c r="BP693" s="237">
        <f t="shared" si="308"/>
        <v>0.916666666666667</v>
      </c>
      <c r="BQ693" s="238">
        <f t="shared" si="309"/>
        <v>143.478260869565</v>
      </c>
      <c r="BR693" s="140">
        <v>1</v>
      </c>
      <c r="BS693" s="140"/>
      <c r="BT693" s="140">
        <v>1</v>
      </c>
      <c r="BU693" s="141">
        <v>1</v>
      </c>
      <c r="BV693" s="140"/>
      <c r="BW693" s="153">
        <f t="shared" si="303"/>
        <v>937</v>
      </c>
    </row>
    <row r="694" s="129" customFormat="1" spans="1:75">
      <c r="A694" s="170">
        <v>752</v>
      </c>
      <c r="B694" s="171">
        <v>46063</v>
      </c>
      <c r="C694" s="223" t="s">
        <v>97</v>
      </c>
      <c r="D694" s="130" t="str">
        <f t="shared" si="293"/>
        <v>IG</v>
      </c>
      <c r="E694" s="172" t="s">
        <v>138</v>
      </c>
      <c r="F694" s="172"/>
      <c r="G694" s="173"/>
      <c r="H694" s="173"/>
      <c r="I694" s="173"/>
      <c r="J694" s="105"/>
      <c r="K694" s="197" t="e">
        <f>VLOOKUP(J694,'[3]Item List (3)'!A$1:B$110000,2,FALSE)</f>
        <v>#N/A</v>
      </c>
      <c r="L694" s="105"/>
      <c r="M694" s="198" t="str">
        <f t="shared" si="302"/>
        <v>IR</v>
      </c>
      <c r="N694" s="153"/>
      <c r="O694" s="199" t="str">
        <f t="shared" si="310"/>
        <v/>
      </c>
      <c r="P694" s="153"/>
      <c r="Q694" s="153"/>
      <c r="R694" s="153"/>
      <c r="S694" s="153"/>
      <c r="T694" s="153"/>
      <c r="U694" s="209">
        <f t="shared" si="312"/>
        <v>0</v>
      </c>
      <c r="V694" s="153"/>
      <c r="W694" s="153"/>
      <c r="X694" s="153"/>
      <c r="Y694" s="153"/>
      <c r="Z694" s="153"/>
      <c r="AA694" s="153"/>
      <c r="AB694" s="153"/>
      <c r="AC694" s="153"/>
      <c r="AD694" s="153"/>
      <c r="AE694" s="153"/>
      <c r="AF694" s="153"/>
      <c r="AG694" s="153"/>
      <c r="AH694" s="153"/>
      <c r="AI694" s="153"/>
      <c r="AJ694" s="153"/>
      <c r="AK694" s="153"/>
      <c r="AL694" s="153"/>
      <c r="AM694" s="153"/>
      <c r="AN694" s="153"/>
      <c r="AO694" s="153"/>
      <c r="AP694" s="153"/>
      <c r="AQ694" s="153"/>
      <c r="AR694" s="153"/>
      <c r="AS694" s="153"/>
      <c r="AT694" s="153"/>
      <c r="AU694" s="153">
        <v>480</v>
      </c>
      <c r="AV694" s="153"/>
      <c r="AW694" s="153"/>
      <c r="AX694" s="153"/>
      <c r="AY694" s="153"/>
      <c r="AZ694" s="153"/>
      <c r="BA694" s="153"/>
      <c r="BB694" s="153"/>
      <c r="BC694" s="153"/>
      <c r="BD694" s="153"/>
      <c r="BE694" s="153"/>
      <c r="BF694" s="153"/>
      <c r="BG694" s="223">
        <f t="shared" si="311"/>
        <v>480</v>
      </c>
      <c r="BH694" s="224">
        <f t="shared" si="305"/>
        <v>8</v>
      </c>
      <c r="BI694" s="225">
        <f t="shared" si="295"/>
        <v>0</v>
      </c>
      <c r="BJ694" s="225">
        <f t="shared" si="296"/>
        <v>0</v>
      </c>
      <c r="BK694" s="226">
        <f t="shared" si="297"/>
        <v>0</v>
      </c>
      <c r="BL694" s="226">
        <f t="shared" si="298"/>
        <v>0</v>
      </c>
      <c r="BM694" s="226">
        <f t="shared" si="299"/>
        <v>0</v>
      </c>
      <c r="BN694" s="237">
        <f t="shared" si="306"/>
        <v>0</v>
      </c>
      <c r="BO694" s="237">
        <f t="shared" si="307"/>
        <v>0</v>
      </c>
      <c r="BP694" s="237">
        <f t="shared" si="308"/>
        <v>8</v>
      </c>
      <c r="BQ694" s="238">
        <f t="shared" si="309"/>
        <v>0</v>
      </c>
      <c r="BR694" s="140"/>
      <c r="BS694" s="140"/>
      <c r="BT694" s="140"/>
      <c r="BU694" s="141"/>
      <c r="BV694" s="140"/>
      <c r="BW694" s="153">
        <f t="shared" si="303"/>
        <v>0</v>
      </c>
    </row>
    <row r="695" s="129" customFormat="1" spans="1:75">
      <c r="A695" s="170">
        <v>753</v>
      </c>
      <c r="B695" s="171">
        <v>46063</v>
      </c>
      <c r="C695" s="223" t="s">
        <v>99</v>
      </c>
      <c r="D695" s="130" t="str">
        <f t="shared" si="293"/>
        <v>IG</v>
      </c>
      <c r="E695" s="172" t="s">
        <v>138</v>
      </c>
      <c r="F695" s="172"/>
      <c r="G695" s="173"/>
      <c r="H695" s="173"/>
      <c r="I695" s="173"/>
      <c r="J695" s="105"/>
      <c r="K695" s="197" t="e">
        <f>VLOOKUP(J695,'[3]Item List (3)'!A$1:B$110000,2,FALSE)</f>
        <v>#N/A</v>
      </c>
      <c r="L695" s="105"/>
      <c r="M695" s="198" t="str">
        <f t="shared" si="302"/>
        <v>IR</v>
      </c>
      <c r="N695" s="153"/>
      <c r="O695" s="199" t="str">
        <f t="shared" si="310"/>
        <v/>
      </c>
      <c r="P695" s="153"/>
      <c r="Q695" s="153"/>
      <c r="R695" s="153"/>
      <c r="S695" s="153"/>
      <c r="T695" s="153"/>
      <c r="U695" s="209">
        <f t="shared" si="312"/>
        <v>0</v>
      </c>
      <c r="V695" s="153"/>
      <c r="W695" s="153"/>
      <c r="X695" s="153"/>
      <c r="Y695" s="153"/>
      <c r="Z695" s="153"/>
      <c r="AA695" s="153"/>
      <c r="AB695" s="153"/>
      <c r="AC695" s="153"/>
      <c r="AD695" s="153"/>
      <c r="AE695" s="153"/>
      <c r="AF695" s="153"/>
      <c r="AG695" s="153"/>
      <c r="AH695" s="153"/>
      <c r="AI695" s="153"/>
      <c r="AJ695" s="153"/>
      <c r="AK695" s="153"/>
      <c r="AL695" s="153"/>
      <c r="AM695" s="153"/>
      <c r="AN695" s="153"/>
      <c r="AO695" s="153"/>
      <c r="AP695" s="153"/>
      <c r="AQ695" s="153"/>
      <c r="AR695" s="153"/>
      <c r="AS695" s="153"/>
      <c r="AT695" s="153"/>
      <c r="AU695" s="153">
        <v>480</v>
      </c>
      <c r="AV695" s="153"/>
      <c r="AW695" s="153"/>
      <c r="AX695" s="153"/>
      <c r="AY695" s="153"/>
      <c r="AZ695" s="153"/>
      <c r="BA695" s="153"/>
      <c r="BB695" s="153"/>
      <c r="BC695" s="153"/>
      <c r="BD695" s="153"/>
      <c r="BE695" s="153"/>
      <c r="BF695" s="153"/>
      <c r="BG695" s="223">
        <f t="shared" si="311"/>
        <v>480</v>
      </c>
      <c r="BH695" s="224">
        <f t="shared" si="305"/>
        <v>8</v>
      </c>
      <c r="BI695" s="225">
        <f t="shared" si="295"/>
        <v>0</v>
      </c>
      <c r="BJ695" s="225">
        <f t="shared" si="296"/>
        <v>0</v>
      </c>
      <c r="BK695" s="226">
        <f t="shared" si="297"/>
        <v>0</v>
      </c>
      <c r="BL695" s="226">
        <f t="shared" si="298"/>
        <v>0</v>
      </c>
      <c r="BM695" s="226">
        <f t="shared" si="299"/>
        <v>0</v>
      </c>
      <c r="BN695" s="237">
        <f t="shared" si="306"/>
        <v>0</v>
      </c>
      <c r="BO695" s="237">
        <f t="shared" si="307"/>
        <v>0</v>
      </c>
      <c r="BP695" s="237">
        <f t="shared" si="308"/>
        <v>8</v>
      </c>
      <c r="BQ695" s="238">
        <f t="shared" si="309"/>
        <v>0</v>
      </c>
      <c r="BR695" s="140"/>
      <c r="BS695" s="140"/>
      <c r="BT695" s="140"/>
      <c r="BU695" s="141"/>
      <c r="BV695" s="140"/>
      <c r="BW695" s="153">
        <f t="shared" si="303"/>
        <v>0</v>
      </c>
    </row>
    <row r="696" s="129" customFormat="1" spans="1:75">
      <c r="A696" s="170">
        <v>754</v>
      </c>
      <c r="B696" s="171">
        <v>46063</v>
      </c>
      <c r="C696" s="223" t="s">
        <v>97</v>
      </c>
      <c r="D696" s="130" t="str">
        <f>LEFT(E696,2)</f>
        <v>IG</v>
      </c>
      <c r="E696" s="172" t="s">
        <v>139</v>
      </c>
      <c r="F696" s="172" t="s">
        <v>134</v>
      </c>
      <c r="G696" s="173" t="s">
        <v>143</v>
      </c>
      <c r="H696" s="173"/>
      <c r="I696" s="173"/>
      <c r="J696" s="105">
        <v>208322.01</v>
      </c>
      <c r="K696" s="197" t="str">
        <f>VLOOKUP(J696,'[3]Item List (3)'!A$1:B$110000,2,FALSE)</f>
        <v>NA/RNA.OR 49/32</v>
      </c>
      <c r="L696" s="105">
        <v>260101002</v>
      </c>
      <c r="M696" s="198" t="str">
        <f t="shared" si="302"/>
        <v>OR</v>
      </c>
      <c r="N696" s="153">
        <v>45</v>
      </c>
      <c r="O696" s="199">
        <f t="shared" si="310"/>
        <v>80</v>
      </c>
      <c r="P696" s="153">
        <v>1</v>
      </c>
      <c r="Q696" s="153">
        <v>462</v>
      </c>
      <c r="R696" s="153">
        <v>18</v>
      </c>
      <c r="S696" s="153">
        <v>4</v>
      </c>
      <c r="T696" s="153"/>
      <c r="U696" s="209">
        <f t="shared" si="312"/>
        <v>466</v>
      </c>
      <c r="V696" s="153">
        <v>440</v>
      </c>
      <c r="W696" s="153"/>
      <c r="X696" s="153"/>
      <c r="Y696" s="153"/>
      <c r="Z696" s="153"/>
      <c r="AA696" s="153"/>
      <c r="AB696" s="153"/>
      <c r="AC696" s="153"/>
      <c r="AD696" s="153"/>
      <c r="AE696" s="153"/>
      <c r="AF696" s="153"/>
      <c r="AG696" s="153"/>
      <c r="AH696" s="153"/>
      <c r="AI696" s="153"/>
      <c r="AJ696" s="153">
        <v>20</v>
      </c>
      <c r="AK696" s="153"/>
      <c r="AL696" s="153"/>
      <c r="AM696" s="153"/>
      <c r="AN696" s="153"/>
      <c r="AO696" s="153"/>
      <c r="AP696" s="153">
        <v>20</v>
      </c>
      <c r="AQ696" s="153"/>
      <c r="AR696" s="153"/>
      <c r="AS696" s="153"/>
      <c r="AT696" s="153"/>
      <c r="AU696" s="153"/>
      <c r="AV696" s="153"/>
      <c r="AW696" s="153"/>
      <c r="AX696" s="153"/>
      <c r="AY696" s="153"/>
      <c r="AZ696" s="153"/>
      <c r="BA696" s="153"/>
      <c r="BB696" s="153"/>
      <c r="BC696" s="153"/>
      <c r="BD696" s="153"/>
      <c r="BE696" s="153"/>
      <c r="BF696" s="153"/>
      <c r="BG696" s="223">
        <f t="shared" si="311"/>
        <v>480</v>
      </c>
      <c r="BH696" s="224">
        <f t="shared" si="305"/>
        <v>8</v>
      </c>
      <c r="BI696" s="225">
        <f>IFERROR(BH696-SUM(W696:BF696)/60,0)</f>
        <v>7.33333333333333</v>
      </c>
      <c r="BJ696" s="225">
        <f>IFERROR(BI696/BH696*100,0)</f>
        <v>91.6666666666667</v>
      </c>
      <c r="BK696" s="226">
        <f>IFERROR(((U696*N696)/(BI696*3600)*100),0)</f>
        <v>79.4318181818182</v>
      </c>
      <c r="BL696" s="226">
        <f>IFERROR(((U696-(R696+S696+T696))/U696*100),0)</f>
        <v>95.2789699570815</v>
      </c>
      <c r="BM696" s="226">
        <f>IFERROR((((BJ696*BK696*BL696)/1000000)*100),0)</f>
        <v>69.375</v>
      </c>
      <c r="BN696" s="237">
        <f t="shared" si="306"/>
        <v>0.333333333333333</v>
      </c>
      <c r="BO696" s="237">
        <f t="shared" si="307"/>
        <v>613.333333333333</v>
      </c>
      <c r="BP696" s="237">
        <f t="shared" si="308"/>
        <v>0.333333333333333</v>
      </c>
      <c r="BQ696" s="238">
        <f t="shared" si="309"/>
        <v>26.6666666666667</v>
      </c>
      <c r="BR696" s="140"/>
      <c r="BS696" s="140"/>
      <c r="BT696" s="140"/>
      <c r="BU696" s="141"/>
      <c r="BV696" s="140"/>
      <c r="BW696" s="153">
        <f t="shared" si="303"/>
        <v>462</v>
      </c>
    </row>
    <row r="697" s="129" customFormat="1" spans="1:75">
      <c r="A697" s="170">
        <v>755</v>
      </c>
      <c r="B697" s="171">
        <v>46063</v>
      </c>
      <c r="C697" s="223" t="s">
        <v>99</v>
      </c>
      <c r="D697" s="130" t="str">
        <f>LEFT(E697,2)</f>
        <v>IG</v>
      </c>
      <c r="E697" s="172" t="s">
        <v>139</v>
      </c>
      <c r="F697" s="172" t="s">
        <v>134</v>
      </c>
      <c r="G697" s="173" t="s">
        <v>123</v>
      </c>
      <c r="H697" s="173"/>
      <c r="I697" s="173"/>
      <c r="J697" s="105">
        <v>208322.01</v>
      </c>
      <c r="K697" s="197" t="str">
        <f>VLOOKUP(J697,'[3]Item List (3)'!A$1:B$110000,2,FALSE)</f>
        <v>NA/RNA.OR 49/32</v>
      </c>
      <c r="L697" s="105">
        <v>260101002</v>
      </c>
      <c r="M697" s="198" t="str">
        <f t="shared" si="302"/>
        <v>OR</v>
      </c>
      <c r="N697" s="153">
        <v>45</v>
      </c>
      <c r="O697" s="199">
        <f t="shared" si="310"/>
        <v>80</v>
      </c>
      <c r="P697" s="153">
        <v>1</v>
      </c>
      <c r="Q697" s="153">
        <v>33</v>
      </c>
      <c r="R697" s="153">
        <v>2</v>
      </c>
      <c r="S697" s="153"/>
      <c r="T697" s="153"/>
      <c r="U697" s="209">
        <v>30</v>
      </c>
      <c r="V697" s="153"/>
      <c r="W697" s="153"/>
      <c r="X697" s="153"/>
      <c r="Y697" s="153"/>
      <c r="Z697" s="153"/>
      <c r="AA697" s="153"/>
      <c r="AB697" s="153"/>
      <c r="AC697" s="153"/>
      <c r="AD697" s="153"/>
      <c r="AE697" s="153"/>
      <c r="AF697" s="153"/>
      <c r="AG697" s="153"/>
      <c r="AH697" s="153"/>
      <c r="AI697" s="153"/>
      <c r="AJ697" s="153"/>
      <c r="AK697" s="153"/>
      <c r="AL697" s="153"/>
      <c r="AM697" s="153"/>
      <c r="AN697" s="153"/>
      <c r="AO697" s="153"/>
      <c r="AP697" s="153"/>
      <c r="AQ697" s="153"/>
      <c r="AR697" s="153">
        <v>450</v>
      </c>
      <c r="AS697" s="153"/>
      <c r="AT697" s="153"/>
      <c r="AU697" s="153"/>
      <c r="AV697" s="153"/>
      <c r="AW697" s="153"/>
      <c r="AX697" s="153"/>
      <c r="AY697" s="153"/>
      <c r="AZ697" s="153"/>
      <c r="BA697" s="153"/>
      <c r="BB697" s="153"/>
      <c r="BC697" s="153"/>
      <c r="BD697" s="153"/>
      <c r="BE697" s="153"/>
      <c r="BF697" s="153"/>
      <c r="BG697" s="223">
        <f t="shared" si="311"/>
        <v>450</v>
      </c>
      <c r="BH697" s="224">
        <f t="shared" si="305"/>
        <v>7.5</v>
      </c>
      <c r="BI697" s="225">
        <f>IFERROR(BH697-SUM(W697:BF697)/60,0)</f>
        <v>0</v>
      </c>
      <c r="BJ697" s="225">
        <f>IFERROR(BI697/BH697*100,0)</f>
        <v>0</v>
      </c>
      <c r="BK697" s="226">
        <f>IFERROR(((U697*N697)/(BI697*3600)*100),0)</f>
        <v>0</v>
      </c>
      <c r="BL697" s="226">
        <f>IFERROR(((U697-(R697+S697+T697))/U697*100),0)</f>
        <v>93.3333333333333</v>
      </c>
      <c r="BM697" s="226">
        <f>IFERROR((((BJ697*BK697*BL697)/1000000)*100),0)</f>
        <v>0</v>
      </c>
      <c r="BN697" s="237">
        <f t="shared" si="306"/>
        <v>0</v>
      </c>
      <c r="BO697" s="237">
        <f t="shared" si="307"/>
        <v>600</v>
      </c>
      <c r="BP697" s="237">
        <f t="shared" si="308"/>
        <v>7.5</v>
      </c>
      <c r="BQ697" s="238">
        <f t="shared" si="309"/>
        <v>600</v>
      </c>
      <c r="BR697" s="140">
        <v>1</v>
      </c>
      <c r="BS697" s="140"/>
      <c r="BT697" s="140"/>
      <c r="BU697" s="141"/>
      <c r="BV697" s="140"/>
      <c r="BW697" s="153">
        <f t="shared" si="303"/>
        <v>33</v>
      </c>
    </row>
    <row r="698" s="129" customFormat="1" spans="1:75">
      <c r="A698" s="170">
        <v>756</v>
      </c>
      <c r="B698" s="171">
        <v>46063</v>
      </c>
      <c r="C698" s="223" t="s">
        <v>97</v>
      </c>
      <c r="D698" s="130" t="str">
        <f>LEFT(E698,2)</f>
        <v>IG</v>
      </c>
      <c r="E698" s="172" t="s">
        <v>144</v>
      </c>
      <c r="F698" s="172" t="s">
        <v>134</v>
      </c>
      <c r="G698" s="173" t="s">
        <v>145</v>
      </c>
      <c r="H698" s="173"/>
      <c r="I698" s="173"/>
      <c r="J698" s="105">
        <v>208247</v>
      </c>
      <c r="K698" s="197" t="str">
        <f>VLOOKUP(J698,'[3]Item List (3)'!A$1:B$110000,2,FALSE)</f>
        <v>OR.209 YY2 </v>
      </c>
      <c r="L698" s="105">
        <v>251221004</v>
      </c>
      <c r="M698" s="198" t="str">
        <f t="shared" si="302"/>
        <v>OR</v>
      </c>
      <c r="N698" s="153">
        <v>20</v>
      </c>
      <c r="O698" s="199">
        <f t="shared" si="310"/>
        <v>180</v>
      </c>
      <c r="P698" s="153">
        <v>1</v>
      </c>
      <c r="Q698" s="153">
        <v>1195</v>
      </c>
      <c r="R698" s="153">
        <v>8</v>
      </c>
      <c r="S698" s="153">
        <v>3</v>
      </c>
      <c r="T698" s="153"/>
      <c r="U698" s="209">
        <f t="shared" si="312"/>
        <v>1198</v>
      </c>
      <c r="V698" s="153">
        <v>440</v>
      </c>
      <c r="W698" s="153"/>
      <c r="X698" s="153"/>
      <c r="Y698" s="153"/>
      <c r="Z698" s="153"/>
      <c r="AA698" s="153"/>
      <c r="AB698" s="153"/>
      <c r="AC698" s="153"/>
      <c r="AD698" s="153"/>
      <c r="AE698" s="153"/>
      <c r="AF698" s="153"/>
      <c r="AG698" s="153"/>
      <c r="AH698" s="153"/>
      <c r="AI698" s="153"/>
      <c r="AJ698" s="153"/>
      <c r="AK698" s="153"/>
      <c r="AL698" s="153"/>
      <c r="AM698" s="153"/>
      <c r="AN698" s="153"/>
      <c r="AO698" s="153"/>
      <c r="AP698" s="153">
        <v>40</v>
      </c>
      <c r="AQ698" s="153"/>
      <c r="AR698" s="153"/>
      <c r="AS698" s="153"/>
      <c r="AT698" s="153"/>
      <c r="AU698" s="153"/>
      <c r="AV698" s="153"/>
      <c r="AW698" s="153"/>
      <c r="AX698" s="153"/>
      <c r="AY698" s="153"/>
      <c r="AZ698" s="153"/>
      <c r="BA698" s="153"/>
      <c r="BB698" s="153"/>
      <c r="BC698" s="153"/>
      <c r="BD698" s="153"/>
      <c r="BE698" s="153"/>
      <c r="BF698" s="153"/>
      <c r="BG698" s="223">
        <f t="shared" si="311"/>
        <v>480</v>
      </c>
      <c r="BH698" s="224">
        <f t="shared" si="305"/>
        <v>8</v>
      </c>
      <c r="BI698" s="225">
        <f>IFERROR(BH698-SUM(W698:BF698)/60,0)</f>
        <v>7.33333333333333</v>
      </c>
      <c r="BJ698" s="225">
        <f>IFERROR(BI698/BH698*100,0)</f>
        <v>91.6666666666667</v>
      </c>
      <c r="BK698" s="226">
        <f>IFERROR(((U698*N698)/(BI698*3600)*100),0)</f>
        <v>90.7575757575758</v>
      </c>
      <c r="BL698" s="226">
        <f>IFERROR(((U698-(R698+S698+T698))/U698*100),0)</f>
        <v>99.0818030050084</v>
      </c>
      <c r="BM698" s="226">
        <f>IFERROR((((BJ698*BK698*BL698)/1000000)*100),0)</f>
        <v>82.4305555555556</v>
      </c>
      <c r="BN698" s="237">
        <f t="shared" si="306"/>
        <v>0.666666666666667</v>
      </c>
      <c r="BO698" s="237">
        <f t="shared" si="307"/>
        <v>1320</v>
      </c>
      <c r="BP698" s="237">
        <f t="shared" si="308"/>
        <v>0</v>
      </c>
      <c r="BQ698" s="238">
        <f t="shared" si="309"/>
        <v>0</v>
      </c>
      <c r="BR698" s="140"/>
      <c r="BS698" s="140"/>
      <c r="BT698" s="140"/>
      <c r="BU698" s="141"/>
      <c r="BV698" s="140"/>
      <c r="BW698" s="153">
        <f t="shared" si="303"/>
        <v>1195</v>
      </c>
    </row>
    <row r="699" s="129" customFormat="1" spans="1:75">
      <c r="A699" s="170">
        <v>757</v>
      </c>
      <c r="B699" s="171">
        <v>46063</v>
      </c>
      <c r="C699" s="223" t="s">
        <v>99</v>
      </c>
      <c r="D699" s="130" t="str">
        <f>LEFT(E699,2)</f>
        <v>IG</v>
      </c>
      <c r="E699" s="172" t="s">
        <v>144</v>
      </c>
      <c r="F699" s="172" t="s">
        <v>134</v>
      </c>
      <c r="G699" s="173" t="s">
        <v>147</v>
      </c>
      <c r="H699" s="173"/>
      <c r="I699" s="173"/>
      <c r="J699" s="105">
        <v>208247</v>
      </c>
      <c r="K699" s="197" t="str">
        <f>VLOOKUP(J699,'[3]Item List (3)'!A$1:B$110000,2,FALSE)</f>
        <v>OR.209 YY2 </v>
      </c>
      <c r="L699" s="105">
        <v>251221004</v>
      </c>
      <c r="M699" s="198" t="str">
        <f t="shared" si="302"/>
        <v>OR</v>
      </c>
      <c r="N699" s="153">
        <v>20</v>
      </c>
      <c r="O699" s="199">
        <f t="shared" si="310"/>
        <v>180</v>
      </c>
      <c r="P699" s="153">
        <v>1</v>
      </c>
      <c r="Q699" s="153">
        <v>1160</v>
      </c>
      <c r="R699" s="153">
        <v>7</v>
      </c>
      <c r="S699" s="153">
        <v>6</v>
      </c>
      <c r="T699" s="153"/>
      <c r="U699" s="209">
        <f t="shared" si="312"/>
        <v>1166</v>
      </c>
      <c r="V699" s="153">
        <v>430</v>
      </c>
      <c r="W699" s="153"/>
      <c r="X699" s="153"/>
      <c r="Y699" s="153"/>
      <c r="Z699" s="153"/>
      <c r="AA699" s="153"/>
      <c r="AB699" s="153"/>
      <c r="AC699" s="153"/>
      <c r="AD699" s="153"/>
      <c r="AE699" s="153"/>
      <c r="AF699" s="153"/>
      <c r="AG699" s="153"/>
      <c r="AH699" s="153"/>
      <c r="AI699" s="153"/>
      <c r="AJ699" s="153"/>
      <c r="AK699" s="153"/>
      <c r="AL699" s="153"/>
      <c r="AM699" s="153"/>
      <c r="AN699" s="153"/>
      <c r="AO699" s="153"/>
      <c r="AP699" s="153">
        <v>20</v>
      </c>
      <c r="AQ699" s="153"/>
      <c r="AR699" s="153"/>
      <c r="AS699" s="153"/>
      <c r="AT699" s="153"/>
      <c r="AU699" s="153"/>
      <c r="AV699" s="153"/>
      <c r="AW699" s="153"/>
      <c r="AX699" s="153"/>
      <c r="AY699" s="153"/>
      <c r="AZ699" s="153">
        <v>30</v>
      </c>
      <c r="BA699" s="153"/>
      <c r="BB699" s="153"/>
      <c r="BC699" s="153"/>
      <c r="BD699" s="153"/>
      <c r="BE699" s="153"/>
      <c r="BF699" s="153"/>
      <c r="BG699" s="223">
        <f t="shared" si="311"/>
        <v>480</v>
      </c>
      <c r="BH699" s="224">
        <f t="shared" si="305"/>
        <v>8</v>
      </c>
      <c r="BI699" s="225">
        <f>IFERROR(BH699-SUM(W699:BF699)/60,0)</f>
        <v>7.16666666666667</v>
      </c>
      <c r="BJ699" s="225">
        <f>IFERROR(BI699/BH699*100,0)</f>
        <v>89.5833333333333</v>
      </c>
      <c r="BK699" s="226">
        <f>IFERROR(((U699*N699)/(BI699*3600)*100),0)</f>
        <v>90.3875968992248</v>
      </c>
      <c r="BL699" s="226">
        <f>IFERROR(((U699-(R699+S699+T699))/U699*100),0)</f>
        <v>98.885077186964</v>
      </c>
      <c r="BM699" s="226">
        <f>IFERROR((((BJ699*BK699*BL699)/1000000)*100),0)</f>
        <v>80.0694444444444</v>
      </c>
      <c r="BN699" s="237">
        <f t="shared" si="306"/>
        <v>0.333333333333333</v>
      </c>
      <c r="BO699" s="237">
        <f t="shared" si="307"/>
        <v>1380</v>
      </c>
      <c r="BP699" s="237">
        <f t="shared" si="308"/>
        <v>0.5</v>
      </c>
      <c r="BQ699" s="238">
        <f t="shared" si="309"/>
        <v>90</v>
      </c>
      <c r="BR699" s="140"/>
      <c r="BS699" s="140"/>
      <c r="BT699" s="140"/>
      <c r="BU699" s="141"/>
      <c r="BV699" s="140"/>
      <c r="BW699" s="153">
        <f t="shared" si="303"/>
        <v>1160</v>
      </c>
    </row>
    <row r="700" s="129" customFormat="1" spans="1:75">
      <c r="A700" s="170"/>
      <c r="B700" s="171">
        <v>46063</v>
      </c>
      <c r="C700" s="223" t="s">
        <v>97</v>
      </c>
      <c r="D700" s="130" t="str">
        <f>LEFT(E700,2)</f>
        <v>IG</v>
      </c>
      <c r="E700" s="172" t="s">
        <v>146</v>
      </c>
      <c r="F700" s="172" t="s">
        <v>134</v>
      </c>
      <c r="G700" s="173" t="s">
        <v>183</v>
      </c>
      <c r="H700" s="173" t="s">
        <v>151</v>
      </c>
      <c r="I700" s="173" t="s">
        <v>154</v>
      </c>
      <c r="J700" s="105">
        <v>104247</v>
      </c>
      <c r="K700" s="197" t="str">
        <f>VLOOKUP(J700,'[3]Item List (3)'!A$1:B$110000,2,FALSE)</f>
        <v>IR.209</v>
      </c>
      <c r="L700" s="105">
        <v>251221001</v>
      </c>
      <c r="M700" s="198" t="str">
        <f t="shared" si="302"/>
        <v>IR</v>
      </c>
      <c r="N700" s="153">
        <v>25</v>
      </c>
      <c r="O700" s="199">
        <f t="shared" si="310"/>
        <v>144</v>
      </c>
      <c r="P700" s="153">
        <v>1</v>
      </c>
      <c r="Q700" s="153">
        <v>924</v>
      </c>
      <c r="R700" s="153">
        <v>21</v>
      </c>
      <c r="S700" s="153">
        <v>1</v>
      </c>
      <c r="T700" s="153">
        <v>20</v>
      </c>
      <c r="U700" s="209">
        <f t="shared" si="312"/>
        <v>945</v>
      </c>
      <c r="V700" s="153">
        <v>450</v>
      </c>
      <c r="W700" s="153"/>
      <c r="X700" s="153"/>
      <c r="Y700" s="153"/>
      <c r="Z700" s="153">
        <v>10</v>
      </c>
      <c r="AA700" s="153"/>
      <c r="AB700" s="153"/>
      <c r="AC700" s="153"/>
      <c r="AD700" s="153"/>
      <c r="AE700" s="153"/>
      <c r="AF700" s="153"/>
      <c r="AG700" s="153"/>
      <c r="AH700" s="153"/>
      <c r="AI700" s="153"/>
      <c r="AJ700" s="153"/>
      <c r="AK700" s="153"/>
      <c r="AL700" s="153"/>
      <c r="AM700" s="153"/>
      <c r="AN700" s="153"/>
      <c r="AO700" s="153"/>
      <c r="AP700" s="153">
        <v>20</v>
      </c>
      <c r="AQ700" s="153"/>
      <c r="AR700" s="153"/>
      <c r="AS700" s="153"/>
      <c r="AT700" s="153"/>
      <c r="AU700" s="153"/>
      <c r="AV700" s="153"/>
      <c r="AW700" s="153"/>
      <c r="AX700" s="153"/>
      <c r="AY700" s="153"/>
      <c r="AZ700" s="153"/>
      <c r="BA700" s="153"/>
      <c r="BB700" s="153"/>
      <c r="BC700" s="153"/>
      <c r="BD700" s="153"/>
      <c r="BE700" s="153"/>
      <c r="BF700" s="153"/>
      <c r="BG700" s="223">
        <f t="shared" si="311"/>
        <v>480</v>
      </c>
      <c r="BH700" s="224">
        <f t="shared" si="305"/>
        <v>8</v>
      </c>
      <c r="BI700" s="225">
        <f>IFERROR(BH700-SUM(W700:BF700)/60,0)</f>
        <v>7.5</v>
      </c>
      <c r="BJ700" s="225">
        <f>IFERROR(BI700/BH700*100,0)</f>
        <v>93.75</v>
      </c>
      <c r="BK700" s="226">
        <f>IFERROR(((U700*N700)/(BI700*3600)*100),0)</f>
        <v>87.5</v>
      </c>
      <c r="BL700" s="226">
        <f>IFERROR(((U700-(R700+S700+T700))/U700*100),0)</f>
        <v>95.5555555555556</v>
      </c>
      <c r="BM700" s="226">
        <f>IFERROR((((BJ700*BK700*BL700)/1000000)*100),0)</f>
        <v>78.3854166666667</v>
      </c>
      <c r="BN700" s="237">
        <f t="shared" si="306"/>
        <v>0.333333333333333</v>
      </c>
      <c r="BO700" s="237">
        <f t="shared" si="307"/>
        <v>1104</v>
      </c>
      <c r="BP700" s="237">
        <f t="shared" si="308"/>
        <v>0.166666666666667</v>
      </c>
      <c r="BQ700" s="238">
        <f t="shared" si="309"/>
        <v>24</v>
      </c>
      <c r="BR700" s="140"/>
      <c r="BS700" s="140"/>
      <c r="BT700" s="140"/>
      <c r="BU700" s="141"/>
      <c r="BV700" s="140"/>
      <c r="BW700" s="153">
        <f t="shared" si="303"/>
        <v>924</v>
      </c>
    </row>
    <row r="701" s="129" customFormat="1" spans="1:75">
      <c r="A701" s="170">
        <v>758</v>
      </c>
      <c r="B701" s="171">
        <v>46063</v>
      </c>
      <c r="C701" s="223" t="s">
        <v>99</v>
      </c>
      <c r="D701" s="130" t="str">
        <f t="shared" ref="D701:D710" si="313">LEFT(E701,2)</f>
        <v>IG</v>
      </c>
      <c r="E701" s="172" t="s">
        <v>146</v>
      </c>
      <c r="F701" s="172" t="s">
        <v>134</v>
      </c>
      <c r="G701" s="173" t="s">
        <v>154</v>
      </c>
      <c r="H701" s="173"/>
      <c r="I701" s="173"/>
      <c r="J701" s="105">
        <v>104247</v>
      </c>
      <c r="K701" s="197" t="str">
        <f>VLOOKUP(J701,'[3]Item List (3)'!A$1:B$110000,2,FALSE)</f>
        <v>IR.209</v>
      </c>
      <c r="L701" s="105">
        <v>251221001</v>
      </c>
      <c r="M701" s="198" t="str">
        <f t="shared" si="302"/>
        <v>IR</v>
      </c>
      <c r="N701" s="153">
        <v>25</v>
      </c>
      <c r="O701" s="199">
        <f t="shared" ref="O701:O718" si="314">IFERROR(3600/N701,"")</f>
        <v>144</v>
      </c>
      <c r="P701" s="153">
        <v>1</v>
      </c>
      <c r="Q701" s="153">
        <v>912</v>
      </c>
      <c r="R701" s="153">
        <v>17</v>
      </c>
      <c r="S701" s="153">
        <v>1</v>
      </c>
      <c r="T701" s="153">
        <v>18</v>
      </c>
      <c r="U701" s="209">
        <f t="shared" si="312"/>
        <v>931</v>
      </c>
      <c r="V701" s="153">
        <v>420</v>
      </c>
      <c r="W701" s="153"/>
      <c r="X701" s="153"/>
      <c r="Y701" s="153"/>
      <c r="Z701" s="153"/>
      <c r="AA701" s="153"/>
      <c r="AB701" s="153"/>
      <c r="AC701" s="153"/>
      <c r="AD701" s="153"/>
      <c r="AE701" s="153"/>
      <c r="AF701" s="153"/>
      <c r="AG701" s="153"/>
      <c r="AH701" s="153"/>
      <c r="AI701" s="153"/>
      <c r="AJ701" s="153"/>
      <c r="AK701" s="153"/>
      <c r="AL701" s="153"/>
      <c r="AM701" s="153"/>
      <c r="AN701" s="153"/>
      <c r="AO701" s="153"/>
      <c r="AP701" s="153">
        <v>20</v>
      </c>
      <c r="AQ701" s="153"/>
      <c r="AR701" s="153"/>
      <c r="AS701" s="153"/>
      <c r="AT701" s="153"/>
      <c r="AU701" s="153"/>
      <c r="AV701" s="153"/>
      <c r="AW701" s="153"/>
      <c r="AX701" s="153"/>
      <c r="AY701" s="153"/>
      <c r="AZ701" s="153">
        <v>30</v>
      </c>
      <c r="BA701" s="153"/>
      <c r="BB701" s="153"/>
      <c r="BC701" s="153">
        <v>10</v>
      </c>
      <c r="BD701" s="153"/>
      <c r="BE701" s="153"/>
      <c r="BF701" s="153"/>
      <c r="BG701" s="223">
        <f t="shared" ref="BG701:BG710" si="315">SUM(V701:BF701)</f>
        <v>480</v>
      </c>
      <c r="BH701" s="224">
        <f t="shared" ref="BH701:BH716" si="316">BG701/60</f>
        <v>8</v>
      </c>
      <c r="BI701" s="225">
        <f t="shared" ref="BI701:BI706" si="317">IFERROR(BH701-SUM(W701:BF701)/60,0)</f>
        <v>7</v>
      </c>
      <c r="BJ701" s="225">
        <f t="shared" ref="BJ701:BJ707" si="318">IFERROR(BI701/BH701*100,0)</f>
        <v>87.5</v>
      </c>
      <c r="BK701" s="226">
        <f t="shared" ref="BK701:BK707" si="319">IFERROR(((U701*N701)/(BI701*3600)*100),0)</f>
        <v>92.3611111111111</v>
      </c>
      <c r="BL701" s="226">
        <f t="shared" ref="BL701:BL707" si="320">IFERROR(((U701-(R701+S701+T701))/U701*100),0)</f>
        <v>96.1331901181525</v>
      </c>
      <c r="BM701" s="226">
        <f t="shared" ref="BM701:BM707" si="321">IFERROR((((BJ701*BK701*BL701)/1000000)*100),0)</f>
        <v>77.6909722222222</v>
      </c>
      <c r="BN701" s="237">
        <f t="shared" ref="BN701:BN716" si="322">(W701+AP701+BE701+BF701)/60</f>
        <v>0.333333333333333</v>
      </c>
      <c r="BO701" s="237">
        <f t="shared" ref="BO701:BO716" si="323">IFERROR(((BH701-BN701)*3600)/N701,0)</f>
        <v>1104</v>
      </c>
      <c r="BP701" s="237">
        <f t="shared" ref="BP701:BP716" si="324">IFERROR(SUM(W701:BF701)/60-BN701,0)</f>
        <v>0.666666666666667</v>
      </c>
      <c r="BQ701" s="238">
        <f t="shared" ref="BQ701:BQ716" si="325">IFERROR(BP701*3600/N701,0)</f>
        <v>96</v>
      </c>
      <c r="BR701" s="140">
        <v>1</v>
      </c>
      <c r="BS701" s="140"/>
      <c r="BT701" s="140"/>
      <c r="BU701" s="141"/>
      <c r="BV701" s="140"/>
      <c r="BW701" s="153">
        <f t="shared" si="303"/>
        <v>912</v>
      </c>
    </row>
    <row r="702" s="129" customFormat="1" spans="1:75">
      <c r="A702" s="170">
        <v>759</v>
      </c>
      <c r="B702" s="171">
        <v>46063</v>
      </c>
      <c r="C702" s="223" t="s">
        <v>97</v>
      </c>
      <c r="D702" s="130" t="str">
        <f t="shared" si="313"/>
        <v>IG</v>
      </c>
      <c r="E702" s="172" t="s">
        <v>149</v>
      </c>
      <c r="F702" s="172" t="s">
        <v>134</v>
      </c>
      <c r="G702" s="173" t="s">
        <v>150</v>
      </c>
      <c r="H702" s="173"/>
      <c r="I702" s="173"/>
      <c r="J702" s="105">
        <v>200497.11</v>
      </c>
      <c r="K702" s="197" t="str">
        <f>VLOOKUP(J702,'[3]Item List (3)'!A$1:B$110000,2,FALSE)</f>
        <v>OR.MNA6718G</v>
      </c>
      <c r="L702" s="105">
        <v>260129020</v>
      </c>
      <c r="M702" s="198" t="str">
        <f t="shared" si="302"/>
        <v>OR</v>
      </c>
      <c r="N702" s="153">
        <v>30</v>
      </c>
      <c r="O702" s="199">
        <f t="shared" si="314"/>
        <v>120</v>
      </c>
      <c r="P702" s="153">
        <v>1</v>
      </c>
      <c r="Q702" s="153">
        <v>805</v>
      </c>
      <c r="R702" s="153"/>
      <c r="S702" s="153">
        <v>18</v>
      </c>
      <c r="T702" s="153"/>
      <c r="U702" s="209">
        <f t="shared" si="312"/>
        <v>823</v>
      </c>
      <c r="V702" s="153">
        <v>450</v>
      </c>
      <c r="W702" s="153"/>
      <c r="X702" s="153"/>
      <c r="Y702" s="153"/>
      <c r="Z702" s="153">
        <v>10</v>
      </c>
      <c r="AA702" s="153"/>
      <c r="AB702" s="153"/>
      <c r="AC702" s="153"/>
      <c r="AD702" s="153"/>
      <c r="AE702" s="153">
        <v>5</v>
      </c>
      <c r="AF702" s="153"/>
      <c r="AG702" s="153"/>
      <c r="AH702" s="153"/>
      <c r="AI702" s="153"/>
      <c r="AJ702" s="153"/>
      <c r="AK702" s="153"/>
      <c r="AL702" s="153"/>
      <c r="AM702" s="153"/>
      <c r="AN702" s="153"/>
      <c r="AO702" s="153"/>
      <c r="AP702" s="153">
        <v>10</v>
      </c>
      <c r="AQ702" s="153"/>
      <c r="AR702" s="153"/>
      <c r="AS702" s="153"/>
      <c r="AT702" s="153"/>
      <c r="AU702" s="153"/>
      <c r="AV702" s="153"/>
      <c r="AW702" s="153"/>
      <c r="AX702" s="153"/>
      <c r="AY702" s="153"/>
      <c r="AZ702" s="153"/>
      <c r="BA702" s="153"/>
      <c r="BB702" s="153"/>
      <c r="BC702" s="153"/>
      <c r="BD702" s="153"/>
      <c r="BE702" s="153">
        <v>5</v>
      </c>
      <c r="BF702" s="153"/>
      <c r="BG702" s="223">
        <f t="shared" si="315"/>
        <v>480</v>
      </c>
      <c r="BH702" s="224">
        <f t="shared" si="316"/>
        <v>8</v>
      </c>
      <c r="BI702" s="225">
        <f t="shared" si="317"/>
        <v>7.5</v>
      </c>
      <c r="BJ702" s="225">
        <f t="shared" si="318"/>
        <v>93.75</v>
      </c>
      <c r="BK702" s="226">
        <f t="shared" si="319"/>
        <v>91.4444444444444</v>
      </c>
      <c r="BL702" s="226">
        <f t="shared" si="320"/>
        <v>97.812879708384</v>
      </c>
      <c r="BM702" s="226">
        <f t="shared" si="321"/>
        <v>83.8541666666667</v>
      </c>
      <c r="BN702" s="237">
        <f t="shared" si="322"/>
        <v>0.25</v>
      </c>
      <c r="BO702" s="237">
        <f t="shared" si="323"/>
        <v>930</v>
      </c>
      <c r="BP702" s="237">
        <f t="shared" si="324"/>
        <v>0.25</v>
      </c>
      <c r="BQ702" s="238">
        <f t="shared" si="325"/>
        <v>30</v>
      </c>
      <c r="BR702" s="140">
        <v>1</v>
      </c>
      <c r="BS702" s="140"/>
      <c r="BT702" s="140"/>
      <c r="BU702" s="141"/>
      <c r="BV702" s="140"/>
      <c r="BW702" s="153">
        <f t="shared" si="303"/>
        <v>805</v>
      </c>
    </row>
    <row r="703" s="129" customFormat="1" spans="1:75">
      <c r="A703" s="170">
        <v>760</v>
      </c>
      <c r="B703" s="171">
        <v>46063</v>
      </c>
      <c r="C703" s="223" t="s">
        <v>99</v>
      </c>
      <c r="D703" s="130" t="str">
        <f t="shared" si="313"/>
        <v>IG</v>
      </c>
      <c r="E703" s="172" t="s">
        <v>149</v>
      </c>
      <c r="F703" s="172" t="s">
        <v>134</v>
      </c>
      <c r="G703" s="173" t="s">
        <v>130</v>
      </c>
      <c r="H703" s="173"/>
      <c r="I703" s="173"/>
      <c r="J703" s="105">
        <v>200497.11</v>
      </c>
      <c r="K703" s="197" t="str">
        <f>VLOOKUP(J703,'[3]Item List (3)'!A$1:B$110000,2,FALSE)</f>
        <v>OR.MNA6718G</v>
      </c>
      <c r="L703" s="105">
        <v>260129020</v>
      </c>
      <c r="M703" s="198" t="str">
        <f t="shared" si="302"/>
        <v>OR</v>
      </c>
      <c r="N703" s="153">
        <v>30</v>
      </c>
      <c r="O703" s="199">
        <f t="shared" si="314"/>
        <v>120</v>
      </c>
      <c r="P703" s="153">
        <v>1</v>
      </c>
      <c r="Q703" s="153">
        <v>816</v>
      </c>
      <c r="R703" s="153">
        <v>5</v>
      </c>
      <c r="S703" s="153">
        <v>7</v>
      </c>
      <c r="T703" s="153"/>
      <c r="U703" s="209">
        <f t="shared" si="312"/>
        <v>823</v>
      </c>
      <c r="V703" s="153">
        <v>440</v>
      </c>
      <c r="W703" s="153"/>
      <c r="X703" s="153"/>
      <c r="Y703" s="153"/>
      <c r="Z703" s="153"/>
      <c r="AA703" s="153"/>
      <c r="AB703" s="153"/>
      <c r="AC703" s="153"/>
      <c r="AD703" s="153"/>
      <c r="AE703" s="153"/>
      <c r="AF703" s="153"/>
      <c r="AG703" s="153"/>
      <c r="AH703" s="153"/>
      <c r="AI703" s="153"/>
      <c r="AJ703" s="153"/>
      <c r="AK703" s="153"/>
      <c r="AL703" s="153"/>
      <c r="AM703" s="153"/>
      <c r="AN703" s="153"/>
      <c r="AO703" s="153"/>
      <c r="AP703" s="153">
        <v>10</v>
      </c>
      <c r="AQ703" s="153"/>
      <c r="AR703" s="153"/>
      <c r="AS703" s="153"/>
      <c r="AT703" s="153"/>
      <c r="AU703" s="153"/>
      <c r="AV703" s="153"/>
      <c r="AW703" s="153"/>
      <c r="AX703" s="153"/>
      <c r="AY703" s="153"/>
      <c r="AZ703" s="153">
        <v>30</v>
      </c>
      <c r="BA703" s="153"/>
      <c r="BB703" s="153"/>
      <c r="BC703" s="153"/>
      <c r="BD703" s="153"/>
      <c r="BE703" s="153"/>
      <c r="BF703" s="153"/>
      <c r="BG703" s="223">
        <f t="shared" si="315"/>
        <v>480</v>
      </c>
      <c r="BH703" s="224">
        <f t="shared" si="316"/>
        <v>8</v>
      </c>
      <c r="BI703" s="225">
        <f t="shared" si="317"/>
        <v>7.33333333333333</v>
      </c>
      <c r="BJ703" s="225">
        <f t="shared" si="318"/>
        <v>91.6666666666667</v>
      </c>
      <c r="BK703" s="226">
        <f t="shared" si="319"/>
        <v>93.5227272727273</v>
      </c>
      <c r="BL703" s="226">
        <f t="shared" si="320"/>
        <v>98.5419198055893</v>
      </c>
      <c r="BM703" s="226">
        <f t="shared" si="321"/>
        <v>84.4791666666666</v>
      </c>
      <c r="BN703" s="237">
        <f t="shared" si="322"/>
        <v>0.166666666666667</v>
      </c>
      <c r="BO703" s="237">
        <f t="shared" si="323"/>
        <v>940</v>
      </c>
      <c r="BP703" s="237">
        <f t="shared" si="324"/>
        <v>0.5</v>
      </c>
      <c r="BQ703" s="238">
        <f t="shared" si="325"/>
        <v>60</v>
      </c>
      <c r="BR703" s="140">
        <v>1</v>
      </c>
      <c r="BS703" s="140">
        <v>2</v>
      </c>
      <c r="BT703" s="140"/>
      <c r="BU703" s="141"/>
      <c r="BV703" s="140"/>
      <c r="BW703" s="153">
        <f t="shared" si="303"/>
        <v>816</v>
      </c>
    </row>
    <row r="704" s="129" customFormat="1" spans="1:75">
      <c r="A704" s="170">
        <v>761</v>
      </c>
      <c r="B704" s="171">
        <v>46063</v>
      </c>
      <c r="C704" s="223" t="s">
        <v>97</v>
      </c>
      <c r="D704" s="130" t="str">
        <f t="shared" si="313"/>
        <v>IG</v>
      </c>
      <c r="E704" s="172" t="s">
        <v>152</v>
      </c>
      <c r="F704" s="172"/>
      <c r="G704" s="173"/>
      <c r="H704" s="173"/>
      <c r="I704" s="173"/>
      <c r="J704" s="105"/>
      <c r="K704" s="197" t="e">
        <f>VLOOKUP(J704,'[3]Item List (3)'!A$1:B$110000,2,FALSE)</f>
        <v>#N/A</v>
      </c>
      <c r="L704" s="105"/>
      <c r="M704" s="198" t="str">
        <f t="shared" si="302"/>
        <v>IR</v>
      </c>
      <c r="N704" s="153"/>
      <c r="O704" s="199" t="str">
        <f t="shared" si="314"/>
        <v/>
      </c>
      <c r="P704" s="153"/>
      <c r="Q704" s="153"/>
      <c r="R704" s="153"/>
      <c r="S704" s="153"/>
      <c r="T704" s="153"/>
      <c r="U704" s="209">
        <f t="shared" si="312"/>
        <v>0</v>
      </c>
      <c r="V704" s="153"/>
      <c r="W704" s="153"/>
      <c r="X704" s="153"/>
      <c r="Y704" s="153"/>
      <c r="Z704" s="153"/>
      <c r="AA704" s="153"/>
      <c r="AB704" s="153"/>
      <c r="AC704" s="153"/>
      <c r="AD704" s="153"/>
      <c r="AE704" s="153"/>
      <c r="AF704" s="153"/>
      <c r="AG704" s="153"/>
      <c r="AH704" s="153"/>
      <c r="AI704" s="153"/>
      <c r="AJ704" s="153"/>
      <c r="AK704" s="153"/>
      <c r="AL704" s="153"/>
      <c r="AM704" s="153"/>
      <c r="AN704" s="153"/>
      <c r="AO704" s="153"/>
      <c r="AP704" s="153"/>
      <c r="AQ704" s="153"/>
      <c r="AR704" s="153"/>
      <c r="AS704" s="153"/>
      <c r="AT704" s="153"/>
      <c r="AU704" s="153"/>
      <c r="AV704" s="153"/>
      <c r="AW704" s="153">
        <v>480</v>
      </c>
      <c r="AX704" s="153"/>
      <c r="AY704" s="153"/>
      <c r="AZ704" s="153"/>
      <c r="BA704" s="153"/>
      <c r="BB704" s="153"/>
      <c r="BC704" s="153"/>
      <c r="BD704" s="153"/>
      <c r="BE704" s="153"/>
      <c r="BF704" s="153"/>
      <c r="BG704" s="223">
        <f t="shared" si="315"/>
        <v>480</v>
      </c>
      <c r="BH704" s="224">
        <f t="shared" si="316"/>
        <v>8</v>
      </c>
      <c r="BI704" s="225">
        <f t="shared" si="317"/>
        <v>0</v>
      </c>
      <c r="BJ704" s="225">
        <f t="shared" si="318"/>
        <v>0</v>
      </c>
      <c r="BK704" s="226">
        <f t="shared" si="319"/>
        <v>0</v>
      </c>
      <c r="BL704" s="226">
        <f t="shared" si="320"/>
        <v>0</v>
      </c>
      <c r="BM704" s="226">
        <f t="shared" si="321"/>
        <v>0</v>
      </c>
      <c r="BN704" s="237">
        <f t="shared" si="322"/>
        <v>0</v>
      </c>
      <c r="BO704" s="237">
        <f t="shared" si="323"/>
        <v>0</v>
      </c>
      <c r="BP704" s="237">
        <f t="shared" si="324"/>
        <v>8</v>
      </c>
      <c r="BQ704" s="238">
        <f t="shared" si="325"/>
        <v>0</v>
      </c>
      <c r="BR704" s="140"/>
      <c r="BS704" s="140"/>
      <c r="BT704" s="140"/>
      <c r="BU704" s="141"/>
      <c r="BV704" s="140"/>
      <c r="BW704" s="153">
        <f t="shared" si="303"/>
        <v>0</v>
      </c>
    </row>
    <row r="705" s="129" customFormat="1" spans="1:75">
      <c r="A705" s="170">
        <v>762</v>
      </c>
      <c r="B705" s="171">
        <v>46063</v>
      </c>
      <c r="C705" s="223" t="s">
        <v>99</v>
      </c>
      <c r="D705" s="130" t="str">
        <f t="shared" si="313"/>
        <v>IG</v>
      </c>
      <c r="E705" s="172" t="s">
        <v>152</v>
      </c>
      <c r="F705" s="172"/>
      <c r="G705" s="173"/>
      <c r="H705" s="173"/>
      <c r="I705" s="173"/>
      <c r="J705" s="105"/>
      <c r="K705" s="197" t="e">
        <f>VLOOKUP(J705,'[3]Item List (3)'!A$1:B$110000,2,FALSE)</f>
        <v>#N/A</v>
      </c>
      <c r="L705" s="105"/>
      <c r="M705" s="198" t="str">
        <f t="shared" si="302"/>
        <v>IR</v>
      </c>
      <c r="N705" s="153"/>
      <c r="O705" s="199" t="str">
        <f t="shared" si="314"/>
        <v/>
      </c>
      <c r="P705" s="153"/>
      <c r="Q705" s="153"/>
      <c r="R705" s="153"/>
      <c r="S705" s="153"/>
      <c r="T705" s="153"/>
      <c r="U705" s="209">
        <f t="shared" si="312"/>
        <v>0</v>
      </c>
      <c r="V705" s="153"/>
      <c r="W705" s="153"/>
      <c r="X705" s="153"/>
      <c r="Y705" s="153"/>
      <c r="Z705" s="153"/>
      <c r="AA705" s="153"/>
      <c r="AB705" s="153"/>
      <c r="AC705" s="153"/>
      <c r="AD705" s="153"/>
      <c r="AE705" s="153"/>
      <c r="AF705" s="153"/>
      <c r="AG705" s="153"/>
      <c r="AH705" s="153"/>
      <c r="AI705" s="153"/>
      <c r="AJ705" s="153"/>
      <c r="AK705" s="153"/>
      <c r="AL705" s="153"/>
      <c r="AM705" s="153"/>
      <c r="AN705" s="153"/>
      <c r="AO705" s="153"/>
      <c r="AP705" s="153"/>
      <c r="AQ705" s="153"/>
      <c r="AR705" s="153"/>
      <c r="AS705" s="153"/>
      <c r="AT705" s="153"/>
      <c r="AU705" s="153"/>
      <c r="AV705" s="153"/>
      <c r="AW705" s="153">
        <v>480</v>
      </c>
      <c r="AX705" s="153"/>
      <c r="AY705" s="153"/>
      <c r="AZ705" s="153"/>
      <c r="BA705" s="153"/>
      <c r="BB705" s="153"/>
      <c r="BC705" s="153"/>
      <c r="BD705" s="153"/>
      <c r="BE705" s="153"/>
      <c r="BF705" s="153"/>
      <c r="BG705" s="223">
        <f t="shared" si="315"/>
        <v>480</v>
      </c>
      <c r="BH705" s="224">
        <f t="shared" si="316"/>
        <v>8</v>
      </c>
      <c r="BI705" s="225">
        <f t="shared" si="317"/>
        <v>0</v>
      </c>
      <c r="BJ705" s="225">
        <f t="shared" si="318"/>
        <v>0</v>
      </c>
      <c r="BK705" s="226">
        <f t="shared" si="319"/>
        <v>0</v>
      </c>
      <c r="BL705" s="226">
        <f t="shared" si="320"/>
        <v>0</v>
      </c>
      <c r="BM705" s="226">
        <f t="shared" si="321"/>
        <v>0</v>
      </c>
      <c r="BN705" s="237">
        <f t="shared" si="322"/>
        <v>0</v>
      </c>
      <c r="BO705" s="237">
        <f t="shared" si="323"/>
        <v>0</v>
      </c>
      <c r="BP705" s="237">
        <f t="shared" si="324"/>
        <v>8</v>
      </c>
      <c r="BQ705" s="238">
        <f t="shared" si="325"/>
        <v>0</v>
      </c>
      <c r="BR705" s="140"/>
      <c r="BS705" s="140"/>
      <c r="BT705" s="140"/>
      <c r="BU705" s="141"/>
      <c r="BV705" s="140"/>
      <c r="BW705" s="153">
        <f t="shared" si="303"/>
        <v>0</v>
      </c>
    </row>
    <row r="706" s="129" customFormat="1" spans="1:75">
      <c r="A706" s="170">
        <v>763</v>
      </c>
      <c r="B706" s="171">
        <v>46063</v>
      </c>
      <c r="C706" s="223" t="s">
        <v>97</v>
      </c>
      <c r="D706" s="130" t="str">
        <f t="shared" si="313"/>
        <v>IG</v>
      </c>
      <c r="E706" s="172" t="s">
        <v>153</v>
      </c>
      <c r="F706" s="172" t="s">
        <v>134</v>
      </c>
      <c r="G706" s="173" t="s">
        <v>155</v>
      </c>
      <c r="H706" s="173"/>
      <c r="I706" s="173"/>
      <c r="J706" s="105">
        <v>208448</v>
      </c>
      <c r="K706" s="197" t="str">
        <f>VLOOKUP(J706,'[3]Item List (3)'!A$1:B$110000,2,FALSE)</f>
        <v>R.OR 448(JC 8007) </v>
      </c>
      <c r="L706" s="105">
        <v>251223010</v>
      </c>
      <c r="M706" s="198" t="str">
        <f t="shared" si="302"/>
        <v>OR</v>
      </c>
      <c r="N706" s="153">
        <v>30</v>
      </c>
      <c r="O706" s="199">
        <f t="shared" si="314"/>
        <v>120</v>
      </c>
      <c r="P706" s="153">
        <v>1</v>
      </c>
      <c r="Q706" s="153">
        <v>544</v>
      </c>
      <c r="R706" s="153">
        <v>51</v>
      </c>
      <c r="S706" s="153">
        <v>47</v>
      </c>
      <c r="T706" s="153"/>
      <c r="U706" s="209">
        <f t="shared" si="312"/>
        <v>591</v>
      </c>
      <c r="V706" s="153">
        <v>385</v>
      </c>
      <c r="W706" s="153"/>
      <c r="X706" s="153"/>
      <c r="Y706" s="153"/>
      <c r="Z706" s="153">
        <v>20</v>
      </c>
      <c r="AA706" s="153"/>
      <c r="AB706" s="153"/>
      <c r="AC706" s="153">
        <v>15</v>
      </c>
      <c r="AD706" s="153"/>
      <c r="AE706" s="153">
        <v>5</v>
      </c>
      <c r="AF706" s="153">
        <v>10</v>
      </c>
      <c r="AG706" s="153"/>
      <c r="AH706" s="153"/>
      <c r="AI706" s="153"/>
      <c r="AJ706" s="153"/>
      <c r="AK706" s="153"/>
      <c r="AL706" s="153"/>
      <c r="AM706" s="153"/>
      <c r="AN706" s="153"/>
      <c r="AO706" s="153"/>
      <c r="AP706" s="153">
        <v>20</v>
      </c>
      <c r="AQ706" s="153"/>
      <c r="AR706" s="153"/>
      <c r="AS706" s="153"/>
      <c r="AT706" s="153"/>
      <c r="AU706" s="153"/>
      <c r="AV706" s="153"/>
      <c r="AW706" s="153"/>
      <c r="AX706" s="153"/>
      <c r="AY706" s="153"/>
      <c r="AZ706" s="153"/>
      <c r="BA706" s="153"/>
      <c r="BB706" s="153"/>
      <c r="BC706" s="153">
        <v>20</v>
      </c>
      <c r="BD706" s="153"/>
      <c r="BE706" s="153">
        <v>5</v>
      </c>
      <c r="BF706" s="153"/>
      <c r="BG706" s="223">
        <f t="shared" si="315"/>
        <v>480</v>
      </c>
      <c r="BH706" s="224">
        <f t="shared" si="316"/>
        <v>8</v>
      </c>
      <c r="BI706" s="225">
        <f t="shared" si="317"/>
        <v>6.41666666666667</v>
      </c>
      <c r="BJ706" s="225">
        <f t="shared" si="318"/>
        <v>80.2083333333333</v>
      </c>
      <c r="BK706" s="226">
        <f t="shared" si="319"/>
        <v>76.7532467532468</v>
      </c>
      <c r="BL706" s="226">
        <f t="shared" si="320"/>
        <v>83.4179357021997</v>
      </c>
      <c r="BM706" s="226">
        <f t="shared" si="321"/>
        <v>51.3541666666667</v>
      </c>
      <c r="BN706" s="237">
        <f t="shared" si="322"/>
        <v>0.416666666666667</v>
      </c>
      <c r="BO706" s="237">
        <f t="shared" si="323"/>
        <v>910</v>
      </c>
      <c r="BP706" s="237">
        <f t="shared" si="324"/>
        <v>1.16666666666667</v>
      </c>
      <c r="BQ706" s="238">
        <f t="shared" si="325"/>
        <v>140</v>
      </c>
      <c r="BR706" s="140"/>
      <c r="BS706" s="140"/>
      <c r="BT706" s="140"/>
      <c r="BU706" s="141"/>
      <c r="BV706" s="140"/>
      <c r="BW706" s="153">
        <f t="shared" si="303"/>
        <v>544</v>
      </c>
    </row>
    <row r="707" s="129" customFormat="1" spans="1:75">
      <c r="A707" s="170">
        <v>764</v>
      </c>
      <c r="B707" s="171">
        <v>46063</v>
      </c>
      <c r="C707" s="223" t="s">
        <v>99</v>
      </c>
      <c r="D707" s="130" t="str">
        <f t="shared" si="313"/>
        <v>IG</v>
      </c>
      <c r="E707" s="172" t="s">
        <v>153</v>
      </c>
      <c r="F707" s="172" t="s">
        <v>134</v>
      </c>
      <c r="G707" s="173" t="s">
        <v>136</v>
      </c>
      <c r="H707" s="173"/>
      <c r="I707" s="173"/>
      <c r="J707" s="105">
        <v>208448</v>
      </c>
      <c r="K707" s="197" t="str">
        <f>VLOOKUP(J707,'[3]Item List (3)'!A$1:B$110000,2,FALSE)</f>
        <v>R.OR 448(JC 8007) </v>
      </c>
      <c r="L707" s="105">
        <v>251223010</v>
      </c>
      <c r="M707" s="198" t="str">
        <f t="shared" si="302"/>
        <v>OR</v>
      </c>
      <c r="N707" s="153">
        <v>30</v>
      </c>
      <c r="O707" s="199">
        <f t="shared" si="314"/>
        <v>120</v>
      </c>
      <c r="P707" s="153">
        <v>1</v>
      </c>
      <c r="Q707" s="153">
        <v>565</v>
      </c>
      <c r="R707" s="153">
        <v>48</v>
      </c>
      <c r="S707" s="153">
        <v>20</v>
      </c>
      <c r="T707" s="153"/>
      <c r="U707" s="209">
        <f t="shared" si="312"/>
        <v>585</v>
      </c>
      <c r="V707" s="153">
        <v>355</v>
      </c>
      <c r="W707" s="153"/>
      <c r="X707" s="153"/>
      <c r="Y707" s="153"/>
      <c r="Z707" s="153">
        <v>20</v>
      </c>
      <c r="AA707" s="153"/>
      <c r="AB707" s="153"/>
      <c r="AC707" s="153">
        <v>25</v>
      </c>
      <c r="AD707" s="153"/>
      <c r="AE707" s="153">
        <v>5</v>
      </c>
      <c r="AF707" s="153"/>
      <c r="AG707" s="153"/>
      <c r="AH707" s="153"/>
      <c r="AI707" s="153"/>
      <c r="AJ707" s="153"/>
      <c r="AK707" s="153"/>
      <c r="AL707" s="153"/>
      <c r="AM707" s="153"/>
      <c r="AN707" s="153"/>
      <c r="AO707" s="153"/>
      <c r="AP707" s="153">
        <v>30</v>
      </c>
      <c r="AQ707" s="153"/>
      <c r="AR707" s="153"/>
      <c r="AS707" s="153"/>
      <c r="AT707" s="153"/>
      <c r="AU707" s="153"/>
      <c r="AV707" s="153"/>
      <c r="AW707" s="153"/>
      <c r="AX707" s="153"/>
      <c r="AY707" s="153"/>
      <c r="AZ707" s="153">
        <v>30</v>
      </c>
      <c r="BA707" s="153"/>
      <c r="BB707" s="153"/>
      <c r="BC707" s="153">
        <v>10</v>
      </c>
      <c r="BD707" s="153"/>
      <c r="BE707" s="153">
        <v>5</v>
      </c>
      <c r="BF707" s="153"/>
      <c r="BG707" s="223">
        <f t="shared" si="315"/>
        <v>480</v>
      </c>
      <c r="BH707" s="224">
        <f t="shared" si="316"/>
        <v>8</v>
      </c>
      <c r="BI707" s="225">
        <v>0</v>
      </c>
      <c r="BJ707" s="225">
        <f t="shared" si="318"/>
        <v>0</v>
      </c>
      <c r="BK707" s="226">
        <f t="shared" si="319"/>
        <v>0</v>
      </c>
      <c r="BL707" s="226">
        <f t="shared" si="320"/>
        <v>88.3760683760684</v>
      </c>
      <c r="BM707" s="226">
        <f t="shared" si="321"/>
        <v>0</v>
      </c>
      <c r="BN707" s="237">
        <f t="shared" si="322"/>
        <v>0.583333333333333</v>
      </c>
      <c r="BO707" s="237">
        <f t="shared" si="323"/>
        <v>890</v>
      </c>
      <c r="BP707" s="237">
        <f t="shared" si="324"/>
        <v>1.5</v>
      </c>
      <c r="BQ707" s="238">
        <f t="shared" si="325"/>
        <v>180</v>
      </c>
      <c r="BR707" s="140"/>
      <c r="BS707" s="140"/>
      <c r="BT707" s="140"/>
      <c r="BU707" s="141"/>
      <c r="BV707" s="140"/>
      <c r="BW707" s="153">
        <f t="shared" si="303"/>
        <v>565</v>
      </c>
    </row>
    <row r="708" s="129" customFormat="1" spans="1:75">
      <c r="A708" s="170">
        <v>765</v>
      </c>
      <c r="B708" s="171">
        <v>46063</v>
      </c>
      <c r="C708" s="223" t="s">
        <v>97</v>
      </c>
      <c r="D708" s="130" t="str">
        <f t="shared" si="313"/>
        <v>IG</v>
      </c>
      <c r="E708" s="172" t="s">
        <v>156</v>
      </c>
      <c r="F708" s="172"/>
      <c r="G708" s="173"/>
      <c r="H708" s="173"/>
      <c r="I708" s="173"/>
      <c r="J708" s="105"/>
      <c r="K708" s="197" t="e">
        <f>VLOOKUP(J708,'[3]Item List (3)'!A$1:B$110000,2,FALSE)</f>
        <v>#N/A</v>
      </c>
      <c r="L708" s="105"/>
      <c r="M708" s="198" t="str">
        <f t="shared" si="302"/>
        <v>IR</v>
      </c>
      <c r="N708" s="153"/>
      <c r="O708" s="199" t="str">
        <f t="shared" si="314"/>
        <v/>
      </c>
      <c r="P708" s="153"/>
      <c r="Q708" s="153"/>
      <c r="R708" s="153"/>
      <c r="S708" s="153"/>
      <c r="T708" s="153"/>
      <c r="U708" s="209">
        <f t="shared" si="312"/>
        <v>0</v>
      </c>
      <c r="V708" s="153"/>
      <c r="W708" s="153"/>
      <c r="X708" s="153"/>
      <c r="Y708" s="153"/>
      <c r="Z708" s="153"/>
      <c r="AA708" s="153"/>
      <c r="AB708" s="153"/>
      <c r="AC708" s="153"/>
      <c r="AD708" s="153"/>
      <c r="AE708" s="153"/>
      <c r="AF708" s="153"/>
      <c r="AG708" s="153"/>
      <c r="AH708" s="153"/>
      <c r="AI708" s="153"/>
      <c r="AJ708" s="153"/>
      <c r="AK708" s="153"/>
      <c r="AL708" s="153"/>
      <c r="AM708" s="153"/>
      <c r="AN708" s="153"/>
      <c r="AO708" s="153"/>
      <c r="AP708" s="153"/>
      <c r="AQ708" s="153"/>
      <c r="AR708" s="153">
        <v>480</v>
      </c>
      <c r="AS708" s="153"/>
      <c r="AT708" s="153"/>
      <c r="AU708" s="153"/>
      <c r="AV708" s="153"/>
      <c r="AW708" s="153"/>
      <c r="AX708" s="153"/>
      <c r="AY708" s="153"/>
      <c r="AZ708" s="153"/>
      <c r="BA708" s="153"/>
      <c r="BB708" s="153"/>
      <c r="BC708" s="153"/>
      <c r="BD708" s="153"/>
      <c r="BE708" s="153"/>
      <c r="BF708" s="153"/>
      <c r="BG708" s="223">
        <f t="shared" si="315"/>
        <v>480</v>
      </c>
      <c r="BH708" s="224">
        <f t="shared" si="316"/>
        <v>8</v>
      </c>
      <c r="BI708" s="225">
        <f t="shared" ref="BI708:BI713" si="326">IFERROR(BH708-SUM(W708:BF708)/60,0)</f>
        <v>0</v>
      </c>
      <c r="BJ708" s="225">
        <f t="shared" ref="BJ708:BJ713" si="327">IFERROR(BI708/BH708*100,0)</f>
        <v>0</v>
      </c>
      <c r="BK708" s="226">
        <f t="shared" ref="BK708:BK713" si="328">IFERROR(((U708*N708)/(BI708*3600)*100),0)</f>
        <v>0</v>
      </c>
      <c r="BL708" s="226">
        <f t="shared" ref="BL708:BL713" si="329">IFERROR(((U708-(R708+S708+T708))/U708*100),0)</f>
        <v>0</v>
      </c>
      <c r="BM708" s="226">
        <f t="shared" ref="BM708:BM713" si="330">IFERROR((((BJ708*BK708*BL708)/1000000)*100),0)</f>
        <v>0</v>
      </c>
      <c r="BN708" s="237">
        <f t="shared" si="322"/>
        <v>0</v>
      </c>
      <c r="BO708" s="237">
        <f t="shared" si="323"/>
        <v>0</v>
      </c>
      <c r="BP708" s="237">
        <f t="shared" si="324"/>
        <v>8</v>
      </c>
      <c r="BQ708" s="238">
        <f t="shared" si="325"/>
        <v>0</v>
      </c>
      <c r="BR708" s="140"/>
      <c r="BS708" s="140"/>
      <c r="BT708" s="140"/>
      <c r="BU708" s="141"/>
      <c r="BV708" s="140"/>
      <c r="BW708" s="153">
        <f t="shared" si="303"/>
        <v>0</v>
      </c>
    </row>
    <row r="709" s="129" customFormat="1" spans="1:75">
      <c r="A709" s="170">
        <v>766</v>
      </c>
      <c r="B709" s="171">
        <v>46063</v>
      </c>
      <c r="C709" s="223" t="s">
        <v>99</v>
      </c>
      <c r="D709" s="130" t="str">
        <f t="shared" si="313"/>
        <v>IG</v>
      </c>
      <c r="E709" s="172" t="s">
        <v>156</v>
      </c>
      <c r="F709" s="172"/>
      <c r="G709" s="173"/>
      <c r="H709" s="173"/>
      <c r="I709" s="173"/>
      <c r="J709" s="105"/>
      <c r="K709" s="197" t="e">
        <f>VLOOKUP(J709,'[3]Item List (3)'!A$1:B$110000,2,FALSE)</f>
        <v>#N/A</v>
      </c>
      <c r="L709" s="105"/>
      <c r="M709" s="198" t="str">
        <f t="shared" si="302"/>
        <v>IR</v>
      </c>
      <c r="N709" s="153"/>
      <c r="O709" s="199" t="str">
        <f t="shared" si="314"/>
        <v/>
      </c>
      <c r="P709" s="153"/>
      <c r="Q709" s="153"/>
      <c r="R709" s="153"/>
      <c r="S709" s="153"/>
      <c r="T709" s="153"/>
      <c r="U709" s="209">
        <f t="shared" si="312"/>
        <v>0</v>
      </c>
      <c r="V709" s="153"/>
      <c r="W709" s="153"/>
      <c r="X709" s="153"/>
      <c r="Y709" s="153"/>
      <c r="Z709" s="153"/>
      <c r="AA709" s="153"/>
      <c r="AB709" s="153"/>
      <c r="AC709" s="153"/>
      <c r="AD709" s="153"/>
      <c r="AE709" s="153"/>
      <c r="AF709" s="153"/>
      <c r="AG709" s="153"/>
      <c r="AH709" s="153"/>
      <c r="AI709" s="153"/>
      <c r="AJ709" s="153"/>
      <c r="AK709" s="153"/>
      <c r="AL709" s="153"/>
      <c r="AM709" s="153"/>
      <c r="AN709" s="153"/>
      <c r="AO709" s="153"/>
      <c r="AP709" s="153"/>
      <c r="AQ709" s="153"/>
      <c r="AR709" s="153">
        <v>480</v>
      </c>
      <c r="AS709" s="153"/>
      <c r="AT709" s="153"/>
      <c r="AU709" s="153"/>
      <c r="AV709" s="153"/>
      <c r="AW709" s="153"/>
      <c r="AX709" s="153"/>
      <c r="AY709" s="153"/>
      <c r="AZ709" s="153"/>
      <c r="BA709" s="153"/>
      <c r="BB709" s="153"/>
      <c r="BC709" s="153"/>
      <c r="BD709" s="153"/>
      <c r="BE709" s="153"/>
      <c r="BF709" s="153"/>
      <c r="BG709" s="223">
        <f t="shared" si="315"/>
        <v>480</v>
      </c>
      <c r="BH709" s="224">
        <f t="shared" si="316"/>
        <v>8</v>
      </c>
      <c r="BI709" s="225">
        <f t="shared" si="326"/>
        <v>0</v>
      </c>
      <c r="BJ709" s="225">
        <f t="shared" si="327"/>
        <v>0</v>
      </c>
      <c r="BK709" s="226">
        <f t="shared" si="328"/>
        <v>0</v>
      </c>
      <c r="BL709" s="226">
        <f t="shared" si="329"/>
        <v>0</v>
      </c>
      <c r="BM709" s="226">
        <f t="shared" si="330"/>
        <v>0</v>
      </c>
      <c r="BN709" s="237">
        <f t="shared" si="322"/>
        <v>0</v>
      </c>
      <c r="BO709" s="237">
        <f t="shared" si="323"/>
        <v>0</v>
      </c>
      <c r="BP709" s="237">
        <f t="shared" si="324"/>
        <v>8</v>
      </c>
      <c r="BQ709" s="238">
        <f t="shared" si="325"/>
        <v>0</v>
      </c>
      <c r="BR709" s="140"/>
      <c r="BS709" s="140"/>
      <c r="BT709" s="140"/>
      <c r="BU709" s="141"/>
      <c r="BV709" s="140"/>
      <c r="BW709" s="153">
        <f t="shared" si="303"/>
        <v>0</v>
      </c>
    </row>
    <row r="710" s="129" customFormat="1" spans="1:75">
      <c r="A710" s="170">
        <v>767</v>
      </c>
      <c r="B710" s="171">
        <v>46063</v>
      </c>
      <c r="C710" s="223" t="s">
        <v>97</v>
      </c>
      <c r="D710" s="130" t="str">
        <f t="shared" si="313"/>
        <v>IG</v>
      </c>
      <c r="E710" s="172" t="s">
        <v>158</v>
      </c>
      <c r="F710" s="172" t="s">
        <v>134</v>
      </c>
      <c r="G710" s="173" t="s">
        <v>186</v>
      </c>
      <c r="H710" s="173"/>
      <c r="I710" s="173"/>
      <c r="J710" s="105">
        <v>104247</v>
      </c>
      <c r="K710" s="197" t="str">
        <f>VLOOKUP(J710,'[3]Item List (3)'!A$1:B$110000,2,FALSE)</f>
        <v>IR.209</v>
      </c>
      <c r="L710" s="105">
        <v>260104001</v>
      </c>
      <c r="M710" s="198" t="str">
        <f t="shared" si="302"/>
        <v>IR</v>
      </c>
      <c r="N710" s="153">
        <v>30</v>
      </c>
      <c r="O710" s="199">
        <f t="shared" si="314"/>
        <v>120</v>
      </c>
      <c r="P710" s="153">
        <v>1</v>
      </c>
      <c r="Q710" s="153">
        <v>449</v>
      </c>
      <c r="R710" s="153">
        <v>37</v>
      </c>
      <c r="S710" s="153">
        <v>2</v>
      </c>
      <c r="T710" s="153">
        <v>4</v>
      </c>
      <c r="U710" s="209">
        <f t="shared" si="312"/>
        <v>455</v>
      </c>
      <c r="V710" s="153">
        <v>265</v>
      </c>
      <c r="W710" s="153"/>
      <c r="X710" s="153"/>
      <c r="Y710" s="153"/>
      <c r="Z710" s="153">
        <v>35</v>
      </c>
      <c r="AA710" s="153"/>
      <c r="AB710" s="153"/>
      <c r="AC710" s="153"/>
      <c r="AD710" s="153"/>
      <c r="AE710" s="153"/>
      <c r="AF710" s="153"/>
      <c r="AG710" s="153"/>
      <c r="AH710" s="153"/>
      <c r="AI710" s="153"/>
      <c r="AJ710" s="153"/>
      <c r="AK710" s="153"/>
      <c r="AL710" s="153"/>
      <c r="AM710" s="153"/>
      <c r="AN710" s="153"/>
      <c r="AO710" s="153"/>
      <c r="AP710" s="153">
        <v>10</v>
      </c>
      <c r="AQ710" s="153"/>
      <c r="AR710" s="153">
        <v>170</v>
      </c>
      <c r="AS710" s="153"/>
      <c r="AT710" s="153"/>
      <c r="AU710" s="153"/>
      <c r="AV710" s="153"/>
      <c r="AW710" s="153"/>
      <c r="AX710" s="153"/>
      <c r="AY710" s="153"/>
      <c r="AZ710" s="153"/>
      <c r="BA710" s="153"/>
      <c r="BB710" s="153"/>
      <c r="BC710" s="153"/>
      <c r="BD710" s="153"/>
      <c r="BE710" s="153"/>
      <c r="BF710" s="153"/>
      <c r="BG710" s="223">
        <f t="shared" si="315"/>
        <v>480</v>
      </c>
      <c r="BH710" s="224">
        <f t="shared" si="316"/>
        <v>8</v>
      </c>
      <c r="BI710" s="225">
        <f t="shared" si="326"/>
        <v>4.41666666666667</v>
      </c>
      <c r="BJ710" s="225">
        <f t="shared" si="327"/>
        <v>55.2083333333333</v>
      </c>
      <c r="BK710" s="226">
        <f t="shared" si="328"/>
        <v>85.8490566037736</v>
      </c>
      <c r="BL710" s="226">
        <f t="shared" si="329"/>
        <v>90.5494505494506</v>
      </c>
      <c r="BM710" s="226">
        <f t="shared" si="330"/>
        <v>42.9166666666667</v>
      </c>
      <c r="BN710" s="237">
        <f t="shared" si="322"/>
        <v>0.166666666666667</v>
      </c>
      <c r="BO710" s="237">
        <f t="shared" si="323"/>
        <v>940</v>
      </c>
      <c r="BP710" s="237">
        <f t="shared" si="324"/>
        <v>3.41666666666667</v>
      </c>
      <c r="BQ710" s="238">
        <f t="shared" si="325"/>
        <v>410</v>
      </c>
      <c r="BR710" s="140"/>
      <c r="BS710" s="140"/>
      <c r="BT710" s="140"/>
      <c r="BU710" s="141"/>
      <c r="BV710" s="140"/>
      <c r="BW710" s="153">
        <f t="shared" si="303"/>
        <v>449</v>
      </c>
    </row>
    <row r="711" s="129" customFormat="1" spans="1:75">
      <c r="A711" s="170">
        <v>768</v>
      </c>
      <c r="B711" s="171">
        <v>46063</v>
      </c>
      <c r="C711" s="223" t="s">
        <v>99</v>
      </c>
      <c r="D711" s="130" t="str">
        <f t="shared" ref="D711:D774" si="331">LEFT(E711,2)</f>
        <v>IG</v>
      </c>
      <c r="E711" s="172" t="s">
        <v>158</v>
      </c>
      <c r="F711" s="172"/>
      <c r="G711" s="173"/>
      <c r="H711" s="173"/>
      <c r="I711" s="173"/>
      <c r="J711" s="105"/>
      <c r="K711" s="197" t="e">
        <f>VLOOKUP(J711,'[3]Item List (3)'!A$1:B$110000,2,FALSE)</f>
        <v>#N/A</v>
      </c>
      <c r="L711" s="105"/>
      <c r="M711" s="198" t="str">
        <f t="shared" si="302"/>
        <v>IR</v>
      </c>
      <c r="N711" s="153"/>
      <c r="O711" s="199" t="str">
        <f t="shared" si="314"/>
        <v/>
      </c>
      <c r="P711" s="153"/>
      <c r="Q711" s="153"/>
      <c r="R711" s="153"/>
      <c r="S711" s="153"/>
      <c r="T711" s="153"/>
      <c r="U711" s="209">
        <f t="shared" ref="U711:U738" si="332">Q711+S711+T711</f>
        <v>0</v>
      </c>
      <c r="V711" s="153"/>
      <c r="W711" s="153"/>
      <c r="X711" s="153"/>
      <c r="Y711" s="153"/>
      <c r="Z711" s="153"/>
      <c r="AA711" s="153"/>
      <c r="AB711" s="153"/>
      <c r="AC711" s="153"/>
      <c r="AD711" s="153"/>
      <c r="AE711" s="153"/>
      <c r="AF711" s="153"/>
      <c r="AG711" s="153"/>
      <c r="AH711" s="153"/>
      <c r="AI711" s="153"/>
      <c r="AJ711" s="153"/>
      <c r="AK711" s="153"/>
      <c r="AL711" s="153"/>
      <c r="AM711" s="153"/>
      <c r="AN711" s="153"/>
      <c r="AO711" s="153"/>
      <c r="AP711" s="153"/>
      <c r="AQ711" s="153"/>
      <c r="AR711" s="153">
        <v>480</v>
      </c>
      <c r="AS711" s="153"/>
      <c r="AT711" s="153"/>
      <c r="AU711" s="153"/>
      <c r="AV711" s="153"/>
      <c r="AW711" s="153"/>
      <c r="AX711" s="153"/>
      <c r="AY711" s="153"/>
      <c r="AZ711" s="153"/>
      <c r="BA711" s="153"/>
      <c r="BB711" s="153"/>
      <c r="BC711" s="153"/>
      <c r="BD711" s="153"/>
      <c r="BE711" s="153"/>
      <c r="BF711" s="153"/>
      <c r="BG711" s="223">
        <f t="shared" ref="BG711:BG738" si="333">SUM(V711:BF711)</f>
        <v>480</v>
      </c>
      <c r="BH711" s="224">
        <f t="shared" si="316"/>
        <v>8</v>
      </c>
      <c r="BI711" s="225">
        <f t="shared" si="326"/>
        <v>0</v>
      </c>
      <c r="BJ711" s="225">
        <f t="shared" si="327"/>
        <v>0</v>
      </c>
      <c r="BK711" s="226">
        <f t="shared" si="328"/>
        <v>0</v>
      </c>
      <c r="BL711" s="226">
        <f t="shared" si="329"/>
        <v>0</v>
      </c>
      <c r="BM711" s="226">
        <f t="shared" si="330"/>
        <v>0</v>
      </c>
      <c r="BN711" s="237">
        <f t="shared" si="322"/>
        <v>0</v>
      </c>
      <c r="BO711" s="237">
        <f t="shared" si="323"/>
        <v>0</v>
      </c>
      <c r="BP711" s="237">
        <f t="shared" si="324"/>
        <v>8</v>
      </c>
      <c r="BQ711" s="238">
        <f t="shared" si="325"/>
        <v>0</v>
      </c>
      <c r="BR711" s="140"/>
      <c r="BS711" s="140"/>
      <c r="BT711" s="140"/>
      <c r="BU711" s="141"/>
      <c r="BV711" s="140"/>
      <c r="BW711" s="153">
        <f t="shared" si="303"/>
        <v>0</v>
      </c>
    </row>
    <row r="712" s="129" customFormat="1" spans="1:75">
      <c r="A712" s="170">
        <v>769</v>
      </c>
      <c r="B712" s="171">
        <v>46063</v>
      </c>
      <c r="C712" s="223" t="s">
        <v>97</v>
      </c>
      <c r="D712" s="130" t="str">
        <f t="shared" si="331"/>
        <v>HO</v>
      </c>
      <c r="E712" s="172" t="s">
        <v>159</v>
      </c>
      <c r="F712" s="172" t="s">
        <v>160</v>
      </c>
      <c r="G712" s="173" t="s">
        <v>162</v>
      </c>
      <c r="H712" s="173" t="s">
        <v>176</v>
      </c>
      <c r="I712" s="173"/>
      <c r="J712" s="105">
        <v>100261</v>
      </c>
      <c r="K712" s="197" t="str">
        <f>VLOOKUP(J712,'[3]Item List (3)'!A$1:B$110000,2,FALSE)</f>
        <v>IR. 211 YY4</v>
      </c>
      <c r="L712" s="105"/>
      <c r="M712" s="198" t="str">
        <f>IF((LEFT(J712))="2",$L$2,$J$2)</f>
        <v>IR</v>
      </c>
      <c r="N712" s="153">
        <v>45</v>
      </c>
      <c r="O712" s="199">
        <f t="shared" si="314"/>
        <v>80</v>
      </c>
      <c r="P712" s="153">
        <v>1</v>
      </c>
      <c r="Q712" s="153">
        <v>383</v>
      </c>
      <c r="R712" s="153"/>
      <c r="S712" s="153"/>
      <c r="T712" s="153"/>
      <c r="U712" s="209">
        <f t="shared" si="332"/>
        <v>383</v>
      </c>
      <c r="V712" s="153">
        <v>415</v>
      </c>
      <c r="W712" s="153"/>
      <c r="X712" s="153">
        <v>20</v>
      </c>
      <c r="Y712" s="153"/>
      <c r="Z712" s="153"/>
      <c r="AA712" s="153"/>
      <c r="AB712" s="153"/>
      <c r="AC712" s="153"/>
      <c r="AD712" s="153"/>
      <c r="AE712" s="153"/>
      <c r="AF712" s="153"/>
      <c r="AG712" s="153"/>
      <c r="AH712" s="153"/>
      <c r="AI712" s="153"/>
      <c r="AJ712" s="153"/>
      <c r="AK712" s="153"/>
      <c r="AL712" s="153"/>
      <c r="AM712" s="153"/>
      <c r="AN712" s="153"/>
      <c r="AO712" s="153"/>
      <c r="AP712" s="153">
        <v>45</v>
      </c>
      <c r="AQ712" s="153"/>
      <c r="AR712" s="153"/>
      <c r="AS712" s="153"/>
      <c r="AT712" s="153"/>
      <c r="AU712" s="153"/>
      <c r="AV712" s="153"/>
      <c r="AW712" s="153"/>
      <c r="AX712" s="153"/>
      <c r="AY712" s="153"/>
      <c r="AZ712" s="153"/>
      <c r="BA712" s="153"/>
      <c r="BB712" s="153"/>
      <c r="BC712" s="153"/>
      <c r="BD712" s="153"/>
      <c r="BE712" s="153"/>
      <c r="BF712" s="153"/>
      <c r="BG712" s="223">
        <f t="shared" si="333"/>
        <v>480</v>
      </c>
      <c r="BH712" s="224">
        <f t="shared" si="316"/>
        <v>8</v>
      </c>
      <c r="BI712" s="225">
        <f t="shared" si="326"/>
        <v>6.91666666666667</v>
      </c>
      <c r="BJ712" s="225">
        <f t="shared" si="327"/>
        <v>86.4583333333333</v>
      </c>
      <c r="BK712" s="226">
        <f t="shared" si="328"/>
        <v>69.2168674698795</v>
      </c>
      <c r="BL712" s="226">
        <f t="shared" si="329"/>
        <v>100</v>
      </c>
      <c r="BM712" s="226">
        <f t="shared" si="330"/>
        <v>59.84375</v>
      </c>
      <c r="BN712" s="237">
        <f t="shared" si="322"/>
        <v>0.75</v>
      </c>
      <c r="BO712" s="237">
        <f t="shared" si="323"/>
        <v>580</v>
      </c>
      <c r="BP712" s="237">
        <f t="shared" si="324"/>
        <v>0.333333333333333</v>
      </c>
      <c r="BQ712" s="238">
        <f t="shared" si="325"/>
        <v>26.6666666666667</v>
      </c>
      <c r="BR712" s="140"/>
      <c r="BS712" s="140"/>
      <c r="BT712" s="140"/>
      <c r="BU712" s="141"/>
      <c r="BV712" s="140"/>
      <c r="BW712" s="153">
        <f t="shared" ref="BW712:BW775" si="334">Q712*P712</f>
        <v>383</v>
      </c>
    </row>
    <row r="713" s="129" customFormat="1" spans="1:75">
      <c r="A713" s="170">
        <v>770</v>
      </c>
      <c r="B713" s="171">
        <v>46063</v>
      </c>
      <c r="C713" s="223" t="s">
        <v>99</v>
      </c>
      <c r="D713" s="130" t="str">
        <f t="shared" si="331"/>
        <v>HO</v>
      </c>
      <c r="E713" s="172" t="s">
        <v>159</v>
      </c>
      <c r="F713" s="172" t="s">
        <v>160</v>
      </c>
      <c r="G713" s="173" t="s">
        <v>164</v>
      </c>
      <c r="H713" s="173" t="s">
        <v>105</v>
      </c>
      <c r="I713" s="173"/>
      <c r="J713" s="105">
        <v>100261</v>
      </c>
      <c r="K713" s="197" t="str">
        <f>VLOOKUP(J713,'[3]Item List (3)'!A$1:B$110000,2,FALSE)</f>
        <v>IR. 211 YY4</v>
      </c>
      <c r="L713" s="105">
        <v>260116004</v>
      </c>
      <c r="M713" s="198" t="str">
        <f>IF((LEFT(J713))="2",$L$2,$J$2)</f>
        <v>IR</v>
      </c>
      <c r="N713" s="153">
        <v>45</v>
      </c>
      <c r="O713" s="199">
        <f t="shared" si="314"/>
        <v>80</v>
      </c>
      <c r="P713" s="153">
        <v>1</v>
      </c>
      <c r="Q713" s="153">
        <v>394</v>
      </c>
      <c r="R713" s="153"/>
      <c r="S713" s="153"/>
      <c r="T713" s="153"/>
      <c r="U713" s="209">
        <f t="shared" si="332"/>
        <v>394</v>
      </c>
      <c r="V713" s="153">
        <v>365</v>
      </c>
      <c r="W713" s="153"/>
      <c r="X713" s="153"/>
      <c r="Y713" s="153"/>
      <c r="Z713" s="153"/>
      <c r="AA713" s="153"/>
      <c r="AB713" s="153"/>
      <c r="AC713" s="153"/>
      <c r="AD713" s="153"/>
      <c r="AE713" s="153"/>
      <c r="AF713" s="153"/>
      <c r="AG713" s="153"/>
      <c r="AH713" s="153"/>
      <c r="AI713" s="153"/>
      <c r="AJ713" s="153"/>
      <c r="AK713" s="153"/>
      <c r="AL713" s="153"/>
      <c r="AM713" s="153"/>
      <c r="AN713" s="153">
        <v>55</v>
      </c>
      <c r="AO713" s="153"/>
      <c r="AP713" s="153">
        <v>30</v>
      </c>
      <c r="AQ713" s="153"/>
      <c r="AR713" s="153"/>
      <c r="AS713" s="153"/>
      <c r="AT713" s="153"/>
      <c r="AU713" s="153"/>
      <c r="AV713" s="153"/>
      <c r="AW713" s="153"/>
      <c r="AX713" s="153"/>
      <c r="AY713" s="153"/>
      <c r="AZ713" s="153">
        <v>30</v>
      </c>
      <c r="BA713" s="153"/>
      <c r="BB713" s="153"/>
      <c r="BC713" s="153"/>
      <c r="BD713" s="153"/>
      <c r="BE713" s="153"/>
      <c r="BF713" s="153"/>
      <c r="BG713" s="223">
        <f t="shared" si="333"/>
        <v>480</v>
      </c>
      <c r="BH713" s="224">
        <f t="shared" si="316"/>
        <v>8</v>
      </c>
      <c r="BI713" s="225">
        <f t="shared" si="326"/>
        <v>6.08333333333333</v>
      </c>
      <c r="BJ713" s="225">
        <f t="shared" si="327"/>
        <v>76.0416666666667</v>
      </c>
      <c r="BK713" s="226">
        <f t="shared" si="328"/>
        <v>80.958904109589</v>
      </c>
      <c r="BL713" s="226">
        <f t="shared" si="329"/>
        <v>100</v>
      </c>
      <c r="BM713" s="226">
        <f t="shared" si="330"/>
        <v>61.5625</v>
      </c>
      <c r="BN713" s="237">
        <f t="shared" si="322"/>
        <v>0.5</v>
      </c>
      <c r="BO713" s="237">
        <f t="shared" si="323"/>
        <v>600</v>
      </c>
      <c r="BP713" s="237">
        <f t="shared" si="324"/>
        <v>1.41666666666667</v>
      </c>
      <c r="BQ713" s="238">
        <f t="shared" si="325"/>
        <v>113.333333333333</v>
      </c>
      <c r="BR713" s="140"/>
      <c r="BS713" s="140"/>
      <c r="BT713" s="140"/>
      <c r="BU713" s="141"/>
      <c r="BV713" s="140"/>
      <c r="BW713" s="153">
        <f t="shared" si="334"/>
        <v>394</v>
      </c>
    </row>
    <row r="714" s="129" customFormat="1" spans="1:75">
      <c r="A714" s="170">
        <v>771</v>
      </c>
      <c r="B714" s="171">
        <v>46063</v>
      </c>
      <c r="C714" s="223" t="s">
        <v>97</v>
      </c>
      <c r="D714" s="130" t="str">
        <f t="shared" si="331"/>
        <v>HO</v>
      </c>
      <c r="E714" s="172" t="s">
        <v>163</v>
      </c>
      <c r="F714" s="172"/>
      <c r="G714" s="173"/>
      <c r="H714" s="173"/>
      <c r="I714" s="173"/>
      <c r="J714" s="105"/>
      <c r="K714" s="197" t="e">
        <f>VLOOKUP(J714,'[3]Item List (3)'!A$1:B$110000,2,FALSE)</f>
        <v>#N/A</v>
      </c>
      <c r="L714" s="105"/>
      <c r="M714" s="198" t="str">
        <f>IF((LEFT(J714))="2",$L$2,$J$2)</f>
        <v>IR</v>
      </c>
      <c r="N714" s="153"/>
      <c r="O714" s="199" t="str">
        <f t="shared" si="314"/>
        <v/>
      </c>
      <c r="P714" s="153"/>
      <c r="Q714" s="153"/>
      <c r="R714" s="153"/>
      <c r="S714" s="153"/>
      <c r="T714" s="153"/>
      <c r="U714" s="209">
        <f t="shared" si="332"/>
        <v>0</v>
      </c>
      <c r="V714" s="153"/>
      <c r="W714" s="153"/>
      <c r="X714" s="153"/>
      <c r="Y714" s="153"/>
      <c r="Z714" s="153"/>
      <c r="AA714" s="153"/>
      <c r="AB714" s="153"/>
      <c r="AC714" s="153"/>
      <c r="AD714" s="153"/>
      <c r="AE714" s="153"/>
      <c r="AF714" s="153"/>
      <c r="AG714" s="153"/>
      <c r="AH714" s="153"/>
      <c r="AI714" s="153"/>
      <c r="AJ714" s="153"/>
      <c r="AK714" s="153"/>
      <c r="AL714" s="153"/>
      <c r="AM714" s="153"/>
      <c r="AN714" s="153"/>
      <c r="AO714" s="153"/>
      <c r="AP714" s="153"/>
      <c r="AQ714" s="153"/>
      <c r="AR714" s="153">
        <v>480</v>
      </c>
      <c r="AS714" s="153"/>
      <c r="AT714" s="153"/>
      <c r="AU714" s="153"/>
      <c r="AV714" s="153"/>
      <c r="AW714" s="153"/>
      <c r="AX714" s="153"/>
      <c r="AY714" s="153"/>
      <c r="AZ714" s="153"/>
      <c r="BA714" s="153"/>
      <c r="BB714" s="153"/>
      <c r="BC714" s="153"/>
      <c r="BD714" s="153"/>
      <c r="BE714" s="153"/>
      <c r="BF714" s="153"/>
      <c r="BG714" s="223">
        <f t="shared" si="333"/>
        <v>480</v>
      </c>
      <c r="BH714" s="224">
        <f t="shared" si="316"/>
        <v>8</v>
      </c>
      <c r="BI714" s="225">
        <f t="shared" ref="BI711:BI757" si="335">IFERROR(BH714-SUM(W714:BF714)/60,0)</f>
        <v>0</v>
      </c>
      <c r="BJ714" s="225">
        <f t="shared" ref="BJ711:BJ757" si="336">IFERROR(BI714/BH714*100,0)</f>
        <v>0</v>
      </c>
      <c r="BK714" s="226">
        <f t="shared" ref="BK711:BK757" si="337">IFERROR(((U714*N714)/(BI714*3600)*100),0)</f>
        <v>0</v>
      </c>
      <c r="BL714" s="226">
        <f t="shared" ref="BL711:BL757" si="338">IFERROR(((U714-(R714+S714+T714))/U714*100),0)</f>
        <v>0</v>
      </c>
      <c r="BM714" s="226">
        <f t="shared" ref="BM711:BM757" si="339">IFERROR((((BJ714*BK714*BL714)/1000000)*100),0)</f>
        <v>0</v>
      </c>
      <c r="BN714" s="237">
        <f t="shared" si="322"/>
        <v>0</v>
      </c>
      <c r="BO714" s="237">
        <f t="shared" si="323"/>
        <v>0</v>
      </c>
      <c r="BP714" s="237">
        <f t="shared" si="324"/>
        <v>8</v>
      </c>
      <c r="BQ714" s="238">
        <f t="shared" si="325"/>
        <v>0</v>
      </c>
      <c r="BR714" s="140"/>
      <c r="BS714" s="140"/>
      <c r="BT714" s="140"/>
      <c r="BU714" s="141"/>
      <c r="BV714" s="140"/>
      <c r="BW714" s="153">
        <f t="shared" si="334"/>
        <v>0</v>
      </c>
    </row>
    <row r="715" s="129" customFormat="1" spans="1:75">
      <c r="A715" s="170">
        <v>772</v>
      </c>
      <c r="B715" s="171">
        <v>46063</v>
      </c>
      <c r="C715" s="223" t="s">
        <v>99</v>
      </c>
      <c r="D715" s="130" t="str">
        <f t="shared" si="331"/>
        <v>HO</v>
      </c>
      <c r="E715" s="172" t="s">
        <v>163</v>
      </c>
      <c r="F715" s="172"/>
      <c r="G715" s="173"/>
      <c r="H715" s="173"/>
      <c r="I715" s="173"/>
      <c r="J715" s="105"/>
      <c r="K715" s="197" t="e">
        <f>VLOOKUP(J715,'[3]Item List (3)'!A$1:B$110000,2,FALSE)</f>
        <v>#N/A</v>
      </c>
      <c r="L715" s="105"/>
      <c r="M715" s="198" t="str">
        <f t="shared" ref="M715:M778" si="340">IF((LEFT(J715))="2",$L$2,$J$2)</f>
        <v>IR</v>
      </c>
      <c r="N715" s="153"/>
      <c r="O715" s="199" t="str">
        <f t="shared" si="314"/>
        <v/>
      </c>
      <c r="P715" s="153"/>
      <c r="Q715" s="153"/>
      <c r="R715" s="153"/>
      <c r="S715" s="153"/>
      <c r="T715" s="153"/>
      <c r="U715" s="209">
        <f t="shared" si="332"/>
        <v>0</v>
      </c>
      <c r="V715" s="153"/>
      <c r="W715" s="153"/>
      <c r="X715" s="153"/>
      <c r="Y715" s="153"/>
      <c r="Z715" s="153"/>
      <c r="AA715" s="153"/>
      <c r="AB715" s="153"/>
      <c r="AC715" s="153"/>
      <c r="AD715" s="153"/>
      <c r="AE715" s="153"/>
      <c r="AF715" s="153"/>
      <c r="AG715" s="153"/>
      <c r="AH715" s="153"/>
      <c r="AI715" s="153"/>
      <c r="AJ715" s="153"/>
      <c r="AK715" s="153"/>
      <c r="AL715" s="153"/>
      <c r="AM715" s="153"/>
      <c r="AN715" s="153"/>
      <c r="AO715" s="153"/>
      <c r="AP715" s="153"/>
      <c r="AQ715" s="153"/>
      <c r="AR715" s="153">
        <v>480</v>
      </c>
      <c r="AS715" s="153"/>
      <c r="AT715" s="153"/>
      <c r="AU715" s="153"/>
      <c r="AV715" s="153"/>
      <c r="AW715" s="153"/>
      <c r="AX715" s="153"/>
      <c r="AY715" s="153"/>
      <c r="AZ715" s="153"/>
      <c r="BA715" s="153"/>
      <c r="BB715" s="153"/>
      <c r="BC715" s="153"/>
      <c r="BD715" s="153"/>
      <c r="BE715" s="153"/>
      <c r="BF715" s="153"/>
      <c r="BG715" s="223">
        <f t="shared" si="333"/>
        <v>480</v>
      </c>
      <c r="BH715" s="224">
        <f t="shared" si="316"/>
        <v>8</v>
      </c>
      <c r="BI715" s="225">
        <f t="shared" si="335"/>
        <v>0</v>
      </c>
      <c r="BJ715" s="225">
        <f t="shared" si="336"/>
        <v>0</v>
      </c>
      <c r="BK715" s="226">
        <f t="shared" si="337"/>
        <v>0</v>
      </c>
      <c r="BL715" s="226">
        <f t="shared" si="338"/>
        <v>0</v>
      </c>
      <c r="BM715" s="226">
        <f t="shared" si="339"/>
        <v>0</v>
      </c>
      <c r="BN715" s="237">
        <f t="shared" si="322"/>
        <v>0</v>
      </c>
      <c r="BO715" s="237">
        <f t="shared" si="323"/>
        <v>0</v>
      </c>
      <c r="BP715" s="237">
        <f t="shared" si="324"/>
        <v>8</v>
      </c>
      <c r="BQ715" s="238">
        <f t="shared" si="325"/>
        <v>0</v>
      </c>
      <c r="BR715" s="140"/>
      <c r="BS715" s="140"/>
      <c r="BT715" s="140"/>
      <c r="BU715" s="141"/>
      <c r="BV715" s="140"/>
      <c r="BW715" s="153">
        <f t="shared" si="334"/>
        <v>0</v>
      </c>
    </row>
    <row r="716" s="129" customFormat="1" spans="1:75">
      <c r="A716" s="170">
        <v>773</v>
      </c>
      <c r="B716" s="171">
        <v>46063</v>
      </c>
      <c r="C716" s="223" t="s">
        <v>97</v>
      </c>
      <c r="D716" s="130" t="str">
        <f t="shared" si="331"/>
        <v>HO</v>
      </c>
      <c r="E716" s="172" t="s">
        <v>167</v>
      </c>
      <c r="F716" s="172"/>
      <c r="G716" s="173"/>
      <c r="H716" s="173"/>
      <c r="I716" s="173"/>
      <c r="J716" s="105"/>
      <c r="K716" s="197" t="e">
        <f>VLOOKUP(J716,'[3]Item List (3)'!A$1:B$110000,2,FALSE)</f>
        <v>#N/A</v>
      </c>
      <c r="L716" s="105"/>
      <c r="M716" s="198" t="str">
        <f t="shared" si="340"/>
        <v>IR</v>
      </c>
      <c r="N716" s="153"/>
      <c r="O716" s="199" t="str">
        <f t="shared" si="314"/>
        <v/>
      </c>
      <c r="P716" s="153"/>
      <c r="Q716" s="153"/>
      <c r="R716" s="153"/>
      <c r="S716" s="153"/>
      <c r="T716" s="153"/>
      <c r="U716" s="209">
        <f t="shared" si="332"/>
        <v>0</v>
      </c>
      <c r="V716" s="153"/>
      <c r="W716" s="153"/>
      <c r="X716" s="153"/>
      <c r="Y716" s="153"/>
      <c r="Z716" s="153"/>
      <c r="AA716" s="153"/>
      <c r="AB716" s="153"/>
      <c r="AC716" s="153"/>
      <c r="AD716" s="153"/>
      <c r="AE716" s="153"/>
      <c r="AF716" s="153"/>
      <c r="AG716" s="153"/>
      <c r="AH716" s="153"/>
      <c r="AI716" s="153"/>
      <c r="AJ716" s="153"/>
      <c r="AK716" s="153"/>
      <c r="AL716" s="153"/>
      <c r="AM716" s="153"/>
      <c r="AN716" s="153"/>
      <c r="AO716" s="153"/>
      <c r="AP716" s="153"/>
      <c r="AQ716" s="153"/>
      <c r="AR716" s="153"/>
      <c r="AS716" s="153"/>
      <c r="AT716" s="153"/>
      <c r="AU716" s="153"/>
      <c r="AV716" s="153"/>
      <c r="AW716" s="153"/>
      <c r="AX716" s="153"/>
      <c r="AY716" s="153"/>
      <c r="AZ716" s="153"/>
      <c r="BA716" s="153"/>
      <c r="BB716" s="153"/>
      <c r="BC716" s="153"/>
      <c r="BD716" s="153"/>
      <c r="BE716" s="153"/>
      <c r="BF716" s="153">
        <v>480</v>
      </c>
      <c r="BG716" s="223">
        <f t="shared" si="333"/>
        <v>480</v>
      </c>
      <c r="BH716" s="224">
        <f t="shared" si="316"/>
        <v>8</v>
      </c>
      <c r="BI716" s="225">
        <f t="shared" si="335"/>
        <v>0</v>
      </c>
      <c r="BJ716" s="225">
        <f t="shared" si="336"/>
        <v>0</v>
      </c>
      <c r="BK716" s="226">
        <f t="shared" si="337"/>
        <v>0</v>
      </c>
      <c r="BL716" s="226">
        <f t="shared" si="338"/>
        <v>0</v>
      </c>
      <c r="BM716" s="226">
        <f t="shared" si="339"/>
        <v>0</v>
      </c>
      <c r="BN716" s="237">
        <f t="shared" si="322"/>
        <v>8</v>
      </c>
      <c r="BO716" s="237">
        <f t="shared" si="323"/>
        <v>0</v>
      </c>
      <c r="BP716" s="237">
        <f t="shared" si="324"/>
        <v>0</v>
      </c>
      <c r="BQ716" s="238">
        <f t="shared" si="325"/>
        <v>0</v>
      </c>
      <c r="BR716" s="140"/>
      <c r="BS716" s="140"/>
      <c r="BT716" s="140"/>
      <c r="BU716" s="141"/>
      <c r="BV716" s="140"/>
      <c r="BW716" s="153">
        <f t="shared" si="334"/>
        <v>0</v>
      </c>
    </row>
    <row r="717" s="129" customFormat="1" spans="1:75">
      <c r="A717" s="170">
        <v>774</v>
      </c>
      <c r="B717" s="171">
        <v>46063</v>
      </c>
      <c r="C717" s="223" t="s">
        <v>99</v>
      </c>
      <c r="D717" s="130" t="str">
        <f t="shared" si="331"/>
        <v>HO</v>
      </c>
      <c r="E717" s="172" t="s">
        <v>167</v>
      </c>
      <c r="F717" s="172"/>
      <c r="G717" s="173"/>
      <c r="H717" s="173"/>
      <c r="I717" s="173"/>
      <c r="J717" s="105"/>
      <c r="K717" s="197" t="e">
        <f>VLOOKUP(J717,'[3]Item List (3)'!A$1:B$110000,2,FALSE)</f>
        <v>#N/A</v>
      </c>
      <c r="L717" s="105"/>
      <c r="M717" s="198" t="str">
        <f t="shared" si="340"/>
        <v>IR</v>
      </c>
      <c r="N717" s="153"/>
      <c r="O717" s="199" t="str">
        <f t="shared" si="314"/>
        <v/>
      </c>
      <c r="P717" s="153"/>
      <c r="Q717" s="153"/>
      <c r="R717" s="153"/>
      <c r="S717" s="153"/>
      <c r="T717" s="153"/>
      <c r="U717" s="209">
        <f t="shared" si="332"/>
        <v>0</v>
      </c>
      <c r="V717" s="153"/>
      <c r="W717" s="153"/>
      <c r="X717" s="153"/>
      <c r="Y717" s="153"/>
      <c r="Z717" s="153"/>
      <c r="AA717" s="153"/>
      <c r="AB717" s="153"/>
      <c r="AC717" s="153"/>
      <c r="AD717" s="153"/>
      <c r="AE717" s="153"/>
      <c r="AF717" s="153"/>
      <c r="AG717" s="153"/>
      <c r="AH717" s="153"/>
      <c r="AI717" s="153"/>
      <c r="AJ717" s="153"/>
      <c r="AK717" s="153"/>
      <c r="AL717" s="153"/>
      <c r="AM717" s="153"/>
      <c r="AN717" s="153"/>
      <c r="AO717" s="153"/>
      <c r="AP717" s="153"/>
      <c r="AQ717" s="153"/>
      <c r="AR717" s="153">
        <v>480</v>
      </c>
      <c r="AS717" s="153"/>
      <c r="AT717" s="153"/>
      <c r="AU717" s="153"/>
      <c r="AV717" s="153"/>
      <c r="AW717" s="153"/>
      <c r="AX717" s="153"/>
      <c r="AY717" s="153"/>
      <c r="AZ717" s="153"/>
      <c r="BA717" s="153"/>
      <c r="BB717" s="153"/>
      <c r="BC717" s="153"/>
      <c r="BD717" s="153"/>
      <c r="BE717" s="153"/>
      <c r="BF717" s="153"/>
      <c r="BG717" s="223">
        <f t="shared" si="333"/>
        <v>480</v>
      </c>
      <c r="BH717" s="224">
        <f t="shared" ref="BH717:BH738" si="341">BG717/60</f>
        <v>8</v>
      </c>
      <c r="BI717" s="225">
        <f t="shared" si="335"/>
        <v>0</v>
      </c>
      <c r="BJ717" s="225">
        <f t="shared" si="336"/>
        <v>0</v>
      </c>
      <c r="BK717" s="226">
        <f t="shared" si="337"/>
        <v>0</v>
      </c>
      <c r="BL717" s="226">
        <f t="shared" si="338"/>
        <v>0</v>
      </c>
      <c r="BM717" s="226">
        <f t="shared" si="339"/>
        <v>0</v>
      </c>
      <c r="BN717" s="237">
        <f t="shared" ref="BN717:BN738" si="342">(W717+AP717+BE717+BF717)/60</f>
        <v>0</v>
      </c>
      <c r="BO717" s="237">
        <f t="shared" ref="BO717:BO738" si="343">IFERROR(((BH717-BN717)*3600)/N717,0)</f>
        <v>0</v>
      </c>
      <c r="BP717" s="237">
        <f t="shared" ref="BP717:BP738" si="344">IFERROR(SUM(W717:BF717)/60-BN717,0)</f>
        <v>8</v>
      </c>
      <c r="BQ717" s="238">
        <f t="shared" ref="BQ717:BQ738" si="345">IFERROR(BP717*3600/N717,0)</f>
        <v>0</v>
      </c>
      <c r="BR717" s="140"/>
      <c r="BS717" s="140"/>
      <c r="BT717" s="140"/>
      <c r="BU717" s="141"/>
      <c r="BV717" s="140"/>
      <c r="BW717" s="153">
        <f t="shared" si="334"/>
        <v>0</v>
      </c>
    </row>
    <row r="718" s="129" customFormat="1" spans="1:75">
      <c r="A718" s="170">
        <v>775</v>
      </c>
      <c r="B718" s="171">
        <v>46063</v>
      </c>
      <c r="C718" s="223" t="s">
        <v>97</v>
      </c>
      <c r="D718" s="130" t="str">
        <f t="shared" si="331"/>
        <v>HO</v>
      </c>
      <c r="E718" s="172" t="s">
        <v>170</v>
      </c>
      <c r="F718" s="172" t="s">
        <v>160</v>
      </c>
      <c r="G718" s="173" t="s">
        <v>171</v>
      </c>
      <c r="H718" s="173"/>
      <c r="I718" s="173"/>
      <c r="J718" s="105">
        <v>104299</v>
      </c>
      <c r="K718" s="197" t="str">
        <f>VLOOKUP(J718,'[3]Item List (3)'!A$1:B$110000,2,FALSE)</f>
        <v>IR.9916</v>
      </c>
      <c r="L718" s="105">
        <v>251207010</v>
      </c>
      <c r="M718" s="198" t="str">
        <f t="shared" si="340"/>
        <v>IR</v>
      </c>
      <c r="N718" s="153">
        <v>15</v>
      </c>
      <c r="O718" s="199">
        <f t="shared" si="314"/>
        <v>240</v>
      </c>
      <c r="P718" s="153">
        <v>1</v>
      </c>
      <c r="Q718" s="153">
        <v>1515</v>
      </c>
      <c r="R718" s="153"/>
      <c r="S718" s="153"/>
      <c r="T718" s="153"/>
      <c r="U718" s="209">
        <f t="shared" si="332"/>
        <v>1515</v>
      </c>
      <c r="V718" s="153">
        <v>395</v>
      </c>
      <c r="W718" s="153"/>
      <c r="X718" s="153">
        <v>55</v>
      </c>
      <c r="Y718" s="153"/>
      <c r="Z718" s="153"/>
      <c r="AA718" s="153"/>
      <c r="AB718" s="153"/>
      <c r="AC718" s="153"/>
      <c r="AD718" s="153"/>
      <c r="AE718" s="153"/>
      <c r="AF718" s="153"/>
      <c r="AG718" s="153"/>
      <c r="AH718" s="153"/>
      <c r="AI718" s="153"/>
      <c r="AJ718" s="153"/>
      <c r="AK718" s="153"/>
      <c r="AL718" s="153"/>
      <c r="AM718" s="153"/>
      <c r="AN718" s="153"/>
      <c r="AO718" s="153"/>
      <c r="AP718" s="153">
        <v>30</v>
      </c>
      <c r="AQ718" s="153"/>
      <c r="AR718" s="153"/>
      <c r="AS718" s="153"/>
      <c r="AT718" s="153"/>
      <c r="AU718" s="153"/>
      <c r="AV718" s="153"/>
      <c r="AW718" s="153"/>
      <c r="AX718" s="153"/>
      <c r="AY718" s="153"/>
      <c r="AZ718" s="153"/>
      <c r="BA718" s="153"/>
      <c r="BB718" s="153"/>
      <c r="BC718" s="153"/>
      <c r="BD718" s="153"/>
      <c r="BE718" s="153"/>
      <c r="BF718" s="153"/>
      <c r="BG718" s="223">
        <f t="shared" si="333"/>
        <v>480</v>
      </c>
      <c r="BH718" s="224">
        <f t="shared" si="341"/>
        <v>8</v>
      </c>
      <c r="BI718" s="225">
        <f t="shared" si="335"/>
        <v>6.58333333333333</v>
      </c>
      <c r="BJ718" s="225">
        <f t="shared" si="336"/>
        <v>82.2916666666667</v>
      </c>
      <c r="BK718" s="226">
        <f t="shared" si="337"/>
        <v>95.8860759493671</v>
      </c>
      <c r="BL718" s="226">
        <f t="shared" si="338"/>
        <v>100</v>
      </c>
      <c r="BM718" s="226">
        <f t="shared" si="339"/>
        <v>78.90625</v>
      </c>
      <c r="BN718" s="237">
        <f t="shared" si="342"/>
        <v>0.5</v>
      </c>
      <c r="BO718" s="237">
        <f t="shared" si="343"/>
        <v>1800</v>
      </c>
      <c r="BP718" s="237">
        <f t="shared" si="344"/>
        <v>0.916666666666667</v>
      </c>
      <c r="BQ718" s="238">
        <f t="shared" si="345"/>
        <v>220</v>
      </c>
      <c r="BR718" s="140"/>
      <c r="BS718" s="140"/>
      <c r="BT718" s="140"/>
      <c r="BU718" s="141"/>
      <c r="BV718" s="140"/>
      <c r="BW718" s="153">
        <f t="shared" si="334"/>
        <v>1515</v>
      </c>
    </row>
    <row r="719" s="129" customFormat="1" spans="1:75">
      <c r="A719" s="170">
        <v>776</v>
      </c>
      <c r="B719" s="171">
        <v>46063</v>
      </c>
      <c r="C719" s="223" t="s">
        <v>99</v>
      </c>
      <c r="D719" s="130" t="str">
        <f t="shared" si="331"/>
        <v>HO</v>
      </c>
      <c r="E719" s="172" t="s">
        <v>170</v>
      </c>
      <c r="F719" s="172"/>
      <c r="G719" s="173"/>
      <c r="H719" s="173"/>
      <c r="I719" s="173"/>
      <c r="J719" s="105"/>
      <c r="K719" s="197" t="e">
        <f>VLOOKUP(J719,'[3]Item List (3)'!A$1:B$110000,2,FALSE)</f>
        <v>#N/A</v>
      </c>
      <c r="L719" s="105"/>
      <c r="M719" s="198" t="str">
        <f t="shared" si="340"/>
        <v>IR</v>
      </c>
      <c r="N719" s="153"/>
      <c r="O719" s="199" t="str">
        <f t="shared" ref="O719:O754" si="346">IFERROR(3600/N719,"")</f>
        <v/>
      </c>
      <c r="P719" s="153"/>
      <c r="Q719" s="153"/>
      <c r="R719" s="153"/>
      <c r="S719" s="153"/>
      <c r="T719" s="153"/>
      <c r="U719" s="209">
        <f t="shared" si="332"/>
        <v>0</v>
      </c>
      <c r="V719" s="153"/>
      <c r="W719" s="153"/>
      <c r="X719" s="153"/>
      <c r="Y719" s="153"/>
      <c r="Z719" s="153"/>
      <c r="AA719" s="153"/>
      <c r="AB719" s="153"/>
      <c r="AC719" s="153"/>
      <c r="AD719" s="153"/>
      <c r="AE719" s="153"/>
      <c r="AF719" s="153"/>
      <c r="AG719" s="153"/>
      <c r="AH719" s="153"/>
      <c r="AI719" s="153"/>
      <c r="AJ719" s="153"/>
      <c r="AK719" s="153"/>
      <c r="AL719" s="153"/>
      <c r="AM719" s="153"/>
      <c r="AN719" s="153"/>
      <c r="AO719" s="153"/>
      <c r="AP719" s="153"/>
      <c r="AQ719" s="153"/>
      <c r="AR719" s="153">
        <v>480</v>
      </c>
      <c r="AS719" s="153"/>
      <c r="AT719" s="153"/>
      <c r="AU719" s="153"/>
      <c r="AV719" s="153"/>
      <c r="AW719" s="153"/>
      <c r="AX719" s="153"/>
      <c r="AY719" s="153"/>
      <c r="AZ719" s="153"/>
      <c r="BA719" s="153"/>
      <c r="BB719" s="153"/>
      <c r="BC719" s="153"/>
      <c r="BD719" s="153"/>
      <c r="BE719" s="153"/>
      <c r="BF719" s="153"/>
      <c r="BG719" s="223">
        <f t="shared" si="333"/>
        <v>480</v>
      </c>
      <c r="BH719" s="224">
        <f t="shared" si="341"/>
        <v>8</v>
      </c>
      <c r="BI719" s="225">
        <f t="shared" si="335"/>
        <v>0</v>
      </c>
      <c r="BJ719" s="225">
        <f t="shared" si="336"/>
        <v>0</v>
      </c>
      <c r="BK719" s="226">
        <f t="shared" si="337"/>
        <v>0</v>
      </c>
      <c r="BL719" s="226">
        <f t="shared" si="338"/>
        <v>0</v>
      </c>
      <c r="BM719" s="226">
        <f t="shared" si="339"/>
        <v>0</v>
      </c>
      <c r="BN719" s="237">
        <f t="shared" si="342"/>
        <v>0</v>
      </c>
      <c r="BO719" s="237">
        <f t="shared" si="343"/>
        <v>0</v>
      </c>
      <c r="BP719" s="237">
        <f t="shared" si="344"/>
        <v>8</v>
      </c>
      <c r="BQ719" s="238">
        <f t="shared" si="345"/>
        <v>0</v>
      </c>
      <c r="BR719" s="140"/>
      <c r="BS719" s="140"/>
      <c r="BT719" s="140"/>
      <c r="BU719" s="141"/>
      <c r="BV719" s="140"/>
      <c r="BW719" s="153">
        <f t="shared" si="334"/>
        <v>0</v>
      </c>
    </row>
    <row r="720" s="129" customFormat="1" spans="1:75">
      <c r="A720" s="170">
        <v>777</v>
      </c>
      <c r="B720" s="171">
        <v>46063</v>
      </c>
      <c r="C720" s="223" t="s">
        <v>97</v>
      </c>
      <c r="D720" s="130" t="str">
        <f t="shared" si="331"/>
        <v>HO</v>
      </c>
      <c r="E720" s="172" t="s">
        <v>172</v>
      </c>
      <c r="F720" s="172"/>
      <c r="G720" s="173"/>
      <c r="H720" s="173"/>
      <c r="I720" s="173"/>
      <c r="J720" s="105"/>
      <c r="K720" s="197" t="e">
        <f>VLOOKUP(J720,'[3]Item List (3)'!A$1:B$110000,2,FALSE)</f>
        <v>#N/A</v>
      </c>
      <c r="L720" s="105"/>
      <c r="M720" s="198" t="str">
        <f t="shared" si="340"/>
        <v>IR</v>
      </c>
      <c r="N720" s="153"/>
      <c r="O720" s="199" t="str">
        <f t="shared" si="346"/>
        <v/>
      </c>
      <c r="P720" s="153"/>
      <c r="Q720" s="153"/>
      <c r="R720" s="153"/>
      <c r="S720" s="153"/>
      <c r="T720" s="153"/>
      <c r="U720" s="209">
        <f t="shared" si="332"/>
        <v>0</v>
      </c>
      <c r="V720" s="153"/>
      <c r="W720" s="153"/>
      <c r="X720" s="153"/>
      <c r="Y720" s="153"/>
      <c r="Z720" s="153"/>
      <c r="AA720" s="153"/>
      <c r="AB720" s="153"/>
      <c r="AC720" s="153"/>
      <c r="AD720" s="153"/>
      <c r="AE720" s="153"/>
      <c r="AF720" s="153"/>
      <c r="AG720" s="153"/>
      <c r="AH720" s="153"/>
      <c r="AI720" s="153"/>
      <c r="AJ720" s="153"/>
      <c r="AK720" s="153"/>
      <c r="AL720" s="153"/>
      <c r="AM720" s="153"/>
      <c r="AN720" s="153"/>
      <c r="AO720" s="153"/>
      <c r="AP720" s="153"/>
      <c r="AQ720" s="153"/>
      <c r="AR720" s="153"/>
      <c r="AS720" s="153"/>
      <c r="AT720" s="153"/>
      <c r="AU720" s="153">
        <v>480</v>
      </c>
      <c r="AV720" s="153"/>
      <c r="AW720" s="153"/>
      <c r="AX720" s="153"/>
      <c r="AY720" s="153"/>
      <c r="AZ720" s="153"/>
      <c r="BA720" s="153"/>
      <c r="BB720" s="153"/>
      <c r="BC720" s="153"/>
      <c r="BD720" s="153"/>
      <c r="BE720" s="153"/>
      <c r="BF720" s="153"/>
      <c r="BG720" s="223">
        <f t="shared" si="333"/>
        <v>480</v>
      </c>
      <c r="BH720" s="224">
        <f t="shared" si="341"/>
        <v>8</v>
      </c>
      <c r="BI720" s="225">
        <f t="shared" si="335"/>
        <v>0</v>
      </c>
      <c r="BJ720" s="225">
        <f t="shared" si="336"/>
        <v>0</v>
      </c>
      <c r="BK720" s="226">
        <f t="shared" si="337"/>
        <v>0</v>
      </c>
      <c r="BL720" s="226">
        <f t="shared" si="338"/>
        <v>0</v>
      </c>
      <c r="BM720" s="226">
        <f t="shared" si="339"/>
        <v>0</v>
      </c>
      <c r="BN720" s="237">
        <f t="shared" si="342"/>
        <v>0</v>
      </c>
      <c r="BO720" s="237">
        <f t="shared" si="343"/>
        <v>0</v>
      </c>
      <c r="BP720" s="237">
        <f t="shared" si="344"/>
        <v>8</v>
      </c>
      <c r="BQ720" s="238">
        <f t="shared" si="345"/>
        <v>0</v>
      </c>
      <c r="BR720" s="140"/>
      <c r="BS720" s="140"/>
      <c r="BT720" s="140"/>
      <c r="BU720" s="141"/>
      <c r="BV720" s="140"/>
      <c r="BW720" s="153">
        <f t="shared" si="334"/>
        <v>0</v>
      </c>
    </row>
    <row r="721" s="129" customFormat="1" spans="1:75">
      <c r="A721" s="170">
        <v>778</v>
      </c>
      <c r="B721" s="171">
        <v>46063</v>
      </c>
      <c r="C721" s="223" t="s">
        <v>99</v>
      </c>
      <c r="D721" s="130" t="str">
        <f t="shared" si="331"/>
        <v>HO</v>
      </c>
      <c r="E721" s="172" t="s">
        <v>172</v>
      </c>
      <c r="F721" s="172"/>
      <c r="G721" s="173"/>
      <c r="H721" s="173"/>
      <c r="I721" s="173"/>
      <c r="J721" s="105"/>
      <c r="K721" s="197" t="e">
        <f>VLOOKUP(J721,'[3]Item List (3)'!A$1:B$110000,2,FALSE)</f>
        <v>#N/A</v>
      </c>
      <c r="L721" s="105"/>
      <c r="M721" s="198" t="str">
        <f t="shared" si="340"/>
        <v>IR</v>
      </c>
      <c r="N721" s="153"/>
      <c r="O721" s="199" t="str">
        <f t="shared" si="346"/>
        <v/>
      </c>
      <c r="P721" s="153"/>
      <c r="Q721" s="153"/>
      <c r="R721" s="153"/>
      <c r="S721" s="153"/>
      <c r="T721" s="153"/>
      <c r="U721" s="209">
        <f t="shared" si="332"/>
        <v>0</v>
      </c>
      <c r="V721" s="153"/>
      <c r="W721" s="153"/>
      <c r="X721" s="153"/>
      <c r="Y721" s="153"/>
      <c r="Z721" s="153"/>
      <c r="AA721" s="153"/>
      <c r="AB721" s="153"/>
      <c r="AC721" s="153"/>
      <c r="AD721" s="153"/>
      <c r="AE721" s="153"/>
      <c r="AF721" s="153"/>
      <c r="AG721" s="153"/>
      <c r="AH721" s="153"/>
      <c r="AI721" s="153"/>
      <c r="AJ721" s="153"/>
      <c r="AK721" s="153"/>
      <c r="AL721" s="153"/>
      <c r="AM721" s="153"/>
      <c r="AN721" s="153"/>
      <c r="AO721" s="153"/>
      <c r="AP721" s="153"/>
      <c r="AQ721" s="153"/>
      <c r="AR721" s="153">
        <v>480</v>
      </c>
      <c r="AS721" s="153"/>
      <c r="AT721" s="153"/>
      <c r="AU721" s="153"/>
      <c r="AV721" s="153"/>
      <c r="AW721" s="153"/>
      <c r="AX721" s="153"/>
      <c r="AY721" s="153"/>
      <c r="AZ721" s="153"/>
      <c r="BA721" s="153"/>
      <c r="BB721" s="153"/>
      <c r="BC721" s="153"/>
      <c r="BD721" s="153"/>
      <c r="BE721" s="153"/>
      <c r="BF721" s="153"/>
      <c r="BG721" s="223">
        <f t="shared" si="333"/>
        <v>480</v>
      </c>
      <c r="BH721" s="224">
        <f t="shared" si="341"/>
        <v>8</v>
      </c>
      <c r="BI721" s="225">
        <f t="shared" si="335"/>
        <v>0</v>
      </c>
      <c r="BJ721" s="225">
        <f t="shared" si="336"/>
        <v>0</v>
      </c>
      <c r="BK721" s="226">
        <f t="shared" si="337"/>
        <v>0</v>
      </c>
      <c r="BL721" s="226">
        <f t="shared" si="338"/>
        <v>0</v>
      </c>
      <c r="BM721" s="226">
        <f t="shared" si="339"/>
        <v>0</v>
      </c>
      <c r="BN721" s="237">
        <f t="shared" si="342"/>
        <v>0</v>
      </c>
      <c r="BO721" s="237">
        <f t="shared" si="343"/>
        <v>0</v>
      </c>
      <c r="BP721" s="237">
        <f t="shared" si="344"/>
        <v>8</v>
      </c>
      <c r="BQ721" s="238">
        <f t="shared" si="345"/>
        <v>0</v>
      </c>
      <c r="BR721" s="140"/>
      <c r="BS721" s="140"/>
      <c r="BT721" s="140"/>
      <c r="BU721" s="141"/>
      <c r="BV721" s="140"/>
      <c r="BW721" s="153">
        <f t="shared" si="334"/>
        <v>0</v>
      </c>
    </row>
    <row r="722" s="129" customFormat="1" spans="1:75">
      <c r="A722" s="170">
        <v>779</v>
      </c>
      <c r="B722" s="171">
        <v>46063</v>
      </c>
      <c r="C722" s="223" t="s">
        <v>97</v>
      </c>
      <c r="D722" s="130" t="str">
        <f t="shared" si="331"/>
        <v>HO</v>
      </c>
      <c r="E722" s="172" t="s">
        <v>174</v>
      </c>
      <c r="F722" s="172"/>
      <c r="G722" s="173"/>
      <c r="H722" s="173"/>
      <c r="I722" s="173"/>
      <c r="J722" s="105"/>
      <c r="K722" s="197" t="e">
        <f>VLOOKUP(J722,'[3]Item List (3)'!A$1:B$110000,2,FALSE)</f>
        <v>#N/A</v>
      </c>
      <c r="L722" s="105"/>
      <c r="M722" s="198" t="str">
        <f t="shared" si="340"/>
        <v>IR</v>
      </c>
      <c r="N722" s="153"/>
      <c r="O722" s="199" t="str">
        <f t="shared" si="346"/>
        <v/>
      </c>
      <c r="P722" s="153"/>
      <c r="Q722" s="153"/>
      <c r="R722" s="153"/>
      <c r="S722" s="153"/>
      <c r="T722" s="153"/>
      <c r="U722" s="209">
        <f t="shared" si="332"/>
        <v>0</v>
      </c>
      <c r="V722" s="153"/>
      <c r="W722" s="153"/>
      <c r="X722" s="153"/>
      <c r="Y722" s="153"/>
      <c r="Z722" s="153"/>
      <c r="AA722" s="153"/>
      <c r="AB722" s="153"/>
      <c r="AC722" s="153"/>
      <c r="AD722" s="153"/>
      <c r="AE722" s="153"/>
      <c r="AF722" s="153"/>
      <c r="AG722" s="153"/>
      <c r="AH722" s="153"/>
      <c r="AI722" s="153"/>
      <c r="AJ722" s="153"/>
      <c r="AK722" s="153"/>
      <c r="AL722" s="153"/>
      <c r="AM722" s="153"/>
      <c r="AN722" s="153"/>
      <c r="AO722" s="153"/>
      <c r="AP722" s="153"/>
      <c r="AQ722" s="153"/>
      <c r="AR722" s="153"/>
      <c r="AS722" s="153"/>
      <c r="AT722" s="153"/>
      <c r="AU722" s="153"/>
      <c r="AV722" s="153"/>
      <c r="AW722" s="153"/>
      <c r="AX722" s="153"/>
      <c r="AY722" s="153"/>
      <c r="AZ722" s="153"/>
      <c r="BA722" s="153"/>
      <c r="BB722" s="153"/>
      <c r="BC722" s="153"/>
      <c r="BD722" s="153"/>
      <c r="BE722" s="153"/>
      <c r="BF722" s="153">
        <v>480</v>
      </c>
      <c r="BG722" s="223">
        <f t="shared" si="333"/>
        <v>480</v>
      </c>
      <c r="BH722" s="224">
        <f t="shared" si="341"/>
        <v>8</v>
      </c>
      <c r="BI722" s="225">
        <f t="shared" si="335"/>
        <v>0</v>
      </c>
      <c r="BJ722" s="225">
        <f t="shared" si="336"/>
        <v>0</v>
      </c>
      <c r="BK722" s="226">
        <f t="shared" si="337"/>
        <v>0</v>
      </c>
      <c r="BL722" s="226">
        <f t="shared" si="338"/>
        <v>0</v>
      </c>
      <c r="BM722" s="226">
        <f t="shared" si="339"/>
        <v>0</v>
      </c>
      <c r="BN722" s="237">
        <f t="shared" si="342"/>
        <v>8</v>
      </c>
      <c r="BO722" s="237">
        <f t="shared" si="343"/>
        <v>0</v>
      </c>
      <c r="BP722" s="237">
        <f t="shared" si="344"/>
        <v>0</v>
      </c>
      <c r="BQ722" s="238">
        <f t="shared" si="345"/>
        <v>0</v>
      </c>
      <c r="BR722" s="140"/>
      <c r="BS722" s="140"/>
      <c r="BT722" s="140"/>
      <c r="BU722" s="141"/>
      <c r="BV722" s="140"/>
      <c r="BW722" s="153">
        <f t="shared" si="334"/>
        <v>0</v>
      </c>
    </row>
    <row r="723" s="129" customFormat="1" spans="1:75">
      <c r="A723" s="170">
        <v>780</v>
      </c>
      <c r="B723" s="171">
        <v>46063</v>
      </c>
      <c r="C723" s="223" t="s">
        <v>99</v>
      </c>
      <c r="D723" s="130" t="str">
        <f t="shared" si="331"/>
        <v>HO</v>
      </c>
      <c r="E723" s="172" t="s">
        <v>174</v>
      </c>
      <c r="F723" s="172"/>
      <c r="G723" s="173"/>
      <c r="H723" s="173"/>
      <c r="I723" s="173"/>
      <c r="J723" s="105"/>
      <c r="K723" s="197" t="e">
        <f>VLOOKUP(J723,'[3]Item List (3)'!A$1:B$110000,2,FALSE)</f>
        <v>#N/A</v>
      </c>
      <c r="L723" s="105"/>
      <c r="M723" s="198" t="str">
        <f t="shared" si="340"/>
        <v>IR</v>
      </c>
      <c r="N723" s="153"/>
      <c r="O723" s="199" t="str">
        <f t="shared" si="346"/>
        <v/>
      </c>
      <c r="P723" s="153"/>
      <c r="Q723" s="153"/>
      <c r="R723" s="153"/>
      <c r="S723" s="153"/>
      <c r="T723" s="153"/>
      <c r="U723" s="209">
        <f t="shared" si="332"/>
        <v>0</v>
      </c>
      <c r="V723" s="153"/>
      <c r="W723" s="153"/>
      <c r="X723" s="153"/>
      <c r="Y723" s="153"/>
      <c r="Z723" s="153"/>
      <c r="AA723" s="153"/>
      <c r="AB723" s="153"/>
      <c r="AC723" s="153"/>
      <c r="AD723" s="153"/>
      <c r="AE723" s="153"/>
      <c r="AF723" s="153"/>
      <c r="AG723" s="153"/>
      <c r="AH723" s="153"/>
      <c r="AI723" s="153"/>
      <c r="AJ723" s="153"/>
      <c r="AK723" s="153"/>
      <c r="AL723" s="153"/>
      <c r="AM723" s="153"/>
      <c r="AN723" s="153"/>
      <c r="AO723" s="153"/>
      <c r="AP723" s="153"/>
      <c r="AQ723" s="153"/>
      <c r="AR723" s="153"/>
      <c r="AS723" s="153"/>
      <c r="AT723" s="153"/>
      <c r="AU723" s="153"/>
      <c r="AV723" s="153"/>
      <c r="AW723" s="153"/>
      <c r="AX723" s="153"/>
      <c r="AY723" s="153"/>
      <c r="AZ723" s="153"/>
      <c r="BA723" s="153"/>
      <c r="BB723" s="153"/>
      <c r="BC723" s="153"/>
      <c r="BD723" s="153"/>
      <c r="BE723" s="153"/>
      <c r="BF723" s="153">
        <v>480</v>
      </c>
      <c r="BG723" s="223">
        <f t="shared" si="333"/>
        <v>480</v>
      </c>
      <c r="BH723" s="224">
        <f t="shared" si="341"/>
        <v>8</v>
      </c>
      <c r="BI723" s="225">
        <f t="shared" si="335"/>
        <v>0</v>
      </c>
      <c r="BJ723" s="225">
        <f t="shared" si="336"/>
        <v>0</v>
      </c>
      <c r="BK723" s="226">
        <f t="shared" si="337"/>
        <v>0</v>
      </c>
      <c r="BL723" s="226">
        <f t="shared" si="338"/>
        <v>0</v>
      </c>
      <c r="BM723" s="226">
        <f t="shared" si="339"/>
        <v>0</v>
      </c>
      <c r="BN723" s="237">
        <f t="shared" si="342"/>
        <v>8</v>
      </c>
      <c r="BO723" s="237">
        <f t="shared" si="343"/>
        <v>0</v>
      </c>
      <c r="BP723" s="237">
        <f t="shared" si="344"/>
        <v>0</v>
      </c>
      <c r="BQ723" s="238">
        <f t="shared" si="345"/>
        <v>0</v>
      </c>
      <c r="BR723" s="140"/>
      <c r="BS723" s="140"/>
      <c r="BT723" s="140"/>
      <c r="BU723" s="141"/>
      <c r="BV723" s="140"/>
      <c r="BW723" s="153">
        <f t="shared" si="334"/>
        <v>0</v>
      </c>
    </row>
    <row r="724" s="129" customFormat="1" spans="1:75">
      <c r="A724" s="170">
        <v>781</v>
      </c>
      <c r="B724" s="171">
        <v>46063</v>
      </c>
      <c r="C724" s="223" t="s">
        <v>97</v>
      </c>
      <c r="D724" s="130" t="str">
        <f t="shared" si="331"/>
        <v>HO</v>
      </c>
      <c r="E724" s="172" t="s">
        <v>175</v>
      </c>
      <c r="F724" s="172" t="s">
        <v>160</v>
      </c>
      <c r="G724" s="173" t="s">
        <v>173</v>
      </c>
      <c r="H724" s="173"/>
      <c r="I724" s="173"/>
      <c r="J724" s="105">
        <v>200497.11</v>
      </c>
      <c r="K724" s="197" t="str">
        <f>VLOOKUP(J724,'[3]Item List (3)'!A$1:B$110000,2,FALSE)</f>
        <v>OR.MNA6718G</v>
      </c>
      <c r="L724" s="105">
        <v>260129020</v>
      </c>
      <c r="M724" s="198" t="str">
        <f t="shared" si="340"/>
        <v>OR</v>
      </c>
      <c r="N724" s="153">
        <v>15</v>
      </c>
      <c r="O724" s="199">
        <f t="shared" si="346"/>
        <v>240</v>
      </c>
      <c r="P724" s="153">
        <v>1</v>
      </c>
      <c r="Q724" s="153">
        <v>824</v>
      </c>
      <c r="R724" s="153"/>
      <c r="S724" s="153"/>
      <c r="T724" s="153"/>
      <c r="U724" s="209">
        <f t="shared" si="332"/>
        <v>824</v>
      </c>
      <c r="V724" s="153">
        <v>205</v>
      </c>
      <c r="W724" s="153"/>
      <c r="X724" s="153"/>
      <c r="Y724" s="153"/>
      <c r="Z724" s="15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  <c r="AN724" s="153"/>
      <c r="AO724" s="153"/>
      <c r="AP724" s="153">
        <v>20</v>
      </c>
      <c r="AQ724" s="153"/>
      <c r="AR724" s="153">
        <v>255</v>
      </c>
      <c r="AS724" s="153"/>
      <c r="AT724" s="153"/>
      <c r="AU724" s="153"/>
      <c r="AV724" s="153"/>
      <c r="AW724" s="153"/>
      <c r="AX724" s="153"/>
      <c r="AY724" s="153"/>
      <c r="AZ724" s="153"/>
      <c r="BA724" s="153"/>
      <c r="BB724" s="153"/>
      <c r="BC724" s="153"/>
      <c r="BD724" s="153"/>
      <c r="BE724" s="153"/>
      <c r="BF724" s="153"/>
      <c r="BG724" s="223">
        <f t="shared" si="333"/>
        <v>480</v>
      </c>
      <c r="BH724" s="224">
        <f t="shared" si="341"/>
        <v>8</v>
      </c>
      <c r="BI724" s="225">
        <f t="shared" si="335"/>
        <v>3.41666666666667</v>
      </c>
      <c r="BJ724" s="225">
        <f t="shared" si="336"/>
        <v>42.7083333333333</v>
      </c>
      <c r="BK724" s="226">
        <f t="shared" si="337"/>
        <v>100.487804878049</v>
      </c>
      <c r="BL724" s="226">
        <f t="shared" si="338"/>
        <v>100</v>
      </c>
      <c r="BM724" s="226">
        <f t="shared" si="339"/>
        <v>42.9166666666667</v>
      </c>
      <c r="BN724" s="237">
        <f t="shared" si="342"/>
        <v>0.333333333333333</v>
      </c>
      <c r="BO724" s="237">
        <f t="shared" si="343"/>
        <v>1840</v>
      </c>
      <c r="BP724" s="237">
        <f t="shared" si="344"/>
        <v>4.25</v>
      </c>
      <c r="BQ724" s="238">
        <f t="shared" si="345"/>
        <v>1020</v>
      </c>
      <c r="BR724" s="140"/>
      <c r="BS724" s="140"/>
      <c r="BT724" s="140"/>
      <c r="BU724" s="141"/>
      <c r="BV724" s="140"/>
      <c r="BW724" s="153">
        <f t="shared" si="334"/>
        <v>824</v>
      </c>
    </row>
    <row r="725" s="129" customFormat="1" spans="1:75">
      <c r="A725" s="170">
        <v>782</v>
      </c>
      <c r="B725" s="171">
        <v>46063</v>
      </c>
      <c r="C725" s="223" t="s">
        <v>99</v>
      </c>
      <c r="D725" s="130" t="str">
        <f t="shared" si="331"/>
        <v>HO</v>
      </c>
      <c r="E725" s="172" t="s">
        <v>175</v>
      </c>
      <c r="F725" s="172" t="s">
        <v>160</v>
      </c>
      <c r="G725" s="173" t="s">
        <v>168</v>
      </c>
      <c r="H725" s="173"/>
      <c r="I725" s="173"/>
      <c r="J725" s="105">
        <v>200497.11</v>
      </c>
      <c r="K725" s="197" t="str">
        <f>VLOOKUP(J725,'[3]Item List (3)'!A$1:B$110000,2,FALSE)</f>
        <v>OR.MNA6718G</v>
      </c>
      <c r="L725" s="105">
        <v>260129020</v>
      </c>
      <c r="M725" s="198" t="str">
        <f t="shared" si="340"/>
        <v>OR</v>
      </c>
      <c r="N725" s="153">
        <v>15</v>
      </c>
      <c r="O725" s="199">
        <f t="shared" si="346"/>
        <v>240</v>
      </c>
      <c r="P725" s="153">
        <v>1</v>
      </c>
      <c r="Q725" s="153">
        <v>1570</v>
      </c>
      <c r="R725" s="153"/>
      <c r="S725" s="153"/>
      <c r="T725" s="153"/>
      <c r="U725" s="209">
        <f t="shared" si="332"/>
        <v>1570</v>
      </c>
      <c r="V725" s="153">
        <v>405</v>
      </c>
      <c r="W725" s="153"/>
      <c r="X725" s="153">
        <v>15</v>
      </c>
      <c r="Y725" s="153"/>
      <c r="Z725" s="153"/>
      <c r="AA725" s="153"/>
      <c r="AB725" s="153"/>
      <c r="AC725" s="153"/>
      <c r="AD725" s="153"/>
      <c r="AE725" s="153"/>
      <c r="AF725" s="153"/>
      <c r="AG725" s="153"/>
      <c r="AH725" s="153"/>
      <c r="AI725" s="153"/>
      <c r="AJ725" s="153"/>
      <c r="AK725" s="153"/>
      <c r="AL725" s="153"/>
      <c r="AM725" s="153"/>
      <c r="AN725" s="153"/>
      <c r="AO725" s="153"/>
      <c r="AP725" s="153">
        <v>30</v>
      </c>
      <c r="AQ725" s="153"/>
      <c r="AR725" s="153"/>
      <c r="AS725" s="153"/>
      <c r="AT725" s="153"/>
      <c r="AU725" s="153"/>
      <c r="AV725" s="153"/>
      <c r="AW725" s="153"/>
      <c r="AX725" s="153"/>
      <c r="AY725" s="153"/>
      <c r="AZ725" s="153">
        <v>30</v>
      </c>
      <c r="BA725" s="153"/>
      <c r="BB725" s="153"/>
      <c r="BC725" s="153"/>
      <c r="BD725" s="153"/>
      <c r="BE725" s="153"/>
      <c r="BF725" s="153"/>
      <c r="BG725" s="223">
        <f t="shared" si="333"/>
        <v>480</v>
      </c>
      <c r="BH725" s="224">
        <f t="shared" si="341"/>
        <v>8</v>
      </c>
      <c r="BI725" s="225">
        <f t="shared" si="335"/>
        <v>6.75</v>
      </c>
      <c r="BJ725" s="225">
        <f t="shared" si="336"/>
        <v>84.375</v>
      </c>
      <c r="BK725" s="226">
        <f t="shared" si="337"/>
        <v>96.9135802469136</v>
      </c>
      <c r="BL725" s="226">
        <f t="shared" si="338"/>
        <v>100</v>
      </c>
      <c r="BM725" s="226">
        <f t="shared" si="339"/>
        <v>81.7708333333333</v>
      </c>
      <c r="BN725" s="237">
        <f t="shared" si="342"/>
        <v>0.5</v>
      </c>
      <c r="BO725" s="237">
        <f t="shared" si="343"/>
        <v>1800</v>
      </c>
      <c r="BP725" s="237">
        <f t="shared" si="344"/>
        <v>0.75</v>
      </c>
      <c r="BQ725" s="238">
        <f t="shared" si="345"/>
        <v>180</v>
      </c>
      <c r="BR725" s="140"/>
      <c r="BS725" s="140"/>
      <c r="BT725" s="140"/>
      <c r="BU725" s="141"/>
      <c r="BV725" s="140"/>
      <c r="BW725" s="153">
        <f t="shared" si="334"/>
        <v>1570</v>
      </c>
    </row>
    <row r="726" s="129" customFormat="1" spans="1:75">
      <c r="A726" s="170">
        <v>783</v>
      </c>
      <c r="B726" s="171">
        <v>46063</v>
      </c>
      <c r="C726" s="223" t="s">
        <v>97</v>
      </c>
      <c r="D726" s="130" t="str">
        <f t="shared" si="331"/>
        <v>HO</v>
      </c>
      <c r="E726" s="172" t="s">
        <v>177</v>
      </c>
      <c r="F726" s="172" t="s">
        <v>160</v>
      </c>
      <c r="G726" s="173" t="s">
        <v>166</v>
      </c>
      <c r="H726" s="173" t="s">
        <v>192</v>
      </c>
      <c r="I726" s="173"/>
      <c r="J726" s="105">
        <v>104247</v>
      </c>
      <c r="K726" s="197" t="str">
        <f>VLOOKUP(J726,'[3]Item List (3)'!A$1:B$110000,2,FALSE)</f>
        <v>IR.209</v>
      </c>
      <c r="L726" s="105">
        <v>260104004</v>
      </c>
      <c r="M726" s="198" t="str">
        <f t="shared" si="340"/>
        <v>IR</v>
      </c>
      <c r="N726" s="153">
        <v>20</v>
      </c>
      <c r="O726" s="199">
        <f t="shared" si="346"/>
        <v>180</v>
      </c>
      <c r="P726" s="153">
        <v>1</v>
      </c>
      <c r="Q726" s="153">
        <v>1386</v>
      </c>
      <c r="R726" s="153"/>
      <c r="S726" s="153"/>
      <c r="T726" s="153"/>
      <c r="U726" s="209">
        <f t="shared" si="332"/>
        <v>1386</v>
      </c>
      <c r="V726" s="153">
        <v>360</v>
      </c>
      <c r="W726" s="153"/>
      <c r="X726" s="153"/>
      <c r="Y726" s="153"/>
      <c r="Z726" s="153"/>
      <c r="AA726" s="153"/>
      <c r="AB726" s="153"/>
      <c r="AC726" s="153"/>
      <c r="AD726" s="153"/>
      <c r="AE726" s="153"/>
      <c r="AF726" s="153"/>
      <c r="AG726" s="153"/>
      <c r="AH726" s="153"/>
      <c r="AI726" s="153"/>
      <c r="AJ726" s="153"/>
      <c r="AK726" s="153"/>
      <c r="AL726" s="153"/>
      <c r="AM726" s="153"/>
      <c r="AN726" s="153"/>
      <c r="AO726" s="153"/>
      <c r="AP726" s="153">
        <v>20</v>
      </c>
      <c r="AQ726" s="153"/>
      <c r="AR726" s="153"/>
      <c r="AS726" s="153"/>
      <c r="AT726" s="153"/>
      <c r="AU726" s="153"/>
      <c r="AV726" s="153"/>
      <c r="AW726" s="153"/>
      <c r="AX726" s="153"/>
      <c r="AY726" s="153"/>
      <c r="AZ726" s="153"/>
      <c r="BA726" s="153"/>
      <c r="BB726" s="153"/>
      <c r="BC726" s="153">
        <v>100</v>
      </c>
      <c r="BD726" s="153"/>
      <c r="BE726" s="153"/>
      <c r="BF726" s="153"/>
      <c r="BG726" s="223">
        <f t="shared" si="333"/>
        <v>480</v>
      </c>
      <c r="BH726" s="224">
        <f t="shared" si="341"/>
        <v>8</v>
      </c>
      <c r="BI726" s="225">
        <f t="shared" si="335"/>
        <v>6</v>
      </c>
      <c r="BJ726" s="225">
        <f t="shared" si="336"/>
        <v>75</v>
      </c>
      <c r="BK726" s="226">
        <f t="shared" si="337"/>
        <v>128.333333333333</v>
      </c>
      <c r="BL726" s="226">
        <f t="shared" si="338"/>
        <v>100</v>
      </c>
      <c r="BM726" s="226">
        <f t="shared" si="339"/>
        <v>96.2499999999997</v>
      </c>
      <c r="BN726" s="237">
        <f t="shared" si="342"/>
        <v>0.333333333333333</v>
      </c>
      <c r="BO726" s="237">
        <f t="shared" si="343"/>
        <v>1380</v>
      </c>
      <c r="BP726" s="237">
        <f t="shared" si="344"/>
        <v>1.66666666666667</v>
      </c>
      <c r="BQ726" s="238">
        <f t="shared" si="345"/>
        <v>300</v>
      </c>
      <c r="BR726" s="140"/>
      <c r="BS726" s="140"/>
      <c r="BT726" s="140"/>
      <c r="BU726" s="141"/>
      <c r="BV726" s="140"/>
      <c r="BW726" s="153">
        <f t="shared" si="334"/>
        <v>1386</v>
      </c>
    </row>
    <row r="727" s="129" customFormat="1" spans="1:75">
      <c r="A727" s="170">
        <v>784</v>
      </c>
      <c r="B727" s="171">
        <v>46063</v>
      </c>
      <c r="C727" s="223" t="s">
        <v>99</v>
      </c>
      <c r="D727" s="130" t="str">
        <f t="shared" si="331"/>
        <v>HO</v>
      </c>
      <c r="E727" s="172" t="s">
        <v>177</v>
      </c>
      <c r="F727" s="172" t="s">
        <v>160</v>
      </c>
      <c r="G727" s="173" t="s">
        <v>161</v>
      </c>
      <c r="H727" s="173"/>
      <c r="I727" s="173"/>
      <c r="J727" s="105">
        <v>104247</v>
      </c>
      <c r="K727" s="197" t="str">
        <f>VLOOKUP(J727,'[3]Item List (3)'!A$1:B$110000,2,FALSE)</f>
        <v>IR.209</v>
      </c>
      <c r="L727" s="105">
        <v>260104004</v>
      </c>
      <c r="M727" s="198" t="str">
        <f t="shared" si="340"/>
        <v>IR</v>
      </c>
      <c r="N727" s="153">
        <v>15</v>
      </c>
      <c r="O727" s="199">
        <f t="shared" si="346"/>
        <v>240</v>
      </c>
      <c r="P727" s="153">
        <v>1</v>
      </c>
      <c r="Q727" s="153">
        <v>1324</v>
      </c>
      <c r="R727" s="153"/>
      <c r="S727" s="153"/>
      <c r="T727" s="153"/>
      <c r="U727" s="209">
        <f t="shared" si="332"/>
        <v>1324</v>
      </c>
      <c r="V727" s="153">
        <v>350</v>
      </c>
      <c r="W727" s="153"/>
      <c r="X727" s="153"/>
      <c r="Y727" s="153"/>
      <c r="Z727" s="153"/>
      <c r="AA727" s="153"/>
      <c r="AB727" s="153"/>
      <c r="AC727" s="153"/>
      <c r="AD727" s="153"/>
      <c r="AE727" s="153"/>
      <c r="AF727" s="153"/>
      <c r="AG727" s="153"/>
      <c r="AH727" s="153"/>
      <c r="AI727" s="153"/>
      <c r="AJ727" s="153"/>
      <c r="AK727" s="153"/>
      <c r="AL727" s="153"/>
      <c r="AM727" s="153"/>
      <c r="AN727" s="153"/>
      <c r="AO727" s="153"/>
      <c r="AP727" s="153">
        <v>50</v>
      </c>
      <c r="AQ727" s="153"/>
      <c r="AR727" s="153"/>
      <c r="AS727" s="153"/>
      <c r="AT727" s="153"/>
      <c r="AU727" s="153"/>
      <c r="AV727" s="153"/>
      <c r="AW727" s="153">
        <v>50</v>
      </c>
      <c r="AX727" s="153"/>
      <c r="AY727" s="153"/>
      <c r="AZ727" s="153">
        <v>30</v>
      </c>
      <c r="BA727" s="153"/>
      <c r="BB727" s="153"/>
      <c r="BC727" s="153"/>
      <c r="BD727" s="153"/>
      <c r="BE727" s="153"/>
      <c r="BF727" s="153"/>
      <c r="BG727" s="223">
        <f t="shared" si="333"/>
        <v>480</v>
      </c>
      <c r="BH727" s="224">
        <f t="shared" si="341"/>
        <v>8</v>
      </c>
      <c r="BI727" s="225">
        <f t="shared" si="335"/>
        <v>5.83333333333333</v>
      </c>
      <c r="BJ727" s="225">
        <f t="shared" si="336"/>
        <v>72.9166666666667</v>
      </c>
      <c r="BK727" s="226">
        <f t="shared" si="337"/>
        <v>94.5714285714286</v>
      </c>
      <c r="BL727" s="226">
        <f t="shared" si="338"/>
        <v>100</v>
      </c>
      <c r="BM727" s="226">
        <f t="shared" si="339"/>
        <v>68.9583333333334</v>
      </c>
      <c r="BN727" s="237">
        <f t="shared" si="342"/>
        <v>0.833333333333333</v>
      </c>
      <c r="BO727" s="237">
        <f t="shared" si="343"/>
        <v>1720</v>
      </c>
      <c r="BP727" s="237">
        <f t="shared" si="344"/>
        <v>1.33333333333333</v>
      </c>
      <c r="BQ727" s="238">
        <f t="shared" si="345"/>
        <v>320</v>
      </c>
      <c r="BR727" s="140"/>
      <c r="BS727" s="140"/>
      <c r="BT727" s="140"/>
      <c r="BU727" s="141"/>
      <c r="BV727" s="140"/>
      <c r="BW727" s="153">
        <f t="shared" si="334"/>
        <v>1324</v>
      </c>
    </row>
    <row r="728" s="129" customFormat="1" spans="1:75">
      <c r="A728" s="170">
        <v>785</v>
      </c>
      <c r="B728" s="171">
        <v>46063</v>
      </c>
      <c r="C728" s="223" t="s">
        <v>97</v>
      </c>
      <c r="D728" s="130" t="str">
        <f t="shared" si="331"/>
        <v>HO</v>
      </c>
      <c r="E728" s="172" t="s">
        <v>178</v>
      </c>
      <c r="F728" s="172" t="s">
        <v>160</v>
      </c>
      <c r="G728" s="173" t="s">
        <v>166</v>
      </c>
      <c r="H728" s="173"/>
      <c r="I728" s="173"/>
      <c r="J728" s="105">
        <v>208247</v>
      </c>
      <c r="K728" s="197" t="str">
        <f>VLOOKUP(J728,'[3]Item List (3)'!A$1:B$110000,2,FALSE)</f>
        <v>OR.209 YY2 </v>
      </c>
      <c r="L728" s="105">
        <v>260104004</v>
      </c>
      <c r="M728" s="198" t="str">
        <f t="shared" si="340"/>
        <v>OR</v>
      </c>
      <c r="N728" s="153">
        <v>20</v>
      </c>
      <c r="O728" s="199">
        <f t="shared" si="346"/>
        <v>180</v>
      </c>
      <c r="P728" s="153">
        <v>1</v>
      </c>
      <c r="Q728" s="153">
        <v>838</v>
      </c>
      <c r="R728" s="153"/>
      <c r="S728" s="153"/>
      <c r="T728" s="153"/>
      <c r="U728" s="209">
        <f t="shared" si="332"/>
        <v>838</v>
      </c>
      <c r="V728" s="153">
        <v>310</v>
      </c>
      <c r="W728" s="153"/>
      <c r="X728" s="153">
        <v>150</v>
      </c>
      <c r="Y728" s="153"/>
      <c r="Z728" s="153"/>
      <c r="AA728" s="153"/>
      <c r="AB728" s="153"/>
      <c r="AC728" s="153"/>
      <c r="AD728" s="153"/>
      <c r="AE728" s="153"/>
      <c r="AF728" s="153"/>
      <c r="AG728" s="153"/>
      <c r="AH728" s="153"/>
      <c r="AI728" s="153"/>
      <c r="AJ728" s="153"/>
      <c r="AK728" s="153"/>
      <c r="AL728" s="153"/>
      <c r="AM728" s="153"/>
      <c r="AN728" s="153"/>
      <c r="AO728" s="153"/>
      <c r="AP728" s="153">
        <v>20</v>
      </c>
      <c r="AQ728" s="153"/>
      <c r="AR728" s="153"/>
      <c r="AS728" s="153"/>
      <c r="AT728" s="153"/>
      <c r="AU728" s="153"/>
      <c r="AV728" s="153"/>
      <c r="AW728" s="153"/>
      <c r="AX728" s="153"/>
      <c r="AY728" s="153"/>
      <c r="AZ728" s="153"/>
      <c r="BA728" s="153"/>
      <c r="BB728" s="153"/>
      <c r="BC728" s="153"/>
      <c r="BD728" s="153"/>
      <c r="BE728" s="153"/>
      <c r="BF728" s="153"/>
      <c r="BG728" s="223">
        <f t="shared" si="333"/>
        <v>480</v>
      </c>
      <c r="BH728" s="224">
        <f t="shared" si="341"/>
        <v>8</v>
      </c>
      <c r="BI728" s="225">
        <f t="shared" si="335"/>
        <v>5.16666666666667</v>
      </c>
      <c r="BJ728" s="225">
        <f t="shared" si="336"/>
        <v>64.5833333333333</v>
      </c>
      <c r="BK728" s="226">
        <f t="shared" si="337"/>
        <v>90.1075268817204</v>
      </c>
      <c r="BL728" s="226">
        <f t="shared" si="338"/>
        <v>100</v>
      </c>
      <c r="BM728" s="226">
        <f t="shared" si="339"/>
        <v>58.1944444444444</v>
      </c>
      <c r="BN728" s="237">
        <f t="shared" si="342"/>
        <v>0.333333333333333</v>
      </c>
      <c r="BO728" s="237">
        <f t="shared" si="343"/>
        <v>1380</v>
      </c>
      <c r="BP728" s="237">
        <f t="shared" si="344"/>
        <v>2.5</v>
      </c>
      <c r="BQ728" s="238">
        <f t="shared" si="345"/>
        <v>450</v>
      </c>
      <c r="BR728" s="140"/>
      <c r="BS728" s="140"/>
      <c r="BT728" s="140"/>
      <c r="BU728" s="141"/>
      <c r="BV728" s="140"/>
      <c r="BW728" s="153">
        <f t="shared" si="334"/>
        <v>838</v>
      </c>
    </row>
    <row r="729" s="129" customFormat="1" spans="1:75">
      <c r="A729" s="170">
        <v>786</v>
      </c>
      <c r="B729" s="171">
        <v>46063</v>
      </c>
      <c r="C729" s="223" t="s">
        <v>99</v>
      </c>
      <c r="D729" s="130" t="str">
        <f t="shared" si="331"/>
        <v>HO</v>
      </c>
      <c r="E729" s="172" t="s">
        <v>178</v>
      </c>
      <c r="F729" s="172" t="s">
        <v>160</v>
      </c>
      <c r="G729" s="173" t="s">
        <v>161</v>
      </c>
      <c r="H729" s="173"/>
      <c r="I729" s="173"/>
      <c r="J729" s="105">
        <v>208247</v>
      </c>
      <c r="K729" s="197" t="str">
        <f>VLOOKUP(J729,'[3]Item List (3)'!A$1:B$110000,2,FALSE)</f>
        <v>OR.209 YY2 </v>
      </c>
      <c r="L729" s="105">
        <v>260104004</v>
      </c>
      <c r="M729" s="198" t="str">
        <f t="shared" si="340"/>
        <v>OR</v>
      </c>
      <c r="N729" s="153">
        <v>20</v>
      </c>
      <c r="O729" s="199">
        <f t="shared" si="346"/>
        <v>180</v>
      </c>
      <c r="P729" s="153">
        <v>1</v>
      </c>
      <c r="Q729" s="153">
        <v>1008</v>
      </c>
      <c r="R729" s="153"/>
      <c r="S729" s="153"/>
      <c r="T729" s="153"/>
      <c r="U729" s="209">
        <f t="shared" si="332"/>
        <v>1008</v>
      </c>
      <c r="V729" s="153">
        <v>405</v>
      </c>
      <c r="W729" s="153"/>
      <c r="X729" s="153"/>
      <c r="Y729" s="153"/>
      <c r="Z729" s="153"/>
      <c r="AA729" s="153"/>
      <c r="AB729" s="153"/>
      <c r="AC729" s="153"/>
      <c r="AD729" s="153"/>
      <c r="AE729" s="153"/>
      <c r="AF729" s="153"/>
      <c r="AG729" s="153"/>
      <c r="AH729" s="153"/>
      <c r="AI729" s="153"/>
      <c r="AJ729" s="153"/>
      <c r="AK729" s="153"/>
      <c r="AL729" s="153"/>
      <c r="AM729" s="153"/>
      <c r="AN729" s="153"/>
      <c r="AO729" s="153"/>
      <c r="AP729" s="153">
        <v>30</v>
      </c>
      <c r="AQ729" s="153"/>
      <c r="AR729" s="153"/>
      <c r="AS729" s="153"/>
      <c r="AT729" s="153"/>
      <c r="AU729" s="153"/>
      <c r="AV729" s="153"/>
      <c r="AW729" s="153"/>
      <c r="AX729" s="153"/>
      <c r="AY729" s="153"/>
      <c r="AZ729" s="153">
        <v>30</v>
      </c>
      <c r="BA729" s="153"/>
      <c r="BB729" s="153"/>
      <c r="BC729" s="153">
        <v>15</v>
      </c>
      <c r="BD729" s="153"/>
      <c r="BE729" s="153"/>
      <c r="BF729" s="153"/>
      <c r="BG729" s="223">
        <f t="shared" si="333"/>
        <v>480</v>
      </c>
      <c r="BH729" s="224">
        <f t="shared" si="341"/>
        <v>8</v>
      </c>
      <c r="BI729" s="225">
        <f t="shared" si="335"/>
        <v>6.75</v>
      </c>
      <c r="BJ729" s="225">
        <f t="shared" si="336"/>
        <v>84.375</v>
      </c>
      <c r="BK729" s="226">
        <f t="shared" si="337"/>
        <v>82.962962962963</v>
      </c>
      <c r="BL729" s="226">
        <f t="shared" si="338"/>
        <v>100</v>
      </c>
      <c r="BM729" s="226">
        <f t="shared" si="339"/>
        <v>70</v>
      </c>
      <c r="BN729" s="237">
        <f t="shared" si="342"/>
        <v>0.5</v>
      </c>
      <c r="BO729" s="237">
        <f t="shared" si="343"/>
        <v>1350</v>
      </c>
      <c r="BP729" s="237">
        <f t="shared" si="344"/>
        <v>0.75</v>
      </c>
      <c r="BQ729" s="238">
        <f t="shared" si="345"/>
        <v>135</v>
      </c>
      <c r="BR729" s="140"/>
      <c r="BS729" s="140"/>
      <c r="BT729" s="140"/>
      <c r="BU729" s="141"/>
      <c r="BV729" s="140"/>
      <c r="BW729" s="153">
        <f t="shared" si="334"/>
        <v>1008</v>
      </c>
    </row>
    <row r="730" s="129" customFormat="1" spans="1:75">
      <c r="A730" s="170">
        <v>787</v>
      </c>
      <c r="B730" s="171">
        <v>46064</v>
      </c>
      <c r="C730" s="223" t="s">
        <v>97</v>
      </c>
      <c r="D730" s="130" t="str">
        <f t="shared" si="331"/>
        <v>FG</v>
      </c>
      <c r="E730" s="172" t="s">
        <v>98</v>
      </c>
      <c r="F730" s="172" t="s">
        <v>106</v>
      </c>
      <c r="G730" s="173" t="s">
        <v>101</v>
      </c>
      <c r="H730" s="173" t="s">
        <v>102</v>
      </c>
      <c r="I730" s="173"/>
      <c r="J730" s="105">
        <v>200497.11</v>
      </c>
      <c r="K730" s="197" t="str">
        <f>VLOOKUP(J730,'[3]Item List (3)'!A$1:B$110000,2,FALSE)</f>
        <v>OR.MNA6718G</v>
      </c>
      <c r="L730" s="105">
        <v>260202011</v>
      </c>
      <c r="M730" s="198" t="str">
        <f t="shared" si="340"/>
        <v>OR</v>
      </c>
      <c r="N730" s="153"/>
      <c r="O730" s="199" t="str">
        <f t="shared" si="346"/>
        <v/>
      </c>
      <c r="P730" s="153">
        <v>2</v>
      </c>
      <c r="Q730" s="153">
        <v>2880</v>
      </c>
      <c r="R730" s="153"/>
      <c r="S730" s="153"/>
      <c r="T730" s="153"/>
      <c r="U730" s="209">
        <f t="shared" si="332"/>
        <v>2880</v>
      </c>
      <c r="V730" s="153">
        <v>150</v>
      </c>
      <c r="W730" s="153"/>
      <c r="X730" s="153"/>
      <c r="Y730" s="153"/>
      <c r="Z730" s="153"/>
      <c r="AA730" s="153"/>
      <c r="AB730" s="153"/>
      <c r="AC730" s="153"/>
      <c r="AD730" s="153"/>
      <c r="AE730" s="153"/>
      <c r="AF730" s="153"/>
      <c r="AG730" s="153"/>
      <c r="AH730" s="153"/>
      <c r="AI730" s="153"/>
      <c r="AJ730" s="153"/>
      <c r="AK730" s="153"/>
      <c r="AL730" s="153"/>
      <c r="AM730" s="153"/>
      <c r="AN730" s="153"/>
      <c r="AO730" s="153"/>
      <c r="AP730" s="153"/>
      <c r="AQ730" s="153">
        <v>30</v>
      </c>
      <c r="AR730" s="153"/>
      <c r="AS730" s="153"/>
      <c r="AT730" s="153"/>
      <c r="AU730" s="153"/>
      <c r="AV730" s="153"/>
      <c r="AW730" s="153"/>
      <c r="AX730" s="153"/>
      <c r="AY730" s="153"/>
      <c r="AZ730" s="153"/>
      <c r="BA730" s="153"/>
      <c r="BB730" s="153"/>
      <c r="BC730" s="153"/>
      <c r="BD730" s="153"/>
      <c r="BE730" s="153"/>
      <c r="BF730" s="153"/>
      <c r="BG730" s="223">
        <f t="shared" si="333"/>
        <v>180</v>
      </c>
      <c r="BH730" s="224">
        <f t="shared" si="341"/>
        <v>3</v>
      </c>
      <c r="BI730" s="225">
        <f t="shared" si="335"/>
        <v>2.5</v>
      </c>
      <c r="BJ730" s="225">
        <f t="shared" si="336"/>
        <v>83.3333333333333</v>
      </c>
      <c r="BK730" s="226">
        <f t="shared" si="337"/>
        <v>0</v>
      </c>
      <c r="BL730" s="226">
        <f t="shared" si="338"/>
        <v>100</v>
      </c>
      <c r="BM730" s="226">
        <f t="shared" si="339"/>
        <v>0</v>
      </c>
      <c r="BN730" s="237">
        <f t="shared" si="342"/>
        <v>0</v>
      </c>
      <c r="BO730" s="237">
        <f t="shared" si="343"/>
        <v>0</v>
      </c>
      <c r="BP730" s="237">
        <f t="shared" si="344"/>
        <v>0.5</v>
      </c>
      <c r="BQ730" s="238">
        <f t="shared" si="345"/>
        <v>0</v>
      </c>
      <c r="BR730" s="140"/>
      <c r="BS730" s="140"/>
      <c r="BT730" s="140"/>
      <c r="BU730" s="141"/>
      <c r="BV730" s="140"/>
      <c r="BW730" s="153">
        <f t="shared" si="334"/>
        <v>5760</v>
      </c>
    </row>
    <row r="731" s="129" customFormat="1" spans="1:75">
      <c r="A731" s="170">
        <v>788</v>
      </c>
      <c r="B731" s="171">
        <v>46064</v>
      </c>
      <c r="C731" s="223" t="s">
        <v>97</v>
      </c>
      <c r="D731" s="130" t="str">
        <f t="shared" si="331"/>
        <v>FG</v>
      </c>
      <c r="E731" s="172" t="s">
        <v>98</v>
      </c>
      <c r="F731" s="172" t="s">
        <v>106</v>
      </c>
      <c r="G731" s="173" t="s">
        <v>101</v>
      </c>
      <c r="H731" s="173" t="s">
        <v>102</v>
      </c>
      <c r="I731" s="173"/>
      <c r="J731" s="105">
        <v>208417</v>
      </c>
      <c r="K731" s="197" t="str">
        <f>VLOOKUP(J731,'[3]Item List (3)'!A$1:B$110000,2,FALSE)</f>
        <v>JC.OR 8008 </v>
      </c>
      <c r="L731" s="105">
        <v>260110013</v>
      </c>
      <c r="M731" s="198" t="str">
        <f t="shared" si="340"/>
        <v>OR</v>
      </c>
      <c r="N731" s="153"/>
      <c r="O731" s="199" t="str">
        <f t="shared" si="346"/>
        <v/>
      </c>
      <c r="P731" s="153">
        <v>2</v>
      </c>
      <c r="Q731" s="153">
        <v>3040</v>
      </c>
      <c r="R731" s="153"/>
      <c r="S731" s="153"/>
      <c r="T731" s="153"/>
      <c r="U731" s="209">
        <f t="shared" si="332"/>
        <v>3040</v>
      </c>
      <c r="V731" s="153">
        <v>180</v>
      </c>
      <c r="W731" s="153">
        <v>120</v>
      </c>
      <c r="X731" s="153"/>
      <c r="Y731" s="153"/>
      <c r="Z731" s="153"/>
      <c r="AA731" s="153"/>
      <c r="AB731" s="153"/>
      <c r="AC731" s="153"/>
      <c r="AD731" s="153"/>
      <c r="AE731" s="153"/>
      <c r="AF731" s="153"/>
      <c r="AG731" s="153"/>
      <c r="AH731" s="153"/>
      <c r="AI731" s="153"/>
      <c r="AJ731" s="153"/>
      <c r="AK731" s="153"/>
      <c r="AL731" s="153"/>
      <c r="AM731" s="153"/>
      <c r="AN731" s="153"/>
      <c r="AO731" s="153"/>
      <c r="AP731" s="153"/>
      <c r="AQ731" s="153"/>
      <c r="AR731" s="153"/>
      <c r="AS731" s="153"/>
      <c r="AT731" s="153"/>
      <c r="AU731" s="153"/>
      <c r="AV731" s="153"/>
      <c r="AW731" s="153"/>
      <c r="AX731" s="153"/>
      <c r="AY731" s="153"/>
      <c r="AZ731" s="153"/>
      <c r="BA731" s="153"/>
      <c r="BB731" s="153"/>
      <c r="BC731" s="153"/>
      <c r="BD731" s="153"/>
      <c r="BE731" s="153"/>
      <c r="BF731" s="153"/>
      <c r="BG731" s="223">
        <f t="shared" si="333"/>
        <v>300</v>
      </c>
      <c r="BH731" s="224">
        <f t="shared" si="341"/>
        <v>5</v>
      </c>
      <c r="BI731" s="225">
        <f t="shared" si="335"/>
        <v>3</v>
      </c>
      <c r="BJ731" s="225">
        <f t="shared" si="336"/>
        <v>60</v>
      </c>
      <c r="BK731" s="226">
        <f t="shared" si="337"/>
        <v>0</v>
      </c>
      <c r="BL731" s="226">
        <f t="shared" si="338"/>
        <v>100</v>
      </c>
      <c r="BM731" s="226">
        <f t="shared" si="339"/>
        <v>0</v>
      </c>
      <c r="BN731" s="237">
        <f t="shared" si="342"/>
        <v>2</v>
      </c>
      <c r="BO731" s="237">
        <f t="shared" si="343"/>
        <v>0</v>
      </c>
      <c r="BP731" s="237">
        <f t="shared" si="344"/>
        <v>0</v>
      </c>
      <c r="BQ731" s="238">
        <f t="shared" si="345"/>
        <v>0</v>
      </c>
      <c r="BR731" s="140"/>
      <c r="BS731" s="140"/>
      <c r="BT731" s="140"/>
      <c r="BU731" s="141"/>
      <c r="BV731" s="140"/>
      <c r="BW731" s="153">
        <f t="shared" si="334"/>
        <v>6080</v>
      </c>
    </row>
    <row r="732" s="129" customFormat="1" spans="1:75">
      <c r="A732" s="170">
        <v>789</v>
      </c>
      <c r="B732" s="171">
        <v>46064</v>
      </c>
      <c r="C732" s="223" t="s">
        <v>99</v>
      </c>
      <c r="D732" s="130" t="str">
        <f t="shared" si="331"/>
        <v>FG</v>
      </c>
      <c r="E732" s="172" t="s">
        <v>98</v>
      </c>
      <c r="F732" s="172"/>
      <c r="G732" s="173"/>
      <c r="H732" s="173"/>
      <c r="I732" s="173"/>
      <c r="J732" s="105"/>
      <c r="K732" s="197" t="e">
        <f>VLOOKUP(J732,'[3]Item List (3)'!A$1:B$110000,2,FALSE)</f>
        <v>#N/A</v>
      </c>
      <c r="L732" s="105"/>
      <c r="M732" s="198" t="str">
        <f t="shared" si="340"/>
        <v>IR</v>
      </c>
      <c r="N732" s="153"/>
      <c r="O732" s="199" t="str">
        <f t="shared" si="346"/>
        <v/>
      </c>
      <c r="P732" s="153"/>
      <c r="Q732" s="153"/>
      <c r="R732" s="153"/>
      <c r="S732" s="153"/>
      <c r="T732" s="153"/>
      <c r="U732" s="209">
        <f t="shared" si="332"/>
        <v>0</v>
      </c>
      <c r="V732" s="153"/>
      <c r="W732" s="153"/>
      <c r="X732" s="153"/>
      <c r="Y732" s="153"/>
      <c r="Z732" s="15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  <c r="AN732" s="153"/>
      <c r="AO732" s="153"/>
      <c r="AP732" s="153"/>
      <c r="AQ732" s="153"/>
      <c r="AR732" s="153">
        <v>480</v>
      </c>
      <c r="AS732" s="153"/>
      <c r="AT732" s="153"/>
      <c r="AU732" s="153"/>
      <c r="AV732" s="153"/>
      <c r="AW732" s="153"/>
      <c r="AX732" s="153"/>
      <c r="AY732" s="153"/>
      <c r="AZ732" s="153"/>
      <c r="BA732" s="153"/>
      <c r="BB732" s="153"/>
      <c r="BC732" s="153"/>
      <c r="BD732" s="153"/>
      <c r="BE732" s="153"/>
      <c r="BF732" s="153"/>
      <c r="BG732" s="223">
        <f t="shared" si="333"/>
        <v>480</v>
      </c>
      <c r="BH732" s="224">
        <f t="shared" si="341"/>
        <v>8</v>
      </c>
      <c r="BI732" s="225">
        <f t="shared" si="335"/>
        <v>0</v>
      </c>
      <c r="BJ732" s="225">
        <f t="shared" si="336"/>
        <v>0</v>
      </c>
      <c r="BK732" s="226">
        <f t="shared" si="337"/>
        <v>0</v>
      </c>
      <c r="BL732" s="226">
        <f t="shared" si="338"/>
        <v>0</v>
      </c>
      <c r="BM732" s="226">
        <f t="shared" si="339"/>
        <v>0</v>
      </c>
      <c r="BN732" s="237">
        <f t="shared" si="342"/>
        <v>0</v>
      </c>
      <c r="BO732" s="237">
        <f t="shared" si="343"/>
        <v>0</v>
      </c>
      <c r="BP732" s="237">
        <f t="shared" si="344"/>
        <v>8</v>
      </c>
      <c r="BQ732" s="238">
        <f t="shared" si="345"/>
        <v>0</v>
      </c>
      <c r="BR732" s="140"/>
      <c r="BS732" s="140"/>
      <c r="BT732" s="140"/>
      <c r="BU732" s="141"/>
      <c r="BV732" s="140"/>
      <c r="BW732" s="153">
        <f t="shared" si="334"/>
        <v>0</v>
      </c>
    </row>
    <row r="733" s="129" customFormat="1" spans="1:75">
      <c r="A733" s="170">
        <v>790</v>
      </c>
      <c r="B733" s="171">
        <v>46064</v>
      </c>
      <c r="C733" s="223" t="s">
        <v>97</v>
      </c>
      <c r="D733" s="130" t="str">
        <f t="shared" si="331"/>
        <v>FG</v>
      </c>
      <c r="E733" s="172" t="s">
        <v>103</v>
      </c>
      <c r="F733" s="172" t="s">
        <v>106</v>
      </c>
      <c r="G733" s="173" t="s">
        <v>105</v>
      </c>
      <c r="H733" s="173" t="s">
        <v>107</v>
      </c>
      <c r="I733" s="173"/>
      <c r="J733" s="105">
        <v>100742</v>
      </c>
      <c r="K733" s="197" t="str">
        <f>VLOOKUP(J733,'[3]Item List (3)'!A$1:B$110000,2,FALSE)</f>
        <v>IR.IR 32X41X28 </v>
      </c>
      <c r="L733" s="105">
        <v>260127002</v>
      </c>
      <c r="M733" s="198" t="str">
        <f t="shared" si="340"/>
        <v>IR</v>
      </c>
      <c r="N733" s="153"/>
      <c r="O733" s="199" t="str">
        <f t="shared" si="346"/>
        <v/>
      </c>
      <c r="P733" s="153">
        <v>3</v>
      </c>
      <c r="Q733" s="153">
        <v>1715</v>
      </c>
      <c r="R733" s="153"/>
      <c r="S733" s="153"/>
      <c r="T733" s="153"/>
      <c r="U733" s="209">
        <f t="shared" si="332"/>
        <v>1715</v>
      </c>
      <c r="V733" s="153">
        <v>240</v>
      </c>
      <c r="W733" s="153"/>
      <c r="X733" s="153"/>
      <c r="Y733" s="153"/>
      <c r="Z733" s="153"/>
      <c r="AA733" s="153"/>
      <c r="AB733" s="153"/>
      <c r="AC733" s="153"/>
      <c r="AD733" s="153"/>
      <c r="AE733" s="153"/>
      <c r="AF733" s="153"/>
      <c r="AG733" s="153"/>
      <c r="AH733" s="153"/>
      <c r="AI733" s="153"/>
      <c r="AJ733" s="153"/>
      <c r="AK733" s="153"/>
      <c r="AL733" s="153"/>
      <c r="AM733" s="153"/>
      <c r="AN733" s="153"/>
      <c r="AO733" s="153"/>
      <c r="AP733" s="153"/>
      <c r="AQ733" s="153">
        <v>120</v>
      </c>
      <c r="AR733" s="153"/>
      <c r="AS733" s="153"/>
      <c r="AT733" s="153"/>
      <c r="AU733" s="153"/>
      <c r="AV733" s="153"/>
      <c r="AW733" s="153"/>
      <c r="AX733" s="153"/>
      <c r="AY733" s="153"/>
      <c r="AZ733" s="153"/>
      <c r="BA733" s="153"/>
      <c r="BB733" s="153"/>
      <c r="BC733" s="153"/>
      <c r="BD733" s="153"/>
      <c r="BE733" s="153"/>
      <c r="BF733" s="153"/>
      <c r="BG733" s="223">
        <f t="shared" si="333"/>
        <v>360</v>
      </c>
      <c r="BH733" s="224">
        <f t="shared" si="341"/>
        <v>6</v>
      </c>
      <c r="BI733" s="225">
        <f t="shared" si="335"/>
        <v>4</v>
      </c>
      <c r="BJ733" s="225">
        <f t="shared" si="336"/>
        <v>66.6666666666667</v>
      </c>
      <c r="BK733" s="226">
        <f t="shared" si="337"/>
        <v>0</v>
      </c>
      <c r="BL733" s="226">
        <f t="shared" si="338"/>
        <v>100</v>
      </c>
      <c r="BM733" s="226">
        <f t="shared" si="339"/>
        <v>0</v>
      </c>
      <c r="BN733" s="237">
        <f t="shared" si="342"/>
        <v>0</v>
      </c>
      <c r="BO733" s="237">
        <f t="shared" si="343"/>
        <v>0</v>
      </c>
      <c r="BP733" s="237">
        <f t="shared" si="344"/>
        <v>2</v>
      </c>
      <c r="BQ733" s="238">
        <f t="shared" si="345"/>
        <v>0</v>
      </c>
      <c r="BR733" s="140"/>
      <c r="BS733" s="140"/>
      <c r="BT733" s="140"/>
      <c r="BU733" s="141"/>
      <c r="BV733" s="140"/>
      <c r="BW733" s="153">
        <f t="shared" si="334"/>
        <v>5145</v>
      </c>
    </row>
    <row r="734" s="129" customFormat="1" spans="1:75">
      <c r="A734" s="170">
        <v>791</v>
      </c>
      <c r="B734" s="171">
        <v>46064</v>
      </c>
      <c r="C734" s="223" t="s">
        <v>97</v>
      </c>
      <c r="D734" s="130" t="str">
        <f t="shared" si="331"/>
        <v>FG</v>
      </c>
      <c r="E734" s="172" t="s">
        <v>103</v>
      </c>
      <c r="F734" s="172" t="s">
        <v>100</v>
      </c>
      <c r="G734" s="173" t="s">
        <v>105</v>
      </c>
      <c r="H734" s="173" t="s">
        <v>107</v>
      </c>
      <c r="I734" s="173"/>
      <c r="J734" s="105">
        <v>100742</v>
      </c>
      <c r="K734" s="197" t="str">
        <f>VLOOKUP(J734,'[3]Item List (3)'!A$1:B$110000,2,FALSE)</f>
        <v>IR.IR 32X41X28 </v>
      </c>
      <c r="L734" s="105">
        <v>260127002</v>
      </c>
      <c r="M734" s="198" t="str">
        <f t="shared" si="340"/>
        <v>IR</v>
      </c>
      <c r="N734" s="153"/>
      <c r="O734" s="199" t="str">
        <f t="shared" si="346"/>
        <v/>
      </c>
      <c r="P734" s="153">
        <v>1</v>
      </c>
      <c r="Q734" s="153">
        <v>1715</v>
      </c>
      <c r="R734" s="153"/>
      <c r="S734" s="153"/>
      <c r="T734" s="153"/>
      <c r="U734" s="209">
        <f t="shared" si="332"/>
        <v>1715</v>
      </c>
      <c r="V734" s="153">
        <v>120</v>
      </c>
      <c r="W734" s="153"/>
      <c r="X734" s="153"/>
      <c r="Y734" s="153"/>
      <c r="Z734" s="153"/>
      <c r="AA734" s="153"/>
      <c r="AB734" s="153"/>
      <c r="AC734" s="153"/>
      <c r="AD734" s="153"/>
      <c r="AE734" s="153"/>
      <c r="AF734" s="153"/>
      <c r="AG734" s="153"/>
      <c r="AH734" s="153"/>
      <c r="AI734" s="153"/>
      <c r="AJ734" s="153"/>
      <c r="AK734" s="153"/>
      <c r="AL734" s="153"/>
      <c r="AM734" s="153"/>
      <c r="AN734" s="153"/>
      <c r="AO734" s="153"/>
      <c r="AP734" s="153"/>
      <c r="AQ734" s="153"/>
      <c r="AR734" s="153"/>
      <c r="AS734" s="153"/>
      <c r="AT734" s="153"/>
      <c r="AU734" s="153"/>
      <c r="AV734" s="153"/>
      <c r="AW734" s="153"/>
      <c r="AX734" s="153"/>
      <c r="AY734" s="153"/>
      <c r="AZ734" s="153"/>
      <c r="BA734" s="153"/>
      <c r="BB734" s="153"/>
      <c r="BC734" s="153"/>
      <c r="BD734" s="153"/>
      <c r="BE734" s="153"/>
      <c r="BF734" s="153"/>
      <c r="BG734" s="223">
        <f t="shared" si="333"/>
        <v>120</v>
      </c>
      <c r="BH734" s="224">
        <f t="shared" si="341"/>
        <v>2</v>
      </c>
      <c r="BI734" s="225">
        <f t="shared" si="335"/>
        <v>2</v>
      </c>
      <c r="BJ734" s="225">
        <f t="shared" si="336"/>
        <v>100</v>
      </c>
      <c r="BK734" s="226">
        <f t="shared" si="337"/>
        <v>0</v>
      </c>
      <c r="BL734" s="226">
        <f t="shared" si="338"/>
        <v>100</v>
      </c>
      <c r="BM734" s="226">
        <f t="shared" si="339"/>
        <v>0</v>
      </c>
      <c r="BN734" s="237">
        <f t="shared" si="342"/>
        <v>0</v>
      </c>
      <c r="BO734" s="237">
        <f t="shared" si="343"/>
        <v>0</v>
      </c>
      <c r="BP734" s="237">
        <f t="shared" si="344"/>
        <v>0</v>
      </c>
      <c r="BQ734" s="238">
        <f t="shared" si="345"/>
        <v>0</v>
      </c>
      <c r="BR734" s="140"/>
      <c r="BS734" s="140"/>
      <c r="BT734" s="140"/>
      <c r="BU734" s="141"/>
      <c r="BV734" s="140"/>
      <c r="BW734" s="153">
        <f t="shared" si="334"/>
        <v>1715</v>
      </c>
    </row>
    <row r="735" s="129" customFormat="1" spans="1:75">
      <c r="A735" s="170">
        <v>792</v>
      </c>
      <c r="B735" s="171">
        <v>46064</v>
      </c>
      <c r="C735" s="223" t="s">
        <v>99</v>
      </c>
      <c r="D735" s="130" t="str">
        <f t="shared" si="331"/>
        <v>FG</v>
      </c>
      <c r="E735" s="172" t="s">
        <v>103</v>
      </c>
      <c r="F735" s="172" t="s">
        <v>106</v>
      </c>
      <c r="G735" s="173" t="s">
        <v>194</v>
      </c>
      <c r="H735" s="173" t="s">
        <v>180</v>
      </c>
      <c r="I735" s="173"/>
      <c r="J735" s="105">
        <v>100742</v>
      </c>
      <c r="K735" s="197" t="str">
        <f>VLOOKUP(J735,'[3]Item List (3)'!A$1:B$110000,2,FALSE)</f>
        <v>IR.IR 32X41X28 </v>
      </c>
      <c r="L735" s="105">
        <v>260127002</v>
      </c>
      <c r="M735" s="198" t="str">
        <f t="shared" si="340"/>
        <v>IR</v>
      </c>
      <c r="N735" s="153"/>
      <c r="O735" s="199" t="str">
        <f t="shared" si="346"/>
        <v/>
      </c>
      <c r="P735" s="153">
        <v>1</v>
      </c>
      <c r="Q735" s="153">
        <v>2324</v>
      </c>
      <c r="R735" s="153"/>
      <c r="S735" s="153"/>
      <c r="T735" s="153"/>
      <c r="U735" s="209">
        <f t="shared" si="332"/>
        <v>2324</v>
      </c>
      <c r="V735" s="153">
        <v>300</v>
      </c>
      <c r="W735" s="153"/>
      <c r="X735" s="153"/>
      <c r="Y735" s="153"/>
      <c r="Z735" s="153"/>
      <c r="AA735" s="153"/>
      <c r="AB735" s="153"/>
      <c r="AC735" s="153"/>
      <c r="AD735" s="153"/>
      <c r="AE735" s="153"/>
      <c r="AF735" s="153"/>
      <c r="AG735" s="153"/>
      <c r="AH735" s="153"/>
      <c r="AI735" s="153"/>
      <c r="AJ735" s="153"/>
      <c r="AK735" s="153"/>
      <c r="AL735" s="153"/>
      <c r="AM735" s="153"/>
      <c r="AN735" s="153"/>
      <c r="AO735" s="153"/>
      <c r="AP735" s="153"/>
      <c r="AQ735" s="153">
        <v>180</v>
      </c>
      <c r="AR735" s="153"/>
      <c r="AS735" s="153"/>
      <c r="AT735" s="153"/>
      <c r="AU735" s="153"/>
      <c r="AV735" s="153"/>
      <c r="AW735" s="153"/>
      <c r="AX735" s="153"/>
      <c r="AY735" s="153"/>
      <c r="AZ735" s="153"/>
      <c r="BA735" s="153"/>
      <c r="BB735" s="153"/>
      <c r="BC735" s="153"/>
      <c r="BD735" s="153"/>
      <c r="BE735" s="153"/>
      <c r="BF735" s="153"/>
      <c r="BG735" s="223">
        <f t="shared" si="333"/>
        <v>480</v>
      </c>
      <c r="BH735" s="224">
        <f t="shared" si="341"/>
        <v>8</v>
      </c>
      <c r="BI735" s="225">
        <f t="shared" si="335"/>
        <v>5</v>
      </c>
      <c r="BJ735" s="225">
        <f t="shared" si="336"/>
        <v>62.5</v>
      </c>
      <c r="BK735" s="226">
        <f t="shared" si="337"/>
        <v>0</v>
      </c>
      <c r="BL735" s="226">
        <f t="shared" si="338"/>
        <v>100</v>
      </c>
      <c r="BM735" s="226">
        <f t="shared" si="339"/>
        <v>0</v>
      </c>
      <c r="BN735" s="237">
        <f t="shared" si="342"/>
        <v>0</v>
      </c>
      <c r="BO735" s="237">
        <f t="shared" si="343"/>
        <v>0</v>
      </c>
      <c r="BP735" s="237">
        <f t="shared" si="344"/>
        <v>3</v>
      </c>
      <c r="BQ735" s="238">
        <f t="shared" si="345"/>
        <v>0</v>
      </c>
      <c r="BR735" s="140"/>
      <c r="BS735" s="140"/>
      <c r="BT735" s="140"/>
      <c r="BU735" s="141"/>
      <c r="BV735" s="140"/>
      <c r="BW735" s="153">
        <f t="shared" si="334"/>
        <v>2324</v>
      </c>
    </row>
    <row r="736" s="129" customFormat="1" spans="1:75">
      <c r="A736" s="170">
        <v>793</v>
      </c>
      <c r="B736" s="171">
        <v>46064</v>
      </c>
      <c r="C736" s="223" t="s">
        <v>97</v>
      </c>
      <c r="D736" s="130" t="str">
        <f t="shared" si="331"/>
        <v>CG</v>
      </c>
      <c r="E736" s="172" t="s">
        <v>109</v>
      </c>
      <c r="F736" s="172"/>
      <c r="G736" s="173"/>
      <c r="H736" s="173"/>
      <c r="I736" s="173"/>
      <c r="J736" s="105"/>
      <c r="K736" s="197" t="e">
        <f>VLOOKUP(J736,'[3]Item List (3)'!A$1:B$110000,2,FALSE)</f>
        <v>#N/A</v>
      </c>
      <c r="L736" s="105"/>
      <c r="M736" s="198" t="str">
        <f t="shared" si="340"/>
        <v>IR</v>
      </c>
      <c r="N736" s="153"/>
      <c r="O736" s="199" t="str">
        <f t="shared" si="346"/>
        <v/>
      </c>
      <c r="P736" s="153"/>
      <c r="Q736" s="153"/>
      <c r="R736" s="153"/>
      <c r="S736" s="153"/>
      <c r="T736" s="153"/>
      <c r="U736" s="209">
        <f t="shared" si="332"/>
        <v>0</v>
      </c>
      <c r="V736" s="153"/>
      <c r="W736" s="153"/>
      <c r="X736" s="153"/>
      <c r="Y736" s="153"/>
      <c r="Z736" s="153"/>
      <c r="AA736" s="153"/>
      <c r="AB736" s="153"/>
      <c r="AC736" s="153"/>
      <c r="AD736" s="153"/>
      <c r="AE736" s="153"/>
      <c r="AF736" s="153"/>
      <c r="AG736" s="153"/>
      <c r="AH736" s="153"/>
      <c r="AI736" s="153"/>
      <c r="AJ736" s="153"/>
      <c r="AK736" s="153"/>
      <c r="AL736" s="153"/>
      <c r="AM736" s="153"/>
      <c r="AN736" s="153"/>
      <c r="AO736" s="153"/>
      <c r="AP736" s="153"/>
      <c r="AQ736" s="153"/>
      <c r="AR736" s="153"/>
      <c r="AS736" s="153"/>
      <c r="AT736" s="153"/>
      <c r="AU736" s="153"/>
      <c r="AV736" s="153"/>
      <c r="AW736" s="153"/>
      <c r="AX736" s="153"/>
      <c r="AY736" s="153"/>
      <c r="AZ736" s="153"/>
      <c r="BA736" s="153"/>
      <c r="BB736" s="153"/>
      <c r="BC736" s="153"/>
      <c r="BD736" s="153"/>
      <c r="BE736" s="153"/>
      <c r="BF736" s="153">
        <v>480</v>
      </c>
      <c r="BG736" s="223">
        <f t="shared" si="333"/>
        <v>480</v>
      </c>
      <c r="BH736" s="224">
        <f t="shared" si="341"/>
        <v>8</v>
      </c>
      <c r="BI736" s="225">
        <f t="shared" si="335"/>
        <v>0</v>
      </c>
      <c r="BJ736" s="225">
        <f t="shared" si="336"/>
        <v>0</v>
      </c>
      <c r="BK736" s="226">
        <f t="shared" si="337"/>
        <v>0</v>
      </c>
      <c r="BL736" s="226">
        <f t="shared" si="338"/>
        <v>0</v>
      </c>
      <c r="BM736" s="226">
        <f t="shared" si="339"/>
        <v>0</v>
      </c>
      <c r="BN736" s="237">
        <f t="shared" si="342"/>
        <v>8</v>
      </c>
      <c r="BO736" s="237">
        <f t="shared" si="343"/>
        <v>0</v>
      </c>
      <c r="BP736" s="237">
        <f t="shared" si="344"/>
        <v>0</v>
      </c>
      <c r="BQ736" s="238">
        <f t="shared" si="345"/>
        <v>0</v>
      </c>
      <c r="BR736" s="140"/>
      <c r="BS736" s="140"/>
      <c r="BT736" s="140"/>
      <c r="BU736" s="141"/>
      <c r="BV736" s="140"/>
      <c r="BW736" s="153">
        <f t="shared" si="334"/>
        <v>0</v>
      </c>
    </row>
    <row r="737" s="129" customFormat="1" spans="1:75">
      <c r="A737" s="170">
        <v>794</v>
      </c>
      <c r="B737" s="171">
        <v>46064</v>
      </c>
      <c r="C737" s="223" t="s">
        <v>99</v>
      </c>
      <c r="D737" s="130" t="str">
        <f t="shared" si="331"/>
        <v>CG</v>
      </c>
      <c r="E737" s="172" t="s">
        <v>109</v>
      </c>
      <c r="F737" s="172"/>
      <c r="G737" s="173"/>
      <c r="H737" s="173"/>
      <c r="I737" s="173"/>
      <c r="J737" s="105"/>
      <c r="K737" s="197" t="e">
        <f>VLOOKUP(J737,'[3]Item List (3)'!A$1:B$110000,2,FALSE)</f>
        <v>#N/A</v>
      </c>
      <c r="L737" s="105"/>
      <c r="M737" s="198" t="str">
        <f t="shared" si="340"/>
        <v>IR</v>
      </c>
      <c r="N737" s="153"/>
      <c r="O737" s="199" t="str">
        <f t="shared" si="346"/>
        <v/>
      </c>
      <c r="P737" s="153"/>
      <c r="Q737" s="153"/>
      <c r="R737" s="153"/>
      <c r="S737" s="153"/>
      <c r="T737" s="153"/>
      <c r="U737" s="209">
        <f t="shared" si="332"/>
        <v>0</v>
      </c>
      <c r="V737" s="153"/>
      <c r="W737" s="153"/>
      <c r="X737" s="153"/>
      <c r="Y737" s="153"/>
      <c r="Z737" s="153"/>
      <c r="AA737" s="153"/>
      <c r="AB737" s="153"/>
      <c r="AC737" s="153"/>
      <c r="AD737" s="153"/>
      <c r="AE737" s="153"/>
      <c r="AF737" s="153"/>
      <c r="AG737" s="153"/>
      <c r="AH737" s="153"/>
      <c r="AI737" s="153"/>
      <c r="AJ737" s="153"/>
      <c r="AK737" s="153"/>
      <c r="AL737" s="153"/>
      <c r="AM737" s="153"/>
      <c r="AN737" s="153"/>
      <c r="AO737" s="153"/>
      <c r="AP737" s="153"/>
      <c r="AQ737" s="153"/>
      <c r="AR737" s="153"/>
      <c r="AS737" s="153"/>
      <c r="AT737" s="153"/>
      <c r="AU737" s="153"/>
      <c r="AV737" s="153"/>
      <c r="AW737" s="153"/>
      <c r="AX737" s="153"/>
      <c r="AY737" s="153"/>
      <c r="AZ737" s="153"/>
      <c r="BA737" s="153"/>
      <c r="BB737" s="153"/>
      <c r="BC737" s="153"/>
      <c r="BD737" s="153"/>
      <c r="BE737" s="153"/>
      <c r="BF737" s="153">
        <v>480</v>
      </c>
      <c r="BG737" s="223">
        <f t="shared" si="333"/>
        <v>480</v>
      </c>
      <c r="BH737" s="224">
        <f t="shared" si="341"/>
        <v>8</v>
      </c>
      <c r="BI737" s="225">
        <f t="shared" si="335"/>
        <v>0</v>
      </c>
      <c r="BJ737" s="225">
        <f t="shared" si="336"/>
        <v>0</v>
      </c>
      <c r="BK737" s="226">
        <f t="shared" si="337"/>
        <v>0</v>
      </c>
      <c r="BL737" s="226">
        <f t="shared" si="338"/>
        <v>0</v>
      </c>
      <c r="BM737" s="226">
        <f t="shared" si="339"/>
        <v>0</v>
      </c>
      <c r="BN737" s="237">
        <f t="shared" si="342"/>
        <v>8</v>
      </c>
      <c r="BO737" s="237">
        <f t="shared" si="343"/>
        <v>0</v>
      </c>
      <c r="BP737" s="237">
        <f t="shared" si="344"/>
        <v>0</v>
      </c>
      <c r="BQ737" s="238">
        <f t="shared" si="345"/>
        <v>0</v>
      </c>
      <c r="BR737" s="140"/>
      <c r="BS737" s="140"/>
      <c r="BT737" s="140"/>
      <c r="BU737" s="141"/>
      <c r="BV737" s="140"/>
      <c r="BW737" s="153">
        <f t="shared" si="334"/>
        <v>0</v>
      </c>
    </row>
    <row r="738" s="129" customFormat="1" spans="1:75">
      <c r="A738" s="170">
        <v>795</v>
      </c>
      <c r="B738" s="171">
        <v>46064</v>
      </c>
      <c r="C738" s="223" t="s">
        <v>97</v>
      </c>
      <c r="D738" s="130" t="str">
        <f t="shared" si="331"/>
        <v>CG</v>
      </c>
      <c r="E738" s="172" t="s">
        <v>110</v>
      </c>
      <c r="F738" s="172" t="s">
        <v>114</v>
      </c>
      <c r="G738" s="173" t="s">
        <v>115</v>
      </c>
      <c r="H738" s="173" t="s">
        <v>176</v>
      </c>
      <c r="I738" s="173"/>
      <c r="J738" s="105">
        <v>208247</v>
      </c>
      <c r="K738" s="197" t="str">
        <f>VLOOKUP(J738,'[3]Item List (3)'!A$1:B$110000,2,FALSE)</f>
        <v>OR.209 YY2 </v>
      </c>
      <c r="L738" s="105">
        <v>251221004</v>
      </c>
      <c r="M738" s="198" t="str">
        <f t="shared" si="340"/>
        <v>OR</v>
      </c>
      <c r="N738" s="153"/>
      <c r="O738" s="199" t="str">
        <f t="shared" si="346"/>
        <v/>
      </c>
      <c r="P738" s="153">
        <v>1</v>
      </c>
      <c r="Q738" s="153">
        <v>2870</v>
      </c>
      <c r="R738" s="153"/>
      <c r="S738" s="153">
        <v>10</v>
      </c>
      <c r="T738" s="153"/>
      <c r="U738" s="209">
        <f t="shared" si="332"/>
        <v>2880</v>
      </c>
      <c r="V738" s="153">
        <v>120</v>
      </c>
      <c r="W738" s="153"/>
      <c r="X738" s="153"/>
      <c r="Y738" s="153"/>
      <c r="Z738" s="153"/>
      <c r="AA738" s="153"/>
      <c r="AB738" s="153"/>
      <c r="AC738" s="153"/>
      <c r="AD738" s="153"/>
      <c r="AE738" s="153"/>
      <c r="AF738" s="153"/>
      <c r="AG738" s="153"/>
      <c r="AH738" s="153"/>
      <c r="AI738" s="153"/>
      <c r="AJ738" s="153"/>
      <c r="AK738" s="153"/>
      <c r="AL738" s="153"/>
      <c r="AM738" s="153"/>
      <c r="AN738" s="153"/>
      <c r="AO738" s="153"/>
      <c r="AP738" s="153"/>
      <c r="AQ738" s="153">
        <v>60</v>
      </c>
      <c r="AR738" s="153"/>
      <c r="AS738" s="153"/>
      <c r="AT738" s="153"/>
      <c r="AU738" s="153"/>
      <c r="AV738" s="153"/>
      <c r="AW738" s="153"/>
      <c r="AX738" s="153"/>
      <c r="AY738" s="153"/>
      <c r="AZ738" s="153"/>
      <c r="BA738" s="153"/>
      <c r="BB738" s="153"/>
      <c r="BC738" s="153"/>
      <c r="BD738" s="153"/>
      <c r="BE738" s="153"/>
      <c r="BF738" s="153"/>
      <c r="BG738" s="223">
        <f t="shared" si="333"/>
        <v>180</v>
      </c>
      <c r="BH738" s="224">
        <f t="shared" si="341"/>
        <v>3</v>
      </c>
      <c r="BI738" s="225">
        <f t="shared" si="335"/>
        <v>2</v>
      </c>
      <c r="BJ738" s="225">
        <f t="shared" si="336"/>
        <v>66.6666666666667</v>
      </c>
      <c r="BK738" s="226">
        <f t="shared" si="337"/>
        <v>0</v>
      </c>
      <c r="BL738" s="226">
        <f t="shared" si="338"/>
        <v>99.6527777777778</v>
      </c>
      <c r="BM738" s="226">
        <f t="shared" si="339"/>
        <v>0</v>
      </c>
      <c r="BN738" s="237">
        <f t="shared" si="342"/>
        <v>0</v>
      </c>
      <c r="BO738" s="237">
        <f t="shared" si="343"/>
        <v>0</v>
      </c>
      <c r="BP738" s="237">
        <f t="shared" si="344"/>
        <v>1</v>
      </c>
      <c r="BQ738" s="238">
        <f t="shared" si="345"/>
        <v>0</v>
      </c>
      <c r="BR738" s="140"/>
      <c r="BS738" s="140"/>
      <c r="BT738" s="140"/>
      <c r="BU738" s="141"/>
      <c r="BV738" s="140"/>
      <c r="BW738" s="153">
        <f t="shared" si="334"/>
        <v>2870</v>
      </c>
    </row>
    <row r="739" s="129" customFormat="1" spans="1:75">
      <c r="A739" s="170">
        <v>796</v>
      </c>
      <c r="B739" s="171">
        <v>46064</v>
      </c>
      <c r="C739" s="223" t="s">
        <v>97</v>
      </c>
      <c r="D739" s="130" t="str">
        <f t="shared" si="331"/>
        <v>CG</v>
      </c>
      <c r="E739" s="172" t="s">
        <v>110</v>
      </c>
      <c r="F739" s="172" t="s">
        <v>111</v>
      </c>
      <c r="G739" s="173" t="s">
        <v>115</v>
      </c>
      <c r="H739" s="173" t="s">
        <v>176</v>
      </c>
      <c r="I739" s="173"/>
      <c r="J739" s="105">
        <v>200497.11</v>
      </c>
      <c r="K739" s="197" t="str">
        <f>VLOOKUP(J739,'[3]Item List (3)'!A$1:B$110000,2,FALSE)</f>
        <v>OR.MNA6718G</v>
      </c>
      <c r="L739" s="105">
        <v>260202011</v>
      </c>
      <c r="M739" s="198" t="str">
        <f t="shared" si="340"/>
        <v>OR</v>
      </c>
      <c r="N739" s="153"/>
      <c r="O739" s="199" t="str">
        <f t="shared" ref="O739:O780" si="347">IFERROR(3600/N739,"")</f>
        <v/>
      </c>
      <c r="P739" s="153">
        <v>1</v>
      </c>
      <c r="Q739" s="153">
        <v>4265</v>
      </c>
      <c r="R739" s="153"/>
      <c r="S739" s="153"/>
      <c r="T739" s="153"/>
      <c r="U739" s="209">
        <f t="shared" ref="U739:U764" si="348">Q739+S739+T739</f>
        <v>4265</v>
      </c>
      <c r="V739" s="153">
        <v>120</v>
      </c>
      <c r="W739" s="153">
        <v>120</v>
      </c>
      <c r="X739" s="153"/>
      <c r="Y739" s="153"/>
      <c r="Z739" s="153"/>
      <c r="AA739" s="153"/>
      <c r="AB739" s="153"/>
      <c r="AC739" s="153"/>
      <c r="AD739" s="153"/>
      <c r="AE739" s="153"/>
      <c r="AF739" s="153"/>
      <c r="AG739" s="153"/>
      <c r="AH739" s="153"/>
      <c r="AI739" s="153"/>
      <c r="AJ739" s="153"/>
      <c r="AK739" s="153"/>
      <c r="AL739" s="153"/>
      <c r="AM739" s="153"/>
      <c r="AN739" s="153"/>
      <c r="AO739" s="153"/>
      <c r="AP739" s="153"/>
      <c r="AQ739" s="153"/>
      <c r="AR739" s="153"/>
      <c r="AS739" s="153"/>
      <c r="AT739" s="153"/>
      <c r="AU739" s="153"/>
      <c r="AV739" s="153"/>
      <c r="AW739" s="153"/>
      <c r="AX739" s="153"/>
      <c r="AY739" s="153"/>
      <c r="AZ739" s="153"/>
      <c r="BA739" s="153"/>
      <c r="BB739" s="153"/>
      <c r="BC739" s="153"/>
      <c r="BD739" s="153"/>
      <c r="BE739" s="153"/>
      <c r="BF739" s="153"/>
      <c r="BG739" s="223">
        <f t="shared" ref="BG739:BG781" si="349">SUM(V739:BF739)</f>
        <v>240</v>
      </c>
      <c r="BH739" s="224">
        <f t="shared" ref="BH739:BH781" si="350">BG739/60</f>
        <v>4</v>
      </c>
      <c r="BI739" s="225">
        <f t="shared" si="335"/>
        <v>2</v>
      </c>
      <c r="BJ739" s="225">
        <f t="shared" si="336"/>
        <v>50</v>
      </c>
      <c r="BK739" s="226">
        <f t="shared" si="337"/>
        <v>0</v>
      </c>
      <c r="BL739" s="226">
        <f t="shared" si="338"/>
        <v>100</v>
      </c>
      <c r="BM739" s="226">
        <f t="shared" si="339"/>
        <v>0</v>
      </c>
      <c r="BN739" s="237">
        <f t="shared" ref="BN739:BN778" si="351">(W739+AP739+BE739+BF739)/60</f>
        <v>2</v>
      </c>
      <c r="BO739" s="237">
        <f t="shared" ref="BO739:BO778" si="352">IFERROR(((BH739-BN739)*3600)/N739,0)</f>
        <v>0</v>
      </c>
      <c r="BP739" s="237">
        <f t="shared" ref="BP739:BP778" si="353">IFERROR(SUM(W739:BF739)/60-BN739,0)</f>
        <v>0</v>
      </c>
      <c r="BQ739" s="238">
        <f t="shared" ref="BQ739:BQ778" si="354">IFERROR(BP739*3600/N739,0)</f>
        <v>0</v>
      </c>
      <c r="BR739" s="140"/>
      <c r="BS739" s="140"/>
      <c r="BT739" s="140"/>
      <c r="BU739" s="141"/>
      <c r="BV739" s="140"/>
      <c r="BW739" s="153">
        <f t="shared" si="334"/>
        <v>4265</v>
      </c>
    </row>
    <row r="740" s="129" customFormat="1" spans="1:75">
      <c r="A740" s="170">
        <v>797</v>
      </c>
      <c r="B740" s="171">
        <v>46064</v>
      </c>
      <c r="C740" s="223" t="s">
        <v>97</v>
      </c>
      <c r="D740" s="130" t="str">
        <f t="shared" si="331"/>
        <v>CG</v>
      </c>
      <c r="E740" s="172" t="s">
        <v>110</v>
      </c>
      <c r="F740" s="172" t="s">
        <v>111</v>
      </c>
      <c r="G740" s="173" t="s">
        <v>115</v>
      </c>
      <c r="H740" s="173" t="s">
        <v>176</v>
      </c>
      <c r="I740" s="173"/>
      <c r="J740" s="105">
        <v>200497.11</v>
      </c>
      <c r="K740" s="197" t="str">
        <f>VLOOKUP(J740,'[3]Item List (3)'!A$1:B$110000,2,FALSE)</f>
        <v>OR.MNA6718G</v>
      </c>
      <c r="L740" s="105">
        <v>260202011</v>
      </c>
      <c r="M740" s="198" t="str">
        <f t="shared" si="340"/>
        <v>OR</v>
      </c>
      <c r="N740" s="153"/>
      <c r="O740" s="199" t="str">
        <f t="shared" si="347"/>
        <v/>
      </c>
      <c r="P740" s="153">
        <v>1</v>
      </c>
      <c r="Q740" s="153">
        <v>1700</v>
      </c>
      <c r="R740" s="153"/>
      <c r="S740" s="153"/>
      <c r="T740" s="153"/>
      <c r="U740" s="209">
        <f t="shared" si="348"/>
        <v>1700</v>
      </c>
      <c r="V740" s="153">
        <v>60</v>
      </c>
      <c r="W740" s="153"/>
      <c r="X740" s="153"/>
      <c r="Y740" s="153"/>
      <c r="Z740" s="153"/>
      <c r="AA740" s="153"/>
      <c r="AB740" s="153"/>
      <c r="AC740" s="153"/>
      <c r="AD740" s="153"/>
      <c r="AE740" s="153"/>
      <c r="AF740" s="153"/>
      <c r="AG740" s="153"/>
      <c r="AH740" s="153"/>
      <c r="AI740" s="153"/>
      <c r="AJ740" s="153"/>
      <c r="AK740" s="153"/>
      <c r="AL740" s="153"/>
      <c r="AM740" s="153"/>
      <c r="AN740" s="153"/>
      <c r="AO740" s="153"/>
      <c r="AP740" s="153"/>
      <c r="AQ740" s="153"/>
      <c r="AR740" s="153"/>
      <c r="AS740" s="153"/>
      <c r="AT740" s="153"/>
      <c r="AU740" s="153"/>
      <c r="AV740" s="153"/>
      <c r="AW740" s="153"/>
      <c r="AX740" s="153"/>
      <c r="AY740" s="153"/>
      <c r="AZ740" s="153"/>
      <c r="BA740" s="153"/>
      <c r="BB740" s="153"/>
      <c r="BC740" s="153"/>
      <c r="BD740" s="153"/>
      <c r="BE740" s="153"/>
      <c r="BF740" s="153"/>
      <c r="BG740" s="223">
        <f t="shared" si="349"/>
        <v>60</v>
      </c>
      <c r="BH740" s="224">
        <f t="shared" si="350"/>
        <v>1</v>
      </c>
      <c r="BI740" s="225">
        <f t="shared" si="335"/>
        <v>1</v>
      </c>
      <c r="BJ740" s="225">
        <f t="shared" si="336"/>
        <v>100</v>
      </c>
      <c r="BK740" s="226">
        <f t="shared" si="337"/>
        <v>0</v>
      </c>
      <c r="BL740" s="226">
        <f t="shared" si="338"/>
        <v>100</v>
      </c>
      <c r="BM740" s="226">
        <f t="shared" si="339"/>
        <v>0</v>
      </c>
      <c r="BN740" s="237">
        <f t="shared" si="351"/>
        <v>0</v>
      </c>
      <c r="BO740" s="237">
        <f t="shared" si="352"/>
        <v>0</v>
      </c>
      <c r="BP740" s="237">
        <f t="shared" si="353"/>
        <v>0</v>
      </c>
      <c r="BQ740" s="238">
        <f t="shared" si="354"/>
        <v>0</v>
      </c>
      <c r="BR740" s="140"/>
      <c r="BS740" s="140"/>
      <c r="BT740" s="140"/>
      <c r="BU740" s="141"/>
      <c r="BV740" s="140"/>
      <c r="BW740" s="153">
        <f t="shared" si="334"/>
        <v>1700</v>
      </c>
    </row>
    <row r="741" s="129" customFormat="1" spans="1:75">
      <c r="A741" s="170">
        <v>798</v>
      </c>
      <c r="B741" s="171">
        <v>46064</v>
      </c>
      <c r="C741" s="223" t="s">
        <v>99</v>
      </c>
      <c r="D741" s="130" t="str">
        <f t="shared" si="331"/>
        <v>CG</v>
      </c>
      <c r="E741" s="172" t="s">
        <v>110</v>
      </c>
      <c r="F741" s="172" t="s">
        <v>114</v>
      </c>
      <c r="G741" s="173" t="s">
        <v>115</v>
      </c>
      <c r="H741" s="173" t="s">
        <v>191</v>
      </c>
      <c r="I741" s="173" t="s">
        <v>182</v>
      </c>
      <c r="J741" s="105">
        <v>200497.11</v>
      </c>
      <c r="K741" s="197" t="str">
        <f>VLOOKUP(J741,'[3]Item List (3)'!A$1:B$110000,2,FALSE)</f>
        <v>OR.MNA6718G</v>
      </c>
      <c r="L741" s="105">
        <v>260202011</v>
      </c>
      <c r="M741" s="198" t="str">
        <f t="shared" si="340"/>
        <v>OR</v>
      </c>
      <c r="N741" s="153"/>
      <c r="O741" s="199" t="str">
        <f t="shared" si="347"/>
        <v/>
      </c>
      <c r="P741" s="153">
        <v>1</v>
      </c>
      <c r="Q741" s="153">
        <v>4240</v>
      </c>
      <c r="R741" s="153"/>
      <c r="S741" s="153">
        <v>37</v>
      </c>
      <c r="T741" s="153"/>
      <c r="U741" s="209">
        <f t="shared" si="348"/>
        <v>4277</v>
      </c>
      <c r="V741" s="153">
        <v>120</v>
      </c>
      <c r="W741" s="153"/>
      <c r="X741" s="153"/>
      <c r="Y741" s="153"/>
      <c r="Z741" s="153"/>
      <c r="AA741" s="153"/>
      <c r="AB741" s="153"/>
      <c r="AC741" s="153"/>
      <c r="AD741" s="153"/>
      <c r="AE741" s="153"/>
      <c r="AF741" s="153"/>
      <c r="AG741" s="153"/>
      <c r="AH741" s="153"/>
      <c r="AI741" s="153"/>
      <c r="AJ741" s="153"/>
      <c r="AK741" s="153"/>
      <c r="AL741" s="153"/>
      <c r="AM741" s="153"/>
      <c r="AN741" s="153"/>
      <c r="AO741" s="153"/>
      <c r="AP741" s="153"/>
      <c r="AQ741" s="153">
        <v>60</v>
      </c>
      <c r="AR741" s="153"/>
      <c r="AS741" s="153"/>
      <c r="AT741" s="153"/>
      <c r="AU741" s="153"/>
      <c r="AV741" s="153"/>
      <c r="AW741" s="153"/>
      <c r="AX741" s="153"/>
      <c r="AY741" s="153"/>
      <c r="AZ741" s="153"/>
      <c r="BA741" s="153"/>
      <c r="BB741" s="153"/>
      <c r="BC741" s="153">
        <v>80</v>
      </c>
      <c r="BD741" s="153"/>
      <c r="BE741" s="153"/>
      <c r="BF741" s="153"/>
      <c r="BG741" s="223">
        <f t="shared" si="349"/>
        <v>260</v>
      </c>
      <c r="BH741" s="224">
        <f t="shared" si="350"/>
        <v>4.33333333333333</v>
      </c>
      <c r="BI741" s="225">
        <f t="shared" si="335"/>
        <v>2</v>
      </c>
      <c r="BJ741" s="225">
        <f t="shared" si="336"/>
        <v>46.1538461538461</v>
      </c>
      <c r="BK741" s="226">
        <f t="shared" si="337"/>
        <v>0</v>
      </c>
      <c r="BL741" s="226">
        <f t="shared" si="338"/>
        <v>99.134907645546</v>
      </c>
      <c r="BM741" s="226">
        <f t="shared" si="339"/>
        <v>0</v>
      </c>
      <c r="BN741" s="237">
        <f t="shared" si="351"/>
        <v>0</v>
      </c>
      <c r="BO741" s="237">
        <f t="shared" si="352"/>
        <v>0</v>
      </c>
      <c r="BP741" s="237">
        <f t="shared" si="353"/>
        <v>2.33333333333333</v>
      </c>
      <c r="BQ741" s="238">
        <f t="shared" si="354"/>
        <v>0</v>
      </c>
      <c r="BR741" s="140"/>
      <c r="BS741" s="140"/>
      <c r="BT741" s="140"/>
      <c r="BU741" s="141"/>
      <c r="BV741" s="140"/>
      <c r="BW741" s="153">
        <f t="shared" si="334"/>
        <v>4240</v>
      </c>
    </row>
    <row r="742" s="129" customFormat="1" spans="1:75">
      <c r="A742" s="170">
        <v>799</v>
      </c>
      <c r="B742" s="171">
        <v>46064</v>
      </c>
      <c r="C742" s="223" t="s">
        <v>99</v>
      </c>
      <c r="D742" s="130" t="str">
        <f t="shared" si="331"/>
        <v>CG</v>
      </c>
      <c r="E742" s="172" t="s">
        <v>110</v>
      </c>
      <c r="F742" s="172" t="s">
        <v>111</v>
      </c>
      <c r="G742" s="173" t="s">
        <v>115</v>
      </c>
      <c r="H742" s="173" t="s">
        <v>191</v>
      </c>
      <c r="I742" s="173" t="s">
        <v>182</v>
      </c>
      <c r="J742" s="105">
        <v>200497.11</v>
      </c>
      <c r="K742" s="197" t="str">
        <f>VLOOKUP(J742,'[3]Item List (3)'!A$1:B$110000,2,FALSE)</f>
        <v>OR.MNA6718G</v>
      </c>
      <c r="L742" s="105">
        <v>260202011</v>
      </c>
      <c r="M742" s="198" t="str">
        <f t="shared" si="340"/>
        <v>OR</v>
      </c>
      <c r="N742" s="153"/>
      <c r="O742" s="199" t="str">
        <f t="shared" si="347"/>
        <v/>
      </c>
      <c r="P742" s="153">
        <v>1</v>
      </c>
      <c r="Q742" s="153">
        <v>2565</v>
      </c>
      <c r="R742" s="153"/>
      <c r="S742" s="153"/>
      <c r="T742" s="153"/>
      <c r="U742" s="209">
        <f t="shared" si="348"/>
        <v>2565</v>
      </c>
      <c r="V742" s="153">
        <v>120</v>
      </c>
      <c r="W742" s="153"/>
      <c r="X742" s="153"/>
      <c r="Y742" s="153"/>
      <c r="Z742" s="153"/>
      <c r="AA742" s="153"/>
      <c r="AB742" s="153"/>
      <c r="AC742" s="153"/>
      <c r="AD742" s="153"/>
      <c r="AE742" s="153"/>
      <c r="AF742" s="153"/>
      <c r="AG742" s="153"/>
      <c r="AH742" s="153"/>
      <c r="AI742" s="153"/>
      <c r="AJ742" s="153"/>
      <c r="AK742" s="153"/>
      <c r="AL742" s="153"/>
      <c r="AM742" s="153"/>
      <c r="AN742" s="153"/>
      <c r="AO742" s="153"/>
      <c r="AP742" s="153"/>
      <c r="AQ742" s="153"/>
      <c r="AR742" s="153"/>
      <c r="AS742" s="153"/>
      <c r="AT742" s="153"/>
      <c r="AU742" s="153"/>
      <c r="AV742" s="153"/>
      <c r="AW742" s="153"/>
      <c r="AX742" s="153"/>
      <c r="AY742" s="153"/>
      <c r="AZ742" s="153"/>
      <c r="BA742" s="153"/>
      <c r="BB742" s="153"/>
      <c r="BC742" s="153"/>
      <c r="BD742" s="153"/>
      <c r="BE742" s="153"/>
      <c r="BF742" s="153"/>
      <c r="BG742" s="223">
        <f t="shared" si="349"/>
        <v>120</v>
      </c>
      <c r="BH742" s="224">
        <f t="shared" si="350"/>
        <v>2</v>
      </c>
      <c r="BI742" s="225">
        <f t="shared" si="335"/>
        <v>2</v>
      </c>
      <c r="BJ742" s="225">
        <f t="shared" si="336"/>
        <v>100</v>
      </c>
      <c r="BK742" s="226">
        <f t="shared" si="337"/>
        <v>0</v>
      </c>
      <c r="BL742" s="226">
        <f t="shared" si="338"/>
        <v>100</v>
      </c>
      <c r="BM742" s="226">
        <f t="shared" si="339"/>
        <v>0</v>
      </c>
      <c r="BN742" s="237">
        <f t="shared" si="351"/>
        <v>0</v>
      </c>
      <c r="BO742" s="237">
        <f t="shared" si="352"/>
        <v>0</v>
      </c>
      <c r="BP742" s="237">
        <f t="shared" si="353"/>
        <v>0</v>
      </c>
      <c r="BQ742" s="238">
        <f t="shared" si="354"/>
        <v>0</v>
      </c>
      <c r="BR742" s="140"/>
      <c r="BS742" s="140"/>
      <c r="BT742" s="140"/>
      <c r="BU742" s="141"/>
      <c r="BV742" s="140"/>
      <c r="BW742" s="153">
        <f t="shared" si="334"/>
        <v>2565</v>
      </c>
    </row>
    <row r="743" s="129" customFormat="1" spans="1:75">
      <c r="A743" s="170">
        <v>800</v>
      </c>
      <c r="B743" s="171">
        <v>46064</v>
      </c>
      <c r="C743" s="223" t="s">
        <v>99</v>
      </c>
      <c r="D743" s="130" t="str">
        <f t="shared" si="331"/>
        <v>CG</v>
      </c>
      <c r="E743" s="172" t="s">
        <v>110</v>
      </c>
      <c r="F743" s="172" t="s">
        <v>111</v>
      </c>
      <c r="G743" s="173" t="s">
        <v>115</v>
      </c>
      <c r="H743" s="173" t="s">
        <v>191</v>
      </c>
      <c r="I743" s="173" t="s">
        <v>182</v>
      </c>
      <c r="J743" s="105">
        <v>200497.11</v>
      </c>
      <c r="K743" s="197" t="str">
        <f>VLOOKUP(J743,'[3]Item List (3)'!A$1:B$110000,2,FALSE)</f>
        <v>OR.MNA6718G</v>
      </c>
      <c r="L743" s="105">
        <v>260202011</v>
      </c>
      <c r="M743" s="198" t="str">
        <f t="shared" si="340"/>
        <v>OR</v>
      </c>
      <c r="N743" s="153"/>
      <c r="O743" s="199" t="str">
        <f t="shared" si="347"/>
        <v/>
      </c>
      <c r="P743" s="153">
        <v>1</v>
      </c>
      <c r="Q743" s="153">
        <v>412</v>
      </c>
      <c r="R743" s="153"/>
      <c r="S743" s="153"/>
      <c r="T743" s="153"/>
      <c r="U743" s="209">
        <f t="shared" si="348"/>
        <v>412</v>
      </c>
      <c r="V743" s="153">
        <v>40</v>
      </c>
      <c r="W743" s="153"/>
      <c r="X743" s="153"/>
      <c r="Y743" s="153"/>
      <c r="Z743" s="153"/>
      <c r="AA743" s="153"/>
      <c r="AB743" s="153"/>
      <c r="AC743" s="153"/>
      <c r="AD743" s="153"/>
      <c r="AE743" s="153"/>
      <c r="AF743" s="153"/>
      <c r="AG743" s="153"/>
      <c r="AH743" s="153"/>
      <c r="AI743" s="153"/>
      <c r="AJ743" s="153"/>
      <c r="AK743" s="153"/>
      <c r="AL743" s="153"/>
      <c r="AM743" s="153"/>
      <c r="AN743" s="153"/>
      <c r="AO743" s="153"/>
      <c r="AP743" s="153"/>
      <c r="AQ743" s="153"/>
      <c r="AR743" s="153"/>
      <c r="AS743" s="153"/>
      <c r="AT743" s="153"/>
      <c r="AU743" s="153"/>
      <c r="AV743" s="153"/>
      <c r="AW743" s="153"/>
      <c r="AX743" s="153"/>
      <c r="AY743" s="153"/>
      <c r="AZ743" s="153"/>
      <c r="BA743" s="153"/>
      <c r="BB743" s="153"/>
      <c r="BC743" s="153"/>
      <c r="BD743" s="153"/>
      <c r="BE743" s="153"/>
      <c r="BF743" s="153"/>
      <c r="BG743" s="223">
        <f t="shared" si="349"/>
        <v>40</v>
      </c>
      <c r="BH743" s="224">
        <f t="shared" si="350"/>
        <v>0.666666666666667</v>
      </c>
      <c r="BI743" s="225">
        <f t="shared" si="335"/>
        <v>0.666666666666667</v>
      </c>
      <c r="BJ743" s="225">
        <f t="shared" si="336"/>
        <v>100</v>
      </c>
      <c r="BK743" s="226">
        <f t="shared" si="337"/>
        <v>0</v>
      </c>
      <c r="BL743" s="226">
        <f t="shared" si="338"/>
        <v>100</v>
      </c>
      <c r="BM743" s="226">
        <f t="shared" si="339"/>
        <v>0</v>
      </c>
      <c r="BN743" s="237">
        <f t="shared" si="351"/>
        <v>0</v>
      </c>
      <c r="BO743" s="237">
        <f t="shared" si="352"/>
        <v>0</v>
      </c>
      <c r="BP743" s="237">
        <f t="shared" si="353"/>
        <v>0</v>
      </c>
      <c r="BQ743" s="238">
        <f t="shared" si="354"/>
        <v>0</v>
      </c>
      <c r="BR743" s="140"/>
      <c r="BS743" s="140"/>
      <c r="BT743" s="140"/>
      <c r="BU743" s="141"/>
      <c r="BV743" s="140"/>
      <c r="BW743" s="153">
        <f t="shared" si="334"/>
        <v>412</v>
      </c>
    </row>
    <row r="744" s="129" customFormat="1" spans="1:75">
      <c r="A744" s="170">
        <v>801</v>
      </c>
      <c r="B744" s="171">
        <v>46064</v>
      </c>
      <c r="C744" s="223" t="s">
        <v>97</v>
      </c>
      <c r="D744" s="130" t="str">
        <f t="shared" si="331"/>
        <v>CG</v>
      </c>
      <c r="E744" s="172" t="s">
        <v>118</v>
      </c>
      <c r="F744" s="172"/>
      <c r="G744" s="173"/>
      <c r="H744" s="173"/>
      <c r="I744" s="173"/>
      <c r="J744" s="105"/>
      <c r="K744" s="197" t="e">
        <f>VLOOKUP(J744,'[3]Item List (3)'!A$1:B$110000,2,FALSE)</f>
        <v>#N/A</v>
      </c>
      <c r="L744" s="105"/>
      <c r="M744" s="198" t="str">
        <f t="shared" si="340"/>
        <v>IR</v>
      </c>
      <c r="N744" s="153"/>
      <c r="O744" s="199" t="str">
        <f t="shared" si="347"/>
        <v/>
      </c>
      <c r="P744" s="153"/>
      <c r="Q744" s="153"/>
      <c r="R744" s="153"/>
      <c r="S744" s="153"/>
      <c r="T744" s="153"/>
      <c r="U744" s="209">
        <f t="shared" si="348"/>
        <v>0</v>
      </c>
      <c r="V744" s="153"/>
      <c r="W744" s="153"/>
      <c r="X744" s="153"/>
      <c r="Y744" s="153"/>
      <c r="Z744" s="153"/>
      <c r="AA744" s="153"/>
      <c r="AB744" s="153"/>
      <c r="AC744" s="153"/>
      <c r="AD744" s="153"/>
      <c r="AE744" s="153"/>
      <c r="AF744" s="153"/>
      <c r="AG744" s="153"/>
      <c r="AH744" s="153"/>
      <c r="AI744" s="153"/>
      <c r="AJ744" s="153"/>
      <c r="AK744" s="153"/>
      <c r="AL744" s="153"/>
      <c r="AM744" s="153"/>
      <c r="AN744" s="153"/>
      <c r="AO744" s="153"/>
      <c r="AP744" s="153"/>
      <c r="AQ744" s="153"/>
      <c r="AR744" s="153">
        <v>480</v>
      </c>
      <c r="AS744" s="153"/>
      <c r="AT744" s="153"/>
      <c r="AU744" s="153"/>
      <c r="AV744" s="153"/>
      <c r="AW744" s="153"/>
      <c r="AX744" s="153"/>
      <c r="AY744" s="153"/>
      <c r="AZ744" s="153"/>
      <c r="BA744" s="153"/>
      <c r="BB744" s="153"/>
      <c r="BC744" s="153"/>
      <c r="BD744" s="153"/>
      <c r="BE744" s="153"/>
      <c r="BF744" s="153"/>
      <c r="BG744" s="223">
        <f t="shared" si="349"/>
        <v>480</v>
      </c>
      <c r="BH744" s="224">
        <f t="shared" si="350"/>
        <v>8</v>
      </c>
      <c r="BI744" s="225">
        <f t="shared" si="335"/>
        <v>0</v>
      </c>
      <c r="BJ744" s="225">
        <f t="shared" si="336"/>
        <v>0</v>
      </c>
      <c r="BK744" s="226">
        <f t="shared" si="337"/>
        <v>0</v>
      </c>
      <c r="BL744" s="226">
        <f t="shared" si="338"/>
        <v>0</v>
      </c>
      <c r="BM744" s="226">
        <f t="shared" si="339"/>
        <v>0</v>
      </c>
      <c r="BN744" s="237">
        <f t="shared" si="351"/>
        <v>0</v>
      </c>
      <c r="BO744" s="237">
        <f t="shared" si="352"/>
        <v>0</v>
      </c>
      <c r="BP744" s="237">
        <f t="shared" si="353"/>
        <v>8</v>
      </c>
      <c r="BQ744" s="238">
        <f t="shared" si="354"/>
        <v>0</v>
      </c>
      <c r="BR744" s="140"/>
      <c r="BS744" s="140"/>
      <c r="BT744" s="140"/>
      <c r="BU744" s="141"/>
      <c r="BV744" s="140"/>
      <c r="BW744" s="153">
        <f t="shared" si="334"/>
        <v>0</v>
      </c>
    </row>
    <row r="745" s="129" customFormat="1" spans="1:75">
      <c r="A745" s="170">
        <v>802</v>
      </c>
      <c r="B745" s="171">
        <v>46064</v>
      </c>
      <c r="C745" s="223" t="s">
        <v>99</v>
      </c>
      <c r="D745" s="130" t="str">
        <f t="shared" si="331"/>
        <v>CG</v>
      </c>
      <c r="E745" s="172" t="s">
        <v>118</v>
      </c>
      <c r="F745" s="172" t="s">
        <v>114</v>
      </c>
      <c r="G745" s="173" t="s">
        <v>112</v>
      </c>
      <c r="H745" s="173" t="s">
        <v>113</v>
      </c>
      <c r="I745" s="173" t="s">
        <v>105</v>
      </c>
      <c r="J745" s="105">
        <v>103003</v>
      </c>
      <c r="K745" s="197" t="str">
        <f>VLOOKUP(J745,'[3]Item List (3)'!A$1:B$110000,2,FALSE)</f>
        <v>940041552 MATERIAL </v>
      </c>
      <c r="L745" s="105">
        <v>251128004</v>
      </c>
      <c r="M745" s="198" t="str">
        <f t="shared" si="340"/>
        <v>IR</v>
      </c>
      <c r="N745" s="153"/>
      <c r="O745" s="199" t="str">
        <f t="shared" si="347"/>
        <v/>
      </c>
      <c r="P745" s="153">
        <v>5</v>
      </c>
      <c r="Q745" s="153">
        <v>911</v>
      </c>
      <c r="R745" s="153"/>
      <c r="S745" s="153"/>
      <c r="T745" s="153"/>
      <c r="U745" s="209">
        <f t="shared" si="348"/>
        <v>911</v>
      </c>
      <c r="V745" s="153">
        <v>120</v>
      </c>
      <c r="W745" s="153">
        <v>60</v>
      </c>
      <c r="X745" s="153"/>
      <c r="Y745" s="153"/>
      <c r="Z745" s="153"/>
      <c r="AA745" s="153"/>
      <c r="AB745" s="153"/>
      <c r="AC745" s="153"/>
      <c r="AD745" s="153"/>
      <c r="AE745" s="153"/>
      <c r="AF745" s="153"/>
      <c r="AG745" s="153"/>
      <c r="AH745" s="153"/>
      <c r="AI745" s="153"/>
      <c r="AJ745" s="153"/>
      <c r="AK745" s="153"/>
      <c r="AL745" s="153"/>
      <c r="AM745" s="153"/>
      <c r="AN745" s="153"/>
      <c r="AO745" s="153"/>
      <c r="AP745" s="153"/>
      <c r="AQ745" s="153">
        <v>120</v>
      </c>
      <c r="AR745" s="153"/>
      <c r="AS745" s="153"/>
      <c r="AT745" s="153"/>
      <c r="AU745" s="153"/>
      <c r="AV745" s="153"/>
      <c r="AW745" s="153"/>
      <c r="AX745" s="153"/>
      <c r="AY745" s="153"/>
      <c r="AZ745" s="153"/>
      <c r="BA745" s="153"/>
      <c r="BB745" s="153"/>
      <c r="BC745" s="153"/>
      <c r="BD745" s="153"/>
      <c r="BE745" s="153"/>
      <c r="BF745" s="153"/>
      <c r="BG745" s="223">
        <f t="shared" si="349"/>
        <v>300</v>
      </c>
      <c r="BH745" s="224">
        <f t="shared" si="350"/>
        <v>5</v>
      </c>
      <c r="BI745" s="225">
        <f t="shared" si="335"/>
        <v>2</v>
      </c>
      <c r="BJ745" s="225">
        <f t="shared" si="336"/>
        <v>40</v>
      </c>
      <c r="BK745" s="226">
        <f t="shared" si="337"/>
        <v>0</v>
      </c>
      <c r="BL745" s="226">
        <f t="shared" si="338"/>
        <v>100</v>
      </c>
      <c r="BM745" s="226">
        <f t="shared" si="339"/>
        <v>0</v>
      </c>
      <c r="BN745" s="237">
        <f t="shared" si="351"/>
        <v>1</v>
      </c>
      <c r="BO745" s="237">
        <f t="shared" si="352"/>
        <v>0</v>
      </c>
      <c r="BP745" s="237">
        <f t="shared" si="353"/>
        <v>2</v>
      </c>
      <c r="BQ745" s="238">
        <f t="shared" si="354"/>
        <v>0</v>
      </c>
      <c r="BR745" s="140"/>
      <c r="BS745" s="140"/>
      <c r="BT745" s="140"/>
      <c r="BU745" s="141"/>
      <c r="BV745" s="140"/>
      <c r="BW745" s="153">
        <f t="shared" si="334"/>
        <v>4555</v>
      </c>
    </row>
    <row r="746" s="129" customFormat="1" spans="1:75">
      <c r="A746" s="170">
        <v>803</v>
      </c>
      <c r="B746" s="171">
        <v>46064</v>
      </c>
      <c r="C746" s="223" t="s">
        <v>99</v>
      </c>
      <c r="D746" s="130" t="str">
        <f t="shared" si="331"/>
        <v>CG</v>
      </c>
      <c r="E746" s="172" t="s">
        <v>118</v>
      </c>
      <c r="F746" s="172" t="s">
        <v>114</v>
      </c>
      <c r="G746" s="173" t="s">
        <v>112</v>
      </c>
      <c r="H746" s="173" t="s">
        <v>113</v>
      </c>
      <c r="I746" s="173" t="s">
        <v>105</v>
      </c>
      <c r="J746" s="105">
        <v>208497</v>
      </c>
      <c r="K746" s="197" t="str">
        <f>VLOOKUP(J746,'[3]Item List (3)'!A$1:B$110000,2,FALSE)</f>
        <v>NB.OR 95076 </v>
      </c>
      <c r="L746" s="105"/>
      <c r="M746" s="198" t="str">
        <f t="shared" si="340"/>
        <v>OR</v>
      </c>
      <c r="N746" s="153"/>
      <c r="O746" s="199" t="str">
        <f t="shared" si="347"/>
        <v/>
      </c>
      <c r="P746" s="153">
        <v>1</v>
      </c>
      <c r="Q746" s="153">
        <v>1337</v>
      </c>
      <c r="R746" s="153"/>
      <c r="S746" s="153"/>
      <c r="T746" s="153"/>
      <c r="U746" s="209">
        <f t="shared" si="348"/>
        <v>1337</v>
      </c>
      <c r="V746" s="153">
        <v>120</v>
      </c>
      <c r="W746" s="153">
        <v>60</v>
      </c>
      <c r="X746" s="153"/>
      <c r="Y746" s="153"/>
      <c r="Z746" s="153"/>
      <c r="AA746" s="153"/>
      <c r="AB746" s="153"/>
      <c r="AC746" s="153"/>
      <c r="AD746" s="153"/>
      <c r="AE746" s="153"/>
      <c r="AF746" s="153"/>
      <c r="AG746" s="153"/>
      <c r="AH746" s="153"/>
      <c r="AI746" s="153"/>
      <c r="AJ746" s="153"/>
      <c r="AK746" s="153"/>
      <c r="AL746" s="153"/>
      <c r="AM746" s="153"/>
      <c r="AN746" s="153"/>
      <c r="AO746" s="153"/>
      <c r="AP746" s="153"/>
      <c r="AQ746" s="153"/>
      <c r="AR746" s="153"/>
      <c r="AS746" s="153"/>
      <c r="AT746" s="153"/>
      <c r="AU746" s="153"/>
      <c r="AV746" s="153"/>
      <c r="AW746" s="153"/>
      <c r="AX746" s="153"/>
      <c r="AY746" s="153"/>
      <c r="AZ746" s="153"/>
      <c r="BA746" s="153"/>
      <c r="BB746" s="153"/>
      <c r="BC746" s="153"/>
      <c r="BD746" s="153"/>
      <c r="BE746" s="153"/>
      <c r="BF746" s="153"/>
      <c r="BG746" s="223">
        <f t="shared" si="349"/>
        <v>180</v>
      </c>
      <c r="BH746" s="224">
        <f t="shared" si="350"/>
        <v>3</v>
      </c>
      <c r="BI746" s="225">
        <f t="shared" si="335"/>
        <v>2</v>
      </c>
      <c r="BJ746" s="225">
        <f t="shared" si="336"/>
        <v>66.6666666666667</v>
      </c>
      <c r="BK746" s="226">
        <f t="shared" si="337"/>
        <v>0</v>
      </c>
      <c r="BL746" s="226">
        <f t="shared" si="338"/>
        <v>100</v>
      </c>
      <c r="BM746" s="226">
        <f t="shared" si="339"/>
        <v>0</v>
      </c>
      <c r="BN746" s="237">
        <f t="shared" si="351"/>
        <v>1</v>
      </c>
      <c r="BO746" s="237">
        <f t="shared" si="352"/>
        <v>0</v>
      </c>
      <c r="BP746" s="237">
        <f t="shared" si="353"/>
        <v>0</v>
      </c>
      <c r="BQ746" s="238">
        <f t="shared" si="354"/>
        <v>0</v>
      </c>
      <c r="BR746" s="140"/>
      <c r="BS746" s="140"/>
      <c r="BT746" s="140"/>
      <c r="BU746" s="141"/>
      <c r="BV746" s="140"/>
      <c r="BW746" s="153">
        <f t="shared" si="334"/>
        <v>1337</v>
      </c>
    </row>
    <row r="747" s="129" customFormat="1" spans="1:75">
      <c r="A747" s="170">
        <v>804</v>
      </c>
      <c r="B747" s="171">
        <v>46064</v>
      </c>
      <c r="C747" s="223" t="s">
        <v>97</v>
      </c>
      <c r="D747" s="130" t="str">
        <f t="shared" si="331"/>
        <v>CG</v>
      </c>
      <c r="E747" s="172" t="s">
        <v>119</v>
      </c>
      <c r="F747" s="172" t="s">
        <v>111</v>
      </c>
      <c r="G747" s="173" t="s">
        <v>190</v>
      </c>
      <c r="H747" s="173" t="s">
        <v>116</v>
      </c>
      <c r="I747" s="173"/>
      <c r="J747" s="105">
        <v>208497</v>
      </c>
      <c r="K747" s="197" t="str">
        <f>VLOOKUP(J747,'[3]Item List (3)'!A$1:B$110000,2,FALSE)</f>
        <v>NB.OR 95076 </v>
      </c>
      <c r="L747" s="105"/>
      <c r="M747" s="198" t="str">
        <f t="shared" si="340"/>
        <v>OR</v>
      </c>
      <c r="N747" s="153"/>
      <c r="O747" s="199" t="str">
        <f t="shared" si="347"/>
        <v/>
      </c>
      <c r="P747" s="153">
        <v>1</v>
      </c>
      <c r="Q747" s="153">
        <v>2940</v>
      </c>
      <c r="R747" s="153"/>
      <c r="S747" s="153"/>
      <c r="T747" s="153"/>
      <c r="U747" s="209">
        <f t="shared" si="348"/>
        <v>2940</v>
      </c>
      <c r="V747" s="153">
        <v>140</v>
      </c>
      <c r="W747" s="153">
        <v>180</v>
      </c>
      <c r="X747" s="153"/>
      <c r="Y747" s="153"/>
      <c r="Z747" s="153"/>
      <c r="AA747" s="153"/>
      <c r="AB747" s="153"/>
      <c r="AC747" s="153"/>
      <c r="AD747" s="153"/>
      <c r="AE747" s="153"/>
      <c r="AF747" s="153"/>
      <c r="AG747" s="153"/>
      <c r="AH747" s="153"/>
      <c r="AI747" s="153"/>
      <c r="AJ747" s="153"/>
      <c r="AK747" s="153"/>
      <c r="AL747" s="153"/>
      <c r="AM747" s="153"/>
      <c r="AN747" s="153"/>
      <c r="AO747" s="153"/>
      <c r="AP747" s="153"/>
      <c r="AQ747" s="153">
        <v>40</v>
      </c>
      <c r="AR747" s="153"/>
      <c r="AS747" s="153"/>
      <c r="AT747" s="153"/>
      <c r="AU747" s="153"/>
      <c r="AV747" s="153">
        <v>120</v>
      </c>
      <c r="AW747" s="153"/>
      <c r="AX747" s="153"/>
      <c r="AY747" s="153"/>
      <c r="AZ747" s="153"/>
      <c r="BA747" s="153"/>
      <c r="BB747" s="153"/>
      <c r="BC747" s="153"/>
      <c r="BD747" s="153"/>
      <c r="BE747" s="153"/>
      <c r="BF747" s="153"/>
      <c r="BG747" s="223">
        <f t="shared" si="349"/>
        <v>480</v>
      </c>
      <c r="BH747" s="224">
        <f t="shared" si="350"/>
        <v>8</v>
      </c>
      <c r="BI747" s="225">
        <f t="shared" si="335"/>
        <v>2.33333333333333</v>
      </c>
      <c r="BJ747" s="225">
        <f t="shared" si="336"/>
        <v>29.1666666666667</v>
      </c>
      <c r="BK747" s="226">
        <f t="shared" si="337"/>
        <v>0</v>
      </c>
      <c r="BL747" s="226">
        <f t="shared" si="338"/>
        <v>100</v>
      </c>
      <c r="BM747" s="226">
        <f t="shared" si="339"/>
        <v>0</v>
      </c>
      <c r="BN747" s="237">
        <f t="shared" si="351"/>
        <v>3</v>
      </c>
      <c r="BO747" s="237">
        <f t="shared" si="352"/>
        <v>0</v>
      </c>
      <c r="BP747" s="237">
        <f t="shared" si="353"/>
        <v>2.66666666666667</v>
      </c>
      <c r="BQ747" s="238">
        <f t="shared" si="354"/>
        <v>0</v>
      </c>
      <c r="BR747" s="140"/>
      <c r="BS747" s="140"/>
      <c r="BT747" s="140"/>
      <c r="BU747" s="141"/>
      <c r="BV747" s="140"/>
      <c r="BW747" s="153">
        <f t="shared" si="334"/>
        <v>2940</v>
      </c>
    </row>
    <row r="748" s="129" customFormat="1" spans="1:75">
      <c r="A748" s="170">
        <v>805</v>
      </c>
      <c r="B748" s="171">
        <v>46064</v>
      </c>
      <c r="C748" s="223" t="s">
        <v>99</v>
      </c>
      <c r="D748" s="130" t="str">
        <f t="shared" si="331"/>
        <v>CG</v>
      </c>
      <c r="E748" s="172" t="s">
        <v>119</v>
      </c>
      <c r="F748" s="172"/>
      <c r="G748" s="173"/>
      <c r="H748" s="173"/>
      <c r="I748" s="173"/>
      <c r="J748" s="105"/>
      <c r="K748" s="197" t="e">
        <f>VLOOKUP(J748,'[3]Item List (3)'!A$1:B$110000,2,FALSE)</f>
        <v>#N/A</v>
      </c>
      <c r="L748" s="105"/>
      <c r="M748" s="198" t="str">
        <f t="shared" si="340"/>
        <v>IR</v>
      </c>
      <c r="N748" s="153"/>
      <c r="O748" s="199" t="str">
        <f t="shared" si="347"/>
        <v/>
      </c>
      <c r="P748" s="153"/>
      <c r="Q748" s="153"/>
      <c r="R748" s="153"/>
      <c r="S748" s="153"/>
      <c r="T748" s="153"/>
      <c r="U748" s="209">
        <f t="shared" si="348"/>
        <v>0</v>
      </c>
      <c r="V748" s="153"/>
      <c r="W748" s="153"/>
      <c r="X748" s="153"/>
      <c r="Y748" s="153"/>
      <c r="Z748" s="153"/>
      <c r="AA748" s="153"/>
      <c r="AB748" s="153"/>
      <c r="AC748" s="153"/>
      <c r="AD748" s="153"/>
      <c r="AE748" s="153"/>
      <c r="AF748" s="153"/>
      <c r="AG748" s="153"/>
      <c r="AH748" s="153"/>
      <c r="AI748" s="153"/>
      <c r="AJ748" s="153"/>
      <c r="AK748" s="153"/>
      <c r="AL748" s="153"/>
      <c r="AM748" s="153"/>
      <c r="AN748" s="153"/>
      <c r="AO748" s="153"/>
      <c r="AP748" s="153"/>
      <c r="AQ748" s="153"/>
      <c r="AR748" s="153">
        <v>480</v>
      </c>
      <c r="AS748" s="153"/>
      <c r="AT748" s="153"/>
      <c r="AU748" s="153"/>
      <c r="AV748" s="153"/>
      <c r="AW748" s="153"/>
      <c r="AX748" s="153"/>
      <c r="AY748" s="153"/>
      <c r="AZ748" s="153"/>
      <c r="BA748" s="153"/>
      <c r="BB748" s="153"/>
      <c r="BC748" s="153"/>
      <c r="BD748" s="153"/>
      <c r="BE748" s="153"/>
      <c r="BF748" s="153"/>
      <c r="BG748" s="223">
        <f t="shared" si="349"/>
        <v>480</v>
      </c>
      <c r="BH748" s="224">
        <f t="shared" si="350"/>
        <v>8</v>
      </c>
      <c r="BI748" s="225">
        <f t="shared" si="335"/>
        <v>0</v>
      </c>
      <c r="BJ748" s="225">
        <f t="shared" si="336"/>
        <v>0</v>
      </c>
      <c r="BK748" s="226">
        <f t="shared" si="337"/>
        <v>0</v>
      </c>
      <c r="BL748" s="226">
        <f t="shared" si="338"/>
        <v>0</v>
      </c>
      <c r="BM748" s="226">
        <f t="shared" si="339"/>
        <v>0</v>
      </c>
      <c r="BN748" s="237">
        <f t="shared" si="351"/>
        <v>0</v>
      </c>
      <c r="BO748" s="237">
        <f t="shared" si="352"/>
        <v>0</v>
      </c>
      <c r="BP748" s="237">
        <f t="shared" si="353"/>
        <v>8</v>
      </c>
      <c r="BQ748" s="238">
        <f t="shared" si="354"/>
        <v>0</v>
      </c>
      <c r="BR748" s="140"/>
      <c r="BS748" s="140"/>
      <c r="BT748" s="140"/>
      <c r="BU748" s="141"/>
      <c r="BV748" s="140"/>
      <c r="BW748" s="153">
        <f t="shared" si="334"/>
        <v>0</v>
      </c>
    </row>
    <row r="749" s="129" customFormat="1" spans="1:75">
      <c r="A749" s="170">
        <v>806</v>
      </c>
      <c r="B749" s="171">
        <v>46064</v>
      </c>
      <c r="C749" s="223" t="s">
        <v>97</v>
      </c>
      <c r="D749" s="130" t="str">
        <f t="shared" si="331"/>
        <v>EG</v>
      </c>
      <c r="E749" s="172" t="s">
        <v>120</v>
      </c>
      <c r="F749" s="172" t="s">
        <v>129</v>
      </c>
      <c r="G749" s="173" t="s">
        <v>124</v>
      </c>
      <c r="H749" s="173" t="s">
        <v>126</v>
      </c>
      <c r="I749" s="173"/>
      <c r="J749" s="105">
        <v>104737</v>
      </c>
      <c r="K749" s="197" t="str">
        <f>VLOOKUP(J749,'[3]Item List (3)'!A$1:B$110000,2,FALSE)</f>
        <v>IR.IR 42X51.5X37 </v>
      </c>
      <c r="L749" s="105">
        <v>251107009</v>
      </c>
      <c r="M749" s="198" t="str">
        <f t="shared" si="340"/>
        <v>IR</v>
      </c>
      <c r="N749" s="153">
        <v>40</v>
      </c>
      <c r="O749" s="199">
        <f t="shared" si="347"/>
        <v>90</v>
      </c>
      <c r="P749" s="153">
        <v>1</v>
      </c>
      <c r="Q749" s="153">
        <v>625</v>
      </c>
      <c r="R749" s="153">
        <v>8</v>
      </c>
      <c r="S749" s="153"/>
      <c r="T749" s="153"/>
      <c r="U749" s="209">
        <f t="shared" si="348"/>
        <v>625</v>
      </c>
      <c r="V749" s="153">
        <v>445</v>
      </c>
      <c r="W749" s="153"/>
      <c r="X749" s="153"/>
      <c r="Y749" s="153"/>
      <c r="Z749" s="153"/>
      <c r="AA749" s="153"/>
      <c r="AB749" s="153"/>
      <c r="AC749" s="153"/>
      <c r="AD749" s="153"/>
      <c r="AE749" s="153"/>
      <c r="AF749" s="153"/>
      <c r="AG749" s="153"/>
      <c r="AH749" s="153"/>
      <c r="AI749" s="153"/>
      <c r="AJ749" s="153"/>
      <c r="AK749" s="153"/>
      <c r="AL749" s="153"/>
      <c r="AM749" s="153"/>
      <c r="AN749" s="153"/>
      <c r="AO749" s="153"/>
      <c r="AP749" s="153"/>
      <c r="AQ749" s="153"/>
      <c r="AR749" s="153">
        <v>35</v>
      </c>
      <c r="AS749" s="153"/>
      <c r="AT749" s="153"/>
      <c r="AU749" s="153"/>
      <c r="AV749" s="153"/>
      <c r="AW749" s="153"/>
      <c r="AX749" s="153"/>
      <c r="AY749" s="153"/>
      <c r="AZ749" s="153"/>
      <c r="BA749" s="153"/>
      <c r="BB749" s="153"/>
      <c r="BC749" s="153"/>
      <c r="BD749" s="153"/>
      <c r="BE749" s="153"/>
      <c r="BF749" s="153"/>
      <c r="BG749" s="223">
        <f t="shared" si="349"/>
        <v>480</v>
      </c>
      <c r="BH749" s="224">
        <f t="shared" si="350"/>
        <v>8</v>
      </c>
      <c r="BI749" s="225">
        <f t="shared" si="335"/>
        <v>7.41666666666667</v>
      </c>
      <c r="BJ749" s="225">
        <f t="shared" si="336"/>
        <v>92.7083333333333</v>
      </c>
      <c r="BK749" s="226">
        <f t="shared" si="337"/>
        <v>93.6329588014981</v>
      </c>
      <c r="BL749" s="226">
        <f t="shared" si="338"/>
        <v>98.72</v>
      </c>
      <c r="BM749" s="226">
        <f t="shared" si="339"/>
        <v>85.6944444444444</v>
      </c>
      <c r="BN749" s="237">
        <f t="shared" si="351"/>
        <v>0</v>
      </c>
      <c r="BO749" s="237">
        <f t="shared" si="352"/>
        <v>720</v>
      </c>
      <c r="BP749" s="237">
        <f t="shared" si="353"/>
        <v>0.583333333333333</v>
      </c>
      <c r="BQ749" s="238">
        <f t="shared" si="354"/>
        <v>52.5</v>
      </c>
      <c r="BR749" s="140"/>
      <c r="BS749" s="140"/>
      <c r="BT749" s="140"/>
      <c r="BU749" s="141"/>
      <c r="BV749" s="140"/>
      <c r="BW749" s="153">
        <f t="shared" si="334"/>
        <v>625</v>
      </c>
    </row>
    <row r="750" s="129" customFormat="1" spans="1:75">
      <c r="A750" s="170">
        <v>807</v>
      </c>
      <c r="B750" s="171">
        <v>46064</v>
      </c>
      <c r="C750" s="223" t="s">
        <v>99</v>
      </c>
      <c r="D750" s="130" t="str">
        <f t="shared" si="331"/>
        <v>EG</v>
      </c>
      <c r="E750" s="172" t="s">
        <v>120</v>
      </c>
      <c r="F750" s="172" t="s">
        <v>129</v>
      </c>
      <c r="G750" s="173" t="s">
        <v>124</v>
      </c>
      <c r="H750" s="173"/>
      <c r="I750" s="173"/>
      <c r="J750" s="105">
        <v>104737</v>
      </c>
      <c r="K750" s="197" t="str">
        <f>VLOOKUP(J750,'[3]Item List (3)'!A$1:B$110000,2,FALSE)</f>
        <v>IR.IR 42X51.5X37 </v>
      </c>
      <c r="L750" s="105">
        <v>251107009</v>
      </c>
      <c r="M750" s="198" t="str">
        <f t="shared" si="340"/>
        <v>IR</v>
      </c>
      <c r="N750" s="153">
        <v>40</v>
      </c>
      <c r="O750" s="199">
        <f t="shared" si="347"/>
        <v>90</v>
      </c>
      <c r="P750" s="153">
        <v>1</v>
      </c>
      <c r="Q750" s="153">
        <v>253</v>
      </c>
      <c r="R750" s="153"/>
      <c r="S750" s="153"/>
      <c r="T750" s="153">
        <v>1</v>
      </c>
      <c r="U750" s="209">
        <f t="shared" si="348"/>
        <v>254</v>
      </c>
      <c r="V750" s="153">
        <v>180</v>
      </c>
      <c r="W750" s="153"/>
      <c r="X750" s="153"/>
      <c r="Y750" s="153"/>
      <c r="Z750" s="153"/>
      <c r="AA750" s="153"/>
      <c r="AB750" s="153"/>
      <c r="AC750" s="153"/>
      <c r="AD750" s="153"/>
      <c r="AE750" s="153"/>
      <c r="AF750" s="153"/>
      <c r="AG750" s="153"/>
      <c r="AH750" s="153"/>
      <c r="AI750" s="153"/>
      <c r="AJ750" s="153"/>
      <c r="AK750" s="153"/>
      <c r="AL750" s="153"/>
      <c r="AM750" s="153"/>
      <c r="AN750" s="153"/>
      <c r="AO750" s="153"/>
      <c r="AP750" s="153"/>
      <c r="AQ750" s="153"/>
      <c r="AR750" s="153">
        <v>300</v>
      </c>
      <c r="AS750" s="153"/>
      <c r="AT750" s="153"/>
      <c r="AU750" s="153"/>
      <c r="AV750" s="153"/>
      <c r="AW750" s="153"/>
      <c r="AX750" s="153"/>
      <c r="AY750" s="153"/>
      <c r="AZ750" s="153"/>
      <c r="BA750" s="153"/>
      <c r="BB750" s="153"/>
      <c r="BC750" s="153"/>
      <c r="BD750" s="153"/>
      <c r="BE750" s="153"/>
      <c r="BF750" s="153"/>
      <c r="BG750" s="223">
        <f t="shared" si="349"/>
        <v>480</v>
      </c>
      <c r="BH750" s="224">
        <f t="shared" si="350"/>
        <v>8</v>
      </c>
      <c r="BI750" s="225">
        <f t="shared" si="335"/>
        <v>3</v>
      </c>
      <c r="BJ750" s="225">
        <f t="shared" si="336"/>
        <v>37.5</v>
      </c>
      <c r="BK750" s="226">
        <f t="shared" si="337"/>
        <v>94.0740740740741</v>
      </c>
      <c r="BL750" s="226">
        <f t="shared" si="338"/>
        <v>99.6062992125984</v>
      </c>
      <c r="BM750" s="226">
        <f t="shared" si="339"/>
        <v>35.1388888888889</v>
      </c>
      <c r="BN750" s="237">
        <f t="shared" si="351"/>
        <v>0</v>
      </c>
      <c r="BO750" s="237">
        <f t="shared" si="352"/>
        <v>720</v>
      </c>
      <c r="BP750" s="237">
        <f t="shared" si="353"/>
        <v>5</v>
      </c>
      <c r="BQ750" s="238">
        <f t="shared" si="354"/>
        <v>450</v>
      </c>
      <c r="BR750" s="140"/>
      <c r="BS750" s="140"/>
      <c r="BT750" s="140"/>
      <c r="BU750" s="141"/>
      <c r="BV750" s="140"/>
      <c r="BW750" s="153">
        <f t="shared" si="334"/>
        <v>253</v>
      </c>
    </row>
    <row r="751" s="129" customFormat="1" spans="1:75">
      <c r="A751" s="170">
        <v>808</v>
      </c>
      <c r="B751" s="171">
        <v>46064</v>
      </c>
      <c r="C751" s="223" t="s">
        <v>97</v>
      </c>
      <c r="D751" s="130" t="str">
        <f t="shared" si="331"/>
        <v>EG</v>
      </c>
      <c r="E751" s="172" t="s">
        <v>121</v>
      </c>
      <c r="F751" s="172" t="s">
        <v>129</v>
      </c>
      <c r="G751" s="173" t="s">
        <v>169</v>
      </c>
      <c r="H751" s="173"/>
      <c r="I751" s="173"/>
      <c r="J751" s="105">
        <v>101049.11</v>
      </c>
      <c r="K751" s="197" t="str">
        <f>VLOOKUP(J751,'[3]Item List (3)'!A$1:B$110000,2,FALSE)</f>
        <v>NUTR.IR 1542X</v>
      </c>
      <c r="L751" s="105">
        <v>251105001</v>
      </c>
      <c r="M751" s="198" t="str">
        <f t="shared" si="340"/>
        <v>IR</v>
      </c>
      <c r="N751" s="153">
        <v>35</v>
      </c>
      <c r="O751" s="199">
        <f t="shared" si="347"/>
        <v>102.857142857143</v>
      </c>
      <c r="P751" s="153">
        <v>1</v>
      </c>
      <c r="Q751" s="153">
        <v>200</v>
      </c>
      <c r="R751" s="153"/>
      <c r="S751" s="153"/>
      <c r="T751" s="153"/>
      <c r="U751" s="209">
        <f t="shared" si="348"/>
        <v>200</v>
      </c>
      <c r="V751" s="153">
        <v>160</v>
      </c>
      <c r="W751" s="153"/>
      <c r="X751" s="153">
        <v>30</v>
      </c>
      <c r="Y751" s="153"/>
      <c r="Z751" s="153"/>
      <c r="AA751" s="153"/>
      <c r="AB751" s="153"/>
      <c r="AC751" s="153"/>
      <c r="AD751" s="153"/>
      <c r="AE751" s="153"/>
      <c r="AF751" s="153"/>
      <c r="AG751" s="153"/>
      <c r="AH751" s="153"/>
      <c r="AI751" s="153"/>
      <c r="AJ751" s="153"/>
      <c r="AK751" s="153"/>
      <c r="AL751" s="153"/>
      <c r="AM751" s="153"/>
      <c r="AN751" s="153"/>
      <c r="AO751" s="153"/>
      <c r="AP751" s="153"/>
      <c r="AQ751" s="153"/>
      <c r="AR751" s="153">
        <v>140</v>
      </c>
      <c r="AS751" s="153"/>
      <c r="AT751" s="153"/>
      <c r="AU751" s="153"/>
      <c r="AV751" s="153"/>
      <c r="AW751" s="153"/>
      <c r="AX751" s="153"/>
      <c r="AY751" s="153"/>
      <c r="AZ751" s="153"/>
      <c r="BA751" s="153"/>
      <c r="BB751" s="153"/>
      <c r="BC751" s="153"/>
      <c r="BD751" s="153"/>
      <c r="BE751" s="153"/>
      <c r="BF751" s="153"/>
      <c r="BG751" s="223">
        <f t="shared" si="349"/>
        <v>330</v>
      </c>
      <c r="BH751" s="224">
        <f t="shared" si="350"/>
        <v>5.5</v>
      </c>
      <c r="BI751" s="225">
        <f t="shared" si="335"/>
        <v>2.66666666666667</v>
      </c>
      <c r="BJ751" s="225">
        <f t="shared" si="336"/>
        <v>48.4848484848485</v>
      </c>
      <c r="BK751" s="226">
        <f t="shared" si="337"/>
        <v>72.9166666666667</v>
      </c>
      <c r="BL751" s="226">
        <f t="shared" si="338"/>
        <v>100</v>
      </c>
      <c r="BM751" s="226">
        <f t="shared" si="339"/>
        <v>35.3535353535354</v>
      </c>
      <c r="BN751" s="237">
        <f t="shared" si="351"/>
        <v>0</v>
      </c>
      <c r="BO751" s="237">
        <f t="shared" si="352"/>
        <v>565.714285714286</v>
      </c>
      <c r="BP751" s="237">
        <f t="shared" si="353"/>
        <v>2.83333333333333</v>
      </c>
      <c r="BQ751" s="238">
        <f t="shared" si="354"/>
        <v>291.428571428571</v>
      </c>
      <c r="BR751" s="140"/>
      <c r="BS751" s="140"/>
      <c r="BT751" s="140"/>
      <c r="BU751" s="141"/>
      <c r="BV751" s="140"/>
      <c r="BW751" s="153">
        <f t="shared" si="334"/>
        <v>200</v>
      </c>
    </row>
    <row r="752" s="129" customFormat="1" spans="1:75">
      <c r="A752" s="170">
        <v>809</v>
      </c>
      <c r="B752" s="171">
        <v>46064</v>
      </c>
      <c r="C752" s="223" t="s">
        <v>97</v>
      </c>
      <c r="D752" s="130" t="str">
        <f t="shared" si="331"/>
        <v>EG</v>
      </c>
      <c r="E752" s="172" t="s">
        <v>121</v>
      </c>
      <c r="F752" s="172"/>
      <c r="G752" s="173" t="s">
        <v>169</v>
      </c>
      <c r="H752" s="173"/>
      <c r="I752" s="173"/>
      <c r="J752" s="105">
        <v>202101</v>
      </c>
      <c r="K752" s="197" t="e">
        <f>VLOOKUP(J752,'[3]Item List (3)'!A$1:B$110000,2,FALSE)</f>
        <v>#N/A</v>
      </c>
      <c r="L752" s="105"/>
      <c r="M752" s="198" t="str">
        <f t="shared" si="340"/>
        <v>OR</v>
      </c>
      <c r="N752" s="153"/>
      <c r="O752" s="199" t="str">
        <f t="shared" si="347"/>
        <v/>
      </c>
      <c r="P752" s="153"/>
      <c r="Q752" s="153"/>
      <c r="R752" s="153"/>
      <c r="S752" s="153"/>
      <c r="T752" s="153"/>
      <c r="U752" s="209">
        <f t="shared" si="348"/>
        <v>0</v>
      </c>
      <c r="V752" s="153"/>
      <c r="W752" s="153">
        <v>150</v>
      </c>
      <c r="X752" s="153"/>
      <c r="Y752" s="153"/>
      <c r="Z752" s="153"/>
      <c r="AA752" s="153"/>
      <c r="AB752" s="153"/>
      <c r="AC752" s="153"/>
      <c r="AD752" s="153"/>
      <c r="AE752" s="153"/>
      <c r="AF752" s="153"/>
      <c r="AG752" s="153"/>
      <c r="AH752" s="153"/>
      <c r="AI752" s="153"/>
      <c r="AJ752" s="153"/>
      <c r="AK752" s="153"/>
      <c r="AL752" s="153"/>
      <c r="AM752" s="153"/>
      <c r="AN752" s="153"/>
      <c r="AO752" s="153"/>
      <c r="AP752" s="153"/>
      <c r="AQ752" s="153"/>
      <c r="AR752" s="153"/>
      <c r="AS752" s="153"/>
      <c r="AT752" s="153"/>
      <c r="AU752" s="153"/>
      <c r="AV752" s="153"/>
      <c r="AW752" s="153"/>
      <c r="AX752" s="153"/>
      <c r="AY752" s="153"/>
      <c r="AZ752" s="153"/>
      <c r="BA752" s="153"/>
      <c r="BB752" s="153"/>
      <c r="BC752" s="153"/>
      <c r="BD752" s="153"/>
      <c r="BE752" s="153"/>
      <c r="BF752" s="153"/>
      <c r="BG752" s="223">
        <f t="shared" si="349"/>
        <v>150</v>
      </c>
      <c r="BH752" s="224">
        <f t="shared" si="350"/>
        <v>2.5</v>
      </c>
      <c r="BI752" s="225">
        <f t="shared" si="335"/>
        <v>0</v>
      </c>
      <c r="BJ752" s="225">
        <f t="shared" si="336"/>
        <v>0</v>
      </c>
      <c r="BK752" s="226">
        <f t="shared" si="337"/>
        <v>0</v>
      </c>
      <c r="BL752" s="226">
        <f t="shared" si="338"/>
        <v>0</v>
      </c>
      <c r="BM752" s="226">
        <f t="shared" si="339"/>
        <v>0</v>
      </c>
      <c r="BN752" s="237">
        <f t="shared" si="351"/>
        <v>2.5</v>
      </c>
      <c r="BO752" s="237">
        <f t="shared" si="352"/>
        <v>0</v>
      </c>
      <c r="BP752" s="237">
        <f t="shared" si="353"/>
        <v>0</v>
      </c>
      <c r="BQ752" s="238">
        <f t="shared" si="354"/>
        <v>0</v>
      </c>
      <c r="BR752" s="140"/>
      <c r="BS752" s="140"/>
      <c r="BT752" s="140"/>
      <c r="BU752" s="141"/>
      <c r="BV752" s="140"/>
      <c r="BW752" s="153">
        <f t="shared" si="334"/>
        <v>0</v>
      </c>
    </row>
    <row r="753" s="129" customFormat="1" spans="1:75">
      <c r="A753" s="170">
        <v>810</v>
      </c>
      <c r="B753" s="171">
        <v>46064</v>
      </c>
      <c r="C753" s="223" t="s">
        <v>99</v>
      </c>
      <c r="D753" s="130" t="str">
        <f t="shared" si="331"/>
        <v>EG</v>
      </c>
      <c r="E753" s="172" t="s">
        <v>121</v>
      </c>
      <c r="F753" s="172" t="s">
        <v>122</v>
      </c>
      <c r="G753" s="173" t="s">
        <v>126</v>
      </c>
      <c r="H753" s="173"/>
      <c r="I753" s="173"/>
      <c r="J753" s="105">
        <v>202101</v>
      </c>
      <c r="K753" s="197" t="e">
        <f>VLOOKUP(J753,'[3]Item List (3)'!A$1:B$110000,2,FALSE)</f>
        <v>#N/A</v>
      </c>
      <c r="L753" s="105"/>
      <c r="M753" s="198" t="str">
        <f t="shared" si="340"/>
        <v>OR</v>
      </c>
      <c r="N753" s="153">
        <v>40</v>
      </c>
      <c r="O753" s="199">
        <f t="shared" si="347"/>
        <v>90</v>
      </c>
      <c r="P753" s="153">
        <v>1</v>
      </c>
      <c r="Q753" s="153">
        <v>201</v>
      </c>
      <c r="R753" s="153"/>
      <c r="S753" s="153"/>
      <c r="T753" s="153"/>
      <c r="U753" s="209">
        <f t="shared" si="348"/>
        <v>201</v>
      </c>
      <c r="V753" s="153">
        <v>150</v>
      </c>
      <c r="W753" s="153"/>
      <c r="X753" s="153"/>
      <c r="Y753" s="153"/>
      <c r="Z753" s="153"/>
      <c r="AA753" s="153"/>
      <c r="AB753" s="153"/>
      <c r="AC753" s="153"/>
      <c r="AD753" s="153"/>
      <c r="AE753" s="153"/>
      <c r="AF753" s="153"/>
      <c r="AG753" s="153"/>
      <c r="AH753" s="153"/>
      <c r="AI753" s="153"/>
      <c r="AJ753" s="153"/>
      <c r="AK753" s="153"/>
      <c r="AL753" s="153"/>
      <c r="AM753" s="153"/>
      <c r="AN753" s="153">
        <v>30</v>
      </c>
      <c r="AO753" s="153"/>
      <c r="AP753" s="153"/>
      <c r="AQ753" s="153"/>
      <c r="AR753" s="153">
        <v>300</v>
      </c>
      <c r="AS753" s="153"/>
      <c r="AT753" s="153"/>
      <c r="AU753" s="153"/>
      <c r="AV753" s="153"/>
      <c r="AW753" s="153"/>
      <c r="AX753" s="153"/>
      <c r="AY753" s="153"/>
      <c r="AZ753" s="153"/>
      <c r="BA753" s="153"/>
      <c r="BB753" s="153"/>
      <c r="BC753" s="153"/>
      <c r="BD753" s="153"/>
      <c r="BE753" s="153"/>
      <c r="BF753" s="153"/>
      <c r="BG753" s="223">
        <f t="shared" si="349"/>
        <v>480</v>
      </c>
      <c r="BH753" s="224">
        <f t="shared" si="350"/>
        <v>8</v>
      </c>
      <c r="BI753" s="225">
        <f t="shared" si="335"/>
        <v>2.5</v>
      </c>
      <c r="BJ753" s="225">
        <f t="shared" si="336"/>
        <v>31.25</v>
      </c>
      <c r="BK753" s="226">
        <f t="shared" si="337"/>
        <v>89.3333333333333</v>
      </c>
      <c r="BL753" s="226">
        <f t="shared" si="338"/>
        <v>100</v>
      </c>
      <c r="BM753" s="226">
        <f t="shared" si="339"/>
        <v>27.9166666666667</v>
      </c>
      <c r="BN753" s="237">
        <f t="shared" si="351"/>
        <v>0</v>
      </c>
      <c r="BO753" s="237">
        <f t="shared" si="352"/>
        <v>720</v>
      </c>
      <c r="BP753" s="237">
        <f t="shared" si="353"/>
        <v>5.5</v>
      </c>
      <c r="BQ753" s="238">
        <f t="shared" si="354"/>
        <v>495</v>
      </c>
      <c r="BR753" s="140"/>
      <c r="BS753" s="140"/>
      <c r="BT753" s="140"/>
      <c r="BU753" s="141"/>
      <c r="BV753" s="140"/>
      <c r="BW753" s="153">
        <f t="shared" si="334"/>
        <v>201</v>
      </c>
    </row>
    <row r="754" s="129" customFormat="1" spans="1:75">
      <c r="A754" s="170">
        <v>811</v>
      </c>
      <c r="B754" s="171">
        <v>46064</v>
      </c>
      <c r="C754" s="223" t="s">
        <v>97</v>
      </c>
      <c r="D754" s="130" t="str">
        <f t="shared" si="331"/>
        <v>EG</v>
      </c>
      <c r="E754" s="172" t="s">
        <v>125</v>
      </c>
      <c r="F754" s="172" t="s">
        <v>129</v>
      </c>
      <c r="G754" s="173" t="s">
        <v>157</v>
      </c>
      <c r="H754" s="173" t="s">
        <v>169</v>
      </c>
      <c r="I754" s="173"/>
      <c r="J754" s="105">
        <v>100282.4</v>
      </c>
      <c r="K754" s="197" t="str">
        <f>VLOOKUP(J754,'[3]Item List (3)'!A$1:B$110000,2,FALSE)</f>
        <v>D.IR 14537 SPL </v>
      </c>
      <c r="L754" s="105">
        <v>251225005</v>
      </c>
      <c r="M754" s="198" t="str">
        <f t="shared" si="340"/>
        <v>IR</v>
      </c>
      <c r="N754" s="153">
        <v>45</v>
      </c>
      <c r="O754" s="199">
        <f t="shared" si="347"/>
        <v>80</v>
      </c>
      <c r="P754" s="153">
        <v>1</v>
      </c>
      <c r="Q754" s="153">
        <v>483</v>
      </c>
      <c r="R754" s="153">
        <v>3</v>
      </c>
      <c r="S754" s="153"/>
      <c r="T754" s="153"/>
      <c r="U754" s="209">
        <f t="shared" si="348"/>
        <v>483</v>
      </c>
      <c r="V754" s="153">
        <v>465</v>
      </c>
      <c r="W754" s="153"/>
      <c r="X754" s="153"/>
      <c r="Y754" s="153"/>
      <c r="Z754" s="153"/>
      <c r="AA754" s="153"/>
      <c r="AB754" s="153"/>
      <c r="AC754" s="153"/>
      <c r="AD754" s="153"/>
      <c r="AE754" s="153"/>
      <c r="AF754" s="153"/>
      <c r="AG754" s="153"/>
      <c r="AH754" s="153"/>
      <c r="AI754" s="153"/>
      <c r="AJ754" s="153"/>
      <c r="AK754" s="153"/>
      <c r="AL754" s="153"/>
      <c r="AM754" s="153"/>
      <c r="AN754" s="153">
        <v>10</v>
      </c>
      <c r="AO754" s="153"/>
      <c r="AP754" s="153"/>
      <c r="AQ754" s="153"/>
      <c r="AR754" s="153"/>
      <c r="AS754" s="153"/>
      <c r="AT754" s="153"/>
      <c r="AU754" s="153"/>
      <c r="AV754" s="153"/>
      <c r="AW754" s="153"/>
      <c r="AX754" s="153"/>
      <c r="AY754" s="153"/>
      <c r="AZ754" s="153"/>
      <c r="BA754" s="153"/>
      <c r="BB754" s="153"/>
      <c r="BC754" s="153"/>
      <c r="BD754" s="153"/>
      <c r="BE754" s="153">
        <v>5</v>
      </c>
      <c r="BF754" s="153"/>
      <c r="BG754" s="223">
        <f t="shared" si="349"/>
        <v>480</v>
      </c>
      <c r="BH754" s="224">
        <f t="shared" si="350"/>
        <v>8</v>
      </c>
      <c r="BI754" s="225">
        <f t="shared" si="335"/>
        <v>7.75</v>
      </c>
      <c r="BJ754" s="225">
        <f t="shared" si="336"/>
        <v>96.875</v>
      </c>
      <c r="BK754" s="226">
        <f t="shared" si="337"/>
        <v>77.9032258064516</v>
      </c>
      <c r="BL754" s="226">
        <f t="shared" si="338"/>
        <v>99.3788819875776</v>
      </c>
      <c r="BM754" s="226">
        <f t="shared" si="339"/>
        <v>75</v>
      </c>
      <c r="BN754" s="237">
        <f t="shared" si="351"/>
        <v>0.0833333333333333</v>
      </c>
      <c r="BO754" s="237">
        <f t="shared" si="352"/>
        <v>633.333333333333</v>
      </c>
      <c r="BP754" s="237">
        <f t="shared" si="353"/>
        <v>0.166666666666667</v>
      </c>
      <c r="BQ754" s="238">
        <f t="shared" si="354"/>
        <v>13.3333333333333</v>
      </c>
      <c r="BR754" s="140"/>
      <c r="BS754" s="140"/>
      <c r="BT754" s="140"/>
      <c r="BU754" s="141"/>
      <c r="BV754" s="140"/>
      <c r="BW754" s="153">
        <f t="shared" si="334"/>
        <v>483</v>
      </c>
    </row>
    <row r="755" s="129" customFormat="1" spans="1:75">
      <c r="A755" s="170">
        <v>812</v>
      </c>
      <c r="B755" s="171">
        <v>46064</v>
      </c>
      <c r="C755" s="223" t="s">
        <v>99</v>
      </c>
      <c r="D755" s="130" t="str">
        <f t="shared" si="331"/>
        <v>EG</v>
      </c>
      <c r="E755" s="172" t="s">
        <v>125</v>
      </c>
      <c r="F755" s="172" t="s">
        <v>129</v>
      </c>
      <c r="G755" s="173" t="s">
        <v>157</v>
      </c>
      <c r="H755" s="173" t="s">
        <v>126</v>
      </c>
      <c r="I755" s="173"/>
      <c r="J755" s="105">
        <v>100282.4</v>
      </c>
      <c r="K755" s="197" t="str">
        <f>VLOOKUP(J755,'[3]Item List (3)'!A$1:B$110000,2,FALSE)</f>
        <v>D.IR 14537 SPL </v>
      </c>
      <c r="L755" s="105">
        <v>251225005</v>
      </c>
      <c r="M755" s="198" t="str">
        <f t="shared" si="340"/>
        <v>IR</v>
      </c>
      <c r="N755" s="153">
        <v>45</v>
      </c>
      <c r="O755" s="199">
        <f t="shared" si="347"/>
        <v>80</v>
      </c>
      <c r="P755" s="153">
        <v>1</v>
      </c>
      <c r="Q755" s="153">
        <v>99</v>
      </c>
      <c r="R755" s="153">
        <v>9</v>
      </c>
      <c r="S755" s="153"/>
      <c r="T755" s="153"/>
      <c r="U755" s="209">
        <f t="shared" si="348"/>
        <v>99</v>
      </c>
      <c r="V755" s="153">
        <v>120</v>
      </c>
      <c r="W755" s="153">
        <v>30</v>
      </c>
      <c r="X755" s="153"/>
      <c r="Y755" s="153"/>
      <c r="Z755" s="153"/>
      <c r="AA755" s="153"/>
      <c r="AB755" s="153"/>
      <c r="AC755" s="153"/>
      <c r="AD755" s="153"/>
      <c r="AE755" s="153"/>
      <c r="AF755" s="153"/>
      <c r="AG755" s="153"/>
      <c r="AH755" s="153"/>
      <c r="AI755" s="153"/>
      <c r="AJ755" s="153"/>
      <c r="AK755" s="153"/>
      <c r="AL755" s="153"/>
      <c r="AM755" s="153"/>
      <c r="AN755" s="153"/>
      <c r="AO755" s="153"/>
      <c r="AP755" s="153"/>
      <c r="AQ755" s="153"/>
      <c r="AR755" s="153">
        <v>330</v>
      </c>
      <c r="AS755" s="153"/>
      <c r="AT755" s="153"/>
      <c r="AU755" s="153"/>
      <c r="AV755" s="153"/>
      <c r="AW755" s="153"/>
      <c r="AX755" s="153"/>
      <c r="AY755" s="153"/>
      <c r="AZ755" s="153"/>
      <c r="BA755" s="153"/>
      <c r="BB755" s="153"/>
      <c r="BC755" s="153"/>
      <c r="BD755" s="153"/>
      <c r="BE755" s="153"/>
      <c r="BF755" s="153"/>
      <c r="BG755" s="223">
        <f t="shared" si="349"/>
        <v>480</v>
      </c>
      <c r="BH755" s="224">
        <f t="shared" si="350"/>
        <v>8</v>
      </c>
      <c r="BI755" s="225">
        <f t="shared" si="335"/>
        <v>2</v>
      </c>
      <c r="BJ755" s="225">
        <f t="shared" si="336"/>
        <v>25</v>
      </c>
      <c r="BK755" s="226">
        <f t="shared" si="337"/>
        <v>61.875</v>
      </c>
      <c r="BL755" s="226">
        <f t="shared" si="338"/>
        <v>90.9090909090909</v>
      </c>
      <c r="BM755" s="226">
        <f t="shared" si="339"/>
        <v>14.0625</v>
      </c>
      <c r="BN755" s="237">
        <f t="shared" si="351"/>
        <v>0.5</v>
      </c>
      <c r="BO755" s="237">
        <f t="shared" si="352"/>
        <v>600</v>
      </c>
      <c r="BP755" s="237">
        <f t="shared" si="353"/>
        <v>5.5</v>
      </c>
      <c r="BQ755" s="238">
        <f t="shared" si="354"/>
        <v>440</v>
      </c>
      <c r="BR755" s="140"/>
      <c r="BS755" s="140"/>
      <c r="BT755" s="140"/>
      <c r="BU755" s="141"/>
      <c r="BV755" s="140"/>
      <c r="BW755" s="153">
        <f t="shared" si="334"/>
        <v>99</v>
      </c>
    </row>
    <row r="756" s="129" customFormat="1" spans="1:75">
      <c r="A756" s="170">
        <v>813</v>
      </c>
      <c r="B756" s="171">
        <v>46064</v>
      </c>
      <c r="C756" s="223" t="s">
        <v>97</v>
      </c>
      <c r="D756" s="130" t="str">
        <f t="shared" si="331"/>
        <v>EG</v>
      </c>
      <c r="E756" s="172" t="s">
        <v>128</v>
      </c>
      <c r="F756" s="172" t="s">
        <v>129</v>
      </c>
      <c r="G756" s="173" t="s">
        <v>162</v>
      </c>
      <c r="H756" s="173" t="s">
        <v>130</v>
      </c>
      <c r="I756" s="173"/>
      <c r="J756" s="105">
        <v>104247</v>
      </c>
      <c r="K756" s="197" t="str">
        <f>VLOOKUP(J756,'[3]Item List (3)'!A$1:B$110000,2,FALSE)</f>
        <v>IR.209</v>
      </c>
      <c r="L756" s="105">
        <v>260104003</v>
      </c>
      <c r="M756" s="198" t="str">
        <f t="shared" si="340"/>
        <v>IR</v>
      </c>
      <c r="N756" s="153">
        <v>20</v>
      </c>
      <c r="O756" s="199">
        <f t="shared" si="347"/>
        <v>180</v>
      </c>
      <c r="P756" s="153">
        <v>1</v>
      </c>
      <c r="Q756" s="153">
        <v>1388</v>
      </c>
      <c r="R756" s="153"/>
      <c r="S756" s="153"/>
      <c r="T756" s="153"/>
      <c r="U756" s="209">
        <f t="shared" si="348"/>
        <v>1388</v>
      </c>
      <c r="V756" s="153">
        <v>480</v>
      </c>
      <c r="W756" s="153"/>
      <c r="X756" s="153"/>
      <c r="Y756" s="153"/>
      <c r="Z756" s="153"/>
      <c r="AA756" s="153"/>
      <c r="AB756" s="153"/>
      <c r="AC756" s="153"/>
      <c r="AD756" s="153"/>
      <c r="AE756" s="153"/>
      <c r="AF756" s="153"/>
      <c r="AG756" s="153"/>
      <c r="AH756" s="153"/>
      <c r="AI756" s="153"/>
      <c r="AJ756" s="153"/>
      <c r="AK756" s="153"/>
      <c r="AL756" s="153"/>
      <c r="AM756" s="153"/>
      <c r="AN756" s="153"/>
      <c r="AO756" s="153"/>
      <c r="AP756" s="153"/>
      <c r="AQ756" s="153"/>
      <c r="AR756" s="153"/>
      <c r="AS756" s="153"/>
      <c r="AT756" s="153"/>
      <c r="AU756" s="153"/>
      <c r="AV756" s="153"/>
      <c r="AW756" s="153"/>
      <c r="AX756" s="153"/>
      <c r="AY756" s="153"/>
      <c r="AZ756" s="153"/>
      <c r="BA756" s="153"/>
      <c r="BB756" s="153"/>
      <c r="BC756" s="153"/>
      <c r="BD756" s="153"/>
      <c r="BE756" s="153"/>
      <c r="BF756" s="153"/>
      <c r="BG756" s="223">
        <f t="shared" si="349"/>
        <v>480</v>
      </c>
      <c r="BH756" s="224">
        <f t="shared" si="350"/>
        <v>8</v>
      </c>
      <c r="BI756" s="225">
        <f t="shared" si="335"/>
        <v>8</v>
      </c>
      <c r="BJ756" s="225">
        <f t="shared" si="336"/>
        <v>100</v>
      </c>
      <c r="BK756" s="226">
        <f t="shared" si="337"/>
        <v>96.3888888888889</v>
      </c>
      <c r="BL756" s="226">
        <f t="shared" si="338"/>
        <v>100</v>
      </c>
      <c r="BM756" s="226">
        <f t="shared" si="339"/>
        <v>96.3888888888889</v>
      </c>
      <c r="BN756" s="237">
        <f t="shared" si="351"/>
        <v>0</v>
      </c>
      <c r="BO756" s="237">
        <f t="shared" si="352"/>
        <v>1440</v>
      </c>
      <c r="BP756" s="237">
        <f t="shared" si="353"/>
        <v>0</v>
      </c>
      <c r="BQ756" s="238">
        <f t="shared" si="354"/>
        <v>0</v>
      </c>
      <c r="BR756" s="140"/>
      <c r="BS756" s="140"/>
      <c r="BT756" s="140"/>
      <c r="BU756" s="141"/>
      <c r="BV756" s="140"/>
      <c r="BW756" s="153">
        <f t="shared" si="334"/>
        <v>1388</v>
      </c>
    </row>
    <row r="757" s="129" customFormat="1" spans="1:75">
      <c r="A757" s="170">
        <v>814</v>
      </c>
      <c r="B757" s="171">
        <v>46064</v>
      </c>
      <c r="C757" s="223" t="s">
        <v>99</v>
      </c>
      <c r="D757" s="130" t="str">
        <f t="shared" si="331"/>
        <v>EG</v>
      </c>
      <c r="E757" s="172" t="s">
        <v>128</v>
      </c>
      <c r="F757" s="172" t="s">
        <v>129</v>
      </c>
      <c r="G757" s="173" t="s">
        <v>173</v>
      </c>
      <c r="H757" s="173"/>
      <c r="I757" s="173"/>
      <c r="J757" s="105">
        <v>104247</v>
      </c>
      <c r="K757" s="197" t="str">
        <f>VLOOKUP(J757,'[3]Item List (3)'!A$1:B$110000,2,FALSE)</f>
        <v>IR.209</v>
      </c>
      <c r="L757" s="105">
        <v>260104002</v>
      </c>
      <c r="M757" s="198" t="str">
        <f t="shared" si="340"/>
        <v>IR</v>
      </c>
      <c r="N757" s="153">
        <v>20</v>
      </c>
      <c r="O757" s="199">
        <f t="shared" si="347"/>
        <v>180</v>
      </c>
      <c r="P757" s="153">
        <v>1</v>
      </c>
      <c r="Q757" s="153">
        <v>709</v>
      </c>
      <c r="R757" s="153"/>
      <c r="S757" s="153"/>
      <c r="T757" s="153"/>
      <c r="U757" s="209">
        <f t="shared" si="348"/>
        <v>709</v>
      </c>
      <c r="V757" s="153">
        <v>240</v>
      </c>
      <c r="W757" s="153"/>
      <c r="X757" s="153"/>
      <c r="Y757" s="153"/>
      <c r="Z757" s="153"/>
      <c r="AA757" s="153"/>
      <c r="AB757" s="153"/>
      <c r="AC757" s="153"/>
      <c r="AD757" s="153"/>
      <c r="AE757" s="153"/>
      <c r="AF757" s="153"/>
      <c r="AG757" s="153"/>
      <c r="AH757" s="153"/>
      <c r="AI757" s="153"/>
      <c r="AJ757" s="153"/>
      <c r="AK757" s="153"/>
      <c r="AL757" s="153"/>
      <c r="AM757" s="153"/>
      <c r="AN757" s="153"/>
      <c r="AO757" s="153"/>
      <c r="AP757" s="153"/>
      <c r="AQ757" s="153"/>
      <c r="AR757" s="153">
        <v>240</v>
      </c>
      <c r="AS757" s="153"/>
      <c r="AT757" s="153"/>
      <c r="AU757" s="153"/>
      <c r="AV757" s="153"/>
      <c r="AW757" s="153"/>
      <c r="AX757" s="153"/>
      <c r="AY757" s="153"/>
      <c r="AZ757" s="153"/>
      <c r="BA757" s="153"/>
      <c r="BB757" s="153"/>
      <c r="BC757" s="153"/>
      <c r="BD757" s="153"/>
      <c r="BE757" s="153"/>
      <c r="BF757" s="153"/>
      <c r="BG757" s="223">
        <f t="shared" si="349"/>
        <v>480</v>
      </c>
      <c r="BH757" s="224">
        <f t="shared" si="350"/>
        <v>8</v>
      </c>
      <c r="BI757" s="225">
        <f t="shared" si="335"/>
        <v>4</v>
      </c>
      <c r="BJ757" s="225">
        <f t="shared" si="336"/>
        <v>50</v>
      </c>
      <c r="BK757" s="226">
        <f t="shared" si="337"/>
        <v>98.4722222222222</v>
      </c>
      <c r="BL757" s="226">
        <f t="shared" si="338"/>
        <v>100</v>
      </c>
      <c r="BM757" s="226">
        <f t="shared" si="339"/>
        <v>49.2361111111111</v>
      </c>
      <c r="BN757" s="237">
        <f t="shared" si="351"/>
        <v>0</v>
      </c>
      <c r="BO757" s="237">
        <f t="shared" si="352"/>
        <v>1440</v>
      </c>
      <c r="BP757" s="237">
        <f t="shared" si="353"/>
        <v>4</v>
      </c>
      <c r="BQ757" s="238">
        <f t="shared" si="354"/>
        <v>720</v>
      </c>
      <c r="BR757" s="140"/>
      <c r="BS757" s="140"/>
      <c r="BT757" s="140"/>
      <c r="BU757" s="141"/>
      <c r="BV757" s="140"/>
      <c r="BW757" s="153">
        <f t="shared" si="334"/>
        <v>709</v>
      </c>
    </row>
    <row r="758" s="129" customFormat="1" spans="1:75">
      <c r="A758" s="170">
        <v>815</v>
      </c>
      <c r="B758" s="171">
        <v>46064</v>
      </c>
      <c r="C758" s="223" t="s">
        <v>97</v>
      </c>
      <c r="D758" s="130" t="str">
        <f t="shared" si="331"/>
        <v>EG</v>
      </c>
      <c r="E758" s="172" t="s">
        <v>131</v>
      </c>
      <c r="F758" s="172" t="s">
        <v>129</v>
      </c>
      <c r="G758" s="173" t="s">
        <v>126</v>
      </c>
      <c r="H758" s="173"/>
      <c r="I758" s="173"/>
      <c r="J758" s="105">
        <v>100282.4</v>
      </c>
      <c r="K758" s="197" t="str">
        <f>VLOOKUP(J758,'[3]Item List (3)'!A$1:B$110000,2,FALSE)</f>
        <v>D.IR 14537 SPL </v>
      </c>
      <c r="L758" s="105">
        <v>251225005</v>
      </c>
      <c r="M758" s="198" t="str">
        <f t="shared" si="340"/>
        <v>IR</v>
      </c>
      <c r="N758" s="153">
        <v>45</v>
      </c>
      <c r="O758" s="199">
        <f t="shared" si="347"/>
        <v>80</v>
      </c>
      <c r="P758" s="153">
        <v>1</v>
      </c>
      <c r="Q758" s="153">
        <v>139</v>
      </c>
      <c r="R758" s="153">
        <v>5</v>
      </c>
      <c r="S758" s="153"/>
      <c r="T758" s="153">
        <v>1</v>
      </c>
      <c r="U758" s="209">
        <f t="shared" si="348"/>
        <v>140</v>
      </c>
      <c r="V758" s="153">
        <v>135</v>
      </c>
      <c r="W758" s="153"/>
      <c r="X758" s="153">
        <v>10</v>
      </c>
      <c r="Y758" s="153"/>
      <c r="Z758" s="15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  <c r="AN758" s="153"/>
      <c r="AO758" s="153"/>
      <c r="AP758" s="153"/>
      <c r="AQ758" s="153"/>
      <c r="AR758" s="153">
        <v>335</v>
      </c>
      <c r="AS758" s="153"/>
      <c r="AT758" s="153"/>
      <c r="AU758" s="153"/>
      <c r="AV758" s="153"/>
      <c r="AW758" s="153"/>
      <c r="AX758" s="153"/>
      <c r="AY758" s="153"/>
      <c r="AZ758" s="153"/>
      <c r="BA758" s="153"/>
      <c r="BB758" s="153"/>
      <c r="BC758" s="153"/>
      <c r="BD758" s="153"/>
      <c r="BE758" s="153"/>
      <c r="BF758" s="153"/>
      <c r="BG758" s="223">
        <f t="shared" si="349"/>
        <v>480</v>
      </c>
      <c r="BH758" s="224">
        <f t="shared" si="350"/>
        <v>8</v>
      </c>
      <c r="BI758" s="225">
        <f t="shared" ref="BI758:BI789" si="355">IFERROR(BH758-SUM(W758:BF758)/60,0)</f>
        <v>2.25</v>
      </c>
      <c r="BJ758" s="225">
        <f t="shared" ref="BJ758:BJ789" si="356">IFERROR(BI758/BH758*100,0)</f>
        <v>28.125</v>
      </c>
      <c r="BK758" s="226">
        <f t="shared" ref="BK758:BK789" si="357">IFERROR(((U758*N758)/(BI758*3600)*100),0)</f>
        <v>77.7777777777778</v>
      </c>
      <c r="BL758" s="226">
        <f t="shared" ref="BL758:BL789" si="358">IFERROR(((U758-(R758+S758+T758))/U758*100),0)</f>
        <v>95.7142857142857</v>
      </c>
      <c r="BM758" s="226">
        <f t="shared" ref="BM758:BM789" si="359">IFERROR((((BJ758*BK758*BL758)/1000000)*100),0)</f>
        <v>20.9375</v>
      </c>
      <c r="BN758" s="237">
        <f t="shared" si="351"/>
        <v>0</v>
      </c>
      <c r="BO758" s="237">
        <f t="shared" si="352"/>
        <v>640</v>
      </c>
      <c r="BP758" s="237">
        <f t="shared" si="353"/>
        <v>5.75</v>
      </c>
      <c r="BQ758" s="238">
        <f t="shared" si="354"/>
        <v>460</v>
      </c>
      <c r="BR758" s="140"/>
      <c r="BS758" s="140"/>
      <c r="BT758" s="140"/>
      <c r="BU758" s="141"/>
      <c r="BV758" s="140"/>
      <c r="BW758" s="153">
        <f t="shared" si="334"/>
        <v>139</v>
      </c>
    </row>
    <row r="759" s="129" customFormat="1" spans="1:75">
      <c r="A759" s="170">
        <v>816</v>
      </c>
      <c r="B759" s="171">
        <v>46064</v>
      </c>
      <c r="C759" s="223" t="s">
        <v>99</v>
      </c>
      <c r="D759" s="130" t="str">
        <f t="shared" si="331"/>
        <v>EG</v>
      </c>
      <c r="E759" s="172" t="s">
        <v>131</v>
      </c>
      <c r="F759" s="172"/>
      <c r="G759" s="173"/>
      <c r="H759" s="173"/>
      <c r="I759" s="173"/>
      <c r="J759" s="105"/>
      <c r="K759" s="197" t="e">
        <f>VLOOKUP(J759,'[3]Item List (3)'!A$1:B$110000,2,FALSE)</f>
        <v>#N/A</v>
      </c>
      <c r="L759" s="105"/>
      <c r="M759" s="198" t="str">
        <f t="shared" si="340"/>
        <v>IR</v>
      </c>
      <c r="N759" s="153"/>
      <c r="O759" s="199" t="str">
        <f t="shared" si="347"/>
        <v/>
      </c>
      <c r="P759" s="153"/>
      <c r="Q759" s="153"/>
      <c r="R759" s="153"/>
      <c r="S759" s="153"/>
      <c r="T759" s="153"/>
      <c r="U759" s="209">
        <f t="shared" si="348"/>
        <v>0</v>
      </c>
      <c r="V759" s="153"/>
      <c r="W759" s="153"/>
      <c r="X759" s="153"/>
      <c r="Y759" s="153"/>
      <c r="Z759" s="153"/>
      <c r="AA759" s="153"/>
      <c r="AB759" s="153"/>
      <c r="AC759" s="153"/>
      <c r="AD759" s="153"/>
      <c r="AE759" s="153"/>
      <c r="AF759" s="153"/>
      <c r="AG759" s="153"/>
      <c r="AH759" s="153"/>
      <c r="AI759" s="153"/>
      <c r="AJ759" s="153"/>
      <c r="AK759" s="153"/>
      <c r="AL759" s="153"/>
      <c r="AM759" s="153"/>
      <c r="AN759" s="153"/>
      <c r="AO759" s="153"/>
      <c r="AP759" s="153"/>
      <c r="AQ759" s="153"/>
      <c r="AR759" s="153">
        <v>480</v>
      </c>
      <c r="AS759" s="153"/>
      <c r="AT759" s="153"/>
      <c r="AU759" s="153"/>
      <c r="AV759" s="153"/>
      <c r="AW759" s="153"/>
      <c r="AX759" s="153"/>
      <c r="AY759" s="153"/>
      <c r="AZ759" s="153"/>
      <c r="BA759" s="153"/>
      <c r="BB759" s="153"/>
      <c r="BC759" s="153"/>
      <c r="BD759" s="153"/>
      <c r="BE759" s="153"/>
      <c r="BF759" s="153"/>
      <c r="BG759" s="223">
        <f t="shared" si="349"/>
        <v>480</v>
      </c>
      <c r="BH759" s="224">
        <f t="shared" si="350"/>
        <v>8</v>
      </c>
      <c r="BI759" s="225">
        <f t="shared" si="355"/>
        <v>0</v>
      </c>
      <c r="BJ759" s="225">
        <f t="shared" si="356"/>
        <v>0</v>
      </c>
      <c r="BK759" s="226">
        <f t="shared" si="357"/>
        <v>0</v>
      </c>
      <c r="BL759" s="226">
        <f t="shared" si="358"/>
        <v>0</v>
      </c>
      <c r="BM759" s="226">
        <f t="shared" si="359"/>
        <v>0</v>
      </c>
      <c r="BN759" s="237">
        <f t="shared" si="351"/>
        <v>0</v>
      </c>
      <c r="BO759" s="237">
        <f t="shared" si="352"/>
        <v>0</v>
      </c>
      <c r="BP759" s="237">
        <f t="shared" si="353"/>
        <v>8</v>
      </c>
      <c r="BQ759" s="238">
        <f t="shared" si="354"/>
        <v>0</v>
      </c>
      <c r="BR759" s="140"/>
      <c r="BS759" s="140"/>
      <c r="BT759" s="140"/>
      <c r="BU759" s="141"/>
      <c r="BV759" s="140"/>
      <c r="BW759" s="153">
        <f t="shared" si="334"/>
        <v>0</v>
      </c>
    </row>
    <row r="760" s="129" customFormat="1" spans="1:75">
      <c r="A760" s="170">
        <v>816</v>
      </c>
      <c r="B760" s="171">
        <v>46064</v>
      </c>
      <c r="C760" s="223" t="s">
        <v>97</v>
      </c>
      <c r="D760" s="130" t="str">
        <f t="shared" si="331"/>
        <v>IG</v>
      </c>
      <c r="E760" s="172" t="s">
        <v>132</v>
      </c>
      <c r="F760" s="172" t="s">
        <v>134</v>
      </c>
      <c r="G760" s="173" t="s">
        <v>148</v>
      </c>
      <c r="H760" s="173"/>
      <c r="I760" s="173"/>
      <c r="J760" s="105">
        <v>104299</v>
      </c>
      <c r="K760" s="197" t="str">
        <f>VLOOKUP(J760,'[3]Item List (3)'!A$1:B$110000,2,FALSE)</f>
        <v>IR.9916</v>
      </c>
      <c r="L760" s="105">
        <v>260104006</v>
      </c>
      <c r="M760" s="198" t="str">
        <f t="shared" si="340"/>
        <v>IR</v>
      </c>
      <c r="N760" s="153">
        <v>23</v>
      </c>
      <c r="O760" s="199">
        <f t="shared" si="347"/>
        <v>156.521739130435</v>
      </c>
      <c r="P760" s="153">
        <v>1</v>
      </c>
      <c r="Q760" s="153">
        <v>1092</v>
      </c>
      <c r="R760" s="153">
        <v>15</v>
      </c>
      <c r="S760" s="153">
        <v>35</v>
      </c>
      <c r="T760" s="153"/>
      <c r="U760" s="209">
        <f t="shared" si="348"/>
        <v>1127</v>
      </c>
      <c r="V760" s="153">
        <v>455</v>
      </c>
      <c r="W760" s="153"/>
      <c r="X760" s="153"/>
      <c r="Y760" s="153"/>
      <c r="Z760" s="153"/>
      <c r="AA760" s="153"/>
      <c r="AB760" s="153"/>
      <c r="AC760" s="153"/>
      <c r="AD760" s="153"/>
      <c r="AE760" s="153">
        <v>5</v>
      </c>
      <c r="AF760" s="153"/>
      <c r="AG760" s="153"/>
      <c r="AH760" s="153"/>
      <c r="AI760" s="153"/>
      <c r="AJ760" s="153"/>
      <c r="AK760" s="153"/>
      <c r="AL760" s="153"/>
      <c r="AM760" s="153"/>
      <c r="AN760" s="153"/>
      <c r="AO760" s="153"/>
      <c r="AP760" s="153">
        <v>20</v>
      </c>
      <c r="AQ760" s="153"/>
      <c r="AR760" s="153"/>
      <c r="AS760" s="153"/>
      <c r="AT760" s="153"/>
      <c r="AU760" s="153"/>
      <c r="AV760" s="153"/>
      <c r="AW760" s="153"/>
      <c r="AX760" s="153"/>
      <c r="AY760" s="153"/>
      <c r="AZ760" s="153"/>
      <c r="BA760" s="153"/>
      <c r="BB760" s="153"/>
      <c r="BC760" s="153"/>
      <c r="BD760" s="153"/>
      <c r="BE760" s="153"/>
      <c r="BF760" s="153"/>
      <c r="BG760" s="223">
        <f t="shared" si="349"/>
        <v>480</v>
      </c>
      <c r="BH760" s="224">
        <f t="shared" si="350"/>
        <v>8</v>
      </c>
      <c r="BI760" s="225">
        <f t="shared" si="355"/>
        <v>7.58333333333333</v>
      </c>
      <c r="BJ760" s="225">
        <f t="shared" si="356"/>
        <v>94.7916666666667</v>
      </c>
      <c r="BK760" s="226">
        <f t="shared" si="357"/>
        <v>94.948717948718</v>
      </c>
      <c r="BL760" s="226">
        <f t="shared" si="358"/>
        <v>95.5634427684117</v>
      </c>
      <c r="BM760" s="226">
        <f t="shared" si="359"/>
        <v>86.0104166666667</v>
      </c>
      <c r="BN760" s="237">
        <f t="shared" si="351"/>
        <v>0.333333333333333</v>
      </c>
      <c r="BO760" s="237">
        <f t="shared" si="352"/>
        <v>1200</v>
      </c>
      <c r="BP760" s="237">
        <f t="shared" si="353"/>
        <v>0.0833333333333334</v>
      </c>
      <c r="BQ760" s="238">
        <f t="shared" si="354"/>
        <v>13.0434782608696</v>
      </c>
      <c r="BR760" s="140">
        <v>1</v>
      </c>
      <c r="BS760" s="140"/>
      <c r="BT760" s="140">
        <v>1</v>
      </c>
      <c r="BU760" s="141">
        <v>1</v>
      </c>
      <c r="BV760" s="140"/>
      <c r="BW760" s="153">
        <f t="shared" si="334"/>
        <v>1092</v>
      </c>
    </row>
    <row r="761" s="129" customFormat="1" spans="1:75">
      <c r="A761" s="170">
        <v>818</v>
      </c>
      <c r="B761" s="171">
        <v>46064</v>
      </c>
      <c r="C761" s="223" t="s">
        <v>99</v>
      </c>
      <c r="D761" s="130" t="str">
        <f t="shared" si="331"/>
        <v>IG</v>
      </c>
      <c r="E761" s="172" t="s">
        <v>132</v>
      </c>
      <c r="F761" s="172" t="s">
        <v>134</v>
      </c>
      <c r="G761" s="173" t="s">
        <v>154</v>
      </c>
      <c r="H761" s="173" t="s">
        <v>148</v>
      </c>
      <c r="I761" s="173"/>
      <c r="J761" s="105">
        <v>104299</v>
      </c>
      <c r="K761" s="197" t="str">
        <f>VLOOKUP(J761,'[3]Item List (3)'!A$1:B$110000,2,FALSE)</f>
        <v>IR.9916</v>
      </c>
      <c r="L761" s="105">
        <v>260104006</v>
      </c>
      <c r="M761" s="198" t="str">
        <f t="shared" si="340"/>
        <v>IR</v>
      </c>
      <c r="N761" s="153">
        <v>23</v>
      </c>
      <c r="O761" s="199">
        <f t="shared" si="347"/>
        <v>156.521739130435</v>
      </c>
      <c r="P761" s="153">
        <v>1</v>
      </c>
      <c r="Q761" s="153">
        <v>1195</v>
      </c>
      <c r="R761" s="153">
        <v>16</v>
      </c>
      <c r="S761" s="153">
        <v>14</v>
      </c>
      <c r="T761" s="153">
        <v>3</v>
      </c>
      <c r="U761" s="209">
        <f t="shared" si="348"/>
        <v>1212</v>
      </c>
      <c r="V761" s="153">
        <v>470</v>
      </c>
      <c r="W761" s="153"/>
      <c r="X761" s="153"/>
      <c r="Y761" s="153"/>
      <c r="Z761" s="153"/>
      <c r="AA761" s="153"/>
      <c r="AB761" s="153"/>
      <c r="AC761" s="153"/>
      <c r="AD761" s="153"/>
      <c r="AE761" s="153"/>
      <c r="AF761" s="153"/>
      <c r="AG761" s="153"/>
      <c r="AH761" s="153"/>
      <c r="AI761" s="153"/>
      <c r="AJ761" s="153"/>
      <c r="AK761" s="153"/>
      <c r="AL761" s="153"/>
      <c r="AM761" s="153"/>
      <c r="AN761" s="153"/>
      <c r="AO761" s="153"/>
      <c r="AP761" s="153">
        <v>10</v>
      </c>
      <c r="AQ761" s="153"/>
      <c r="AR761" s="153"/>
      <c r="AS761" s="153"/>
      <c r="AT761" s="153"/>
      <c r="AU761" s="153"/>
      <c r="AV761" s="153"/>
      <c r="AW761" s="153"/>
      <c r="AX761" s="153"/>
      <c r="AY761" s="153"/>
      <c r="AZ761" s="153"/>
      <c r="BA761" s="153"/>
      <c r="BB761" s="153"/>
      <c r="BC761" s="153"/>
      <c r="BD761" s="153"/>
      <c r="BE761" s="153"/>
      <c r="BF761" s="153"/>
      <c r="BG761" s="223">
        <f t="shared" si="349"/>
        <v>480</v>
      </c>
      <c r="BH761" s="224">
        <f t="shared" si="350"/>
        <v>8</v>
      </c>
      <c r="BI761" s="225">
        <f t="shared" si="355"/>
        <v>7.83333333333333</v>
      </c>
      <c r="BJ761" s="225">
        <f t="shared" si="356"/>
        <v>97.9166666666667</v>
      </c>
      <c r="BK761" s="226">
        <f t="shared" si="357"/>
        <v>98.8510638297872</v>
      </c>
      <c r="BL761" s="226">
        <f t="shared" si="358"/>
        <v>97.2772277227723</v>
      </c>
      <c r="BM761" s="226">
        <f t="shared" si="359"/>
        <v>94.15625</v>
      </c>
      <c r="BN761" s="237">
        <f t="shared" si="351"/>
        <v>0.166666666666667</v>
      </c>
      <c r="BO761" s="237">
        <f t="shared" si="352"/>
        <v>1226.08695652174</v>
      </c>
      <c r="BP761" s="237">
        <f t="shared" si="353"/>
        <v>0</v>
      </c>
      <c r="BQ761" s="238">
        <f t="shared" si="354"/>
        <v>0</v>
      </c>
      <c r="BR761" s="140">
        <v>1</v>
      </c>
      <c r="BS761" s="140"/>
      <c r="BT761" s="140"/>
      <c r="BU761" s="141"/>
      <c r="BV761" s="140"/>
      <c r="BW761" s="153">
        <f t="shared" si="334"/>
        <v>1195</v>
      </c>
    </row>
    <row r="762" s="129" customFormat="1" spans="1:75">
      <c r="A762" s="170">
        <v>819</v>
      </c>
      <c r="B762" s="171">
        <v>46064</v>
      </c>
      <c r="C762" s="223" t="s">
        <v>97</v>
      </c>
      <c r="D762" s="130" t="str">
        <f t="shared" si="331"/>
        <v>IG</v>
      </c>
      <c r="E762" s="172" t="s">
        <v>133</v>
      </c>
      <c r="F762" s="172" t="s">
        <v>134</v>
      </c>
      <c r="G762" s="173" t="s">
        <v>183</v>
      </c>
      <c r="H762" s="173"/>
      <c r="I762" s="173"/>
      <c r="J762" s="105">
        <v>104737</v>
      </c>
      <c r="K762" s="197" t="str">
        <f>VLOOKUP(J762,'[3]Item List (3)'!A$1:B$110000,2,FALSE)</f>
        <v>IR.IR 42X51.5X37 </v>
      </c>
      <c r="L762" s="105">
        <v>260121008</v>
      </c>
      <c r="M762" s="198" t="str">
        <f t="shared" si="340"/>
        <v>IR</v>
      </c>
      <c r="N762" s="153">
        <v>35</v>
      </c>
      <c r="O762" s="199">
        <f t="shared" si="347"/>
        <v>102.857142857143</v>
      </c>
      <c r="P762" s="153">
        <v>1</v>
      </c>
      <c r="Q762" s="153">
        <v>620</v>
      </c>
      <c r="R762" s="153">
        <v>16</v>
      </c>
      <c r="S762" s="153">
        <v>7</v>
      </c>
      <c r="T762" s="153">
        <v>5</v>
      </c>
      <c r="U762" s="209">
        <f t="shared" si="348"/>
        <v>632</v>
      </c>
      <c r="V762" s="153">
        <v>425</v>
      </c>
      <c r="W762" s="153"/>
      <c r="X762" s="153">
        <v>15</v>
      </c>
      <c r="Y762" s="153"/>
      <c r="Z762" s="153"/>
      <c r="AA762" s="153"/>
      <c r="AB762" s="153"/>
      <c r="AC762" s="153"/>
      <c r="AD762" s="153"/>
      <c r="AE762" s="153"/>
      <c r="AF762" s="153"/>
      <c r="AG762" s="153"/>
      <c r="AH762" s="153"/>
      <c r="AI762" s="153"/>
      <c r="AJ762" s="153"/>
      <c r="AK762" s="153"/>
      <c r="AL762" s="153"/>
      <c r="AM762" s="153"/>
      <c r="AN762" s="153"/>
      <c r="AO762" s="153"/>
      <c r="AP762" s="153">
        <v>40</v>
      </c>
      <c r="AQ762" s="153"/>
      <c r="AR762" s="153"/>
      <c r="AS762" s="153"/>
      <c r="AT762" s="153"/>
      <c r="AU762" s="153"/>
      <c r="AV762" s="153"/>
      <c r="AW762" s="153"/>
      <c r="AX762" s="153"/>
      <c r="AY762" s="153"/>
      <c r="AZ762" s="153"/>
      <c r="BA762" s="153"/>
      <c r="BB762" s="153"/>
      <c r="BC762" s="153"/>
      <c r="BD762" s="153"/>
      <c r="BE762" s="153"/>
      <c r="BF762" s="153"/>
      <c r="BG762" s="223">
        <f t="shared" si="349"/>
        <v>480</v>
      </c>
      <c r="BH762" s="224">
        <f t="shared" si="350"/>
        <v>8</v>
      </c>
      <c r="BI762" s="225">
        <f t="shared" si="355"/>
        <v>7.08333333333333</v>
      </c>
      <c r="BJ762" s="225">
        <f t="shared" si="356"/>
        <v>88.5416666666667</v>
      </c>
      <c r="BK762" s="226">
        <f t="shared" si="357"/>
        <v>86.7450980392157</v>
      </c>
      <c r="BL762" s="226">
        <f t="shared" si="358"/>
        <v>95.5696202531646</v>
      </c>
      <c r="BM762" s="226">
        <f t="shared" si="359"/>
        <v>73.4027777777778</v>
      </c>
      <c r="BN762" s="237">
        <f t="shared" si="351"/>
        <v>0.666666666666667</v>
      </c>
      <c r="BO762" s="237">
        <f t="shared" si="352"/>
        <v>754.285714285714</v>
      </c>
      <c r="BP762" s="237">
        <f t="shared" si="353"/>
        <v>0.25</v>
      </c>
      <c r="BQ762" s="238">
        <f t="shared" si="354"/>
        <v>25.7142857142857</v>
      </c>
      <c r="BR762" s="140">
        <v>1</v>
      </c>
      <c r="BS762" s="140"/>
      <c r="BT762" s="140">
        <v>1</v>
      </c>
      <c r="BU762" s="141">
        <v>1</v>
      </c>
      <c r="BV762" s="140"/>
      <c r="BW762" s="153">
        <f t="shared" si="334"/>
        <v>620</v>
      </c>
    </row>
    <row r="763" s="129" customFormat="1" spans="1:75">
      <c r="A763" s="170">
        <v>820</v>
      </c>
      <c r="B763" s="171">
        <v>46064</v>
      </c>
      <c r="C763" s="223" t="s">
        <v>99</v>
      </c>
      <c r="D763" s="130" t="str">
        <f t="shared" si="331"/>
        <v>IG</v>
      </c>
      <c r="E763" s="172" t="s">
        <v>133</v>
      </c>
      <c r="F763" s="172" t="s">
        <v>134</v>
      </c>
      <c r="G763" s="173" t="s">
        <v>135</v>
      </c>
      <c r="H763" s="173" t="s">
        <v>136</v>
      </c>
      <c r="I763" s="173"/>
      <c r="J763" s="105">
        <v>104737</v>
      </c>
      <c r="K763" s="197" t="str">
        <f>VLOOKUP(J763,'[3]Item List (3)'!A$1:B$110000,2,FALSE)</f>
        <v>IR.IR 42X51.5X37 </v>
      </c>
      <c r="L763" s="105">
        <v>260121008</v>
      </c>
      <c r="M763" s="198" t="str">
        <f t="shared" si="340"/>
        <v>IR</v>
      </c>
      <c r="N763" s="153">
        <v>35</v>
      </c>
      <c r="O763" s="199">
        <f t="shared" si="347"/>
        <v>102.857142857143</v>
      </c>
      <c r="P763" s="153">
        <v>1</v>
      </c>
      <c r="Q763" s="153">
        <v>416</v>
      </c>
      <c r="R763" s="153">
        <v>7</v>
      </c>
      <c r="S763" s="153">
        <v>6</v>
      </c>
      <c r="T763" s="153">
        <v>10</v>
      </c>
      <c r="U763" s="209">
        <f t="shared" si="348"/>
        <v>432</v>
      </c>
      <c r="V763" s="153">
        <v>290</v>
      </c>
      <c r="W763" s="153"/>
      <c r="X763" s="153"/>
      <c r="Y763" s="153"/>
      <c r="Z763" s="153"/>
      <c r="AA763" s="153"/>
      <c r="AB763" s="153"/>
      <c r="AC763" s="153"/>
      <c r="AD763" s="153"/>
      <c r="AE763" s="153"/>
      <c r="AF763" s="153"/>
      <c r="AG763" s="153"/>
      <c r="AH763" s="153"/>
      <c r="AI763" s="153"/>
      <c r="AJ763" s="153"/>
      <c r="AK763" s="153"/>
      <c r="AL763" s="153"/>
      <c r="AM763" s="153"/>
      <c r="AN763" s="153"/>
      <c r="AO763" s="153"/>
      <c r="AP763" s="153">
        <v>10</v>
      </c>
      <c r="AQ763" s="153"/>
      <c r="AR763" s="153"/>
      <c r="AS763" s="153"/>
      <c r="AT763" s="153"/>
      <c r="AU763" s="153"/>
      <c r="AV763" s="153"/>
      <c r="AW763" s="153"/>
      <c r="AX763" s="153"/>
      <c r="AY763" s="153"/>
      <c r="AZ763" s="153"/>
      <c r="BA763" s="153"/>
      <c r="BB763" s="153"/>
      <c r="BC763" s="153"/>
      <c r="BD763" s="153"/>
      <c r="BE763" s="153"/>
      <c r="BF763" s="153"/>
      <c r="BG763" s="223">
        <f t="shared" si="349"/>
        <v>300</v>
      </c>
      <c r="BH763" s="224">
        <f t="shared" si="350"/>
        <v>5</v>
      </c>
      <c r="BI763" s="225">
        <f t="shared" si="355"/>
        <v>4.83333333333333</v>
      </c>
      <c r="BJ763" s="225">
        <f t="shared" si="356"/>
        <v>96.6666666666667</v>
      </c>
      <c r="BK763" s="226">
        <f t="shared" si="357"/>
        <v>86.8965517241379</v>
      </c>
      <c r="BL763" s="226">
        <f t="shared" si="358"/>
        <v>94.6759259259259</v>
      </c>
      <c r="BM763" s="226">
        <f t="shared" si="359"/>
        <v>79.5277777777778</v>
      </c>
      <c r="BN763" s="237">
        <f t="shared" si="351"/>
        <v>0.166666666666667</v>
      </c>
      <c r="BO763" s="237">
        <f t="shared" si="352"/>
        <v>497.142857142857</v>
      </c>
      <c r="BP763" s="237">
        <f t="shared" si="353"/>
        <v>0</v>
      </c>
      <c r="BQ763" s="238">
        <f t="shared" si="354"/>
        <v>0</v>
      </c>
      <c r="BR763" s="140">
        <v>1</v>
      </c>
      <c r="BS763" s="140"/>
      <c r="BT763" s="140"/>
      <c r="BU763" s="141"/>
      <c r="BV763" s="140"/>
      <c r="BW763" s="153">
        <f t="shared" si="334"/>
        <v>416</v>
      </c>
    </row>
    <row r="764" s="129" customFormat="1" spans="1:75">
      <c r="A764" s="170">
        <v>820</v>
      </c>
      <c r="B764" s="171">
        <v>46064</v>
      </c>
      <c r="C764" s="223" t="s">
        <v>99</v>
      </c>
      <c r="D764" s="130" t="str">
        <f t="shared" si="331"/>
        <v>IG</v>
      </c>
      <c r="E764" s="172" t="s">
        <v>133</v>
      </c>
      <c r="F764" s="172"/>
      <c r="G764" s="173" t="s">
        <v>135</v>
      </c>
      <c r="H764" s="173" t="s">
        <v>136</v>
      </c>
      <c r="I764" s="173"/>
      <c r="J764" s="105">
        <v>100742</v>
      </c>
      <c r="K764" s="197" t="str">
        <f>VLOOKUP(J764,'[3]Item List (3)'!A$1:B$110000,2,FALSE)</f>
        <v>IR.IR 32X41X28 </v>
      </c>
      <c r="L764" s="105"/>
      <c r="M764" s="198" t="str">
        <f t="shared" si="340"/>
        <v>IR</v>
      </c>
      <c r="N764" s="153"/>
      <c r="O764" s="199" t="str">
        <f t="shared" si="347"/>
        <v/>
      </c>
      <c r="P764" s="153"/>
      <c r="Q764" s="153"/>
      <c r="R764" s="153"/>
      <c r="S764" s="153"/>
      <c r="T764" s="153"/>
      <c r="U764" s="209">
        <f t="shared" si="348"/>
        <v>0</v>
      </c>
      <c r="V764" s="153"/>
      <c r="W764" s="153">
        <v>180</v>
      </c>
      <c r="X764" s="153"/>
      <c r="Y764" s="153"/>
      <c r="Z764" s="153"/>
      <c r="AA764" s="153"/>
      <c r="AB764" s="153"/>
      <c r="AC764" s="153"/>
      <c r="AD764" s="153"/>
      <c r="AE764" s="153"/>
      <c r="AF764" s="153"/>
      <c r="AG764" s="153"/>
      <c r="AH764" s="153"/>
      <c r="AI764" s="153"/>
      <c r="AJ764" s="153"/>
      <c r="AK764" s="153"/>
      <c r="AL764" s="153"/>
      <c r="AM764" s="153"/>
      <c r="AN764" s="153"/>
      <c r="AO764" s="153"/>
      <c r="AP764" s="153"/>
      <c r="AQ764" s="153"/>
      <c r="AR764" s="153"/>
      <c r="AS764" s="153"/>
      <c r="AT764" s="153"/>
      <c r="AU764" s="153"/>
      <c r="AV764" s="153"/>
      <c r="AW764" s="153"/>
      <c r="AX764" s="153"/>
      <c r="AY764" s="153"/>
      <c r="AZ764" s="153"/>
      <c r="BA764" s="153"/>
      <c r="BB764" s="153"/>
      <c r="BC764" s="153"/>
      <c r="BD764" s="153"/>
      <c r="BE764" s="153"/>
      <c r="BF764" s="153"/>
      <c r="BG764" s="223">
        <f t="shared" si="349"/>
        <v>180</v>
      </c>
      <c r="BH764" s="224">
        <f t="shared" si="350"/>
        <v>3</v>
      </c>
      <c r="BI764" s="225">
        <f t="shared" si="355"/>
        <v>0</v>
      </c>
      <c r="BJ764" s="225">
        <f t="shared" si="356"/>
        <v>0</v>
      </c>
      <c r="BK764" s="226">
        <f t="shared" si="357"/>
        <v>0</v>
      </c>
      <c r="BL764" s="226">
        <f t="shared" si="358"/>
        <v>0</v>
      </c>
      <c r="BM764" s="226">
        <f t="shared" si="359"/>
        <v>0</v>
      </c>
      <c r="BN764" s="237">
        <f t="shared" si="351"/>
        <v>3</v>
      </c>
      <c r="BO764" s="237">
        <f t="shared" si="352"/>
        <v>0</v>
      </c>
      <c r="BP764" s="237">
        <f t="shared" si="353"/>
        <v>0</v>
      </c>
      <c r="BQ764" s="238">
        <f t="shared" si="354"/>
        <v>0</v>
      </c>
      <c r="BR764" s="140"/>
      <c r="BS764" s="140"/>
      <c r="BT764" s="140"/>
      <c r="BU764" s="141"/>
      <c r="BV764" s="140"/>
      <c r="BW764" s="153">
        <f t="shared" si="334"/>
        <v>0</v>
      </c>
    </row>
    <row r="765" s="129" customFormat="1" spans="1:75">
      <c r="A765" s="170">
        <v>822</v>
      </c>
      <c r="B765" s="171">
        <v>46064</v>
      </c>
      <c r="C765" s="223" t="s">
        <v>97</v>
      </c>
      <c r="D765" s="130" t="str">
        <f t="shared" si="331"/>
        <v>IG</v>
      </c>
      <c r="E765" s="172" t="s">
        <v>137</v>
      </c>
      <c r="F765" s="172" t="s">
        <v>134</v>
      </c>
      <c r="G765" s="173" t="s">
        <v>186</v>
      </c>
      <c r="H765" s="173" t="s">
        <v>176</v>
      </c>
      <c r="I765" s="173"/>
      <c r="J765" s="105">
        <v>104299</v>
      </c>
      <c r="K765" s="197" t="str">
        <f>VLOOKUP(J765,'[3]Item List (3)'!A$1:B$110000,2,FALSE)</f>
        <v>IR.9916</v>
      </c>
      <c r="L765" s="105">
        <v>260104006</v>
      </c>
      <c r="M765" s="198" t="str">
        <f t="shared" si="340"/>
        <v>IR</v>
      </c>
      <c r="N765" s="153">
        <v>23</v>
      </c>
      <c r="O765" s="199">
        <f t="shared" si="347"/>
        <v>156.521739130435</v>
      </c>
      <c r="P765" s="153">
        <v>1</v>
      </c>
      <c r="Q765" s="153">
        <v>670</v>
      </c>
      <c r="R765" s="153"/>
      <c r="S765" s="153"/>
      <c r="T765" s="153"/>
      <c r="U765" s="209">
        <f t="shared" ref="U765:U803" si="360">Q765+S765+T765</f>
        <v>670</v>
      </c>
      <c r="V765" s="153">
        <v>330</v>
      </c>
      <c r="W765" s="153"/>
      <c r="X765" s="153">
        <v>40</v>
      </c>
      <c r="Y765" s="153"/>
      <c r="Z765" s="153"/>
      <c r="AA765" s="153"/>
      <c r="AB765" s="153"/>
      <c r="AC765" s="153">
        <v>30</v>
      </c>
      <c r="AD765" s="153"/>
      <c r="AE765" s="153">
        <v>10</v>
      </c>
      <c r="AF765" s="153"/>
      <c r="AG765" s="153"/>
      <c r="AH765" s="153"/>
      <c r="AI765" s="153"/>
      <c r="AJ765" s="153"/>
      <c r="AK765" s="153"/>
      <c r="AL765" s="153"/>
      <c r="AM765" s="153"/>
      <c r="AN765" s="153"/>
      <c r="AO765" s="153"/>
      <c r="AP765" s="153">
        <v>30</v>
      </c>
      <c r="AQ765" s="153"/>
      <c r="AR765" s="153">
        <v>40</v>
      </c>
      <c r="AS765" s="153"/>
      <c r="AT765" s="153"/>
      <c r="AU765" s="153"/>
      <c r="AV765" s="153"/>
      <c r="AW765" s="153"/>
      <c r="AX765" s="153"/>
      <c r="AY765" s="153"/>
      <c r="AZ765" s="153"/>
      <c r="BA765" s="153"/>
      <c r="BB765" s="153"/>
      <c r="BC765" s="153"/>
      <c r="BD765" s="153"/>
      <c r="BE765" s="153"/>
      <c r="BF765" s="153"/>
      <c r="BG765" s="223">
        <f t="shared" si="349"/>
        <v>480</v>
      </c>
      <c r="BH765" s="224">
        <f t="shared" si="350"/>
        <v>8</v>
      </c>
      <c r="BI765" s="225">
        <f t="shared" si="355"/>
        <v>5.5</v>
      </c>
      <c r="BJ765" s="225">
        <f t="shared" si="356"/>
        <v>68.75</v>
      </c>
      <c r="BK765" s="226">
        <f t="shared" si="357"/>
        <v>77.8282828282828</v>
      </c>
      <c r="BL765" s="226">
        <f t="shared" si="358"/>
        <v>100</v>
      </c>
      <c r="BM765" s="226">
        <f t="shared" si="359"/>
        <v>53.5069444444444</v>
      </c>
      <c r="BN765" s="237">
        <f t="shared" si="351"/>
        <v>0.5</v>
      </c>
      <c r="BO765" s="237">
        <f t="shared" si="352"/>
        <v>1173.91304347826</v>
      </c>
      <c r="BP765" s="237">
        <f t="shared" si="353"/>
        <v>2</v>
      </c>
      <c r="BQ765" s="238">
        <f t="shared" si="354"/>
        <v>313.04347826087</v>
      </c>
      <c r="BR765" s="140"/>
      <c r="BS765" s="140"/>
      <c r="BT765" s="140"/>
      <c r="BU765" s="141"/>
      <c r="BV765" s="140"/>
      <c r="BW765" s="153">
        <f t="shared" si="334"/>
        <v>670</v>
      </c>
    </row>
    <row r="766" s="129" customFormat="1" spans="1:75">
      <c r="A766" s="170">
        <v>823</v>
      </c>
      <c r="B766" s="171">
        <v>46064</v>
      </c>
      <c r="C766" s="223" t="s">
        <v>99</v>
      </c>
      <c r="D766" s="130" t="str">
        <f t="shared" si="331"/>
        <v>IG</v>
      </c>
      <c r="E766" s="172" t="s">
        <v>137</v>
      </c>
      <c r="F766" s="172" t="s">
        <v>134</v>
      </c>
      <c r="G766" s="173" t="s">
        <v>187</v>
      </c>
      <c r="H766" s="173"/>
      <c r="I766" s="173"/>
      <c r="J766" s="105">
        <v>104299</v>
      </c>
      <c r="K766" s="197" t="str">
        <f>VLOOKUP(J766,'[3]Item List (3)'!A$1:B$110000,2,FALSE)</f>
        <v>IR.9916</v>
      </c>
      <c r="L766" s="105">
        <v>260104006</v>
      </c>
      <c r="M766" s="198" t="str">
        <f t="shared" si="340"/>
        <v>IR</v>
      </c>
      <c r="N766" s="153">
        <v>23</v>
      </c>
      <c r="O766" s="199">
        <f t="shared" si="347"/>
        <v>156.521739130435</v>
      </c>
      <c r="P766" s="153">
        <v>1</v>
      </c>
      <c r="Q766" s="153">
        <v>900</v>
      </c>
      <c r="R766" s="153">
        <v>18</v>
      </c>
      <c r="S766" s="153">
        <v>25</v>
      </c>
      <c r="T766" s="153"/>
      <c r="U766" s="209">
        <f t="shared" si="360"/>
        <v>925</v>
      </c>
      <c r="V766" s="153">
        <v>390</v>
      </c>
      <c r="W766" s="153"/>
      <c r="X766" s="153">
        <v>60</v>
      </c>
      <c r="Y766" s="153"/>
      <c r="Z766" s="153"/>
      <c r="AA766" s="153"/>
      <c r="AB766" s="153"/>
      <c r="AC766" s="153"/>
      <c r="AD766" s="153"/>
      <c r="AE766" s="153"/>
      <c r="AF766" s="153"/>
      <c r="AG766" s="153"/>
      <c r="AH766" s="153"/>
      <c r="AI766" s="153"/>
      <c r="AJ766" s="153"/>
      <c r="AK766" s="153"/>
      <c r="AL766" s="153"/>
      <c r="AM766" s="153"/>
      <c r="AN766" s="153"/>
      <c r="AO766" s="153"/>
      <c r="AP766" s="153">
        <v>30</v>
      </c>
      <c r="AQ766" s="153"/>
      <c r="AR766" s="153"/>
      <c r="AS766" s="153"/>
      <c r="AT766" s="153"/>
      <c r="AU766" s="153"/>
      <c r="AV766" s="153"/>
      <c r="AW766" s="153"/>
      <c r="AX766" s="153"/>
      <c r="AY766" s="153"/>
      <c r="AZ766" s="153"/>
      <c r="BA766" s="153"/>
      <c r="BB766" s="153"/>
      <c r="BC766" s="153"/>
      <c r="BD766" s="153"/>
      <c r="BE766" s="153"/>
      <c r="BF766" s="153"/>
      <c r="BG766" s="223">
        <f t="shared" si="349"/>
        <v>480</v>
      </c>
      <c r="BH766" s="224">
        <f t="shared" si="350"/>
        <v>8</v>
      </c>
      <c r="BI766" s="225">
        <f t="shared" si="355"/>
        <v>6.5</v>
      </c>
      <c r="BJ766" s="225">
        <f t="shared" si="356"/>
        <v>81.25</v>
      </c>
      <c r="BK766" s="226">
        <f t="shared" si="357"/>
        <v>90.9188034188034</v>
      </c>
      <c r="BL766" s="226">
        <f t="shared" si="358"/>
        <v>95.3513513513514</v>
      </c>
      <c r="BM766" s="226">
        <f t="shared" si="359"/>
        <v>70.4375</v>
      </c>
      <c r="BN766" s="237">
        <f t="shared" si="351"/>
        <v>0.5</v>
      </c>
      <c r="BO766" s="237">
        <f t="shared" si="352"/>
        <v>1173.91304347826</v>
      </c>
      <c r="BP766" s="237">
        <f t="shared" si="353"/>
        <v>1</v>
      </c>
      <c r="BQ766" s="238">
        <f t="shared" si="354"/>
        <v>156.521739130435</v>
      </c>
      <c r="BR766" s="140">
        <v>1</v>
      </c>
      <c r="BS766" s="140"/>
      <c r="BT766" s="140"/>
      <c r="BU766" s="141"/>
      <c r="BV766" s="140"/>
      <c r="BW766" s="153">
        <f t="shared" si="334"/>
        <v>900</v>
      </c>
    </row>
    <row r="767" s="129" customFormat="1" spans="1:75">
      <c r="A767" s="170">
        <v>824</v>
      </c>
      <c r="B767" s="171">
        <v>46064</v>
      </c>
      <c r="C767" s="223" t="s">
        <v>97</v>
      </c>
      <c r="D767" s="130" t="str">
        <f t="shared" si="331"/>
        <v>IG</v>
      </c>
      <c r="E767" s="172" t="s">
        <v>138</v>
      </c>
      <c r="F767" s="172"/>
      <c r="G767" s="173"/>
      <c r="H767" s="173"/>
      <c r="I767" s="173"/>
      <c r="J767" s="105"/>
      <c r="K767" s="197" t="e">
        <f>VLOOKUP(J767,'[3]Item List (3)'!A$1:B$110000,2,FALSE)</f>
        <v>#N/A</v>
      </c>
      <c r="L767" s="105"/>
      <c r="M767" s="198" t="str">
        <f t="shared" si="340"/>
        <v>IR</v>
      </c>
      <c r="N767" s="153"/>
      <c r="O767" s="199" t="str">
        <f t="shared" si="347"/>
        <v/>
      </c>
      <c r="P767" s="153"/>
      <c r="Q767" s="153"/>
      <c r="R767" s="153"/>
      <c r="S767" s="153"/>
      <c r="T767" s="153"/>
      <c r="U767" s="209">
        <f t="shared" si="360"/>
        <v>0</v>
      </c>
      <c r="V767" s="153"/>
      <c r="W767" s="153"/>
      <c r="X767" s="153"/>
      <c r="Y767" s="153"/>
      <c r="Z767" s="153"/>
      <c r="AA767" s="153"/>
      <c r="AB767" s="153"/>
      <c r="AC767" s="153"/>
      <c r="AD767" s="153"/>
      <c r="AE767" s="153"/>
      <c r="AF767" s="153"/>
      <c r="AG767" s="153"/>
      <c r="AH767" s="153"/>
      <c r="AI767" s="153"/>
      <c r="AJ767" s="153"/>
      <c r="AK767" s="153"/>
      <c r="AL767" s="153"/>
      <c r="AM767" s="153"/>
      <c r="AN767" s="153"/>
      <c r="AO767" s="153"/>
      <c r="AP767" s="153"/>
      <c r="AQ767" s="153"/>
      <c r="AR767" s="153"/>
      <c r="AS767" s="153"/>
      <c r="AT767" s="153"/>
      <c r="AU767" s="153">
        <v>480</v>
      </c>
      <c r="AV767" s="153"/>
      <c r="AW767" s="153"/>
      <c r="AX767" s="153"/>
      <c r="AY767" s="153"/>
      <c r="AZ767" s="153"/>
      <c r="BA767" s="153"/>
      <c r="BB767" s="153"/>
      <c r="BC767" s="153"/>
      <c r="BD767" s="153"/>
      <c r="BE767" s="153"/>
      <c r="BF767" s="153"/>
      <c r="BG767" s="223">
        <f t="shared" si="349"/>
        <v>480</v>
      </c>
      <c r="BH767" s="224">
        <f t="shared" si="350"/>
        <v>8</v>
      </c>
      <c r="BI767" s="225">
        <f t="shared" si="355"/>
        <v>0</v>
      </c>
      <c r="BJ767" s="225">
        <f t="shared" si="356"/>
        <v>0</v>
      </c>
      <c r="BK767" s="226">
        <f t="shared" si="357"/>
        <v>0</v>
      </c>
      <c r="BL767" s="226">
        <f t="shared" si="358"/>
        <v>0</v>
      </c>
      <c r="BM767" s="226">
        <f t="shared" si="359"/>
        <v>0</v>
      </c>
      <c r="BN767" s="237">
        <f t="shared" si="351"/>
        <v>0</v>
      </c>
      <c r="BO767" s="237">
        <f t="shared" si="352"/>
        <v>0</v>
      </c>
      <c r="BP767" s="237">
        <f t="shared" si="353"/>
        <v>8</v>
      </c>
      <c r="BQ767" s="238">
        <f t="shared" si="354"/>
        <v>0</v>
      </c>
      <c r="BR767" s="140"/>
      <c r="BS767" s="140"/>
      <c r="BT767" s="140"/>
      <c r="BU767" s="141"/>
      <c r="BV767" s="140"/>
      <c r="BW767" s="153">
        <f t="shared" si="334"/>
        <v>0</v>
      </c>
    </row>
    <row r="768" s="129" customFormat="1" spans="1:75">
      <c r="A768" s="170">
        <v>825</v>
      </c>
      <c r="B768" s="171">
        <v>46064</v>
      </c>
      <c r="C768" s="223" t="s">
        <v>99</v>
      </c>
      <c r="D768" s="130" t="str">
        <f t="shared" si="331"/>
        <v>IG</v>
      </c>
      <c r="E768" s="172" t="s">
        <v>138</v>
      </c>
      <c r="F768" s="172"/>
      <c r="G768" s="173"/>
      <c r="H768" s="173"/>
      <c r="I768" s="173"/>
      <c r="J768" s="105"/>
      <c r="K768" s="197" t="e">
        <f>VLOOKUP(J768,'[3]Item List (3)'!A$1:B$110000,2,FALSE)</f>
        <v>#N/A</v>
      </c>
      <c r="L768" s="105"/>
      <c r="M768" s="198" t="str">
        <f t="shared" si="340"/>
        <v>IR</v>
      </c>
      <c r="N768" s="153"/>
      <c r="O768" s="199" t="str">
        <f t="shared" si="347"/>
        <v/>
      </c>
      <c r="P768" s="153"/>
      <c r="Q768" s="153"/>
      <c r="R768" s="153"/>
      <c r="S768" s="153"/>
      <c r="T768" s="153"/>
      <c r="U768" s="209">
        <f t="shared" si="360"/>
        <v>0</v>
      </c>
      <c r="V768" s="153"/>
      <c r="W768" s="153"/>
      <c r="X768" s="153"/>
      <c r="Y768" s="153"/>
      <c r="Z768" s="15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  <c r="AN768" s="153"/>
      <c r="AO768" s="153"/>
      <c r="AP768" s="153"/>
      <c r="AQ768" s="153"/>
      <c r="AR768" s="153">
        <v>480</v>
      </c>
      <c r="AS768" s="153"/>
      <c r="AT768" s="153"/>
      <c r="AU768" s="153"/>
      <c r="AV768" s="153"/>
      <c r="AW768" s="153"/>
      <c r="AX768" s="153"/>
      <c r="AY768" s="153"/>
      <c r="AZ768" s="153"/>
      <c r="BA768" s="153"/>
      <c r="BB768" s="153"/>
      <c r="BC768" s="153"/>
      <c r="BD768" s="153"/>
      <c r="BE768" s="153"/>
      <c r="BF768" s="153"/>
      <c r="BG768" s="223">
        <f t="shared" si="349"/>
        <v>480</v>
      </c>
      <c r="BH768" s="224">
        <f t="shared" si="350"/>
        <v>8</v>
      </c>
      <c r="BI768" s="225">
        <f t="shared" si="355"/>
        <v>0</v>
      </c>
      <c r="BJ768" s="225">
        <f t="shared" si="356"/>
        <v>0</v>
      </c>
      <c r="BK768" s="226">
        <f t="shared" si="357"/>
        <v>0</v>
      </c>
      <c r="BL768" s="226">
        <f t="shared" si="358"/>
        <v>0</v>
      </c>
      <c r="BM768" s="226">
        <f t="shared" si="359"/>
        <v>0</v>
      </c>
      <c r="BN768" s="237">
        <f t="shared" si="351"/>
        <v>0</v>
      </c>
      <c r="BO768" s="237">
        <f t="shared" si="352"/>
        <v>0</v>
      </c>
      <c r="BP768" s="237">
        <f t="shared" si="353"/>
        <v>8</v>
      </c>
      <c r="BQ768" s="238">
        <f t="shared" si="354"/>
        <v>0</v>
      </c>
      <c r="BR768" s="140"/>
      <c r="BS768" s="140"/>
      <c r="BT768" s="140"/>
      <c r="BU768" s="141"/>
      <c r="BV768" s="140"/>
      <c r="BW768" s="153">
        <f t="shared" si="334"/>
        <v>0</v>
      </c>
    </row>
    <row r="769" s="129" customFormat="1" spans="1:75">
      <c r="A769" s="170">
        <v>826</v>
      </c>
      <c r="B769" s="171">
        <v>46064</v>
      </c>
      <c r="C769" s="223" t="s">
        <v>97</v>
      </c>
      <c r="D769" s="130" t="str">
        <f t="shared" si="331"/>
        <v>IG</v>
      </c>
      <c r="E769" s="172" t="s">
        <v>139</v>
      </c>
      <c r="F769" s="172" t="s">
        <v>134</v>
      </c>
      <c r="G769" s="173" t="s">
        <v>143</v>
      </c>
      <c r="H769" s="173"/>
      <c r="I769" s="173"/>
      <c r="J769" s="105">
        <v>208322.01</v>
      </c>
      <c r="K769" s="197" t="str">
        <f>VLOOKUP(J769,'[3]Item List (3)'!A$1:B$110000,2,FALSE)</f>
        <v>NA/RNA.OR 49/32</v>
      </c>
      <c r="L769" s="105">
        <v>260101002</v>
      </c>
      <c r="M769" s="198" t="str">
        <f t="shared" si="340"/>
        <v>OR</v>
      </c>
      <c r="N769" s="153">
        <v>45</v>
      </c>
      <c r="O769" s="199">
        <f t="shared" si="347"/>
        <v>80</v>
      </c>
      <c r="P769" s="153">
        <v>1</v>
      </c>
      <c r="Q769" s="153">
        <v>450</v>
      </c>
      <c r="R769" s="153">
        <v>17</v>
      </c>
      <c r="S769" s="153">
        <v>6</v>
      </c>
      <c r="T769" s="153"/>
      <c r="U769" s="209">
        <f t="shared" si="360"/>
        <v>456</v>
      </c>
      <c r="V769" s="153">
        <v>425</v>
      </c>
      <c r="W769" s="153"/>
      <c r="X769" s="153"/>
      <c r="Y769" s="153"/>
      <c r="Z769" s="153"/>
      <c r="AA769" s="153"/>
      <c r="AB769" s="153"/>
      <c r="AC769" s="153"/>
      <c r="AD769" s="153"/>
      <c r="AE769" s="153"/>
      <c r="AF769" s="153"/>
      <c r="AG769" s="153"/>
      <c r="AH769" s="153"/>
      <c r="AI769" s="153"/>
      <c r="AJ769" s="153">
        <v>20</v>
      </c>
      <c r="AK769" s="153"/>
      <c r="AL769" s="153"/>
      <c r="AM769" s="153"/>
      <c r="AN769" s="153"/>
      <c r="AO769" s="153"/>
      <c r="AP769" s="153">
        <v>20</v>
      </c>
      <c r="AQ769" s="153"/>
      <c r="AR769" s="153"/>
      <c r="AS769" s="153"/>
      <c r="AT769" s="153"/>
      <c r="AU769" s="153"/>
      <c r="AV769" s="153"/>
      <c r="AW769" s="153"/>
      <c r="AX769" s="153">
        <v>15</v>
      </c>
      <c r="AY769" s="153"/>
      <c r="AZ769" s="153"/>
      <c r="BA769" s="153"/>
      <c r="BB769" s="153"/>
      <c r="BC769" s="153"/>
      <c r="BD769" s="153"/>
      <c r="BE769" s="153"/>
      <c r="BF769" s="153"/>
      <c r="BG769" s="223">
        <f t="shared" si="349"/>
        <v>480</v>
      </c>
      <c r="BH769" s="224">
        <f t="shared" si="350"/>
        <v>8</v>
      </c>
      <c r="BI769" s="225">
        <f t="shared" si="355"/>
        <v>7.08333333333333</v>
      </c>
      <c r="BJ769" s="225">
        <f t="shared" si="356"/>
        <v>88.5416666666667</v>
      </c>
      <c r="BK769" s="226">
        <f t="shared" si="357"/>
        <v>80.4705882352941</v>
      </c>
      <c r="BL769" s="226">
        <f t="shared" si="358"/>
        <v>94.9561403508772</v>
      </c>
      <c r="BM769" s="226">
        <f t="shared" si="359"/>
        <v>67.65625</v>
      </c>
      <c r="BN769" s="237">
        <f t="shared" si="351"/>
        <v>0.333333333333333</v>
      </c>
      <c r="BO769" s="237">
        <f t="shared" si="352"/>
        <v>613.333333333333</v>
      </c>
      <c r="BP769" s="237">
        <f t="shared" si="353"/>
        <v>0.583333333333333</v>
      </c>
      <c r="BQ769" s="238">
        <f t="shared" si="354"/>
        <v>46.6666666666667</v>
      </c>
      <c r="BR769" s="140"/>
      <c r="BS769" s="140"/>
      <c r="BT769" s="140"/>
      <c r="BU769" s="141"/>
      <c r="BV769" s="140"/>
      <c r="BW769" s="153">
        <f t="shared" si="334"/>
        <v>450</v>
      </c>
    </row>
    <row r="770" s="129" customFormat="1" spans="1:75">
      <c r="A770" s="170">
        <v>827</v>
      </c>
      <c r="B770" s="171">
        <v>46064</v>
      </c>
      <c r="C770" s="223" t="s">
        <v>99</v>
      </c>
      <c r="D770" s="130" t="str">
        <f t="shared" si="331"/>
        <v>IG</v>
      </c>
      <c r="E770" s="172" t="s">
        <v>139</v>
      </c>
      <c r="F770" s="172" t="s">
        <v>134</v>
      </c>
      <c r="G770" s="173" t="s">
        <v>148</v>
      </c>
      <c r="H770" s="173"/>
      <c r="I770" s="173"/>
      <c r="J770" s="105">
        <v>208322.01</v>
      </c>
      <c r="K770" s="197" t="str">
        <f>VLOOKUP(J770,'[3]Item List (3)'!A$1:B$110000,2,FALSE)</f>
        <v>NA/RNA.OR 49/32</v>
      </c>
      <c r="L770" s="105">
        <v>260101002</v>
      </c>
      <c r="M770" s="198" t="str">
        <f t="shared" si="340"/>
        <v>OR</v>
      </c>
      <c r="N770" s="153">
        <v>45</v>
      </c>
      <c r="O770" s="199">
        <f t="shared" si="347"/>
        <v>80</v>
      </c>
      <c r="P770" s="153">
        <v>1</v>
      </c>
      <c r="Q770" s="153">
        <v>29</v>
      </c>
      <c r="R770" s="153">
        <v>2</v>
      </c>
      <c r="S770" s="153">
        <v>10</v>
      </c>
      <c r="T770" s="153"/>
      <c r="U770" s="209">
        <f t="shared" si="360"/>
        <v>39</v>
      </c>
      <c r="V770" s="153">
        <v>60</v>
      </c>
      <c r="W770" s="153"/>
      <c r="X770" s="153"/>
      <c r="Y770" s="153"/>
      <c r="Z770" s="15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  <c r="AN770" s="153"/>
      <c r="AO770" s="153"/>
      <c r="AP770" s="153"/>
      <c r="AQ770" s="153"/>
      <c r="AR770" s="153">
        <v>420</v>
      </c>
      <c r="AS770" s="153"/>
      <c r="AT770" s="153"/>
      <c r="AU770" s="153"/>
      <c r="AV770" s="153"/>
      <c r="AW770" s="153"/>
      <c r="AX770" s="153"/>
      <c r="AY770" s="153"/>
      <c r="AZ770" s="153"/>
      <c r="BA770" s="153"/>
      <c r="BB770" s="153"/>
      <c r="BC770" s="153"/>
      <c r="BD770" s="153"/>
      <c r="BE770" s="153"/>
      <c r="BF770" s="153"/>
      <c r="BG770" s="223">
        <f t="shared" si="349"/>
        <v>480</v>
      </c>
      <c r="BH770" s="224">
        <f t="shared" si="350"/>
        <v>8</v>
      </c>
      <c r="BI770" s="225">
        <f t="shared" si="355"/>
        <v>1</v>
      </c>
      <c r="BJ770" s="225">
        <f t="shared" si="356"/>
        <v>12.5</v>
      </c>
      <c r="BK770" s="226">
        <f t="shared" si="357"/>
        <v>48.75</v>
      </c>
      <c r="BL770" s="226">
        <f t="shared" si="358"/>
        <v>69.2307692307692</v>
      </c>
      <c r="BM770" s="226">
        <f t="shared" si="359"/>
        <v>4.21875</v>
      </c>
      <c r="BN770" s="237">
        <f t="shared" si="351"/>
        <v>0</v>
      </c>
      <c r="BO770" s="237">
        <f t="shared" si="352"/>
        <v>640</v>
      </c>
      <c r="BP770" s="237">
        <f t="shared" si="353"/>
        <v>7</v>
      </c>
      <c r="BQ770" s="238">
        <f t="shared" si="354"/>
        <v>560</v>
      </c>
      <c r="BR770" s="140">
        <v>1</v>
      </c>
      <c r="BS770" s="140"/>
      <c r="BT770" s="140"/>
      <c r="BU770" s="141"/>
      <c r="BV770" s="140"/>
      <c r="BW770" s="153">
        <f t="shared" si="334"/>
        <v>29</v>
      </c>
    </row>
    <row r="771" s="129" customFormat="1" spans="1:75">
      <c r="A771" s="170">
        <v>828</v>
      </c>
      <c r="B771" s="171">
        <v>46064</v>
      </c>
      <c r="C771" s="223" t="s">
        <v>97</v>
      </c>
      <c r="D771" s="130" t="str">
        <f t="shared" si="331"/>
        <v>IG</v>
      </c>
      <c r="E771" s="172" t="s">
        <v>144</v>
      </c>
      <c r="F771" s="172" t="s">
        <v>134</v>
      </c>
      <c r="G771" s="173" t="s">
        <v>145</v>
      </c>
      <c r="H771" s="173"/>
      <c r="I771" s="173"/>
      <c r="J771" s="105">
        <v>208247</v>
      </c>
      <c r="K771" s="197" t="str">
        <f>VLOOKUP(J771,'[3]Item List (3)'!A$1:B$110000,2,FALSE)</f>
        <v>OR.209 YY2 </v>
      </c>
      <c r="L771" s="105">
        <v>251221004</v>
      </c>
      <c r="M771" s="198" t="str">
        <f t="shared" si="340"/>
        <v>OR</v>
      </c>
      <c r="N771" s="153">
        <v>20</v>
      </c>
      <c r="O771" s="199">
        <f t="shared" si="347"/>
        <v>180</v>
      </c>
      <c r="P771" s="153">
        <v>1</v>
      </c>
      <c r="Q771" s="153">
        <v>1188</v>
      </c>
      <c r="R771" s="153">
        <v>7</v>
      </c>
      <c r="S771" s="153">
        <v>9</v>
      </c>
      <c r="T771" s="153"/>
      <c r="U771" s="209">
        <f t="shared" si="360"/>
        <v>1197</v>
      </c>
      <c r="V771" s="153">
        <v>440</v>
      </c>
      <c r="W771" s="153"/>
      <c r="X771" s="153"/>
      <c r="Y771" s="153"/>
      <c r="Z771" s="153"/>
      <c r="AA771" s="153"/>
      <c r="AB771" s="153"/>
      <c r="AC771" s="153"/>
      <c r="AD771" s="153"/>
      <c r="AE771" s="153"/>
      <c r="AF771" s="153"/>
      <c r="AG771" s="153"/>
      <c r="AH771" s="153"/>
      <c r="AI771" s="153"/>
      <c r="AJ771" s="153"/>
      <c r="AK771" s="153"/>
      <c r="AL771" s="153"/>
      <c r="AM771" s="153"/>
      <c r="AN771" s="153"/>
      <c r="AO771" s="153"/>
      <c r="AP771" s="153">
        <v>40</v>
      </c>
      <c r="AQ771" s="153"/>
      <c r="AR771" s="153"/>
      <c r="AS771" s="153"/>
      <c r="AT771" s="153"/>
      <c r="AU771" s="153"/>
      <c r="AV771" s="153"/>
      <c r="AW771" s="153"/>
      <c r="AX771" s="153"/>
      <c r="AY771" s="153"/>
      <c r="AZ771" s="153"/>
      <c r="BA771" s="153"/>
      <c r="BB771" s="153"/>
      <c r="BC771" s="153"/>
      <c r="BD771" s="153"/>
      <c r="BE771" s="153"/>
      <c r="BF771" s="153"/>
      <c r="BG771" s="223">
        <f t="shared" si="349"/>
        <v>480</v>
      </c>
      <c r="BH771" s="224">
        <f t="shared" si="350"/>
        <v>8</v>
      </c>
      <c r="BI771" s="225">
        <f t="shared" si="355"/>
        <v>7.33333333333333</v>
      </c>
      <c r="BJ771" s="225">
        <f t="shared" si="356"/>
        <v>91.6666666666667</v>
      </c>
      <c r="BK771" s="226">
        <f t="shared" si="357"/>
        <v>90.6818181818182</v>
      </c>
      <c r="BL771" s="226">
        <f t="shared" si="358"/>
        <v>98.6633249791144</v>
      </c>
      <c r="BM771" s="226">
        <f t="shared" si="359"/>
        <v>82.0138888888889</v>
      </c>
      <c r="BN771" s="237">
        <f t="shared" si="351"/>
        <v>0.666666666666667</v>
      </c>
      <c r="BO771" s="237">
        <f t="shared" si="352"/>
        <v>1320</v>
      </c>
      <c r="BP771" s="237">
        <f t="shared" si="353"/>
        <v>0</v>
      </c>
      <c r="BQ771" s="238">
        <f t="shared" si="354"/>
        <v>0</v>
      </c>
      <c r="BR771" s="140">
        <v>1</v>
      </c>
      <c r="BS771" s="140"/>
      <c r="BT771" s="140">
        <v>1</v>
      </c>
      <c r="BU771" s="141">
        <v>1</v>
      </c>
      <c r="BV771" s="140"/>
      <c r="BW771" s="153">
        <f t="shared" si="334"/>
        <v>1188</v>
      </c>
    </row>
    <row r="772" s="129" customFormat="1" spans="1:75">
      <c r="A772" s="170">
        <v>829</v>
      </c>
      <c r="B772" s="171">
        <v>46064</v>
      </c>
      <c r="C772" s="223" t="s">
        <v>99</v>
      </c>
      <c r="D772" s="130" t="str">
        <f t="shared" si="331"/>
        <v>IG</v>
      </c>
      <c r="E772" s="172" t="s">
        <v>144</v>
      </c>
      <c r="F772" s="172" t="s">
        <v>134</v>
      </c>
      <c r="G772" s="173" t="s">
        <v>147</v>
      </c>
      <c r="H772" s="173"/>
      <c r="I772" s="173"/>
      <c r="J772" s="105">
        <v>208247</v>
      </c>
      <c r="K772" s="197" t="str">
        <f>VLOOKUP(J772,'[3]Item List (3)'!A$1:B$110000,2,FALSE)</f>
        <v>OR.209 YY2 </v>
      </c>
      <c r="L772" s="105">
        <v>251221004</v>
      </c>
      <c r="M772" s="198" t="str">
        <f t="shared" si="340"/>
        <v>OR</v>
      </c>
      <c r="N772" s="153">
        <v>20</v>
      </c>
      <c r="O772" s="199">
        <f t="shared" si="347"/>
        <v>180</v>
      </c>
      <c r="P772" s="153">
        <v>1</v>
      </c>
      <c r="Q772" s="153">
        <v>1250</v>
      </c>
      <c r="R772" s="153">
        <v>8</v>
      </c>
      <c r="S772" s="153">
        <v>2</v>
      </c>
      <c r="T772" s="153"/>
      <c r="U772" s="209">
        <f t="shared" si="360"/>
        <v>1252</v>
      </c>
      <c r="V772" s="153">
        <v>460</v>
      </c>
      <c r="W772" s="153"/>
      <c r="X772" s="153"/>
      <c r="Y772" s="153"/>
      <c r="Z772" s="15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  <c r="AN772" s="153"/>
      <c r="AO772" s="153"/>
      <c r="AP772" s="153">
        <v>20</v>
      </c>
      <c r="AQ772" s="153"/>
      <c r="AR772" s="153"/>
      <c r="AS772" s="153"/>
      <c r="AT772" s="153"/>
      <c r="AU772" s="153"/>
      <c r="AV772" s="153"/>
      <c r="AW772" s="153"/>
      <c r="AX772" s="153"/>
      <c r="AY772" s="153"/>
      <c r="AZ772" s="153"/>
      <c r="BA772" s="153"/>
      <c r="BB772" s="153"/>
      <c r="BC772" s="153"/>
      <c r="BD772" s="153"/>
      <c r="BE772" s="153"/>
      <c r="BF772" s="153"/>
      <c r="BG772" s="223">
        <f t="shared" si="349"/>
        <v>480</v>
      </c>
      <c r="BH772" s="224">
        <f t="shared" si="350"/>
        <v>8</v>
      </c>
      <c r="BI772" s="225">
        <f t="shared" si="355"/>
        <v>7.66666666666667</v>
      </c>
      <c r="BJ772" s="225">
        <f t="shared" si="356"/>
        <v>95.8333333333333</v>
      </c>
      <c r="BK772" s="226">
        <f t="shared" si="357"/>
        <v>90.7246376811594</v>
      </c>
      <c r="BL772" s="226">
        <f t="shared" si="358"/>
        <v>99.2012779552716</v>
      </c>
      <c r="BM772" s="226">
        <f t="shared" si="359"/>
        <v>86.25</v>
      </c>
      <c r="BN772" s="237">
        <f t="shared" si="351"/>
        <v>0.333333333333333</v>
      </c>
      <c r="BO772" s="237">
        <f t="shared" si="352"/>
        <v>1380</v>
      </c>
      <c r="BP772" s="237">
        <f t="shared" si="353"/>
        <v>0</v>
      </c>
      <c r="BQ772" s="238">
        <f t="shared" si="354"/>
        <v>0</v>
      </c>
      <c r="BR772" s="140">
        <v>1</v>
      </c>
      <c r="BS772" s="140"/>
      <c r="BT772" s="140"/>
      <c r="BU772" s="141"/>
      <c r="BV772" s="140"/>
      <c r="BW772" s="153">
        <f t="shared" si="334"/>
        <v>1250</v>
      </c>
    </row>
    <row r="773" s="129" customFormat="1" spans="1:75">
      <c r="A773" s="170">
        <v>830</v>
      </c>
      <c r="B773" s="171">
        <v>46064</v>
      </c>
      <c r="C773" s="223" t="s">
        <v>97</v>
      </c>
      <c r="D773" s="130" t="str">
        <f t="shared" si="331"/>
        <v>IG</v>
      </c>
      <c r="E773" s="172" t="s">
        <v>146</v>
      </c>
      <c r="F773" s="172" t="s">
        <v>134</v>
      </c>
      <c r="G773" s="173" t="s">
        <v>151</v>
      </c>
      <c r="H773" s="173"/>
      <c r="I773" s="173"/>
      <c r="J773" s="105">
        <v>104247</v>
      </c>
      <c r="K773" s="197" t="str">
        <f>VLOOKUP(J773,'[3]Item List (3)'!A$1:B$110000,2,FALSE)</f>
        <v>IR.209</v>
      </c>
      <c r="L773" s="105">
        <v>251221001</v>
      </c>
      <c r="M773" s="198" t="str">
        <f t="shared" si="340"/>
        <v>IR</v>
      </c>
      <c r="N773" s="153">
        <v>25</v>
      </c>
      <c r="O773" s="199">
        <f t="shared" si="347"/>
        <v>144</v>
      </c>
      <c r="P773" s="153">
        <v>1</v>
      </c>
      <c r="Q773" s="153">
        <v>756</v>
      </c>
      <c r="R773" s="153">
        <v>75</v>
      </c>
      <c r="S773" s="153">
        <v>4</v>
      </c>
      <c r="T773" s="153">
        <v>19</v>
      </c>
      <c r="U773" s="209">
        <f t="shared" si="360"/>
        <v>779</v>
      </c>
      <c r="V773" s="153">
        <v>430</v>
      </c>
      <c r="W773" s="153"/>
      <c r="X773" s="153"/>
      <c r="Y773" s="153"/>
      <c r="Z773" s="153"/>
      <c r="AA773" s="153"/>
      <c r="AB773" s="153"/>
      <c r="AC773" s="153"/>
      <c r="AD773" s="153"/>
      <c r="AE773" s="153">
        <v>15</v>
      </c>
      <c r="AF773" s="153"/>
      <c r="AG773" s="153"/>
      <c r="AH773" s="153"/>
      <c r="AI773" s="153"/>
      <c r="AJ773" s="153"/>
      <c r="AK773" s="153"/>
      <c r="AL773" s="153"/>
      <c r="AM773" s="153"/>
      <c r="AN773" s="153"/>
      <c r="AO773" s="153"/>
      <c r="AP773" s="153">
        <v>30</v>
      </c>
      <c r="AQ773" s="153"/>
      <c r="AR773" s="153"/>
      <c r="AS773" s="153"/>
      <c r="AT773" s="153"/>
      <c r="AU773" s="153"/>
      <c r="AV773" s="153"/>
      <c r="AW773" s="153"/>
      <c r="AX773" s="153"/>
      <c r="AY773" s="153"/>
      <c r="AZ773" s="153"/>
      <c r="BA773" s="153"/>
      <c r="BB773" s="153"/>
      <c r="BC773" s="153"/>
      <c r="BD773" s="153"/>
      <c r="BE773" s="153">
        <v>5</v>
      </c>
      <c r="BF773" s="153"/>
      <c r="BG773" s="223">
        <f t="shared" si="349"/>
        <v>480</v>
      </c>
      <c r="BH773" s="224">
        <f t="shared" si="350"/>
        <v>8</v>
      </c>
      <c r="BI773" s="225">
        <f t="shared" si="355"/>
        <v>7.16666666666667</v>
      </c>
      <c r="BJ773" s="225">
        <f t="shared" si="356"/>
        <v>89.5833333333333</v>
      </c>
      <c r="BK773" s="226">
        <f t="shared" si="357"/>
        <v>75.484496124031</v>
      </c>
      <c r="BL773" s="226">
        <f t="shared" si="358"/>
        <v>87.4197689345314</v>
      </c>
      <c r="BM773" s="226">
        <f t="shared" si="359"/>
        <v>59.1145833333333</v>
      </c>
      <c r="BN773" s="237">
        <f t="shared" si="351"/>
        <v>0.583333333333333</v>
      </c>
      <c r="BO773" s="237">
        <f t="shared" si="352"/>
        <v>1068</v>
      </c>
      <c r="BP773" s="237">
        <f t="shared" si="353"/>
        <v>0.25</v>
      </c>
      <c r="BQ773" s="238">
        <f t="shared" si="354"/>
        <v>36</v>
      </c>
      <c r="BR773" s="140"/>
      <c r="BS773" s="140"/>
      <c r="BT773" s="140"/>
      <c r="BU773" s="141"/>
      <c r="BV773" s="140"/>
      <c r="BW773" s="153">
        <f t="shared" si="334"/>
        <v>756</v>
      </c>
    </row>
    <row r="774" s="129" customFormat="1" spans="1:75">
      <c r="A774" s="170">
        <v>831</v>
      </c>
      <c r="B774" s="171">
        <v>46064</v>
      </c>
      <c r="C774" s="223" t="s">
        <v>99</v>
      </c>
      <c r="D774" s="130" t="str">
        <f t="shared" si="331"/>
        <v>IG</v>
      </c>
      <c r="E774" s="172" t="s">
        <v>146</v>
      </c>
      <c r="F774" s="172" t="s">
        <v>134</v>
      </c>
      <c r="G774" s="173" t="s">
        <v>123</v>
      </c>
      <c r="H774" s="173"/>
      <c r="I774" s="173"/>
      <c r="J774" s="105">
        <v>104247</v>
      </c>
      <c r="K774" s="197" t="str">
        <f>VLOOKUP(J774,'[3]Item List (3)'!A$1:B$110000,2,FALSE)</f>
        <v>IR.209</v>
      </c>
      <c r="L774" s="105">
        <v>260104001</v>
      </c>
      <c r="M774" s="198" t="str">
        <f t="shared" si="340"/>
        <v>IR</v>
      </c>
      <c r="N774" s="153">
        <v>25</v>
      </c>
      <c r="O774" s="199">
        <f t="shared" si="347"/>
        <v>144</v>
      </c>
      <c r="P774" s="153">
        <v>1</v>
      </c>
      <c r="Q774" s="153">
        <v>839</v>
      </c>
      <c r="R774" s="153">
        <v>34</v>
      </c>
      <c r="S774" s="153">
        <v>2</v>
      </c>
      <c r="T774" s="153">
        <v>17</v>
      </c>
      <c r="U774" s="209">
        <f t="shared" si="360"/>
        <v>858</v>
      </c>
      <c r="V774" s="153">
        <v>420</v>
      </c>
      <c r="W774" s="153"/>
      <c r="X774" s="153">
        <v>10</v>
      </c>
      <c r="Y774" s="153"/>
      <c r="Z774" s="153"/>
      <c r="AA774" s="153"/>
      <c r="AB774" s="153"/>
      <c r="AC774" s="153">
        <v>30</v>
      </c>
      <c r="AD774" s="153"/>
      <c r="AE774" s="153"/>
      <c r="AF774" s="153"/>
      <c r="AG774" s="153"/>
      <c r="AH774" s="153"/>
      <c r="AI774" s="153"/>
      <c r="AJ774" s="153"/>
      <c r="AK774" s="153"/>
      <c r="AL774" s="153"/>
      <c r="AM774" s="153"/>
      <c r="AN774" s="153"/>
      <c r="AO774" s="153"/>
      <c r="AP774" s="153">
        <v>20</v>
      </c>
      <c r="AQ774" s="153"/>
      <c r="AR774" s="153"/>
      <c r="AS774" s="153"/>
      <c r="AT774" s="153"/>
      <c r="AU774" s="153"/>
      <c r="AV774" s="153"/>
      <c r="AW774" s="153"/>
      <c r="AX774" s="153"/>
      <c r="AY774" s="153"/>
      <c r="AZ774" s="153"/>
      <c r="BA774" s="153"/>
      <c r="BB774" s="153"/>
      <c r="BC774" s="153"/>
      <c r="BD774" s="153"/>
      <c r="BE774" s="153"/>
      <c r="BF774" s="153"/>
      <c r="BG774" s="223">
        <f t="shared" si="349"/>
        <v>480</v>
      </c>
      <c r="BH774" s="224">
        <f t="shared" si="350"/>
        <v>8</v>
      </c>
      <c r="BI774" s="225">
        <f t="shared" si="355"/>
        <v>7</v>
      </c>
      <c r="BJ774" s="225">
        <f t="shared" si="356"/>
        <v>87.5</v>
      </c>
      <c r="BK774" s="226">
        <f t="shared" si="357"/>
        <v>85.1190476190476</v>
      </c>
      <c r="BL774" s="226">
        <f t="shared" si="358"/>
        <v>93.8228438228438</v>
      </c>
      <c r="BM774" s="226">
        <f t="shared" si="359"/>
        <v>69.8784722222222</v>
      </c>
      <c r="BN774" s="237">
        <f t="shared" si="351"/>
        <v>0.333333333333333</v>
      </c>
      <c r="BO774" s="237">
        <f t="shared" si="352"/>
        <v>1104</v>
      </c>
      <c r="BP774" s="237">
        <f t="shared" si="353"/>
        <v>0.666666666666667</v>
      </c>
      <c r="BQ774" s="238">
        <f t="shared" si="354"/>
        <v>96</v>
      </c>
      <c r="BR774" s="140"/>
      <c r="BS774" s="140"/>
      <c r="BT774" s="140"/>
      <c r="BU774" s="141"/>
      <c r="BV774" s="140"/>
      <c r="BW774" s="153">
        <f t="shared" si="334"/>
        <v>839</v>
      </c>
    </row>
    <row r="775" s="129" customFormat="1" spans="1:75">
      <c r="A775" s="170">
        <v>832</v>
      </c>
      <c r="B775" s="171">
        <v>46064</v>
      </c>
      <c r="C775" s="223" t="s">
        <v>97</v>
      </c>
      <c r="D775" s="130" t="str">
        <f t="shared" ref="D775:D780" si="361">LEFT(E775,2)</f>
        <v>IG</v>
      </c>
      <c r="E775" s="172" t="s">
        <v>149</v>
      </c>
      <c r="F775" s="172" t="s">
        <v>134</v>
      </c>
      <c r="G775" s="173" t="s">
        <v>150</v>
      </c>
      <c r="H775" s="173"/>
      <c r="I775" s="173"/>
      <c r="J775" s="105">
        <v>200497.11</v>
      </c>
      <c r="K775" s="197" t="str">
        <f>VLOOKUP(J775,'[3]Item List (3)'!A$1:B$110000,2,FALSE)</f>
        <v>OR.MNA6718G</v>
      </c>
      <c r="L775" s="105">
        <v>260129020</v>
      </c>
      <c r="M775" s="198" t="str">
        <f t="shared" si="340"/>
        <v>OR</v>
      </c>
      <c r="N775" s="153">
        <v>30</v>
      </c>
      <c r="O775" s="199">
        <f t="shared" si="347"/>
        <v>120</v>
      </c>
      <c r="P775" s="153">
        <v>1</v>
      </c>
      <c r="Q775" s="153">
        <v>841</v>
      </c>
      <c r="R775" s="153"/>
      <c r="S775" s="153"/>
      <c r="T775" s="153"/>
      <c r="U775" s="209">
        <f t="shared" si="360"/>
        <v>841</v>
      </c>
      <c r="V775" s="153">
        <v>465</v>
      </c>
      <c r="W775" s="153"/>
      <c r="X775" s="153"/>
      <c r="Y775" s="153"/>
      <c r="Z775" s="153"/>
      <c r="AA775" s="153"/>
      <c r="AB775" s="153"/>
      <c r="AC775" s="153"/>
      <c r="AD775" s="153"/>
      <c r="AE775" s="153"/>
      <c r="AF775" s="153"/>
      <c r="AG775" s="153"/>
      <c r="AH775" s="153"/>
      <c r="AI775" s="153"/>
      <c r="AJ775" s="153"/>
      <c r="AK775" s="153"/>
      <c r="AL775" s="153"/>
      <c r="AM775" s="153"/>
      <c r="AN775" s="153"/>
      <c r="AO775" s="153"/>
      <c r="AP775" s="153">
        <v>10</v>
      </c>
      <c r="AQ775" s="153"/>
      <c r="AR775" s="153"/>
      <c r="AS775" s="153"/>
      <c r="AT775" s="153"/>
      <c r="AU775" s="153"/>
      <c r="AV775" s="153"/>
      <c r="AW775" s="153"/>
      <c r="AX775" s="153"/>
      <c r="AY775" s="153"/>
      <c r="AZ775" s="153"/>
      <c r="BA775" s="153"/>
      <c r="BB775" s="153"/>
      <c r="BC775" s="153"/>
      <c r="BD775" s="153"/>
      <c r="BE775" s="153">
        <v>5</v>
      </c>
      <c r="BF775" s="153"/>
      <c r="BG775" s="223">
        <f t="shared" si="349"/>
        <v>480</v>
      </c>
      <c r="BH775" s="224">
        <f t="shared" si="350"/>
        <v>8</v>
      </c>
      <c r="BI775" s="225">
        <f t="shared" si="355"/>
        <v>7.75</v>
      </c>
      <c r="BJ775" s="225">
        <f t="shared" si="356"/>
        <v>96.875</v>
      </c>
      <c r="BK775" s="226">
        <f t="shared" si="357"/>
        <v>90.4301075268817</v>
      </c>
      <c r="BL775" s="226">
        <f t="shared" si="358"/>
        <v>100</v>
      </c>
      <c r="BM775" s="226">
        <f t="shared" si="359"/>
        <v>87.6041666666667</v>
      </c>
      <c r="BN775" s="237">
        <f t="shared" si="351"/>
        <v>0.25</v>
      </c>
      <c r="BO775" s="237">
        <f t="shared" si="352"/>
        <v>930</v>
      </c>
      <c r="BP775" s="237">
        <f t="shared" si="353"/>
        <v>0</v>
      </c>
      <c r="BQ775" s="238">
        <f t="shared" si="354"/>
        <v>0</v>
      </c>
      <c r="BR775" s="140">
        <v>1</v>
      </c>
      <c r="BS775" s="140"/>
      <c r="BT775" s="140"/>
      <c r="BU775" s="141"/>
      <c r="BV775" s="140"/>
      <c r="BW775" s="153">
        <f t="shared" si="334"/>
        <v>841</v>
      </c>
    </row>
    <row r="776" s="129" customFormat="1" spans="1:75">
      <c r="A776" s="170">
        <v>833</v>
      </c>
      <c r="B776" s="171">
        <v>46064</v>
      </c>
      <c r="C776" s="223" t="s">
        <v>99</v>
      </c>
      <c r="D776" s="130" t="str">
        <f t="shared" si="361"/>
        <v>IG</v>
      </c>
      <c r="E776" s="172" t="s">
        <v>149</v>
      </c>
      <c r="F776" s="172" t="s">
        <v>134</v>
      </c>
      <c r="G776" s="173" t="s">
        <v>130</v>
      </c>
      <c r="H776" s="173"/>
      <c r="I776" s="173"/>
      <c r="J776" s="105">
        <v>200497.11</v>
      </c>
      <c r="K776" s="197" t="str">
        <f>VLOOKUP(J776,'[3]Item List (3)'!A$1:B$110000,2,FALSE)</f>
        <v>OR.MNA6718G</v>
      </c>
      <c r="L776" s="105">
        <v>260129020</v>
      </c>
      <c r="M776" s="198" t="str">
        <f t="shared" si="340"/>
        <v>OR</v>
      </c>
      <c r="N776" s="153">
        <v>30</v>
      </c>
      <c r="O776" s="199">
        <f t="shared" si="347"/>
        <v>120</v>
      </c>
      <c r="P776" s="153">
        <v>1</v>
      </c>
      <c r="Q776" s="153">
        <v>880</v>
      </c>
      <c r="R776" s="153"/>
      <c r="S776" s="153"/>
      <c r="T776" s="153"/>
      <c r="U776" s="209">
        <f t="shared" si="360"/>
        <v>880</v>
      </c>
      <c r="V776" s="153">
        <v>470</v>
      </c>
      <c r="W776" s="153"/>
      <c r="X776" s="153"/>
      <c r="Y776" s="153"/>
      <c r="Z776" s="153"/>
      <c r="AA776" s="153"/>
      <c r="AB776" s="153"/>
      <c r="AC776" s="153"/>
      <c r="AD776" s="153"/>
      <c r="AE776" s="153"/>
      <c r="AF776" s="153"/>
      <c r="AG776" s="153"/>
      <c r="AH776" s="153"/>
      <c r="AI776" s="153"/>
      <c r="AJ776" s="153"/>
      <c r="AK776" s="153"/>
      <c r="AL776" s="153"/>
      <c r="AM776" s="153"/>
      <c r="AN776" s="153"/>
      <c r="AO776" s="153"/>
      <c r="AP776" s="153">
        <v>10</v>
      </c>
      <c r="AQ776" s="153"/>
      <c r="AR776" s="153"/>
      <c r="AS776" s="153"/>
      <c r="AT776" s="153"/>
      <c r="AU776" s="153"/>
      <c r="AV776" s="153"/>
      <c r="AW776" s="153"/>
      <c r="AX776" s="153"/>
      <c r="AY776" s="153"/>
      <c r="AZ776" s="153"/>
      <c r="BA776" s="153"/>
      <c r="BB776" s="153"/>
      <c r="BC776" s="153"/>
      <c r="BD776" s="153"/>
      <c r="BE776" s="153"/>
      <c r="BF776" s="153"/>
      <c r="BG776" s="223">
        <f t="shared" si="349"/>
        <v>480</v>
      </c>
      <c r="BH776" s="224">
        <f t="shared" si="350"/>
        <v>8</v>
      </c>
      <c r="BI776" s="225">
        <f t="shared" si="355"/>
        <v>7.83333333333333</v>
      </c>
      <c r="BJ776" s="225">
        <f t="shared" si="356"/>
        <v>97.9166666666667</v>
      </c>
      <c r="BK776" s="226">
        <f t="shared" si="357"/>
        <v>93.6170212765958</v>
      </c>
      <c r="BL776" s="226">
        <f t="shared" si="358"/>
        <v>100</v>
      </c>
      <c r="BM776" s="226">
        <f t="shared" si="359"/>
        <v>91.6666666666667</v>
      </c>
      <c r="BN776" s="237">
        <f t="shared" si="351"/>
        <v>0.166666666666667</v>
      </c>
      <c r="BO776" s="237">
        <f t="shared" si="352"/>
        <v>940</v>
      </c>
      <c r="BP776" s="237">
        <f t="shared" si="353"/>
        <v>0</v>
      </c>
      <c r="BQ776" s="238">
        <f t="shared" si="354"/>
        <v>0</v>
      </c>
      <c r="BR776" s="140">
        <v>1</v>
      </c>
      <c r="BS776" s="140">
        <v>1</v>
      </c>
      <c r="BT776" s="140"/>
      <c r="BU776" s="141"/>
      <c r="BV776" s="140"/>
      <c r="BW776" s="153">
        <f t="shared" ref="BW776:BW839" si="362">Q776*P776</f>
        <v>880</v>
      </c>
    </row>
    <row r="777" s="129" customFormat="1" spans="1:75">
      <c r="A777" s="170">
        <v>834</v>
      </c>
      <c r="B777" s="171">
        <v>46064</v>
      </c>
      <c r="C777" s="223" t="s">
        <v>97</v>
      </c>
      <c r="D777" s="130" t="str">
        <f t="shared" si="361"/>
        <v>IG</v>
      </c>
      <c r="E777" s="172" t="s">
        <v>152</v>
      </c>
      <c r="F777" s="172"/>
      <c r="G777" s="173"/>
      <c r="H777" s="173"/>
      <c r="I777" s="173"/>
      <c r="J777" s="105"/>
      <c r="K777" s="197" t="e">
        <f>VLOOKUP(J777,'[3]Item List (3)'!A$1:B$110000,2,FALSE)</f>
        <v>#N/A</v>
      </c>
      <c r="L777" s="105"/>
      <c r="M777" s="198" t="str">
        <f t="shared" si="340"/>
        <v>IR</v>
      </c>
      <c r="N777" s="153"/>
      <c r="O777" s="199" t="str">
        <f t="shared" si="347"/>
        <v/>
      </c>
      <c r="P777" s="153"/>
      <c r="Q777" s="153"/>
      <c r="R777" s="153"/>
      <c r="S777" s="153"/>
      <c r="T777" s="153"/>
      <c r="U777" s="209">
        <f t="shared" si="360"/>
        <v>0</v>
      </c>
      <c r="V777" s="153"/>
      <c r="W777" s="153"/>
      <c r="X777" s="153"/>
      <c r="Y777" s="153"/>
      <c r="Z777" s="153"/>
      <c r="AA777" s="153"/>
      <c r="AB777" s="153"/>
      <c r="AC777" s="153"/>
      <c r="AD777" s="153"/>
      <c r="AE777" s="153"/>
      <c r="AF777" s="153"/>
      <c r="AG777" s="153"/>
      <c r="AH777" s="153"/>
      <c r="AI777" s="153"/>
      <c r="AJ777" s="153"/>
      <c r="AK777" s="153"/>
      <c r="AL777" s="153"/>
      <c r="AM777" s="153"/>
      <c r="AN777" s="153"/>
      <c r="AO777" s="153"/>
      <c r="AP777" s="153"/>
      <c r="AQ777" s="153"/>
      <c r="AR777" s="153"/>
      <c r="AS777" s="153"/>
      <c r="AT777" s="153"/>
      <c r="AU777" s="153"/>
      <c r="AV777" s="153"/>
      <c r="AW777" s="153">
        <v>480</v>
      </c>
      <c r="AX777" s="153"/>
      <c r="AY777" s="153"/>
      <c r="AZ777" s="153"/>
      <c r="BA777" s="153"/>
      <c r="BB777" s="153"/>
      <c r="BC777" s="153"/>
      <c r="BD777" s="153"/>
      <c r="BE777" s="153"/>
      <c r="BF777" s="153"/>
      <c r="BG777" s="223">
        <f t="shared" si="349"/>
        <v>480</v>
      </c>
      <c r="BH777" s="224">
        <f t="shared" si="350"/>
        <v>8</v>
      </c>
      <c r="BI777" s="225">
        <f t="shared" si="355"/>
        <v>0</v>
      </c>
      <c r="BJ777" s="225">
        <f t="shared" si="356"/>
        <v>0</v>
      </c>
      <c r="BK777" s="226">
        <f t="shared" si="357"/>
        <v>0</v>
      </c>
      <c r="BL777" s="226">
        <f t="shared" si="358"/>
        <v>0</v>
      </c>
      <c r="BM777" s="226">
        <f t="shared" si="359"/>
        <v>0</v>
      </c>
      <c r="BN777" s="237">
        <f t="shared" si="351"/>
        <v>0</v>
      </c>
      <c r="BO777" s="237">
        <f t="shared" si="352"/>
        <v>0</v>
      </c>
      <c r="BP777" s="237">
        <f t="shared" si="353"/>
        <v>8</v>
      </c>
      <c r="BQ777" s="238">
        <f t="shared" si="354"/>
        <v>0</v>
      </c>
      <c r="BR777" s="140"/>
      <c r="BS777" s="140"/>
      <c r="BT777" s="140"/>
      <c r="BU777" s="141"/>
      <c r="BV777" s="140"/>
      <c r="BW777" s="153">
        <f t="shared" si="362"/>
        <v>0</v>
      </c>
    </row>
    <row r="778" s="129" customFormat="1" spans="1:75">
      <c r="A778" s="170">
        <v>835</v>
      </c>
      <c r="B778" s="171">
        <v>46064</v>
      </c>
      <c r="C778" s="223" t="s">
        <v>99</v>
      </c>
      <c r="D778" s="130" t="str">
        <f t="shared" si="361"/>
        <v>IG</v>
      </c>
      <c r="E778" s="172" t="s">
        <v>152</v>
      </c>
      <c r="F778" s="172"/>
      <c r="G778" s="173"/>
      <c r="H778" s="173"/>
      <c r="I778" s="173"/>
      <c r="J778" s="105"/>
      <c r="K778" s="197" t="e">
        <f>VLOOKUP(J778,'[3]Item List (3)'!A$1:B$110000,2,FALSE)</f>
        <v>#N/A</v>
      </c>
      <c r="L778" s="105"/>
      <c r="M778" s="198" t="str">
        <f t="shared" si="340"/>
        <v>IR</v>
      </c>
      <c r="N778" s="153"/>
      <c r="O778" s="199" t="str">
        <f t="shared" si="347"/>
        <v/>
      </c>
      <c r="P778" s="153"/>
      <c r="Q778" s="153"/>
      <c r="R778" s="153"/>
      <c r="S778" s="153"/>
      <c r="T778" s="153"/>
      <c r="U778" s="209">
        <f t="shared" si="360"/>
        <v>0</v>
      </c>
      <c r="V778" s="153"/>
      <c r="W778" s="153"/>
      <c r="X778" s="153"/>
      <c r="Y778" s="153"/>
      <c r="Z778" s="153"/>
      <c r="AA778" s="153"/>
      <c r="AB778" s="153"/>
      <c r="AC778" s="153"/>
      <c r="AD778" s="153"/>
      <c r="AE778" s="153"/>
      <c r="AF778" s="153"/>
      <c r="AG778" s="153"/>
      <c r="AH778" s="153"/>
      <c r="AI778" s="153"/>
      <c r="AJ778" s="153"/>
      <c r="AK778" s="153"/>
      <c r="AL778" s="153"/>
      <c r="AM778" s="153"/>
      <c r="AN778" s="153"/>
      <c r="AO778" s="153"/>
      <c r="AP778" s="153"/>
      <c r="AQ778" s="153"/>
      <c r="AR778" s="153"/>
      <c r="AS778" s="153"/>
      <c r="AT778" s="153"/>
      <c r="AU778" s="153"/>
      <c r="AV778" s="153"/>
      <c r="AW778" s="153">
        <v>480</v>
      </c>
      <c r="AX778" s="153"/>
      <c r="AY778" s="153"/>
      <c r="AZ778" s="153"/>
      <c r="BA778" s="153"/>
      <c r="BB778" s="153"/>
      <c r="BC778" s="153"/>
      <c r="BD778" s="153"/>
      <c r="BE778" s="153"/>
      <c r="BF778" s="153"/>
      <c r="BG778" s="223">
        <f t="shared" si="349"/>
        <v>480</v>
      </c>
      <c r="BH778" s="224">
        <f t="shared" si="350"/>
        <v>8</v>
      </c>
      <c r="BI778" s="225">
        <f t="shared" si="355"/>
        <v>0</v>
      </c>
      <c r="BJ778" s="225">
        <f t="shared" si="356"/>
        <v>0</v>
      </c>
      <c r="BK778" s="226">
        <f t="shared" si="357"/>
        <v>0</v>
      </c>
      <c r="BL778" s="226">
        <f t="shared" si="358"/>
        <v>0</v>
      </c>
      <c r="BM778" s="226">
        <f t="shared" si="359"/>
        <v>0</v>
      </c>
      <c r="BN778" s="237">
        <f t="shared" si="351"/>
        <v>0</v>
      </c>
      <c r="BO778" s="237">
        <f t="shared" si="352"/>
        <v>0</v>
      </c>
      <c r="BP778" s="237">
        <f t="shared" si="353"/>
        <v>8</v>
      </c>
      <c r="BQ778" s="238">
        <f t="shared" si="354"/>
        <v>0</v>
      </c>
      <c r="BR778" s="140"/>
      <c r="BS778" s="140"/>
      <c r="BT778" s="140"/>
      <c r="BU778" s="141"/>
      <c r="BV778" s="140"/>
      <c r="BW778" s="153">
        <f t="shared" si="362"/>
        <v>0</v>
      </c>
    </row>
    <row r="779" s="129" customFormat="1" spans="1:75">
      <c r="A779" s="170">
        <v>836</v>
      </c>
      <c r="B779" s="171">
        <v>46064</v>
      </c>
      <c r="C779" s="223" t="s">
        <v>97</v>
      </c>
      <c r="D779" s="130" t="str">
        <f t="shared" si="361"/>
        <v>IG</v>
      </c>
      <c r="E779" s="172" t="s">
        <v>153</v>
      </c>
      <c r="F779" s="172" t="s">
        <v>134</v>
      </c>
      <c r="G779" s="173" t="s">
        <v>155</v>
      </c>
      <c r="H779" s="173"/>
      <c r="I779" s="173"/>
      <c r="J779" s="105">
        <v>208448</v>
      </c>
      <c r="K779" s="197" t="str">
        <f>VLOOKUP(J779,'[3]Item List (3)'!A$1:B$110000,2,FALSE)</f>
        <v>R.OR 448(JC 8007) </v>
      </c>
      <c r="L779" s="105">
        <v>251223010</v>
      </c>
      <c r="M779" s="198" t="str">
        <f>IF((LEFT(J779))="2",$L$2,$J$2)</f>
        <v>OR</v>
      </c>
      <c r="N779" s="153">
        <v>30</v>
      </c>
      <c r="O779" s="199">
        <f t="shared" si="347"/>
        <v>120</v>
      </c>
      <c r="P779" s="153">
        <v>1</v>
      </c>
      <c r="Q779" s="153">
        <v>580</v>
      </c>
      <c r="R779" s="153">
        <v>50</v>
      </c>
      <c r="S779" s="153">
        <v>24</v>
      </c>
      <c r="T779" s="153">
        <v>4</v>
      </c>
      <c r="U779" s="209">
        <f t="shared" si="360"/>
        <v>608</v>
      </c>
      <c r="V779" s="153">
        <v>360</v>
      </c>
      <c r="W779" s="153"/>
      <c r="X779" s="153"/>
      <c r="Y779" s="153"/>
      <c r="Z779" s="153"/>
      <c r="AA779" s="153"/>
      <c r="AB779" s="153"/>
      <c r="AC779" s="153">
        <v>85</v>
      </c>
      <c r="AD779" s="153"/>
      <c r="AE779" s="153">
        <v>5</v>
      </c>
      <c r="AF779" s="153"/>
      <c r="AG779" s="153"/>
      <c r="AH779" s="153"/>
      <c r="AI779" s="153"/>
      <c r="AJ779" s="153"/>
      <c r="AK779" s="153"/>
      <c r="AL779" s="153"/>
      <c r="AM779" s="153"/>
      <c r="AN779" s="153"/>
      <c r="AO779" s="153"/>
      <c r="AP779" s="153">
        <v>20</v>
      </c>
      <c r="AQ779" s="153"/>
      <c r="AR779" s="153"/>
      <c r="AS779" s="153"/>
      <c r="AT779" s="153"/>
      <c r="AU779" s="153"/>
      <c r="AV779" s="153"/>
      <c r="AW779" s="153"/>
      <c r="AX779" s="153"/>
      <c r="AY779" s="153"/>
      <c r="AZ779" s="153"/>
      <c r="BA779" s="153"/>
      <c r="BB779" s="153"/>
      <c r="BC779" s="153">
        <v>10</v>
      </c>
      <c r="BD779" s="153"/>
      <c r="BE779" s="153"/>
      <c r="BF779" s="153"/>
      <c r="BG779" s="223">
        <f t="shared" si="349"/>
        <v>480</v>
      </c>
      <c r="BH779" s="224">
        <f t="shared" si="350"/>
        <v>8</v>
      </c>
      <c r="BI779" s="225">
        <f t="shared" si="355"/>
        <v>6</v>
      </c>
      <c r="BJ779" s="225">
        <f t="shared" si="356"/>
        <v>75</v>
      </c>
      <c r="BK779" s="226">
        <f t="shared" si="357"/>
        <v>84.4444444444444</v>
      </c>
      <c r="BL779" s="226">
        <f t="shared" si="358"/>
        <v>87.1710526315789</v>
      </c>
      <c r="BM779" s="226">
        <f t="shared" si="359"/>
        <v>55.2083333333333</v>
      </c>
      <c r="BN779" s="237"/>
      <c r="BO779" s="237"/>
      <c r="BP779" s="237"/>
      <c r="BQ779" s="238"/>
      <c r="BR779" s="140"/>
      <c r="BS779" s="140"/>
      <c r="BT779" s="140"/>
      <c r="BU779" s="141"/>
      <c r="BV779" s="140"/>
      <c r="BW779" s="153">
        <f t="shared" si="362"/>
        <v>580</v>
      </c>
    </row>
    <row r="780" s="129" customFormat="1" spans="1:75">
      <c r="A780" s="170">
        <v>837</v>
      </c>
      <c r="B780" s="171">
        <v>46064</v>
      </c>
      <c r="C780" s="223" t="s">
        <v>99</v>
      </c>
      <c r="D780" s="130" t="str">
        <f t="shared" si="361"/>
        <v>IG</v>
      </c>
      <c r="E780" s="172" t="s">
        <v>153</v>
      </c>
      <c r="F780" s="172" t="s">
        <v>134</v>
      </c>
      <c r="G780" s="173" t="s">
        <v>136</v>
      </c>
      <c r="H780" s="173" t="s">
        <v>141</v>
      </c>
      <c r="I780" s="173"/>
      <c r="J780" s="105">
        <v>208448</v>
      </c>
      <c r="K780" s="197" t="str">
        <f>VLOOKUP(J780,'[3]Item List (3)'!A$1:B$110000,2,FALSE)</f>
        <v>R.OR 448(JC 8007) </v>
      </c>
      <c r="L780" s="105">
        <v>251223010</v>
      </c>
      <c r="M780" s="198" t="str">
        <f>IF((LEFT(J780))="2",$L$2,$J$2)</f>
        <v>OR</v>
      </c>
      <c r="N780" s="153">
        <v>30</v>
      </c>
      <c r="O780" s="199">
        <f t="shared" si="347"/>
        <v>120</v>
      </c>
      <c r="P780" s="153">
        <v>1</v>
      </c>
      <c r="Q780" s="153">
        <v>705</v>
      </c>
      <c r="R780" s="153">
        <v>30</v>
      </c>
      <c r="S780" s="153">
        <v>18</v>
      </c>
      <c r="T780" s="153">
        <v>1</v>
      </c>
      <c r="U780" s="209">
        <f t="shared" si="360"/>
        <v>724</v>
      </c>
      <c r="V780" s="153">
        <v>425</v>
      </c>
      <c r="W780" s="153"/>
      <c r="X780" s="153"/>
      <c r="Y780" s="153"/>
      <c r="Z780" s="153">
        <v>10</v>
      </c>
      <c r="AA780" s="153"/>
      <c r="AB780" s="153"/>
      <c r="AC780" s="153">
        <v>10</v>
      </c>
      <c r="AD780" s="153"/>
      <c r="AE780" s="153">
        <v>5</v>
      </c>
      <c r="AF780" s="153"/>
      <c r="AG780" s="153"/>
      <c r="AH780" s="153"/>
      <c r="AI780" s="153"/>
      <c r="AJ780" s="153"/>
      <c r="AK780" s="153"/>
      <c r="AL780" s="153"/>
      <c r="AM780" s="153"/>
      <c r="AN780" s="153"/>
      <c r="AO780" s="153"/>
      <c r="AP780" s="153">
        <v>20</v>
      </c>
      <c r="AQ780" s="153"/>
      <c r="AR780" s="153"/>
      <c r="AS780" s="153"/>
      <c r="AT780" s="153"/>
      <c r="AU780" s="153"/>
      <c r="AV780" s="153"/>
      <c r="AW780" s="153"/>
      <c r="AX780" s="153"/>
      <c r="AY780" s="153"/>
      <c r="AZ780" s="153"/>
      <c r="BA780" s="153"/>
      <c r="BB780" s="153"/>
      <c r="BC780" s="153">
        <v>10</v>
      </c>
      <c r="BD780" s="153"/>
      <c r="BE780" s="153"/>
      <c r="BF780" s="153"/>
      <c r="BG780" s="223">
        <f t="shared" si="349"/>
        <v>480</v>
      </c>
      <c r="BH780" s="224">
        <f t="shared" si="350"/>
        <v>8</v>
      </c>
      <c r="BI780" s="225">
        <f t="shared" si="355"/>
        <v>7.08333333333333</v>
      </c>
      <c r="BJ780" s="225">
        <f t="shared" si="356"/>
        <v>88.5416666666667</v>
      </c>
      <c r="BK780" s="226">
        <f t="shared" si="357"/>
        <v>85.1764705882353</v>
      </c>
      <c r="BL780" s="226">
        <f t="shared" si="358"/>
        <v>93.232044198895</v>
      </c>
      <c r="BM780" s="226">
        <f t="shared" si="359"/>
        <v>70.3125</v>
      </c>
      <c r="BN780" s="237"/>
      <c r="BO780" s="237"/>
      <c r="BP780" s="237"/>
      <c r="BQ780" s="238"/>
      <c r="BR780" s="140">
        <v>1</v>
      </c>
      <c r="BS780" s="140"/>
      <c r="BT780" s="140"/>
      <c r="BU780" s="141"/>
      <c r="BV780" s="140"/>
      <c r="BW780" s="153">
        <f t="shared" si="362"/>
        <v>705</v>
      </c>
    </row>
    <row r="781" s="129" customFormat="1" spans="1:75">
      <c r="A781" s="170">
        <v>838</v>
      </c>
      <c r="B781" s="171">
        <v>46064</v>
      </c>
      <c r="C781" s="223" t="s">
        <v>97</v>
      </c>
      <c r="D781" s="130" t="str">
        <f t="shared" ref="D781:D813" si="363">LEFT(E781,2)</f>
        <v>IG</v>
      </c>
      <c r="E781" s="172" t="s">
        <v>156</v>
      </c>
      <c r="F781" s="172" t="s">
        <v>134</v>
      </c>
      <c r="G781" s="173" t="s">
        <v>157</v>
      </c>
      <c r="H781" s="173" t="s">
        <v>142</v>
      </c>
      <c r="I781" s="173"/>
      <c r="J781" s="105">
        <v>208281</v>
      </c>
      <c r="K781" s="197" t="str">
        <f>VLOOKUP(J781,'[3]Item List (3)'!A$1:B$110000,2,FALSE)</f>
        <v>D.OR 14536 </v>
      </c>
      <c r="L781" s="105">
        <v>251225006</v>
      </c>
      <c r="M781" s="198" t="str">
        <f>IF((LEFT(J781))="2",$L$2,$J$2)</f>
        <v>OR</v>
      </c>
      <c r="N781" s="153">
        <v>90</v>
      </c>
      <c r="O781" s="199">
        <f t="shared" ref="O781:O803" si="364">IFERROR(3600/N781,"")</f>
        <v>40</v>
      </c>
      <c r="P781" s="153">
        <v>1</v>
      </c>
      <c r="Q781" s="153">
        <v>84</v>
      </c>
      <c r="R781" s="153">
        <v>6</v>
      </c>
      <c r="S781" s="153"/>
      <c r="T781" s="153"/>
      <c r="U781" s="209">
        <f t="shared" si="360"/>
        <v>84</v>
      </c>
      <c r="V781" s="153">
        <v>165</v>
      </c>
      <c r="W781" s="153"/>
      <c r="X781" s="153"/>
      <c r="Y781" s="153"/>
      <c r="Z781" s="153"/>
      <c r="AA781" s="153">
        <v>120</v>
      </c>
      <c r="AB781" s="153"/>
      <c r="AC781" s="153"/>
      <c r="AD781" s="153"/>
      <c r="AE781" s="153"/>
      <c r="AF781" s="153"/>
      <c r="AG781" s="153"/>
      <c r="AH781" s="153"/>
      <c r="AI781" s="153"/>
      <c r="AJ781" s="153"/>
      <c r="AK781" s="153"/>
      <c r="AL781" s="153"/>
      <c r="AM781" s="153"/>
      <c r="AN781" s="153"/>
      <c r="AO781" s="153"/>
      <c r="AP781" s="153"/>
      <c r="AQ781" s="153"/>
      <c r="AR781" s="153">
        <v>180</v>
      </c>
      <c r="AS781" s="153"/>
      <c r="AT781" s="153"/>
      <c r="AU781" s="153"/>
      <c r="AV781" s="153"/>
      <c r="AW781" s="153"/>
      <c r="AX781" s="153">
        <v>15</v>
      </c>
      <c r="AY781" s="153"/>
      <c r="AZ781" s="153"/>
      <c r="BA781" s="153"/>
      <c r="BB781" s="153"/>
      <c r="BC781" s="153"/>
      <c r="BD781" s="153"/>
      <c r="BE781" s="153"/>
      <c r="BF781" s="153"/>
      <c r="BG781" s="223">
        <f t="shared" si="349"/>
        <v>480</v>
      </c>
      <c r="BH781" s="224">
        <f t="shared" si="350"/>
        <v>8</v>
      </c>
      <c r="BI781" s="225">
        <f t="shared" si="355"/>
        <v>2.75</v>
      </c>
      <c r="BJ781" s="225">
        <f t="shared" si="356"/>
        <v>34.375</v>
      </c>
      <c r="BK781" s="226">
        <f t="shared" si="357"/>
        <v>76.3636363636364</v>
      </c>
      <c r="BL781" s="226">
        <f t="shared" si="358"/>
        <v>92.8571428571429</v>
      </c>
      <c r="BM781" s="226">
        <f t="shared" si="359"/>
        <v>24.375</v>
      </c>
      <c r="BN781" s="237">
        <f t="shared" ref="BN781:BN803" si="365">(W781+AP781+BE781+BF781)/60</f>
        <v>0</v>
      </c>
      <c r="BO781" s="237">
        <f t="shared" ref="BO781:BO803" si="366">IFERROR(((BH781-BN781)*3600)/N781,0)</f>
        <v>320</v>
      </c>
      <c r="BP781" s="237">
        <f t="shared" ref="BP781:BP803" si="367">IFERROR(SUM(W781:BF781)/60-BN781,0)</f>
        <v>5.25</v>
      </c>
      <c r="BQ781" s="238">
        <f t="shared" ref="BQ781:BQ803" si="368">IFERROR(BP781*3600/N781,0)</f>
        <v>210</v>
      </c>
      <c r="BR781" s="140"/>
      <c r="BS781" s="140"/>
      <c r="BT781" s="140"/>
      <c r="BU781" s="141"/>
      <c r="BV781" s="140"/>
      <c r="BW781" s="153">
        <f t="shared" si="362"/>
        <v>84</v>
      </c>
    </row>
    <row r="782" s="129" customFormat="1" spans="1:75">
      <c r="A782" s="170">
        <v>839</v>
      </c>
      <c r="B782" s="171">
        <v>46064</v>
      </c>
      <c r="C782" s="223" t="s">
        <v>99</v>
      </c>
      <c r="D782" s="130" t="str">
        <f t="shared" si="363"/>
        <v>IG</v>
      </c>
      <c r="E782" s="172" t="s">
        <v>156</v>
      </c>
      <c r="F782" s="172" t="s">
        <v>134</v>
      </c>
      <c r="G782" s="173" t="s">
        <v>142</v>
      </c>
      <c r="H782" s="173"/>
      <c r="I782" s="173"/>
      <c r="J782" s="105">
        <v>208281</v>
      </c>
      <c r="K782" s="197" t="str">
        <f>VLOOKUP(J782,'[3]Item List (3)'!A$1:B$110000,2,FALSE)</f>
        <v>D.OR 14536 </v>
      </c>
      <c r="L782" s="105">
        <v>251225006</v>
      </c>
      <c r="M782" s="198" t="str">
        <f>IF((LEFT(J782))="2",$L$2,$J$2)</f>
        <v>OR</v>
      </c>
      <c r="N782" s="153">
        <v>90</v>
      </c>
      <c r="O782" s="199">
        <f t="shared" si="364"/>
        <v>40</v>
      </c>
      <c r="P782" s="153">
        <v>1</v>
      </c>
      <c r="Q782" s="153">
        <v>239</v>
      </c>
      <c r="R782" s="153">
        <v>14</v>
      </c>
      <c r="S782" s="153"/>
      <c r="T782" s="153"/>
      <c r="U782" s="209">
        <f t="shared" si="360"/>
        <v>239</v>
      </c>
      <c r="V782" s="153">
        <v>435</v>
      </c>
      <c r="W782" s="153"/>
      <c r="X782" s="153"/>
      <c r="Y782" s="153"/>
      <c r="Z782" s="153"/>
      <c r="AA782" s="153"/>
      <c r="AB782" s="153"/>
      <c r="AC782" s="153"/>
      <c r="AD782" s="153"/>
      <c r="AE782" s="153"/>
      <c r="AF782" s="153"/>
      <c r="AG782" s="153"/>
      <c r="AH782" s="153"/>
      <c r="AI782" s="153"/>
      <c r="AJ782" s="153"/>
      <c r="AK782" s="153"/>
      <c r="AL782" s="153"/>
      <c r="AM782" s="153"/>
      <c r="AN782" s="153"/>
      <c r="AO782" s="153"/>
      <c r="AP782" s="153"/>
      <c r="AQ782" s="153"/>
      <c r="AR782" s="153"/>
      <c r="AS782" s="153"/>
      <c r="AT782" s="153"/>
      <c r="AU782" s="153"/>
      <c r="AV782" s="153"/>
      <c r="AW782" s="153"/>
      <c r="AX782" s="153">
        <v>45</v>
      </c>
      <c r="AY782" s="153"/>
      <c r="AZ782" s="153"/>
      <c r="BA782" s="153"/>
      <c r="BB782" s="153"/>
      <c r="BC782" s="153"/>
      <c r="BD782" s="153"/>
      <c r="BE782" s="153"/>
      <c r="BF782" s="153"/>
      <c r="BG782" s="223">
        <f t="shared" ref="BG781:BG803" si="369">SUM(V782:BF782)</f>
        <v>480</v>
      </c>
      <c r="BH782" s="224">
        <f t="shared" ref="BH781:BH803" si="370">BG782/60</f>
        <v>8</v>
      </c>
      <c r="BI782" s="225">
        <f t="shared" ref="BI781:BI803" si="371">IFERROR(BH782-SUM(W782:BF782)/60,0)</f>
        <v>7.25</v>
      </c>
      <c r="BJ782" s="225">
        <f t="shared" ref="BJ781:BJ803" si="372">IFERROR(BI782/BH782*100,0)</f>
        <v>90.625</v>
      </c>
      <c r="BK782" s="226">
        <f t="shared" ref="BK781:BK803" si="373">IFERROR(((U782*N782)/(BI782*3600)*100),0)</f>
        <v>82.4137931034483</v>
      </c>
      <c r="BL782" s="226">
        <f t="shared" ref="BL781:BL803" si="374">IFERROR(((U782-(R782+S782+T782))/U782*100),0)</f>
        <v>94.1422594142259</v>
      </c>
      <c r="BM782" s="226">
        <f t="shared" ref="BM781:BM803" si="375">IFERROR((((BJ782*BK782*BL782)/1000000)*100),0)</f>
        <v>70.3125</v>
      </c>
      <c r="BN782" s="237">
        <f t="shared" si="365"/>
        <v>0</v>
      </c>
      <c r="BO782" s="237">
        <f t="shared" si="366"/>
        <v>320</v>
      </c>
      <c r="BP782" s="237">
        <f t="shared" si="367"/>
        <v>0.75</v>
      </c>
      <c r="BQ782" s="238">
        <f t="shared" si="368"/>
        <v>30</v>
      </c>
      <c r="BR782" s="140"/>
      <c r="BS782" s="140"/>
      <c r="BT782" s="140">
        <v>2</v>
      </c>
      <c r="BU782" s="141"/>
      <c r="BV782" s="140"/>
      <c r="BW782" s="153">
        <f t="shared" si="362"/>
        <v>239</v>
      </c>
    </row>
    <row r="783" s="129" customFormat="1" spans="1:75">
      <c r="A783" s="170">
        <v>840</v>
      </c>
      <c r="B783" s="171">
        <v>46064</v>
      </c>
      <c r="C783" s="223" t="s">
        <v>97</v>
      </c>
      <c r="D783" s="130" t="str">
        <f t="shared" si="363"/>
        <v>IG</v>
      </c>
      <c r="E783" s="172" t="s">
        <v>158</v>
      </c>
      <c r="F783" s="172" t="s">
        <v>134</v>
      </c>
      <c r="G783" s="173" t="s">
        <v>186</v>
      </c>
      <c r="H783" s="173"/>
      <c r="I783" s="173"/>
      <c r="J783" s="105">
        <v>104247</v>
      </c>
      <c r="K783" s="197" t="str">
        <f>VLOOKUP(J783,'[3]Item List (3)'!A$1:B$110000,2,FALSE)</f>
        <v>IR.209</v>
      </c>
      <c r="L783" s="105">
        <v>260104001</v>
      </c>
      <c r="M783" s="198" t="str">
        <f>IF((LEFT(J783))="2",$L$2,$J$2)</f>
        <v>IR</v>
      </c>
      <c r="N783" s="153">
        <v>30</v>
      </c>
      <c r="O783" s="199">
        <f t="shared" si="364"/>
        <v>120</v>
      </c>
      <c r="P783" s="153">
        <v>1</v>
      </c>
      <c r="Q783" s="153">
        <v>491</v>
      </c>
      <c r="R783" s="153"/>
      <c r="S783" s="153"/>
      <c r="T783" s="153"/>
      <c r="U783" s="209">
        <f t="shared" si="360"/>
        <v>491</v>
      </c>
      <c r="V783" s="153">
        <v>290</v>
      </c>
      <c r="W783" s="153"/>
      <c r="X783" s="153"/>
      <c r="Y783" s="153"/>
      <c r="Z783" s="153"/>
      <c r="AA783" s="153"/>
      <c r="AB783" s="153"/>
      <c r="AC783" s="153"/>
      <c r="AD783" s="153"/>
      <c r="AE783" s="153"/>
      <c r="AF783" s="153"/>
      <c r="AG783" s="153"/>
      <c r="AH783" s="153"/>
      <c r="AI783" s="153"/>
      <c r="AJ783" s="153"/>
      <c r="AK783" s="153"/>
      <c r="AL783" s="153"/>
      <c r="AM783" s="153"/>
      <c r="AN783" s="153"/>
      <c r="AO783" s="153">
        <v>60</v>
      </c>
      <c r="AP783" s="153">
        <v>10</v>
      </c>
      <c r="AQ783" s="153"/>
      <c r="AR783" s="153">
        <v>120</v>
      </c>
      <c r="AS783" s="153"/>
      <c r="AT783" s="153"/>
      <c r="AU783" s="153"/>
      <c r="AV783" s="153"/>
      <c r="AW783" s="153"/>
      <c r="AX783" s="153"/>
      <c r="AY783" s="153"/>
      <c r="AZ783" s="153"/>
      <c r="BA783" s="153"/>
      <c r="BB783" s="153"/>
      <c r="BC783" s="153"/>
      <c r="BD783" s="153"/>
      <c r="BE783" s="153"/>
      <c r="BF783" s="153"/>
      <c r="BG783" s="223">
        <f t="shared" si="369"/>
        <v>480</v>
      </c>
      <c r="BH783" s="224">
        <f t="shared" si="370"/>
        <v>8</v>
      </c>
      <c r="BI783" s="225">
        <f t="shared" si="371"/>
        <v>4.83333333333333</v>
      </c>
      <c r="BJ783" s="225">
        <f t="shared" si="372"/>
        <v>60.4166666666667</v>
      </c>
      <c r="BK783" s="226">
        <f t="shared" si="373"/>
        <v>84.6551724137931</v>
      </c>
      <c r="BL783" s="226">
        <f t="shared" si="374"/>
        <v>100</v>
      </c>
      <c r="BM783" s="226">
        <f t="shared" si="375"/>
        <v>51.1458333333333</v>
      </c>
      <c r="BN783" s="237">
        <f t="shared" si="365"/>
        <v>0.166666666666667</v>
      </c>
      <c r="BO783" s="237">
        <f t="shared" si="366"/>
        <v>940</v>
      </c>
      <c r="BP783" s="237">
        <f t="shared" si="367"/>
        <v>3</v>
      </c>
      <c r="BQ783" s="238">
        <f t="shared" si="368"/>
        <v>360</v>
      </c>
      <c r="BR783" s="140">
        <v>1</v>
      </c>
      <c r="BS783" s="140"/>
      <c r="BT783" s="140">
        <v>1</v>
      </c>
      <c r="BU783" s="141">
        <v>1</v>
      </c>
      <c r="BV783" s="140"/>
      <c r="BW783" s="153">
        <f t="shared" si="362"/>
        <v>491</v>
      </c>
    </row>
    <row r="784" s="129" customFormat="1" spans="1:75">
      <c r="A784" s="170">
        <v>841</v>
      </c>
      <c r="B784" s="171">
        <v>46064</v>
      </c>
      <c r="C784" s="223" t="s">
        <v>99</v>
      </c>
      <c r="D784" s="130" t="str">
        <f t="shared" si="363"/>
        <v>IG</v>
      </c>
      <c r="E784" s="172" t="s">
        <v>158</v>
      </c>
      <c r="F784" s="172" t="s">
        <v>134</v>
      </c>
      <c r="G784" s="173" t="s">
        <v>186</v>
      </c>
      <c r="H784" s="173"/>
      <c r="I784" s="173"/>
      <c r="J784" s="105">
        <v>104247</v>
      </c>
      <c r="K784" s="197" t="str">
        <f>VLOOKUP(J784,'[3]Item List (3)'!A$1:B$110000,2,FALSE)</f>
        <v>IR.209</v>
      </c>
      <c r="L784" s="105">
        <v>260104001</v>
      </c>
      <c r="M784" s="198" t="str">
        <f>IF((LEFT(J784))="2",$L$2,$J$2)</f>
        <v>IR</v>
      </c>
      <c r="N784" s="153">
        <v>30</v>
      </c>
      <c r="O784" s="199">
        <f t="shared" si="364"/>
        <v>120</v>
      </c>
      <c r="P784" s="153">
        <v>1</v>
      </c>
      <c r="Q784" s="153">
        <v>312</v>
      </c>
      <c r="R784" s="153">
        <v>9</v>
      </c>
      <c r="S784" s="153">
        <v>2</v>
      </c>
      <c r="T784" s="153">
        <v>1</v>
      </c>
      <c r="U784" s="209">
        <f t="shared" si="360"/>
        <v>315</v>
      </c>
      <c r="V784" s="153">
        <v>180</v>
      </c>
      <c r="W784" s="153"/>
      <c r="X784" s="153"/>
      <c r="Y784" s="153"/>
      <c r="Z784" s="15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  <c r="AN784" s="153"/>
      <c r="AO784" s="153"/>
      <c r="AP784" s="153"/>
      <c r="AQ784" s="153"/>
      <c r="AR784" s="153">
        <v>300</v>
      </c>
      <c r="AS784" s="153"/>
      <c r="AT784" s="153"/>
      <c r="AU784" s="153"/>
      <c r="AV784" s="153"/>
      <c r="AW784" s="153"/>
      <c r="AX784" s="153"/>
      <c r="AY784" s="153"/>
      <c r="AZ784" s="153"/>
      <c r="BA784" s="153"/>
      <c r="BB784" s="153"/>
      <c r="BC784" s="153"/>
      <c r="BD784" s="153"/>
      <c r="BE784" s="153"/>
      <c r="BF784" s="153"/>
      <c r="BG784" s="223">
        <f t="shared" si="369"/>
        <v>480</v>
      </c>
      <c r="BH784" s="224">
        <f t="shared" si="370"/>
        <v>8</v>
      </c>
      <c r="BI784" s="225">
        <f t="shared" si="371"/>
        <v>3</v>
      </c>
      <c r="BJ784" s="225">
        <f t="shared" si="372"/>
        <v>37.5</v>
      </c>
      <c r="BK784" s="226">
        <f t="shared" si="373"/>
        <v>87.5</v>
      </c>
      <c r="BL784" s="226">
        <f t="shared" si="374"/>
        <v>96.1904761904762</v>
      </c>
      <c r="BM784" s="226">
        <f t="shared" si="375"/>
        <v>31.5625</v>
      </c>
      <c r="BN784" s="237">
        <f t="shared" si="365"/>
        <v>0</v>
      </c>
      <c r="BO784" s="237">
        <f t="shared" si="366"/>
        <v>960</v>
      </c>
      <c r="BP784" s="237">
        <f t="shared" si="367"/>
        <v>5</v>
      </c>
      <c r="BQ784" s="238">
        <f t="shared" si="368"/>
        <v>600</v>
      </c>
      <c r="BR784" s="140"/>
      <c r="BS784" s="140"/>
      <c r="BT784" s="140"/>
      <c r="BU784" s="141"/>
      <c r="BV784" s="140"/>
      <c r="BW784" s="153">
        <f t="shared" si="362"/>
        <v>312</v>
      </c>
    </row>
    <row r="785" s="129" customFormat="1" spans="1:75">
      <c r="A785" s="170">
        <v>842</v>
      </c>
      <c r="B785" s="171">
        <v>46064</v>
      </c>
      <c r="C785" s="223" t="s">
        <v>97</v>
      </c>
      <c r="D785" s="130" t="str">
        <f t="shared" si="363"/>
        <v>HO</v>
      </c>
      <c r="E785" s="172" t="s">
        <v>159</v>
      </c>
      <c r="F785" s="172"/>
      <c r="G785" s="173"/>
      <c r="H785" s="173"/>
      <c r="I785" s="173"/>
      <c r="J785" s="105"/>
      <c r="K785" s="197" t="e">
        <f>VLOOKUP(J785,'[3]Item List (3)'!A$1:B$110000,2,FALSE)</f>
        <v>#N/A</v>
      </c>
      <c r="L785" s="105"/>
      <c r="M785" s="198" t="str">
        <f>IF((LEFT(J785))="2",$L$2,$J$2)</f>
        <v>IR</v>
      </c>
      <c r="N785" s="153"/>
      <c r="O785" s="199" t="str">
        <f t="shared" si="364"/>
        <v/>
      </c>
      <c r="P785" s="153"/>
      <c r="Q785" s="153"/>
      <c r="R785" s="153"/>
      <c r="S785" s="153"/>
      <c r="T785" s="153"/>
      <c r="U785" s="209">
        <f t="shared" si="360"/>
        <v>0</v>
      </c>
      <c r="V785" s="153"/>
      <c r="W785" s="153"/>
      <c r="X785" s="153"/>
      <c r="Y785" s="153"/>
      <c r="Z785" s="153"/>
      <c r="AA785" s="153"/>
      <c r="AB785" s="153"/>
      <c r="AC785" s="153"/>
      <c r="AD785" s="153"/>
      <c r="AE785" s="153"/>
      <c r="AF785" s="153"/>
      <c r="AG785" s="153"/>
      <c r="AH785" s="153"/>
      <c r="AI785" s="153"/>
      <c r="AJ785" s="153"/>
      <c r="AK785" s="153"/>
      <c r="AL785" s="153"/>
      <c r="AM785" s="153"/>
      <c r="AN785" s="153"/>
      <c r="AO785" s="153"/>
      <c r="AP785" s="153"/>
      <c r="AQ785" s="153"/>
      <c r="AR785" s="153"/>
      <c r="AS785" s="153"/>
      <c r="AT785" s="153"/>
      <c r="AU785" s="153"/>
      <c r="AV785" s="153"/>
      <c r="AW785" s="153"/>
      <c r="AX785" s="153"/>
      <c r="AY785" s="153"/>
      <c r="AZ785" s="153"/>
      <c r="BA785" s="153"/>
      <c r="BB785" s="153"/>
      <c r="BC785" s="153"/>
      <c r="BD785" s="153"/>
      <c r="BE785" s="153"/>
      <c r="BF785" s="153">
        <v>480</v>
      </c>
      <c r="BG785" s="223">
        <f t="shared" si="369"/>
        <v>480</v>
      </c>
      <c r="BH785" s="224">
        <f t="shared" si="370"/>
        <v>8</v>
      </c>
      <c r="BI785" s="225">
        <f t="shared" si="371"/>
        <v>0</v>
      </c>
      <c r="BJ785" s="225">
        <f t="shared" si="372"/>
        <v>0</v>
      </c>
      <c r="BK785" s="226">
        <f t="shared" si="373"/>
        <v>0</v>
      </c>
      <c r="BL785" s="226">
        <f t="shared" si="374"/>
        <v>0</v>
      </c>
      <c r="BM785" s="226">
        <f t="shared" si="375"/>
        <v>0</v>
      </c>
      <c r="BN785" s="237">
        <f t="shared" si="365"/>
        <v>8</v>
      </c>
      <c r="BO785" s="237">
        <f t="shared" si="366"/>
        <v>0</v>
      </c>
      <c r="BP785" s="237">
        <f t="shared" si="367"/>
        <v>0</v>
      </c>
      <c r="BQ785" s="238">
        <f t="shared" si="368"/>
        <v>0</v>
      </c>
      <c r="BR785" s="140"/>
      <c r="BS785" s="140"/>
      <c r="BT785" s="140"/>
      <c r="BU785" s="141"/>
      <c r="BV785" s="140"/>
      <c r="BW785" s="153">
        <f t="shared" si="362"/>
        <v>0</v>
      </c>
    </row>
    <row r="786" s="129" customFormat="1" spans="1:75">
      <c r="A786" s="170">
        <v>843</v>
      </c>
      <c r="B786" s="171">
        <v>46064</v>
      </c>
      <c r="C786" s="223" t="s">
        <v>99</v>
      </c>
      <c r="D786" s="130" t="str">
        <f t="shared" si="363"/>
        <v>HO</v>
      </c>
      <c r="E786" s="172" t="s">
        <v>159</v>
      </c>
      <c r="F786" s="172"/>
      <c r="G786" s="173"/>
      <c r="H786" s="173"/>
      <c r="I786" s="173"/>
      <c r="J786" s="105"/>
      <c r="K786" s="197" t="e">
        <f>VLOOKUP(J786,'[3]Item List (3)'!A$1:B$110000,2,FALSE)</f>
        <v>#N/A</v>
      </c>
      <c r="L786" s="105"/>
      <c r="M786" s="198" t="str">
        <f>IF((LEFT(J786))="2",$L$2,$J$2)</f>
        <v>IR</v>
      </c>
      <c r="N786" s="153"/>
      <c r="O786" s="199" t="str">
        <f t="shared" si="364"/>
        <v/>
      </c>
      <c r="P786" s="153"/>
      <c r="Q786" s="153"/>
      <c r="R786" s="153"/>
      <c r="S786" s="153"/>
      <c r="T786" s="153"/>
      <c r="U786" s="209">
        <f t="shared" si="360"/>
        <v>0</v>
      </c>
      <c r="V786" s="153"/>
      <c r="W786" s="153"/>
      <c r="X786" s="153"/>
      <c r="Y786" s="153"/>
      <c r="Z786" s="153"/>
      <c r="AA786" s="153"/>
      <c r="AB786" s="153"/>
      <c r="AC786" s="153"/>
      <c r="AD786" s="153"/>
      <c r="AE786" s="153"/>
      <c r="AF786" s="153"/>
      <c r="AG786" s="153"/>
      <c r="AH786" s="153"/>
      <c r="AI786" s="153"/>
      <c r="AJ786" s="153"/>
      <c r="AK786" s="153"/>
      <c r="AL786" s="153"/>
      <c r="AM786" s="153"/>
      <c r="AN786" s="153"/>
      <c r="AO786" s="153"/>
      <c r="AP786" s="153"/>
      <c r="AQ786" s="153"/>
      <c r="AR786" s="153">
        <v>480</v>
      </c>
      <c r="AS786" s="153"/>
      <c r="AT786" s="153"/>
      <c r="AU786" s="153"/>
      <c r="AV786" s="153"/>
      <c r="AW786" s="153"/>
      <c r="AX786" s="153"/>
      <c r="AY786" s="153"/>
      <c r="AZ786" s="153"/>
      <c r="BA786" s="153"/>
      <c r="BB786" s="153"/>
      <c r="BC786" s="153"/>
      <c r="BD786" s="153"/>
      <c r="BE786" s="153"/>
      <c r="BF786" s="153"/>
      <c r="BG786" s="223">
        <f t="shared" si="369"/>
        <v>480</v>
      </c>
      <c r="BH786" s="224">
        <f t="shared" si="370"/>
        <v>8</v>
      </c>
      <c r="BI786" s="225">
        <f t="shared" si="371"/>
        <v>0</v>
      </c>
      <c r="BJ786" s="225">
        <f t="shared" si="372"/>
        <v>0</v>
      </c>
      <c r="BK786" s="226">
        <f t="shared" si="373"/>
        <v>0</v>
      </c>
      <c r="BL786" s="226">
        <f t="shared" si="374"/>
        <v>0</v>
      </c>
      <c r="BM786" s="226">
        <f t="shared" si="375"/>
        <v>0</v>
      </c>
      <c r="BN786" s="237">
        <f t="shared" si="365"/>
        <v>0</v>
      </c>
      <c r="BO786" s="237">
        <f t="shared" si="366"/>
        <v>0</v>
      </c>
      <c r="BP786" s="237">
        <f t="shared" si="367"/>
        <v>8</v>
      </c>
      <c r="BQ786" s="238">
        <f t="shared" si="368"/>
        <v>0</v>
      </c>
      <c r="BR786" s="140"/>
      <c r="BS786" s="140"/>
      <c r="BT786" s="140"/>
      <c r="BU786" s="141"/>
      <c r="BV786" s="140"/>
      <c r="BW786" s="153">
        <f t="shared" si="362"/>
        <v>0</v>
      </c>
    </row>
    <row r="787" s="129" customFormat="1" spans="1:75">
      <c r="A787" s="170">
        <v>844</v>
      </c>
      <c r="B787" s="171">
        <v>46064</v>
      </c>
      <c r="C787" s="223" t="s">
        <v>97</v>
      </c>
      <c r="D787" s="130" t="str">
        <f t="shared" si="363"/>
        <v>HO</v>
      </c>
      <c r="E787" s="172" t="s">
        <v>163</v>
      </c>
      <c r="F787" s="172"/>
      <c r="G787" s="173"/>
      <c r="H787" s="173"/>
      <c r="I787" s="173"/>
      <c r="J787" s="105"/>
      <c r="K787" s="197" t="e">
        <f>VLOOKUP(J787,'[3]Item List (3)'!A$1:B$110000,2,FALSE)</f>
        <v>#N/A</v>
      </c>
      <c r="L787" s="105"/>
      <c r="M787" s="198" t="str">
        <f>IF((LEFT(J787))="2",$L$2,$J$2)</f>
        <v>IR</v>
      </c>
      <c r="N787" s="153"/>
      <c r="O787" s="199" t="str">
        <f t="shared" si="364"/>
        <v/>
      </c>
      <c r="P787" s="153"/>
      <c r="Q787" s="153"/>
      <c r="R787" s="153"/>
      <c r="S787" s="153"/>
      <c r="T787" s="153"/>
      <c r="U787" s="209">
        <f t="shared" si="360"/>
        <v>0</v>
      </c>
      <c r="V787" s="153"/>
      <c r="W787" s="153"/>
      <c r="X787" s="153"/>
      <c r="Y787" s="153"/>
      <c r="Z787" s="153"/>
      <c r="AA787" s="153"/>
      <c r="AB787" s="153"/>
      <c r="AC787" s="153"/>
      <c r="AD787" s="153"/>
      <c r="AE787" s="153"/>
      <c r="AF787" s="153"/>
      <c r="AG787" s="153"/>
      <c r="AH787" s="153"/>
      <c r="AI787" s="153"/>
      <c r="AJ787" s="153"/>
      <c r="AK787" s="153"/>
      <c r="AL787" s="153"/>
      <c r="AM787" s="153"/>
      <c r="AN787" s="153"/>
      <c r="AO787" s="153"/>
      <c r="AP787" s="153"/>
      <c r="AQ787" s="153"/>
      <c r="AR787" s="153"/>
      <c r="AS787" s="153"/>
      <c r="AT787" s="153"/>
      <c r="AU787" s="153"/>
      <c r="AV787" s="153"/>
      <c r="AW787" s="153"/>
      <c r="AX787" s="153"/>
      <c r="AY787" s="153"/>
      <c r="AZ787" s="153"/>
      <c r="BA787" s="153"/>
      <c r="BB787" s="153"/>
      <c r="BC787" s="153"/>
      <c r="BD787" s="153"/>
      <c r="BE787" s="153"/>
      <c r="BF787" s="153">
        <v>480</v>
      </c>
      <c r="BG787" s="223">
        <f t="shared" si="369"/>
        <v>480</v>
      </c>
      <c r="BH787" s="224">
        <f t="shared" si="370"/>
        <v>8</v>
      </c>
      <c r="BI787" s="225">
        <f t="shared" si="371"/>
        <v>0</v>
      </c>
      <c r="BJ787" s="225">
        <f t="shared" si="372"/>
        <v>0</v>
      </c>
      <c r="BK787" s="226">
        <f t="shared" si="373"/>
        <v>0</v>
      </c>
      <c r="BL787" s="226">
        <f t="shared" si="374"/>
        <v>0</v>
      </c>
      <c r="BM787" s="226">
        <f t="shared" si="375"/>
        <v>0</v>
      </c>
      <c r="BN787" s="237">
        <f t="shared" si="365"/>
        <v>8</v>
      </c>
      <c r="BO787" s="237">
        <f t="shared" si="366"/>
        <v>0</v>
      </c>
      <c r="BP787" s="237">
        <f t="shared" si="367"/>
        <v>0</v>
      </c>
      <c r="BQ787" s="238">
        <f t="shared" si="368"/>
        <v>0</v>
      </c>
      <c r="BR787" s="140"/>
      <c r="BS787" s="140"/>
      <c r="BT787" s="140"/>
      <c r="BU787" s="141"/>
      <c r="BV787" s="140"/>
      <c r="BW787" s="153">
        <f t="shared" si="362"/>
        <v>0</v>
      </c>
    </row>
    <row r="788" s="129" customFormat="1" spans="1:75">
      <c r="A788" s="170">
        <v>845</v>
      </c>
      <c r="B788" s="171">
        <v>46064</v>
      </c>
      <c r="C788" s="223" t="s">
        <v>99</v>
      </c>
      <c r="D788" s="130" t="str">
        <f t="shared" si="363"/>
        <v>HO</v>
      </c>
      <c r="E788" s="172" t="s">
        <v>163</v>
      </c>
      <c r="F788" s="172"/>
      <c r="G788" s="173"/>
      <c r="H788" s="173"/>
      <c r="I788" s="173"/>
      <c r="J788" s="105"/>
      <c r="K788" s="197" t="e">
        <f>VLOOKUP(J788,'[3]Item List (3)'!A$1:B$110000,2,FALSE)</f>
        <v>#N/A</v>
      </c>
      <c r="L788" s="105"/>
      <c r="M788" s="198" t="str">
        <f>IF((LEFT(J788))="2",$L$2,$J$2)</f>
        <v>IR</v>
      </c>
      <c r="N788" s="153"/>
      <c r="O788" s="199" t="str">
        <f t="shared" si="364"/>
        <v/>
      </c>
      <c r="P788" s="153"/>
      <c r="Q788" s="153"/>
      <c r="R788" s="153"/>
      <c r="S788" s="153"/>
      <c r="T788" s="153"/>
      <c r="U788" s="209">
        <f t="shared" si="360"/>
        <v>0</v>
      </c>
      <c r="V788" s="153"/>
      <c r="W788" s="153"/>
      <c r="X788" s="153"/>
      <c r="Y788" s="153"/>
      <c r="Z788" s="153"/>
      <c r="AA788" s="153"/>
      <c r="AB788" s="153"/>
      <c r="AC788" s="153"/>
      <c r="AD788" s="153"/>
      <c r="AE788" s="153"/>
      <c r="AF788" s="153"/>
      <c r="AG788" s="153"/>
      <c r="AH788" s="153"/>
      <c r="AI788" s="153"/>
      <c r="AJ788" s="153"/>
      <c r="AK788" s="153"/>
      <c r="AL788" s="153"/>
      <c r="AM788" s="153"/>
      <c r="AN788" s="153"/>
      <c r="AO788" s="153"/>
      <c r="AP788" s="153"/>
      <c r="AQ788" s="153"/>
      <c r="AR788" s="153">
        <v>480</v>
      </c>
      <c r="AS788" s="153"/>
      <c r="AT788" s="153"/>
      <c r="AU788" s="153"/>
      <c r="AV788" s="153"/>
      <c r="AW788" s="153"/>
      <c r="AX788" s="153"/>
      <c r="AY788" s="153"/>
      <c r="AZ788" s="153"/>
      <c r="BA788" s="153"/>
      <c r="BB788" s="153"/>
      <c r="BC788" s="153"/>
      <c r="BD788" s="153"/>
      <c r="BE788" s="153"/>
      <c r="BF788" s="153"/>
      <c r="BG788" s="223">
        <f t="shared" si="369"/>
        <v>480</v>
      </c>
      <c r="BH788" s="224">
        <f t="shared" si="370"/>
        <v>8</v>
      </c>
      <c r="BI788" s="225">
        <f t="shared" si="371"/>
        <v>0</v>
      </c>
      <c r="BJ788" s="225">
        <f t="shared" si="372"/>
        <v>0</v>
      </c>
      <c r="BK788" s="226">
        <f t="shared" si="373"/>
        <v>0</v>
      </c>
      <c r="BL788" s="226">
        <f t="shared" si="374"/>
        <v>0</v>
      </c>
      <c r="BM788" s="226">
        <f t="shared" si="375"/>
        <v>0</v>
      </c>
      <c r="BN788" s="237">
        <f t="shared" si="365"/>
        <v>0</v>
      </c>
      <c r="BO788" s="237">
        <f t="shared" si="366"/>
        <v>0</v>
      </c>
      <c r="BP788" s="237">
        <f t="shared" si="367"/>
        <v>8</v>
      </c>
      <c r="BQ788" s="238">
        <f t="shared" si="368"/>
        <v>0</v>
      </c>
      <c r="BR788" s="140"/>
      <c r="BS788" s="140"/>
      <c r="BT788" s="140"/>
      <c r="BU788" s="141"/>
      <c r="BV788" s="140"/>
      <c r="BW788" s="153">
        <f t="shared" si="362"/>
        <v>0</v>
      </c>
    </row>
    <row r="789" s="129" customFormat="1" spans="1:75">
      <c r="A789" s="170">
        <v>846</v>
      </c>
      <c r="B789" s="171">
        <v>46064</v>
      </c>
      <c r="C789" s="223" t="s">
        <v>97</v>
      </c>
      <c r="D789" s="130" t="str">
        <f t="shared" si="363"/>
        <v>HO</v>
      </c>
      <c r="E789" s="172" t="s">
        <v>167</v>
      </c>
      <c r="F789" s="172"/>
      <c r="G789" s="173"/>
      <c r="H789" s="173"/>
      <c r="I789" s="173"/>
      <c r="J789" s="105"/>
      <c r="K789" s="197" t="e">
        <f>VLOOKUP(J789,'[3]Item List (3)'!A$1:B$110000,2,FALSE)</f>
        <v>#N/A</v>
      </c>
      <c r="L789" s="105"/>
      <c r="M789" s="198" t="str">
        <f>IF((LEFT(J789))="2",$L$2,$J$2)</f>
        <v>IR</v>
      </c>
      <c r="N789" s="153"/>
      <c r="O789" s="199" t="str">
        <f t="shared" si="364"/>
        <v/>
      </c>
      <c r="P789" s="153"/>
      <c r="Q789" s="153"/>
      <c r="R789" s="153"/>
      <c r="S789" s="153"/>
      <c r="T789" s="153"/>
      <c r="U789" s="209">
        <f t="shared" si="360"/>
        <v>0</v>
      </c>
      <c r="V789" s="153"/>
      <c r="W789" s="153"/>
      <c r="X789" s="153"/>
      <c r="Y789" s="153"/>
      <c r="Z789" s="153"/>
      <c r="AA789" s="153"/>
      <c r="AB789" s="153"/>
      <c r="AC789" s="153"/>
      <c r="AD789" s="153"/>
      <c r="AE789" s="153"/>
      <c r="AF789" s="153"/>
      <c r="AG789" s="153"/>
      <c r="AH789" s="153"/>
      <c r="AI789" s="153"/>
      <c r="AJ789" s="153"/>
      <c r="AK789" s="153"/>
      <c r="AL789" s="153"/>
      <c r="AM789" s="153"/>
      <c r="AN789" s="153"/>
      <c r="AO789" s="153"/>
      <c r="AP789" s="153"/>
      <c r="AQ789" s="153"/>
      <c r="AR789" s="153"/>
      <c r="AS789" s="153"/>
      <c r="AT789" s="153"/>
      <c r="AU789" s="153"/>
      <c r="AV789" s="153"/>
      <c r="AW789" s="153"/>
      <c r="AX789" s="153"/>
      <c r="AY789" s="153"/>
      <c r="AZ789" s="153"/>
      <c r="BA789" s="153"/>
      <c r="BB789" s="153"/>
      <c r="BC789" s="153"/>
      <c r="BD789" s="153"/>
      <c r="BE789" s="153"/>
      <c r="BF789" s="153">
        <v>480</v>
      </c>
      <c r="BG789" s="223">
        <f t="shared" si="369"/>
        <v>480</v>
      </c>
      <c r="BH789" s="224">
        <f t="shared" si="370"/>
        <v>8</v>
      </c>
      <c r="BI789" s="225">
        <f t="shared" si="371"/>
        <v>0</v>
      </c>
      <c r="BJ789" s="225">
        <f t="shared" si="372"/>
        <v>0</v>
      </c>
      <c r="BK789" s="226">
        <f t="shared" si="373"/>
        <v>0</v>
      </c>
      <c r="BL789" s="226">
        <f t="shared" si="374"/>
        <v>0</v>
      </c>
      <c r="BM789" s="226">
        <f t="shared" si="375"/>
        <v>0</v>
      </c>
      <c r="BN789" s="237">
        <f t="shared" si="365"/>
        <v>8</v>
      </c>
      <c r="BO789" s="237">
        <f t="shared" si="366"/>
        <v>0</v>
      </c>
      <c r="BP789" s="237">
        <f t="shared" si="367"/>
        <v>0</v>
      </c>
      <c r="BQ789" s="238">
        <f t="shared" si="368"/>
        <v>0</v>
      </c>
      <c r="BR789" s="140"/>
      <c r="BS789" s="140"/>
      <c r="BT789" s="140"/>
      <c r="BU789" s="141"/>
      <c r="BV789" s="140"/>
      <c r="BW789" s="153">
        <f t="shared" si="362"/>
        <v>0</v>
      </c>
    </row>
    <row r="790" s="129" customFormat="1" spans="1:75">
      <c r="A790" s="170">
        <v>847</v>
      </c>
      <c r="B790" s="171">
        <v>46064</v>
      </c>
      <c r="C790" s="223" t="s">
        <v>99</v>
      </c>
      <c r="D790" s="130" t="str">
        <f t="shared" si="363"/>
        <v>HO</v>
      </c>
      <c r="E790" s="172" t="s">
        <v>167</v>
      </c>
      <c r="F790" s="172"/>
      <c r="G790" s="173"/>
      <c r="H790" s="173"/>
      <c r="I790" s="173"/>
      <c r="J790" s="105"/>
      <c r="K790" s="197" t="e">
        <f>VLOOKUP(J790,'[3]Item List (3)'!A$1:B$110000,2,FALSE)</f>
        <v>#N/A</v>
      </c>
      <c r="L790" s="105"/>
      <c r="M790" s="198" t="str">
        <f>IF((LEFT(J790))="2",$L$2,$J$2)</f>
        <v>IR</v>
      </c>
      <c r="N790" s="153"/>
      <c r="O790" s="199" t="str">
        <f t="shared" si="364"/>
        <v/>
      </c>
      <c r="P790" s="153"/>
      <c r="Q790" s="153"/>
      <c r="R790" s="153"/>
      <c r="S790" s="153"/>
      <c r="T790" s="153"/>
      <c r="U790" s="209">
        <f t="shared" si="360"/>
        <v>0</v>
      </c>
      <c r="V790" s="153"/>
      <c r="W790" s="153"/>
      <c r="X790" s="153"/>
      <c r="Y790" s="153"/>
      <c r="Z790" s="153"/>
      <c r="AA790" s="153"/>
      <c r="AB790" s="153"/>
      <c r="AC790" s="153"/>
      <c r="AD790" s="153"/>
      <c r="AE790" s="153"/>
      <c r="AF790" s="153"/>
      <c r="AG790" s="153"/>
      <c r="AH790" s="153"/>
      <c r="AI790" s="153"/>
      <c r="AJ790" s="153"/>
      <c r="AK790" s="153"/>
      <c r="AL790" s="153"/>
      <c r="AM790" s="153"/>
      <c r="AN790" s="153"/>
      <c r="AO790" s="153"/>
      <c r="AP790" s="153"/>
      <c r="AQ790" s="153"/>
      <c r="AR790" s="153">
        <v>480</v>
      </c>
      <c r="AS790" s="153"/>
      <c r="AT790" s="153"/>
      <c r="AU790" s="153"/>
      <c r="AV790" s="153"/>
      <c r="AW790" s="153"/>
      <c r="AX790" s="153"/>
      <c r="AY790" s="153"/>
      <c r="AZ790" s="153"/>
      <c r="BA790" s="153"/>
      <c r="BB790" s="153"/>
      <c r="BC790" s="153"/>
      <c r="BD790" s="153"/>
      <c r="BE790" s="153"/>
      <c r="BF790" s="153"/>
      <c r="BG790" s="223">
        <f t="shared" si="369"/>
        <v>480</v>
      </c>
      <c r="BH790" s="224">
        <f t="shared" si="370"/>
        <v>8</v>
      </c>
      <c r="BI790" s="225">
        <f t="shared" si="371"/>
        <v>0</v>
      </c>
      <c r="BJ790" s="225">
        <f t="shared" si="372"/>
        <v>0</v>
      </c>
      <c r="BK790" s="226">
        <f t="shared" si="373"/>
        <v>0</v>
      </c>
      <c r="BL790" s="226">
        <f t="shared" si="374"/>
        <v>0</v>
      </c>
      <c r="BM790" s="226">
        <f t="shared" si="375"/>
        <v>0</v>
      </c>
      <c r="BN790" s="237">
        <f t="shared" si="365"/>
        <v>0</v>
      </c>
      <c r="BO790" s="237">
        <f t="shared" si="366"/>
        <v>0</v>
      </c>
      <c r="BP790" s="237">
        <f t="shared" si="367"/>
        <v>8</v>
      </c>
      <c r="BQ790" s="238">
        <f t="shared" si="368"/>
        <v>0</v>
      </c>
      <c r="BR790" s="140"/>
      <c r="BS790" s="140"/>
      <c r="BT790" s="140"/>
      <c r="BU790" s="141"/>
      <c r="BV790" s="140"/>
      <c r="BW790" s="153">
        <f t="shared" si="362"/>
        <v>0</v>
      </c>
    </row>
    <row r="791" s="129" customFormat="1" spans="1:75">
      <c r="A791" s="170">
        <v>848</v>
      </c>
      <c r="B791" s="171">
        <v>46064</v>
      </c>
      <c r="C791" s="223" t="s">
        <v>97</v>
      </c>
      <c r="D791" s="130" t="str">
        <f t="shared" si="363"/>
        <v>HO</v>
      </c>
      <c r="E791" s="172" t="s">
        <v>170</v>
      </c>
      <c r="F791" s="172" t="s">
        <v>160</v>
      </c>
      <c r="G791" s="173" t="s">
        <v>173</v>
      </c>
      <c r="H791" s="173"/>
      <c r="I791" s="173"/>
      <c r="J791" s="105">
        <v>104299</v>
      </c>
      <c r="K791" s="197" t="str">
        <f>VLOOKUP(J791,'[3]Item List (3)'!A$1:B$110000,2,FALSE)</f>
        <v>IR.9916</v>
      </c>
      <c r="L791" s="105">
        <v>251207010</v>
      </c>
      <c r="M791" s="198" t="str">
        <f>IF((LEFT(J791))="2",$L$2,$J$2)</f>
        <v>IR</v>
      </c>
      <c r="N791" s="153">
        <v>15</v>
      </c>
      <c r="O791" s="199">
        <f t="shared" si="364"/>
        <v>240</v>
      </c>
      <c r="P791" s="153">
        <v>1</v>
      </c>
      <c r="Q791" s="153">
        <v>1533</v>
      </c>
      <c r="R791" s="153"/>
      <c r="S791" s="153"/>
      <c r="T791" s="153"/>
      <c r="U791" s="209">
        <f t="shared" si="360"/>
        <v>1533</v>
      </c>
      <c r="V791" s="153">
        <v>400</v>
      </c>
      <c r="W791" s="153"/>
      <c r="X791" s="153">
        <v>50</v>
      </c>
      <c r="Y791" s="153"/>
      <c r="Z791" s="153"/>
      <c r="AA791" s="153"/>
      <c r="AB791" s="153"/>
      <c r="AC791" s="153"/>
      <c r="AD791" s="153"/>
      <c r="AE791" s="153"/>
      <c r="AF791" s="153"/>
      <c r="AG791" s="153"/>
      <c r="AH791" s="153"/>
      <c r="AI791" s="153"/>
      <c r="AJ791" s="153"/>
      <c r="AK791" s="153"/>
      <c r="AL791" s="153"/>
      <c r="AM791" s="153"/>
      <c r="AN791" s="153"/>
      <c r="AO791" s="153"/>
      <c r="AP791" s="153">
        <v>30</v>
      </c>
      <c r="AQ791" s="153"/>
      <c r="AR791" s="153"/>
      <c r="AS791" s="153"/>
      <c r="AT791" s="153"/>
      <c r="AU791" s="153"/>
      <c r="AV791" s="153"/>
      <c r="AW791" s="153"/>
      <c r="AX791" s="153"/>
      <c r="AY791" s="153"/>
      <c r="AZ791" s="153"/>
      <c r="BA791" s="153"/>
      <c r="BB791" s="153"/>
      <c r="BC791" s="153"/>
      <c r="BD791" s="153"/>
      <c r="BE791" s="153"/>
      <c r="BF791" s="153"/>
      <c r="BG791" s="223">
        <f t="shared" si="369"/>
        <v>480</v>
      </c>
      <c r="BH791" s="224">
        <f t="shared" si="370"/>
        <v>8</v>
      </c>
      <c r="BI791" s="225">
        <f t="shared" si="371"/>
        <v>6.66666666666667</v>
      </c>
      <c r="BJ791" s="225">
        <f t="shared" si="372"/>
        <v>83.3333333333333</v>
      </c>
      <c r="BK791" s="226">
        <f t="shared" si="373"/>
        <v>95.8125</v>
      </c>
      <c r="BL791" s="226">
        <f t="shared" si="374"/>
        <v>100</v>
      </c>
      <c r="BM791" s="226">
        <f t="shared" si="375"/>
        <v>79.84375</v>
      </c>
      <c r="BN791" s="237">
        <f t="shared" si="365"/>
        <v>0.5</v>
      </c>
      <c r="BO791" s="237">
        <f t="shared" si="366"/>
        <v>1800</v>
      </c>
      <c r="BP791" s="237">
        <f t="shared" si="367"/>
        <v>0.833333333333333</v>
      </c>
      <c r="BQ791" s="238">
        <f t="shared" si="368"/>
        <v>200</v>
      </c>
      <c r="BR791" s="140"/>
      <c r="BS791" s="140"/>
      <c r="BT791" s="140"/>
      <c r="BU791" s="141"/>
      <c r="BV791" s="140"/>
      <c r="BW791" s="153">
        <f t="shared" si="362"/>
        <v>1533</v>
      </c>
    </row>
    <row r="792" s="129" customFormat="1" spans="1:75">
      <c r="A792" s="170">
        <v>849</v>
      </c>
      <c r="B792" s="171">
        <v>46064</v>
      </c>
      <c r="C792" s="223" t="s">
        <v>99</v>
      </c>
      <c r="D792" s="130" t="str">
        <f t="shared" si="363"/>
        <v>HO</v>
      </c>
      <c r="E792" s="172" t="s">
        <v>170</v>
      </c>
      <c r="F792" s="172" t="s">
        <v>160</v>
      </c>
      <c r="G792" s="173" t="s">
        <v>188</v>
      </c>
      <c r="H792" s="173"/>
      <c r="I792" s="173"/>
      <c r="J792" s="105">
        <v>104299</v>
      </c>
      <c r="K792" s="197" t="str">
        <f>VLOOKUP(J792,'[3]Item List (3)'!A$1:B$110000,2,FALSE)</f>
        <v>IR.9916</v>
      </c>
      <c r="L792" s="105">
        <v>251207010</v>
      </c>
      <c r="M792" s="198" t="str">
        <f>IF((LEFT(J792))="2",$L$2,$J$2)</f>
        <v>IR</v>
      </c>
      <c r="N792" s="153">
        <v>15</v>
      </c>
      <c r="O792" s="199">
        <f t="shared" si="364"/>
        <v>240</v>
      </c>
      <c r="P792" s="153">
        <v>1</v>
      </c>
      <c r="Q792" s="153">
        <v>1750</v>
      </c>
      <c r="R792" s="153"/>
      <c r="S792" s="153"/>
      <c r="T792" s="153"/>
      <c r="U792" s="209">
        <f t="shared" si="360"/>
        <v>1750</v>
      </c>
      <c r="V792" s="153">
        <v>450</v>
      </c>
      <c r="W792" s="153"/>
      <c r="X792" s="153"/>
      <c r="Y792" s="153"/>
      <c r="Z792" s="153"/>
      <c r="AA792" s="153"/>
      <c r="AB792" s="153"/>
      <c r="AC792" s="153"/>
      <c r="AD792" s="153"/>
      <c r="AE792" s="153"/>
      <c r="AF792" s="153"/>
      <c r="AG792" s="153"/>
      <c r="AH792" s="153"/>
      <c r="AI792" s="153"/>
      <c r="AJ792" s="153"/>
      <c r="AK792" s="153"/>
      <c r="AL792" s="153"/>
      <c r="AM792" s="153"/>
      <c r="AN792" s="153"/>
      <c r="AO792" s="153"/>
      <c r="AP792" s="153">
        <v>30</v>
      </c>
      <c r="AQ792" s="153"/>
      <c r="AR792" s="153"/>
      <c r="AS792" s="153"/>
      <c r="AT792" s="153"/>
      <c r="AU792" s="153"/>
      <c r="AV792" s="153"/>
      <c r="AW792" s="153"/>
      <c r="AX792" s="153"/>
      <c r="AY792" s="153"/>
      <c r="AZ792" s="153"/>
      <c r="BA792" s="153"/>
      <c r="BB792" s="153"/>
      <c r="BC792" s="153"/>
      <c r="BD792" s="153"/>
      <c r="BE792" s="153"/>
      <c r="BF792" s="153"/>
      <c r="BG792" s="223">
        <f t="shared" si="369"/>
        <v>480</v>
      </c>
      <c r="BH792" s="224">
        <f t="shared" si="370"/>
        <v>8</v>
      </c>
      <c r="BI792" s="225">
        <f t="shared" si="371"/>
        <v>7.5</v>
      </c>
      <c r="BJ792" s="225">
        <f t="shared" si="372"/>
        <v>93.75</v>
      </c>
      <c r="BK792" s="226">
        <f t="shared" si="373"/>
        <v>97.2222222222222</v>
      </c>
      <c r="BL792" s="226">
        <f t="shared" si="374"/>
        <v>100</v>
      </c>
      <c r="BM792" s="226">
        <f t="shared" si="375"/>
        <v>91.1458333333333</v>
      </c>
      <c r="BN792" s="237">
        <f t="shared" si="365"/>
        <v>0.5</v>
      </c>
      <c r="BO792" s="237">
        <f t="shared" si="366"/>
        <v>1800</v>
      </c>
      <c r="BP792" s="237">
        <f t="shared" si="367"/>
        <v>0</v>
      </c>
      <c r="BQ792" s="238">
        <f t="shared" si="368"/>
        <v>0</v>
      </c>
      <c r="BR792" s="140"/>
      <c r="BS792" s="140"/>
      <c r="BT792" s="140"/>
      <c r="BU792" s="141"/>
      <c r="BV792" s="140"/>
      <c r="BW792" s="153">
        <f t="shared" si="362"/>
        <v>1750</v>
      </c>
    </row>
    <row r="793" s="129" customFormat="1" spans="1:75">
      <c r="A793" s="170">
        <v>850</v>
      </c>
      <c r="B793" s="171">
        <v>46064</v>
      </c>
      <c r="C793" s="254" t="s">
        <v>97</v>
      </c>
      <c r="D793" s="130" t="str">
        <f t="shared" si="363"/>
        <v>HO</v>
      </c>
      <c r="E793" s="172" t="s">
        <v>172</v>
      </c>
      <c r="F793" s="172"/>
      <c r="G793" s="173"/>
      <c r="H793" s="173"/>
      <c r="I793" s="173"/>
      <c r="J793" s="105"/>
      <c r="K793" s="197" t="e">
        <f>VLOOKUP(J793,'[3]Item List (3)'!A$1:B$110000,2,FALSE)</f>
        <v>#N/A</v>
      </c>
      <c r="L793" s="105"/>
      <c r="M793" s="198" t="str">
        <f>IF((LEFT(J793))="2",$L$2,$J$2)</f>
        <v>IR</v>
      </c>
      <c r="N793" s="151"/>
      <c r="O793" s="256" t="str">
        <f t="shared" si="364"/>
        <v/>
      </c>
      <c r="P793" s="153"/>
      <c r="Q793" s="151"/>
      <c r="R793" s="151"/>
      <c r="S793" s="151"/>
      <c r="T793" s="151"/>
      <c r="U793" s="258">
        <f t="shared" si="360"/>
        <v>0</v>
      </c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  <c r="AK793" s="151"/>
      <c r="AL793" s="151"/>
      <c r="AM793" s="151"/>
      <c r="AN793" s="151"/>
      <c r="AO793" s="151"/>
      <c r="AP793" s="151"/>
      <c r="AQ793" s="151"/>
      <c r="AR793" s="151"/>
      <c r="AS793" s="151"/>
      <c r="AT793" s="151"/>
      <c r="AU793" s="151">
        <v>480</v>
      </c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254">
        <f t="shared" si="369"/>
        <v>480</v>
      </c>
      <c r="BH793" s="259">
        <f t="shared" si="370"/>
        <v>8</v>
      </c>
      <c r="BI793" s="225">
        <f t="shared" si="371"/>
        <v>0</v>
      </c>
      <c r="BJ793" s="225">
        <f t="shared" si="372"/>
        <v>0</v>
      </c>
      <c r="BK793" s="226">
        <f t="shared" si="373"/>
        <v>0</v>
      </c>
      <c r="BL793" s="226">
        <f t="shared" si="374"/>
        <v>0</v>
      </c>
      <c r="BM793" s="226">
        <f t="shared" si="375"/>
        <v>0</v>
      </c>
      <c r="BN793" s="261">
        <f t="shared" si="365"/>
        <v>0</v>
      </c>
      <c r="BO793" s="261">
        <f t="shared" si="366"/>
        <v>0</v>
      </c>
      <c r="BP793" s="261">
        <f t="shared" si="367"/>
        <v>8</v>
      </c>
      <c r="BQ793" s="262">
        <f t="shared" si="368"/>
        <v>0</v>
      </c>
      <c r="BR793" s="140"/>
      <c r="BS793" s="140"/>
      <c r="BT793" s="140"/>
      <c r="BU793" s="141"/>
      <c r="BV793" s="140"/>
      <c r="BW793" s="153">
        <f t="shared" si="362"/>
        <v>0</v>
      </c>
    </row>
    <row r="794" s="130" customFormat="1" spans="1:76">
      <c r="A794" s="170">
        <v>851</v>
      </c>
      <c r="B794" s="171">
        <v>46064</v>
      </c>
      <c r="C794" s="223" t="s">
        <v>99</v>
      </c>
      <c r="D794" s="130" t="str">
        <f t="shared" si="363"/>
        <v>HO</v>
      </c>
      <c r="E794" s="172" t="s">
        <v>172</v>
      </c>
      <c r="F794" s="172"/>
      <c r="G794" s="173"/>
      <c r="H794" s="173"/>
      <c r="I794" s="173"/>
      <c r="J794" s="105"/>
      <c r="K794" s="197" t="e">
        <f>VLOOKUP(J794,'[3]Item List (3)'!A$1:B$110000,2,FALSE)</f>
        <v>#N/A</v>
      </c>
      <c r="L794" s="105"/>
      <c r="M794" s="198" t="str">
        <f>IF((LEFT(J794))="2",$L$2,$J$2)</f>
        <v>IR</v>
      </c>
      <c r="N794" s="153"/>
      <c r="O794" s="245" t="str">
        <f t="shared" si="364"/>
        <v/>
      </c>
      <c r="P794" s="153"/>
      <c r="Q794" s="153"/>
      <c r="R794" s="153"/>
      <c r="S794" s="153"/>
      <c r="T794" s="153"/>
      <c r="U794" s="209">
        <f t="shared" si="360"/>
        <v>0</v>
      </c>
      <c r="V794" s="153"/>
      <c r="W794" s="153"/>
      <c r="X794" s="153"/>
      <c r="Y794" s="153"/>
      <c r="Z794" s="153"/>
      <c r="AA794" s="153"/>
      <c r="AB794" s="153"/>
      <c r="AC794" s="153"/>
      <c r="AD794" s="153"/>
      <c r="AE794" s="153"/>
      <c r="AF794" s="153"/>
      <c r="AG794" s="153"/>
      <c r="AH794" s="153"/>
      <c r="AI794" s="153"/>
      <c r="AJ794" s="153"/>
      <c r="AK794" s="153"/>
      <c r="AL794" s="153"/>
      <c r="AM794" s="153"/>
      <c r="AN794" s="153"/>
      <c r="AO794" s="153"/>
      <c r="AP794" s="153"/>
      <c r="AQ794" s="153"/>
      <c r="AR794" s="153">
        <v>480</v>
      </c>
      <c r="AS794" s="153"/>
      <c r="AT794" s="153"/>
      <c r="AU794" s="153"/>
      <c r="AV794" s="153"/>
      <c r="AW794" s="153"/>
      <c r="AX794" s="153"/>
      <c r="AY794" s="153"/>
      <c r="AZ794" s="153"/>
      <c r="BA794" s="153"/>
      <c r="BB794" s="153"/>
      <c r="BC794" s="153"/>
      <c r="BD794" s="153"/>
      <c r="BE794" s="153"/>
      <c r="BF794" s="153"/>
      <c r="BG794" s="254">
        <f t="shared" si="369"/>
        <v>480</v>
      </c>
      <c r="BH794" s="259">
        <f t="shared" si="370"/>
        <v>8</v>
      </c>
      <c r="BI794" s="225">
        <f t="shared" si="371"/>
        <v>0</v>
      </c>
      <c r="BJ794" s="225">
        <f t="shared" si="372"/>
        <v>0</v>
      </c>
      <c r="BK794" s="226">
        <f t="shared" si="373"/>
        <v>0</v>
      </c>
      <c r="BL794" s="226">
        <f t="shared" si="374"/>
        <v>0</v>
      </c>
      <c r="BM794" s="226">
        <f t="shared" si="375"/>
        <v>0</v>
      </c>
      <c r="BN794" s="261">
        <f t="shared" si="365"/>
        <v>0</v>
      </c>
      <c r="BO794" s="261">
        <f t="shared" si="366"/>
        <v>0</v>
      </c>
      <c r="BP794" s="261">
        <f t="shared" si="367"/>
        <v>8</v>
      </c>
      <c r="BQ794" s="262">
        <f t="shared" si="368"/>
        <v>0</v>
      </c>
      <c r="BR794" s="140"/>
      <c r="BS794" s="140"/>
      <c r="BT794" s="140"/>
      <c r="BU794" s="141"/>
      <c r="BV794" s="140"/>
      <c r="BW794" s="153">
        <f t="shared" si="362"/>
        <v>0</v>
      </c>
      <c r="BX794" s="129"/>
    </row>
    <row r="795" s="129" customFormat="1" spans="1:75">
      <c r="A795" s="170">
        <v>852</v>
      </c>
      <c r="B795" s="171">
        <v>46064</v>
      </c>
      <c r="C795" s="255" t="s">
        <v>97</v>
      </c>
      <c r="D795" s="130" t="str">
        <f t="shared" si="363"/>
        <v>HO</v>
      </c>
      <c r="E795" s="172" t="s">
        <v>174</v>
      </c>
      <c r="F795" s="172" t="s">
        <v>160</v>
      </c>
      <c r="G795" s="173" t="s">
        <v>166</v>
      </c>
      <c r="H795" s="173"/>
      <c r="I795" s="173"/>
      <c r="J795" s="105">
        <v>104605.1</v>
      </c>
      <c r="K795" s="197" t="str">
        <f>VLOOKUP(J795,'[3]Item List (3)'!A$1:B$110000,2,FALSE)</f>
        <v>NU.IR 2307</v>
      </c>
      <c r="L795" s="105"/>
      <c r="M795" s="198" t="str">
        <f>IF((LEFT(J795))="2",$L$2,$J$2)</f>
        <v>IR</v>
      </c>
      <c r="N795" s="153">
        <v>20</v>
      </c>
      <c r="O795" s="245">
        <f t="shared" si="364"/>
        <v>180</v>
      </c>
      <c r="P795" s="153">
        <v>1</v>
      </c>
      <c r="Q795" s="153">
        <v>218</v>
      </c>
      <c r="R795" s="163"/>
      <c r="S795" s="163"/>
      <c r="T795" s="163"/>
      <c r="U795" s="209">
        <f t="shared" si="360"/>
        <v>218</v>
      </c>
      <c r="V795" s="163">
        <v>80</v>
      </c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>
        <v>60</v>
      </c>
      <c r="AN795" s="163">
        <v>20</v>
      </c>
      <c r="AO795" s="163"/>
      <c r="AP795" s="163"/>
      <c r="AQ795" s="163"/>
      <c r="AR795" s="163">
        <v>20</v>
      </c>
      <c r="AS795" s="163"/>
      <c r="AT795" s="163"/>
      <c r="AU795" s="163"/>
      <c r="AV795" s="163"/>
      <c r="AW795" s="163"/>
      <c r="AX795" s="163"/>
      <c r="AY795" s="163"/>
      <c r="AZ795" s="163"/>
      <c r="BA795" s="163"/>
      <c r="BB795" s="163"/>
      <c r="BC795" s="163"/>
      <c r="BD795" s="163"/>
      <c r="BE795" s="163"/>
      <c r="BF795" s="163"/>
      <c r="BG795" s="223">
        <f t="shared" si="369"/>
        <v>180</v>
      </c>
      <c r="BH795" s="260">
        <f t="shared" si="370"/>
        <v>3</v>
      </c>
      <c r="BI795" s="225">
        <f t="shared" si="371"/>
        <v>1.33333333333333</v>
      </c>
      <c r="BJ795" s="225">
        <f t="shared" si="372"/>
        <v>44.4444444444444</v>
      </c>
      <c r="BK795" s="226">
        <f t="shared" si="373"/>
        <v>90.8333333333333</v>
      </c>
      <c r="BL795" s="226">
        <f t="shared" si="374"/>
        <v>100</v>
      </c>
      <c r="BM795" s="226">
        <f t="shared" si="375"/>
        <v>40.3703703703704</v>
      </c>
      <c r="BN795" s="263">
        <f t="shared" si="365"/>
        <v>0</v>
      </c>
      <c r="BO795" s="263">
        <f t="shared" si="366"/>
        <v>540</v>
      </c>
      <c r="BP795" s="263">
        <f t="shared" si="367"/>
        <v>1.66666666666667</v>
      </c>
      <c r="BQ795" s="264">
        <f t="shared" si="368"/>
        <v>300</v>
      </c>
      <c r="BR795" s="140"/>
      <c r="BS795" s="140"/>
      <c r="BT795" s="140"/>
      <c r="BU795" s="141"/>
      <c r="BV795" s="140"/>
      <c r="BW795" s="153">
        <f t="shared" si="362"/>
        <v>218</v>
      </c>
    </row>
    <row r="796" s="129" customFormat="1" spans="1:75">
      <c r="A796" s="170">
        <v>853</v>
      </c>
      <c r="B796" s="171">
        <v>46064</v>
      </c>
      <c r="C796" s="223" t="s">
        <v>97</v>
      </c>
      <c r="D796" s="130" t="str">
        <f t="shared" si="363"/>
        <v>HO</v>
      </c>
      <c r="E796" s="172" t="s">
        <v>174</v>
      </c>
      <c r="F796" s="172" t="s">
        <v>160</v>
      </c>
      <c r="G796" s="173" t="s">
        <v>166</v>
      </c>
      <c r="H796" s="173"/>
      <c r="I796" s="173"/>
      <c r="J796" s="105">
        <v>104737</v>
      </c>
      <c r="K796" s="197" t="str">
        <f>VLOOKUP(J796,'[3]Item List (3)'!A$1:B$110000,2,FALSE)</f>
        <v>IR.IR 42X51.5X37 </v>
      </c>
      <c r="L796" s="257">
        <v>260121008</v>
      </c>
      <c r="M796" s="198" t="str">
        <f>IF((LEFT(J796))="2",$L$2,$J$2)</f>
        <v>IR</v>
      </c>
      <c r="N796" s="153">
        <v>20</v>
      </c>
      <c r="O796" s="199">
        <f t="shared" si="364"/>
        <v>180</v>
      </c>
      <c r="P796" s="163">
        <v>1</v>
      </c>
      <c r="Q796" s="153">
        <v>140</v>
      </c>
      <c r="R796" s="153"/>
      <c r="S796" s="153"/>
      <c r="T796" s="153"/>
      <c r="U796" s="209">
        <f t="shared" si="360"/>
        <v>140</v>
      </c>
      <c r="V796" s="153">
        <v>60</v>
      </c>
      <c r="W796" s="153">
        <v>240</v>
      </c>
      <c r="X796" s="153"/>
      <c r="Y796" s="153"/>
      <c r="Z796" s="153"/>
      <c r="AA796" s="153"/>
      <c r="AB796" s="153"/>
      <c r="AC796" s="153"/>
      <c r="AD796" s="153"/>
      <c r="AE796" s="153"/>
      <c r="AF796" s="153"/>
      <c r="AG796" s="153"/>
      <c r="AH796" s="153"/>
      <c r="AI796" s="153"/>
      <c r="AJ796" s="153"/>
      <c r="AK796" s="153"/>
      <c r="AL796" s="153"/>
      <c r="AM796" s="153"/>
      <c r="AN796" s="153"/>
      <c r="AO796" s="153"/>
      <c r="AP796" s="153"/>
      <c r="AQ796" s="153"/>
      <c r="AR796" s="153"/>
      <c r="AS796" s="153"/>
      <c r="AT796" s="153"/>
      <c r="AU796" s="153"/>
      <c r="AV796" s="153"/>
      <c r="AW796" s="153"/>
      <c r="AX796" s="153"/>
      <c r="AY796" s="153"/>
      <c r="AZ796" s="153"/>
      <c r="BA796" s="153"/>
      <c r="BB796" s="153"/>
      <c r="BC796" s="153"/>
      <c r="BD796" s="153"/>
      <c r="BE796" s="153"/>
      <c r="BF796" s="153"/>
      <c r="BG796" s="223">
        <f t="shared" si="369"/>
        <v>300</v>
      </c>
      <c r="BH796" s="224">
        <f t="shared" si="370"/>
        <v>5</v>
      </c>
      <c r="BI796" s="225">
        <f t="shared" si="371"/>
        <v>1</v>
      </c>
      <c r="BJ796" s="225">
        <f t="shared" si="372"/>
        <v>20</v>
      </c>
      <c r="BK796" s="226">
        <f t="shared" si="373"/>
        <v>77.7777777777778</v>
      </c>
      <c r="BL796" s="226">
        <f t="shared" si="374"/>
        <v>100</v>
      </c>
      <c r="BM796" s="226">
        <f t="shared" si="375"/>
        <v>15.5555555555556</v>
      </c>
      <c r="BN796" s="237">
        <f t="shared" si="365"/>
        <v>4</v>
      </c>
      <c r="BO796" s="237">
        <f t="shared" si="366"/>
        <v>180</v>
      </c>
      <c r="BP796" s="237">
        <f t="shared" si="367"/>
        <v>0</v>
      </c>
      <c r="BQ796" s="238">
        <f t="shared" si="368"/>
        <v>0</v>
      </c>
      <c r="BR796" s="140"/>
      <c r="BS796" s="140"/>
      <c r="BT796" s="140"/>
      <c r="BU796" s="141"/>
      <c r="BV796" s="140"/>
      <c r="BW796" s="153">
        <f t="shared" si="362"/>
        <v>140</v>
      </c>
    </row>
    <row r="797" s="129" customFormat="1" spans="1:75">
      <c r="A797" s="170">
        <v>854</v>
      </c>
      <c r="B797" s="171">
        <v>46064</v>
      </c>
      <c r="C797" s="223" t="s">
        <v>99</v>
      </c>
      <c r="D797" s="130" t="str">
        <f t="shared" si="363"/>
        <v>HO</v>
      </c>
      <c r="E797" s="172" t="s">
        <v>174</v>
      </c>
      <c r="F797" s="172" t="s">
        <v>160</v>
      </c>
      <c r="G797" s="173" t="s">
        <v>166</v>
      </c>
      <c r="H797" s="173" t="s">
        <v>161</v>
      </c>
      <c r="I797" s="173"/>
      <c r="J797" s="105">
        <v>104737</v>
      </c>
      <c r="K797" s="197" t="str">
        <f>VLOOKUP(J797,'[3]Item List (3)'!A$1:B$110000,2,FALSE)</f>
        <v>IR.IR 42X51.5X37 </v>
      </c>
      <c r="L797" s="257">
        <v>260121009</v>
      </c>
      <c r="M797" s="198" t="str">
        <f>IF((LEFT(J797))="2",$L$2,$J$2)</f>
        <v>IR</v>
      </c>
      <c r="N797" s="163">
        <v>25</v>
      </c>
      <c r="O797" s="199">
        <f t="shared" si="364"/>
        <v>144</v>
      </c>
      <c r="P797" s="163">
        <v>1</v>
      </c>
      <c r="Q797" s="153">
        <v>773</v>
      </c>
      <c r="R797" s="153"/>
      <c r="S797" s="153"/>
      <c r="T797" s="153"/>
      <c r="U797" s="209">
        <f t="shared" si="360"/>
        <v>773</v>
      </c>
      <c r="V797" s="153">
        <v>340</v>
      </c>
      <c r="W797" s="153"/>
      <c r="X797" s="153"/>
      <c r="Y797" s="153"/>
      <c r="Z797" s="153"/>
      <c r="AA797" s="153"/>
      <c r="AB797" s="153"/>
      <c r="AC797" s="153"/>
      <c r="AD797" s="153"/>
      <c r="AE797" s="153"/>
      <c r="AF797" s="153"/>
      <c r="AG797" s="153"/>
      <c r="AH797" s="153"/>
      <c r="AI797" s="153"/>
      <c r="AJ797" s="153"/>
      <c r="AK797" s="153"/>
      <c r="AL797" s="153"/>
      <c r="AM797" s="153"/>
      <c r="AN797" s="153"/>
      <c r="AO797" s="153"/>
      <c r="AP797" s="153">
        <v>20</v>
      </c>
      <c r="AQ797" s="153"/>
      <c r="AR797" s="153">
        <v>120</v>
      </c>
      <c r="AS797" s="153"/>
      <c r="AT797" s="153"/>
      <c r="AU797" s="153"/>
      <c r="AV797" s="153"/>
      <c r="AW797" s="153"/>
      <c r="AX797" s="153"/>
      <c r="AY797" s="153"/>
      <c r="AZ797" s="153"/>
      <c r="BA797" s="153"/>
      <c r="BB797" s="153"/>
      <c r="BC797" s="153"/>
      <c r="BD797" s="153"/>
      <c r="BE797" s="153"/>
      <c r="BF797" s="153"/>
      <c r="BG797" s="223">
        <f t="shared" si="369"/>
        <v>480</v>
      </c>
      <c r="BH797" s="224">
        <f t="shared" si="370"/>
        <v>8</v>
      </c>
      <c r="BI797" s="225">
        <f t="shared" si="371"/>
        <v>5.66666666666667</v>
      </c>
      <c r="BJ797" s="225">
        <f t="shared" si="372"/>
        <v>70.8333333333333</v>
      </c>
      <c r="BK797" s="226">
        <f t="shared" si="373"/>
        <v>94.7303921568628</v>
      </c>
      <c r="BL797" s="226">
        <f t="shared" si="374"/>
        <v>100</v>
      </c>
      <c r="BM797" s="226">
        <f t="shared" si="375"/>
        <v>67.1006944444445</v>
      </c>
      <c r="BN797" s="237">
        <f t="shared" si="365"/>
        <v>0.333333333333333</v>
      </c>
      <c r="BO797" s="237">
        <f t="shared" si="366"/>
        <v>1104</v>
      </c>
      <c r="BP797" s="237">
        <f t="shared" si="367"/>
        <v>2</v>
      </c>
      <c r="BQ797" s="238">
        <f t="shared" si="368"/>
        <v>288</v>
      </c>
      <c r="BR797" s="140"/>
      <c r="BS797" s="140"/>
      <c r="BT797" s="140"/>
      <c r="BU797" s="141"/>
      <c r="BV797" s="140"/>
      <c r="BW797" s="153">
        <f t="shared" si="362"/>
        <v>773</v>
      </c>
    </row>
    <row r="798" s="129" customFormat="1" spans="1:75">
      <c r="A798" s="170">
        <v>855</v>
      </c>
      <c r="B798" s="171">
        <v>46064</v>
      </c>
      <c r="C798" s="223" t="s">
        <v>97</v>
      </c>
      <c r="D798" s="130" t="str">
        <f t="shared" si="363"/>
        <v>HO</v>
      </c>
      <c r="E798" s="172" t="s">
        <v>175</v>
      </c>
      <c r="F798" s="172" t="s">
        <v>160</v>
      </c>
      <c r="G798" s="173" t="s">
        <v>157</v>
      </c>
      <c r="H798" s="173"/>
      <c r="I798" s="173"/>
      <c r="J798" s="105">
        <v>200497.11</v>
      </c>
      <c r="K798" s="197" t="str">
        <f>VLOOKUP(J798,'[3]Item List (3)'!A$1:B$110000,2,FALSE)</f>
        <v>OR.MNA6718G</v>
      </c>
      <c r="L798" s="105">
        <v>260129020</v>
      </c>
      <c r="M798" s="198" t="str">
        <f>IF((LEFT(J798))="2",$L$2,$J$2)</f>
        <v>OR</v>
      </c>
      <c r="N798" s="153">
        <v>15</v>
      </c>
      <c r="O798" s="199">
        <f t="shared" si="364"/>
        <v>240</v>
      </c>
      <c r="P798" s="153">
        <v>1</v>
      </c>
      <c r="Q798" s="153">
        <v>261</v>
      </c>
      <c r="R798" s="153"/>
      <c r="S798" s="153"/>
      <c r="T798" s="153"/>
      <c r="U798" s="209">
        <f t="shared" si="360"/>
        <v>261</v>
      </c>
      <c r="V798" s="153">
        <v>60</v>
      </c>
      <c r="W798" s="153"/>
      <c r="X798" s="153"/>
      <c r="Y798" s="153"/>
      <c r="Z798" s="153"/>
      <c r="AA798" s="153"/>
      <c r="AB798" s="153"/>
      <c r="AC798" s="153"/>
      <c r="AD798" s="153"/>
      <c r="AE798" s="153"/>
      <c r="AF798" s="153"/>
      <c r="AG798" s="153"/>
      <c r="AH798" s="153"/>
      <c r="AI798" s="153"/>
      <c r="AJ798" s="153"/>
      <c r="AK798" s="153"/>
      <c r="AL798" s="153"/>
      <c r="AM798" s="153"/>
      <c r="AN798" s="153"/>
      <c r="AO798" s="153"/>
      <c r="AP798" s="153">
        <v>420</v>
      </c>
      <c r="AQ798" s="153"/>
      <c r="AR798" s="153"/>
      <c r="AS798" s="153"/>
      <c r="AT798" s="153"/>
      <c r="AU798" s="153"/>
      <c r="AV798" s="153"/>
      <c r="AW798" s="153"/>
      <c r="AX798" s="153"/>
      <c r="AY798" s="153"/>
      <c r="AZ798" s="153"/>
      <c r="BA798" s="153"/>
      <c r="BB798" s="153"/>
      <c r="BC798" s="153"/>
      <c r="BD798" s="153"/>
      <c r="BE798" s="153"/>
      <c r="BF798" s="153"/>
      <c r="BG798" s="223">
        <f t="shared" si="369"/>
        <v>480</v>
      </c>
      <c r="BH798" s="224">
        <f t="shared" si="370"/>
        <v>8</v>
      </c>
      <c r="BI798" s="225">
        <f t="shared" si="371"/>
        <v>1</v>
      </c>
      <c r="BJ798" s="225">
        <f t="shared" si="372"/>
        <v>12.5</v>
      </c>
      <c r="BK798" s="226">
        <f t="shared" si="373"/>
        <v>108.75</v>
      </c>
      <c r="BL798" s="226">
        <f t="shared" si="374"/>
        <v>100</v>
      </c>
      <c r="BM798" s="226">
        <f t="shared" si="375"/>
        <v>13.59375</v>
      </c>
      <c r="BN798" s="237">
        <f t="shared" si="365"/>
        <v>7</v>
      </c>
      <c r="BO798" s="237">
        <f t="shared" si="366"/>
        <v>240</v>
      </c>
      <c r="BP798" s="237">
        <f t="shared" si="367"/>
        <v>0</v>
      </c>
      <c r="BQ798" s="238">
        <f t="shared" si="368"/>
        <v>0</v>
      </c>
      <c r="BR798" s="140"/>
      <c r="BS798" s="140"/>
      <c r="BT798" s="140"/>
      <c r="BU798" s="141"/>
      <c r="BV798" s="140"/>
      <c r="BW798" s="153">
        <f t="shared" si="362"/>
        <v>261</v>
      </c>
    </row>
    <row r="799" s="129" customFormat="1" spans="1:75">
      <c r="A799" s="170">
        <v>856</v>
      </c>
      <c r="B799" s="171">
        <v>46064</v>
      </c>
      <c r="C799" s="223" t="s">
        <v>99</v>
      </c>
      <c r="D799" s="130" t="str">
        <f t="shared" si="363"/>
        <v>HO</v>
      </c>
      <c r="E799" s="172" t="s">
        <v>175</v>
      </c>
      <c r="F799" s="172" t="s">
        <v>160</v>
      </c>
      <c r="G799" s="173" t="s">
        <v>161</v>
      </c>
      <c r="H799" s="173"/>
      <c r="I799" s="173"/>
      <c r="J799" s="105">
        <v>200497.11</v>
      </c>
      <c r="K799" s="197" t="str">
        <f>VLOOKUP(J799,'[3]Item List (3)'!A$1:B$110000,2,FALSE)</f>
        <v>OR.MNA6718G</v>
      </c>
      <c r="L799" s="105">
        <v>260129020</v>
      </c>
      <c r="M799" s="198" t="str">
        <f>IF((LEFT(J799))="2",$L$2,$J$2)</f>
        <v>OR</v>
      </c>
      <c r="N799" s="153">
        <v>15</v>
      </c>
      <c r="O799" s="199">
        <f t="shared" si="364"/>
        <v>240</v>
      </c>
      <c r="P799" s="153">
        <v>1</v>
      </c>
      <c r="Q799" s="153">
        <v>788</v>
      </c>
      <c r="R799" s="153"/>
      <c r="S799" s="153"/>
      <c r="T799" s="153"/>
      <c r="U799" s="209">
        <f t="shared" si="360"/>
        <v>788</v>
      </c>
      <c r="V799" s="153">
        <v>230</v>
      </c>
      <c r="W799" s="153"/>
      <c r="X799" s="153"/>
      <c r="Y799" s="153"/>
      <c r="Z799" s="153"/>
      <c r="AA799" s="153"/>
      <c r="AB799" s="153"/>
      <c r="AC799" s="153"/>
      <c r="AD799" s="153"/>
      <c r="AE799" s="153"/>
      <c r="AF799" s="153"/>
      <c r="AG799" s="153"/>
      <c r="AH799" s="153"/>
      <c r="AI799" s="153"/>
      <c r="AJ799" s="153"/>
      <c r="AK799" s="153"/>
      <c r="AL799" s="153"/>
      <c r="AM799" s="153"/>
      <c r="AN799" s="153">
        <v>240</v>
      </c>
      <c r="AO799" s="153"/>
      <c r="AP799" s="153">
        <v>10</v>
      </c>
      <c r="AQ799" s="153"/>
      <c r="AR799" s="153"/>
      <c r="AS799" s="153"/>
      <c r="AT799" s="153"/>
      <c r="AU799" s="153"/>
      <c r="AV799" s="153"/>
      <c r="AW799" s="153"/>
      <c r="AX799" s="153"/>
      <c r="AY799" s="153"/>
      <c r="AZ799" s="153"/>
      <c r="BA799" s="153"/>
      <c r="BB799" s="153"/>
      <c r="BC799" s="153"/>
      <c r="BD799" s="153"/>
      <c r="BE799" s="153"/>
      <c r="BF799" s="153"/>
      <c r="BG799" s="223">
        <f t="shared" si="369"/>
        <v>480</v>
      </c>
      <c r="BH799" s="224">
        <f t="shared" si="370"/>
        <v>8</v>
      </c>
      <c r="BI799" s="225">
        <f t="shared" si="371"/>
        <v>3.83333333333333</v>
      </c>
      <c r="BJ799" s="225">
        <f t="shared" si="372"/>
        <v>47.9166666666667</v>
      </c>
      <c r="BK799" s="226">
        <f t="shared" si="373"/>
        <v>85.6521739130435</v>
      </c>
      <c r="BL799" s="226">
        <f t="shared" si="374"/>
        <v>100</v>
      </c>
      <c r="BM799" s="226">
        <f t="shared" si="375"/>
        <v>41.0416666666667</v>
      </c>
      <c r="BN799" s="237">
        <f t="shared" si="365"/>
        <v>0.166666666666667</v>
      </c>
      <c r="BO799" s="237">
        <f t="shared" si="366"/>
        <v>1880</v>
      </c>
      <c r="BP799" s="237">
        <f t="shared" si="367"/>
        <v>4</v>
      </c>
      <c r="BQ799" s="238">
        <f t="shared" si="368"/>
        <v>960</v>
      </c>
      <c r="BR799" s="140"/>
      <c r="BS799" s="140"/>
      <c r="BT799" s="140"/>
      <c r="BU799" s="141"/>
      <c r="BV799" s="140"/>
      <c r="BW799" s="153">
        <f t="shared" si="362"/>
        <v>788</v>
      </c>
    </row>
    <row r="800" s="129" customFormat="1" spans="1:75">
      <c r="A800" s="170">
        <v>857</v>
      </c>
      <c r="B800" s="171">
        <v>46064</v>
      </c>
      <c r="C800" s="223" t="s">
        <v>97</v>
      </c>
      <c r="D800" s="130" t="str">
        <f t="shared" si="363"/>
        <v>HO</v>
      </c>
      <c r="E800" s="172" t="s">
        <v>177</v>
      </c>
      <c r="F800" s="172" t="s">
        <v>160</v>
      </c>
      <c r="G800" s="173" t="s">
        <v>171</v>
      </c>
      <c r="H800" s="173"/>
      <c r="I800" s="173"/>
      <c r="J800" s="105">
        <v>104247</v>
      </c>
      <c r="K800" s="197" t="str">
        <f>VLOOKUP(J800,'[3]Item List (3)'!A$1:B$110000,2,FALSE)</f>
        <v>IR.209</v>
      </c>
      <c r="L800" s="105">
        <v>260104001</v>
      </c>
      <c r="M800" s="198" t="str">
        <f>IF((LEFT(J800))="2",$L$2,$J$2)</f>
        <v>IR</v>
      </c>
      <c r="N800" s="153">
        <v>15</v>
      </c>
      <c r="O800" s="199">
        <f t="shared" si="364"/>
        <v>240</v>
      </c>
      <c r="P800" s="153">
        <v>1</v>
      </c>
      <c r="Q800" s="153">
        <v>1260</v>
      </c>
      <c r="R800" s="153"/>
      <c r="S800" s="153"/>
      <c r="T800" s="153"/>
      <c r="U800" s="209">
        <f t="shared" si="360"/>
        <v>1260</v>
      </c>
      <c r="V800" s="153">
        <v>330</v>
      </c>
      <c r="W800" s="153"/>
      <c r="X800" s="153"/>
      <c r="Y800" s="153"/>
      <c r="Z800" s="15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  <c r="AN800" s="153">
        <v>130</v>
      </c>
      <c r="AO800" s="153"/>
      <c r="AP800" s="153">
        <v>20</v>
      </c>
      <c r="AQ800" s="153"/>
      <c r="AR800" s="153"/>
      <c r="AS800" s="153"/>
      <c r="AT800" s="153"/>
      <c r="AU800" s="153"/>
      <c r="AV800" s="153"/>
      <c r="AW800" s="153"/>
      <c r="AX800" s="153"/>
      <c r="AY800" s="153"/>
      <c r="AZ800" s="153"/>
      <c r="BA800" s="153"/>
      <c r="BB800" s="153"/>
      <c r="BC800" s="153"/>
      <c r="BD800" s="153"/>
      <c r="BE800" s="153"/>
      <c r="BF800" s="153"/>
      <c r="BG800" s="223">
        <f t="shared" si="369"/>
        <v>480</v>
      </c>
      <c r="BH800" s="224">
        <f t="shared" si="370"/>
        <v>8</v>
      </c>
      <c r="BI800" s="225">
        <f t="shared" si="371"/>
        <v>5.5</v>
      </c>
      <c r="BJ800" s="225">
        <f t="shared" si="372"/>
        <v>68.75</v>
      </c>
      <c r="BK800" s="226">
        <f t="shared" si="373"/>
        <v>95.4545454545455</v>
      </c>
      <c r="BL800" s="226">
        <f t="shared" si="374"/>
        <v>100</v>
      </c>
      <c r="BM800" s="226">
        <f t="shared" si="375"/>
        <v>65.625</v>
      </c>
      <c r="BN800" s="237">
        <f t="shared" si="365"/>
        <v>0.333333333333333</v>
      </c>
      <c r="BO800" s="237">
        <f t="shared" si="366"/>
        <v>1840</v>
      </c>
      <c r="BP800" s="237">
        <f t="shared" si="367"/>
        <v>2.16666666666667</v>
      </c>
      <c r="BQ800" s="238">
        <f t="shared" si="368"/>
        <v>520</v>
      </c>
      <c r="BR800" s="140"/>
      <c r="BS800" s="140"/>
      <c r="BT800" s="140"/>
      <c r="BU800" s="141"/>
      <c r="BV800" s="140"/>
      <c r="BW800" s="153">
        <f t="shared" si="362"/>
        <v>1260</v>
      </c>
    </row>
    <row r="801" s="129" customFormat="1" spans="1:75">
      <c r="A801" s="170">
        <v>858</v>
      </c>
      <c r="B801" s="171">
        <v>46064</v>
      </c>
      <c r="C801" s="223" t="s">
        <v>99</v>
      </c>
      <c r="D801" s="130" t="str">
        <f t="shared" si="363"/>
        <v>HO</v>
      </c>
      <c r="E801" s="172" t="s">
        <v>177</v>
      </c>
      <c r="F801" s="172" t="s">
        <v>160</v>
      </c>
      <c r="G801" s="173" t="s">
        <v>168</v>
      </c>
      <c r="H801" s="173"/>
      <c r="I801" s="173"/>
      <c r="J801" s="105">
        <v>104247</v>
      </c>
      <c r="K801" s="197" t="str">
        <f>VLOOKUP(J801,'[3]Item List (3)'!A$1:B$110000,2,FALSE)</f>
        <v>IR.209</v>
      </c>
      <c r="L801" s="105">
        <v>260104001</v>
      </c>
      <c r="M801" s="198" t="str">
        <f>IF((LEFT(J801))="2",$L$2,$J$2)</f>
        <v>IR</v>
      </c>
      <c r="N801" s="153">
        <v>15</v>
      </c>
      <c r="O801" s="199">
        <f t="shared" si="364"/>
        <v>240</v>
      </c>
      <c r="P801" s="153">
        <v>1</v>
      </c>
      <c r="Q801" s="153">
        <v>1554</v>
      </c>
      <c r="R801" s="153"/>
      <c r="S801" s="153"/>
      <c r="T801" s="153"/>
      <c r="U801" s="209">
        <f t="shared" si="360"/>
        <v>1554</v>
      </c>
      <c r="V801" s="153">
        <v>405</v>
      </c>
      <c r="W801" s="153"/>
      <c r="X801" s="153"/>
      <c r="Y801" s="153"/>
      <c r="Z801" s="153"/>
      <c r="AA801" s="153"/>
      <c r="AB801" s="153"/>
      <c r="AC801" s="153"/>
      <c r="AD801" s="153"/>
      <c r="AE801" s="153"/>
      <c r="AF801" s="153"/>
      <c r="AG801" s="153"/>
      <c r="AH801" s="153"/>
      <c r="AI801" s="153"/>
      <c r="AJ801" s="153"/>
      <c r="AK801" s="153"/>
      <c r="AL801" s="153"/>
      <c r="AM801" s="153"/>
      <c r="AN801" s="153">
        <v>45</v>
      </c>
      <c r="AO801" s="153"/>
      <c r="AP801" s="153">
        <v>30</v>
      </c>
      <c r="AQ801" s="153"/>
      <c r="AR801" s="153"/>
      <c r="AS801" s="153"/>
      <c r="AT801" s="153"/>
      <c r="AU801" s="153"/>
      <c r="AV801" s="153"/>
      <c r="AW801" s="153"/>
      <c r="AX801" s="153"/>
      <c r="AY801" s="153"/>
      <c r="AZ801" s="153"/>
      <c r="BA801" s="153"/>
      <c r="BB801" s="153"/>
      <c r="BC801" s="153"/>
      <c r="BD801" s="153"/>
      <c r="BE801" s="153"/>
      <c r="BF801" s="153"/>
      <c r="BG801" s="223">
        <f t="shared" si="369"/>
        <v>480</v>
      </c>
      <c r="BH801" s="224">
        <f t="shared" si="370"/>
        <v>8</v>
      </c>
      <c r="BI801" s="225">
        <f t="shared" si="371"/>
        <v>6.75</v>
      </c>
      <c r="BJ801" s="225">
        <f t="shared" si="372"/>
        <v>84.375</v>
      </c>
      <c r="BK801" s="226">
        <f t="shared" si="373"/>
        <v>95.9259259259259</v>
      </c>
      <c r="BL801" s="226">
        <f t="shared" si="374"/>
        <v>100</v>
      </c>
      <c r="BM801" s="226">
        <f t="shared" si="375"/>
        <v>80.9375</v>
      </c>
      <c r="BN801" s="237">
        <f t="shared" si="365"/>
        <v>0.5</v>
      </c>
      <c r="BO801" s="237">
        <f t="shared" si="366"/>
        <v>1800</v>
      </c>
      <c r="BP801" s="237">
        <f t="shared" si="367"/>
        <v>0.75</v>
      </c>
      <c r="BQ801" s="238">
        <f t="shared" si="368"/>
        <v>180</v>
      </c>
      <c r="BR801" s="140"/>
      <c r="BS801" s="140"/>
      <c r="BT801" s="140"/>
      <c r="BU801" s="141"/>
      <c r="BV801" s="140"/>
      <c r="BW801" s="153">
        <f t="shared" si="362"/>
        <v>1554</v>
      </c>
    </row>
    <row r="802" s="129" customFormat="1" spans="1:75">
      <c r="A802" s="170">
        <v>859</v>
      </c>
      <c r="B802" s="171">
        <v>46064</v>
      </c>
      <c r="C802" s="223" t="s">
        <v>97</v>
      </c>
      <c r="D802" s="130" t="str">
        <f t="shared" si="363"/>
        <v>HO</v>
      </c>
      <c r="E802" s="172" t="s">
        <v>178</v>
      </c>
      <c r="F802" s="172" t="s">
        <v>160</v>
      </c>
      <c r="G802" s="173" t="s">
        <v>171</v>
      </c>
      <c r="H802" s="173"/>
      <c r="I802" s="173"/>
      <c r="J802" s="105">
        <v>208247</v>
      </c>
      <c r="K802" s="197" t="str">
        <f>VLOOKUP(J802,'[3]Item List (3)'!A$1:B$110000,2,FALSE)</f>
        <v>OR.209 YY2 </v>
      </c>
      <c r="L802" s="105">
        <v>260104004</v>
      </c>
      <c r="M802" s="198" t="str">
        <f>IF((LEFT(J802))="2",$L$2,$J$2)</f>
        <v>OR</v>
      </c>
      <c r="N802" s="153">
        <v>20</v>
      </c>
      <c r="O802" s="199">
        <f t="shared" si="364"/>
        <v>180</v>
      </c>
      <c r="P802" s="153">
        <v>1</v>
      </c>
      <c r="Q802" s="153">
        <v>1230</v>
      </c>
      <c r="R802" s="153"/>
      <c r="S802" s="153"/>
      <c r="T802" s="153"/>
      <c r="U802" s="209">
        <f t="shared" si="360"/>
        <v>1230</v>
      </c>
      <c r="V802" s="153">
        <v>440</v>
      </c>
      <c r="W802" s="153"/>
      <c r="X802" s="153">
        <v>10</v>
      </c>
      <c r="Y802" s="153"/>
      <c r="Z802" s="153"/>
      <c r="AA802" s="153"/>
      <c r="AB802" s="153"/>
      <c r="AC802" s="153"/>
      <c r="AD802" s="153"/>
      <c r="AE802" s="153"/>
      <c r="AF802" s="153"/>
      <c r="AG802" s="153"/>
      <c r="AH802" s="153"/>
      <c r="AI802" s="153"/>
      <c r="AJ802" s="153"/>
      <c r="AK802" s="153"/>
      <c r="AL802" s="153"/>
      <c r="AM802" s="153"/>
      <c r="AN802" s="153"/>
      <c r="AO802" s="153"/>
      <c r="AP802" s="153">
        <v>30</v>
      </c>
      <c r="AQ802" s="153"/>
      <c r="AR802" s="153"/>
      <c r="AS802" s="153"/>
      <c r="AT802" s="153"/>
      <c r="AU802" s="153"/>
      <c r="AV802" s="153"/>
      <c r="AW802" s="153"/>
      <c r="AX802" s="153"/>
      <c r="AY802" s="153"/>
      <c r="AZ802" s="153"/>
      <c r="BA802" s="153"/>
      <c r="BB802" s="153"/>
      <c r="BC802" s="153"/>
      <c r="BD802" s="153"/>
      <c r="BE802" s="153"/>
      <c r="BF802" s="153"/>
      <c r="BG802" s="223">
        <f t="shared" si="369"/>
        <v>480</v>
      </c>
      <c r="BH802" s="224">
        <f t="shared" si="370"/>
        <v>8</v>
      </c>
      <c r="BI802" s="225">
        <f t="shared" si="371"/>
        <v>7.33333333333333</v>
      </c>
      <c r="BJ802" s="225">
        <f t="shared" si="372"/>
        <v>91.6666666666667</v>
      </c>
      <c r="BK802" s="226">
        <f t="shared" si="373"/>
        <v>93.1818181818182</v>
      </c>
      <c r="BL802" s="226">
        <f t="shared" si="374"/>
        <v>100</v>
      </c>
      <c r="BM802" s="226">
        <f t="shared" si="375"/>
        <v>85.4166666666666</v>
      </c>
      <c r="BN802" s="237">
        <f t="shared" si="365"/>
        <v>0.5</v>
      </c>
      <c r="BO802" s="237">
        <f t="shared" si="366"/>
        <v>1350</v>
      </c>
      <c r="BP802" s="237">
        <f t="shared" si="367"/>
        <v>0.166666666666667</v>
      </c>
      <c r="BQ802" s="238">
        <f t="shared" si="368"/>
        <v>30</v>
      </c>
      <c r="BR802" s="140"/>
      <c r="BS802" s="140"/>
      <c r="BT802" s="140"/>
      <c r="BU802" s="141"/>
      <c r="BV802" s="140"/>
      <c r="BW802" s="153">
        <f t="shared" si="362"/>
        <v>1230</v>
      </c>
    </row>
    <row r="803" s="129" customFormat="1" spans="1:75">
      <c r="A803" s="170">
        <v>860</v>
      </c>
      <c r="B803" s="171">
        <v>46064</v>
      </c>
      <c r="C803" s="223" t="s">
        <v>99</v>
      </c>
      <c r="D803" s="130" t="str">
        <f t="shared" si="363"/>
        <v>HO</v>
      </c>
      <c r="E803" s="172" t="s">
        <v>178</v>
      </c>
      <c r="F803" s="172" t="s">
        <v>160</v>
      </c>
      <c r="G803" s="173" t="s">
        <v>168</v>
      </c>
      <c r="H803" s="173"/>
      <c r="I803" s="173"/>
      <c r="J803" s="105">
        <v>208247</v>
      </c>
      <c r="K803" s="197" t="str">
        <f>VLOOKUP(J803,'[3]Item List (3)'!A$1:B$110000,2,FALSE)</f>
        <v>OR.209 YY2 </v>
      </c>
      <c r="L803" s="105">
        <v>260104004</v>
      </c>
      <c r="M803" s="198" t="str">
        <f>IF((LEFT(J803))="2",$L$2,$J$2)</f>
        <v>OR</v>
      </c>
      <c r="N803" s="153">
        <v>20</v>
      </c>
      <c r="O803" s="199">
        <f t="shared" si="364"/>
        <v>180</v>
      </c>
      <c r="P803" s="153">
        <v>1</v>
      </c>
      <c r="Q803" s="153">
        <v>1277</v>
      </c>
      <c r="R803" s="153"/>
      <c r="S803" s="153"/>
      <c r="T803" s="153"/>
      <c r="U803" s="209">
        <f t="shared" si="360"/>
        <v>1277</v>
      </c>
      <c r="V803" s="153">
        <v>450</v>
      </c>
      <c r="W803" s="153"/>
      <c r="X803" s="153"/>
      <c r="Y803" s="153"/>
      <c r="Z803" s="153"/>
      <c r="AA803" s="153"/>
      <c r="AB803" s="153"/>
      <c r="AC803" s="153"/>
      <c r="AD803" s="153"/>
      <c r="AE803" s="153"/>
      <c r="AF803" s="153"/>
      <c r="AG803" s="153"/>
      <c r="AH803" s="153"/>
      <c r="AI803" s="153"/>
      <c r="AJ803" s="153"/>
      <c r="AK803" s="153"/>
      <c r="AL803" s="153"/>
      <c r="AM803" s="153"/>
      <c r="AN803" s="153"/>
      <c r="AO803" s="153"/>
      <c r="AP803" s="153">
        <v>30</v>
      </c>
      <c r="AQ803" s="153"/>
      <c r="AR803" s="153"/>
      <c r="AS803" s="153"/>
      <c r="AT803" s="153"/>
      <c r="AU803" s="153"/>
      <c r="AV803" s="153"/>
      <c r="AW803" s="153"/>
      <c r="AX803" s="153"/>
      <c r="AY803" s="153"/>
      <c r="AZ803" s="153"/>
      <c r="BA803" s="153"/>
      <c r="BB803" s="153"/>
      <c r="BC803" s="153"/>
      <c r="BD803" s="153"/>
      <c r="BE803" s="153"/>
      <c r="BF803" s="153"/>
      <c r="BG803" s="223">
        <f t="shared" si="369"/>
        <v>480</v>
      </c>
      <c r="BH803" s="224">
        <f t="shared" si="370"/>
        <v>8</v>
      </c>
      <c r="BI803" s="225">
        <f t="shared" si="371"/>
        <v>7.5</v>
      </c>
      <c r="BJ803" s="225">
        <f t="shared" si="372"/>
        <v>93.75</v>
      </c>
      <c r="BK803" s="226">
        <f t="shared" si="373"/>
        <v>94.5925925925926</v>
      </c>
      <c r="BL803" s="226">
        <f t="shared" si="374"/>
        <v>100</v>
      </c>
      <c r="BM803" s="226">
        <f t="shared" si="375"/>
        <v>88.6805555555556</v>
      </c>
      <c r="BN803" s="237">
        <f t="shared" si="365"/>
        <v>0.5</v>
      </c>
      <c r="BO803" s="237">
        <f t="shared" si="366"/>
        <v>1350</v>
      </c>
      <c r="BP803" s="237">
        <f t="shared" si="367"/>
        <v>0</v>
      </c>
      <c r="BQ803" s="238">
        <f t="shared" si="368"/>
        <v>0</v>
      </c>
      <c r="BR803" s="140"/>
      <c r="BS803" s="140"/>
      <c r="BT803" s="140"/>
      <c r="BU803" s="141"/>
      <c r="BV803" s="140"/>
      <c r="BW803" s="153">
        <f t="shared" si="362"/>
        <v>1277</v>
      </c>
    </row>
    <row r="804" s="129" customFormat="1" spans="1:75">
      <c r="A804" s="170">
        <v>861</v>
      </c>
      <c r="B804" s="171">
        <v>46065</v>
      </c>
      <c r="C804" s="223" t="s">
        <v>97</v>
      </c>
      <c r="D804" s="130" t="s">
        <v>106</v>
      </c>
      <c r="E804" s="172" t="s">
        <v>98</v>
      </c>
      <c r="F804" s="172"/>
      <c r="G804" s="173"/>
      <c r="H804" s="173"/>
      <c r="I804" s="173"/>
      <c r="J804" s="105"/>
      <c r="K804" s="197" t="e">
        <v>#N/A</v>
      </c>
      <c r="L804" s="105"/>
      <c r="M804" s="198" t="s">
        <v>4</v>
      </c>
      <c r="N804" s="153"/>
      <c r="O804" s="199" t="s">
        <v>196</v>
      </c>
      <c r="P804" s="153"/>
      <c r="Q804" s="153"/>
      <c r="R804" s="153"/>
      <c r="S804" s="153"/>
      <c r="T804" s="153"/>
      <c r="U804" s="209">
        <v>0</v>
      </c>
      <c r="V804" s="153"/>
      <c r="W804" s="153"/>
      <c r="X804" s="153"/>
      <c r="Y804" s="153"/>
      <c r="Z804" s="153"/>
      <c r="AA804" s="153"/>
      <c r="AB804" s="153"/>
      <c r="AC804" s="153"/>
      <c r="AD804" s="153"/>
      <c r="AE804" s="153"/>
      <c r="AF804" s="153"/>
      <c r="AG804" s="153"/>
      <c r="AH804" s="153"/>
      <c r="AI804" s="153"/>
      <c r="AJ804" s="153"/>
      <c r="AK804" s="153"/>
      <c r="AL804" s="153"/>
      <c r="AM804" s="153"/>
      <c r="AN804" s="153"/>
      <c r="AO804" s="153"/>
      <c r="AP804" s="153"/>
      <c r="AQ804" s="153"/>
      <c r="AR804" s="153"/>
      <c r="AS804" s="153"/>
      <c r="AT804" s="153"/>
      <c r="AU804" s="153"/>
      <c r="AV804" s="153"/>
      <c r="AW804" s="153"/>
      <c r="AX804" s="153"/>
      <c r="AY804" s="153"/>
      <c r="AZ804" s="153"/>
      <c r="BA804" s="153"/>
      <c r="BB804" s="153"/>
      <c r="BC804" s="153"/>
      <c r="BD804" s="153"/>
      <c r="BE804" s="153"/>
      <c r="BF804" s="153"/>
      <c r="BG804" s="223">
        <v>0</v>
      </c>
      <c r="BH804" s="224">
        <v>0</v>
      </c>
      <c r="BI804" s="225">
        <v>0</v>
      </c>
      <c r="BJ804" s="225">
        <v>0</v>
      </c>
      <c r="BK804" s="226">
        <v>0</v>
      </c>
      <c r="BL804" s="226">
        <v>0</v>
      </c>
      <c r="BM804" s="226">
        <v>0</v>
      </c>
      <c r="BN804" s="237">
        <v>0</v>
      </c>
      <c r="BO804" s="237">
        <v>0</v>
      </c>
      <c r="BP804" s="237">
        <v>0</v>
      </c>
      <c r="BQ804" s="238">
        <v>0</v>
      </c>
      <c r="BR804" s="140"/>
      <c r="BS804" s="140"/>
      <c r="BT804" s="140"/>
      <c r="BU804" s="141"/>
      <c r="BV804" s="140"/>
      <c r="BW804" s="153">
        <f t="shared" si="362"/>
        <v>0</v>
      </c>
    </row>
    <row r="805" s="129" customFormat="1" spans="1:75">
      <c r="A805" s="170">
        <v>862</v>
      </c>
      <c r="B805" s="171">
        <v>46065</v>
      </c>
      <c r="C805" s="223" t="s">
        <v>99</v>
      </c>
      <c r="D805" s="130" t="s">
        <v>106</v>
      </c>
      <c r="E805" s="172" t="s">
        <v>98</v>
      </c>
      <c r="F805" s="172" t="s">
        <v>100</v>
      </c>
      <c r="G805" s="173" t="s">
        <v>105</v>
      </c>
      <c r="H805" s="173" t="s">
        <v>189</v>
      </c>
      <c r="I805" s="173"/>
      <c r="J805" s="105">
        <v>208417</v>
      </c>
      <c r="K805" s="197" t="s">
        <v>197</v>
      </c>
      <c r="L805" s="105">
        <v>260110013</v>
      </c>
      <c r="M805" s="198" t="s">
        <v>5</v>
      </c>
      <c r="N805" s="153"/>
      <c r="O805" s="199" t="s">
        <v>196</v>
      </c>
      <c r="P805" s="153">
        <v>1</v>
      </c>
      <c r="Q805" s="153">
        <v>3500</v>
      </c>
      <c r="R805" s="153"/>
      <c r="S805" s="153"/>
      <c r="T805" s="153"/>
      <c r="U805" s="209">
        <v>3500</v>
      </c>
      <c r="V805" s="153">
        <v>240</v>
      </c>
      <c r="W805" s="153"/>
      <c r="X805" s="153"/>
      <c r="Y805" s="153"/>
      <c r="Z805" s="153"/>
      <c r="AA805" s="153"/>
      <c r="AB805" s="153"/>
      <c r="AC805" s="153"/>
      <c r="AD805" s="153"/>
      <c r="AE805" s="153"/>
      <c r="AF805" s="153"/>
      <c r="AG805" s="153"/>
      <c r="AH805" s="153"/>
      <c r="AI805" s="153"/>
      <c r="AJ805" s="153"/>
      <c r="AK805" s="153"/>
      <c r="AL805" s="153"/>
      <c r="AM805" s="153"/>
      <c r="AN805" s="153"/>
      <c r="AO805" s="153"/>
      <c r="AP805" s="153"/>
      <c r="AQ805" s="153">
        <v>120</v>
      </c>
      <c r="AR805" s="153">
        <v>120</v>
      </c>
      <c r="AS805" s="153"/>
      <c r="AT805" s="153"/>
      <c r="AU805" s="153"/>
      <c r="AV805" s="153"/>
      <c r="AW805" s="153"/>
      <c r="AX805" s="153"/>
      <c r="AY805" s="153"/>
      <c r="AZ805" s="153"/>
      <c r="BA805" s="153"/>
      <c r="BB805" s="153"/>
      <c r="BC805" s="153"/>
      <c r="BD805" s="153"/>
      <c r="BE805" s="153"/>
      <c r="BF805" s="153"/>
      <c r="BG805" s="223">
        <v>480</v>
      </c>
      <c r="BH805" s="224">
        <v>8</v>
      </c>
      <c r="BI805" s="225">
        <v>4</v>
      </c>
      <c r="BJ805" s="225">
        <v>50</v>
      </c>
      <c r="BK805" s="226">
        <v>0</v>
      </c>
      <c r="BL805" s="226">
        <v>100</v>
      </c>
      <c r="BM805" s="226">
        <v>0</v>
      </c>
      <c r="BN805" s="237">
        <v>0</v>
      </c>
      <c r="BO805" s="237">
        <v>0</v>
      </c>
      <c r="BP805" s="237">
        <v>4</v>
      </c>
      <c r="BQ805" s="238">
        <v>0</v>
      </c>
      <c r="BR805" s="140"/>
      <c r="BS805" s="140"/>
      <c r="BT805" s="140"/>
      <c r="BU805" s="141"/>
      <c r="BV805" s="140"/>
      <c r="BW805" s="153">
        <f t="shared" si="362"/>
        <v>3500</v>
      </c>
    </row>
    <row r="806" s="129" customFormat="1" spans="1:75">
      <c r="A806" s="170">
        <v>863</v>
      </c>
      <c r="B806" s="171">
        <v>46065</v>
      </c>
      <c r="C806" s="223" t="s">
        <v>97</v>
      </c>
      <c r="D806" s="130" t="s">
        <v>106</v>
      </c>
      <c r="E806" s="172" t="s">
        <v>103</v>
      </c>
      <c r="F806" s="172" t="s">
        <v>106</v>
      </c>
      <c r="G806" s="173" t="s">
        <v>101</v>
      </c>
      <c r="H806" s="173" t="s">
        <v>102</v>
      </c>
      <c r="I806" s="173"/>
      <c r="J806" s="105">
        <v>100742</v>
      </c>
      <c r="K806" s="197" t="s">
        <v>198</v>
      </c>
      <c r="L806" s="105">
        <v>260127002</v>
      </c>
      <c r="M806" s="198" t="s">
        <v>4</v>
      </c>
      <c r="N806" s="153"/>
      <c r="O806" s="199" t="s">
        <v>196</v>
      </c>
      <c r="P806" s="153">
        <v>1</v>
      </c>
      <c r="Q806" s="153">
        <v>1112</v>
      </c>
      <c r="R806" s="153"/>
      <c r="S806" s="153"/>
      <c r="T806" s="153"/>
      <c r="U806" s="209">
        <v>1112</v>
      </c>
      <c r="V806" s="153">
        <v>270</v>
      </c>
      <c r="W806" s="153">
        <v>60</v>
      </c>
      <c r="X806" s="153"/>
      <c r="Y806" s="153"/>
      <c r="Z806" s="153"/>
      <c r="AA806" s="153"/>
      <c r="AB806" s="153"/>
      <c r="AC806" s="153"/>
      <c r="AD806" s="153"/>
      <c r="AE806" s="153"/>
      <c r="AF806" s="153"/>
      <c r="AG806" s="153"/>
      <c r="AH806" s="153"/>
      <c r="AI806" s="153"/>
      <c r="AJ806" s="153"/>
      <c r="AK806" s="153"/>
      <c r="AL806" s="153"/>
      <c r="AM806" s="153"/>
      <c r="AN806" s="153"/>
      <c r="AO806" s="153"/>
      <c r="AP806" s="153"/>
      <c r="AQ806" s="153">
        <v>120</v>
      </c>
      <c r="AR806" s="153">
        <v>30</v>
      </c>
      <c r="AS806" s="153"/>
      <c r="AT806" s="153"/>
      <c r="AU806" s="153"/>
      <c r="AV806" s="153"/>
      <c r="AW806" s="153"/>
      <c r="AX806" s="153"/>
      <c r="AY806" s="153"/>
      <c r="AZ806" s="153"/>
      <c r="BA806" s="153"/>
      <c r="BB806" s="153"/>
      <c r="BC806" s="153"/>
      <c r="BD806" s="153"/>
      <c r="BE806" s="153"/>
      <c r="BF806" s="153"/>
      <c r="BG806" s="223">
        <v>480</v>
      </c>
      <c r="BH806" s="224">
        <v>8</v>
      </c>
      <c r="BI806" s="225">
        <v>4.5</v>
      </c>
      <c r="BJ806" s="225">
        <v>56.25</v>
      </c>
      <c r="BK806" s="226">
        <v>0</v>
      </c>
      <c r="BL806" s="226">
        <v>100</v>
      </c>
      <c r="BM806" s="226">
        <v>0</v>
      </c>
      <c r="BN806" s="237">
        <v>1</v>
      </c>
      <c r="BO806" s="237">
        <v>0</v>
      </c>
      <c r="BP806" s="237">
        <v>2.5</v>
      </c>
      <c r="BQ806" s="238">
        <v>0</v>
      </c>
      <c r="BR806" s="140"/>
      <c r="BS806" s="140"/>
      <c r="BT806" s="140"/>
      <c r="BU806" s="141"/>
      <c r="BV806" s="140"/>
      <c r="BW806" s="153">
        <f t="shared" si="362"/>
        <v>1112</v>
      </c>
    </row>
    <row r="807" s="129" customFormat="1" spans="1:75">
      <c r="A807" s="170">
        <v>864</v>
      </c>
      <c r="B807" s="171">
        <v>46065</v>
      </c>
      <c r="C807" s="223" t="s">
        <v>99</v>
      </c>
      <c r="D807" s="130" t="s">
        <v>106</v>
      </c>
      <c r="E807" s="172" t="s">
        <v>103</v>
      </c>
      <c r="F807" s="172" t="s">
        <v>106</v>
      </c>
      <c r="G807" s="173" t="s">
        <v>194</v>
      </c>
      <c r="H807" s="173" t="s">
        <v>180</v>
      </c>
      <c r="I807" s="173" t="s">
        <v>188</v>
      </c>
      <c r="J807" s="105">
        <v>200609.2</v>
      </c>
      <c r="K807" s="197" t="s">
        <v>199</v>
      </c>
      <c r="L807" s="105">
        <v>260129008</v>
      </c>
      <c r="M807" s="198" t="s">
        <v>5</v>
      </c>
      <c r="N807" s="153"/>
      <c r="O807" s="199" t="s">
        <v>196</v>
      </c>
      <c r="P807" s="153">
        <v>1</v>
      </c>
      <c r="Q807" s="153">
        <v>1000</v>
      </c>
      <c r="R807" s="153"/>
      <c r="S807" s="153"/>
      <c r="T807" s="153"/>
      <c r="U807" s="209">
        <v>1000</v>
      </c>
      <c r="V807" s="153">
        <v>90</v>
      </c>
      <c r="W807" s="153"/>
      <c r="X807" s="153"/>
      <c r="Y807" s="153"/>
      <c r="Z807" s="153"/>
      <c r="AA807" s="153"/>
      <c r="AB807" s="153"/>
      <c r="AC807" s="153"/>
      <c r="AD807" s="153"/>
      <c r="AE807" s="153"/>
      <c r="AF807" s="153"/>
      <c r="AG807" s="153"/>
      <c r="AH807" s="153"/>
      <c r="AI807" s="153"/>
      <c r="AJ807" s="153"/>
      <c r="AK807" s="153"/>
      <c r="AL807" s="153"/>
      <c r="AM807" s="153"/>
      <c r="AN807" s="153"/>
      <c r="AO807" s="153"/>
      <c r="AP807" s="153"/>
      <c r="AQ807" s="153">
        <v>60</v>
      </c>
      <c r="AR807" s="153"/>
      <c r="AS807" s="153"/>
      <c r="AT807" s="153"/>
      <c r="AU807" s="153"/>
      <c r="AV807" s="153"/>
      <c r="AW807" s="153"/>
      <c r="AX807" s="153"/>
      <c r="AY807" s="153"/>
      <c r="AZ807" s="153"/>
      <c r="BA807" s="153"/>
      <c r="BB807" s="153"/>
      <c r="BC807" s="153"/>
      <c r="BD807" s="153"/>
      <c r="BE807" s="153"/>
      <c r="BF807" s="153"/>
      <c r="BG807" s="223">
        <v>150</v>
      </c>
      <c r="BH807" s="224">
        <v>2.5</v>
      </c>
      <c r="BI807" s="225">
        <v>1.5</v>
      </c>
      <c r="BJ807" s="225">
        <v>60</v>
      </c>
      <c r="BK807" s="226">
        <v>0</v>
      </c>
      <c r="BL807" s="226">
        <v>100</v>
      </c>
      <c r="BM807" s="226">
        <v>0</v>
      </c>
      <c r="BN807" s="237">
        <v>0</v>
      </c>
      <c r="BO807" s="237">
        <v>0</v>
      </c>
      <c r="BP807" s="237">
        <v>1</v>
      </c>
      <c r="BQ807" s="238">
        <v>0</v>
      </c>
      <c r="BR807" s="140"/>
      <c r="BS807" s="140"/>
      <c r="BT807" s="140"/>
      <c r="BU807" s="141"/>
      <c r="BV807" s="140"/>
      <c r="BW807" s="153">
        <f t="shared" si="362"/>
        <v>1000</v>
      </c>
    </row>
    <row r="808" s="129" customFormat="1" spans="1:75">
      <c r="A808" s="170">
        <v>865</v>
      </c>
      <c r="B808" s="171">
        <v>46065</v>
      </c>
      <c r="C808" s="223" t="s">
        <v>99</v>
      </c>
      <c r="D808" s="130" t="s">
        <v>106</v>
      </c>
      <c r="E808" s="172" t="s">
        <v>103</v>
      </c>
      <c r="F808" s="172" t="s">
        <v>106</v>
      </c>
      <c r="G808" s="173" t="s">
        <v>194</v>
      </c>
      <c r="H808" s="173" t="s">
        <v>180</v>
      </c>
      <c r="I808" s="173" t="s">
        <v>188</v>
      </c>
      <c r="J808" s="105">
        <v>208299</v>
      </c>
      <c r="K808" s="197" t="s">
        <v>200</v>
      </c>
      <c r="L808" s="105">
        <v>260106007</v>
      </c>
      <c r="M808" s="198" t="s">
        <v>5</v>
      </c>
      <c r="N808" s="153"/>
      <c r="O808" s="199" t="s">
        <v>196</v>
      </c>
      <c r="P808" s="153">
        <v>1</v>
      </c>
      <c r="Q808" s="153">
        <v>1100</v>
      </c>
      <c r="R808" s="153"/>
      <c r="S808" s="153"/>
      <c r="T808" s="153"/>
      <c r="U808" s="209">
        <v>1100</v>
      </c>
      <c r="V808" s="153">
        <v>90</v>
      </c>
      <c r="W808" s="153">
        <v>60</v>
      </c>
      <c r="X808" s="153"/>
      <c r="Y808" s="153"/>
      <c r="Z808" s="15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  <c r="AN808" s="153"/>
      <c r="AO808" s="153"/>
      <c r="AP808" s="153"/>
      <c r="AQ808" s="153">
        <v>60</v>
      </c>
      <c r="AR808" s="153"/>
      <c r="AS808" s="153"/>
      <c r="AT808" s="153"/>
      <c r="AU808" s="153"/>
      <c r="AV808" s="153"/>
      <c r="AW808" s="153"/>
      <c r="AX808" s="153"/>
      <c r="AY808" s="153"/>
      <c r="AZ808" s="153"/>
      <c r="BA808" s="153"/>
      <c r="BB808" s="153"/>
      <c r="BC808" s="153"/>
      <c r="BD808" s="153"/>
      <c r="BE808" s="153"/>
      <c r="BF808" s="153"/>
      <c r="BG808" s="223">
        <v>210</v>
      </c>
      <c r="BH808" s="224">
        <v>3.5</v>
      </c>
      <c r="BI808" s="225">
        <v>1.5</v>
      </c>
      <c r="BJ808" s="225">
        <v>42.8571428571429</v>
      </c>
      <c r="BK808" s="226">
        <v>0</v>
      </c>
      <c r="BL808" s="226">
        <v>100</v>
      </c>
      <c r="BM808" s="226">
        <v>0</v>
      </c>
      <c r="BN808" s="237">
        <v>1</v>
      </c>
      <c r="BO808" s="237">
        <v>0</v>
      </c>
      <c r="BP808" s="237">
        <v>1</v>
      </c>
      <c r="BQ808" s="238">
        <v>0</v>
      </c>
      <c r="BR808" s="140"/>
      <c r="BS808" s="140"/>
      <c r="BT808" s="140"/>
      <c r="BU808" s="141"/>
      <c r="BV808" s="140"/>
      <c r="BW808" s="153">
        <f t="shared" si="362"/>
        <v>1100</v>
      </c>
    </row>
    <row r="809" s="129" customFormat="1" spans="1:75">
      <c r="A809" s="170">
        <v>866</v>
      </c>
      <c r="B809" s="171">
        <v>46065</v>
      </c>
      <c r="C809" s="223" t="s">
        <v>99</v>
      </c>
      <c r="D809" s="130" t="s">
        <v>106</v>
      </c>
      <c r="E809" s="172" t="s">
        <v>103</v>
      </c>
      <c r="F809" s="172" t="s">
        <v>100</v>
      </c>
      <c r="G809" s="173" t="s">
        <v>194</v>
      </c>
      <c r="H809" s="173" t="s">
        <v>180</v>
      </c>
      <c r="I809" s="173" t="s">
        <v>188</v>
      </c>
      <c r="J809" s="105">
        <v>208299</v>
      </c>
      <c r="K809" s="197" t="s">
        <v>200</v>
      </c>
      <c r="L809" s="105">
        <v>260106007</v>
      </c>
      <c r="M809" s="198" t="s">
        <v>5</v>
      </c>
      <c r="N809" s="153"/>
      <c r="O809" s="199" t="s">
        <v>196</v>
      </c>
      <c r="P809" s="153">
        <v>1</v>
      </c>
      <c r="Q809" s="153">
        <v>500</v>
      </c>
      <c r="R809" s="153"/>
      <c r="S809" s="153"/>
      <c r="T809" s="153"/>
      <c r="U809" s="209">
        <v>500</v>
      </c>
      <c r="V809" s="153">
        <v>60</v>
      </c>
      <c r="W809" s="153"/>
      <c r="X809" s="153"/>
      <c r="Y809" s="153"/>
      <c r="Z809" s="153"/>
      <c r="AA809" s="153"/>
      <c r="AB809" s="153"/>
      <c r="AC809" s="153"/>
      <c r="AD809" s="153"/>
      <c r="AE809" s="153"/>
      <c r="AF809" s="153"/>
      <c r="AG809" s="153"/>
      <c r="AH809" s="153"/>
      <c r="AI809" s="153"/>
      <c r="AJ809" s="153"/>
      <c r="AK809" s="153"/>
      <c r="AL809" s="153"/>
      <c r="AM809" s="153"/>
      <c r="AN809" s="153"/>
      <c r="AO809" s="153"/>
      <c r="AP809" s="153"/>
      <c r="AQ809" s="153">
        <v>60</v>
      </c>
      <c r="AR809" s="153"/>
      <c r="AS809" s="153"/>
      <c r="AT809" s="153"/>
      <c r="AU809" s="153"/>
      <c r="AV809" s="153"/>
      <c r="AW809" s="153"/>
      <c r="AX809" s="153"/>
      <c r="AY809" s="153"/>
      <c r="AZ809" s="153"/>
      <c r="BA809" s="153"/>
      <c r="BB809" s="153"/>
      <c r="BC809" s="153"/>
      <c r="BD809" s="153"/>
      <c r="BE809" s="153"/>
      <c r="BF809" s="153"/>
      <c r="BG809" s="223">
        <v>120</v>
      </c>
      <c r="BH809" s="224">
        <v>2</v>
      </c>
      <c r="BI809" s="225">
        <v>1</v>
      </c>
      <c r="BJ809" s="225">
        <v>50</v>
      </c>
      <c r="BK809" s="226">
        <v>0</v>
      </c>
      <c r="BL809" s="226">
        <v>100</v>
      </c>
      <c r="BM809" s="226">
        <v>0</v>
      </c>
      <c r="BN809" s="237">
        <v>0</v>
      </c>
      <c r="BO809" s="237">
        <v>0</v>
      </c>
      <c r="BP809" s="237">
        <v>1</v>
      </c>
      <c r="BQ809" s="238">
        <v>0</v>
      </c>
      <c r="BR809" s="140"/>
      <c r="BS809" s="140"/>
      <c r="BT809" s="140"/>
      <c r="BU809" s="141"/>
      <c r="BV809" s="140"/>
      <c r="BW809" s="153">
        <f t="shared" si="362"/>
        <v>500</v>
      </c>
    </row>
    <row r="810" s="129" customFormat="1" spans="1:75">
      <c r="A810" s="170">
        <v>867</v>
      </c>
      <c r="B810" s="171">
        <v>46065</v>
      </c>
      <c r="C810" s="223" t="s">
        <v>97</v>
      </c>
      <c r="D810" s="130" t="s">
        <v>201</v>
      </c>
      <c r="E810" s="172" t="s">
        <v>109</v>
      </c>
      <c r="F810" s="172"/>
      <c r="G810" s="173"/>
      <c r="H810" s="173"/>
      <c r="I810" s="173"/>
      <c r="J810" s="105"/>
      <c r="K810" s="197" t="e">
        <v>#N/A</v>
      </c>
      <c r="L810" s="105"/>
      <c r="M810" s="198" t="s">
        <v>4</v>
      </c>
      <c r="N810" s="153"/>
      <c r="O810" s="199" t="s">
        <v>196</v>
      </c>
      <c r="P810" s="153"/>
      <c r="Q810" s="153"/>
      <c r="R810" s="153"/>
      <c r="S810" s="153"/>
      <c r="T810" s="153"/>
      <c r="U810" s="209">
        <v>0</v>
      </c>
      <c r="V810" s="153"/>
      <c r="W810" s="153"/>
      <c r="X810" s="153"/>
      <c r="Y810" s="153"/>
      <c r="Z810" s="153"/>
      <c r="AA810" s="153"/>
      <c r="AB810" s="153"/>
      <c r="AC810" s="153"/>
      <c r="AD810" s="153"/>
      <c r="AE810" s="153"/>
      <c r="AF810" s="153"/>
      <c r="AG810" s="153"/>
      <c r="AH810" s="153"/>
      <c r="AI810" s="153"/>
      <c r="AJ810" s="153"/>
      <c r="AK810" s="153"/>
      <c r="AL810" s="153"/>
      <c r="AM810" s="153"/>
      <c r="AN810" s="153"/>
      <c r="AO810" s="153"/>
      <c r="AP810" s="153"/>
      <c r="AQ810" s="153"/>
      <c r="AR810" s="153"/>
      <c r="AS810" s="153"/>
      <c r="AT810" s="153"/>
      <c r="AU810" s="153"/>
      <c r="AV810" s="153"/>
      <c r="AW810" s="153"/>
      <c r="AX810" s="153"/>
      <c r="AY810" s="153"/>
      <c r="AZ810" s="153"/>
      <c r="BA810" s="153"/>
      <c r="BB810" s="153"/>
      <c r="BC810" s="153"/>
      <c r="BD810" s="153"/>
      <c r="BE810" s="153"/>
      <c r="BF810" s="153">
        <v>480</v>
      </c>
      <c r="BG810" s="223">
        <v>480</v>
      </c>
      <c r="BH810" s="224">
        <v>8</v>
      </c>
      <c r="BI810" s="225">
        <v>0</v>
      </c>
      <c r="BJ810" s="225">
        <v>0</v>
      </c>
      <c r="BK810" s="226">
        <v>0</v>
      </c>
      <c r="BL810" s="226">
        <v>0</v>
      </c>
      <c r="BM810" s="226">
        <v>0</v>
      </c>
      <c r="BN810" s="237">
        <v>8</v>
      </c>
      <c r="BO810" s="237">
        <v>0</v>
      </c>
      <c r="BP810" s="237">
        <v>0</v>
      </c>
      <c r="BQ810" s="238">
        <v>0</v>
      </c>
      <c r="BR810" s="140"/>
      <c r="BS810" s="140"/>
      <c r="BT810" s="140"/>
      <c r="BU810" s="141"/>
      <c r="BV810" s="140"/>
      <c r="BW810" s="153">
        <f t="shared" si="362"/>
        <v>0</v>
      </c>
    </row>
    <row r="811" s="129" customFormat="1" spans="1:75">
      <c r="A811" s="170">
        <v>868</v>
      </c>
      <c r="B811" s="171">
        <v>46065</v>
      </c>
      <c r="C811" s="223" t="s">
        <v>99</v>
      </c>
      <c r="D811" s="130" t="s">
        <v>201</v>
      </c>
      <c r="E811" s="172" t="s">
        <v>109</v>
      </c>
      <c r="F811" s="172"/>
      <c r="G811" s="173"/>
      <c r="H811" s="173"/>
      <c r="I811" s="173"/>
      <c r="J811" s="105"/>
      <c r="K811" s="197" t="e">
        <v>#N/A</v>
      </c>
      <c r="L811" s="105"/>
      <c r="M811" s="198" t="s">
        <v>4</v>
      </c>
      <c r="N811" s="153"/>
      <c r="O811" s="199" t="s">
        <v>196</v>
      </c>
      <c r="P811" s="153"/>
      <c r="Q811" s="153"/>
      <c r="R811" s="153"/>
      <c r="S811" s="153"/>
      <c r="T811" s="153"/>
      <c r="U811" s="209">
        <v>0</v>
      </c>
      <c r="V811" s="153"/>
      <c r="W811" s="153"/>
      <c r="X811" s="153"/>
      <c r="Y811" s="153"/>
      <c r="Z811" s="153"/>
      <c r="AA811" s="153"/>
      <c r="AB811" s="153"/>
      <c r="AC811" s="153"/>
      <c r="AD811" s="153"/>
      <c r="AE811" s="153"/>
      <c r="AF811" s="153"/>
      <c r="AG811" s="153"/>
      <c r="AH811" s="153"/>
      <c r="AI811" s="153"/>
      <c r="AJ811" s="153"/>
      <c r="AK811" s="153"/>
      <c r="AL811" s="153"/>
      <c r="AM811" s="153"/>
      <c r="AN811" s="153"/>
      <c r="AO811" s="153"/>
      <c r="AP811" s="153"/>
      <c r="AQ811" s="153"/>
      <c r="AR811" s="153"/>
      <c r="AS811" s="153"/>
      <c r="AT811" s="153"/>
      <c r="AU811" s="153"/>
      <c r="AV811" s="153"/>
      <c r="AW811" s="153"/>
      <c r="AX811" s="153"/>
      <c r="AY811" s="153"/>
      <c r="AZ811" s="153"/>
      <c r="BA811" s="153"/>
      <c r="BB811" s="153"/>
      <c r="BC811" s="153"/>
      <c r="BD811" s="153"/>
      <c r="BE811" s="153"/>
      <c r="BF811" s="153">
        <v>480</v>
      </c>
      <c r="BG811" s="223">
        <v>480</v>
      </c>
      <c r="BH811" s="224">
        <v>8</v>
      </c>
      <c r="BI811" s="225">
        <v>0</v>
      </c>
      <c r="BJ811" s="225">
        <v>0</v>
      </c>
      <c r="BK811" s="226">
        <v>0</v>
      </c>
      <c r="BL811" s="226">
        <v>0</v>
      </c>
      <c r="BM811" s="226">
        <v>0</v>
      </c>
      <c r="BN811" s="237">
        <v>8</v>
      </c>
      <c r="BO811" s="237">
        <v>0</v>
      </c>
      <c r="BP811" s="237">
        <v>0</v>
      </c>
      <c r="BQ811" s="238">
        <v>0</v>
      </c>
      <c r="BR811" s="140"/>
      <c r="BS811" s="140"/>
      <c r="BT811" s="140"/>
      <c r="BU811" s="141"/>
      <c r="BV811" s="140"/>
      <c r="BW811" s="153">
        <f t="shared" si="362"/>
        <v>0</v>
      </c>
    </row>
    <row r="812" s="129" customFormat="1" spans="1:75">
      <c r="A812" s="170">
        <v>869</v>
      </c>
      <c r="B812" s="171">
        <v>46065</v>
      </c>
      <c r="C812" s="223" t="s">
        <v>97</v>
      </c>
      <c r="D812" s="130" t="s">
        <v>201</v>
      </c>
      <c r="E812" s="172" t="s">
        <v>110</v>
      </c>
      <c r="F812" s="172" t="s">
        <v>111</v>
      </c>
      <c r="G812" s="173" t="s">
        <v>202</v>
      </c>
      <c r="H812" s="173" t="s">
        <v>203</v>
      </c>
      <c r="I812" s="173" t="s">
        <v>107</v>
      </c>
      <c r="J812" s="105">
        <v>200497.11</v>
      </c>
      <c r="K812" s="197" t="s">
        <v>204</v>
      </c>
      <c r="L812" s="105">
        <v>260202011</v>
      </c>
      <c r="M812" s="198" t="s">
        <v>5</v>
      </c>
      <c r="N812" s="153"/>
      <c r="O812" s="199" t="s">
        <v>196</v>
      </c>
      <c r="P812" s="153">
        <v>1</v>
      </c>
      <c r="Q812" s="153">
        <v>3319</v>
      </c>
      <c r="R812" s="153"/>
      <c r="S812" s="153"/>
      <c r="T812" s="153"/>
      <c r="U812" s="209">
        <v>3319</v>
      </c>
      <c r="V812" s="153">
        <v>150</v>
      </c>
      <c r="W812" s="153"/>
      <c r="X812" s="153"/>
      <c r="Y812" s="153"/>
      <c r="Z812" s="153"/>
      <c r="AA812" s="153"/>
      <c r="AB812" s="153"/>
      <c r="AC812" s="153"/>
      <c r="AD812" s="153"/>
      <c r="AE812" s="153"/>
      <c r="AF812" s="153"/>
      <c r="AG812" s="153"/>
      <c r="AH812" s="153"/>
      <c r="AI812" s="153"/>
      <c r="AJ812" s="153"/>
      <c r="AK812" s="153"/>
      <c r="AL812" s="153"/>
      <c r="AM812" s="153"/>
      <c r="AN812" s="153"/>
      <c r="AO812" s="153"/>
      <c r="AP812" s="153"/>
      <c r="AQ812" s="153">
        <v>75</v>
      </c>
      <c r="AR812" s="153"/>
      <c r="AS812" s="153"/>
      <c r="AT812" s="153"/>
      <c r="AU812" s="153"/>
      <c r="AV812" s="153"/>
      <c r="AW812" s="153"/>
      <c r="AX812" s="153"/>
      <c r="AY812" s="153"/>
      <c r="AZ812" s="153">
        <v>15</v>
      </c>
      <c r="BA812" s="153"/>
      <c r="BB812" s="153"/>
      <c r="BC812" s="153"/>
      <c r="BD812" s="153"/>
      <c r="BE812" s="153"/>
      <c r="BF812" s="153"/>
      <c r="BG812" s="223">
        <v>240</v>
      </c>
      <c r="BH812" s="224">
        <v>4</v>
      </c>
      <c r="BI812" s="225">
        <v>2.5</v>
      </c>
      <c r="BJ812" s="225">
        <v>62.5</v>
      </c>
      <c r="BK812" s="226">
        <v>0</v>
      </c>
      <c r="BL812" s="226">
        <v>100</v>
      </c>
      <c r="BM812" s="226">
        <v>0</v>
      </c>
      <c r="BN812" s="237">
        <v>0</v>
      </c>
      <c r="BO812" s="237">
        <v>0</v>
      </c>
      <c r="BP812" s="237">
        <v>1.5</v>
      </c>
      <c r="BQ812" s="238">
        <v>0</v>
      </c>
      <c r="BR812" s="140"/>
      <c r="BS812" s="140"/>
      <c r="BT812" s="140"/>
      <c r="BU812" s="141"/>
      <c r="BV812" s="140"/>
      <c r="BW812" s="153">
        <f t="shared" si="362"/>
        <v>3319</v>
      </c>
    </row>
    <row r="813" s="129" customFormat="1" spans="1:75">
      <c r="A813" s="170">
        <v>870</v>
      </c>
      <c r="B813" s="171">
        <v>46065</v>
      </c>
      <c r="C813" s="223" t="s">
        <v>97</v>
      </c>
      <c r="D813" s="130" t="s">
        <v>201</v>
      </c>
      <c r="E813" s="172" t="s">
        <v>110</v>
      </c>
      <c r="F813" s="172" t="s">
        <v>111</v>
      </c>
      <c r="G813" s="173" t="s">
        <v>202</v>
      </c>
      <c r="H813" s="173" t="s">
        <v>203</v>
      </c>
      <c r="I813" s="173" t="s">
        <v>107</v>
      </c>
      <c r="J813" s="105">
        <v>200497.11</v>
      </c>
      <c r="K813" s="197" t="s">
        <v>204</v>
      </c>
      <c r="L813" s="105">
        <v>260202011</v>
      </c>
      <c r="M813" s="198" t="s">
        <v>5</v>
      </c>
      <c r="N813" s="153"/>
      <c r="O813" s="199" t="s">
        <v>196</v>
      </c>
      <c r="P813" s="153">
        <v>2</v>
      </c>
      <c r="Q813" s="153">
        <v>3731</v>
      </c>
      <c r="R813" s="153"/>
      <c r="S813" s="153"/>
      <c r="T813" s="153"/>
      <c r="U813" s="209">
        <v>3731</v>
      </c>
      <c r="V813" s="153">
        <v>150</v>
      </c>
      <c r="W813" s="153"/>
      <c r="X813" s="153"/>
      <c r="Y813" s="153"/>
      <c r="Z813" s="153"/>
      <c r="AA813" s="153"/>
      <c r="AB813" s="153"/>
      <c r="AC813" s="153"/>
      <c r="AD813" s="153"/>
      <c r="AE813" s="153"/>
      <c r="AF813" s="153"/>
      <c r="AG813" s="153"/>
      <c r="AH813" s="153"/>
      <c r="AI813" s="153"/>
      <c r="AJ813" s="153"/>
      <c r="AK813" s="153"/>
      <c r="AL813" s="153"/>
      <c r="AM813" s="153"/>
      <c r="AN813" s="153"/>
      <c r="AO813" s="153"/>
      <c r="AP813" s="153"/>
      <c r="AQ813" s="153"/>
      <c r="AR813" s="153"/>
      <c r="AS813" s="153"/>
      <c r="AT813" s="153"/>
      <c r="AU813" s="153"/>
      <c r="AV813" s="153"/>
      <c r="AW813" s="153"/>
      <c r="AX813" s="153"/>
      <c r="AY813" s="153"/>
      <c r="AZ813" s="153"/>
      <c r="BA813" s="153"/>
      <c r="BB813" s="153"/>
      <c r="BC813" s="153"/>
      <c r="BD813" s="153"/>
      <c r="BE813" s="153"/>
      <c r="BF813" s="153"/>
      <c r="BG813" s="223">
        <v>150</v>
      </c>
      <c r="BH813" s="224">
        <v>2.5</v>
      </c>
      <c r="BI813" s="225">
        <v>2.5</v>
      </c>
      <c r="BJ813" s="225">
        <v>100</v>
      </c>
      <c r="BK813" s="226">
        <v>0</v>
      </c>
      <c r="BL813" s="226">
        <v>100</v>
      </c>
      <c r="BM813" s="226">
        <v>0</v>
      </c>
      <c r="BN813" s="237">
        <v>0</v>
      </c>
      <c r="BO813" s="237">
        <v>0</v>
      </c>
      <c r="BP813" s="237">
        <v>0</v>
      </c>
      <c r="BQ813" s="238">
        <v>0</v>
      </c>
      <c r="BR813" s="140"/>
      <c r="BS813" s="140"/>
      <c r="BT813" s="140"/>
      <c r="BU813" s="141"/>
      <c r="BV813" s="140"/>
      <c r="BW813" s="153">
        <f t="shared" si="362"/>
        <v>7462</v>
      </c>
    </row>
    <row r="814" s="129" customFormat="1" spans="1:75">
      <c r="A814" s="170">
        <v>871</v>
      </c>
      <c r="B814" s="171">
        <v>46065</v>
      </c>
      <c r="C814" s="223" t="s">
        <v>97</v>
      </c>
      <c r="D814" s="130" t="s">
        <v>201</v>
      </c>
      <c r="E814" s="172" t="s">
        <v>110</v>
      </c>
      <c r="F814" s="172" t="s">
        <v>114</v>
      </c>
      <c r="G814" s="173" t="s">
        <v>202</v>
      </c>
      <c r="H814" s="173" t="s">
        <v>203</v>
      </c>
      <c r="I814" s="173" t="s">
        <v>107</v>
      </c>
      <c r="J814" s="105">
        <v>200497.11</v>
      </c>
      <c r="K814" s="197" t="s">
        <v>204</v>
      </c>
      <c r="L814" s="105">
        <v>260202011</v>
      </c>
      <c r="M814" s="198" t="s">
        <v>5</v>
      </c>
      <c r="N814" s="153"/>
      <c r="O814" s="199" t="s">
        <v>196</v>
      </c>
      <c r="P814" s="153">
        <v>1</v>
      </c>
      <c r="Q814" s="153">
        <v>2200</v>
      </c>
      <c r="R814" s="153"/>
      <c r="S814" s="153"/>
      <c r="T814" s="153"/>
      <c r="U814" s="209">
        <v>2200</v>
      </c>
      <c r="V814" s="153">
        <v>60</v>
      </c>
      <c r="W814" s="153"/>
      <c r="X814" s="153"/>
      <c r="Y814" s="153"/>
      <c r="Z814" s="15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  <c r="AN814" s="153"/>
      <c r="AO814" s="153"/>
      <c r="AP814" s="153"/>
      <c r="AQ814" s="153"/>
      <c r="AR814" s="153"/>
      <c r="AS814" s="153"/>
      <c r="AT814" s="153"/>
      <c r="AU814" s="153"/>
      <c r="AV814" s="153"/>
      <c r="AW814" s="153"/>
      <c r="AX814" s="153"/>
      <c r="AY814" s="153"/>
      <c r="AZ814" s="153"/>
      <c r="BA814" s="153"/>
      <c r="BB814" s="153"/>
      <c r="BC814" s="153"/>
      <c r="BD814" s="153"/>
      <c r="BE814" s="153"/>
      <c r="BF814" s="153"/>
      <c r="BG814" s="223">
        <v>60</v>
      </c>
      <c r="BH814" s="224">
        <v>1</v>
      </c>
      <c r="BI814" s="225">
        <v>1</v>
      </c>
      <c r="BJ814" s="225">
        <v>100</v>
      </c>
      <c r="BK814" s="226">
        <v>0</v>
      </c>
      <c r="BL814" s="226">
        <v>100</v>
      </c>
      <c r="BM814" s="226">
        <v>0</v>
      </c>
      <c r="BN814" s="237">
        <v>0</v>
      </c>
      <c r="BO814" s="237">
        <v>0</v>
      </c>
      <c r="BP814" s="237">
        <v>0</v>
      </c>
      <c r="BQ814" s="238">
        <v>0</v>
      </c>
      <c r="BR814" s="140"/>
      <c r="BS814" s="140"/>
      <c r="BT814" s="140"/>
      <c r="BU814" s="141"/>
      <c r="BV814" s="140"/>
      <c r="BW814" s="153">
        <f t="shared" si="362"/>
        <v>2200</v>
      </c>
    </row>
    <row r="815" s="129" customFormat="1" spans="1:75">
      <c r="A815" s="170">
        <v>872</v>
      </c>
      <c r="B815" s="171">
        <v>46065</v>
      </c>
      <c r="C815" s="223" t="s">
        <v>97</v>
      </c>
      <c r="D815" s="130" t="s">
        <v>201</v>
      </c>
      <c r="E815" s="172" t="s">
        <v>110</v>
      </c>
      <c r="F815" s="172" t="s">
        <v>140</v>
      </c>
      <c r="G815" s="173" t="s">
        <v>202</v>
      </c>
      <c r="H815" s="173" t="s">
        <v>203</v>
      </c>
      <c r="I815" s="173" t="s">
        <v>107</v>
      </c>
      <c r="J815" s="105">
        <v>200497.11</v>
      </c>
      <c r="K815" s="197" t="s">
        <v>204</v>
      </c>
      <c r="L815" s="105">
        <v>260202011</v>
      </c>
      <c r="M815" s="198" t="s">
        <v>5</v>
      </c>
      <c r="N815" s="153"/>
      <c r="O815" s="199" t="s">
        <v>196</v>
      </c>
      <c r="P815" s="153">
        <v>1</v>
      </c>
      <c r="Q815" s="153">
        <v>342</v>
      </c>
      <c r="R815" s="153"/>
      <c r="S815" s="153"/>
      <c r="T815" s="153"/>
      <c r="U815" s="209">
        <v>342</v>
      </c>
      <c r="V815" s="153">
        <v>30</v>
      </c>
      <c r="W815" s="153"/>
      <c r="X815" s="153"/>
      <c r="Y815" s="153"/>
      <c r="Z815" s="153"/>
      <c r="AA815" s="153"/>
      <c r="AB815" s="153"/>
      <c r="AC815" s="153"/>
      <c r="AD815" s="153"/>
      <c r="AE815" s="153"/>
      <c r="AF815" s="153"/>
      <c r="AG815" s="153"/>
      <c r="AH815" s="153"/>
      <c r="AI815" s="153"/>
      <c r="AJ815" s="153"/>
      <c r="AK815" s="153"/>
      <c r="AL815" s="153"/>
      <c r="AM815" s="153"/>
      <c r="AN815" s="153"/>
      <c r="AO815" s="153"/>
      <c r="AP815" s="153"/>
      <c r="AQ815" s="153"/>
      <c r="AR815" s="153"/>
      <c r="AS815" s="153"/>
      <c r="AT815" s="153"/>
      <c r="AU815" s="153"/>
      <c r="AV815" s="153"/>
      <c r="AW815" s="153"/>
      <c r="AX815" s="153"/>
      <c r="AY815" s="153"/>
      <c r="AZ815" s="153"/>
      <c r="BA815" s="153"/>
      <c r="BB815" s="153"/>
      <c r="BC815" s="153"/>
      <c r="BD815" s="153"/>
      <c r="BE815" s="153"/>
      <c r="BF815" s="153"/>
      <c r="BG815" s="223">
        <v>30</v>
      </c>
      <c r="BH815" s="224">
        <v>0.5</v>
      </c>
      <c r="BI815" s="225">
        <v>0.5</v>
      </c>
      <c r="BJ815" s="225">
        <v>100</v>
      </c>
      <c r="BK815" s="226">
        <v>0</v>
      </c>
      <c r="BL815" s="226">
        <v>100</v>
      </c>
      <c r="BM815" s="226">
        <v>0</v>
      </c>
      <c r="BN815" s="237">
        <v>0</v>
      </c>
      <c r="BO815" s="237">
        <v>0</v>
      </c>
      <c r="BP815" s="237">
        <v>0</v>
      </c>
      <c r="BQ815" s="238">
        <v>0</v>
      </c>
      <c r="BR815" s="140"/>
      <c r="BS815" s="140"/>
      <c r="BT815" s="140"/>
      <c r="BU815" s="141"/>
      <c r="BV815" s="140"/>
      <c r="BW815" s="153">
        <f t="shared" si="362"/>
        <v>342</v>
      </c>
    </row>
    <row r="816" s="129" customFormat="1" spans="1:75">
      <c r="A816" s="170">
        <v>873</v>
      </c>
      <c r="B816" s="171">
        <v>46065</v>
      </c>
      <c r="C816" s="223" t="s">
        <v>99</v>
      </c>
      <c r="D816" s="130" t="s">
        <v>201</v>
      </c>
      <c r="E816" s="172" t="s">
        <v>110</v>
      </c>
      <c r="F816" s="172" t="s">
        <v>181</v>
      </c>
      <c r="G816" s="173" t="s">
        <v>191</v>
      </c>
      <c r="H816" s="173" t="s">
        <v>105</v>
      </c>
      <c r="I816" s="173" t="s">
        <v>182</v>
      </c>
      <c r="J816" s="105">
        <v>200497.11</v>
      </c>
      <c r="K816" s="197" t="s">
        <v>204</v>
      </c>
      <c r="L816" s="105">
        <v>260202011</v>
      </c>
      <c r="M816" s="198" t="s">
        <v>5</v>
      </c>
      <c r="N816" s="153"/>
      <c r="O816" s="199" t="s">
        <v>196</v>
      </c>
      <c r="P816" s="153">
        <v>1</v>
      </c>
      <c r="Q816" s="153">
        <v>1581</v>
      </c>
      <c r="R816" s="153"/>
      <c r="S816" s="153"/>
      <c r="T816" s="153"/>
      <c r="U816" s="209">
        <v>1581</v>
      </c>
      <c r="V816" s="153">
        <v>150</v>
      </c>
      <c r="W816" s="153"/>
      <c r="X816" s="153"/>
      <c r="Y816" s="153"/>
      <c r="Z816" s="153"/>
      <c r="AA816" s="153"/>
      <c r="AB816" s="153"/>
      <c r="AC816" s="153"/>
      <c r="AD816" s="153"/>
      <c r="AE816" s="153"/>
      <c r="AF816" s="153"/>
      <c r="AG816" s="153"/>
      <c r="AH816" s="153"/>
      <c r="AI816" s="153"/>
      <c r="AJ816" s="153"/>
      <c r="AK816" s="153"/>
      <c r="AL816" s="153"/>
      <c r="AM816" s="153"/>
      <c r="AN816" s="153"/>
      <c r="AO816" s="153"/>
      <c r="AP816" s="153"/>
      <c r="AQ816" s="153">
        <v>30</v>
      </c>
      <c r="AR816" s="153">
        <v>360</v>
      </c>
      <c r="AS816" s="153"/>
      <c r="AT816" s="153"/>
      <c r="AU816" s="153"/>
      <c r="AV816" s="153"/>
      <c r="AW816" s="153"/>
      <c r="AX816" s="153"/>
      <c r="AY816" s="153"/>
      <c r="AZ816" s="153"/>
      <c r="BA816" s="153"/>
      <c r="BB816" s="153"/>
      <c r="BC816" s="153"/>
      <c r="BD816" s="153"/>
      <c r="BE816" s="153"/>
      <c r="BF816" s="153"/>
      <c r="BG816" s="223">
        <v>540</v>
      </c>
      <c r="BH816" s="224">
        <v>9</v>
      </c>
      <c r="BI816" s="225">
        <v>2.5</v>
      </c>
      <c r="BJ816" s="225">
        <v>27.7777777777778</v>
      </c>
      <c r="BK816" s="226">
        <v>0</v>
      </c>
      <c r="BL816" s="226">
        <v>100</v>
      </c>
      <c r="BM816" s="226">
        <v>0</v>
      </c>
      <c r="BN816" s="237">
        <v>0</v>
      </c>
      <c r="BO816" s="237">
        <v>0</v>
      </c>
      <c r="BP816" s="237">
        <v>6.5</v>
      </c>
      <c r="BQ816" s="238">
        <v>0</v>
      </c>
      <c r="BR816" s="140"/>
      <c r="BS816" s="140"/>
      <c r="BT816" s="140"/>
      <c r="BU816" s="141"/>
      <c r="BV816" s="140"/>
      <c r="BW816" s="153">
        <f t="shared" si="362"/>
        <v>1581</v>
      </c>
    </row>
    <row r="817" s="129" customFormat="1" spans="1:75">
      <c r="A817" s="170">
        <v>874</v>
      </c>
      <c r="B817" s="171">
        <v>46065</v>
      </c>
      <c r="C817" s="223" t="s">
        <v>99</v>
      </c>
      <c r="D817" s="130" t="s">
        <v>201</v>
      </c>
      <c r="E817" s="172" t="s">
        <v>110</v>
      </c>
      <c r="F817" s="172" t="s">
        <v>140</v>
      </c>
      <c r="G817" s="173" t="s">
        <v>191</v>
      </c>
      <c r="H817" s="173" t="s">
        <v>105</v>
      </c>
      <c r="I817" s="173" t="s">
        <v>182</v>
      </c>
      <c r="J817" s="105">
        <v>200497.11</v>
      </c>
      <c r="K817" s="197" t="s">
        <v>204</v>
      </c>
      <c r="L817" s="105">
        <v>260202011</v>
      </c>
      <c r="M817" s="198" t="s">
        <v>5</v>
      </c>
      <c r="N817" s="153"/>
      <c r="O817" s="199" t="s">
        <v>196</v>
      </c>
      <c r="P817" s="153">
        <v>1</v>
      </c>
      <c r="Q817" s="153">
        <v>138</v>
      </c>
      <c r="R817" s="153"/>
      <c r="S817" s="153"/>
      <c r="T817" s="153"/>
      <c r="U817" s="209">
        <v>138</v>
      </c>
      <c r="V817" s="153">
        <v>30</v>
      </c>
      <c r="W817" s="153"/>
      <c r="X817" s="153"/>
      <c r="Y817" s="153"/>
      <c r="Z817" s="153"/>
      <c r="AA817" s="153"/>
      <c r="AB817" s="153"/>
      <c r="AC817" s="153"/>
      <c r="AD817" s="153"/>
      <c r="AE817" s="153"/>
      <c r="AF817" s="153"/>
      <c r="AG817" s="153"/>
      <c r="AH817" s="153"/>
      <c r="AI817" s="153"/>
      <c r="AJ817" s="153"/>
      <c r="AK817" s="153"/>
      <c r="AL817" s="153"/>
      <c r="AM817" s="153"/>
      <c r="AN817" s="153"/>
      <c r="AO817" s="153"/>
      <c r="AP817" s="153"/>
      <c r="AQ817" s="153"/>
      <c r="AR817" s="153"/>
      <c r="AS817" s="153"/>
      <c r="AT817" s="153"/>
      <c r="AU817" s="153"/>
      <c r="AV817" s="153"/>
      <c r="AW817" s="153"/>
      <c r="AX817" s="153"/>
      <c r="AY817" s="153"/>
      <c r="AZ817" s="153"/>
      <c r="BA817" s="153"/>
      <c r="BB817" s="153"/>
      <c r="BC817" s="153"/>
      <c r="BD817" s="153"/>
      <c r="BE817" s="153"/>
      <c r="BF817" s="153"/>
      <c r="BG817" s="223">
        <v>30</v>
      </c>
      <c r="BH817" s="224">
        <v>0.5</v>
      </c>
      <c r="BI817" s="225">
        <v>0.5</v>
      </c>
      <c r="BJ817" s="225">
        <v>100</v>
      </c>
      <c r="BK817" s="226">
        <v>0</v>
      </c>
      <c r="BL817" s="226">
        <v>100</v>
      </c>
      <c r="BM817" s="226">
        <v>0</v>
      </c>
      <c r="BN817" s="237">
        <v>0</v>
      </c>
      <c r="BO817" s="237">
        <v>0</v>
      </c>
      <c r="BP817" s="237">
        <v>0</v>
      </c>
      <c r="BQ817" s="238">
        <v>0</v>
      </c>
      <c r="BR817" s="140"/>
      <c r="BS817" s="140"/>
      <c r="BT817" s="140"/>
      <c r="BU817" s="141"/>
      <c r="BV817" s="140"/>
      <c r="BW817" s="153">
        <f t="shared" si="362"/>
        <v>138</v>
      </c>
    </row>
    <row r="818" s="129" customFormat="1" spans="1:75">
      <c r="A818" s="170">
        <v>875</v>
      </c>
      <c r="B818" s="171">
        <v>46065</v>
      </c>
      <c r="C818" s="223" t="s">
        <v>97</v>
      </c>
      <c r="D818" s="130" t="s">
        <v>201</v>
      </c>
      <c r="E818" s="172" t="s">
        <v>118</v>
      </c>
      <c r="F818" s="172" t="s">
        <v>114</v>
      </c>
      <c r="G818" s="173" t="s">
        <v>190</v>
      </c>
      <c r="H818" s="173" t="s">
        <v>116</v>
      </c>
      <c r="I818" s="173"/>
      <c r="J818" s="105">
        <v>208497</v>
      </c>
      <c r="K818" s="197" t="s">
        <v>205</v>
      </c>
      <c r="L818" s="105">
        <v>260129019</v>
      </c>
      <c r="M818" s="198" t="s">
        <v>5</v>
      </c>
      <c r="N818" s="153"/>
      <c r="O818" s="199" t="s">
        <v>196</v>
      </c>
      <c r="P818" s="153">
        <v>1</v>
      </c>
      <c r="Q818" s="153">
        <v>2692</v>
      </c>
      <c r="R818" s="153"/>
      <c r="S818" s="153">
        <v>3</v>
      </c>
      <c r="T818" s="153"/>
      <c r="U818" s="209">
        <v>2695</v>
      </c>
      <c r="V818" s="153">
        <v>150</v>
      </c>
      <c r="W818" s="153"/>
      <c r="X818" s="153"/>
      <c r="Y818" s="153"/>
      <c r="Z818" s="153"/>
      <c r="AA818" s="153"/>
      <c r="AB818" s="153"/>
      <c r="AC818" s="153"/>
      <c r="AD818" s="153"/>
      <c r="AE818" s="153"/>
      <c r="AF818" s="153"/>
      <c r="AG818" s="153"/>
      <c r="AH818" s="153"/>
      <c r="AI818" s="153"/>
      <c r="AJ818" s="153"/>
      <c r="AK818" s="153"/>
      <c r="AL818" s="153"/>
      <c r="AM818" s="153"/>
      <c r="AN818" s="153"/>
      <c r="AO818" s="153"/>
      <c r="AP818" s="153"/>
      <c r="AQ818" s="153">
        <v>45</v>
      </c>
      <c r="AR818" s="153">
        <v>30</v>
      </c>
      <c r="AS818" s="153"/>
      <c r="AT818" s="153"/>
      <c r="AU818" s="153"/>
      <c r="AV818" s="153"/>
      <c r="AW818" s="153"/>
      <c r="AX818" s="153"/>
      <c r="AY818" s="153"/>
      <c r="AZ818" s="153">
        <v>15</v>
      </c>
      <c r="BA818" s="153"/>
      <c r="BB818" s="153"/>
      <c r="BC818" s="153"/>
      <c r="BD818" s="153"/>
      <c r="BE818" s="153"/>
      <c r="BF818" s="153"/>
      <c r="BG818" s="223">
        <v>240</v>
      </c>
      <c r="BH818" s="224">
        <v>4</v>
      </c>
      <c r="BI818" s="225">
        <v>2.5</v>
      </c>
      <c r="BJ818" s="225">
        <v>62.5</v>
      </c>
      <c r="BK818" s="226">
        <v>0</v>
      </c>
      <c r="BL818" s="226">
        <v>99.8886827458256</v>
      </c>
      <c r="BM818" s="226">
        <v>0</v>
      </c>
      <c r="BN818" s="237">
        <v>0</v>
      </c>
      <c r="BO818" s="237">
        <v>0</v>
      </c>
      <c r="BP818" s="237">
        <v>1.5</v>
      </c>
      <c r="BQ818" s="238">
        <v>0</v>
      </c>
      <c r="BR818" s="140"/>
      <c r="BS818" s="140"/>
      <c r="BT818" s="140"/>
      <c r="BU818" s="141"/>
      <c r="BV818" s="140"/>
      <c r="BW818" s="153">
        <f t="shared" si="362"/>
        <v>2692</v>
      </c>
    </row>
    <row r="819" s="129" customFormat="1" spans="1:75">
      <c r="A819" s="170">
        <v>876</v>
      </c>
      <c r="B819" s="171">
        <v>46065</v>
      </c>
      <c r="C819" s="223" t="s">
        <v>97</v>
      </c>
      <c r="D819" s="130" t="s">
        <v>201</v>
      </c>
      <c r="E819" s="172" t="s">
        <v>118</v>
      </c>
      <c r="F819" s="172" t="s">
        <v>114</v>
      </c>
      <c r="G819" s="173" t="s">
        <v>190</v>
      </c>
      <c r="H819" s="173" t="s">
        <v>116</v>
      </c>
      <c r="I819" s="173"/>
      <c r="J819" s="105">
        <v>208442</v>
      </c>
      <c r="K819" s="197" t="s">
        <v>206</v>
      </c>
      <c r="L819" s="105"/>
      <c r="M819" s="198" t="s">
        <v>5</v>
      </c>
      <c r="N819" s="153"/>
      <c r="O819" s="199" t="s">
        <v>196</v>
      </c>
      <c r="P819" s="153">
        <v>1</v>
      </c>
      <c r="Q819" s="153">
        <v>3364</v>
      </c>
      <c r="R819" s="153"/>
      <c r="S819" s="153"/>
      <c r="T819" s="153"/>
      <c r="U819" s="209">
        <v>3364</v>
      </c>
      <c r="V819" s="153">
        <v>120</v>
      </c>
      <c r="W819" s="153">
        <v>60</v>
      </c>
      <c r="X819" s="153"/>
      <c r="Y819" s="153"/>
      <c r="Z819" s="153"/>
      <c r="AA819" s="153"/>
      <c r="AB819" s="153"/>
      <c r="AC819" s="153"/>
      <c r="AD819" s="153"/>
      <c r="AE819" s="153"/>
      <c r="AF819" s="153"/>
      <c r="AG819" s="153"/>
      <c r="AH819" s="153"/>
      <c r="AI819" s="153"/>
      <c r="AJ819" s="153"/>
      <c r="AK819" s="153"/>
      <c r="AL819" s="153"/>
      <c r="AM819" s="153"/>
      <c r="AN819" s="153"/>
      <c r="AO819" s="153"/>
      <c r="AP819" s="153"/>
      <c r="AQ819" s="153"/>
      <c r="AR819" s="153"/>
      <c r="AS819" s="153"/>
      <c r="AT819" s="153"/>
      <c r="AU819" s="153"/>
      <c r="AV819" s="153"/>
      <c r="AW819" s="153"/>
      <c r="AX819" s="153"/>
      <c r="AY819" s="153"/>
      <c r="AZ819" s="153"/>
      <c r="BA819" s="153"/>
      <c r="BB819" s="153"/>
      <c r="BC819" s="153"/>
      <c r="BD819" s="153"/>
      <c r="BE819" s="153"/>
      <c r="BF819" s="153"/>
      <c r="BG819" s="223">
        <v>180</v>
      </c>
      <c r="BH819" s="224">
        <v>3</v>
      </c>
      <c r="BI819" s="225">
        <v>2</v>
      </c>
      <c r="BJ819" s="225">
        <v>66.6666666666667</v>
      </c>
      <c r="BK819" s="226">
        <v>0</v>
      </c>
      <c r="BL819" s="226">
        <v>100</v>
      </c>
      <c r="BM819" s="226">
        <v>0</v>
      </c>
      <c r="BN819" s="237">
        <v>1</v>
      </c>
      <c r="BO819" s="237">
        <v>0</v>
      </c>
      <c r="BP819" s="237">
        <v>0</v>
      </c>
      <c r="BQ819" s="238">
        <v>0</v>
      </c>
      <c r="BR819" s="140"/>
      <c r="BS819" s="140"/>
      <c r="BT819" s="140"/>
      <c r="BU819" s="141"/>
      <c r="BV819" s="140"/>
      <c r="BW819" s="153">
        <f t="shared" si="362"/>
        <v>3364</v>
      </c>
    </row>
    <row r="820" s="129" customFormat="1" spans="1:75">
      <c r="A820" s="170">
        <v>877</v>
      </c>
      <c r="B820" s="171">
        <v>46065</v>
      </c>
      <c r="C820" s="223" t="s">
        <v>97</v>
      </c>
      <c r="D820" s="130" t="s">
        <v>201</v>
      </c>
      <c r="E820" s="172" t="s">
        <v>118</v>
      </c>
      <c r="F820" s="172" t="s">
        <v>114</v>
      </c>
      <c r="G820" s="173" t="s">
        <v>190</v>
      </c>
      <c r="H820" s="173" t="s">
        <v>116</v>
      </c>
      <c r="I820" s="173"/>
      <c r="J820" s="105">
        <v>208344.01</v>
      </c>
      <c r="K820" s="197" t="s">
        <v>207</v>
      </c>
      <c r="L820" s="105"/>
      <c r="M820" s="198" t="s">
        <v>5</v>
      </c>
      <c r="N820" s="153"/>
      <c r="O820" s="199" t="s">
        <v>196</v>
      </c>
      <c r="P820" s="153">
        <v>1</v>
      </c>
      <c r="Q820" s="153"/>
      <c r="R820" s="153"/>
      <c r="S820" s="153"/>
      <c r="T820" s="153"/>
      <c r="U820" s="209">
        <v>0</v>
      </c>
      <c r="V820" s="153"/>
      <c r="W820" s="153">
        <v>60</v>
      </c>
      <c r="X820" s="153"/>
      <c r="Y820" s="153"/>
      <c r="Z820" s="153"/>
      <c r="AA820" s="153"/>
      <c r="AB820" s="153"/>
      <c r="AC820" s="153"/>
      <c r="AD820" s="153"/>
      <c r="AE820" s="153"/>
      <c r="AF820" s="153"/>
      <c r="AG820" s="153"/>
      <c r="AH820" s="153"/>
      <c r="AI820" s="153"/>
      <c r="AJ820" s="153"/>
      <c r="AK820" s="153"/>
      <c r="AL820" s="153"/>
      <c r="AM820" s="153"/>
      <c r="AN820" s="153"/>
      <c r="AO820" s="153"/>
      <c r="AP820" s="153"/>
      <c r="AQ820" s="153"/>
      <c r="AR820" s="153"/>
      <c r="AS820" s="153"/>
      <c r="AT820" s="153"/>
      <c r="AU820" s="153"/>
      <c r="AV820" s="153"/>
      <c r="AW820" s="153"/>
      <c r="AX820" s="153"/>
      <c r="AY820" s="153"/>
      <c r="AZ820" s="153"/>
      <c r="BA820" s="153"/>
      <c r="BB820" s="153"/>
      <c r="BC820" s="153"/>
      <c r="BD820" s="153"/>
      <c r="BE820" s="153"/>
      <c r="BF820" s="153"/>
      <c r="BG820" s="223">
        <v>60</v>
      </c>
      <c r="BH820" s="224">
        <v>1</v>
      </c>
      <c r="BI820" s="225">
        <v>0</v>
      </c>
      <c r="BJ820" s="225">
        <v>0</v>
      </c>
      <c r="BK820" s="226">
        <v>0</v>
      </c>
      <c r="BL820" s="226">
        <v>0</v>
      </c>
      <c r="BM820" s="226">
        <v>0</v>
      </c>
      <c r="BN820" s="237">
        <v>1</v>
      </c>
      <c r="BO820" s="237">
        <v>0</v>
      </c>
      <c r="BP820" s="237">
        <v>0</v>
      </c>
      <c r="BQ820" s="238">
        <v>0</v>
      </c>
      <c r="BR820" s="140"/>
      <c r="BS820" s="140"/>
      <c r="BT820" s="140"/>
      <c r="BU820" s="141"/>
      <c r="BV820" s="140"/>
      <c r="BW820" s="153">
        <f t="shared" si="362"/>
        <v>0</v>
      </c>
    </row>
    <row r="821" s="129" customFormat="1" spans="1:75">
      <c r="A821" s="170">
        <v>878</v>
      </c>
      <c r="B821" s="171">
        <v>46065</v>
      </c>
      <c r="C821" s="223" t="s">
        <v>99</v>
      </c>
      <c r="D821" s="130" t="s">
        <v>201</v>
      </c>
      <c r="E821" s="172" t="s">
        <v>118</v>
      </c>
      <c r="F821" s="172" t="s">
        <v>111</v>
      </c>
      <c r="G821" s="173" t="s">
        <v>123</v>
      </c>
      <c r="H821" s="173" t="s">
        <v>113</v>
      </c>
      <c r="I821" s="173" t="s">
        <v>182</v>
      </c>
      <c r="J821" s="105">
        <v>208344.01</v>
      </c>
      <c r="K821" s="197" t="s">
        <v>207</v>
      </c>
      <c r="L821" s="105"/>
      <c r="M821" s="198" t="s">
        <v>5</v>
      </c>
      <c r="N821" s="153"/>
      <c r="O821" s="199" t="s">
        <v>196</v>
      </c>
      <c r="P821" s="153">
        <v>2</v>
      </c>
      <c r="Q821" s="153">
        <v>2117</v>
      </c>
      <c r="R821" s="153"/>
      <c r="S821" s="153"/>
      <c r="T821" s="153"/>
      <c r="U821" s="209">
        <v>2117</v>
      </c>
      <c r="V821" s="153">
        <v>235</v>
      </c>
      <c r="W821" s="153"/>
      <c r="X821" s="153"/>
      <c r="Y821" s="153"/>
      <c r="Z821" s="153"/>
      <c r="AA821" s="153"/>
      <c r="AB821" s="153"/>
      <c r="AC821" s="153"/>
      <c r="AD821" s="153"/>
      <c r="AE821" s="153"/>
      <c r="AF821" s="153"/>
      <c r="AG821" s="153"/>
      <c r="AH821" s="153"/>
      <c r="AI821" s="153"/>
      <c r="AJ821" s="153"/>
      <c r="AK821" s="153"/>
      <c r="AL821" s="153"/>
      <c r="AM821" s="153"/>
      <c r="AN821" s="153"/>
      <c r="AO821" s="153"/>
      <c r="AP821" s="153"/>
      <c r="AQ821" s="153">
        <v>60</v>
      </c>
      <c r="AR821" s="153"/>
      <c r="AS821" s="153"/>
      <c r="AT821" s="153"/>
      <c r="AU821" s="153"/>
      <c r="AV821" s="153"/>
      <c r="AW821" s="153"/>
      <c r="AX821" s="153"/>
      <c r="AY821" s="153"/>
      <c r="AZ821" s="153"/>
      <c r="BA821" s="153"/>
      <c r="BB821" s="153"/>
      <c r="BC821" s="153"/>
      <c r="BD821" s="153"/>
      <c r="BE821" s="153"/>
      <c r="BF821" s="153">
        <v>65</v>
      </c>
      <c r="BG821" s="223">
        <v>360</v>
      </c>
      <c r="BH821" s="224">
        <v>6</v>
      </c>
      <c r="BI821" s="225">
        <v>3.91666666666667</v>
      </c>
      <c r="BJ821" s="225">
        <v>65.2777777777778</v>
      </c>
      <c r="BK821" s="226">
        <v>0</v>
      </c>
      <c r="BL821" s="226">
        <v>100</v>
      </c>
      <c r="BM821" s="226">
        <v>0</v>
      </c>
      <c r="BN821" s="237">
        <v>1.08333333333333</v>
      </c>
      <c r="BO821" s="237">
        <v>0</v>
      </c>
      <c r="BP821" s="237">
        <v>1</v>
      </c>
      <c r="BQ821" s="238">
        <v>0</v>
      </c>
      <c r="BR821" s="140"/>
      <c r="BS821" s="140"/>
      <c r="BT821" s="140"/>
      <c r="BU821" s="141"/>
      <c r="BV821" s="140"/>
      <c r="BW821" s="153">
        <f t="shared" si="362"/>
        <v>4234</v>
      </c>
    </row>
    <row r="822" s="129" customFormat="1" spans="1:75">
      <c r="A822" s="170">
        <v>879</v>
      </c>
      <c r="B822" s="171">
        <v>46065</v>
      </c>
      <c r="C822" s="223" t="s">
        <v>99</v>
      </c>
      <c r="D822" s="130" t="s">
        <v>201</v>
      </c>
      <c r="E822" s="172" t="s">
        <v>118</v>
      </c>
      <c r="F822" s="172" t="s">
        <v>111</v>
      </c>
      <c r="G822" s="173" t="s">
        <v>123</v>
      </c>
      <c r="H822" s="173" t="s">
        <v>113</v>
      </c>
      <c r="I822" s="173" t="s">
        <v>182</v>
      </c>
      <c r="J822" s="105">
        <v>208344.01</v>
      </c>
      <c r="K822" s="197" t="s">
        <v>207</v>
      </c>
      <c r="L822" s="105"/>
      <c r="M822" s="198" t="s">
        <v>5</v>
      </c>
      <c r="N822" s="153"/>
      <c r="O822" s="199" t="s">
        <v>196</v>
      </c>
      <c r="P822" s="153">
        <v>1</v>
      </c>
      <c r="Q822" s="153">
        <v>1267</v>
      </c>
      <c r="R822" s="153"/>
      <c r="S822" s="153"/>
      <c r="T822" s="153"/>
      <c r="U822" s="209">
        <v>1267</v>
      </c>
      <c r="V822" s="153">
        <v>120</v>
      </c>
      <c r="W822" s="153"/>
      <c r="X822" s="153"/>
      <c r="Y822" s="153"/>
      <c r="Z822" s="153"/>
      <c r="AA822" s="153"/>
      <c r="AB822" s="153"/>
      <c r="AC822" s="153"/>
      <c r="AD822" s="153"/>
      <c r="AE822" s="153"/>
      <c r="AF822" s="153"/>
      <c r="AG822" s="153"/>
      <c r="AH822" s="153"/>
      <c r="AI822" s="153"/>
      <c r="AJ822" s="153"/>
      <c r="AK822" s="153"/>
      <c r="AL822" s="153"/>
      <c r="AM822" s="153"/>
      <c r="AN822" s="153"/>
      <c r="AO822" s="153"/>
      <c r="AP822" s="153"/>
      <c r="AQ822" s="153"/>
      <c r="AR822" s="153"/>
      <c r="AS822" s="153"/>
      <c r="AT822" s="153"/>
      <c r="AU822" s="153"/>
      <c r="AV822" s="153"/>
      <c r="AW822" s="153"/>
      <c r="AX822" s="153"/>
      <c r="AY822" s="153"/>
      <c r="AZ822" s="153"/>
      <c r="BA822" s="153"/>
      <c r="BB822" s="153"/>
      <c r="BC822" s="153"/>
      <c r="BD822" s="153"/>
      <c r="BE822" s="153"/>
      <c r="BF822" s="153"/>
      <c r="BG822" s="223">
        <v>120</v>
      </c>
      <c r="BH822" s="224">
        <v>2</v>
      </c>
      <c r="BI822" s="225">
        <v>2</v>
      </c>
      <c r="BJ822" s="225">
        <v>100</v>
      </c>
      <c r="BK822" s="226">
        <v>0</v>
      </c>
      <c r="BL822" s="226">
        <v>100</v>
      </c>
      <c r="BM822" s="226">
        <v>0</v>
      </c>
      <c r="BN822" s="237">
        <v>0</v>
      </c>
      <c r="BO822" s="237">
        <v>0</v>
      </c>
      <c r="BP822" s="237">
        <v>0</v>
      </c>
      <c r="BQ822" s="238">
        <v>0</v>
      </c>
      <c r="BR822" s="140"/>
      <c r="BS822" s="140"/>
      <c r="BT822" s="140"/>
      <c r="BU822" s="141"/>
      <c r="BV822" s="140"/>
      <c r="BW822" s="153">
        <f t="shared" si="362"/>
        <v>1267</v>
      </c>
    </row>
    <row r="823" s="129" customFormat="1" spans="1:75">
      <c r="A823" s="170">
        <v>880</v>
      </c>
      <c r="B823" s="171">
        <v>46065</v>
      </c>
      <c r="C823" s="223" t="s">
        <v>97</v>
      </c>
      <c r="D823" s="130" t="s">
        <v>184</v>
      </c>
      <c r="E823" s="172" t="s">
        <v>120</v>
      </c>
      <c r="F823" s="172" t="s">
        <v>129</v>
      </c>
      <c r="G823" s="173" t="s">
        <v>124</v>
      </c>
      <c r="H823" s="173"/>
      <c r="I823" s="173"/>
      <c r="J823" s="105">
        <v>100742</v>
      </c>
      <c r="K823" s="197" t="s">
        <v>198</v>
      </c>
      <c r="L823" s="105">
        <v>260127002</v>
      </c>
      <c r="M823" s="198" t="s">
        <v>4</v>
      </c>
      <c r="N823" s="153">
        <v>30</v>
      </c>
      <c r="O823" s="199">
        <v>120</v>
      </c>
      <c r="P823" s="153">
        <v>1</v>
      </c>
      <c r="Q823" s="153">
        <v>60</v>
      </c>
      <c r="R823" s="153"/>
      <c r="S823" s="153"/>
      <c r="T823" s="153"/>
      <c r="U823" s="209">
        <v>60</v>
      </c>
      <c r="V823" s="153">
        <v>30</v>
      </c>
      <c r="W823" s="153">
        <v>210</v>
      </c>
      <c r="X823" s="153"/>
      <c r="Y823" s="153"/>
      <c r="Z823" s="153"/>
      <c r="AA823" s="153"/>
      <c r="AB823" s="153"/>
      <c r="AC823" s="153"/>
      <c r="AD823" s="153"/>
      <c r="AE823" s="153"/>
      <c r="AF823" s="153"/>
      <c r="AG823" s="153"/>
      <c r="AH823" s="153"/>
      <c r="AI823" s="153"/>
      <c r="AJ823" s="153"/>
      <c r="AK823" s="153"/>
      <c r="AL823" s="153"/>
      <c r="AM823" s="153"/>
      <c r="AN823" s="153"/>
      <c r="AO823" s="153"/>
      <c r="AP823" s="153"/>
      <c r="AQ823" s="153"/>
      <c r="AR823" s="153">
        <v>180</v>
      </c>
      <c r="AS823" s="153"/>
      <c r="AT823" s="153"/>
      <c r="AU823" s="153"/>
      <c r="AV823" s="153"/>
      <c r="AW823" s="153"/>
      <c r="AX823" s="153"/>
      <c r="AY823" s="153"/>
      <c r="AZ823" s="153"/>
      <c r="BA823" s="153"/>
      <c r="BB823" s="153"/>
      <c r="BC823" s="153">
        <v>60</v>
      </c>
      <c r="BD823" s="153"/>
      <c r="BE823" s="153"/>
      <c r="BF823" s="153"/>
      <c r="BG823" s="223">
        <v>480</v>
      </c>
      <c r="BH823" s="224">
        <v>8</v>
      </c>
      <c r="BI823" s="225">
        <v>0.5</v>
      </c>
      <c r="BJ823" s="225">
        <v>6.25</v>
      </c>
      <c r="BK823" s="226">
        <v>100</v>
      </c>
      <c r="BL823" s="226">
        <v>100</v>
      </c>
      <c r="BM823" s="226">
        <v>6.25</v>
      </c>
      <c r="BN823" s="237">
        <v>3.5</v>
      </c>
      <c r="BO823" s="237">
        <v>540</v>
      </c>
      <c r="BP823" s="237">
        <v>4</v>
      </c>
      <c r="BQ823" s="238">
        <v>480</v>
      </c>
      <c r="BR823" s="140"/>
      <c r="BS823" s="140"/>
      <c r="BT823" s="140"/>
      <c r="BU823" s="141"/>
      <c r="BV823" s="140"/>
      <c r="BW823" s="153">
        <f t="shared" si="362"/>
        <v>60</v>
      </c>
    </row>
    <row r="824" s="129" customFormat="1" spans="1:75">
      <c r="A824" s="170">
        <v>881</v>
      </c>
      <c r="B824" s="171">
        <v>46065</v>
      </c>
      <c r="C824" s="223" t="s">
        <v>99</v>
      </c>
      <c r="D824" s="130" t="s">
        <v>184</v>
      </c>
      <c r="E824" s="172" t="s">
        <v>120</v>
      </c>
      <c r="F824" s="172" t="s">
        <v>129</v>
      </c>
      <c r="G824" s="173" t="s">
        <v>124</v>
      </c>
      <c r="H824" s="173"/>
      <c r="I824" s="173"/>
      <c r="J824" s="105">
        <v>100742</v>
      </c>
      <c r="K824" s="197" t="s">
        <v>198</v>
      </c>
      <c r="L824" s="105">
        <v>260127002</v>
      </c>
      <c r="M824" s="198" t="s">
        <v>4</v>
      </c>
      <c r="N824" s="153">
        <v>30</v>
      </c>
      <c r="O824" s="199">
        <v>120</v>
      </c>
      <c r="P824" s="153">
        <v>1</v>
      </c>
      <c r="Q824" s="153">
        <v>809</v>
      </c>
      <c r="R824" s="153"/>
      <c r="S824" s="153"/>
      <c r="T824" s="153"/>
      <c r="U824" s="209">
        <v>809</v>
      </c>
      <c r="V824" s="153">
        <v>420</v>
      </c>
      <c r="W824" s="153"/>
      <c r="X824" s="153"/>
      <c r="Y824" s="153"/>
      <c r="Z824" s="153"/>
      <c r="AA824" s="153"/>
      <c r="AB824" s="153"/>
      <c r="AC824" s="153"/>
      <c r="AD824" s="153"/>
      <c r="AE824" s="153"/>
      <c r="AF824" s="153"/>
      <c r="AG824" s="153"/>
      <c r="AH824" s="153"/>
      <c r="AI824" s="153"/>
      <c r="AJ824" s="153"/>
      <c r="AK824" s="153"/>
      <c r="AL824" s="153"/>
      <c r="AM824" s="153"/>
      <c r="AN824" s="153"/>
      <c r="AO824" s="153"/>
      <c r="AP824" s="153"/>
      <c r="AQ824" s="153"/>
      <c r="AR824" s="153">
        <v>60</v>
      </c>
      <c r="AS824" s="153"/>
      <c r="AT824" s="153"/>
      <c r="AU824" s="153"/>
      <c r="AV824" s="153"/>
      <c r="AW824" s="153"/>
      <c r="AX824" s="153"/>
      <c r="AY824" s="153"/>
      <c r="AZ824" s="153"/>
      <c r="BA824" s="153"/>
      <c r="BB824" s="153"/>
      <c r="BC824" s="153"/>
      <c r="BD824" s="153"/>
      <c r="BE824" s="153"/>
      <c r="BF824" s="153"/>
      <c r="BG824" s="223">
        <v>480</v>
      </c>
      <c r="BH824" s="224">
        <v>8</v>
      </c>
      <c r="BI824" s="225">
        <v>7</v>
      </c>
      <c r="BJ824" s="225">
        <v>87.5</v>
      </c>
      <c r="BK824" s="226">
        <v>96.3095238095238</v>
      </c>
      <c r="BL824" s="226">
        <v>100</v>
      </c>
      <c r="BM824" s="226">
        <v>84.2708333333333</v>
      </c>
      <c r="BN824" s="237">
        <v>0</v>
      </c>
      <c r="BO824" s="237">
        <v>960</v>
      </c>
      <c r="BP824" s="237">
        <v>1</v>
      </c>
      <c r="BQ824" s="238">
        <v>120</v>
      </c>
      <c r="BR824" s="140"/>
      <c r="BS824" s="140"/>
      <c r="BT824" s="140"/>
      <c r="BU824" s="141"/>
      <c r="BV824" s="140"/>
      <c r="BW824" s="153">
        <f t="shared" si="362"/>
        <v>809</v>
      </c>
    </row>
    <row r="825" s="129" customFormat="1" spans="1:75">
      <c r="A825" s="170">
        <v>882</v>
      </c>
      <c r="B825" s="171">
        <v>46065</v>
      </c>
      <c r="C825" s="223" t="s">
        <v>97</v>
      </c>
      <c r="D825" s="130" t="s">
        <v>184</v>
      </c>
      <c r="E825" s="172" t="s">
        <v>208</v>
      </c>
      <c r="F825" s="172"/>
      <c r="G825" s="173"/>
      <c r="H825" s="173"/>
      <c r="I825" s="173"/>
      <c r="J825" s="105"/>
      <c r="K825" s="197" t="e">
        <v>#N/A</v>
      </c>
      <c r="L825" s="105"/>
      <c r="M825" s="198" t="s">
        <v>4</v>
      </c>
      <c r="N825" s="153"/>
      <c r="O825" s="199" t="s">
        <v>196</v>
      </c>
      <c r="P825" s="153"/>
      <c r="Q825" s="153"/>
      <c r="R825" s="153"/>
      <c r="S825" s="153"/>
      <c r="T825" s="153"/>
      <c r="U825" s="209">
        <v>0</v>
      </c>
      <c r="V825" s="153"/>
      <c r="W825" s="153"/>
      <c r="X825" s="153"/>
      <c r="Y825" s="153"/>
      <c r="Z825" s="153"/>
      <c r="AA825" s="153"/>
      <c r="AB825" s="153"/>
      <c r="AC825" s="153"/>
      <c r="AD825" s="153"/>
      <c r="AE825" s="153"/>
      <c r="AF825" s="153"/>
      <c r="AG825" s="153"/>
      <c r="AH825" s="153"/>
      <c r="AI825" s="153"/>
      <c r="AJ825" s="153"/>
      <c r="AK825" s="153"/>
      <c r="AL825" s="153"/>
      <c r="AM825" s="153"/>
      <c r="AN825" s="153"/>
      <c r="AO825" s="153"/>
      <c r="AP825" s="153"/>
      <c r="AQ825" s="153"/>
      <c r="AR825" s="153"/>
      <c r="AS825" s="153"/>
      <c r="AT825" s="153"/>
      <c r="AU825" s="153"/>
      <c r="AV825" s="153"/>
      <c r="AW825" s="153"/>
      <c r="AX825" s="153"/>
      <c r="AY825" s="153"/>
      <c r="AZ825" s="153"/>
      <c r="BA825" s="153"/>
      <c r="BB825" s="153"/>
      <c r="BC825" s="153"/>
      <c r="BD825" s="153"/>
      <c r="BE825" s="153"/>
      <c r="BF825" s="153">
        <v>480</v>
      </c>
      <c r="BG825" s="223">
        <v>480</v>
      </c>
      <c r="BH825" s="224">
        <v>8</v>
      </c>
      <c r="BI825" s="225">
        <v>0</v>
      </c>
      <c r="BJ825" s="225">
        <v>0</v>
      </c>
      <c r="BK825" s="226">
        <v>0</v>
      </c>
      <c r="BL825" s="226">
        <v>0</v>
      </c>
      <c r="BM825" s="226">
        <v>0</v>
      </c>
      <c r="BN825" s="237">
        <v>8</v>
      </c>
      <c r="BO825" s="237">
        <v>0</v>
      </c>
      <c r="BP825" s="237">
        <v>0</v>
      </c>
      <c r="BQ825" s="238">
        <v>0</v>
      </c>
      <c r="BR825" s="140"/>
      <c r="BS825" s="140"/>
      <c r="BT825" s="140"/>
      <c r="BU825" s="141"/>
      <c r="BV825" s="140"/>
      <c r="BW825" s="153">
        <f t="shared" si="362"/>
        <v>0</v>
      </c>
    </row>
    <row r="826" s="129" customFormat="1" spans="1:75">
      <c r="A826" s="170">
        <v>883</v>
      </c>
      <c r="B826" s="171">
        <v>46065</v>
      </c>
      <c r="C826" s="223" t="s">
        <v>99</v>
      </c>
      <c r="D826" s="130" t="s">
        <v>184</v>
      </c>
      <c r="E826" s="172" t="s">
        <v>208</v>
      </c>
      <c r="F826" s="172"/>
      <c r="G826" s="173"/>
      <c r="H826" s="173"/>
      <c r="I826" s="173"/>
      <c r="J826" s="105"/>
      <c r="K826" s="197" t="e">
        <v>#N/A</v>
      </c>
      <c r="L826" s="105"/>
      <c r="M826" s="198" t="s">
        <v>4</v>
      </c>
      <c r="N826" s="153"/>
      <c r="O826" s="199" t="s">
        <v>196</v>
      </c>
      <c r="P826" s="153"/>
      <c r="Q826" s="153"/>
      <c r="R826" s="153"/>
      <c r="S826" s="153"/>
      <c r="T826" s="153"/>
      <c r="U826" s="209">
        <v>0</v>
      </c>
      <c r="V826" s="153"/>
      <c r="W826" s="153"/>
      <c r="X826" s="153"/>
      <c r="Y826" s="153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3"/>
      <c r="AJ826" s="153"/>
      <c r="AK826" s="153"/>
      <c r="AL826" s="153"/>
      <c r="AM826" s="153"/>
      <c r="AN826" s="153"/>
      <c r="AO826" s="153"/>
      <c r="AP826" s="153"/>
      <c r="AQ826" s="153"/>
      <c r="AR826" s="153"/>
      <c r="AS826" s="153"/>
      <c r="AT826" s="153"/>
      <c r="AU826" s="153"/>
      <c r="AV826" s="153"/>
      <c r="AW826" s="153"/>
      <c r="AX826" s="153"/>
      <c r="AY826" s="153"/>
      <c r="AZ826" s="153"/>
      <c r="BA826" s="153"/>
      <c r="BB826" s="153"/>
      <c r="BC826" s="153"/>
      <c r="BD826" s="153"/>
      <c r="BE826" s="153"/>
      <c r="BF826" s="153">
        <v>480</v>
      </c>
      <c r="BG826" s="223">
        <v>480</v>
      </c>
      <c r="BH826" s="224">
        <v>8</v>
      </c>
      <c r="BI826" s="225">
        <v>0</v>
      </c>
      <c r="BJ826" s="225">
        <v>0</v>
      </c>
      <c r="BK826" s="226">
        <v>0</v>
      </c>
      <c r="BL826" s="226">
        <v>0</v>
      </c>
      <c r="BM826" s="226">
        <v>0</v>
      </c>
      <c r="BN826" s="237">
        <v>8</v>
      </c>
      <c r="BO826" s="237">
        <v>0</v>
      </c>
      <c r="BP826" s="237">
        <v>0</v>
      </c>
      <c r="BQ826" s="238">
        <v>0</v>
      </c>
      <c r="BR826" s="140"/>
      <c r="BS826" s="140"/>
      <c r="BT826" s="140"/>
      <c r="BU826" s="141"/>
      <c r="BV826" s="140"/>
      <c r="BW826" s="153">
        <f t="shared" si="362"/>
        <v>0</v>
      </c>
    </row>
    <row r="827" s="129" customFormat="1" spans="1:75">
      <c r="A827" s="170">
        <v>884</v>
      </c>
      <c r="B827" s="171">
        <v>46065</v>
      </c>
      <c r="C827" s="223" t="s">
        <v>97</v>
      </c>
      <c r="D827" s="130" t="s">
        <v>184</v>
      </c>
      <c r="E827" s="172" t="s">
        <v>121</v>
      </c>
      <c r="F827" s="172"/>
      <c r="G827" s="173"/>
      <c r="H827" s="173"/>
      <c r="I827" s="173"/>
      <c r="J827" s="105"/>
      <c r="K827" s="197" t="e">
        <v>#N/A</v>
      </c>
      <c r="L827" s="105"/>
      <c r="M827" s="198" t="s">
        <v>4</v>
      </c>
      <c r="N827" s="153"/>
      <c r="O827" s="199" t="s">
        <v>196</v>
      </c>
      <c r="P827" s="153"/>
      <c r="Q827" s="153"/>
      <c r="R827" s="153"/>
      <c r="S827" s="153"/>
      <c r="T827" s="153"/>
      <c r="U827" s="209">
        <v>0</v>
      </c>
      <c r="V827" s="153"/>
      <c r="W827" s="153"/>
      <c r="X827" s="153"/>
      <c r="Y827" s="153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3"/>
      <c r="AJ827" s="153"/>
      <c r="AK827" s="153"/>
      <c r="AL827" s="153"/>
      <c r="AM827" s="153"/>
      <c r="AN827" s="153"/>
      <c r="AO827" s="153"/>
      <c r="AP827" s="153"/>
      <c r="AQ827" s="153"/>
      <c r="AR827" s="153"/>
      <c r="AS827" s="153"/>
      <c r="AT827" s="153"/>
      <c r="AU827" s="153"/>
      <c r="AV827" s="153"/>
      <c r="AW827" s="153"/>
      <c r="AX827" s="153"/>
      <c r="AY827" s="153"/>
      <c r="AZ827" s="153"/>
      <c r="BA827" s="153"/>
      <c r="BB827" s="153"/>
      <c r="BC827" s="153"/>
      <c r="BD827" s="153"/>
      <c r="BE827" s="153"/>
      <c r="BF827" s="153"/>
      <c r="BG827" s="223">
        <v>0</v>
      </c>
      <c r="BH827" s="224">
        <v>0</v>
      </c>
      <c r="BI827" s="225">
        <v>0</v>
      </c>
      <c r="BJ827" s="225">
        <v>0</v>
      </c>
      <c r="BK827" s="226">
        <v>0</v>
      </c>
      <c r="BL827" s="226">
        <v>0</v>
      </c>
      <c r="BM827" s="226">
        <v>0</v>
      </c>
      <c r="BN827" s="237">
        <v>0</v>
      </c>
      <c r="BO827" s="237">
        <v>0</v>
      </c>
      <c r="BP827" s="237">
        <v>0</v>
      </c>
      <c r="BQ827" s="238">
        <v>0</v>
      </c>
      <c r="BR827" s="140"/>
      <c r="BS827" s="140"/>
      <c r="BT827" s="140"/>
      <c r="BU827" s="141"/>
      <c r="BV827" s="140"/>
      <c r="BW827" s="153">
        <f t="shared" si="362"/>
        <v>0</v>
      </c>
    </row>
    <row r="828" s="129" customFormat="1" spans="1:75">
      <c r="A828" s="170">
        <v>885</v>
      </c>
      <c r="B828" s="171">
        <v>46065</v>
      </c>
      <c r="C828" s="223" t="s">
        <v>99</v>
      </c>
      <c r="D828" s="130" t="s">
        <v>184</v>
      </c>
      <c r="E828" s="172" t="s">
        <v>121</v>
      </c>
      <c r="F828" s="172"/>
      <c r="G828" s="173"/>
      <c r="H828" s="173"/>
      <c r="I828" s="173"/>
      <c r="J828" s="105"/>
      <c r="K828" s="197" t="e">
        <v>#N/A</v>
      </c>
      <c r="L828" s="105"/>
      <c r="M828" s="198" t="s">
        <v>4</v>
      </c>
      <c r="N828" s="153"/>
      <c r="O828" s="199" t="s">
        <v>196</v>
      </c>
      <c r="P828" s="153"/>
      <c r="Q828" s="153"/>
      <c r="R828" s="153"/>
      <c r="S828" s="153"/>
      <c r="T828" s="153"/>
      <c r="U828" s="209">
        <v>0</v>
      </c>
      <c r="V828" s="153"/>
      <c r="W828" s="153"/>
      <c r="X828" s="153"/>
      <c r="Y828" s="153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3"/>
      <c r="AJ828" s="153"/>
      <c r="AK828" s="153"/>
      <c r="AL828" s="153"/>
      <c r="AM828" s="153"/>
      <c r="AN828" s="153"/>
      <c r="AO828" s="153"/>
      <c r="AP828" s="153"/>
      <c r="AQ828" s="153"/>
      <c r="AR828" s="153"/>
      <c r="AS828" s="153"/>
      <c r="AT828" s="153"/>
      <c r="AU828" s="153"/>
      <c r="AV828" s="153"/>
      <c r="AW828" s="153"/>
      <c r="AX828" s="153"/>
      <c r="AY828" s="153"/>
      <c r="AZ828" s="153"/>
      <c r="BA828" s="153"/>
      <c r="BB828" s="153"/>
      <c r="BC828" s="153"/>
      <c r="BD828" s="153"/>
      <c r="BE828" s="153"/>
      <c r="BF828" s="153"/>
      <c r="BG828" s="223">
        <v>0</v>
      </c>
      <c r="BH828" s="224">
        <v>0</v>
      </c>
      <c r="BI828" s="225">
        <v>0</v>
      </c>
      <c r="BJ828" s="225">
        <v>0</v>
      </c>
      <c r="BK828" s="226">
        <v>0</v>
      </c>
      <c r="BL828" s="226">
        <v>0</v>
      </c>
      <c r="BM828" s="226">
        <v>0</v>
      </c>
      <c r="BN828" s="237">
        <v>0</v>
      </c>
      <c r="BO828" s="237">
        <v>0</v>
      </c>
      <c r="BP828" s="237">
        <v>0</v>
      </c>
      <c r="BQ828" s="238">
        <v>0</v>
      </c>
      <c r="BR828" s="140"/>
      <c r="BS828" s="140"/>
      <c r="BT828" s="140"/>
      <c r="BU828" s="141"/>
      <c r="BV828" s="140"/>
      <c r="BW828" s="153">
        <f t="shared" si="362"/>
        <v>0</v>
      </c>
    </row>
    <row r="829" s="129" customFormat="1" spans="1:75">
      <c r="A829" s="170">
        <v>886</v>
      </c>
      <c r="B829" s="171">
        <v>46065</v>
      </c>
      <c r="C829" s="223" t="s">
        <v>97</v>
      </c>
      <c r="D829" s="130" t="s">
        <v>184</v>
      </c>
      <c r="E829" s="172" t="s">
        <v>125</v>
      </c>
      <c r="F829" s="172" t="s">
        <v>129</v>
      </c>
      <c r="G829" s="173" t="s">
        <v>126</v>
      </c>
      <c r="H829" s="173" t="s">
        <v>123</v>
      </c>
      <c r="I829" s="173"/>
      <c r="J829" s="105">
        <v>100282.4</v>
      </c>
      <c r="K829" s="197" t="s">
        <v>209</v>
      </c>
      <c r="L829" s="105">
        <v>251225005</v>
      </c>
      <c r="M829" s="198" t="s">
        <v>4</v>
      </c>
      <c r="N829" s="153">
        <v>45</v>
      </c>
      <c r="O829" s="199">
        <v>80</v>
      </c>
      <c r="P829" s="153">
        <v>1</v>
      </c>
      <c r="Q829" s="153">
        <v>504</v>
      </c>
      <c r="R829" s="153">
        <v>9</v>
      </c>
      <c r="S829" s="153">
        <v>1</v>
      </c>
      <c r="T829" s="153"/>
      <c r="U829" s="209">
        <v>505</v>
      </c>
      <c r="V829" s="153">
        <v>465</v>
      </c>
      <c r="W829" s="153"/>
      <c r="X829" s="153"/>
      <c r="Y829" s="153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3"/>
      <c r="AJ829" s="153"/>
      <c r="AK829" s="153"/>
      <c r="AL829" s="153"/>
      <c r="AM829" s="153"/>
      <c r="AN829" s="153"/>
      <c r="AO829" s="153"/>
      <c r="AP829" s="153"/>
      <c r="AQ829" s="153"/>
      <c r="AR829" s="153"/>
      <c r="AS829" s="153"/>
      <c r="AT829" s="153"/>
      <c r="AU829" s="153"/>
      <c r="AV829" s="153"/>
      <c r="AW829" s="153"/>
      <c r="AX829" s="153"/>
      <c r="AY829" s="153"/>
      <c r="AZ829" s="153">
        <v>15</v>
      </c>
      <c r="BA829" s="153"/>
      <c r="BB829" s="153"/>
      <c r="BC829" s="153"/>
      <c r="BD829" s="153"/>
      <c r="BE829" s="153"/>
      <c r="BF829" s="153"/>
      <c r="BG829" s="223">
        <v>480</v>
      </c>
      <c r="BH829" s="224">
        <v>8</v>
      </c>
      <c r="BI829" s="225">
        <v>7.75</v>
      </c>
      <c r="BJ829" s="225">
        <v>96.875</v>
      </c>
      <c r="BK829" s="226">
        <v>81.4516129032258</v>
      </c>
      <c r="BL829" s="226">
        <v>98.019801980198</v>
      </c>
      <c r="BM829" s="226">
        <v>77.34375</v>
      </c>
      <c r="BN829" s="237">
        <v>0</v>
      </c>
      <c r="BO829" s="237">
        <v>640</v>
      </c>
      <c r="BP829" s="237">
        <v>0.25</v>
      </c>
      <c r="BQ829" s="238">
        <v>20</v>
      </c>
      <c r="BR829" s="140"/>
      <c r="BS829" s="140"/>
      <c r="BT829" s="140"/>
      <c r="BU829" s="141"/>
      <c r="BV829" s="140"/>
      <c r="BW829" s="153">
        <f t="shared" si="362"/>
        <v>504</v>
      </c>
    </row>
    <row r="830" s="129" customFormat="1" spans="1:75">
      <c r="A830" s="170">
        <v>887</v>
      </c>
      <c r="B830" s="171">
        <v>46065</v>
      </c>
      <c r="C830" s="223" t="s">
        <v>99</v>
      </c>
      <c r="D830" s="130" t="s">
        <v>184</v>
      </c>
      <c r="E830" s="172" t="s">
        <v>125</v>
      </c>
      <c r="F830" s="172" t="s">
        <v>129</v>
      </c>
      <c r="G830" s="173" t="s">
        <v>126</v>
      </c>
      <c r="H830" s="173"/>
      <c r="I830" s="173"/>
      <c r="J830" s="105">
        <v>100282.4</v>
      </c>
      <c r="K830" s="197" t="s">
        <v>209</v>
      </c>
      <c r="L830" s="105">
        <v>251225005</v>
      </c>
      <c r="M830" s="198" t="s">
        <v>4</v>
      </c>
      <c r="N830" s="153">
        <v>45</v>
      </c>
      <c r="O830" s="199">
        <v>80</v>
      </c>
      <c r="P830" s="153">
        <v>1</v>
      </c>
      <c r="Q830" s="153">
        <v>197</v>
      </c>
      <c r="R830" s="153"/>
      <c r="S830" s="153"/>
      <c r="T830" s="153"/>
      <c r="U830" s="209">
        <v>197</v>
      </c>
      <c r="V830" s="153">
        <v>180</v>
      </c>
      <c r="W830" s="153"/>
      <c r="X830" s="153"/>
      <c r="Y830" s="153"/>
      <c r="Z830" s="15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  <c r="AN830" s="153"/>
      <c r="AO830" s="153"/>
      <c r="AP830" s="153"/>
      <c r="AQ830" s="153"/>
      <c r="AR830" s="153">
        <v>300</v>
      </c>
      <c r="AS830" s="153"/>
      <c r="AT830" s="153"/>
      <c r="AU830" s="153"/>
      <c r="AV830" s="153"/>
      <c r="AW830" s="153"/>
      <c r="AX830" s="153"/>
      <c r="AY830" s="153"/>
      <c r="AZ830" s="153"/>
      <c r="BA830" s="153"/>
      <c r="BB830" s="153"/>
      <c r="BC830" s="153"/>
      <c r="BD830" s="153"/>
      <c r="BE830" s="153"/>
      <c r="BF830" s="153"/>
      <c r="BG830" s="223">
        <v>480</v>
      </c>
      <c r="BH830" s="224">
        <v>8</v>
      </c>
      <c r="BI830" s="225">
        <v>3</v>
      </c>
      <c r="BJ830" s="225">
        <v>37.5</v>
      </c>
      <c r="BK830" s="226">
        <v>82.0833333333333</v>
      </c>
      <c r="BL830" s="226">
        <v>100</v>
      </c>
      <c r="BM830" s="226">
        <v>30.78125</v>
      </c>
      <c r="BN830" s="237">
        <v>0</v>
      </c>
      <c r="BO830" s="237">
        <v>640</v>
      </c>
      <c r="BP830" s="237">
        <v>5</v>
      </c>
      <c r="BQ830" s="238">
        <v>400</v>
      </c>
      <c r="BR830" s="140"/>
      <c r="BS830" s="140"/>
      <c r="BT830" s="140"/>
      <c r="BU830" s="141"/>
      <c r="BV830" s="140"/>
      <c r="BW830" s="153">
        <f t="shared" si="362"/>
        <v>197</v>
      </c>
    </row>
    <row r="831" s="129" customFormat="1" spans="1:75">
      <c r="A831" s="170">
        <v>888</v>
      </c>
      <c r="B831" s="171">
        <v>46065</v>
      </c>
      <c r="C831" s="223" t="s">
        <v>97</v>
      </c>
      <c r="D831" s="130" t="s">
        <v>184</v>
      </c>
      <c r="E831" s="172" t="s">
        <v>128</v>
      </c>
      <c r="F831" s="172" t="s">
        <v>129</v>
      </c>
      <c r="G831" s="173" t="s">
        <v>148</v>
      </c>
      <c r="H831" s="173"/>
      <c r="I831" s="173"/>
      <c r="J831" s="105">
        <v>104247</v>
      </c>
      <c r="K831" s="197" t="s">
        <v>210</v>
      </c>
      <c r="L831" s="105">
        <v>260104002</v>
      </c>
      <c r="M831" s="198" t="s">
        <v>4</v>
      </c>
      <c r="N831" s="153">
        <v>20</v>
      </c>
      <c r="O831" s="199">
        <v>180</v>
      </c>
      <c r="P831" s="153">
        <v>1</v>
      </c>
      <c r="Q831" s="153">
        <v>796</v>
      </c>
      <c r="R831" s="153"/>
      <c r="S831" s="153"/>
      <c r="T831" s="153"/>
      <c r="U831" s="209">
        <v>796</v>
      </c>
      <c r="V831" s="153">
        <v>270</v>
      </c>
      <c r="W831" s="153"/>
      <c r="X831" s="153"/>
      <c r="Y831" s="153"/>
      <c r="Z831" s="153"/>
      <c r="AA831" s="153"/>
      <c r="AB831" s="153"/>
      <c r="AC831" s="153"/>
      <c r="AD831" s="153"/>
      <c r="AE831" s="153"/>
      <c r="AF831" s="153"/>
      <c r="AG831" s="153"/>
      <c r="AH831" s="153"/>
      <c r="AI831" s="153"/>
      <c r="AJ831" s="153"/>
      <c r="AK831" s="153"/>
      <c r="AL831" s="153"/>
      <c r="AM831" s="153"/>
      <c r="AN831" s="153"/>
      <c r="AO831" s="153"/>
      <c r="AP831" s="153">
        <v>60</v>
      </c>
      <c r="AQ831" s="153"/>
      <c r="AR831" s="153">
        <v>75</v>
      </c>
      <c r="AS831" s="153"/>
      <c r="AT831" s="153"/>
      <c r="AU831" s="153"/>
      <c r="AV831" s="153"/>
      <c r="AW831" s="153"/>
      <c r="AX831" s="153"/>
      <c r="AY831" s="153"/>
      <c r="AZ831" s="153">
        <v>15</v>
      </c>
      <c r="BA831" s="153"/>
      <c r="BB831" s="153"/>
      <c r="BC831" s="153">
        <v>60</v>
      </c>
      <c r="BD831" s="153"/>
      <c r="BE831" s="153"/>
      <c r="BF831" s="153"/>
      <c r="BG831" s="223">
        <v>480</v>
      </c>
      <c r="BH831" s="224">
        <v>8</v>
      </c>
      <c r="BI831" s="225">
        <v>4.5</v>
      </c>
      <c r="BJ831" s="225">
        <v>56.25</v>
      </c>
      <c r="BK831" s="226">
        <v>98.2716049382716</v>
      </c>
      <c r="BL831" s="226">
        <v>100</v>
      </c>
      <c r="BM831" s="226">
        <v>55.2777777777778</v>
      </c>
      <c r="BN831" s="237">
        <v>1</v>
      </c>
      <c r="BO831" s="237">
        <v>1260</v>
      </c>
      <c r="BP831" s="237">
        <v>2.5</v>
      </c>
      <c r="BQ831" s="238">
        <v>450</v>
      </c>
      <c r="BR831" s="140"/>
      <c r="BS831" s="140"/>
      <c r="BT831" s="140"/>
      <c r="BU831" s="141"/>
      <c r="BV831" s="140"/>
      <c r="BW831" s="153">
        <f t="shared" si="362"/>
        <v>796</v>
      </c>
    </row>
    <row r="832" s="129" customFormat="1" spans="1:75">
      <c r="A832" s="170">
        <v>889</v>
      </c>
      <c r="B832" s="171">
        <v>46065</v>
      </c>
      <c r="C832" s="223" t="s">
        <v>99</v>
      </c>
      <c r="D832" s="130" t="s">
        <v>184</v>
      </c>
      <c r="E832" s="172" t="s">
        <v>128</v>
      </c>
      <c r="F832" s="172" t="s">
        <v>129</v>
      </c>
      <c r="G832" s="173" t="s">
        <v>211</v>
      </c>
      <c r="H832" s="173"/>
      <c r="I832" s="173"/>
      <c r="J832" s="105">
        <v>104247</v>
      </c>
      <c r="K832" s="197" t="s">
        <v>210</v>
      </c>
      <c r="L832" s="105">
        <v>260104001</v>
      </c>
      <c r="M832" s="198" t="s">
        <v>4</v>
      </c>
      <c r="N832" s="153">
        <v>20</v>
      </c>
      <c r="O832" s="199">
        <v>180</v>
      </c>
      <c r="P832" s="153">
        <v>1</v>
      </c>
      <c r="Q832" s="153">
        <v>433</v>
      </c>
      <c r="R832" s="153"/>
      <c r="S832" s="153"/>
      <c r="T832" s="153"/>
      <c r="U832" s="209">
        <v>433</v>
      </c>
      <c r="V832" s="153">
        <v>180</v>
      </c>
      <c r="W832" s="153"/>
      <c r="X832" s="153"/>
      <c r="Y832" s="153"/>
      <c r="Z832" s="153"/>
      <c r="AA832" s="153"/>
      <c r="AB832" s="153"/>
      <c r="AC832" s="153"/>
      <c r="AD832" s="153"/>
      <c r="AE832" s="153"/>
      <c r="AF832" s="153"/>
      <c r="AG832" s="153"/>
      <c r="AH832" s="153"/>
      <c r="AI832" s="153"/>
      <c r="AJ832" s="153"/>
      <c r="AK832" s="153"/>
      <c r="AL832" s="153"/>
      <c r="AM832" s="153"/>
      <c r="AN832" s="153"/>
      <c r="AO832" s="153"/>
      <c r="AP832" s="153"/>
      <c r="AQ832" s="153"/>
      <c r="AR832" s="153">
        <v>300</v>
      </c>
      <c r="AS832" s="153"/>
      <c r="AT832" s="153"/>
      <c r="AU832" s="153"/>
      <c r="AV832" s="153"/>
      <c r="AW832" s="153"/>
      <c r="AX832" s="153"/>
      <c r="AY832" s="153"/>
      <c r="AZ832" s="153"/>
      <c r="BA832" s="153"/>
      <c r="BB832" s="153"/>
      <c r="BC832" s="153"/>
      <c r="BD832" s="153"/>
      <c r="BE832" s="153"/>
      <c r="BF832" s="153"/>
      <c r="BG832" s="223">
        <v>480</v>
      </c>
      <c r="BH832" s="224">
        <v>8</v>
      </c>
      <c r="BI832" s="225">
        <v>3</v>
      </c>
      <c r="BJ832" s="225">
        <v>37.5</v>
      </c>
      <c r="BK832" s="226">
        <v>80.1851851851852</v>
      </c>
      <c r="BL832" s="226">
        <v>100</v>
      </c>
      <c r="BM832" s="226">
        <v>30.0694444444444</v>
      </c>
      <c r="BN832" s="237">
        <v>0</v>
      </c>
      <c r="BO832" s="237">
        <v>1440</v>
      </c>
      <c r="BP832" s="237">
        <v>5</v>
      </c>
      <c r="BQ832" s="238">
        <v>900</v>
      </c>
      <c r="BR832" s="140"/>
      <c r="BS832" s="140"/>
      <c r="BT832" s="140"/>
      <c r="BU832" s="141"/>
      <c r="BV832" s="140"/>
      <c r="BW832" s="153">
        <f t="shared" si="362"/>
        <v>433</v>
      </c>
    </row>
    <row r="833" s="129" customFormat="1" spans="1:75">
      <c r="A833" s="170">
        <v>890</v>
      </c>
      <c r="B833" s="171">
        <v>46065</v>
      </c>
      <c r="C833" s="223" t="s">
        <v>97</v>
      </c>
      <c r="D833" s="130" t="s">
        <v>6</v>
      </c>
      <c r="E833" s="172" t="s">
        <v>132</v>
      </c>
      <c r="F833" s="172" t="s">
        <v>134</v>
      </c>
      <c r="G833" s="173" t="s">
        <v>212</v>
      </c>
      <c r="H833" s="173"/>
      <c r="I833" s="173"/>
      <c r="J833" s="105">
        <v>104299</v>
      </c>
      <c r="K833" s="197" t="s">
        <v>213</v>
      </c>
      <c r="L833" s="105">
        <v>260104006</v>
      </c>
      <c r="M833" s="198" t="s">
        <v>4</v>
      </c>
      <c r="N833" s="153">
        <v>23</v>
      </c>
      <c r="O833" s="199">
        <v>156.521739130435</v>
      </c>
      <c r="P833" s="153">
        <v>1</v>
      </c>
      <c r="Q833" s="153">
        <v>1184</v>
      </c>
      <c r="R833" s="153">
        <v>2</v>
      </c>
      <c r="S833" s="153">
        <v>20</v>
      </c>
      <c r="T833" s="153">
        <v>1</v>
      </c>
      <c r="U833" s="209">
        <v>1205</v>
      </c>
      <c r="V833" s="153">
        <v>455</v>
      </c>
      <c r="W833" s="153"/>
      <c r="X833" s="153"/>
      <c r="Y833" s="153"/>
      <c r="Z833" s="153"/>
      <c r="AA833" s="153"/>
      <c r="AB833" s="153"/>
      <c r="AC833" s="153"/>
      <c r="AD833" s="153"/>
      <c r="AE833" s="153"/>
      <c r="AF833" s="153"/>
      <c r="AG833" s="153"/>
      <c r="AH833" s="153"/>
      <c r="AI833" s="153"/>
      <c r="AJ833" s="153"/>
      <c r="AK833" s="153"/>
      <c r="AL833" s="153"/>
      <c r="AM833" s="153"/>
      <c r="AN833" s="153"/>
      <c r="AO833" s="153"/>
      <c r="AP833" s="153">
        <v>10</v>
      </c>
      <c r="AQ833" s="153"/>
      <c r="AR833" s="153"/>
      <c r="AS833" s="153"/>
      <c r="AT833" s="153"/>
      <c r="AU833" s="153"/>
      <c r="AV833" s="153"/>
      <c r="AW833" s="153"/>
      <c r="AX833" s="153"/>
      <c r="AY833" s="153"/>
      <c r="AZ833" s="153">
        <v>15</v>
      </c>
      <c r="BA833" s="153"/>
      <c r="BB833" s="153"/>
      <c r="BC833" s="153"/>
      <c r="BD833" s="153"/>
      <c r="BE833" s="153"/>
      <c r="BF833" s="153"/>
      <c r="BG833" s="223">
        <v>480</v>
      </c>
      <c r="BH833" s="224">
        <v>8</v>
      </c>
      <c r="BI833" s="225">
        <v>7.58333333333333</v>
      </c>
      <c r="BJ833" s="225">
        <v>94.7916666666667</v>
      </c>
      <c r="BK833" s="226">
        <v>101.520146520147</v>
      </c>
      <c r="BL833" s="226">
        <v>98.0912863070539</v>
      </c>
      <c r="BM833" s="226">
        <v>94.3958333333333</v>
      </c>
      <c r="BN833" s="237">
        <v>0.166666666666667</v>
      </c>
      <c r="BO833" s="237">
        <v>1226.08695652174</v>
      </c>
      <c r="BP833" s="237">
        <v>0.25</v>
      </c>
      <c r="BQ833" s="238">
        <v>39.1304347826087</v>
      </c>
      <c r="BR833" s="140"/>
      <c r="BS833" s="140"/>
      <c r="BT833" s="140"/>
      <c r="BU833" s="141"/>
      <c r="BV833" s="140"/>
      <c r="BW833" s="153">
        <f t="shared" si="362"/>
        <v>1184</v>
      </c>
    </row>
    <row r="834" s="129" customFormat="1" spans="1:75">
      <c r="A834" s="170">
        <v>891</v>
      </c>
      <c r="B834" s="171">
        <v>46065</v>
      </c>
      <c r="C834" s="223" t="s">
        <v>99</v>
      </c>
      <c r="D834" s="130" t="s">
        <v>6</v>
      </c>
      <c r="E834" s="172" t="s">
        <v>132</v>
      </c>
      <c r="F834" s="172" t="s">
        <v>134</v>
      </c>
      <c r="G834" s="173" t="s">
        <v>154</v>
      </c>
      <c r="H834" s="173"/>
      <c r="I834" s="173"/>
      <c r="J834" s="105">
        <v>104299</v>
      </c>
      <c r="K834" s="197" t="s">
        <v>213</v>
      </c>
      <c r="L834" s="105">
        <v>260104006</v>
      </c>
      <c r="M834" s="198" t="s">
        <v>4</v>
      </c>
      <c r="N834" s="153">
        <v>23</v>
      </c>
      <c r="O834" s="199">
        <v>156.521739130435</v>
      </c>
      <c r="P834" s="153">
        <v>1</v>
      </c>
      <c r="Q834" s="153">
        <v>1197</v>
      </c>
      <c r="R834" s="153">
        <v>6</v>
      </c>
      <c r="S834" s="153">
        <v>25</v>
      </c>
      <c r="T834" s="153"/>
      <c r="U834" s="209">
        <v>1222</v>
      </c>
      <c r="V834" s="153">
        <v>470</v>
      </c>
      <c r="W834" s="153"/>
      <c r="Y834" s="153"/>
      <c r="Z834" s="153"/>
      <c r="AA834" s="153"/>
      <c r="AB834" s="153"/>
      <c r="AC834" s="153"/>
      <c r="AD834" s="153"/>
      <c r="AE834" s="153"/>
      <c r="AF834" s="153"/>
      <c r="AG834" s="153"/>
      <c r="AH834" s="153"/>
      <c r="AI834" s="153"/>
      <c r="AJ834" s="153"/>
      <c r="AK834" s="153"/>
      <c r="AL834" s="153"/>
      <c r="AM834" s="153"/>
      <c r="AN834" s="153"/>
      <c r="AO834" s="153"/>
      <c r="AP834" s="153">
        <v>10</v>
      </c>
      <c r="AQ834" s="153"/>
      <c r="AR834" s="153"/>
      <c r="AS834" s="153"/>
      <c r="AT834" s="153"/>
      <c r="AU834" s="153"/>
      <c r="AV834" s="153"/>
      <c r="AW834" s="153"/>
      <c r="AX834" s="153"/>
      <c r="AY834" s="153"/>
      <c r="AZ834" s="153"/>
      <c r="BA834" s="153"/>
      <c r="BB834" s="153"/>
      <c r="BC834" s="153"/>
      <c r="BD834" s="153"/>
      <c r="BE834" s="153"/>
      <c r="BF834" s="153"/>
      <c r="BG834" s="223">
        <v>480</v>
      </c>
      <c r="BH834" s="224">
        <v>8</v>
      </c>
      <c r="BI834" s="225">
        <v>7.83333333333333</v>
      </c>
      <c r="BJ834" s="225">
        <v>97.9166666666667</v>
      </c>
      <c r="BK834" s="226">
        <v>99.6666666666667</v>
      </c>
      <c r="BL834" s="226">
        <v>97.4631751227496</v>
      </c>
      <c r="BM834" s="226">
        <v>95.1145833333333</v>
      </c>
      <c r="BN834" s="237">
        <v>0.166666666666667</v>
      </c>
      <c r="BO834" s="237">
        <v>1226.08695652174</v>
      </c>
      <c r="BP834" s="237">
        <v>0</v>
      </c>
      <c r="BQ834" s="238">
        <v>0</v>
      </c>
      <c r="BR834" s="140"/>
      <c r="BS834" s="140"/>
      <c r="BT834" s="140"/>
      <c r="BU834" s="141"/>
      <c r="BV834" s="140"/>
      <c r="BW834" s="153">
        <f t="shared" si="362"/>
        <v>1197</v>
      </c>
    </row>
    <row r="835" s="129" customFormat="1" spans="1:75">
      <c r="A835" s="170">
        <v>892</v>
      </c>
      <c r="B835" s="171">
        <v>46065</v>
      </c>
      <c r="C835" s="223" t="s">
        <v>97</v>
      </c>
      <c r="D835" s="130" t="s">
        <v>6</v>
      </c>
      <c r="E835" s="172" t="s">
        <v>133</v>
      </c>
      <c r="F835" s="172" t="s">
        <v>134</v>
      </c>
      <c r="G835" s="173"/>
      <c r="H835" s="173"/>
      <c r="I835" s="173"/>
      <c r="J835" s="105"/>
      <c r="K835" s="197" t="e">
        <v>#N/A</v>
      </c>
      <c r="L835" s="105"/>
      <c r="M835" s="198" t="s">
        <v>4</v>
      </c>
      <c r="N835" s="153"/>
      <c r="O835" s="199" t="s">
        <v>196</v>
      </c>
      <c r="P835" s="153"/>
      <c r="Q835" s="153"/>
      <c r="R835" s="153"/>
      <c r="S835" s="153"/>
      <c r="T835" s="153"/>
      <c r="U835" s="209">
        <v>0</v>
      </c>
      <c r="V835" s="153"/>
      <c r="W835" s="153"/>
      <c r="X835" s="153"/>
      <c r="Y835" s="153"/>
      <c r="Z835" s="153"/>
      <c r="AA835" s="153"/>
      <c r="AB835" s="153"/>
      <c r="AC835" s="153"/>
      <c r="AD835" s="153"/>
      <c r="AE835" s="153"/>
      <c r="AF835" s="153"/>
      <c r="AG835" s="153"/>
      <c r="AH835" s="153"/>
      <c r="AI835" s="153"/>
      <c r="AJ835" s="153"/>
      <c r="AK835" s="153"/>
      <c r="AL835" s="153"/>
      <c r="AM835" s="153"/>
      <c r="AN835" s="153"/>
      <c r="AO835" s="153"/>
      <c r="AP835" s="153"/>
      <c r="AQ835" s="153"/>
      <c r="AR835" s="153"/>
      <c r="AS835" s="153"/>
      <c r="AT835" s="153"/>
      <c r="AU835" s="153"/>
      <c r="AV835" s="153"/>
      <c r="AW835" s="153"/>
      <c r="AX835" s="153"/>
      <c r="AY835" s="153"/>
      <c r="AZ835" s="153"/>
      <c r="BA835" s="153"/>
      <c r="BB835" s="153"/>
      <c r="BC835" s="153"/>
      <c r="BD835" s="153"/>
      <c r="BE835" s="153"/>
      <c r="BF835" s="153"/>
      <c r="BG835" s="223">
        <v>0</v>
      </c>
      <c r="BH835" s="224">
        <v>0</v>
      </c>
      <c r="BI835" s="225">
        <v>0</v>
      </c>
      <c r="BJ835" s="225">
        <v>0</v>
      </c>
      <c r="BK835" s="226">
        <v>0</v>
      </c>
      <c r="BL835" s="226">
        <v>0</v>
      </c>
      <c r="BM835" s="226">
        <v>0</v>
      </c>
      <c r="BN835" s="237">
        <v>0</v>
      </c>
      <c r="BO835" s="237">
        <v>0</v>
      </c>
      <c r="BP835" s="237">
        <v>0</v>
      </c>
      <c r="BQ835" s="238">
        <v>0</v>
      </c>
      <c r="BR835" s="140"/>
      <c r="BS835" s="140"/>
      <c r="BT835" s="140"/>
      <c r="BU835" s="141"/>
      <c r="BV835" s="140"/>
      <c r="BW835" s="153">
        <f t="shared" si="362"/>
        <v>0</v>
      </c>
    </row>
    <row r="836" s="129" customFormat="1" spans="1:75">
      <c r="A836" s="170">
        <v>893</v>
      </c>
      <c r="B836" s="171">
        <v>46065</v>
      </c>
      <c r="C836" s="223" t="s">
        <v>99</v>
      </c>
      <c r="D836" s="130" t="s">
        <v>6</v>
      </c>
      <c r="E836" s="172" t="s">
        <v>133</v>
      </c>
      <c r="F836" s="172" t="s">
        <v>134</v>
      </c>
      <c r="G836" s="173" t="s">
        <v>136</v>
      </c>
      <c r="H836" s="173"/>
      <c r="I836" s="173"/>
      <c r="J836" s="105">
        <v>100742</v>
      </c>
      <c r="K836" s="197" t="s">
        <v>198</v>
      </c>
      <c r="L836" s="105">
        <v>260127002</v>
      </c>
      <c r="M836" s="198" t="s">
        <v>4</v>
      </c>
      <c r="N836" s="153">
        <v>35</v>
      </c>
      <c r="O836" s="199">
        <v>102.857142857143</v>
      </c>
      <c r="P836" s="153">
        <v>1</v>
      </c>
      <c r="Q836" s="153">
        <v>549</v>
      </c>
      <c r="R836" s="153">
        <v>14</v>
      </c>
      <c r="S836" s="153">
        <v>5</v>
      </c>
      <c r="T836" s="153"/>
      <c r="U836" s="209">
        <v>554</v>
      </c>
      <c r="V836" s="153">
        <v>370</v>
      </c>
      <c r="W836" s="153"/>
      <c r="X836" s="153"/>
      <c r="Y836" s="153"/>
      <c r="Z836" s="153">
        <v>20</v>
      </c>
      <c r="AA836" s="153"/>
      <c r="AB836" s="153"/>
      <c r="AC836" s="153"/>
      <c r="AD836" s="153"/>
      <c r="AE836" s="153"/>
      <c r="AF836" s="153"/>
      <c r="AG836" s="153"/>
      <c r="AH836" s="153"/>
      <c r="AI836" s="153"/>
      <c r="AJ836" s="153"/>
      <c r="AK836" s="153"/>
      <c r="AL836" s="153"/>
      <c r="AM836" s="153"/>
      <c r="AN836" s="153"/>
      <c r="AO836" s="153"/>
      <c r="AP836" s="153">
        <v>20</v>
      </c>
      <c r="AQ836" s="153"/>
      <c r="AR836" s="153"/>
      <c r="AS836" s="153"/>
      <c r="AT836" s="153"/>
      <c r="AU836" s="153"/>
      <c r="AV836" s="153"/>
      <c r="AW836" s="153"/>
      <c r="AX836" s="153"/>
      <c r="AY836" s="153"/>
      <c r="AZ836" s="153"/>
      <c r="BA836" s="153"/>
      <c r="BB836" s="153"/>
      <c r="BC836" s="153">
        <v>70</v>
      </c>
      <c r="BD836" s="153"/>
      <c r="BE836" s="153"/>
      <c r="BF836" s="153"/>
      <c r="BG836" s="223">
        <v>480</v>
      </c>
      <c r="BH836" s="224">
        <v>8</v>
      </c>
      <c r="BI836" s="225">
        <v>6.16666666666667</v>
      </c>
      <c r="BJ836" s="225">
        <v>77.0833333333333</v>
      </c>
      <c r="BK836" s="226">
        <v>87.3423423423423</v>
      </c>
      <c r="BL836" s="226">
        <v>96.5703971119134</v>
      </c>
      <c r="BM836" s="226">
        <v>65.0173611111111</v>
      </c>
      <c r="BN836" s="237">
        <v>0.333333333333333</v>
      </c>
      <c r="BO836" s="237">
        <v>788.571428571429</v>
      </c>
      <c r="BP836" s="237">
        <v>1.5</v>
      </c>
      <c r="BQ836" s="238">
        <v>154.285714285714</v>
      </c>
      <c r="BR836" s="140"/>
      <c r="BS836" s="140"/>
      <c r="BT836" s="140"/>
      <c r="BU836" s="141"/>
      <c r="BV836" s="140"/>
      <c r="BW836" s="153">
        <f t="shared" si="362"/>
        <v>549</v>
      </c>
    </row>
    <row r="837" s="129" customFormat="1" spans="1:75">
      <c r="A837" s="170">
        <v>894</v>
      </c>
      <c r="B837" s="171">
        <v>46065</v>
      </c>
      <c r="C837" s="223" t="s">
        <v>97</v>
      </c>
      <c r="D837" s="130" t="s">
        <v>6</v>
      </c>
      <c r="E837" s="172" t="s">
        <v>137</v>
      </c>
      <c r="F837" s="172" t="s">
        <v>134</v>
      </c>
      <c r="G837" s="173" t="s">
        <v>176</v>
      </c>
      <c r="H837" s="173"/>
      <c r="I837" s="173"/>
      <c r="J837" s="105">
        <v>104299</v>
      </c>
      <c r="K837" s="197" t="s">
        <v>213</v>
      </c>
      <c r="L837" s="105">
        <v>260104006</v>
      </c>
      <c r="M837" s="198" t="s">
        <v>4</v>
      </c>
      <c r="N837" s="153">
        <v>23</v>
      </c>
      <c r="O837" s="199">
        <v>156.521739130435</v>
      </c>
      <c r="P837" s="153">
        <v>1</v>
      </c>
      <c r="Q837" s="153">
        <v>718</v>
      </c>
      <c r="R837" s="153">
        <v>27</v>
      </c>
      <c r="S837" s="153">
        <v>61</v>
      </c>
      <c r="T837" s="153"/>
      <c r="U837" s="209">
        <v>779</v>
      </c>
      <c r="V837" s="153">
        <v>355</v>
      </c>
      <c r="W837" s="153"/>
      <c r="X837" s="153">
        <v>30</v>
      </c>
      <c r="Y837" s="153"/>
      <c r="Z837" s="153"/>
      <c r="AA837" s="153"/>
      <c r="AB837" s="153"/>
      <c r="AC837" s="153">
        <v>30</v>
      </c>
      <c r="AD837" s="153"/>
      <c r="AE837" s="153">
        <v>10</v>
      </c>
      <c r="AF837" s="153">
        <v>10</v>
      </c>
      <c r="AG837" s="153"/>
      <c r="AH837" s="153"/>
      <c r="AI837" s="153"/>
      <c r="AJ837" s="153"/>
      <c r="AK837" s="153"/>
      <c r="AL837" s="153"/>
      <c r="AM837" s="153"/>
      <c r="AN837" s="153"/>
      <c r="AO837" s="153"/>
      <c r="AP837" s="153">
        <v>30</v>
      </c>
      <c r="AQ837" s="153"/>
      <c r="AR837" s="153"/>
      <c r="AS837" s="153"/>
      <c r="AT837" s="153"/>
      <c r="AU837" s="153"/>
      <c r="AV837" s="153"/>
      <c r="AW837" s="153"/>
      <c r="AX837" s="153"/>
      <c r="AY837" s="153"/>
      <c r="AZ837" s="153">
        <v>15</v>
      </c>
      <c r="BA837" s="153"/>
      <c r="BB837" s="153"/>
      <c r="BC837" s="153"/>
      <c r="BD837" s="153"/>
      <c r="BE837" s="153"/>
      <c r="BF837" s="153"/>
      <c r="BG837" s="223">
        <v>480</v>
      </c>
      <c r="BH837" s="224">
        <v>8</v>
      </c>
      <c r="BI837" s="225">
        <v>5.91666666666667</v>
      </c>
      <c r="BJ837" s="225">
        <v>73.9583333333333</v>
      </c>
      <c r="BK837" s="226">
        <v>84.1173708920188</v>
      </c>
      <c r="BL837" s="226">
        <v>88.7034659820282</v>
      </c>
      <c r="BM837" s="226">
        <v>55.1840277777778</v>
      </c>
      <c r="BN837" s="237">
        <v>0.5</v>
      </c>
      <c r="BO837" s="237">
        <v>1173.91304347826</v>
      </c>
      <c r="BP837" s="237">
        <v>1.58333333333333</v>
      </c>
      <c r="BQ837" s="238">
        <v>247.826086956522</v>
      </c>
      <c r="BR837" s="140"/>
      <c r="BS837" s="140"/>
      <c r="BT837" s="140"/>
      <c r="BU837" s="141"/>
      <c r="BV837" s="140"/>
      <c r="BW837" s="153">
        <f t="shared" si="362"/>
        <v>718</v>
      </c>
    </row>
    <row r="838" s="129" customFormat="1" spans="1:75">
      <c r="A838" s="170">
        <v>895</v>
      </c>
      <c r="B838" s="171">
        <v>46065</v>
      </c>
      <c r="C838" s="223" t="s">
        <v>99</v>
      </c>
      <c r="D838" s="130" t="s">
        <v>6</v>
      </c>
      <c r="E838" s="172" t="s">
        <v>137</v>
      </c>
      <c r="F838" s="172" t="s">
        <v>134</v>
      </c>
      <c r="G838" s="173" t="s">
        <v>183</v>
      </c>
      <c r="H838" s="173"/>
      <c r="I838" s="173"/>
      <c r="J838" s="105">
        <v>104299</v>
      </c>
      <c r="K838" s="197" t="s">
        <v>213</v>
      </c>
      <c r="L838" s="105">
        <v>260104006</v>
      </c>
      <c r="M838" s="198" t="s">
        <v>4</v>
      </c>
      <c r="N838" s="153">
        <v>23</v>
      </c>
      <c r="O838" s="199">
        <v>156.521739130435</v>
      </c>
      <c r="P838" s="153">
        <v>1</v>
      </c>
      <c r="Q838" s="153">
        <v>260</v>
      </c>
      <c r="R838" s="153">
        <v>20</v>
      </c>
      <c r="S838" s="153">
        <v>18</v>
      </c>
      <c r="T838" s="153"/>
      <c r="U838" s="209">
        <v>278</v>
      </c>
      <c r="V838" s="153">
        <v>140</v>
      </c>
      <c r="W838" s="153"/>
      <c r="X838" s="153"/>
      <c r="Y838" s="153"/>
      <c r="Z838" s="153"/>
      <c r="AA838" s="153"/>
      <c r="AB838" s="153"/>
      <c r="AC838" s="153">
        <v>15</v>
      </c>
      <c r="AD838" s="153"/>
      <c r="AE838" s="153">
        <v>5</v>
      </c>
      <c r="AF838" s="153"/>
      <c r="AG838" s="153"/>
      <c r="AH838" s="153"/>
      <c r="AI838" s="153"/>
      <c r="AJ838" s="153"/>
      <c r="AK838" s="153"/>
      <c r="AL838" s="153"/>
      <c r="AM838" s="153"/>
      <c r="AN838" s="153"/>
      <c r="AO838" s="153"/>
      <c r="AP838" s="153">
        <v>20</v>
      </c>
      <c r="AQ838" s="153"/>
      <c r="AR838" s="153">
        <v>300</v>
      </c>
      <c r="AS838" s="153"/>
      <c r="AT838" s="153"/>
      <c r="AU838" s="153"/>
      <c r="AV838" s="153"/>
      <c r="AW838" s="153"/>
      <c r="AX838" s="153"/>
      <c r="AY838" s="153"/>
      <c r="AZ838" s="153"/>
      <c r="BA838" s="153"/>
      <c r="BB838" s="153"/>
      <c r="BC838" s="153"/>
      <c r="BD838" s="153"/>
      <c r="BE838" s="153"/>
      <c r="BF838" s="153"/>
      <c r="BG838" s="223">
        <v>480</v>
      </c>
      <c r="BH838" s="224">
        <v>8</v>
      </c>
      <c r="BI838" s="225">
        <v>2.33333333333333</v>
      </c>
      <c r="BJ838" s="225">
        <v>29.1666666666667</v>
      </c>
      <c r="BK838" s="226">
        <v>76.1190476190476</v>
      </c>
      <c r="BL838" s="226">
        <v>86.3309352517986</v>
      </c>
      <c r="BM838" s="226">
        <v>19.1666666666667</v>
      </c>
      <c r="BN838" s="237">
        <v>0.333333333333333</v>
      </c>
      <c r="BO838" s="237">
        <v>1200</v>
      </c>
      <c r="BP838" s="237">
        <v>5.33333333333333</v>
      </c>
      <c r="BQ838" s="238">
        <v>834.782608695652</v>
      </c>
      <c r="BR838" s="140"/>
      <c r="BS838" s="140"/>
      <c r="BT838" s="140"/>
      <c r="BU838" s="141"/>
      <c r="BV838" s="140"/>
      <c r="BW838" s="153">
        <f t="shared" si="362"/>
        <v>260</v>
      </c>
    </row>
    <row r="839" s="129" customFormat="1" spans="1:75">
      <c r="A839" s="170">
        <v>896</v>
      </c>
      <c r="B839" s="171">
        <v>46065</v>
      </c>
      <c r="C839" s="223" t="s">
        <v>97</v>
      </c>
      <c r="D839" s="130" t="s">
        <v>6</v>
      </c>
      <c r="E839" s="172" t="s">
        <v>138</v>
      </c>
      <c r="F839" s="172" t="s">
        <v>129</v>
      </c>
      <c r="G839" s="173" t="s">
        <v>185</v>
      </c>
      <c r="H839" s="173"/>
      <c r="I839" s="173"/>
      <c r="J839" s="105">
        <v>208497</v>
      </c>
      <c r="K839" s="197" t="s">
        <v>205</v>
      </c>
      <c r="L839" s="105">
        <v>260129019</v>
      </c>
      <c r="M839" s="198" t="s">
        <v>5</v>
      </c>
      <c r="N839" s="153">
        <v>35</v>
      </c>
      <c r="O839" s="199">
        <v>102.857142857143</v>
      </c>
      <c r="P839" s="153">
        <v>1</v>
      </c>
      <c r="Q839" s="153">
        <v>193</v>
      </c>
      <c r="R839" s="153">
        <v>55</v>
      </c>
      <c r="S839" s="153">
        <v>9</v>
      </c>
      <c r="T839" s="153"/>
      <c r="U839" s="209">
        <v>202</v>
      </c>
      <c r="V839" s="153">
        <v>170</v>
      </c>
      <c r="W839" s="153">
        <v>240</v>
      </c>
      <c r="X839" s="153"/>
      <c r="Y839" s="153"/>
      <c r="Z839" s="153"/>
      <c r="AA839" s="153"/>
      <c r="AB839" s="153"/>
      <c r="AC839" s="153">
        <v>60</v>
      </c>
      <c r="AD839" s="153"/>
      <c r="AE839" s="153"/>
      <c r="AF839" s="153"/>
      <c r="AG839" s="153"/>
      <c r="AH839" s="153"/>
      <c r="AI839" s="153"/>
      <c r="AJ839" s="153"/>
      <c r="AK839" s="153"/>
      <c r="AL839" s="153"/>
      <c r="AM839" s="153"/>
      <c r="AN839" s="153"/>
      <c r="AO839" s="153"/>
      <c r="AP839" s="153">
        <v>10</v>
      </c>
      <c r="AQ839" s="153"/>
      <c r="AR839" s="153"/>
      <c r="AS839" s="153"/>
      <c r="AT839" s="153"/>
      <c r="AU839" s="153"/>
      <c r="AV839" s="153"/>
      <c r="AW839" s="153"/>
      <c r="AX839" s="153"/>
      <c r="AY839" s="153"/>
      <c r="AZ839" s="153"/>
      <c r="BA839" s="153"/>
      <c r="BB839" s="153"/>
      <c r="BC839" s="153"/>
      <c r="BD839" s="153"/>
      <c r="BE839" s="153"/>
      <c r="BF839" s="153"/>
      <c r="BG839" s="223">
        <v>480</v>
      </c>
      <c r="BH839" s="224">
        <v>8</v>
      </c>
      <c r="BI839" s="225">
        <v>2.83333333333333</v>
      </c>
      <c r="BJ839" s="225">
        <v>35.4166666666667</v>
      </c>
      <c r="BK839" s="226">
        <v>69.3137254901961</v>
      </c>
      <c r="BL839" s="226">
        <v>68.3168316831683</v>
      </c>
      <c r="BM839" s="226">
        <v>16.7708333333333</v>
      </c>
      <c r="BN839" s="237">
        <v>4.16666666666667</v>
      </c>
      <c r="BO839" s="237">
        <v>394.285714285714</v>
      </c>
      <c r="BP839" s="237">
        <v>1</v>
      </c>
      <c r="BQ839" s="238">
        <v>102.857142857143</v>
      </c>
      <c r="BR839" s="140"/>
      <c r="BS839" s="140"/>
      <c r="BT839" s="140"/>
      <c r="BU839" s="141"/>
      <c r="BV839" s="140"/>
      <c r="BW839" s="153">
        <f t="shared" si="362"/>
        <v>193</v>
      </c>
    </row>
    <row r="840" s="129" customFormat="1" spans="1:75">
      <c r="A840" s="170">
        <v>897</v>
      </c>
      <c r="B840" s="171">
        <v>46065</v>
      </c>
      <c r="C840" s="223" t="s">
        <v>99</v>
      </c>
      <c r="D840" s="130" t="s">
        <v>6</v>
      </c>
      <c r="E840" s="172" t="s">
        <v>138</v>
      </c>
      <c r="F840" s="172" t="s">
        <v>129</v>
      </c>
      <c r="G840" s="173" t="s">
        <v>185</v>
      </c>
      <c r="H840" s="173" t="s">
        <v>142</v>
      </c>
      <c r="I840" s="173"/>
      <c r="J840" s="105">
        <v>208497</v>
      </c>
      <c r="K840" s="197" t="s">
        <v>205</v>
      </c>
      <c r="L840" s="105">
        <v>260129019</v>
      </c>
      <c r="M840" s="198" t="s">
        <v>5</v>
      </c>
      <c r="N840" s="153">
        <v>35</v>
      </c>
      <c r="O840" s="199">
        <v>102.857142857143</v>
      </c>
      <c r="P840" s="153">
        <v>1</v>
      </c>
      <c r="Q840" s="153">
        <v>600</v>
      </c>
      <c r="R840" s="153">
        <v>48</v>
      </c>
      <c r="S840" s="153">
        <v>17</v>
      </c>
      <c r="T840" s="153">
        <v>1</v>
      </c>
      <c r="U840" s="209">
        <v>618</v>
      </c>
      <c r="V840" s="153">
        <v>445</v>
      </c>
      <c r="W840" s="153"/>
      <c r="X840" s="153">
        <v>15</v>
      </c>
      <c r="Y840" s="153"/>
      <c r="Z840" s="153">
        <v>10</v>
      </c>
      <c r="AA840" s="153"/>
      <c r="AB840" s="153"/>
      <c r="AC840" s="153"/>
      <c r="AD840" s="153"/>
      <c r="AE840" s="153"/>
      <c r="AF840" s="153"/>
      <c r="AG840" s="153"/>
      <c r="AH840" s="153"/>
      <c r="AI840" s="153"/>
      <c r="AJ840" s="153"/>
      <c r="AK840" s="153"/>
      <c r="AL840" s="153"/>
      <c r="AM840" s="153"/>
      <c r="AN840" s="153"/>
      <c r="AO840" s="153"/>
      <c r="AP840" s="153">
        <v>10</v>
      </c>
      <c r="AQ840" s="153"/>
      <c r="AR840" s="153"/>
      <c r="AS840" s="153"/>
      <c r="AT840" s="153"/>
      <c r="AU840" s="153"/>
      <c r="AV840" s="153"/>
      <c r="AW840" s="153"/>
      <c r="AX840" s="153"/>
      <c r="AY840" s="153"/>
      <c r="AZ840" s="153"/>
      <c r="BA840" s="153"/>
      <c r="BB840" s="153"/>
      <c r="BC840" s="153"/>
      <c r="BD840" s="153"/>
      <c r="BE840" s="153"/>
      <c r="BF840" s="153"/>
      <c r="BG840" s="223">
        <v>480</v>
      </c>
      <c r="BH840" s="224">
        <v>8</v>
      </c>
      <c r="BI840" s="225">
        <v>7.41666666666667</v>
      </c>
      <c r="BJ840" s="225">
        <v>92.7083333333333</v>
      </c>
      <c r="BK840" s="226">
        <v>81.0112359550562</v>
      </c>
      <c r="BL840" s="226">
        <v>89.3203883495146</v>
      </c>
      <c r="BM840" s="226">
        <v>67.0833333333334</v>
      </c>
      <c r="BN840" s="237">
        <v>0.166666666666667</v>
      </c>
      <c r="BO840" s="237">
        <v>805.714285714286</v>
      </c>
      <c r="BP840" s="237">
        <v>0.416666666666667</v>
      </c>
      <c r="BQ840" s="238">
        <v>42.8571428571429</v>
      </c>
      <c r="BR840" s="140"/>
      <c r="BS840" s="140"/>
      <c r="BT840" s="140"/>
      <c r="BU840" s="141"/>
      <c r="BV840" s="140"/>
      <c r="BW840" s="153">
        <f t="shared" ref="BW840:BW903" si="376">Q840*P840</f>
        <v>600</v>
      </c>
    </row>
    <row r="841" s="129" customFormat="1" spans="1:75">
      <c r="A841" s="170">
        <v>898</v>
      </c>
      <c r="B841" s="171">
        <v>46065</v>
      </c>
      <c r="C841" s="223" t="s">
        <v>97</v>
      </c>
      <c r="D841" s="130" t="s">
        <v>6</v>
      </c>
      <c r="E841" s="172" t="s">
        <v>139</v>
      </c>
      <c r="F841" s="172" t="s">
        <v>129</v>
      </c>
      <c r="G841" s="173" t="s">
        <v>143</v>
      </c>
      <c r="H841" s="173"/>
      <c r="I841" s="173"/>
      <c r="J841" s="105">
        <v>202101</v>
      </c>
      <c r="K841" s="197" t="s">
        <v>214</v>
      </c>
      <c r="L841" s="105"/>
      <c r="M841" s="198" t="s">
        <v>5</v>
      </c>
      <c r="N841" s="153">
        <v>55</v>
      </c>
      <c r="O841" s="199">
        <v>65.4545454545455</v>
      </c>
      <c r="P841" s="153">
        <v>1</v>
      </c>
      <c r="Q841" s="153">
        <v>163</v>
      </c>
      <c r="R841" s="153">
        <v>41</v>
      </c>
      <c r="S841" s="153">
        <v>6</v>
      </c>
      <c r="T841" s="153"/>
      <c r="U841" s="209">
        <v>169</v>
      </c>
      <c r="V841" s="153">
        <v>220</v>
      </c>
      <c r="W841" s="153"/>
      <c r="X841" s="153"/>
      <c r="Y841" s="153"/>
      <c r="Z841" s="153"/>
      <c r="AA841" s="153"/>
      <c r="AB841" s="153"/>
      <c r="AC841" s="153">
        <v>215</v>
      </c>
      <c r="AD841" s="153"/>
      <c r="AE841" s="153"/>
      <c r="AF841" s="153"/>
      <c r="AG841" s="153"/>
      <c r="AH841" s="153"/>
      <c r="AI841" s="153"/>
      <c r="AJ841" s="153"/>
      <c r="AK841" s="153"/>
      <c r="AL841" s="153"/>
      <c r="AM841" s="153"/>
      <c r="AN841" s="153"/>
      <c r="AO841" s="153"/>
      <c r="AP841" s="153">
        <v>30</v>
      </c>
      <c r="AQ841" s="153"/>
      <c r="AR841" s="153"/>
      <c r="AS841" s="153"/>
      <c r="AT841" s="153"/>
      <c r="AU841" s="153"/>
      <c r="AV841" s="153"/>
      <c r="AW841" s="153"/>
      <c r="AX841" s="153"/>
      <c r="AY841" s="153"/>
      <c r="AZ841" s="153">
        <v>15</v>
      </c>
      <c r="BA841" s="153"/>
      <c r="BB841" s="153"/>
      <c r="BC841" s="153"/>
      <c r="BD841" s="153"/>
      <c r="BE841" s="153"/>
      <c r="BF841" s="153"/>
      <c r="BG841" s="223">
        <v>480</v>
      </c>
      <c r="BH841" s="224">
        <v>8</v>
      </c>
      <c r="BI841" s="225">
        <v>3.66666666666667</v>
      </c>
      <c r="BJ841" s="225">
        <v>45.8333333333333</v>
      </c>
      <c r="BK841" s="226">
        <v>70.4166666666667</v>
      </c>
      <c r="BL841" s="226">
        <v>72.189349112426</v>
      </c>
      <c r="BM841" s="226">
        <v>23.2986111111111</v>
      </c>
      <c r="BN841" s="237">
        <v>0.5</v>
      </c>
      <c r="BO841" s="237">
        <v>490.909090909091</v>
      </c>
      <c r="BP841" s="237">
        <v>3.83333333333333</v>
      </c>
      <c r="BQ841" s="238">
        <v>250.909090909091</v>
      </c>
      <c r="BR841" s="140"/>
      <c r="BS841" s="140"/>
      <c r="BT841" s="140"/>
      <c r="BU841" s="141"/>
      <c r="BV841" s="140"/>
      <c r="BW841" s="153">
        <f t="shared" si="376"/>
        <v>163</v>
      </c>
    </row>
    <row r="842" s="129" customFormat="1" spans="1:75">
      <c r="A842" s="170">
        <v>899</v>
      </c>
      <c r="B842" s="171">
        <v>46065</v>
      </c>
      <c r="C842" s="223" t="s">
        <v>99</v>
      </c>
      <c r="D842" s="130" t="s">
        <v>6</v>
      </c>
      <c r="E842" s="172" t="s">
        <v>139</v>
      </c>
      <c r="F842" s="172" t="s">
        <v>129</v>
      </c>
      <c r="G842" s="173" t="s">
        <v>187</v>
      </c>
      <c r="H842" s="173"/>
      <c r="I842" s="173"/>
      <c r="J842" s="105">
        <v>202101</v>
      </c>
      <c r="K842" s="197" t="e">
        <v>#N/A</v>
      </c>
      <c r="L842" s="105"/>
      <c r="M842" s="198" t="s">
        <v>5</v>
      </c>
      <c r="N842" s="153">
        <v>55</v>
      </c>
      <c r="O842" s="199">
        <v>65.4545454545455</v>
      </c>
      <c r="P842" s="153">
        <v>1</v>
      </c>
      <c r="Q842" s="153">
        <v>31</v>
      </c>
      <c r="R842" s="153">
        <v>6</v>
      </c>
      <c r="S842" s="153">
        <v>1</v>
      </c>
      <c r="T842" s="153"/>
      <c r="U842" s="209">
        <v>32</v>
      </c>
      <c r="V842" s="153">
        <v>60</v>
      </c>
      <c r="W842" s="153"/>
      <c r="X842" s="153">
        <v>75</v>
      </c>
      <c r="Y842" s="153"/>
      <c r="Z842" s="153"/>
      <c r="AA842" s="153"/>
      <c r="AB842" s="153"/>
      <c r="AC842" s="153"/>
      <c r="AD842" s="153"/>
      <c r="AE842" s="153"/>
      <c r="AF842" s="153"/>
      <c r="AG842" s="153"/>
      <c r="AH842" s="153"/>
      <c r="AI842" s="153"/>
      <c r="AJ842" s="153"/>
      <c r="AK842" s="153"/>
      <c r="AL842" s="153"/>
      <c r="AM842" s="153"/>
      <c r="AN842" s="153"/>
      <c r="AO842" s="153"/>
      <c r="AP842" s="153">
        <v>25</v>
      </c>
      <c r="AQ842" s="153"/>
      <c r="AR842" s="153"/>
      <c r="AS842" s="153"/>
      <c r="AT842" s="153"/>
      <c r="AU842" s="153"/>
      <c r="AV842" s="153"/>
      <c r="AW842" s="153"/>
      <c r="AX842" s="153"/>
      <c r="AY842" s="153"/>
      <c r="AZ842" s="153"/>
      <c r="BA842" s="153"/>
      <c r="BB842" s="153"/>
      <c r="BC842" s="153"/>
      <c r="BD842" s="153"/>
      <c r="BE842" s="153"/>
      <c r="BF842" s="153">
        <v>10</v>
      </c>
      <c r="BG842" s="223">
        <v>170</v>
      </c>
      <c r="BH842" s="224">
        <v>2.83333333333333</v>
      </c>
      <c r="BI842" s="225">
        <v>1</v>
      </c>
      <c r="BJ842" s="225">
        <v>35.2941176470588</v>
      </c>
      <c r="BK842" s="226">
        <v>48.8888888888889</v>
      </c>
      <c r="BL842" s="226">
        <v>78.125</v>
      </c>
      <c r="BM842" s="226">
        <v>13.4803921568627</v>
      </c>
      <c r="BN842" s="237">
        <v>0.583333333333333</v>
      </c>
      <c r="BO842" s="237">
        <v>147.272727272727</v>
      </c>
      <c r="BP842" s="237">
        <v>1.25</v>
      </c>
      <c r="BQ842" s="238">
        <v>81.8181818181818</v>
      </c>
      <c r="BR842" s="140"/>
      <c r="BS842" s="140"/>
      <c r="BT842" s="140"/>
      <c r="BU842" s="141"/>
      <c r="BV842" s="140"/>
      <c r="BW842" s="153">
        <f t="shared" si="376"/>
        <v>31</v>
      </c>
    </row>
    <row r="843" s="129" customFormat="1" spans="1:75">
      <c r="A843" s="170">
        <v>900</v>
      </c>
      <c r="B843" s="171">
        <v>46065</v>
      </c>
      <c r="C843" s="153" t="s">
        <v>99</v>
      </c>
      <c r="D843" s="130" t="s">
        <v>6</v>
      </c>
      <c r="E843" s="172" t="s">
        <v>139</v>
      </c>
      <c r="F843" s="172" t="s">
        <v>129</v>
      </c>
      <c r="G843" s="173" t="s">
        <v>187</v>
      </c>
      <c r="H843" s="173"/>
      <c r="I843" s="173"/>
      <c r="J843" s="105">
        <v>202101</v>
      </c>
      <c r="K843" s="265" t="e">
        <v>#N/A</v>
      </c>
      <c r="L843" s="105"/>
      <c r="M843" s="198" t="s">
        <v>5</v>
      </c>
      <c r="N843" s="153"/>
      <c r="O843" s="266" t="s">
        <v>196</v>
      </c>
      <c r="P843" s="153">
        <v>1</v>
      </c>
      <c r="Q843" s="153">
        <v>193</v>
      </c>
      <c r="R843" s="153">
        <v>5</v>
      </c>
      <c r="S843" s="153"/>
      <c r="T843" s="153">
        <v>1</v>
      </c>
      <c r="U843" s="198">
        <v>194</v>
      </c>
      <c r="V843" s="153">
        <v>190</v>
      </c>
      <c r="W843" s="153">
        <v>120</v>
      </c>
      <c r="X843" s="153"/>
      <c r="Y843" s="153"/>
      <c r="Z843" s="153"/>
      <c r="AA843" s="153"/>
      <c r="AB843" s="153"/>
      <c r="AC843" s="153"/>
      <c r="AD843" s="153"/>
      <c r="AE843" s="153"/>
      <c r="AF843" s="153"/>
      <c r="AG843" s="153"/>
      <c r="AH843" s="153"/>
      <c r="AI843" s="153"/>
      <c r="AJ843" s="153"/>
      <c r="AK843" s="153"/>
      <c r="AL843" s="153"/>
      <c r="AM843" s="153"/>
      <c r="AN843" s="153"/>
      <c r="AO843" s="153"/>
      <c r="AP843" s="153"/>
      <c r="AQ843" s="153"/>
      <c r="AR843" s="153"/>
      <c r="AS843" s="153"/>
      <c r="AT843" s="153"/>
      <c r="AU843" s="153"/>
      <c r="AV843" s="153"/>
      <c r="AW843" s="153"/>
      <c r="AX843" s="153"/>
      <c r="AY843" s="153"/>
      <c r="AZ843" s="153"/>
      <c r="BA843" s="153"/>
      <c r="BB843" s="153"/>
      <c r="BC843" s="153"/>
      <c r="BD843" s="153"/>
      <c r="BE843" s="153"/>
      <c r="BF843" s="153"/>
      <c r="BG843" s="153">
        <v>310</v>
      </c>
      <c r="BH843" s="224">
        <v>5.16666666666667</v>
      </c>
      <c r="BI843" s="224">
        <v>3.16666666666667</v>
      </c>
      <c r="BJ843" s="224">
        <v>61.2903225806452</v>
      </c>
      <c r="BK843" s="267">
        <v>0</v>
      </c>
      <c r="BL843" s="267">
        <v>96.9072164948454</v>
      </c>
      <c r="BM843" s="267">
        <v>0</v>
      </c>
      <c r="BN843" s="224">
        <v>2</v>
      </c>
      <c r="BO843" s="224">
        <v>0</v>
      </c>
      <c r="BP843" s="224">
        <v>0</v>
      </c>
      <c r="BQ843" s="268">
        <v>0</v>
      </c>
      <c r="BR843" s="140"/>
      <c r="BS843" s="140"/>
      <c r="BT843" s="140"/>
      <c r="BU843" s="141"/>
      <c r="BV843" s="140"/>
      <c r="BW843" s="153">
        <f t="shared" si="376"/>
        <v>193</v>
      </c>
    </row>
    <row r="844" s="129" customFormat="1" spans="1:75">
      <c r="A844" s="170">
        <v>901</v>
      </c>
      <c r="B844" s="171">
        <v>46065</v>
      </c>
      <c r="C844" s="223" t="s">
        <v>97</v>
      </c>
      <c r="D844" s="130" t="s">
        <v>6</v>
      </c>
      <c r="E844" s="172" t="s">
        <v>144</v>
      </c>
      <c r="F844" s="172" t="s">
        <v>129</v>
      </c>
      <c r="G844" s="173" t="s">
        <v>145</v>
      </c>
      <c r="H844" s="173"/>
      <c r="I844" s="173"/>
      <c r="J844" s="105">
        <v>208247</v>
      </c>
      <c r="K844" s="197" t="s">
        <v>215</v>
      </c>
      <c r="L844" s="105">
        <v>251221004</v>
      </c>
      <c r="M844" s="198" t="s">
        <v>5</v>
      </c>
      <c r="N844" s="153">
        <v>20</v>
      </c>
      <c r="O844" s="199">
        <v>180</v>
      </c>
      <c r="P844" s="153">
        <v>1</v>
      </c>
      <c r="Q844" s="153">
        <v>1143</v>
      </c>
      <c r="R844" s="153">
        <v>17</v>
      </c>
      <c r="S844" s="153">
        <v>4</v>
      </c>
      <c r="T844" s="153"/>
      <c r="U844" s="209">
        <v>1147</v>
      </c>
      <c r="V844" s="153">
        <v>425</v>
      </c>
      <c r="W844" s="153"/>
      <c r="X844" s="153"/>
      <c r="Y844" s="153"/>
      <c r="Z844" s="153"/>
      <c r="AA844" s="153"/>
      <c r="AB844" s="153"/>
      <c r="AC844" s="153"/>
      <c r="AD844" s="153"/>
      <c r="AE844" s="153"/>
      <c r="AF844" s="153"/>
      <c r="AG844" s="153"/>
      <c r="AH844" s="153"/>
      <c r="AI844" s="153"/>
      <c r="AJ844" s="153"/>
      <c r="AK844" s="153"/>
      <c r="AL844" s="153"/>
      <c r="AM844" s="153"/>
      <c r="AN844" s="153"/>
      <c r="AO844" s="153"/>
      <c r="AP844" s="153">
        <v>40</v>
      </c>
      <c r="AQ844" s="153"/>
      <c r="AR844" s="153"/>
      <c r="AS844" s="153"/>
      <c r="AT844" s="153"/>
      <c r="AU844" s="153"/>
      <c r="AV844" s="153"/>
      <c r="AW844" s="153"/>
      <c r="AX844" s="153"/>
      <c r="AY844" s="153"/>
      <c r="AZ844" s="153">
        <v>15</v>
      </c>
      <c r="BA844" s="153"/>
      <c r="BB844" s="153"/>
      <c r="BC844" s="153"/>
      <c r="BD844" s="153"/>
      <c r="BE844" s="153"/>
      <c r="BF844" s="153"/>
      <c r="BG844" s="223">
        <v>480</v>
      </c>
      <c r="BH844" s="224">
        <v>8</v>
      </c>
      <c r="BI844" s="225">
        <v>7.08333333333333</v>
      </c>
      <c r="BJ844" s="225">
        <v>88.5416666666667</v>
      </c>
      <c r="BK844" s="226">
        <v>89.9607843137255</v>
      </c>
      <c r="BL844" s="226">
        <v>98.1691368788143</v>
      </c>
      <c r="BM844" s="226">
        <v>78.1944444444444</v>
      </c>
      <c r="BN844" s="237">
        <v>0.666666666666667</v>
      </c>
      <c r="BO844" s="237">
        <v>1320</v>
      </c>
      <c r="BP844" s="237">
        <v>0.25</v>
      </c>
      <c r="BQ844" s="238">
        <v>45</v>
      </c>
      <c r="BR844" s="140"/>
      <c r="BS844" s="140"/>
      <c r="BT844" s="140"/>
      <c r="BU844" s="141"/>
      <c r="BV844" s="140"/>
      <c r="BW844" s="153">
        <f t="shared" si="376"/>
        <v>1143</v>
      </c>
    </row>
    <row r="845" s="129" customFormat="1" spans="1:75">
      <c r="A845" s="170">
        <v>902</v>
      </c>
      <c r="B845" s="171">
        <v>46065</v>
      </c>
      <c r="C845" s="223" t="s">
        <v>99</v>
      </c>
      <c r="D845" s="130" t="s">
        <v>6</v>
      </c>
      <c r="E845" s="172" t="s">
        <v>144</v>
      </c>
      <c r="F845" s="172" t="s">
        <v>129</v>
      </c>
      <c r="G845" s="173" t="s">
        <v>147</v>
      </c>
      <c r="H845" s="173"/>
      <c r="I845" s="173"/>
      <c r="J845" s="105">
        <v>208247</v>
      </c>
      <c r="K845" s="197" t="s">
        <v>215</v>
      </c>
      <c r="L845" s="105">
        <v>251221004</v>
      </c>
      <c r="M845" s="198" t="s">
        <v>5</v>
      </c>
      <c r="N845" s="153">
        <v>20</v>
      </c>
      <c r="O845" s="199">
        <v>180</v>
      </c>
      <c r="P845" s="153">
        <v>1</v>
      </c>
      <c r="Q845" s="153">
        <v>1230</v>
      </c>
      <c r="R845" s="153">
        <v>11</v>
      </c>
      <c r="S845" s="153"/>
      <c r="T845" s="153"/>
      <c r="U845" s="209">
        <v>1230</v>
      </c>
      <c r="V845" s="153">
        <v>460</v>
      </c>
      <c r="W845" s="153"/>
      <c r="X845" s="153"/>
      <c r="Y845" s="153"/>
      <c r="Z845" s="153"/>
      <c r="AA845" s="153"/>
      <c r="AB845" s="153"/>
      <c r="AC845" s="153"/>
      <c r="AD845" s="153"/>
      <c r="AE845" s="153"/>
      <c r="AF845" s="153"/>
      <c r="AG845" s="153"/>
      <c r="AH845" s="153"/>
      <c r="AI845" s="153"/>
      <c r="AJ845" s="153"/>
      <c r="AK845" s="153"/>
      <c r="AL845" s="153"/>
      <c r="AM845" s="153"/>
      <c r="AN845" s="153"/>
      <c r="AO845" s="153"/>
      <c r="AP845" s="153">
        <v>20</v>
      </c>
      <c r="AQ845" s="153"/>
      <c r="AR845" s="153"/>
      <c r="AS845" s="153"/>
      <c r="AT845" s="153"/>
      <c r="AU845" s="153"/>
      <c r="AV845" s="153"/>
      <c r="AW845" s="153"/>
      <c r="AX845" s="153"/>
      <c r="AY845" s="153"/>
      <c r="AZ845" s="153"/>
      <c r="BA845" s="153"/>
      <c r="BB845" s="153"/>
      <c r="BC845" s="153"/>
      <c r="BD845" s="153"/>
      <c r="BE845" s="153"/>
      <c r="BF845" s="153"/>
      <c r="BG845" s="223">
        <v>480</v>
      </c>
      <c r="BH845" s="224">
        <v>8</v>
      </c>
      <c r="BI845" s="225">
        <v>7.66666666666667</v>
      </c>
      <c r="BJ845" s="225">
        <v>95.8333333333333</v>
      </c>
      <c r="BK845" s="226">
        <v>89.1304347826087</v>
      </c>
      <c r="BL845" s="226">
        <v>99.1056910569106</v>
      </c>
      <c r="BM845" s="226">
        <v>84.6527777777778</v>
      </c>
      <c r="BN845" s="237">
        <v>0.333333333333333</v>
      </c>
      <c r="BO845" s="237">
        <v>1380</v>
      </c>
      <c r="BP845" s="237">
        <v>0</v>
      </c>
      <c r="BQ845" s="238">
        <v>0</v>
      </c>
      <c r="BR845" s="140"/>
      <c r="BS845" s="140"/>
      <c r="BT845" s="140"/>
      <c r="BU845" s="141"/>
      <c r="BV845" s="140"/>
      <c r="BW845" s="153">
        <f t="shared" si="376"/>
        <v>1230</v>
      </c>
    </row>
    <row r="846" s="129" customFormat="1" spans="1:75">
      <c r="A846" s="170">
        <v>903</v>
      </c>
      <c r="B846" s="171">
        <v>46065</v>
      </c>
      <c r="C846" s="223" t="s">
        <v>97</v>
      </c>
      <c r="D846" s="130" t="s">
        <v>6</v>
      </c>
      <c r="E846" s="172" t="s">
        <v>146</v>
      </c>
      <c r="F846" s="172" t="s">
        <v>134</v>
      </c>
      <c r="G846" s="173" t="s">
        <v>151</v>
      </c>
      <c r="H846" s="173" t="s">
        <v>183</v>
      </c>
      <c r="I846" s="173"/>
      <c r="J846" s="105">
        <v>104247</v>
      </c>
      <c r="K846" s="197" t="s">
        <v>210</v>
      </c>
      <c r="L846" s="105">
        <v>251221001</v>
      </c>
      <c r="M846" s="198" t="s">
        <v>4</v>
      </c>
      <c r="N846" s="153">
        <v>25</v>
      </c>
      <c r="O846" s="199">
        <v>144</v>
      </c>
      <c r="P846" s="153">
        <v>1</v>
      </c>
      <c r="Q846" s="153">
        <v>654</v>
      </c>
      <c r="R846" s="153">
        <v>57</v>
      </c>
      <c r="S846" s="153">
        <v>12</v>
      </c>
      <c r="T846" s="153">
        <v>31</v>
      </c>
      <c r="U846" s="209">
        <v>697</v>
      </c>
      <c r="V846" s="153">
        <v>380</v>
      </c>
      <c r="W846" s="153"/>
      <c r="X846" s="153"/>
      <c r="Y846" s="153"/>
      <c r="Z846" s="153">
        <v>10</v>
      </c>
      <c r="AA846" s="153"/>
      <c r="AB846" s="153"/>
      <c r="AC846" s="153">
        <v>15</v>
      </c>
      <c r="AD846" s="153"/>
      <c r="AE846" s="153">
        <v>5</v>
      </c>
      <c r="AF846" s="153"/>
      <c r="AG846" s="153"/>
      <c r="AH846" s="153"/>
      <c r="AI846" s="153"/>
      <c r="AJ846" s="153"/>
      <c r="AK846" s="153"/>
      <c r="AL846" s="153"/>
      <c r="AM846" s="153"/>
      <c r="AN846" s="153"/>
      <c r="AO846" s="153"/>
      <c r="AP846" s="153">
        <v>30</v>
      </c>
      <c r="AQ846" s="153"/>
      <c r="AR846" s="153"/>
      <c r="AS846" s="153"/>
      <c r="AT846" s="153"/>
      <c r="AU846" s="153"/>
      <c r="AV846" s="153"/>
      <c r="AW846" s="153"/>
      <c r="AX846" s="153"/>
      <c r="AY846" s="153"/>
      <c r="AZ846" s="153">
        <v>15</v>
      </c>
      <c r="BA846" s="153"/>
      <c r="BB846" s="153">
        <v>15</v>
      </c>
      <c r="BC846" s="153">
        <v>10</v>
      </c>
      <c r="BD846" s="153"/>
      <c r="BE846" s="153"/>
      <c r="BF846" s="153"/>
      <c r="BG846" s="223">
        <v>480</v>
      </c>
      <c r="BH846" s="224">
        <v>8</v>
      </c>
      <c r="BI846" s="225">
        <v>6.33333333333333</v>
      </c>
      <c r="BJ846" s="225">
        <v>79.1666666666667</v>
      </c>
      <c r="BK846" s="226">
        <v>76.4254385964912</v>
      </c>
      <c r="BL846" s="226">
        <v>85.6527977044476</v>
      </c>
      <c r="BM846" s="226">
        <v>51.8229166666667</v>
      </c>
      <c r="BN846" s="237">
        <v>0.5</v>
      </c>
      <c r="BO846" s="237">
        <v>1080</v>
      </c>
      <c r="BP846" s="237">
        <v>1.16666666666667</v>
      </c>
      <c r="BQ846" s="238">
        <v>168</v>
      </c>
      <c r="BR846" s="140"/>
      <c r="BS846" s="140"/>
      <c r="BT846" s="140"/>
      <c r="BU846" s="141"/>
      <c r="BV846" s="140"/>
      <c r="BW846" s="153">
        <f t="shared" si="376"/>
        <v>654</v>
      </c>
    </row>
    <row r="847" s="129" customFormat="1" spans="1:75">
      <c r="A847" s="170">
        <v>904</v>
      </c>
      <c r="B847" s="171">
        <v>46065</v>
      </c>
      <c r="C847" s="223" t="s">
        <v>99</v>
      </c>
      <c r="D847" s="130" t="s">
        <v>6</v>
      </c>
      <c r="E847" s="172" t="s">
        <v>146</v>
      </c>
      <c r="F847" s="172" t="s">
        <v>134</v>
      </c>
      <c r="G847" s="173" t="s">
        <v>123</v>
      </c>
      <c r="H847" s="173"/>
      <c r="I847" s="173"/>
      <c r="J847" s="105">
        <v>104247</v>
      </c>
      <c r="K847" s="197" t="s">
        <v>210</v>
      </c>
      <c r="L847" s="105">
        <v>251221001</v>
      </c>
      <c r="M847" s="198" t="s">
        <v>4</v>
      </c>
      <c r="N847" s="153">
        <v>25</v>
      </c>
      <c r="O847" s="199">
        <v>144</v>
      </c>
      <c r="P847" s="153">
        <v>1</v>
      </c>
      <c r="Q847" s="153">
        <v>673</v>
      </c>
      <c r="R847" s="153">
        <v>44</v>
      </c>
      <c r="S847" s="153"/>
      <c r="T847" s="153"/>
      <c r="U847" s="209">
        <v>673</v>
      </c>
      <c r="V847" s="153">
        <v>380</v>
      </c>
      <c r="W847" s="153"/>
      <c r="X847" s="153">
        <v>25</v>
      </c>
      <c r="Y847" s="153"/>
      <c r="Z847" s="153"/>
      <c r="AA847" s="153"/>
      <c r="AB847" s="153">
        <v>10</v>
      </c>
      <c r="AC847" s="153">
        <v>45</v>
      </c>
      <c r="AD847" s="153"/>
      <c r="AE847" s="153"/>
      <c r="AF847" s="153"/>
      <c r="AG847" s="153"/>
      <c r="AH847" s="153"/>
      <c r="AI847" s="153"/>
      <c r="AJ847" s="153"/>
      <c r="AK847" s="153"/>
      <c r="AL847" s="153"/>
      <c r="AM847" s="153"/>
      <c r="AN847" s="153"/>
      <c r="AO847" s="153"/>
      <c r="AP847" s="153">
        <v>20</v>
      </c>
      <c r="AQ847" s="153"/>
      <c r="AR847" s="153"/>
      <c r="AS847" s="153"/>
      <c r="AT847" s="153"/>
      <c r="AU847" s="153"/>
      <c r="AV847" s="153"/>
      <c r="AW847" s="153"/>
      <c r="AX847" s="153"/>
      <c r="AY847" s="153"/>
      <c r="AZ847" s="153"/>
      <c r="BA847" s="153"/>
      <c r="BB847" s="153"/>
      <c r="BC847" s="153"/>
      <c r="BD847" s="153"/>
      <c r="BE847" s="153"/>
      <c r="BF847" s="153"/>
      <c r="BG847" s="223">
        <v>480</v>
      </c>
      <c r="BH847" s="224">
        <v>8</v>
      </c>
      <c r="BI847" s="225">
        <v>6.33333333333333</v>
      </c>
      <c r="BJ847" s="225">
        <v>79.1666666666667</v>
      </c>
      <c r="BK847" s="226">
        <v>73.7938596491228</v>
      </c>
      <c r="BL847" s="226">
        <v>93.4621099554235</v>
      </c>
      <c r="BM847" s="226">
        <v>54.6006944444444</v>
      </c>
      <c r="BN847" s="237">
        <v>0.333333333333333</v>
      </c>
      <c r="BO847" s="237">
        <v>1104</v>
      </c>
      <c r="BP847" s="237">
        <v>1.33333333333333</v>
      </c>
      <c r="BQ847" s="238">
        <v>192</v>
      </c>
      <c r="BR847" s="140"/>
      <c r="BS847" s="140"/>
      <c r="BT847" s="140"/>
      <c r="BU847" s="141"/>
      <c r="BV847" s="140"/>
      <c r="BW847" s="153">
        <f t="shared" si="376"/>
        <v>673</v>
      </c>
    </row>
    <row r="848" s="129" customFormat="1" spans="1:75">
      <c r="A848" s="170">
        <v>905</v>
      </c>
      <c r="B848" s="171">
        <v>46065</v>
      </c>
      <c r="C848" s="223" t="s">
        <v>97</v>
      </c>
      <c r="D848" s="130" t="s">
        <v>6</v>
      </c>
      <c r="E848" s="172" t="s">
        <v>149</v>
      </c>
      <c r="F848" s="172" t="s">
        <v>129</v>
      </c>
      <c r="G848" s="173" t="s">
        <v>127</v>
      </c>
      <c r="H848" s="173"/>
      <c r="I848" s="173"/>
      <c r="J848" s="105">
        <v>200497.11</v>
      </c>
      <c r="K848" s="197" t="s">
        <v>204</v>
      </c>
      <c r="L848" s="105">
        <v>260129020</v>
      </c>
      <c r="M848" s="198" t="s">
        <v>5</v>
      </c>
      <c r="N848" s="153">
        <v>30</v>
      </c>
      <c r="O848" s="199">
        <v>120</v>
      </c>
      <c r="P848" s="153">
        <v>1</v>
      </c>
      <c r="Q848" s="153">
        <v>828</v>
      </c>
      <c r="R848" s="153"/>
      <c r="S848" s="153">
        <v>10</v>
      </c>
      <c r="T848" s="153"/>
      <c r="U848" s="209">
        <v>838</v>
      </c>
      <c r="V848" s="153">
        <v>450</v>
      </c>
      <c r="W848" s="153"/>
      <c r="X848" s="153"/>
      <c r="Y848" s="153"/>
      <c r="Z848" s="153"/>
      <c r="AA848" s="153"/>
      <c r="AB848" s="153"/>
      <c r="AC848" s="153"/>
      <c r="AD848" s="153"/>
      <c r="AE848" s="153"/>
      <c r="AF848" s="153"/>
      <c r="AG848" s="153"/>
      <c r="AH848" s="153"/>
      <c r="AI848" s="153"/>
      <c r="AJ848" s="153"/>
      <c r="AK848" s="153"/>
      <c r="AL848" s="153"/>
      <c r="AM848" s="153"/>
      <c r="AN848" s="153"/>
      <c r="AO848" s="153"/>
      <c r="AP848" s="153">
        <v>10</v>
      </c>
      <c r="AQ848" s="153"/>
      <c r="AR848" s="153"/>
      <c r="AS848" s="153"/>
      <c r="AT848" s="153"/>
      <c r="AU848" s="153"/>
      <c r="AV848" s="153"/>
      <c r="AW848" s="153"/>
      <c r="AX848" s="153"/>
      <c r="AY848" s="153"/>
      <c r="AZ848" s="153">
        <v>15</v>
      </c>
      <c r="BA848" s="153"/>
      <c r="BB848" s="153"/>
      <c r="BC848" s="153"/>
      <c r="BD848" s="153"/>
      <c r="BE848" s="153">
        <v>5</v>
      </c>
      <c r="BF848" s="153"/>
      <c r="BG848" s="223">
        <v>480</v>
      </c>
      <c r="BH848" s="224">
        <v>8</v>
      </c>
      <c r="BI848" s="225">
        <v>7.5</v>
      </c>
      <c r="BJ848" s="225">
        <v>93.75</v>
      </c>
      <c r="BK848" s="226">
        <v>93.1111111111111</v>
      </c>
      <c r="BL848" s="226">
        <v>98.8066825775656</v>
      </c>
      <c r="BM848" s="226">
        <v>86.25</v>
      </c>
      <c r="BN848" s="237">
        <v>0.25</v>
      </c>
      <c r="BO848" s="237">
        <v>930</v>
      </c>
      <c r="BP848" s="237">
        <v>0.25</v>
      </c>
      <c r="BQ848" s="238">
        <v>30</v>
      </c>
      <c r="BR848" s="140"/>
      <c r="BS848" s="140"/>
      <c r="BT848" s="140"/>
      <c r="BU848" s="141"/>
      <c r="BV848" s="140"/>
      <c r="BW848" s="153">
        <f t="shared" si="376"/>
        <v>828</v>
      </c>
    </row>
    <row r="849" s="129" customFormat="1" spans="1:75">
      <c r="A849" s="170">
        <v>906</v>
      </c>
      <c r="B849" s="171">
        <v>46065</v>
      </c>
      <c r="C849" s="223" t="s">
        <v>99</v>
      </c>
      <c r="D849" s="130" t="s">
        <v>6</v>
      </c>
      <c r="E849" s="172" t="s">
        <v>149</v>
      </c>
      <c r="F849" s="172" t="s">
        <v>129</v>
      </c>
      <c r="G849" s="173" t="s">
        <v>130</v>
      </c>
      <c r="H849" s="173"/>
      <c r="I849" s="173"/>
      <c r="J849" s="105">
        <v>200497.11</v>
      </c>
      <c r="K849" s="197" t="s">
        <v>204</v>
      </c>
      <c r="L849" s="105">
        <v>260129020</v>
      </c>
      <c r="M849" s="198" t="s">
        <v>5</v>
      </c>
      <c r="N849" s="153">
        <v>30</v>
      </c>
      <c r="O849" s="199">
        <v>120</v>
      </c>
      <c r="P849" s="153">
        <v>1</v>
      </c>
      <c r="Q849" s="153">
        <v>884</v>
      </c>
      <c r="R849" s="153">
        <v>1</v>
      </c>
      <c r="S849" s="153"/>
      <c r="T849" s="153"/>
      <c r="U849" s="209">
        <v>884</v>
      </c>
      <c r="V849" s="153">
        <v>470</v>
      </c>
      <c r="W849" s="153"/>
      <c r="X849" s="153"/>
      <c r="Y849" s="153"/>
      <c r="Z849" s="153"/>
      <c r="AA849" s="153"/>
      <c r="AB849" s="153"/>
      <c r="AC849" s="153"/>
      <c r="AD849" s="153"/>
      <c r="AE849" s="153"/>
      <c r="AF849" s="153"/>
      <c r="AG849" s="153"/>
      <c r="AH849" s="153"/>
      <c r="AI849" s="153"/>
      <c r="AJ849" s="153"/>
      <c r="AK849" s="153"/>
      <c r="AL849" s="153"/>
      <c r="AM849" s="153"/>
      <c r="AN849" s="153"/>
      <c r="AO849" s="153"/>
      <c r="AP849" s="153">
        <v>10</v>
      </c>
      <c r="AQ849" s="153"/>
      <c r="AR849" s="153"/>
      <c r="AS849" s="153"/>
      <c r="AT849" s="153"/>
      <c r="AU849" s="153"/>
      <c r="AV849" s="153"/>
      <c r="AW849" s="153"/>
      <c r="AX849" s="153"/>
      <c r="AY849" s="153"/>
      <c r="AZ849" s="153"/>
      <c r="BA849" s="153"/>
      <c r="BB849" s="153"/>
      <c r="BC849" s="153"/>
      <c r="BD849" s="153"/>
      <c r="BE849" s="153"/>
      <c r="BF849" s="153"/>
      <c r="BG849" s="223">
        <v>480</v>
      </c>
      <c r="BH849" s="224">
        <v>8</v>
      </c>
      <c r="BI849" s="225">
        <v>7.83333333333333</v>
      </c>
      <c r="BJ849" s="225">
        <v>97.9166666666667</v>
      </c>
      <c r="BK849" s="226">
        <v>94.0425531914894</v>
      </c>
      <c r="BL849" s="226">
        <v>99.8868778280543</v>
      </c>
      <c r="BM849" s="226">
        <v>91.9791666666667</v>
      </c>
      <c r="BN849" s="237">
        <v>0.166666666666667</v>
      </c>
      <c r="BO849" s="237">
        <v>940</v>
      </c>
      <c r="BP849" s="237">
        <v>0</v>
      </c>
      <c r="BQ849" s="238">
        <v>0</v>
      </c>
      <c r="BR849" s="140"/>
      <c r="BS849" s="140"/>
      <c r="BT849" s="140"/>
      <c r="BU849" s="141"/>
      <c r="BV849" s="140"/>
      <c r="BW849" s="153">
        <f t="shared" si="376"/>
        <v>884</v>
      </c>
    </row>
    <row r="850" s="129" customFormat="1" spans="1:75">
      <c r="A850" s="170">
        <v>907</v>
      </c>
      <c r="B850" s="171">
        <v>46065</v>
      </c>
      <c r="C850" s="223" t="s">
        <v>97</v>
      </c>
      <c r="D850" s="130" t="s">
        <v>6</v>
      </c>
      <c r="E850" s="172" t="s">
        <v>152</v>
      </c>
      <c r="F850" s="172"/>
      <c r="G850" s="173"/>
      <c r="H850" s="173"/>
      <c r="I850" s="173"/>
      <c r="J850" s="105"/>
      <c r="K850" s="197" t="e">
        <v>#N/A</v>
      </c>
      <c r="L850" s="105"/>
      <c r="M850" s="198" t="s">
        <v>4</v>
      </c>
      <c r="N850" s="153"/>
      <c r="O850" s="199" t="s">
        <v>196</v>
      </c>
      <c r="P850" s="153"/>
      <c r="Q850" s="153"/>
      <c r="R850" s="153"/>
      <c r="S850" s="153"/>
      <c r="T850" s="153"/>
      <c r="U850" s="209">
        <v>0</v>
      </c>
      <c r="V850" s="153"/>
      <c r="W850" s="153"/>
      <c r="X850" s="153"/>
      <c r="Y850" s="153"/>
      <c r="Z850" s="153"/>
      <c r="AA850" s="153"/>
      <c r="AB850" s="153"/>
      <c r="AC850" s="153"/>
      <c r="AD850" s="153"/>
      <c r="AE850" s="153"/>
      <c r="AF850" s="153"/>
      <c r="AG850" s="153"/>
      <c r="AH850" s="153"/>
      <c r="AI850" s="153"/>
      <c r="AJ850" s="153"/>
      <c r="AK850" s="153"/>
      <c r="AL850" s="153"/>
      <c r="AM850" s="153"/>
      <c r="AN850" s="153"/>
      <c r="AO850" s="153"/>
      <c r="AP850" s="153"/>
      <c r="AQ850" s="153"/>
      <c r="AR850" s="153"/>
      <c r="AS850" s="153"/>
      <c r="AT850" s="153"/>
      <c r="AU850" s="153"/>
      <c r="AV850" s="153"/>
      <c r="AW850" s="153">
        <v>480</v>
      </c>
      <c r="AX850" s="153"/>
      <c r="AY850" s="153"/>
      <c r="AZ850" s="153"/>
      <c r="BA850" s="153"/>
      <c r="BB850" s="153"/>
      <c r="BC850" s="153"/>
      <c r="BD850" s="153"/>
      <c r="BE850" s="153"/>
      <c r="BF850" s="153"/>
      <c r="BG850" s="223">
        <v>480</v>
      </c>
      <c r="BH850" s="224">
        <v>8</v>
      </c>
      <c r="BI850" s="225">
        <v>0</v>
      </c>
      <c r="BJ850" s="225">
        <v>0</v>
      </c>
      <c r="BK850" s="226">
        <v>0</v>
      </c>
      <c r="BL850" s="226">
        <v>0</v>
      </c>
      <c r="BM850" s="226">
        <v>0</v>
      </c>
      <c r="BN850" s="237">
        <v>0</v>
      </c>
      <c r="BO850" s="237">
        <v>0</v>
      </c>
      <c r="BP850" s="237">
        <v>8</v>
      </c>
      <c r="BQ850" s="238">
        <v>0</v>
      </c>
      <c r="BR850" s="140"/>
      <c r="BS850" s="140"/>
      <c r="BT850" s="140"/>
      <c r="BU850" s="141"/>
      <c r="BV850" s="140"/>
      <c r="BW850" s="153">
        <f t="shared" si="376"/>
        <v>0</v>
      </c>
    </row>
    <row r="851" s="129" customFormat="1" spans="1:75">
      <c r="A851" s="170">
        <v>908</v>
      </c>
      <c r="B851" s="171">
        <v>46065</v>
      </c>
      <c r="C851" s="223" t="s">
        <v>99</v>
      </c>
      <c r="D851" s="130" t="s">
        <v>6</v>
      </c>
      <c r="E851" s="172" t="s">
        <v>152</v>
      </c>
      <c r="F851" s="172"/>
      <c r="G851" s="173"/>
      <c r="H851" s="173"/>
      <c r="I851" s="173"/>
      <c r="J851" s="105"/>
      <c r="K851" s="197" t="e">
        <v>#N/A</v>
      </c>
      <c r="L851" s="105"/>
      <c r="M851" s="198" t="s">
        <v>4</v>
      </c>
      <c r="N851" s="153"/>
      <c r="O851" s="199" t="s">
        <v>196</v>
      </c>
      <c r="P851" s="153"/>
      <c r="Q851" s="153"/>
      <c r="R851" s="153"/>
      <c r="S851" s="153"/>
      <c r="T851" s="153"/>
      <c r="U851" s="209">
        <v>0</v>
      </c>
      <c r="V851" s="153"/>
      <c r="W851" s="153"/>
      <c r="X851" s="153"/>
      <c r="Y851" s="153"/>
      <c r="Z851" s="153"/>
      <c r="AA851" s="153"/>
      <c r="AB851" s="153"/>
      <c r="AC851" s="153"/>
      <c r="AD851" s="153"/>
      <c r="AE851" s="153"/>
      <c r="AF851" s="153"/>
      <c r="AG851" s="153"/>
      <c r="AH851" s="153"/>
      <c r="AI851" s="153"/>
      <c r="AJ851" s="153"/>
      <c r="AK851" s="153"/>
      <c r="AL851" s="153"/>
      <c r="AM851" s="153"/>
      <c r="AN851" s="153"/>
      <c r="AO851" s="153"/>
      <c r="AP851" s="153"/>
      <c r="AQ851" s="153"/>
      <c r="AR851" s="153">
        <v>480</v>
      </c>
      <c r="AS851" s="153"/>
      <c r="AT851" s="153"/>
      <c r="AU851" s="153"/>
      <c r="AV851" s="153"/>
      <c r="AW851" s="153"/>
      <c r="AX851" s="153"/>
      <c r="AY851" s="153"/>
      <c r="AZ851" s="153"/>
      <c r="BA851" s="153"/>
      <c r="BB851" s="153"/>
      <c r="BC851" s="153"/>
      <c r="BD851" s="153"/>
      <c r="BE851" s="153"/>
      <c r="BF851" s="153"/>
      <c r="BG851" s="223">
        <v>480</v>
      </c>
      <c r="BH851" s="224">
        <v>8</v>
      </c>
      <c r="BI851" s="225">
        <v>0</v>
      </c>
      <c r="BJ851" s="225">
        <v>0</v>
      </c>
      <c r="BK851" s="226">
        <v>0</v>
      </c>
      <c r="BL851" s="226">
        <v>0</v>
      </c>
      <c r="BM851" s="226">
        <v>0</v>
      </c>
      <c r="BN851" s="237">
        <v>0</v>
      </c>
      <c r="BO851" s="237">
        <v>0</v>
      </c>
      <c r="BP851" s="237">
        <v>8</v>
      </c>
      <c r="BQ851" s="238">
        <v>0</v>
      </c>
      <c r="BR851" s="140"/>
      <c r="BS851" s="140"/>
      <c r="BT851" s="140"/>
      <c r="BU851" s="141"/>
      <c r="BV851" s="140"/>
      <c r="BW851" s="153">
        <f t="shared" si="376"/>
        <v>0</v>
      </c>
    </row>
    <row r="852" s="129" customFormat="1" spans="1:75">
      <c r="A852" s="170">
        <v>909</v>
      </c>
      <c r="B852" s="171">
        <v>46065</v>
      </c>
      <c r="C852" s="223" t="s">
        <v>97</v>
      </c>
      <c r="D852" s="130" t="s">
        <v>6</v>
      </c>
      <c r="E852" s="172" t="s">
        <v>153</v>
      </c>
      <c r="F852" s="172" t="s">
        <v>129</v>
      </c>
      <c r="G852" s="173" t="s">
        <v>155</v>
      </c>
      <c r="H852" s="173"/>
      <c r="I852" s="173"/>
      <c r="J852" s="105">
        <v>208448</v>
      </c>
      <c r="K852" s="197" t="s">
        <v>216</v>
      </c>
      <c r="L852" s="105">
        <v>251223010</v>
      </c>
      <c r="M852" s="198" t="s">
        <v>5</v>
      </c>
      <c r="N852" s="153">
        <v>30</v>
      </c>
      <c r="O852" s="199">
        <v>120</v>
      </c>
      <c r="P852" s="153">
        <v>1</v>
      </c>
      <c r="Q852" s="153">
        <v>671</v>
      </c>
      <c r="R852" s="153">
        <v>40</v>
      </c>
      <c r="S852" s="153">
        <v>25</v>
      </c>
      <c r="T852" s="153">
        <v>4</v>
      </c>
      <c r="U852" s="209">
        <v>700</v>
      </c>
      <c r="V852" s="153">
        <v>430</v>
      </c>
      <c r="W852" s="153"/>
      <c r="X852" s="153"/>
      <c r="Y852" s="153"/>
      <c r="Z852" s="153"/>
      <c r="AA852" s="153"/>
      <c r="AB852" s="153"/>
      <c r="AC852" s="153"/>
      <c r="AD852" s="153"/>
      <c r="AE852" s="153">
        <v>5</v>
      </c>
      <c r="AF852" s="153"/>
      <c r="AG852" s="153"/>
      <c r="AH852" s="153"/>
      <c r="AI852" s="153"/>
      <c r="AJ852" s="153"/>
      <c r="AK852" s="153"/>
      <c r="AL852" s="153"/>
      <c r="AM852" s="153"/>
      <c r="AN852" s="153"/>
      <c r="AO852" s="153"/>
      <c r="AP852" s="153">
        <v>20</v>
      </c>
      <c r="AQ852" s="153"/>
      <c r="AR852" s="153"/>
      <c r="AS852" s="153"/>
      <c r="AT852" s="153"/>
      <c r="AU852" s="153"/>
      <c r="AV852" s="153"/>
      <c r="AW852" s="153"/>
      <c r="AX852" s="153"/>
      <c r="AY852" s="153"/>
      <c r="AZ852" s="153">
        <v>10</v>
      </c>
      <c r="BA852" s="153"/>
      <c r="BB852" s="153"/>
      <c r="BC852" s="153">
        <v>10</v>
      </c>
      <c r="BD852" s="153"/>
      <c r="BE852" s="153">
        <v>5</v>
      </c>
      <c r="BF852" s="153"/>
      <c r="BG852" s="223">
        <v>480</v>
      </c>
      <c r="BH852" s="224">
        <v>8</v>
      </c>
      <c r="BI852" s="225">
        <v>7.16666666666667</v>
      </c>
      <c r="BJ852" s="225">
        <v>89.5833333333333</v>
      </c>
      <c r="BK852" s="226">
        <v>81.3953488372093</v>
      </c>
      <c r="BL852" s="226">
        <v>90.1428571428572</v>
      </c>
      <c r="BM852" s="226">
        <v>65.7291666666667</v>
      </c>
      <c r="BN852" s="237">
        <v>0.416666666666667</v>
      </c>
      <c r="BO852" s="237">
        <v>910</v>
      </c>
      <c r="BP852" s="237">
        <v>0.416666666666667</v>
      </c>
      <c r="BQ852" s="238">
        <v>50</v>
      </c>
      <c r="BR852" s="140"/>
      <c r="BS852" s="140"/>
      <c r="BT852" s="140"/>
      <c r="BU852" s="141"/>
      <c r="BV852" s="140"/>
      <c r="BW852" s="153">
        <f t="shared" si="376"/>
        <v>671</v>
      </c>
    </row>
    <row r="853" s="129" customFormat="1" spans="1:75">
      <c r="A853" s="170">
        <v>910</v>
      </c>
      <c r="B853" s="171">
        <v>46065</v>
      </c>
      <c r="C853" s="223" t="s">
        <v>99</v>
      </c>
      <c r="D853" s="130" t="s">
        <v>6</v>
      </c>
      <c r="E853" s="172" t="s">
        <v>153</v>
      </c>
      <c r="F853" s="172" t="s">
        <v>129</v>
      </c>
      <c r="G853" s="173" t="s">
        <v>135</v>
      </c>
      <c r="H853" s="173"/>
      <c r="I853" s="173"/>
      <c r="J853" s="105">
        <v>208448</v>
      </c>
      <c r="K853" s="197" t="s">
        <v>216</v>
      </c>
      <c r="L853" s="105">
        <v>251223010</v>
      </c>
      <c r="M853" s="198" t="s">
        <v>5</v>
      </c>
      <c r="N853" s="153">
        <v>30</v>
      </c>
      <c r="O853" s="199">
        <v>120</v>
      </c>
      <c r="P853" s="153">
        <v>1</v>
      </c>
      <c r="Q853" s="153">
        <v>585</v>
      </c>
      <c r="R853" s="153">
        <v>18</v>
      </c>
      <c r="S853" s="153">
        <v>10</v>
      </c>
      <c r="T853" s="153"/>
      <c r="U853" s="209">
        <v>595</v>
      </c>
      <c r="V853" s="153">
        <v>325</v>
      </c>
      <c r="W853" s="153"/>
      <c r="X853" s="153"/>
      <c r="Y853" s="153"/>
      <c r="Z853" s="153"/>
      <c r="AA853" s="153"/>
      <c r="AB853" s="153"/>
      <c r="AC853" s="153"/>
      <c r="AD853" s="153"/>
      <c r="AE853" s="153"/>
      <c r="AF853" s="153">
        <v>10</v>
      </c>
      <c r="AG853" s="153"/>
      <c r="AH853" s="153"/>
      <c r="AI853" s="153"/>
      <c r="AJ853" s="153"/>
      <c r="AK853" s="153"/>
      <c r="AL853" s="153"/>
      <c r="AM853" s="153"/>
      <c r="AN853" s="153"/>
      <c r="AO853" s="153"/>
      <c r="AP853" s="153">
        <v>20</v>
      </c>
      <c r="AQ853" s="153"/>
      <c r="AR853" s="153"/>
      <c r="AS853" s="153"/>
      <c r="AT853" s="153"/>
      <c r="AU853" s="153"/>
      <c r="AV853" s="153"/>
      <c r="AW853" s="153">
        <v>90</v>
      </c>
      <c r="AX853" s="153"/>
      <c r="AY853" s="153"/>
      <c r="AZ853" s="153"/>
      <c r="BA853" s="153"/>
      <c r="BB853" s="153"/>
      <c r="BC853" s="153">
        <v>10</v>
      </c>
      <c r="BD853" s="153"/>
      <c r="BE853" s="153">
        <v>15</v>
      </c>
      <c r="BF853" s="153"/>
      <c r="BG853" s="223">
        <v>470</v>
      </c>
      <c r="BH853" s="224">
        <v>7.83333333333333</v>
      </c>
      <c r="BI853" s="225">
        <v>5.41666666666667</v>
      </c>
      <c r="BJ853" s="225">
        <v>69.1489361702128</v>
      </c>
      <c r="BK853" s="226">
        <v>91.5384615384616</v>
      </c>
      <c r="BL853" s="226">
        <v>95.2941176470588</v>
      </c>
      <c r="BM853" s="226">
        <v>60.3191489361702</v>
      </c>
      <c r="BN853" s="237">
        <v>0.583333333333333</v>
      </c>
      <c r="BO853" s="237">
        <v>870</v>
      </c>
      <c r="BP853" s="237">
        <v>1.83333333333333</v>
      </c>
      <c r="BQ853" s="238">
        <v>220</v>
      </c>
      <c r="BR853" s="140"/>
      <c r="BS853" s="140"/>
      <c r="BT853" s="140"/>
      <c r="BU853" s="141"/>
      <c r="BV853" s="140"/>
      <c r="BW853" s="153">
        <f t="shared" si="376"/>
        <v>585</v>
      </c>
    </row>
    <row r="854" customFormat="1" ht="15" spans="1:76">
      <c r="A854" s="170">
        <v>911</v>
      </c>
      <c r="B854" s="171">
        <v>46065</v>
      </c>
      <c r="C854" s="223" t="s">
        <v>97</v>
      </c>
      <c r="D854" s="130" t="s">
        <v>6</v>
      </c>
      <c r="E854" s="172" t="s">
        <v>156</v>
      </c>
      <c r="F854" s="172" t="s">
        <v>129</v>
      </c>
      <c r="G854" s="173" t="s">
        <v>157</v>
      </c>
      <c r="H854" s="173"/>
      <c r="I854" s="173"/>
      <c r="J854" s="105">
        <v>208281</v>
      </c>
      <c r="K854" s="197" t="s">
        <v>217</v>
      </c>
      <c r="L854" s="105">
        <v>251230010</v>
      </c>
      <c r="M854" s="198" t="s">
        <v>5</v>
      </c>
      <c r="N854" s="153">
        <v>90</v>
      </c>
      <c r="O854" s="199">
        <v>40</v>
      </c>
      <c r="P854" s="153">
        <v>1</v>
      </c>
      <c r="Q854" s="153">
        <v>123</v>
      </c>
      <c r="R854" s="153">
        <v>19</v>
      </c>
      <c r="S854" s="153"/>
      <c r="T854" s="153"/>
      <c r="U854" s="209">
        <v>123</v>
      </c>
      <c r="V854" s="153">
        <v>280</v>
      </c>
      <c r="W854" s="153"/>
      <c r="X854" s="153"/>
      <c r="Y854" s="153"/>
      <c r="Z854" s="153"/>
      <c r="AA854" s="153">
        <v>90</v>
      </c>
      <c r="AB854" s="153"/>
      <c r="AC854" s="153"/>
      <c r="AD854" s="153"/>
      <c r="AE854" s="153"/>
      <c r="AF854" s="153"/>
      <c r="AG854" s="153"/>
      <c r="AH854" s="153"/>
      <c r="AI854" s="153"/>
      <c r="AJ854" s="153"/>
      <c r="AK854" s="153"/>
      <c r="AL854" s="153"/>
      <c r="AM854" s="153"/>
      <c r="AN854" s="153"/>
      <c r="AO854" s="153"/>
      <c r="AP854" s="153">
        <v>30</v>
      </c>
      <c r="AQ854" s="153"/>
      <c r="AR854" s="153"/>
      <c r="AS854" s="153"/>
      <c r="AT854" s="153"/>
      <c r="AU854" s="153"/>
      <c r="AV854" s="153"/>
      <c r="AW854" s="153"/>
      <c r="AX854" s="153">
        <v>65</v>
      </c>
      <c r="AY854" s="153"/>
      <c r="AZ854" s="153">
        <v>15</v>
      </c>
      <c r="BA854" s="153"/>
      <c r="BB854" s="153"/>
      <c r="BC854" s="153"/>
      <c r="BD854" s="153"/>
      <c r="BE854" s="153"/>
      <c r="BF854" s="153"/>
      <c r="BG854" s="223">
        <v>480</v>
      </c>
      <c r="BH854" s="224">
        <v>8</v>
      </c>
      <c r="BI854" s="225">
        <v>4.66666666666667</v>
      </c>
      <c r="BJ854" s="225">
        <v>58.3333333333333</v>
      </c>
      <c r="BK854" s="226">
        <v>65.8928571428572</v>
      </c>
      <c r="BL854" s="226">
        <v>84.5528455284553</v>
      </c>
      <c r="BM854" s="226">
        <v>32.5</v>
      </c>
      <c r="BN854" s="237">
        <v>0.5</v>
      </c>
      <c r="BO854" s="237">
        <v>300</v>
      </c>
      <c r="BP854" s="237">
        <v>2.83333333333333</v>
      </c>
      <c r="BQ854" s="238">
        <v>113.333333333333</v>
      </c>
      <c r="BR854" s="140"/>
      <c r="BS854" s="140"/>
      <c r="BT854" s="140"/>
      <c r="BU854" s="141"/>
      <c r="BV854" s="140"/>
      <c r="BW854" s="153">
        <f t="shared" si="376"/>
        <v>123</v>
      </c>
      <c r="BX854" s="129"/>
    </row>
    <row r="855" customFormat="1" ht="15" spans="1:76">
      <c r="A855" s="170">
        <v>912</v>
      </c>
      <c r="B855" s="171">
        <v>46065</v>
      </c>
      <c r="C855" s="223" t="s">
        <v>99</v>
      </c>
      <c r="D855" s="130" t="s">
        <v>6</v>
      </c>
      <c r="E855" s="172" t="s">
        <v>156</v>
      </c>
      <c r="F855" s="172" t="s">
        <v>129</v>
      </c>
      <c r="G855" s="173" t="s">
        <v>157</v>
      </c>
      <c r="H855" s="173"/>
      <c r="I855" s="173"/>
      <c r="J855" s="105">
        <v>208281</v>
      </c>
      <c r="K855" s="197" t="s">
        <v>217</v>
      </c>
      <c r="L855" s="105">
        <v>251230010</v>
      </c>
      <c r="M855" s="198" t="s">
        <v>5</v>
      </c>
      <c r="N855" s="153">
        <v>90</v>
      </c>
      <c r="O855" s="199">
        <v>40</v>
      </c>
      <c r="P855" s="153">
        <v>1</v>
      </c>
      <c r="Q855" s="153">
        <v>96</v>
      </c>
      <c r="R855" s="153">
        <v>8</v>
      </c>
      <c r="S855" s="153"/>
      <c r="T855" s="153"/>
      <c r="U855" s="209">
        <v>96</v>
      </c>
      <c r="V855" s="153">
        <v>180</v>
      </c>
      <c r="W855" s="153"/>
      <c r="X855" s="153"/>
      <c r="Y855" s="153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3"/>
      <c r="AJ855" s="153"/>
      <c r="AK855" s="153"/>
      <c r="AL855" s="153"/>
      <c r="AM855" s="153"/>
      <c r="AN855" s="153"/>
      <c r="AO855" s="153"/>
      <c r="AP855" s="153"/>
      <c r="AQ855" s="153"/>
      <c r="AR855" s="153">
        <v>300</v>
      </c>
      <c r="AS855" s="153"/>
      <c r="AT855" s="153"/>
      <c r="AU855" s="153"/>
      <c r="AV855" s="153"/>
      <c r="AW855" s="153"/>
      <c r="AX855" s="153"/>
      <c r="AY855" s="153"/>
      <c r="AZ855" s="153"/>
      <c r="BA855" s="153"/>
      <c r="BB855" s="153"/>
      <c r="BC855" s="153"/>
      <c r="BD855" s="153"/>
      <c r="BE855" s="153"/>
      <c r="BF855" s="153"/>
      <c r="BG855" s="223">
        <v>480</v>
      </c>
      <c r="BH855" s="224">
        <v>8</v>
      </c>
      <c r="BI855" s="225">
        <v>3</v>
      </c>
      <c r="BJ855" s="225">
        <v>37.5</v>
      </c>
      <c r="BK855" s="226">
        <v>80</v>
      </c>
      <c r="BL855" s="226">
        <v>91.6666666666667</v>
      </c>
      <c r="BM855" s="226">
        <v>27.5</v>
      </c>
      <c r="BN855" s="237">
        <v>0</v>
      </c>
      <c r="BO855" s="237">
        <v>320</v>
      </c>
      <c r="BP855" s="237">
        <v>5</v>
      </c>
      <c r="BQ855" s="238">
        <v>200</v>
      </c>
      <c r="BR855" s="140"/>
      <c r="BS855" s="140"/>
      <c r="BT855" s="140"/>
      <c r="BU855" s="141"/>
      <c r="BV855" s="140"/>
      <c r="BW855" s="153">
        <f t="shared" si="376"/>
        <v>96</v>
      </c>
      <c r="BX855" s="129"/>
    </row>
    <row r="856" customFormat="1" ht="15" spans="1:76">
      <c r="A856" s="170">
        <v>913</v>
      </c>
      <c r="B856" s="171">
        <v>46065</v>
      </c>
      <c r="C856" s="223" t="s">
        <v>97</v>
      </c>
      <c r="D856" s="130" t="s">
        <v>6</v>
      </c>
      <c r="E856" s="172" t="s">
        <v>158</v>
      </c>
      <c r="F856" s="172" t="s">
        <v>134</v>
      </c>
      <c r="G856" s="173" t="s">
        <v>186</v>
      </c>
      <c r="H856" s="173"/>
      <c r="I856" s="173"/>
      <c r="J856" s="105">
        <v>104247</v>
      </c>
      <c r="K856" s="197" t="s">
        <v>210</v>
      </c>
      <c r="L856" s="105">
        <v>260104001</v>
      </c>
      <c r="M856" s="198" t="s">
        <v>4</v>
      </c>
      <c r="N856" s="153">
        <v>30</v>
      </c>
      <c r="O856" s="199">
        <v>120</v>
      </c>
      <c r="P856" s="153">
        <v>1</v>
      </c>
      <c r="Q856" s="153">
        <v>664</v>
      </c>
      <c r="R856" s="153">
        <v>24</v>
      </c>
      <c r="S856" s="153"/>
      <c r="T856" s="153">
        <v>1</v>
      </c>
      <c r="U856" s="209">
        <v>665</v>
      </c>
      <c r="V856" s="153">
        <v>405</v>
      </c>
      <c r="W856" s="153"/>
      <c r="X856" s="153">
        <v>30</v>
      </c>
      <c r="Y856" s="153"/>
      <c r="Z856" s="153"/>
      <c r="AA856" s="153"/>
      <c r="AB856" s="153"/>
      <c r="AC856" s="153">
        <v>10</v>
      </c>
      <c r="AD856" s="153"/>
      <c r="AE856" s="153"/>
      <c r="AF856" s="153"/>
      <c r="AG856" s="153"/>
      <c r="AH856" s="153"/>
      <c r="AI856" s="153"/>
      <c r="AJ856" s="153"/>
      <c r="AK856" s="153"/>
      <c r="AL856" s="153"/>
      <c r="AM856" s="153"/>
      <c r="AN856" s="153"/>
      <c r="AO856" s="153"/>
      <c r="AP856" s="153">
        <v>20</v>
      </c>
      <c r="AQ856" s="153"/>
      <c r="AR856" s="153"/>
      <c r="AS856" s="153"/>
      <c r="AT856" s="153"/>
      <c r="AU856" s="153"/>
      <c r="AV856" s="153"/>
      <c r="AW856" s="153"/>
      <c r="AX856" s="153"/>
      <c r="AY856" s="153"/>
      <c r="AZ856" s="153">
        <v>15</v>
      </c>
      <c r="BA856" s="153"/>
      <c r="BB856" s="153"/>
      <c r="BC856" s="153"/>
      <c r="BD856" s="153"/>
      <c r="BE856" s="153"/>
      <c r="BF856" s="153"/>
      <c r="BG856" s="223">
        <v>480</v>
      </c>
      <c r="BH856" s="224">
        <v>8</v>
      </c>
      <c r="BI856" s="225">
        <v>6.75</v>
      </c>
      <c r="BJ856" s="225">
        <v>84.375</v>
      </c>
      <c r="BK856" s="226">
        <v>82.0987654320988</v>
      </c>
      <c r="BL856" s="226">
        <v>96.2406015037594</v>
      </c>
      <c r="BM856" s="226">
        <v>66.6666666666667</v>
      </c>
      <c r="BN856" s="237">
        <v>0.333333333333333</v>
      </c>
      <c r="BO856" s="237">
        <v>920</v>
      </c>
      <c r="BP856" s="237">
        <v>0.916666666666667</v>
      </c>
      <c r="BQ856" s="238">
        <v>110</v>
      </c>
      <c r="BR856" s="140"/>
      <c r="BS856" s="140"/>
      <c r="BT856" s="140"/>
      <c r="BU856" s="141"/>
      <c r="BV856" s="140"/>
      <c r="BW856" s="153">
        <f t="shared" si="376"/>
        <v>664</v>
      </c>
      <c r="BX856" s="129"/>
    </row>
    <row r="857" customFormat="1" ht="15" spans="1:76">
      <c r="A857" s="170">
        <v>914</v>
      </c>
      <c r="B857" s="171">
        <v>46065</v>
      </c>
      <c r="C857" s="223" t="s">
        <v>99</v>
      </c>
      <c r="D857" s="130" t="s">
        <v>6</v>
      </c>
      <c r="E857" s="172" t="s">
        <v>158</v>
      </c>
      <c r="F857" s="172" t="s">
        <v>134</v>
      </c>
      <c r="G857" s="173" t="s">
        <v>186</v>
      </c>
      <c r="H857" s="173"/>
      <c r="I857" s="173"/>
      <c r="J857" s="105">
        <v>104247</v>
      </c>
      <c r="K857" s="197" t="s">
        <v>210</v>
      </c>
      <c r="L857" s="105">
        <v>260104001</v>
      </c>
      <c r="M857" s="198" t="s">
        <v>4</v>
      </c>
      <c r="N857" s="153">
        <v>30</v>
      </c>
      <c r="O857" s="199">
        <v>120</v>
      </c>
      <c r="P857" s="153">
        <v>1</v>
      </c>
      <c r="Q857" s="153">
        <v>325</v>
      </c>
      <c r="R857" s="153">
        <v>2</v>
      </c>
      <c r="S857" s="153"/>
      <c r="T857" s="153"/>
      <c r="U857" s="209">
        <v>325</v>
      </c>
      <c r="V857" s="153">
        <v>180</v>
      </c>
      <c r="W857" s="153"/>
      <c r="X857" s="153"/>
      <c r="Y857" s="153"/>
      <c r="Z857" s="153"/>
      <c r="AA857" s="153"/>
      <c r="AB857" s="153"/>
      <c r="AC857" s="153"/>
      <c r="AD857" s="153"/>
      <c r="AE857" s="153"/>
      <c r="AF857" s="153"/>
      <c r="AG857" s="153"/>
      <c r="AH857" s="153"/>
      <c r="AI857" s="153"/>
      <c r="AJ857" s="153"/>
      <c r="AK857" s="153"/>
      <c r="AL857" s="153"/>
      <c r="AM857" s="153"/>
      <c r="AN857" s="153"/>
      <c r="AO857" s="153"/>
      <c r="AP857" s="153"/>
      <c r="AQ857" s="153"/>
      <c r="AR857" s="153">
        <v>300</v>
      </c>
      <c r="AS857" s="153"/>
      <c r="AT857" s="153"/>
      <c r="AU857" s="153"/>
      <c r="AV857" s="153"/>
      <c r="AW857" s="153"/>
      <c r="AX857" s="153"/>
      <c r="AY857" s="153"/>
      <c r="AZ857" s="153"/>
      <c r="BA857" s="153"/>
      <c r="BB857" s="153"/>
      <c r="BC857" s="153"/>
      <c r="BD857" s="153"/>
      <c r="BE857" s="153"/>
      <c r="BF857" s="153"/>
      <c r="BG857" s="223">
        <v>480</v>
      </c>
      <c r="BH857" s="224">
        <v>8</v>
      </c>
      <c r="BI857" s="225">
        <v>3</v>
      </c>
      <c r="BJ857" s="225">
        <v>37.5</v>
      </c>
      <c r="BK857" s="226">
        <v>90.2777777777778</v>
      </c>
      <c r="BL857" s="226">
        <v>99.3846153846154</v>
      </c>
      <c r="BM857" s="226">
        <v>33.6458333333333</v>
      </c>
      <c r="BN857" s="237">
        <v>0</v>
      </c>
      <c r="BO857" s="237">
        <v>960</v>
      </c>
      <c r="BP857" s="237">
        <v>5</v>
      </c>
      <c r="BQ857" s="238">
        <v>600</v>
      </c>
      <c r="BR857" s="140"/>
      <c r="BS857" s="140"/>
      <c r="BT857" s="140"/>
      <c r="BU857" s="141"/>
      <c r="BV857" s="140"/>
      <c r="BW857" s="153">
        <f t="shared" si="376"/>
        <v>325</v>
      </c>
      <c r="BX857" s="129"/>
    </row>
    <row r="858" customFormat="1" ht="15" spans="1:76">
      <c r="A858" s="170">
        <v>915</v>
      </c>
      <c r="B858" s="171">
        <v>46065</v>
      </c>
      <c r="C858" s="223" t="s">
        <v>97</v>
      </c>
      <c r="D858" s="130" t="s">
        <v>218</v>
      </c>
      <c r="E858" s="172" t="s">
        <v>159</v>
      </c>
      <c r="F858" s="172"/>
      <c r="G858" s="173"/>
      <c r="H858" s="173"/>
      <c r="I858" s="173"/>
      <c r="J858" s="105"/>
      <c r="K858" s="197" t="e">
        <v>#N/A</v>
      </c>
      <c r="L858" s="105"/>
      <c r="M858" s="198" t="s">
        <v>4</v>
      </c>
      <c r="N858" s="153"/>
      <c r="O858" s="199" t="s">
        <v>196</v>
      </c>
      <c r="P858" s="153"/>
      <c r="Q858" s="153"/>
      <c r="R858" s="153"/>
      <c r="S858" s="153"/>
      <c r="T858" s="153"/>
      <c r="U858" s="209">
        <v>0</v>
      </c>
      <c r="V858" s="153"/>
      <c r="W858" s="153"/>
      <c r="X858" s="153"/>
      <c r="Y858" s="153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3"/>
      <c r="AJ858" s="153"/>
      <c r="AK858" s="153"/>
      <c r="AL858" s="153"/>
      <c r="AM858" s="153"/>
      <c r="AN858" s="153"/>
      <c r="AO858" s="153"/>
      <c r="AP858" s="153"/>
      <c r="AQ858" s="153"/>
      <c r="AR858" s="153"/>
      <c r="AS858" s="153"/>
      <c r="AT858" s="153"/>
      <c r="AU858" s="153"/>
      <c r="AV858" s="153"/>
      <c r="AW858" s="153"/>
      <c r="AX858" s="153"/>
      <c r="AY858" s="153"/>
      <c r="AZ858" s="153"/>
      <c r="BA858" s="153"/>
      <c r="BB858" s="153"/>
      <c r="BC858" s="153"/>
      <c r="BD858" s="153"/>
      <c r="BE858" s="153"/>
      <c r="BF858" s="153"/>
      <c r="BG858" s="223">
        <v>0</v>
      </c>
      <c r="BH858" s="224">
        <v>0</v>
      </c>
      <c r="BI858" s="225">
        <v>0</v>
      </c>
      <c r="BJ858" s="225">
        <v>0</v>
      </c>
      <c r="BK858" s="226">
        <v>0</v>
      </c>
      <c r="BL858" s="226">
        <v>0</v>
      </c>
      <c r="BM858" s="226">
        <v>0</v>
      </c>
      <c r="BN858" s="237">
        <v>0</v>
      </c>
      <c r="BO858" s="237">
        <v>0</v>
      </c>
      <c r="BP858" s="237">
        <v>0</v>
      </c>
      <c r="BQ858" s="238">
        <v>0</v>
      </c>
      <c r="BR858" s="140"/>
      <c r="BS858" s="140"/>
      <c r="BT858" s="140"/>
      <c r="BU858" s="141"/>
      <c r="BV858" s="140"/>
      <c r="BW858" s="153">
        <f t="shared" si="376"/>
        <v>0</v>
      </c>
      <c r="BX858" s="129"/>
    </row>
    <row r="859" customFormat="1" ht="15" spans="1:76">
      <c r="A859" s="170">
        <v>916</v>
      </c>
      <c r="B859" s="171">
        <v>46065</v>
      </c>
      <c r="C859" s="223" t="s">
        <v>99</v>
      </c>
      <c r="D859" s="130" t="s">
        <v>218</v>
      </c>
      <c r="E859" s="172" t="s">
        <v>159</v>
      </c>
      <c r="F859" s="172"/>
      <c r="G859" s="173"/>
      <c r="H859" s="173"/>
      <c r="I859" s="173"/>
      <c r="J859" s="105"/>
      <c r="K859" s="197" t="e">
        <v>#N/A</v>
      </c>
      <c r="L859" s="105"/>
      <c r="M859" s="198" t="s">
        <v>4</v>
      </c>
      <c r="N859" s="153"/>
      <c r="O859" s="199" t="s">
        <v>196</v>
      </c>
      <c r="P859" s="153"/>
      <c r="Q859" s="153"/>
      <c r="R859" s="153"/>
      <c r="S859" s="153"/>
      <c r="T859" s="153"/>
      <c r="U859" s="209">
        <v>0</v>
      </c>
      <c r="V859" s="153"/>
      <c r="W859" s="153"/>
      <c r="X859" s="153"/>
      <c r="Y859" s="153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3"/>
      <c r="AJ859" s="153"/>
      <c r="AK859" s="153"/>
      <c r="AL859" s="153"/>
      <c r="AM859" s="153"/>
      <c r="AN859" s="153"/>
      <c r="AO859" s="153"/>
      <c r="AP859" s="153"/>
      <c r="AQ859" s="153"/>
      <c r="AR859" s="153">
        <v>480</v>
      </c>
      <c r="AS859" s="153"/>
      <c r="AT859" s="153"/>
      <c r="AU859" s="153"/>
      <c r="AV859" s="153"/>
      <c r="AW859" s="153"/>
      <c r="AX859" s="153"/>
      <c r="AY859" s="153"/>
      <c r="AZ859" s="153"/>
      <c r="BA859" s="153"/>
      <c r="BB859" s="153"/>
      <c r="BC859" s="153"/>
      <c r="BD859" s="153"/>
      <c r="BE859" s="153"/>
      <c r="BF859" s="153"/>
      <c r="BG859" s="223">
        <v>480</v>
      </c>
      <c r="BH859" s="224">
        <v>8</v>
      </c>
      <c r="BI859" s="225">
        <v>0</v>
      </c>
      <c r="BJ859" s="225">
        <v>0</v>
      </c>
      <c r="BK859" s="226">
        <v>0</v>
      </c>
      <c r="BL859" s="226">
        <v>0</v>
      </c>
      <c r="BM859" s="226">
        <v>0</v>
      </c>
      <c r="BN859" s="237">
        <v>0</v>
      </c>
      <c r="BO859" s="237">
        <v>0</v>
      </c>
      <c r="BP859" s="237">
        <v>8</v>
      </c>
      <c r="BQ859" s="238">
        <v>0</v>
      </c>
      <c r="BR859" s="140"/>
      <c r="BS859" s="140"/>
      <c r="BT859" s="140"/>
      <c r="BU859" s="141"/>
      <c r="BV859" s="140"/>
      <c r="BW859" s="153">
        <f t="shared" si="376"/>
        <v>0</v>
      </c>
      <c r="BX859" s="129"/>
    </row>
    <row r="860" customFormat="1" ht="15" spans="1:76">
      <c r="A860" s="170">
        <v>917</v>
      </c>
      <c r="B860" s="171">
        <v>46065</v>
      </c>
      <c r="C860" s="223" t="s">
        <v>97</v>
      </c>
      <c r="D860" s="130" t="s">
        <v>218</v>
      </c>
      <c r="E860" s="172" t="s">
        <v>163</v>
      </c>
      <c r="F860" s="172" t="s">
        <v>160</v>
      </c>
      <c r="G860" s="173" t="s">
        <v>165</v>
      </c>
      <c r="H860" s="173"/>
      <c r="I860" s="173"/>
      <c r="J860" s="105">
        <v>100299.26</v>
      </c>
      <c r="K860" s="197" t="s">
        <v>219</v>
      </c>
      <c r="L860" s="105">
        <v>250804005</v>
      </c>
      <c r="M860" s="198" t="s">
        <v>4</v>
      </c>
      <c r="N860" s="153">
        <v>20</v>
      </c>
      <c r="O860" s="199">
        <v>180</v>
      </c>
      <c r="P860" s="153">
        <v>1</v>
      </c>
      <c r="Q860" s="153">
        <v>527</v>
      </c>
      <c r="R860" s="153"/>
      <c r="S860" s="153"/>
      <c r="T860" s="153"/>
      <c r="U860" s="209">
        <v>527</v>
      </c>
      <c r="V860" s="153">
        <v>345</v>
      </c>
      <c r="W860" s="153"/>
      <c r="X860" s="153">
        <v>150</v>
      </c>
      <c r="Y860" s="153"/>
      <c r="Z860" s="153"/>
      <c r="AA860" s="153"/>
      <c r="AB860" s="153"/>
      <c r="AC860" s="153"/>
      <c r="AD860" s="153"/>
      <c r="AE860" s="153"/>
      <c r="AF860" s="153"/>
      <c r="AG860" s="153"/>
      <c r="AH860" s="153"/>
      <c r="AI860" s="153"/>
      <c r="AJ860" s="153"/>
      <c r="AK860" s="153"/>
      <c r="AL860" s="153"/>
      <c r="AM860" s="153"/>
      <c r="AN860" s="153"/>
      <c r="AO860" s="153"/>
      <c r="AP860" s="153">
        <v>30</v>
      </c>
      <c r="AQ860" s="153"/>
      <c r="AR860" s="153"/>
      <c r="AS860" s="153"/>
      <c r="AT860" s="153"/>
      <c r="AU860" s="153"/>
      <c r="AV860" s="153"/>
      <c r="AW860" s="153"/>
      <c r="AX860" s="153"/>
      <c r="AY860" s="153"/>
      <c r="AZ860" s="153">
        <v>15</v>
      </c>
      <c r="BA860" s="153"/>
      <c r="BB860" s="153"/>
      <c r="BC860" s="153">
        <v>60</v>
      </c>
      <c r="BD860" s="153"/>
      <c r="BE860" s="153"/>
      <c r="BF860" s="153"/>
      <c r="BG860" s="223">
        <v>600</v>
      </c>
      <c r="BH860" s="224">
        <v>10</v>
      </c>
      <c r="BI860" s="225">
        <v>5.75</v>
      </c>
      <c r="BJ860" s="225">
        <v>57.5</v>
      </c>
      <c r="BK860" s="226">
        <v>50.9178743961353</v>
      </c>
      <c r="BL860" s="226">
        <v>100</v>
      </c>
      <c r="BM860" s="226">
        <v>29.2777777777778</v>
      </c>
      <c r="BN860" s="237">
        <v>0.5</v>
      </c>
      <c r="BO860" s="237">
        <v>1710</v>
      </c>
      <c r="BP860" s="237">
        <v>3.75</v>
      </c>
      <c r="BQ860" s="238">
        <v>675</v>
      </c>
      <c r="BR860" s="140"/>
      <c r="BS860" s="140"/>
      <c r="BT860" s="140"/>
      <c r="BU860" s="141"/>
      <c r="BV860" s="140"/>
      <c r="BW860" s="153">
        <f t="shared" si="376"/>
        <v>527</v>
      </c>
      <c r="BX860" s="129"/>
    </row>
    <row r="861" customFormat="1" ht="15" spans="1:76">
      <c r="A861" s="170">
        <v>918</v>
      </c>
      <c r="B861" s="171">
        <v>46065</v>
      </c>
      <c r="C861" s="223" t="s">
        <v>99</v>
      </c>
      <c r="D861" s="130" t="s">
        <v>218</v>
      </c>
      <c r="E861" s="172" t="s">
        <v>163</v>
      </c>
      <c r="F861" s="172" t="s">
        <v>160</v>
      </c>
      <c r="G861" s="173" t="s">
        <v>165</v>
      </c>
      <c r="H861" s="173"/>
      <c r="I861" s="173"/>
      <c r="J861" s="105">
        <v>208322.01</v>
      </c>
      <c r="K861" s="197" t="s">
        <v>220</v>
      </c>
      <c r="L861" s="105">
        <v>260101002</v>
      </c>
      <c r="M861" s="198" t="s">
        <v>5</v>
      </c>
      <c r="N861" s="153">
        <v>20</v>
      </c>
      <c r="O861" s="199">
        <v>180</v>
      </c>
      <c r="P861" s="153">
        <v>1</v>
      </c>
      <c r="Q861" s="153">
        <v>151</v>
      </c>
      <c r="R861" s="153"/>
      <c r="S861" s="153"/>
      <c r="T861" s="153"/>
      <c r="U861" s="209">
        <v>151</v>
      </c>
      <c r="V861" s="153">
        <v>60</v>
      </c>
      <c r="W861" s="153">
        <v>60</v>
      </c>
      <c r="X861" s="153"/>
      <c r="Y861" s="153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3"/>
      <c r="AJ861" s="153"/>
      <c r="AK861" s="153"/>
      <c r="AL861" s="153"/>
      <c r="AM861" s="153"/>
      <c r="AN861" s="153"/>
      <c r="AO861" s="153"/>
      <c r="AP861" s="153"/>
      <c r="AQ861" s="153"/>
      <c r="AR861" s="153">
        <v>360</v>
      </c>
      <c r="AS861" s="153"/>
      <c r="AT861" s="153"/>
      <c r="AU861" s="153"/>
      <c r="AV861" s="153"/>
      <c r="AW861" s="153"/>
      <c r="AX861" s="153"/>
      <c r="AY861" s="153"/>
      <c r="AZ861" s="153"/>
      <c r="BA861" s="153"/>
      <c r="BB861" s="153"/>
      <c r="BC861" s="153"/>
      <c r="BD861" s="153"/>
      <c r="BE861" s="153"/>
      <c r="BF861" s="153"/>
      <c r="BG861" s="223">
        <v>480</v>
      </c>
      <c r="BH861" s="224">
        <v>8</v>
      </c>
      <c r="BI861" s="225">
        <v>1</v>
      </c>
      <c r="BJ861" s="225">
        <v>12.5</v>
      </c>
      <c r="BK861" s="226">
        <v>83.8888888888889</v>
      </c>
      <c r="BL861" s="226">
        <v>100</v>
      </c>
      <c r="BM861" s="226">
        <v>10.4861111111111</v>
      </c>
      <c r="BN861" s="237">
        <v>1</v>
      </c>
      <c r="BO861" s="237">
        <v>1260</v>
      </c>
      <c r="BP861" s="237">
        <v>6</v>
      </c>
      <c r="BQ861" s="238">
        <v>1080</v>
      </c>
      <c r="BR861" s="140"/>
      <c r="BS861" s="140"/>
      <c r="BT861" s="140"/>
      <c r="BU861" s="141"/>
      <c r="BV861" s="140"/>
      <c r="BW861" s="153">
        <f t="shared" si="376"/>
        <v>151</v>
      </c>
      <c r="BX861" s="129"/>
    </row>
    <row r="862" customFormat="1" ht="15" spans="1:76">
      <c r="A862" s="170">
        <v>919</v>
      </c>
      <c r="B862" s="171">
        <v>46065</v>
      </c>
      <c r="C862" s="223" t="s">
        <v>97</v>
      </c>
      <c r="D862" s="130" t="s">
        <v>218</v>
      </c>
      <c r="E862" s="172" t="s">
        <v>167</v>
      </c>
      <c r="F862" s="172"/>
      <c r="G862" s="173"/>
      <c r="H862" s="173"/>
      <c r="I862" s="173"/>
      <c r="J862" s="105"/>
      <c r="K862" s="197" t="e">
        <v>#N/A</v>
      </c>
      <c r="L862" s="105"/>
      <c r="M862" s="198" t="s">
        <v>4</v>
      </c>
      <c r="N862" s="153"/>
      <c r="O862" s="199" t="s">
        <v>196</v>
      </c>
      <c r="P862" s="153"/>
      <c r="Q862" s="153"/>
      <c r="R862" s="153"/>
      <c r="S862" s="153"/>
      <c r="T862" s="153"/>
      <c r="U862" s="209">
        <v>0</v>
      </c>
      <c r="V862" s="153"/>
      <c r="W862" s="153"/>
      <c r="X862" s="153"/>
      <c r="Y862" s="153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3"/>
      <c r="AJ862" s="153"/>
      <c r="AK862" s="153"/>
      <c r="AL862" s="153"/>
      <c r="AM862" s="153"/>
      <c r="AN862" s="153"/>
      <c r="AO862" s="153"/>
      <c r="AP862" s="153"/>
      <c r="AQ862" s="153"/>
      <c r="AR862" s="153"/>
      <c r="AS862" s="153"/>
      <c r="AT862" s="153"/>
      <c r="AU862" s="153"/>
      <c r="AV862" s="153"/>
      <c r="AW862" s="153"/>
      <c r="AX862" s="153"/>
      <c r="AY862" s="153"/>
      <c r="AZ862" s="153"/>
      <c r="BA862" s="153"/>
      <c r="BB862" s="153"/>
      <c r="BC862" s="153"/>
      <c r="BD862" s="153"/>
      <c r="BE862" s="153"/>
      <c r="BF862" s="153"/>
      <c r="BG862" s="223">
        <v>0</v>
      </c>
      <c r="BH862" s="224">
        <v>0</v>
      </c>
      <c r="BI862" s="225">
        <v>0</v>
      </c>
      <c r="BJ862" s="225">
        <v>0</v>
      </c>
      <c r="BK862" s="226">
        <v>0</v>
      </c>
      <c r="BL862" s="226">
        <v>0</v>
      </c>
      <c r="BM862" s="226">
        <v>0</v>
      </c>
      <c r="BN862" s="237">
        <v>0</v>
      </c>
      <c r="BO862" s="237">
        <v>0</v>
      </c>
      <c r="BP862" s="237">
        <v>0</v>
      </c>
      <c r="BQ862" s="238">
        <v>0</v>
      </c>
      <c r="BR862" s="140"/>
      <c r="BS862" s="140"/>
      <c r="BT862" s="140"/>
      <c r="BU862" s="141"/>
      <c r="BV862" s="140"/>
      <c r="BW862" s="153">
        <f t="shared" si="376"/>
        <v>0</v>
      </c>
      <c r="BX862" s="129"/>
    </row>
    <row r="863" customFormat="1" ht="15" spans="1:76">
      <c r="A863" s="170">
        <v>920</v>
      </c>
      <c r="B863" s="171">
        <v>46065</v>
      </c>
      <c r="C863" s="223" t="s">
        <v>99</v>
      </c>
      <c r="D863" s="130" t="s">
        <v>218</v>
      </c>
      <c r="E863" s="172" t="s">
        <v>167</v>
      </c>
      <c r="F863" s="172"/>
      <c r="G863" s="173"/>
      <c r="H863" s="173"/>
      <c r="I863" s="173"/>
      <c r="J863" s="105"/>
      <c r="K863" s="197" t="e">
        <v>#N/A</v>
      </c>
      <c r="L863" s="105"/>
      <c r="M863" s="198" t="s">
        <v>4</v>
      </c>
      <c r="N863" s="153"/>
      <c r="O863" s="199" t="s">
        <v>196</v>
      </c>
      <c r="P863" s="153"/>
      <c r="Q863" s="153"/>
      <c r="R863" s="153"/>
      <c r="S863" s="153"/>
      <c r="T863" s="153"/>
      <c r="U863" s="209">
        <v>0</v>
      </c>
      <c r="V863" s="153"/>
      <c r="W863" s="153"/>
      <c r="X863" s="153"/>
      <c r="Y863" s="153"/>
      <c r="Z863" s="153"/>
      <c r="AA863" s="153"/>
      <c r="AB863" s="153"/>
      <c r="AC863" s="153"/>
      <c r="AD863" s="153"/>
      <c r="AE863" s="153"/>
      <c r="AF863" s="153"/>
      <c r="AG863" s="153"/>
      <c r="AH863" s="153"/>
      <c r="AI863" s="153"/>
      <c r="AJ863" s="153"/>
      <c r="AK863" s="153"/>
      <c r="AL863" s="153"/>
      <c r="AM863" s="153"/>
      <c r="AN863" s="153"/>
      <c r="AO863" s="153"/>
      <c r="AP863" s="153"/>
      <c r="AQ863" s="153"/>
      <c r="AR863" s="153"/>
      <c r="AS863" s="153"/>
      <c r="AT863" s="153"/>
      <c r="AU863" s="153"/>
      <c r="AV863" s="153"/>
      <c r="AW863" s="153"/>
      <c r="AX863" s="153"/>
      <c r="AY863" s="153"/>
      <c r="AZ863" s="153"/>
      <c r="BA863" s="153"/>
      <c r="BB863" s="153"/>
      <c r="BC863" s="153"/>
      <c r="BD863" s="153"/>
      <c r="BE863" s="153"/>
      <c r="BF863" s="153">
        <v>480</v>
      </c>
      <c r="BG863" s="223">
        <v>480</v>
      </c>
      <c r="BH863" s="224">
        <v>8</v>
      </c>
      <c r="BI863" s="225">
        <v>0</v>
      </c>
      <c r="BJ863" s="225">
        <v>0</v>
      </c>
      <c r="BK863" s="226">
        <v>0</v>
      </c>
      <c r="BL863" s="226">
        <v>0</v>
      </c>
      <c r="BM863" s="226">
        <v>0</v>
      </c>
      <c r="BN863" s="237">
        <v>8</v>
      </c>
      <c r="BO863" s="237">
        <v>0</v>
      </c>
      <c r="BP863" s="237">
        <v>0</v>
      </c>
      <c r="BQ863" s="238">
        <v>0</v>
      </c>
      <c r="BR863" s="140"/>
      <c r="BS863" s="140"/>
      <c r="BT863" s="140"/>
      <c r="BU863" s="141"/>
      <c r="BV863" s="140"/>
      <c r="BW863" s="153">
        <f t="shared" si="376"/>
        <v>0</v>
      </c>
      <c r="BX863" s="129"/>
    </row>
    <row r="864" customFormat="1" ht="15" spans="1:76">
      <c r="A864" s="170">
        <v>921</v>
      </c>
      <c r="B864" s="171">
        <v>46065</v>
      </c>
      <c r="C864" s="223" t="s">
        <v>97</v>
      </c>
      <c r="D864" s="130" t="s">
        <v>218</v>
      </c>
      <c r="E864" s="172" t="s">
        <v>170</v>
      </c>
      <c r="F864" s="172" t="s">
        <v>160</v>
      </c>
      <c r="G864" s="173" t="s">
        <v>221</v>
      </c>
      <c r="H864" s="173"/>
      <c r="I864" s="173"/>
      <c r="J864" s="105">
        <v>104299</v>
      </c>
      <c r="K864" s="197" t="s">
        <v>213</v>
      </c>
      <c r="L864" s="105">
        <v>251207010</v>
      </c>
      <c r="M864" s="198" t="s">
        <v>4</v>
      </c>
      <c r="N864" s="153">
        <v>15</v>
      </c>
      <c r="O864" s="199">
        <v>240</v>
      </c>
      <c r="P864" s="153">
        <v>1</v>
      </c>
      <c r="Q864" s="153">
        <v>1597</v>
      </c>
      <c r="R864" s="153"/>
      <c r="S864" s="153"/>
      <c r="T864" s="153"/>
      <c r="U864" s="209">
        <v>1597</v>
      </c>
      <c r="V864" s="153">
        <v>415</v>
      </c>
      <c r="W864" s="153"/>
      <c r="X864" s="153"/>
      <c r="Y864" s="153"/>
      <c r="Z864" s="153"/>
      <c r="AA864" s="153"/>
      <c r="AB864" s="153"/>
      <c r="AC864" s="153"/>
      <c r="AD864" s="153"/>
      <c r="AE864" s="153"/>
      <c r="AF864" s="153"/>
      <c r="AG864" s="153"/>
      <c r="AH864" s="153"/>
      <c r="AI864" s="153"/>
      <c r="AJ864" s="153"/>
      <c r="AK864" s="153"/>
      <c r="AL864" s="153"/>
      <c r="AM864" s="153"/>
      <c r="AN864" s="153">
        <v>20</v>
      </c>
      <c r="AO864" s="153"/>
      <c r="AP864" s="153">
        <v>30</v>
      </c>
      <c r="AQ864" s="153"/>
      <c r="AR864" s="153"/>
      <c r="AS864" s="153"/>
      <c r="AT864" s="153"/>
      <c r="AU864" s="153"/>
      <c r="AV864" s="153"/>
      <c r="AW864" s="153"/>
      <c r="AX864" s="153"/>
      <c r="AY864" s="153"/>
      <c r="AZ864" s="153">
        <v>15</v>
      </c>
      <c r="BA864" s="153"/>
      <c r="BB864" s="153"/>
      <c r="BC864" s="153"/>
      <c r="BD864" s="153"/>
      <c r="BE864" s="153"/>
      <c r="BF864" s="153"/>
      <c r="BG864" s="223">
        <v>480</v>
      </c>
      <c r="BH864" s="224">
        <v>8</v>
      </c>
      <c r="BI864" s="225">
        <v>6.91666666666667</v>
      </c>
      <c r="BJ864" s="225">
        <v>86.4583333333333</v>
      </c>
      <c r="BK864" s="226">
        <v>96.2048192771084</v>
      </c>
      <c r="BL864" s="226">
        <v>100</v>
      </c>
      <c r="BM864" s="226">
        <v>83.1770833333333</v>
      </c>
      <c r="BN864" s="237">
        <v>0.5</v>
      </c>
      <c r="BO864" s="237">
        <v>1800</v>
      </c>
      <c r="BP864" s="237">
        <v>0.583333333333333</v>
      </c>
      <c r="BQ864" s="238">
        <v>140</v>
      </c>
      <c r="BR864" s="140"/>
      <c r="BS864" s="140"/>
      <c r="BT864" s="140"/>
      <c r="BU864" s="141"/>
      <c r="BV864" s="140"/>
      <c r="BW864" s="153">
        <f t="shared" si="376"/>
        <v>1597</v>
      </c>
      <c r="BX864" s="129"/>
    </row>
    <row r="865" customFormat="1" ht="15" spans="1:76">
      <c r="A865" s="170">
        <v>922</v>
      </c>
      <c r="B865" s="171">
        <v>46065</v>
      </c>
      <c r="C865" s="223" t="s">
        <v>99</v>
      </c>
      <c r="D865" s="130" t="s">
        <v>218</v>
      </c>
      <c r="E865" s="172" t="s">
        <v>170</v>
      </c>
      <c r="F865" s="172" t="s">
        <v>160</v>
      </c>
      <c r="G865" s="173" t="s">
        <v>188</v>
      </c>
      <c r="H865" s="173"/>
      <c r="I865" s="173"/>
      <c r="J865" s="105">
        <v>104299</v>
      </c>
      <c r="K865" s="197" t="s">
        <v>213</v>
      </c>
      <c r="L865" s="105">
        <v>251270710</v>
      </c>
      <c r="M865" s="198" t="s">
        <v>4</v>
      </c>
      <c r="N865" s="153">
        <v>15</v>
      </c>
      <c r="O865" s="199">
        <v>240</v>
      </c>
      <c r="P865" s="153">
        <v>1</v>
      </c>
      <c r="Q865" s="153">
        <v>702</v>
      </c>
      <c r="R865" s="153"/>
      <c r="S865" s="153"/>
      <c r="T865" s="153"/>
      <c r="U865" s="209">
        <v>702</v>
      </c>
      <c r="V865" s="153">
        <v>185</v>
      </c>
      <c r="W865" s="153"/>
      <c r="X865" s="153">
        <v>15</v>
      </c>
      <c r="Y865" s="153"/>
      <c r="Z865" s="153"/>
      <c r="AA865" s="153"/>
      <c r="AB865" s="153"/>
      <c r="AC865" s="153"/>
      <c r="AD865" s="153"/>
      <c r="AE865" s="153"/>
      <c r="AF865" s="153"/>
      <c r="AG865" s="153"/>
      <c r="AH865" s="153"/>
      <c r="AI865" s="153"/>
      <c r="AJ865" s="153"/>
      <c r="AK865" s="153"/>
      <c r="AL865" s="153"/>
      <c r="AM865" s="153"/>
      <c r="AN865" s="153">
        <v>270</v>
      </c>
      <c r="AO865" s="153"/>
      <c r="AP865" s="153">
        <v>10</v>
      </c>
      <c r="AQ865" s="153"/>
      <c r="AR865" s="153"/>
      <c r="AS865" s="153"/>
      <c r="AT865" s="153"/>
      <c r="AU865" s="153"/>
      <c r="AV865" s="153"/>
      <c r="AW865" s="153"/>
      <c r="AX865" s="153"/>
      <c r="AY865" s="153"/>
      <c r="AZ865" s="153"/>
      <c r="BA865" s="153"/>
      <c r="BB865" s="153"/>
      <c r="BC865" s="153"/>
      <c r="BD865" s="153"/>
      <c r="BE865" s="153"/>
      <c r="BF865" s="153"/>
      <c r="BG865" s="223">
        <v>480</v>
      </c>
      <c r="BH865" s="224">
        <v>8</v>
      </c>
      <c r="BI865" s="225">
        <v>3.08333333333333</v>
      </c>
      <c r="BJ865" s="225">
        <v>38.5416666666667</v>
      </c>
      <c r="BK865" s="226">
        <v>94.8648648648649</v>
      </c>
      <c r="BL865" s="226">
        <v>100</v>
      </c>
      <c r="BM865" s="226">
        <v>36.5625</v>
      </c>
      <c r="BN865" s="237">
        <v>0.166666666666667</v>
      </c>
      <c r="BO865" s="237">
        <v>1880</v>
      </c>
      <c r="BP865" s="237">
        <v>4.75</v>
      </c>
      <c r="BQ865" s="238">
        <v>1140</v>
      </c>
      <c r="BR865" s="140"/>
      <c r="BS865" s="140"/>
      <c r="BT865" s="140"/>
      <c r="BU865" s="141"/>
      <c r="BV865" s="140"/>
      <c r="BW865" s="153">
        <f t="shared" si="376"/>
        <v>702</v>
      </c>
      <c r="BX865" s="129"/>
    </row>
    <row r="866" customFormat="1" ht="15" spans="1:76">
      <c r="A866" s="170">
        <v>923</v>
      </c>
      <c r="B866" s="171">
        <v>46065</v>
      </c>
      <c r="C866" s="223" t="s">
        <v>97</v>
      </c>
      <c r="D866" s="130" t="s">
        <v>218</v>
      </c>
      <c r="E866" s="172" t="s">
        <v>172</v>
      </c>
      <c r="F866" s="172"/>
      <c r="G866" s="173"/>
      <c r="H866" s="173"/>
      <c r="I866" s="173"/>
      <c r="J866" s="105"/>
      <c r="K866" s="197" t="e">
        <v>#N/A</v>
      </c>
      <c r="L866" s="105"/>
      <c r="M866" s="198" t="s">
        <v>4</v>
      </c>
      <c r="N866" s="153"/>
      <c r="O866" s="199" t="s">
        <v>196</v>
      </c>
      <c r="P866" s="153"/>
      <c r="Q866" s="153"/>
      <c r="R866" s="153"/>
      <c r="S866" s="153"/>
      <c r="T866" s="153"/>
      <c r="U866" s="209">
        <v>0</v>
      </c>
      <c r="V866" s="153"/>
      <c r="W866" s="153"/>
      <c r="X866" s="153"/>
      <c r="Y866" s="153"/>
      <c r="Z866" s="153"/>
      <c r="AA866" s="153"/>
      <c r="AB866" s="153"/>
      <c r="AC866" s="153"/>
      <c r="AD866" s="153"/>
      <c r="AE866" s="153"/>
      <c r="AF866" s="153"/>
      <c r="AG866" s="153"/>
      <c r="AH866" s="153"/>
      <c r="AI866" s="153"/>
      <c r="AJ866" s="153"/>
      <c r="AK866" s="153"/>
      <c r="AL866" s="153"/>
      <c r="AM866" s="153"/>
      <c r="AN866" s="153">
        <v>480</v>
      </c>
      <c r="AO866" s="153"/>
      <c r="AP866" s="153"/>
      <c r="AQ866" s="153"/>
      <c r="AR866" s="153"/>
      <c r="AS866" s="153"/>
      <c r="AT866" s="153"/>
      <c r="AU866" s="153"/>
      <c r="AV866" s="153"/>
      <c r="AW866" s="153"/>
      <c r="AX866" s="153"/>
      <c r="AY866" s="153"/>
      <c r="AZ866" s="153"/>
      <c r="BA866" s="153"/>
      <c r="BB866" s="153"/>
      <c r="BC866" s="153"/>
      <c r="BD866" s="153"/>
      <c r="BE866" s="153"/>
      <c r="BF866" s="153"/>
      <c r="BG866" s="223">
        <v>480</v>
      </c>
      <c r="BH866" s="224">
        <v>8</v>
      </c>
      <c r="BI866" s="225">
        <v>0</v>
      </c>
      <c r="BJ866" s="225">
        <v>0</v>
      </c>
      <c r="BK866" s="226">
        <v>0</v>
      </c>
      <c r="BL866" s="226">
        <v>0</v>
      </c>
      <c r="BM866" s="226">
        <v>0</v>
      </c>
      <c r="BN866" s="237">
        <v>0</v>
      </c>
      <c r="BO866" s="237">
        <v>0</v>
      </c>
      <c r="BP866" s="237">
        <v>8</v>
      </c>
      <c r="BQ866" s="238">
        <v>0</v>
      </c>
      <c r="BR866" s="140"/>
      <c r="BS866" s="140"/>
      <c r="BT866" s="140"/>
      <c r="BU866" s="141"/>
      <c r="BV866" s="140"/>
      <c r="BW866" s="153">
        <f t="shared" si="376"/>
        <v>0</v>
      </c>
      <c r="BX866" s="129"/>
    </row>
    <row r="867" customFormat="1" ht="15" spans="1:76">
      <c r="A867" s="170">
        <v>924</v>
      </c>
      <c r="B867" s="171">
        <v>46065</v>
      </c>
      <c r="C867" s="223" t="s">
        <v>99</v>
      </c>
      <c r="D867" s="130" t="s">
        <v>218</v>
      </c>
      <c r="E867" s="172" t="s">
        <v>172</v>
      </c>
      <c r="F867" s="172"/>
      <c r="G867" s="173"/>
      <c r="H867" s="173"/>
      <c r="I867" s="173"/>
      <c r="J867" s="105"/>
      <c r="K867" s="197" t="e">
        <v>#N/A</v>
      </c>
      <c r="L867" s="105"/>
      <c r="M867" s="198" t="s">
        <v>4</v>
      </c>
      <c r="N867" s="153"/>
      <c r="O867" s="199" t="s">
        <v>196</v>
      </c>
      <c r="P867" s="153"/>
      <c r="Q867" s="153"/>
      <c r="R867" s="153"/>
      <c r="S867" s="153"/>
      <c r="T867" s="153"/>
      <c r="U867" s="209">
        <v>0</v>
      </c>
      <c r="V867" s="153"/>
      <c r="W867" s="153"/>
      <c r="X867" s="153"/>
      <c r="Y867" s="153"/>
      <c r="Z867" s="153"/>
      <c r="AA867" s="153"/>
      <c r="AB867" s="153"/>
      <c r="AC867" s="153"/>
      <c r="AD867" s="153"/>
      <c r="AE867" s="153"/>
      <c r="AF867" s="153"/>
      <c r="AG867" s="153"/>
      <c r="AH867" s="153"/>
      <c r="AI867" s="153"/>
      <c r="AJ867" s="153"/>
      <c r="AK867" s="153"/>
      <c r="AL867" s="153"/>
      <c r="AM867" s="153"/>
      <c r="AN867" s="153">
        <v>480</v>
      </c>
      <c r="AO867" s="153"/>
      <c r="AP867" s="153"/>
      <c r="AQ867" s="153"/>
      <c r="AR867" s="153"/>
      <c r="AS867" s="153"/>
      <c r="AT867" s="153"/>
      <c r="AU867" s="153"/>
      <c r="AV867" s="153"/>
      <c r="AW867" s="153"/>
      <c r="AX867" s="153"/>
      <c r="AY867" s="153"/>
      <c r="AZ867" s="153"/>
      <c r="BA867" s="153"/>
      <c r="BB867" s="153"/>
      <c r="BC867" s="153"/>
      <c r="BD867" s="153"/>
      <c r="BE867" s="153"/>
      <c r="BF867" s="153"/>
      <c r="BG867" s="223">
        <v>480</v>
      </c>
      <c r="BH867" s="224">
        <v>8</v>
      </c>
      <c r="BI867" s="225">
        <v>0</v>
      </c>
      <c r="BJ867" s="225">
        <v>0</v>
      </c>
      <c r="BK867" s="226">
        <v>0</v>
      </c>
      <c r="BL867" s="226">
        <v>0</v>
      </c>
      <c r="BM867" s="226">
        <v>0</v>
      </c>
      <c r="BN867" s="237">
        <v>0</v>
      </c>
      <c r="BO867" s="237">
        <v>0</v>
      </c>
      <c r="BP867" s="237">
        <v>8</v>
      </c>
      <c r="BQ867" s="238">
        <v>0</v>
      </c>
      <c r="BR867" s="140"/>
      <c r="BS867" s="140"/>
      <c r="BT867" s="140"/>
      <c r="BU867" s="141"/>
      <c r="BV867" s="140"/>
      <c r="BW867" s="153">
        <f t="shared" si="376"/>
        <v>0</v>
      </c>
      <c r="BX867" s="129"/>
    </row>
    <row r="868" customFormat="1" ht="15" spans="1:76">
      <c r="A868" s="170">
        <v>925</v>
      </c>
      <c r="B868" s="171">
        <v>46065</v>
      </c>
      <c r="C868" s="223" t="s">
        <v>97</v>
      </c>
      <c r="D868" s="130" t="s">
        <v>218</v>
      </c>
      <c r="E868" s="172" t="s">
        <v>174</v>
      </c>
      <c r="F868" s="172" t="s">
        <v>160</v>
      </c>
      <c r="G868" s="173" t="s">
        <v>166</v>
      </c>
      <c r="H868" s="173"/>
      <c r="I868" s="173"/>
      <c r="J868" s="105">
        <v>104737</v>
      </c>
      <c r="K868" s="197" t="s">
        <v>222</v>
      </c>
      <c r="L868" s="105">
        <v>260121008</v>
      </c>
      <c r="M868" s="198" t="s">
        <v>4</v>
      </c>
      <c r="N868" s="153">
        <v>25</v>
      </c>
      <c r="O868" s="199">
        <v>144</v>
      </c>
      <c r="P868" s="153">
        <v>1</v>
      </c>
      <c r="Q868" s="153">
        <v>1002</v>
      </c>
      <c r="R868" s="153"/>
      <c r="S868" s="153"/>
      <c r="T868" s="153"/>
      <c r="U868" s="209">
        <v>1002</v>
      </c>
      <c r="V868" s="153">
        <v>445</v>
      </c>
      <c r="W868" s="153"/>
      <c r="X868" s="153"/>
      <c r="Y868" s="153"/>
      <c r="Z868" s="153"/>
      <c r="AA868" s="153"/>
      <c r="AB868" s="153"/>
      <c r="AC868" s="153"/>
      <c r="AD868" s="153"/>
      <c r="AE868" s="153"/>
      <c r="AF868" s="153"/>
      <c r="AG868" s="153"/>
      <c r="AH868" s="153"/>
      <c r="AI868" s="153"/>
      <c r="AJ868" s="153"/>
      <c r="AK868" s="153"/>
      <c r="AL868" s="153"/>
      <c r="AM868" s="153"/>
      <c r="AN868" s="153"/>
      <c r="AO868" s="153"/>
      <c r="AP868" s="153">
        <v>20</v>
      </c>
      <c r="AQ868" s="153"/>
      <c r="AR868" s="153"/>
      <c r="AS868" s="153"/>
      <c r="AT868" s="153"/>
      <c r="AU868" s="153"/>
      <c r="AV868" s="153"/>
      <c r="AW868" s="153"/>
      <c r="AX868" s="153"/>
      <c r="AY868" s="153"/>
      <c r="AZ868" s="153">
        <v>15</v>
      </c>
      <c r="BA868" s="153"/>
      <c r="BB868" s="153"/>
      <c r="BC868" s="153"/>
      <c r="BD868" s="153"/>
      <c r="BE868" s="153"/>
      <c r="BF868" s="153"/>
      <c r="BG868" s="223">
        <v>480</v>
      </c>
      <c r="BH868" s="224">
        <v>8</v>
      </c>
      <c r="BI868" s="225">
        <v>7.41666666666667</v>
      </c>
      <c r="BJ868" s="225">
        <v>92.7083333333333</v>
      </c>
      <c r="BK868" s="226">
        <v>93.8202247191011</v>
      </c>
      <c r="BL868" s="226">
        <v>100</v>
      </c>
      <c r="BM868" s="226">
        <v>86.9791666666667</v>
      </c>
      <c r="BN868" s="237">
        <v>0.333333333333333</v>
      </c>
      <c r="BO868" s="237">
        <v>1104</v>
      </c>
      <c r="BP868" s="237">
        <v>0.25</v>
      </c>
      <c r="BQ868" s="238">
        <v>36</v>
      </c>
      <c r="BR868" s="140"/>
      <c r="BS868" s="140"/>
      <c r="BT868" s="140"/>
      <c r="BU868" s="141"/>
      <c r="BV868" s="140"/>
      <c r="BW868" s="153">
        <f t="shared" si="376"/>
        <v>1002</v>
      </c>
      <c r="BX868" s="129"/>
    </row>
    <row r="869" customFormat="1" ht="15" spans="1:76">
      <c r="A869" s="170">
        <v>926</v>
      </c>
      <c r="B869" s="171">
        <v>46065</v>
      </c>
      <c r="C869" s="223" t="s">
        <v>99</v>
      </c>
      <c r="D869" s="130" t="s">
        <v>218</v>
      </c>
      <c r="E869" s="172" t="s">
        <v>174</v>
      </c>
      <c r="F869" s="172" t="s">
        <v>160</v>
      </c>
      <c r="G869" s="173" t="s">
        <v>166</v>
      </c>
      <c r="H869" s="173"/>
      <c r="I869" s="173"/>
      <c r="J869" s="105">
        <v>104737</v>
      </c>
      <c r="K869" s="197" t="s">
        <v>222</v>
      </c>
      <c r="L869" s="105">
        <v>260121008</v>
      </c>
      <c r="M869" s="198" t="s">
        <v>4</v>
      </c>
      <c r="N869" s="153">
        <v>25</v>
      </c>
      <c r="O869" s="199">
        <v>144</v>
      </c>
      <c r="P869" s="153">
        <v>1</v>
      </c>
      <c r="Q869" s="153">
        <v>136</v>
      </c>
      <c r="R869" s="153"/>
      <c r="S869" s="153"/>
      <c r="T869" s="153"/>
      <c r="U869" s="209">
        <v>136</v>
      </c>
      <c r="V869" s="153">
        <v>60</v>
      </c>
      <c r="W869" s="153"/>
      <c r="X869" s="153"/>
      <c r="Y869" s="153"/>
      <c r="Z869" s="153"/>
      <c r="AA869" s="153"/>
      <c r="AB869" s="153"/>
      <c r="AC869" s="153"/>
      <c r="AD869" s="153"/>
      <c r="AE869" s="153"/>
      <c r="AF869" s="153"/>
      <c r="AG869" s="153"/>
      <c r="AH869" s="153"/>
      <c r="AI869" s="153"/>
      <c r="AJ869" s="153"/>
      <c r="AK869" s="153"/>
      <c r="AL869" s="153"/>
      <c r="AM869" s="153"/>
      <c r="AN869" s="153">
        <v>420</v>
      </c>
      <c r="AO869" s="153"/>
      <c r="AP869" s="153"/>
      <c r="AQ869" s="153"/>
      <c r="AR869" s="153"/>
      <c r="AS869" s="153"/>
      <c r="AT869" s="153"/>
      <c r="AU869" s="153"/>
      <c r="AV869" s="153"/>
      <c r="AW869" s="153"/>
      <c r="AX869" s="153"/>
      <c r="AY869" s="153"/>
      <c r="AZ869" s="153"/>
      <c r="BA869" s="153"/>
      <c r="BB869" s="153"/>
      <c r="BC869" s="153"/>
      <c r="BD869" s="153"/>
      <c r="BE869" s="153"/>
      <c r="BF869" s="153"/>
      <c r="BG869" s="223">
        <v>480</v>
      </c>
      <c r="BH869" s="224">
        <v>8</v>
      </c>
      <c r="BI869" s="225">
        <v>1</v>
      </c>
      <c r="BJ869" s="225">
        <v>12.5</v>
      </c>
      <c r="BK869" s="226">
        <v>94.4444444444444</v>
      </c>
      <c r="BL869" s="226">
        <v>100</v>
      </c>
      <c r="BM869" s="226">
        <v>11.8055555555556</v>
      </c>
      <c r="BN869" s="237">
        <v>0</v>
      </c>
      <c r="BO869" s="237">
        <v>1152</v>
      </c>
      <c r="BP869" s="237">
        <v>7</v>
      </c>
      <c r="BQ869" s="238">
        <v>1008</v>
      </c>
      <c r="BR869" s="140"/>
      <c r="BS869" s="140"/>
      <c r="BT869" s="140"/>
      <c r="BU869" s="141"/>
      <c r="BV869" s="140"/>
      <c r="BW869" s="153">
        <f t="shared" si="376"/>
        <v>136</v>
      </c>
      <c r="BX869" s="129"/>
    </row>
    <row r="870" customFormat="1" ht="15" spans="1:76">
      <c r="A870" s="170">
        <v>927</v>
      </c>
      <c r="B870" s="171">
        <v>46065</v>
      </c>
      <c r="C870" s="223" t="s">
        <v>97</v>
      </c>
      <c r="D870" s="130" t="s">
        <v>218</v>
      </c>
      <c r="E870" s="172" t="s">
        <v>175</v>
      </c>
      <c r="F870" s="172" t="s">
        <v>160</v>
      </c>
      <c r="G870" s="173" t="s">
        <v>154</v>
      </c>
      <c r="H870" s="173"/>
      <c r="I870" s="173"/>
      <c r="J870" s="105">
        <v>200497.11</v>
      </c>
      <c r="K870" s="197" t="s">
        <v>204</v>
      </c>
      <c r="L870" s="105">
        <v>260202011</v>
      </c>
      <c r="M870" s="198" t="s">
        <v>5</v>
      </c>
      <c r="N870" s="153">
        <v>15</v>
      </c>
      <c r="O870" s="199">
        <v>240</v>
      </c>
      <c r="P870" s="153">
        <v>1</v>
      </c>
      <c r="Q870" s="153">
        <v>425</v>
      </c>
      <c r="R870" s="153"/>
      <c r="S870" s="153"/>
      <c r="T870" s="153"/>
      <c r="U870" s="209">
        <v>425</v>
      </c>
      <c r="V870" s="153">
        <v>110</v>
      </c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>
        <v>10</v>
      </c>
      <c r="AQ870" s="153"/>
      <c r="AR870" s="153">
        <v>360</v>
      </c>
      <c r="AS870" s="153"/>
      <c r="AT870" s="153"/>
      <c r="AU870" s="153"/>
      <c r="AV870" s="153"/>
      <c r="AW870" s="153"/>
      <c r="AX870" s="153"/>
      <c r="AY870" s="153"/>
      <c r="AZ870" s="153"/>
      <c r="BA870" s="153"/>
      <c r="BB870" s="153"/>
      <c r="BC870" s="153"/>
      <c r="BD870" s="153"/>
      <c r="BE870" s="153"/>
      <c r="BF870" s="153"/>
      <c r="BG870" s="223">
        <v>480</v>
      </c>
      <c r="BH870" s="224">
        <v>8</v>
      </c>
      <c r="BI870" s="225">
        <v>1.83333333333333</v>
      </c>
      <c r="BJ870" s="225">
        <v>22.9166666666667</v>
      </c>
      <c r="BK870" s="226">
        <v>96.5909090909091</v>
      </c>
      <c r="BL870" s="226">
        <v>100</v>
      </c>
      <c r="BM870" s="226">
        <v>22.1354166666667</v>
      </c>
      <c r="BN870" s="237">
        <v>0.166666666666667</v>
      </c>
      <c r="BO870" s="237">
        <v>1880</v>
      </c>
      <c r="BP870" s="237">
        <v>6</v>
      </c>
      <c r="BQ870" s="238">
        <v>1440</v>
      </c>
      <c r="BR870" s="140"/>
      <c r="BS870" s="140"/>
      <c r="BT870" s="140"/>
      <c r="BU870" s="141"/>
      <c r="BV870" s="140"/>
      <c r="BW870" s="153">
        <f t="shared" si="376"/>
        <v>425</v>
      </c>
      <c r="BX870" s="129"/>
    </row>
    <row r="871" customFormat="1" ht="15" spans="1:76">
      <c r="A871" s="170">
        <v>928</v>
      </c>
      <c r="B871" s="171">
        <v>46065</v>
      </c>
      <c r="C871" s="223" t="s">
        <v>99</v>
      </c>
      <c r="D871" s="130" t="s">
        <v>218</v>
      </c>
      <c r="E871" s="172" t="s">
        <v>175</v>
      </c>
      <c r="F871" s="172" t="s">
        <v>160</v>
      </c>
      <c r="G871" s="173" t="s">
        <v>168</v>
      </c>
      <c r="H871" s="173"/>
      <c r="I871" s="173"/>
      <c r="J871" s="105">
        <v>200497.11</v>
      </c>
      <c r="K871" s="197" t="s">
        <v>204</v>
      </c>
      <c r="L871" s="105">
        <v>260129020</v>
      </c>
      <c r="M871" s="198" t="s">
        <v>5</v>
      </c>
      <c r="N871" s="153">
        <v>15</v>
      </c>
      <c r="O871" s="199">
        <v>240</v>
      </c>
      <c r="P871" s="153">
        <v>1</v>
      </c>
      <c r="Q871" s="153">
        <v>1622</v>
      </c>
      <c r="R871" s="153"/>
      <c r="S871" s="153"/>
      <c r="T871" s="153"/>
      <c r="U871" s="209">
        <v>1622</v>
      </c>
      <c r="V871" s="153">
        <v>420</v>
      </c>
      <c r="W871" s="153"/>
      <c r="X871" s="153"/>
      <c r="Y871" s="153"/>
      <c r="Z871" s="153"/>
      <c r="AA871" s="153"/>
      <c r="AB871" s="153"/>
      <c r="AC871" s="153"/>
      <c r="AD871" s="153"/>
      <c r="AE871" s="153"/>
      <c r="AF871" s="153"/>
      <c r="AG871" s="153"/>
      <c r="AH871" s="153"/>
      <c r="AI871" s="153"/>
      <c r="AJ871" s="153"/>
      <c r="AK871" s="153"/>
      <c r="AL871" s="153"/>
      <c r="AM871" s="153"/>
      <c r="AN871" s="153"/>
      <c r="AO871" s="153"/>
      <c r="AP871" s="153">
        <v>30</v>
      </c>
      <c r="AQ871" s="153"/>
      <c r="AR871" s="153">
        <v>30</v>
      </c>
      <c r="AS871" s="153"/>
      <c r="AT871" s="153"/>
      <c r="AU871" s="153"/>
      <c r="AV871" s="153"/>
      <c r="AW871" s="153"/>
      <c r="AX871" s="153"/>
      <c r="AY871" s="153"/>
      <c r="AZ871" s="153"/>
      <c r="BA871" s="153"/>
      <c r="BB871" s="153"/>
      <c r="BC871" s="153"/>
      <c r="BD871" s="153"/>
      <c r="BE871" s="153"/>
      <c r="BF871" s="153"/>
      <c r="BG871" s="223">
        <v>480</v>
      </c>
      <c r="BH871" s="224">
        <v>8</v>
      </c>
      <c r="BI871" s="225">
        <v>7</v>
      </c>
      <c r="BJ871" s="225">
        <v>87.5</v>
      </c>
      <c r="BK871" s="226">
        <v>96.5476190476191</v>
      </c>
      <c r="BL871" s="226">
        <v>100</v>
      </c>
      <c r="BM871" s="226">
        <v>84.4791666666667</v>
      </c>
      <c r="BN871" s="237">
        <v>0.5</v>
      </c>
      <c r="BO871" s="237">
        <v>1800</v>
      </c>
      <c r="BP871" s="237">
        <v>0.5</v>
      </c>
      <c r="BQ871" s="238">
        <v>120</v>
      </c>
      <c r="BR871" s="140"/>
      <c r="BS871" s="140"/>
      <c r="BT871" s="140"/>
      <c r="BU871" s="141"/>
      <c r="BV871" s="140"/>
      <c r="BW871" s="153">
        <f t="shared" si="376"/>
        <v>1622</v>
      </c>
      <c r="BX871" s="129"/>
    </row>
    <row r="872" customFormat="1" ht="15" spans="1:76">
      <c r="A872" s="170">
        <v>929</v>
      </c>
      <c r="B872" s="171">
        <v>46065</v>
      </c>
      <c r="C872" s="223" t="s">
        <v>97</v>
      </c>
      <c r="D872" s="130" t="s">
        <v>218</v>
      </c>
      <c r="E872" s="172" t="s">
        <v>177</v>
      </c>
      <c r="F872" s="172" t="s">
        <v>160</v>
      </c>
      <c r="G872" s="173" t="s">
        <v>161</v>
      </c>
      <c r="H872" s="173"/>
      <c r="I872" s="173"/>
      <c r="J872" s="105">
        <v>104247</v>
      </c>
      <c r="K872" s="197" t="s">
        <v>210</v>
      </c>
      <c r="L872" s="105">
        <v>260104001</v>
      </c>
      <c r="M872" s="198" t="s">
        <v>4</v>
      </c>
      <c r="N872" s="153">
        <v>15</v>
      </c>
      <c r="O872" s="199">
        <v>240</v>
      </c>
      <c r="P872" s="153">
        <v>1</v>
      </c>
      <c r="Q872" s="153">
        <v>847</v>
      </c>
      <c r="R872" s="153"/>
      <c r="S872" s="153"/>
      <c r="T872" s="153"/>
      <c r="U872" s="209">
        <v>847</v>
      </c>
      <c r="V872" s="153">
        <v>250</v>
      </c>
      <c r="W872" s="153"/>
      <c r="X872" s="153"/>
      <c r="Y872" s="153"/>
      <c r="Z872" s="153"/>
      <c r="AA872" s="153"/>
      <c r="AB872" s="153"/>
      <c r="AC872" s="153"/>
      <c r="AD872" s="153"/>
      <c r="AE872" s="153"/>
      <c r="AF872" s="153"/>
      <c r="AG872" s="153"/>
      <c r="AH872" s="153"/>
      <c r="AI872" s="153"/>
      <c r="AJ872" s="153"/>
      <c r="AK872" s="153"/>
      <c r="AL872" s="153"/>
      <c r="AM872" s="153"/>
      <c r="AN872" s="153">
        <v>210</v>
      </c>
      <c r="AO872" s="153"/>
      <c r="AP872" s="153">
        <v>20</v>
      </c>
      <c r="AQ872" s="153"/>
      <c r="AR872" s="153"/>
      <c r="AS872" s="153"/>
      <c r="AT872" s="153"/>
      <c r="AU872" s="153"/>
      <c r="AV872" s="153"/>
      <c r="AW872" s="153"/>
      <c r="AX872" s="153"/>
      <c r="AY872" s="153"/>
      <c r="AZ872" s="153"/>
      <c r="BA872" s="153"/>
      <c r="BB872" s="153"/>
      <c r="BC872" s="153"/>
      <c r="BD872" s="153"/>
      <c r="BE872" s="153"/>
      <c r="BF872" s="153"/>
      <c r="BG872" s="223">
        <v>480</v>
      </c>
      <c r="BH872" s="224">
        <v>8</v>
      </c>
      <c r="BI872" s="225">
        <v>4.16666666666667</v>
      </c>
      <c r="BJ872" s="225">
        <v>52.0833333333333</v>
      </c>
      <c r="BK872" s="226">
        <v>84.7</v>
      </c>
      <c r="BL872" s="226">
        <v>100</v>
      </c>
      <c r="BM872" s="226">
        <v>44.1145833333333</v>
      </c>
      <c r="BN872" s="237">
        <v>0.333333333333333</v>
      </c>
      <c r="BO872" s="237">
        <v>1840</v>
      </c>
      <c r="BP872" s="237">
        <v>3.5</v>
      </c>
      <c r="BQ872" s="238">
        <v>840</v>
      </c>
      <c r="BR872" s="140"/>
      <c r="BS872" s="140"/>
      <c r="BT872" s="140"/>
      <c r="BU872" s="141"/>
      <c r="BV872" s="140"/>
      <c r="BW872" s="153">
        <f t="shared" si="376"/>
        <v>847</v>
      </c>
      <c r="BX872" s="129"/>
    </row>
    <row r="873" customFormat="1" ht="15" spans="1:76">
      <c r="A873" s="170">
        <v>930</v>
      </c>
      <c r="B873" s="171">
        <v>46065</v>
      </c>
      <c r="C873" s="223" t="s">
        <v>99</v>
      </c>
      <c r="D873" s="130" t="s">
        <v>218</v>
      </c>
      <c r="E873" s="172" t="s">
        <v>177</v>
      </c>
      <c r="F873" s="172" t="s">
        <v>160</v>
      </c>
      <c r="G873" s="173" t="s">
        <v>164</v>
      </c>
      <c r="H873" s="173"/>
      <c r="I873" s="173"/>
      <c r="J873" s="105">
        <v>104247</v>
      </c>
      <c r="K873" s="197" t="s">
        <v>210</v>
      </c>
      <c r="L873" s="105">
        <v>260104001</v>
      </c>
      <c r="M873" s="198" t="s">
        <v>4</v>
      </c>
      <c r="N873" s="153">
        <v>15</v>
      </c>
      <c r="O873" s="199">
        <v>240</v>
      </c>
      <c r="P873" s="153">
        <v>1</v>
      </c>
      <c r="Q873" s="153">
        <v>1244</v>
      </c>
      <c r="R873" s="153"/>
      <c r="S873" s="153"/>
      <c r="T873" s="153"/>
      <c r="U873" s="209">
        <v>1244</v>
      </c>
      <c r="V873" s="153">
        <v>320</v>
      </c>
      <c r="W873" s="153"/>
      <c r="X873" s="153"/>
      <c r="Y873" s="153"/>
      <c r="Z873" s="153"/>
      <c r="AA873" s="153"/>
      <c r="AB873" s="153"/>
      <c r="AC873" s="153"/>
      <c r="AD873" s="153"/>
      <c r="AE873" s="153"/>
      <c r="AF873" s="153"/>
      <c r="AG873" s="153"/>
      <c r="AH873" s="153"/>
      <c r="AI873" s="153"/>
      <c r="AJ873" s="153"/>
      <c r="AK873" s="153"/>
      <c r="AL873" s="153"/>
      <c r="AM873" s="153"/>
      <c r="AN873" s="153">
        <v>140</v>
      </c>
      <c r="AO873" s="153"/>
      <c r="AP873" s="153">
        <v>20</v>
      </c>
      <c r="AQ873" s="153"/>
      <c r="AR873" s="153"/>
      <c r="AS873" s="153"/>
      <c r="AT873" s="153"/>
      <c r="AU873" s="153"/>
      <c r="AV873" s="153"/>
      <c r="AW873" s="153"/>
      <c r="AX873" s="153"/>
      <c r="AY873" s="153"/>
      <c r="AZ873" s="153"/>
      <c r="BA873" s="153"/>
      <c r="BB873" s="153"/>
      <c r="BC873" s="153"/>
      <c r="BD873" s="153"/>
      <c r="BE873" s="153"/>
      <c r="BF873" s="153"/>
      <c r="BG873" s="223">
        <v>480</v>
      </c>
      <c r="BH873" s="224">
        <v>8</v>
      </c>
      <c r="BI873" s="225">
        <v>5.33333333333333</v>
      </c>
      <c r="BJ873" s="225">
        <v>66.6666666666667</v>
      </c>
      <c r="BK873" s="226">
        <v>97.1875</v>
      </c>
      <c r="BL873" s="226">
        <v>100</v>
      </c>
      <c r="BM873" s="226">
        <v>64.7916666666667</v>
      </c>
      <c r="BN873" s="237">
        <v>0.333333333333333</v>
      </c>
      <c r="BO873" s="237">
        <v>1840</v>
      </c>
      <c r="BP873" s="237">
        <v>2.33333333333333</v>
      </c>
      <c r="BQ873" s="238">
        <v>560</v>
      </c>
      <c r="BR873" s="140"/>
      <c r="BS873" s="140"/>
      <c r="BT873" s="140"/>
      <c r="BU873" s="141"/>
      <c r="BV873" s="140"/>
      <c r="BW873" s="153">
        <f t="shared" si="376"/>
        <v>1244</v>
      </c>
      <c r="BX873" s="129"/>
    </row>
    <row r="874" customFormat="1" ht="15" spans="1:76">
      <c r="A874" s="170">
        <v>931</v>
      </c>
      <c r="B874" s="171">
        <v>46065</v>
      </c>
      <c r="C874" s="223" t="s">
        <v>97</v>
      </c>
      <c r="D874" s="130" t="s">
        <v>218</v>
      </c>
      <c r="E874" s="172" t="s">
        <v>178</v>
      </c>
      <c r="F874" s="172" t="s">
        <v>160</v>
      </c>
      <c r="G874" s="173" t="s">
        <v>161</v>
      </c>
      <c r="H874" s="173"/>
      <c r="I874" s="173"/>
      <c r="J874" s="105">
        <v>208247</v>
      </c>
      <c r="K874" s="197" t="s">
        <v>215</v>
      </c>
      <c r="L874" s="105">
        <v>260104004</v>
      </c>
      <c r="M874" s="198" t="s">
        <v>5</v>
      </c>
      <c r="N874" s="153">
        <v>20</v>
      </c>
      <c r="O874" s="199">
        <v>180</v>
      </c>
      <c r="P874" s="153">
        <v>1</v>
      </c>
      <c r="Q874" s="153">
        <v>1206</v>
      </c>
      <c r="R874" s="153"/>
      <c r="S874" s="153"/>
      <c r="T874" s="153"/>
      <c r="U874" s="209">
        <v>1206</v>
      </c>
      <c r="V874" s="153">
        <v>430</v>
      </c>
      <c r="W874" s="153"/>
      <c r="X874" s="153"/>
      <c r="Y874" s="153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3"/>
      <c r="AJ874" s="153"/>
      <c r="AK874" s="153"/>
      <c r="AL874" s="153"/>
      <c r="AM874" s="153"/>
      <c r="AN874" s="153"/>
      <c r="AO874" s="153">
        <v>5</v>
      </c>
      <c r="AP874" s="153">
        <v>30</v>
      </c>
      <c r="AQ874" s="153"/>
      <c r="AR874" s="153"/>
      <c r="AS874" s="153"/>
      <c r="AT874" s="153"/>
      <c r="AU874" s="153"/>
      <c r="AV874" s="153"/>
      <c r="AW874" s="153"/>
      <c r="AX874" s="153"/>
      <c r="AY874" s="153"/>
      <c r="AZ874" s="153">
        <v>15</v>
      </c>
      <c r="BA874" s="153"/>
      <c r="BB874" s="153"/>
      <c r="BC874" s="153"/>
      <c r="BD874" s="153"/>
      <c r="BE874" s="153"/>
      <c r="BF874" s="153"/>
      <c r="BG874" s="223">
        <v>480</v>
      </c>
      <c r="BH874" s="224">
        <v>8</v>
      </c>
      <c r="BI874" s="225">
        <v>7.16666666666667</v>
      </c>
      <c r="BJ874" s="225">
        <v>89.5833333333333</v>
      </c>
      <c r="BK874" s="226">
        <v>93.4883720930233</v>
      </c>
      <c r="BL874" s="226">
        <v>100</v>
      </c>
      <c r="BM874" s="226">
        <v>83.75</v>
      </c>
      <c r="BN874" s="237">
        <v>0.5</v>
      </c>
      <c r="BO874" s="237">
        <v>1350</v>
      </c>
      <c r="BP874" s="237">
        <v>0.333333333333333</v>
      </c>
      <c r="BQ874" s="238">
        <v>60</v>
      </c>
      <c r="BR874" s="140"/>
      <c r="BS874" s="140"/>
      <c r="BT874" s="140"/>
      <c r="BU874" s="141"/>
      <c r="BV874" s="140"/>
      <c r="BW874" s="153">
        <f t="shared" si="376"/>
        <v>1206</v>
      </c>
      <c r="BX874" s="129"/>
    </row>
    <row r="875" customFormat="1" ht="15" spans="1:76">
      <c r="A875" s="170">
        <v>932</v>
      </c>
      <c r="B875" s="171">
        <v>46065</v>
      </c>
      <c r="C875" s="223" t="s">
        <v>99</v>
      </c>
      <c r="D875" s="130" t="s">
        <v>218</v>
      </c>
      <c r="E875" s="172" t="s">
        <v>178</v>
      </c>
      <c r="F875" s="172" t="s">
        <v>160</v>
      </c>
      <c r="G875" s="173" t="s">
        <v>142</v>
      </c>
      <c r="H875" s="173"/>
      <c r="I875" s="173"/>
      <c r="J875" s="105">
        <v>208247</v>
      </c>
      <c r="K875" s="197" t="s">
        <v>215</v>
      </c>
      <c r="L875" s="105">
        <v>260104004</v>
      </c>
      <c r="M875" s="198" t="s">
        <v>5</v>
      </c>
      <c r="N875" s="153">
        <v>20</v>
      </c>
      <c r="O875" s="199">
        <v>180</v>
      </c>
      <c r="P875" s="153">
        <v>1</v>
      </c>
      <c r="Q875" s="153">
        <v>1274</v>
      </c>
      <c r="R875" s="153"/>
      <c r="S875" s="153"/>
      <c r="T875" s="153"/>
      <c r="U875" s="209">
        <v>1274</v>
      </c>
      <c r="V875" s="153">
        <v>450</v>
      </c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/>
      <c r="AJ875" s="153"/>
      <c r="AK875" s="153"/>
      <c r="AL875" s="153"/>
      <c r="AM875" s="153"/>
      <c r="AN875" s="153"/>
      <c r="AO875" s="153"/>
      <c r="AP875" s="153">
        <v>30</v>
      </c>
      <c r="AQ875" s="153"/>
      <c r="AR875" s="153"/>
      <c r="AS875" s="153"/>
      <c r="AT875" s="153"/>
      <c r="AU875" s="153"/>
      <c r="AV875" s="153"/>
      <c r="AW875" s="153"/>
      <c r="AX875" s="153"/>
      <c r="AY875" s="153"/>
      <c r="AZ875" s="153"/>
      <c r="BA875" s="153"/>
      <c r="BB875" s="153"/>
      <c r="BC875" s="153"/>
      <c r="BD875" s="153"/>
      <c r="BE875" s="153"/>
      <c r="BF875" s="153"/>
      <c r="BG875" s="223">
        <v>480</v>
      </c>
      <c r="BH875" s="224">
        <v>8</v>
      </c>
      <c r="BI875" s="225">
        <v>7.5</v>
      </c>
      <c r="BJ875" s="225">
        <v>93.75</v>
      </c>
      <c r="BK875" s="226">
        <v>94.3703703703704</v>
      </c>
      <c r="BL875" s="226">
        <v>100</v>
      </c>
      <c r="BM875" s="226">
        <v>88.4722222222222</v>
      </c>
      <c r="BN875" s="237">
        <v>0.5</v>
      </c>
      <c r="BO875" s="237">
        <v>1350</v>
      </c>
      <c r="BP875" s="237">
        <v>0</v>
      </c>
      <c r="BQ875" s="238">
        <v>0</v>
      </c>
      <c r="BR875" s="140"/>
      <c r="BS875" s="140"/>
      <c r="BT875" s="140"/>
      <c r="BU875" s="141"/>
      <c r="BV875" s="140"/>
      <c r="BW875" s="153">
        <f t="shared" si="376"/>
        <v>1274</v>
      </c>
      <c r="BX875" s="129"/>
    </row>
    <row r="876" customFormat="1" ht="15" spans="1:76">
      <c r="A876" s="170">
        <v>933</v>
      </c>
      <c r="B876" s="171">
        <v>46065</v>
      </c>
      <c r="C876" s="223" t="s">
        <v>97</v>
      </c>
      <c r="D876" s="130" t="s">
        <v>218</v>
      </c>
      <c r="E876" s="172" t="s">
        <v>223</v>
      </c>
      <c r="F876" s="172" t="s">
        <v>160</v>
      </c>
      <c r="G876" s="173" t="s">
        <v>126</v>
      </c>
      <c r="H876" s="173"/>
      <c r="I876" s="173"/>
      <c r="J876" s="105">
        <v>104299</v>
      </c>
      <c r="K876" s="197" t="s">
        <v>213</v>
      </c>
      <c r="L876" s="105">
        <v>251207010</v>
      </c>
      <c r="M876" s="198" t="s">
        <v>4</v>
      </c>
      <c r="N876" s="153">
        <v>15</v>
      </c>
      <c r="O876" s="199">
        <v>240</v>
      </c>
      <c r="P876" s="153">
        <v>1</v>
      </c>
      <c r="Q876" s="153">
        <v>184</v>
      </c>
      <c r="R876" s="153"/>
      <c r="S876" s="153"/>
      <c r="T876" s="153"/>
      <c r="U876" s="209">
        <v>184</v>
      </c>
      <c r="V876" s="153">
        <v>110</v>
      </c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>
        <v>10</v>
      </c>
      <c r="AQ876" s="153"/>
      <c r="AR876" s="153">
        <v>360</v>
      </c>
      <c r="AS876" s="153"/>
      <c r="AT876" s="153"/>
      <c r="AU876" s="153"/>
      <c r="AV876" s="153"/>
      <c r="AW876" s="153"/>
      <c r="AX876" s="153"/>
      <c r="AY876" s="153"/>
      <c r="AZ876" s="153"/>
      <c r="BA876" s="153"/>
      <c r="BB876" s="153"/>
      <c r="BC876" s="153"/>
      <c r="BD876" s="153"/>
      <c r="BE876" s="153"/>
      <c r="BF876" s="153"/>
      <c r="BG876" s="223">
        <v>480</v>
      </c>
      <c r="BH876" s="224">
        <v>8</v>
      </c>
      <c r="BI876" s="225">
        <v>1.83333333333333</v>
      </c>
      <c r="BJ876" s="225">
        <v>22.9166666666667</v>
      </c>
      <c r="BK876" s="226">
        <v>41.8181818181818</v>
      </c>
      <c r="BL876" s="226">
        <v>100</v>
      </c>
      <c r="BM876" s="226">
        <v>9.58333333333333</v>
      </c>
      <c r="BN876" s="237">
        <v>0.166666666666667</v>
      </c>
      <c r="BO876" s="237">
        <v>1880</v>
      </c>
      <c r="BP876" s="237">
        <v>6</v>
      </c>
      <c r="BQ876" s="238">
        <v>1440</v>
      </c>
      <c r="BR876" s="140"/>
      <c r="BS876" s="140"/>
      <c r="BT876" s="140"/>
      <c r="BU876" s="141"/>
      <c r="BV876" s="140"/>
      <c r="BW876" s="153">
        <f t="shared" si="376"/>
        <v>184</v>
      </c>
      <c r="BX876" s="129"/>
    </row>
    <row r="877" customFormat="1" ht="15" spans="1:76">
      <c r="A877" s="170">
        <v>934</v>
      </c>
      <c r="B877" s="171">
        <v>46065</v>
      </c>
      <c r="C877" s="223" t="s">
        <v>99</v>
      </c>
      <c r="D877" s="130" t="s">
        <v>218</v>
      </c>
      <c r="E877" s="172" t="s">
        <v>223</v>
      </c>
      <c r="F877" s="172"/>
      <c r="G877" s="173"/>
      <c r="H877" s="173"/>
      <c r="I877" s="173"/>
      <c r="J877" s="105"/>
      <c r="K877" s="197" t="e">
        <v>#N/A</v>
      </c>
      <c r="L877" s="105"/>
      <c r="M877" s="198" t="s">
        <v>4</v>
      </c>
      <c r="N877" s="153"/>
      <c r="O877" s="199" t="s">
        <v>196</v>
      </c>
      <c r="P877" s="153"/>
      <c r="Q877" s="153"/>
      <c r="R877" s="153"/>
      <c r="S877" s="153"/>
      <c r="T877" s="153"/>
      <c r="U877" s="209">
        <v>0</v>
      </c>
      <c r="V877" s="153"/>
      <c r="W877" s="153"/>
      <c r="X877" s="153"/>
      <c r="Y877" s="153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3"/>
      <c r="AJ877" s="153"/>
      <c r="AK877" s="153"/>
      <c r="AL877" s="153"/>
      <c r="AM877" s="153"/>
      <c r="AN877" s="153"/>
      <c r="AO877" s="153"/>
      <c r="AP877" s="153"/>
      <c r="AQ877" s="153"/>
      <c r="AR877" s="153"/>
      <c r="AS877" s="153"/>
      <c r="AT877" s="153"/>
      <c r="AU877" s="153"/>
      <c r="AV877" s="153"/>
      <c r="AW877" s="153"/>
      <c r="AX877" s="153"/>
      <c r="AY877" s="153"/>
      <c r="AZ877" s="153"/>
      <c r="BA877" s="153"/>
      <c r="BB877" s="153"/>
      <c r="BC877" s="153"/>
      <c r="BD877" s="153"/>
      <c r="BE877" s="153"/>
      <c r="BF877" s="153"/>
      <c r="BG877" s="223">
        <v>0</v>
      </c>
      <c r="BH877" s="224">
        <v>0</v>
      </c>
      <c r="BI877" s="225">
        <v>0</v>
      </c>
      <c r="BJ877" s="225">
        <v>0</v>
      </c>
      <c r="BK877" s="226">
        <v>0</v>
      </c>
      <c r="BL877" s="226">
        <v>0</v>
      </c>
      <c r="BM877" s="226">
        <v>0</v>
      </c>
      <c r="BN877" s="237">
        <v>0</v>
      </c>
      <c r="BO877" s="237">
        <v>0</v>
      </c>
      <c r="BP877" s="237">
        <v>0</v>
      </c>
      <c r="BQ877" s="238">
        <v>0</v>
      </c>
      <c r="BR877" s="140"/>
      <c r="BS877" s="140"/>
      <c r="BT877" s="140"/>
      <c r="BU877" s="141"/>
      <c r="BV877" s="140"/>
      <c r="BW877" s="153">
        <f t="shared" si="376"/>
        <v>0</v>
      </c>
      <c r="BX877" s="129"/>
    </row>
    <row r="878" spans="1:75">
      <c r="A878" s="170">
        <v>935</v>
      </c>
      <c r="B878" s="171">
        <v>46066</v>
      </c>
      <c r="C878" s="223" t="s">
        <v>97</v>
      </c>
      <c r="D878" s="130" t="str">
        <f>LEFT(E878,2)</f>
        <v>FG</v>
      </c>
      <c r="E878" s="172" t="s">
        <v>98</v>
      </c>
      <c r="F878" s="172"/>
      <c r="G878" s="173"/>
      <c r="H878" s="173"/>
      <c r="I878" s="173"/>
      <c r="J878" s="105"/>
      <c r="K878" s="197" t="e">
        <f>VLOOKUP(J878,'[3]Item List (3)'!A$1:B$110000,2,FALSE)</f>
        <v>#N/A</v>
      </c>
      <c r="L878" s="105"/>
      <c r="M878" s="198" t="str">
        <f t="shared" ref="M847:M912" si="377">IF((LEFT(J878))="2",$L$2,$J$2)</f>
        <v>IR</v>
      </c>
      <c r="N878" s="153"/>
      <c r="O878" s="199" t="str">
        <f t="shared" ref="O862:O893" si="378">IFERROR(3600/N878,"")</f>
        <v/>
      </c>
      <c r="P878" s="153"/>
      <c r="Q878" s="153"/>
      <c r="R878" s="153"/>
      <c r="S878" s="153"/>
      <c r="T878" s="153"/>
      <c r="U878" s="209">
        <f t="shared" ref="U878:U893" si="379">Q878+S878+T878</f>
        <v>0</v>
      </c>
      <c r="V878" s="153"/>
      <c r="W878" s="153"/>
      <c r="X878" s="153"/>
      <c r="Y878" s="153"/>
      <c r="Z878" s="153"/>
      <c r="AA878" s="153"/>
      <c r="AB878" s="153"/>
      <c r="AC878" s="153"/>
      <c r="AD878" s="153"/>
      <c r="AE878" s="153"/>
      <c r="AF878" s="153"/>
      <c r="AG878" s="153"/>
      <c r="AH878" s="153"/>
      <c r="AI878" s="153"/>
      <c r="AJ878" s="153"/>
      <c r="AK878" s="153"/>
      <c r="AL878" s="153"/>
      <c r="AM878" s="153"/>
      <c r="AN878" s="153"/>
      <c r="AO878" s="153"/>
      <c r="AP878" s="153"/>
      <c r="AQ878" s="153"/>
      <c r="AR878" s="153">
        <v>480</v>
      </c>
      <c r="AS878" s="153"/>
      <c r="AT878" s="153"/>
      <c r="AU878" s="153"/>
      <c r="AV878" s="153"/>
      <c r="AW878" s="153"/>
      <c r="AX878" s="153"/>
      <c r="AY878" s="153"/>
      <c r="AZ878" s="153"/>
      <c r="BA878" s="153"/>
      <c r="BB878" s="153"/>
      <c r="BC878" s="153"/>
      <c r="BD878" s="153"/>
      <c r="BE878" s="153"/>
      <c r="BF878" s="153"/>
      <c r="BG878" s="223">
        <f t="shared" ref="BG878:BG893" si="380">SUM(V878:BF878)</f>
        <v>480</v>
      </c>
      <c r="BH878" s="224">
        <f t="shared" ref="BH878:BH893" si="381">BG878/60</f>
        <v>8</v>
      </c>
      <c r="BI878" s="225">
        <f t="shared" ref="BI878:BI893" si="382">IFERROR(BH878-SUM(W878:BF878)/60,0)</f>
        <v>0</v>
      </c>
      <c r="BJ878" s="225">
        <f t="shared" ref="BJ878:BJ893" si="383">IFERROR(BI878/BH878*100,0)</f>
        <v>0</v>
      </c>
      <c r="BK878" s="226">
        <f t="shared" ref="BK878:BK893" si="384">IFERROR(((U878*N878)/(BI878*3600)*100),0)</f>
        <v>0</v>
      </c>
      <c r="BL878" s="226">
        <f t="shared" ref="BL878:BL893" si="385">IFERROR(((U878-(R878+S878+T878))/U878*100),0)</f>
        <v>0</v>
      </c>
      <c r="BM878" s="226">
        <f t="shared" ref="BM878:BM893" si="386">IFERROR((((BJ878*BK878*BL878)/1000000)*100),0)</f>
        <v>0</v>
      </c>
      <c r="BN878" s="237">
        <f t="shared" ref="BN878:BN893" si="387">(W878+AP878+BE878+BF878)/60</f>
        <v>0</v>
      </c>
      <c r="BO878" s="237">
        <f t="shared" ref="BO878:BO893" si="388">IFERROR(((BH878-BN878)*3600)/N878,0)</f>
        <v>0</v>
      </c>
      <c r="BP878" s="237">
        <f t="shared" ref="BP878:BP893" si="389">IFERROR(SUM(W878:BF878)/60-BN878,0)</f>
        <v>8</v>
      </c>
      <c r="BQ878" s="238">
        <f t="shared" ref="BQ878:BQ893" si="390">IFERROR(BP878*3600/N878,0)</f>
        <v>0</v>
      </c>
      <c r="BW878" s="153">
        <f t="shared" si="376"/>
        <v>0</v>
      </c>
    </row>
    <row r="879" spans="1:75">
      <c r="A879" s="170">
        <v>936</v>
      </c>
      <c r="B879" s="171">
        <v>46066</v>
      </c>
      <c r="C879" s="223" t="s">
        <v>99</v>
      </c>
      <c r="D879" s="130" t="str">
        <f>LEFT(E879,2)</f>
        <v>FG</v>
      </c>
      <c r="E879" s="172" t="s">
        <v>98</v>
      </c>
      <c r="F879" s="172" t="s">
        <v>106</v>
      </c>
      <c r="G879" s="173" t="s">
        <v>179</v>
      </c>
      <c r="H879" s="173" t="s">
        <v>189</v>
      </c>
      <c r="I879" s="173"/>
      <c r="J879" s="105">
        <v>208417</v>
      </c>
      <c r="K879" s="197" t="str">
        <f>VLOOKUP(J879,'[3]Item List (3)'!A$1:B$110000,2,FALSE)</f>
        <v>JC.OR 8008 </v>
      </c>
      <c r="L879" s="105">
        <v>260110013</v>
      </c>
      <c r="M879" s="198" t="str">
        <f t="shared" si="377"/>
        <v>OR</v>
      </c>
      <c r="N879" s="153"/>
      <c r="O879" s="199" t="str">
        <f t="shared" si="378"/>
        <v/>
      </c>
      <c r="P879" s="153">
        <v>1</v>
      </c>
      <c r="Q879" s="153">
        <v>3700</v>
      </c>
      <c r="R879" s="153"/>
      <c r="S879" s="153"/>
      <c r="T879" s="153"/>
      <c r="U879" s="209">
        <f t="shared" si="379"/>
        <v>3700</v>
      </c>
      <c r="V879" s="153">
        <v>150</v>
      </c>
      <c r="W879" s="153"/>
      <c r="X879" s="153"/>
      <c r="Y879" s="153"/>
      <c r="Z879" s="153"/>
      <c r="AA879" s="153"/>
      <c r="AB879" s="153"/>
      <c r="AC879" s="153"/>
      <c r="AD879" s="153"/>
      <c r="AE879" s="153"/>
      <c r="AF879" s="153"/>
      <c r="AG879" s="153"/>
      <c r="AH879" s="153"/>
      <c r="AI879" s="153"/>
      <c r="AJ879" s="153"/>
      <c r="AK879" s="153"/>
      <c r="AL879" s="153"/>
      <c r="AM879" s="153"/>
      <c r="AN879" s="153"/>
      <c r="AO879" s="153"/>
      <c r="AP879" s="153"/>
      <c r="AQ879" s="153">
        <v>30</v>
      </c>
      <c r="AR879" s="153"/>
      <c r="AS879" s="153"/>
      <c r="AT879" s="153"/>
      <c r="AU879" s="153"/>
      <c r="AV879" s="153"/>
      <c r="AW879" s="153"/>
      <c r="AX879" s="153"/>
      <c r="AY879" s="153"/>
      <c r="AZ879" s="153"/>
      <c r="BA879" s="153"/>
      <c r="BB879" s="153"/>
      <c r="BC879" s="153"/>
      <c r="BD879" s="153"/>
      <c r="BE879" s="153"/>
      <c r="BF879" s="153"/>
      <c r="BG879" s="223">
        <f t="shared" si="380"/>
        <v>180</v>
      </c>
      <c r="BH879" s="224">
        <f t="shared" si="381"/>
        <v>3</v>
      </c>
      <c r="BI879" s="225">
        <f t="shared" si="382"/>
        <v>2.5</v>
      </c>
      <c r="BJ879" s="225">
        <f t="shared" si="383"/>
        <v>83.3333333333333</v>
      </c>
      <c r="BK879" s="226">
        <f t="shared" si="384"/>
        <v>0</v>
      </c>
      <c r="BL879" s="226">
        <f t="shared" si="385"/>
        <v>100</v>
      </c>
      <c r="BM879" s="226">
        <f t="shared" si="386"/>
        <v>0</v>
      </c>
      <c r="BN879" s="237">
        <f t="shared" si="387"/>
        <v>0</v>
      </c>
      <c r="BO879" s="237">
        <f t="shared" si="388"/>
        <v>0</v>
      </c>
      <c r="BP879" s="237">
        <f t="shared" si="389"/>
        <v>0.5</v>
      </c>
      <c r="BQ879" s="238">
        <f t="shared" si="390"/>
        <v>0</v>
      </c>
      <c r="BW879" s="153">
        <f t="shared" si="376"/>
        <v>3700</v>
      </c>
    </row>
    <row r="880" spans="1:75">
      <c r="A880" s="170">
        <v>937</v>
      </c>
      <c r="B880" s="171">
        <v>46066</v>
      </c>
      <c r="C880" s="223" t="s">
        <v>99</v>
      </c>
      <c r="D880" s="130" t="str">
        <f t="shared" ref="D880:D894" si="391">LEFT(E880,2)</f>
        <v>FG</v>
      </c>
      <c r="E880" s="172" t="s">
        <v>98</v>
      </c>
      <c r="F880" s="172" t="s">
        <v>100</v>
      </c>
      <c r="G880" s="173" t="s">
        <v>179</v>
      </c>
      <c r="H880" s="173" t="s">
        <v>189</v>
      </c>
      <c r="I880" s="173"/>
      <c r="J880" s="105">
        <v>104246</v>
      </c>
      <c r="K880" s="197" t="str">
        <f>VLOOKUP(J880,'[3]Item List (3)'!A$1:B$110000,2,FALSE)</f>
        <v>IN. 208</v>
      </c>
      <c r="L880" s="105">
        <v>260120003</v>
      </c>
      <c r="M880" s="198" t="str">
        <f t="shared" si="377"/>
        <v>IR</v>
      </c>
      <c r="N880" s="153"/>
      <c r="O880" s="199" t="str">
        <f t="shared" si="378"/>
        <v/>
      </c>
      <c r="P880" s="153">
        <v>1</v>
      </c>
      <c r="Q880" s="153">
        <v>2100</v>
      </c>
      <c r="R880" s="153"/>
      <c r="S880" s="153"/>
      <c r="T880" s="153"/>
      <c r="U880" s="209">
        <f t="shared" si="379"/>
        <v>2100</v>
      </c>
      <c r="V880" s="153">
        <v>120</v>
      </c>
      <c r="W880" s="153">
        <v>120</v>
      </c>
      <c r="X880" s="153">
        <v>60</v>
      </c>
      <c r="Y880" s="153"/>
      <c r="Z880" s="153"/>
      <c r="AA880" s="153"/>
      <c r="AB880" s="153"/>
      <c r="AC880" s="153"/>
      <c r="AD880" s="153"/>
      <c r="AE880" s="153"/>
      <c r="AF880" s="153"/>
      <c r="AG880" s="153"/>
      <c r="AH880" s="153"/>
      <c r="AI880" s="153"/>
      <c r="AJ880" s="153"/>
      <c r="AK880" s="153"/>
      <c r="AL880" s="153"/>
      <c r="AM880" s="153"/>
      <c r="AN880" s="153"/>
      <c r="AO880" s="153"/>
      <c r="AP880" s="153"/>
      <c r="AQ880" s="153"/>
      <c r="AR880" s="153"/>
      <c r="AS880" s="153"/>
      <c r="AT880" s="153"/>
      <c r="AU880" s="153"/>
      <c r="AV880" s="153"/>
      <c r="AW880" s="153"/>
      <c r="AX880" s="153"/>
      <c r="AY880" s="153"/>
      <c r="AZ880" s="153"/>
      <c r="BA880" s="153"/>
      <c r="BB880" s="153"/>
      <c r="BC880" s="153"/>
      <c r="BD880" s="153"/>
      <c r="BE880" s="153"/>
      <c r="BF880" s="153"/>
      <c r="BG880" s="223">
        <f t="shared" si="380"/>
        <v>300</v>
      </c>
      <c r="BH880" s="224">
        <f t="shared" si="381"/>
        <v>5</v>
      </c>
      <c r="BI880" s="225">
        <f t="shared" si="382"/>
        <v>2</v>
      </c>
      <c r="BJ880" s="225">
        <f t="shared" si="383"/>
        <v>40</v>
      </c>
      <c r="BK880" s="226">
        <f t="shared" si="384"/>
        <v>0</v>
      </c>
      <c r="BL880" s="226">
        <f t="shared" si="385"/>
        <v>100</v>
      </c>
      <c r="BM880" s="226">
        <f t="shared" si="386"/>
        <v>0</v>
      </c>
      <c r="BN880" s="237">
        <f t="shared" si="387"/>
        <v>2</v>
      </c>
      <c r="BO880" s="237">
        <f t="shared" si="388"/>
        <v>0</v>
      </c>
      <c r="BP880" s="237">
        <f t="shared" si="389"/>
        <v>1</v>
      </c>
      <c r="BQ880" s="238">
        <f t="shared" si="390"/>
        <v>0</v>
      </c>
      <c r="BW880" s="153">
        <f t="shared" si="376"/>
        <v>2100</v>
      </c>
    </row>
    <row r="881" spans="1:75">
      <c r="A881" s="170">
        <v>938</v>
      </c>
      <c r="B881" s="171">
        <v>46066</v>
      </c>
      <c r="C881" s="223" t="s">
        <v>97</v>
      </c>
      <c r="D881" s="130" t="str">
        <f t="shared" si="391"/>
        <v>FG</v>
      </c>
      <c r="E881" s="172" t="s">
        <v>103</v>
      </c>
      <c r="F881" s="172" t="s">
        <v>100</v>
      </c>
      <c r="G881" s="173" t="s">
        <v>190</v>
      </c>
      <c r="H881" s="173" t="s">
        <v>176</v>
      </c>
      <c r="I881" s="173"/>
      <c r="J881" s="105">
        <v>104249</v>
      </c>
      <c r="K881" s="197" t="str">
        <f>VLOOKUP(J881,'[3]Item List (3)'!A$1:B$110000,2,FALSE)</f>
        <v>IW. BDA-4003</v>
      </c>
      <c r="L881" s="105"/>
      <c r="M881" s="198" t="str">
        <f t="shared" si="377"/>
        <v>IR</v>
      </c>
      <c r="N881" s="153"/>
      <c r="O881" s="199" t="str">
        <f t="shared" si="378"/>
        <v/>
      </c>
      <c r="P881" s="153">
        <v>1</v>
      </c>
      <c r="Q881" s="153">
        <v>2400</v>
      </c>
      <c r="R881" s="153"/>
      <c r="S881" s="153"/>
      <c r="T881" s="153"/>
      <c r="U881" s="209">
        <f t="shared" si="379"/>
        <v>2400</v>
      </c>
      <c r="V881" s="153">
        <v>90</v>
      </c>
      <c r="W881" s="153">
        <v>90</v>
      </c>
      <c r="X881" s="153"/>
      <c r="Y881" s="153"/>
      <c r="Z881" s="153"/>
      <c r="AA881" s="153"/>
      <c r="AB881" s="153"/>
      <c r="AC881" s="153"/>
      <c r="AD881" s="153"/>
      <c r="AE881" s="153"/>
      <c r="AF881" s="153"/>
      <c r="AG881" s="153"/>
      <c r="AH881" s="153"/>
      <c r="AI881" s="153"/>
      <c r="AJ881" s="153"/>
      <c r="AK881" s="153"/>
      <c r="AL881" s="153"/>
      <c r="AM881" s="153"/>
      <c r="AN881" s="153"/>
      <c r="AO881" s="153"/>
      <c r="AP881" s="153"/>
      <c r="AQ881" s="153">
        <v>60</v>
      </c>
      <c r="AR881" s="153">
        <v>240</v>
      </c>
      <c r="AS881" s="153"/>
      <c r="AT881" s="153"/>
      <c r="AU881" s="153"/>
      <c r="AV881" s="153"/>
      <c r="AW881" s="153"/>
      <c r="AX881" s="153"/>
      <c r="AY881" s="153"/>
      <c r="AZ881" s="153"/>
      <c r="BA881" s="153"/>
      <c r="BB881" s="153"/>
      <c r="BC881" s="153"/>
      <c r="BD881" s="153"/>
      <c r="BE881" s="153"/>
      <c r="BF881" s="153"/>
      <c r="BG881" s="223">
        <f t="shared" si="380"/>
        <v>480</v>
      </c>
      <c r="BH881" s="224">
        <f t="shared" si="381"/>
        <v>8</v>
      </c>
      <c r="BI881" s="225">
        <f t="shared" si="382"/>
        <v>1.5</v>
      </c>
      <c r="BJ881" s="225">
        <f t="shared" si="383"/>
        <v>18.75</v>
      </c>
      <c r="BK881" s="226">
        <f t="shared" si="384"/>
        <v>0</v>
      </c>
      <c r="BL881" s="226">
        <f t="shared" si="385"/>
        <v>100</v>
      </c>
      <c r="BM881" s="226">
        <f t="shared" si="386"/>
        <v>0</v>
      </c>
      <c r="BN881" s="237">
        <f t="shared" si="387"/>
        <v>1.5</v>
      </c>
      <c r="BO881" s="237">
        <f t="shared" si="388"/>
        <v>0</v>
      </c>
      <c r="BP881" s="237">
        <f t="shared" si="389"/>
        <v>5</v>
      </c>
      <c r="BQ881" s="238">
        <f t="shared" si="390"/>
        <v>0</v>
      </c>
      <c r="BW881" s="153">
        <f t="shared" si="376"/>
        <v>2400</v>
      </c>
    </row>
    <row r="882" spans="1:75">
      <c r="A882" s="170">
        <v>939</v>
      </c>
      <c r="B882" s="171">
        <v>46066</v>
      </c>
      <c r="C882" s="223" t="s">
        <v>99</v>
      </c>
      <c r="D882" s="130" t="str">
        <f t="shared" si="391"/>
        <v>FG</v>
      </c>
      <c r="E882" s="172" t="s">
        <v>103</v>
      </c>
      <c r="F882" s="172" t="s">
        <v>106</v>
      </c>
      <c r="G882" s="173" t="s">
        <v>194</v>
      </c>
      <c r="H882" s="173" t="s">
        <v>180</v>
      </c>
      <c r="I882" s="173"/>
      <c r="J882" s="105">
        <v>104249</v>
      </c>
      <c r="K882" s="197" t="str">
        <f>VLOOKUP(J882,'[3]Item List (3)'!A$1:B$110000,2,FALSE)</f>
        <v>IW. BDA-4003</v>
      </c>
      <c r="L882" s="105">
        <v>260120002</v>
      </c>
      <c r="M882" s="198" t="str">
        <f t="shared" si="377"/>
        <v>IR</v>
      </c>
      <c r="N882" s="153"/>
      <c r="O882" s="199" t="str">
        <f t="shared" si="378"/>
        <v/>
      </c>
      <c r="P882" s="153">
        <v>1</v>
      </c>
      <c r="Q882" s="153">
        <v>7198</v>
      </c>
      <c r="R882" s="153"/>
      <c r="S882" s="153"/>
      <c r="T882" s="153"/>
      <c r="U882" s="209">
        <f t="shared" si="379"/>
        <v>7198</v>
      </c>
      <c r="V882" s="153">
        <v>360</v>
      </c>
      <c r="W882" s="153"/>
      <c r="X882" s="153"/>
      <c r="Y882" s="153"/>
      <c r="Z882" s="153"/>
      <c r="AA882" s="153"/>
      <c r="AB882" s="153"/>
      <c r="AC882" s="153"/>
      <c r="AD882" s="153"/>
      <c r="AE882" s="153"/>
      <c r="AF882" s="153"/>
      <c r="AG882" s="153"/>
      <c r="AH882" s="153"/>
      <c r="AI882" s="153"/>
      <c r="AJ882" s="153"/>
      <c r="AK882" s="153"/>
      <c r="AL882" s="153"/>
      <c r="AM882" s="153"/>
      <c r="AN882" s="153"/>
      <c r="AO882" s="153"/>
      <c r="AP882" s="153"/>
      <c r="AQ882" s="153">
        <v>120</v>
      </c>
      <c r="AR882" s="153"/>
      <c r="AS882" s="153"/>
      <c r="AT882" s="153"/>
      <c r="AU882" s="153"/>
      <c r="AV882" s="153"/>
      <c r="AW882" s="153"/>
      <c r="AX882" s="153"/>
      <c r="AY882" s="153"/>
      <c r="AZ882" s="153"/>
      <c r="BA882" s="153"/>
      <c r="BB882" s="153"/>
      <c r="BC882" s="153"/>
      <c r="BD882" s="153"/>
      <c r="BE882" s="153"/>
      <c r="BF882" s="153"/>
      <c r="BG882" s="223">
        <f t="shared" si="380"/>
        <v>480</v>
      </c>
      <c r="BH882" s="224">
        <f t="shared" si="381"/>
        <v>8</v>
      </c>
      <c r="BI882" s="225">
        <f t="shared" si="382"/>
        <v>6</v>
      </c>
      <c r="BJ882" s="225">
        <f t="shared" si="383"/>
        <v>75</v>
      </c>
      <c r="BK882" s="226">
        <f t="shared" si="384"/>
        <v>0</v>
      </c>
      <c r="BL882" s="226">
        <f t="shared" si="385"/>
        <v>100</v>
      </c>
      <c r="BM882" s="226">
        <f t="shared" si="386"/>
        <v>0</v>
      </c>
      <c r="BN882" s="237">
        <f t="shared" si="387"/>
        <v>0</v>
      </c>
      <c r="BO882" s="237">
        <f t="shared" si="388"/>
        <v>0</v>
      </c>
      <c r="BP882" s="237">
        <f t="shared" si="389"/>
        <v>2</v>
      </c>
      <c r="BQ882" s="238">
        <f t="shared" si="390"/>
        <v>0</v>
      </c>
      <c r="BW882" s="153">
        <f t="shared" si="376"/>
        <v>7198</v>
      </c>
    </row>
    <row r="883" spans="1:75">
      <c r="A883" s="170">
        <v>940</v>
      </c>
      <c r="B883" s="171">
        <v>46066</v>
      </c>
      <c r="C883" s="223" t="s">
        <v>97</v>
      </c>
      <c r="D883" s="130" t="str">
        <f t="shared" si="391"/>
        <v>CG</v>
      </c>
      <c r="E883" s="172" t="s">
        <v>109</v>
      </c>
      <c r="F883" s="172"/>
      <c r="G883" s="173"/>
      <c r="H883" s="173"/>
      <c r="I883" s="173"/>
      <c r="J883" s="105"/>
      <c r="K883" s="197" t="e">
        <f>VLOOKUP(J883,'[3]Item List (3)'!A$1:B$110000,2,FALSE)</f>
        <v>#N/A</v>
      </c>
      <c r="L883" s="105"/>
      <c r="M883" s="198" t="str">
        <f t="shared" si="377"/>
        <v>IR</v>
      </c>
      <c r="N883" s="153"/>
      <c r="O883" s="199" t="str">
        <f t="shared" si="378"/>
        <v/>
      </c>
      <c r="P883" s="153"/>
      <c r="Q883" s="153"/>
      <c r="R883" s="153"/>
      <c r="S883" s="153"/>
      <c r="T883" s="153"/>
      <c r="U883" s="209">
        <f t="shared" si="379"/>
        <v>0</v>
      </c>
      <c r="V883" s="153"/>
      <c r="W883" s="153"/>
      <c r="X883" s="153"/>
      <c r="Y883" s="153"/>
      <c r="Z883" s="153"/>
      <c r="AA883" s="153"/>
      <c r="AB883" s="153"/>
      <c r="AC883" s="153"/>
      <c r="AD883" s="153"/>
      <c r="AE883" s="153"/>
      <c r="AF883" s="153"/>
      <c r="AG883" s="153"/>
      <c r="AH883" s="153"/>
      <c r="AI883" s="153"/>
      <c r="AJ883" s="153"/>
      <c r="AK883" s="153"/>
      <c r="AL883" s="153"/>
      <c r="AM883" s="153"/>
      <c r="AN883" s="153"/>
      <c r="AO883" s="153"/>
      <c r="AP883" s="153"/>
      <c r="AQ883" s="153"/>
      <c r="AR883" s="153"/>
      <c r="AS883" s="153"/>
      <c r="AT883" s="153"/>
      <c r="AU883" s="153"/>
      <c r="AV883" s="153"/>
      <c r="AW883" s="153"/>
      <c r="AX883" s="153"/>
      <c r="AY883" s="153"/>
      <c r="AZ883" s="153"/>
      <c r="BA883" s="153"/>
      <c r="BB883" s="153"/>
      <c r="BC883" s="153"/>
      <c r="BD883" s="153"/>
      <c r="BE883" s="153"/>
      <c r="BF883" s="153">
        <v>480</v>
      </c>
      <c r="BG883" s="223">
        <f t="shared" si="380"/>
        <v>480</v>
      </c>
      <c r="BH883" s="224">
        <f t="shared" si="381"/>
        <v>8</v>
      </c>
      <c r="BI883" s="225">
        <f t="shared" si="382"/>
        <v>0</v>
      </c>
      <c r="BJ883" s="225">
        <f t="shared" si="383"/>
        <v>0</v>
      </c>
      <c r="BK883" s="226">
        <f t="shared" si="384"/>
        <v>0</v>
      </c>
      <c r="BL883" s="226">
        <f t="shared" si="385"/>
        <v>0</v>
      </c>
      <c r="BM883" s="226">
        <f t="shared" si="386"/>
        <v>0</v>
      </c>
      <c r="BN883" s="237">
        <f t="shared" si="387"/>
        <v>8</v>
      </c>
      <c r="BO883" s="237">
        <f t="shared" si="388"/>
        <v>0</v>
      </c>
      <c r="BP883" s="237">
        <f t="shared" si="389"/>
        <v>0</v>
      </c>
      <c r="BQ883" s="238">
        <f t="shared" si="390"/>
        <v>0</v>
      </c>
      <c r="BW883" s="153">
        <f t="shared" si="376"/>
        <v>0</v>
      </c>
    </row>
    <row r="884" spans="1:75">
      <c r="A884" s="170">
        <v>941</v>
      </c>
      <c r="B884" s="171">
        <v>46066</v>
      </c>
      <c r="C884" s="223" t="s">
        <v>99</v>
      </c>
      <c r="D884" s="130" t="str">
        <f t="shared" si="391"/>
        <v>CG</v>
      </c>
      <c r="E884" s="172" t="s">
        <v>109</v>
      </c>
      <c r="F884" s="172"/>
      <c r="G884" s="173"/>
      <c r="H884" s="173"/>
      <c r="I884" s="173"/>
      <c r="J884" s="105"/>
      <c r="K884" s="197" t="e">
        <f>VLOOKUP(J884,'[3]Item List (3)'!A$1:B$110000,2,FALSE)</f>
        <v>#N/A</v>
      </c>
      <c r="L884" s="105"/>
      <c r="M884" s="198" t="str">
        <f t="shared" si="377"/>
        <v>IR</v>
      </c>
      <c r="N884" s="153"/>
      <c r="O884" s="199" t="str">
        <f t="shared" si="378"/>
        <v/>
      </c>
      <c r="P884" s="153"/>
      <c r="Q884" s="153"/>
      <c r="R884" s="153"/>
      <c r="S884" s="153"/>
      <c r="T884" s="153"/>
      <c r="U884" s="209">
        <f t="shared" si="379"/>
        <v>0</v>
      </c>
      <c r="V884" s="153"/>
      <c r="W884" s="153"/>
      <c r="X884" s="153"/>
      <c r="Y884" s="153"/>
      <c r="Z884" s="153"/>
      <c r="AA884" s="153"/>
      <c r="AB884" s="153"/>
      <c r="AC884" s="153"/>
      <c r="AD884" s="153"/>
      <c r="AE884" s="153"/>
      <c r="AF884" s="153"/>
      <c r="AG884" s="153"/>
      <c r="AH884" s="153"/>
      <c r="AI884" s="153"/>
      <c r="AJ884" s="153"/>
      <c r="AK884" s="153"/>
      <c r="AL884" s="153"/>
      <c r="AM884" s="153"/>
      <c r="AN884" s="153"/>
      <c r="AO884" s="153"/>
      <c r="AP884" s="153"/>
      <c r="AQ884" s="153"/>
      <c r="AR884" s="153"/>
      <c r="AS884" s="153"/>
      <c r="AT884" s="153"/>
      <c r="AU884" s="153"/>
      <c r="AV884" s="153"/>
      <c r="AW884" s="153"/>
      <c r="AX884" s="153"/>
      <c r="AY884" s="153"/>
      <c r="AZ884" s="153"/>
      <c r="BA884" s="153"/>
      <c r="BB884" s="153"/>
      <c r="BC884" s="153"/>
      <c r="BD884" s="153"/>
      <c r="BE884" s="153"/>
      <c r="BF884" s="153">
        <v>480</v>
      </c>
      <c r="BG884" s="223">
        <f t="shared" si="380"/>
        <v>480</v>
      </c>
      <c r="BH884" s="224">
        <f t="shared" si="381"/>
        <v>8</v>
      </c>
      <c r="BI884" s="225">
        <f t="shared" si="382"/>
        <v>0</v>
      </c>
      <c r="BJ884" s="225">
        <f t="shared" si="383"/>
        <v>0</v>
      </c>
      <c r="BK884" s="226">
        <f t="shared" si="384"/>
        <v>0</v>
      </c>
      <c r="BL884" s="226">
        <f t="shared" si="385"/>
        <v>0</v>
      </c>
      <c r="BM884" s="226">
        <f t="shared" si="386"/>
        <v>0</v>
      </c>
      <c r="BN884" s="237">
        <f t="shared" si="387"/>
        <v>8</v>
      </c>
      <c r="BO884" s="237">
        <f t="shared" si="388"/>
        <v>0</v>
      </c>
      <c r="BP884" s="237">
        <f t="shared" si="389"/>
        <v>0</v>
      </c>
      <c r="BQ884" s="238">
        <f t="shared" si="390"/>
        <v>0</v>
      </c>
      <c r="BW884" s="153">
        <f t="shared" si="376"/>
        <v>0</v>
      </c>
    </row>
    <row r="885" spans="1:75">
      <c r="A885" s="170">
        <v>942</v>
      </c>
      <c r="B885" s="171">
        <v>46066</v>
      </c>
      <c r="C885" s="223" t="s">
        <v>97</v>
      </c>
      <c r="D885" s="130" t="str">
        <f t="shared" si="391"/>
        <v>CG</v>
      </c>
      <c r="E885" s="172" t="s">
        <v>110</v>
      </c>
      <c r="F885" s="172" t="s">
        <v>111</v>
      </c>
      <c r="G885" s="173" t="s">
        <v>115</v>
      </c>
      <c r="H885" s="173" t="s">
        <v>116</v>
      </c>
      <c r="I885" s="173" t="s">
        <v>107</v>
      </c>
      <c r="J885" s="105">
        <v>208299</v>
      </c>
      <c r="K885" s="197" t="str">
        <f>VLOOKUP(J885,'[3]Item List (3)'!A$1:B$110000,2,FALSE)</f>
        <v>OR.9916 </v>
      </c>
      <c r="L885" s="105">
        <v>251127015</v>
      </c>
      <c r="M885" s="198" t="str">
        <f t="shared" si="377"/>
        <v>OR</v>
      </c>
      <c r="N885" s="153"/>
      <c r="O885" s="199" t="str">
        <f t="shared" si="378"/>
        <v/>
      </c>
      <c r="P885" s="153">
        <v>2</v>
      </c>
      <c r="Q885" s="153">
        <v>6612</v>
      </c>
      <c r="R885" s="153"/>
      <c r="S885" s="153"/>
      <c r="T885" s="153"/>
      <c r="U885" s="209">
        <f t="shared" si="379"/>
        <v>6612</v>
      </c>
      <c r="V885" s="153">
        <v>180</v>
      </c>
      <c r="W885" s="153">
        <v>120</v>
      </c>
      <c r="X885" s="153"/>
      <c r="Y885" s="153"/>
      <c r="Z885" s="153"/>
      <c r="AA885" s="153"/>
      <c r="AB885" s="153"/>
      <c r="AC885" s="153"/>
      <c r="AD885" s="153"/>
      <c r="AE885" s="153"/>
      <c r="AF885" s="153"/>
      <c r="AG885" s="153"/>
      <c r="AH885" s="153"/>
      <c r="AI885" s="153"/>
      <c r="AJ885" s="153"/>
      <c r="AK885" s="153"/>
      <c r="AL885" s="153"/>
      <c r="AM885" s="153"/>
      <c r="AN885" s="153"/>
      <c r="AO885" s="153"/>
      <c r="AP885" s="153"/>
      <c r="AQ885" s="153">
        <v>30</v>
      </c>
      <c r="AR885" s="153">
        <v>60</v>
      </c>
      <c r="AS885" s="153"/>
      <c r="AT885" s="153"/>
      <c r="AU885" s="153"/>
      <c r="AV885" s="153"/>
      <c r="AW885" s="153"/>
      <c r="AX885" s="153"/>
      <c r="AY885" s="153"/>
      <c r="AZ885" s="153"/>
      <c r="BA885" s="153"/>
      <c r="BB885" s="153"/>
      <c r="BC885" s="153">
        <v>30</v>
      </c>
      <c r="BD885" s="153"/>
      <c r="BE885" s="153"/>
      <c r="BF885" s="153"/>
      <c r="BG885" s="223">
        <f t="shared" si="380"/>
        <v>420</v>
      </c>
      <c r="BH885" s="224">
        <f t="shared" si="381"/>
        <v>7</v>
      </c>
      <c r="BI885" s="225">
        <f t="shared" si="382"/>
        <v>3</v>
      </c>
      <c r="BJ885" s="225">
        <f t="shared" si="383"/>
        <v>42.8571428571429</v>
      </c>
      <c r="BK885" s="226">
        <f t="shared" si="384"/>
        <v>0</v>
      </c>
      <c r="BL885" s="226">
        <f t="shared" si="385"/>
        <v>100</v>
      </c>
      <c r="BM885" s="226">
        <f t="shared" si="386"/>
        <v>0</v>
      </c>
      <c r="BN885" s="237">
        <f t="shared" si="387"/>
        <v>2</v>
      </c>
      <c r="BO885" s="237">
        <f t="shared" si="388"/>
        <v>0</v>
      </c>
      <c r="BP885" s="237">
        <f t="shared" si="389"/>
        <v>2</v>
      </c>
      <c r="BQ885" s="238">
        <f t="shared" si="390"/>
        <v>0</v>
      </c>
      <c r="BW885" s="153">
        <f t="shared" si="376"/>
        <v>13224</v>
      </c>
    </row>
    <row r="886" spans="1:75">
      <c r="A886" s="170">
        <v>943</v>
      </c>
      <c r="B886" s="171">
        <v>46066</v>
      </c>
      <c r="C886" s="223" t="s">
        <v>97</v>
      </c>
      <c r="D886" s="130" t="str">
        <f t="shared" si="391"/>
        <v>CG</v>
      </c>
      <c r="E886" s="172" t="s">
        <v>110</v>
      </c>
      <c r="F886" s="172"/>
      <c r="G886" s="173" t="s">
        <v>115</v>
      </c>
      <c r="H886" s="173" t="s">
        <v>116</v>
      </c>
      <c r="I886" s="173" t="s">
        <v>107</v>
      </c>
      <c r="J886" s="105">
        <v>208247</v>
      </c>
      <c r="K886" s="197" t="str">
        <f>VLOOKUP(J886,'[3]Item List (3)'!A$1:B$110000,2,FALSE)</f>
        <v>OR.209 YY2 </v>
      </c>
      <c r="L886" s="105"/>
      <c r="M886" s="198" t="str">
        <f t="shared" si="377"/>
        <v>OR</v>
      </c>
      <c r="N886" s="153"/>
      <c r="O886" s="199" t="str">
        <f t="shared" si="378"/>
        <v/>
      </c>
      <c r="P886" s="153">
        <v>1</v>
      </c>
      <c r="Q886" s="153"/>
      <c r="R886" s="153"/>
      <c r="S886" s="153"/>
      <c r="T886" s="153"/>
      <c r="U886" s="209">
        <f t="shared" si="379"/>
        <v>0</v>
      </c>
      <c r="V886" s="153"/>
      <c r="W886" s="153">
        <v>60</v>
      </c>
      <c r="X886" s="153"/>
      <c r="Y886" s="153"/>
      <c r="Z886" s="153"/>
      <c r="AA886" s="153"/>
      <c r="AB886" s="153"/>
      <c r="AC886" s="153"/>
      <c r="AD886" s="153"/>
      <c r="AE886" s="153"/>
      <c r="AF886" s="153"/>
      <c r="AG886" s="153"/>
      <c r="AH886" s="153"/>
      <c r="AI886" s="153"/>
      <c r="AJ886" s="153"/>
      <c r="AK886" s="153"/>
      <c r="AL886" s="153"/>
      <c r="AM886" s="153"/>
      <c r="AN886" s="153"/>
      <c r="AO886" s="153"/>
      <c r="AP886" s="153"/>
      <c r="AQ886" s="153"/>
      <c r="AR886" s="153"/>
      <c r="AS886" s="153"/>
      <c r="AT886" s="153"/>
      <c r="AU886" s="153"/>
      <c r="AV886" s="153"/>
      <c r="AW886" s="153"/>
      <c r="AX886" s="153"/>
      <c r="AY886" s="153"/>
      <c r="AZ886" s="153"/>
      <c r="BA886" s="153"/>
      <c r="BB886" s="153"/>
      <c r="BC886" s="153"/>
      <c r="BD886" s="153"/>
      <c r="BE886" s="153"/>
      <c r="BF886" s="153"/>
      <c r="BG886" s="223">
        <f t="shared" si="380"/>
        <v>60</v>
      </c>
      <c r="BH886" s="224">
        <f t="shared" si="381"/>
        <v>1</v>
      </c>
      <c r="BI886" s="225">
        <f t="shared" si="382"/>
        <v>0</v>
      </c>
      <c r="BJ886" s="225">
        <f t="shared" si="383"/>
        <v>0</v>
      </c>
      <c r="BK886" s="226">
        <f t="shared" si="384"/>
        <v>0</v>
      </c>
      <c r="BL886" s="226">
        <f t="shared" si="385"/>
        <v>0</v>
      </c>
      <c r="BM886" s="226">
        <f t="shared" si="386"/>
        <v>0</v>
      </c>
      <c r="BN886" s="237">
        <f t="shared" si="387"/>
        <v>1</v>
      </c>
      <c r="BO886" s="237">
        <f t="shared" si="388"/>
        <v>0</v>
      </c>
      <c r="BP886" s="237">
        <f t="shared" si="389"/>
        <v>0</v>
      </c>
      <c r="BQ886" s="238">
        <f t="shared" si="390"/>
        <v>0</v>
      </c>
      <c r="BW886" s="153">
        <f t="shared" si="376"/>
        <v>0</v>
      </c>
    </row>
    <row r="887" spans="1:75">
      <c r="A887" s="170">
        <v>944</v>
      </c>
      <c r="B887" s="171">
        <v>46066</v>
      </c>
      <c r="C887" s="223" t="s">
        <v>99</v>
      </c>
      <c r="D887" s="130" t="str">
        <f t="shared" si="391"/>
        <v>CG</v>
      </c>
      <c r="E887" s="172" t="s">
        <v>110</v>
      </c>
      <c r="F887" s="172" t="s">
        <v>114</v>
      </c>
      <c r="G887" s="173" t="s">
        <v>115</v>
      </c>
      <c r="H887" s="173" t="s">
        <v>191</v>
      </c>
      <c r="I887" s="173" t="s">
        <v>105</v>
      </c>
      <c r="J887" s="105">
        <v>208417</v>
      </c>
      <c r="K887" s="197" t="str">
        <f>VLOOKUP(J887,'[3]Item List (3)'!A$1:B$110000,2,FALSE)</f>
        <v>JC.OR 8008 </v>
      </c>
      <c r="L887" s="105">
        <v>260110013</v>
      </c>
      <c r="M887" s="198" t="str">
        <f t="shared" si="377"/>
        <v>OR</v>
      </c>
      <c r="N887" s="153"/>
      <c r="O887" s="199" t="str">
        <f t="shared" si="378"/>
        <v/>
      </c>
      <c r="P887" s="153">
        <v>3</v>
      </c>
      <c r="Q887" s="153">
        <v>1513</v>
      </c>
      <c r="R887" s="153"/>
      <c r="S887" s="153"/>
      <c r="T887" s="153"/>
      <c r="U887" s="209">
        <f t="shared" si="379"/>
        <v>1513</v>
      </c>
      <c r="V887" s="153">
        <v>210</v>
      </c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  <c r="AQ887" s="153">
        <v>90</v>
      </c>
      <c r="AR887" s="153"/>
      <c r="AS887" s="153"/>
      <c r="AT887" s="153"/>
      <c r="AU887" s="153"/>
      <c r="AV887" s="153"/>
      <c r="AW887" s="153"/>
      <c r="AX887" s="153"/>
      <c r="AY887" s="153"/>
      <c r="AZ887" s="153"/>
      <c r="BA887" s="153"/>
      <c r="BB887" s="153"/>
      <c r="BC887" s="153"/>
      <c r="BD887" s="153"/>
      <c r="BE887" s="153"/>
      <c r="BF887" s="153"/>
      <c r="BG887" s="223">
        <f t="shared" si="380"/>
        <v>300</v>
      </c>
      <c r="BH887" s="224">
        <f t="shared" si="381"/>
        <v>5</v>
      </c>
      <c r="BI887" s="225">
        <f t="shared" si="382"/>
        <v>3.5</v>
      </c>
      <c r="BJ887" s="225">
        <f t="shared" si="383"/>
        <v>70</v>
      </c>
      <c r="BK887" s="226">
        <f t="shared" si="384"/>
        <v>0</v>
      </c>
      <c r="BL887" s="226">
        <f t="shared" si="385"/>
        <v>100</v>
      </c>
      <c r="BM887" s="226">
        <f t="shared" si="386"/>
        <v>0</v>
      </c>
      <c r="BN887" s="237">
        <f t="shared" si="387"/>
        <v>0</v>
      </c>
      <c r="BO887" s="237">
        <f t="shared" si="388"/>
        <v>0</v>
      </c>
      <c r="BP887" s="237">
        <f t="shared" si="389"/>
        <v>1.5</v>
      </c>
      <c r="BQ887" s="238">
        <f t="shared" si="390"/>
        <v>0</v>
      </c>
      <c r="BW887" s="153">
        <f t="shared" si="376"/>
        <v>4539</v>
      </c>
    </row>
    <row r="888" spans="1:75">
      <c r="A888" s="170">
        <v>945</v>
      </c>
      <c r="B888" s="171">
        <v>46066</v>
      </c>
      <c r="C888" s="223" t="s">
        <v>99</v>
      </c>
      <c r="D888" s="130" t="str">
        <f t="shared" si="391"/>
        <v>CG</v>
      </c>
      <c r="E888" s="172" t="s">
        <v>110</v>
      </c>
      <c r="F888" s="172" t="s">
        <v>111</v>
      </c>
      <c r="G888" s="173" t="s">
        <v>115</v>
      </c>
      <c r="H888" s="173" t="s">
        <v>191</v>
      </c>
      <c r="I888" s="173" t="s">
        <v>105</v>
      </c>
      <c r="J888" s="105">
        <v>208247</v>
      </c>
      <c r="K888" s="197" t="str">
        <f>VLOOKUP(J888,'[3]Item List (3)'!A$1:B$110000,2,FALSE)</f>
        <v>OR.209 YY2 </v>
      </c>
      <c r="L888" s="105"/>
      <c r="M888" s="198" t="str">
        <f t="shared" si="377"/>
        <v>OR</v>
      </c>
      <c r="N888" s="153"/>
      <c r="O888" s="199" t="str">
        <f t="shared" si="378"/>
        <v/>
      </c>
      <c r="P888" s="153">
        <v>2</v>
      </c>
      <c r="Q888" s="153">
        <v>2264</v>
      </c>
      <c r="R888" s="153"/>
      <c r="S888" s="153"/>
      <c r="T888" s="153"/>
      <c r="U888" s="209">
        <f t="shared" si="379"/>
        <v>2264</v>
      </c>
      <c r="V888" s="153">
        <v>120</v>
      </c>
      <c r="W888" s="153">
        <v>60</v>
      </c>
      <c r="X888" s="153"/>
      <c r="Y888" s="153"/>
      <c r="Z888" s="153"/>
      <c r="AA888" s="153"/>
      <c r="AB888" s="153"/>
      <c r="AC888" s="153"/>
      <c r="AD888" s="153"/>
      <c r="AE888" s="153"/>
      <c r="AF888" s="153"/>
      <c r="AG888" s="153"/>
      <c r="AH888" s="153"/>
      <c r="AI888" s="153"/>
      <c r="AJ888" s="153"/>
      <c r="AK888" s="153"/>
      <c r="AL888" s="153"/>
      <c r="AM888" s="153"/>
      <c r="AN888" s="153"/>
      <c r="AO888" s="153"/>
      <c r="AP888" s="153"/>
      <c r="AQ888" s="153"/>
      <c r="AR888" s="153"/>
      <c r="AS888" s="153"/>
      <c r="AT888" s="153"/>
      <c r="AU888" s="153"/>
      <c r="AV888" s="153"/>
      <c r="AW888" s="153"/>
      <c r="AX888" s="153"/>
      <c r="AY888" s="153"/>
      <c r="AZ888" s="153"/>
      <c r="BA888" s="153"/>
      <c r="BB888" s="153"/>
      <c r="BC888" s="153"/>
      <c r="BD888" s="153"/>
      <c r="BE888" s="153"/>
      <c r="BF888" s="153"/>
      <c r="BG888" s="223">
        <f t="shared" si="380"/>
        <v>180</v>
      </c>
      <c r="BH888" s="224">
        <f t="shared" si="381"/>
        <v>3</v>
      </c>
      <c r="BI888" s="225">
        <f t="shared" si="382"/>
        <v>2</v>
      </c>
      <c r="BJ888" s="225">
        <f t="shared" si="383"/>
        <v>66.6666666666667</v>
      </c>
      <c r="BK888" s="226">
        <f t="shared" si="384"/>
        <v>0</v>
      </c>
      <c r="BL888" s="226">
        <f t="shared" si="385"/>
        <v>100</v>
      </c>
      <c r="BM888" s="226">
        <f t="shared" si="386"/>
        <v>0</v>
      </c>
      <c r="BN888" s="237">
        <f t="shared" si="387"/>
        <v>1</v>
      </c>
      <c r="BO888" s="237">
        <f t="shared" si="388"/>
        <v>0</v>
      </c>
      <c r="BP888" s="237">
        <f t="shared" si="389"/>
        <v>0</v>
      </c>
      <c r="BQ888" s="238">
        <f t="shared" si="390"/>
        <v>0</v>
      </c>
      <c r="BW888" s="153">
        <f t="shared" si="376"/>
        <v>4528</v>
      </c>
    </row>
    <row r="889" spans="1:75">
      <c r="A889" s="170">
        <v>946</v>
      </c>
      <c r="B889" s="171">
        <v>46066</v>
      </c>
      <c r="C889" s="223" t="s">
        <v>99</v>
      </c>
      <c r="D889" s="130" t="str">
        <f t="shared" si="391"/>
        <v>CG</v>
      </c>
      <c r="E889" s="172" t="s">
        <v>110</v>
      </c>
      <c r="F889" s="172" t="s">
        <v>111</v>
      </c>
      <c r="G889" s="173" t="s">
        <v>115</v>
      </c>
      <c r="H889" s="173" t="s">
        <v>191</v>
      </c>
      <c r="I889" s="173" t="s">
        <v>105</v>
      </c>
      <c r="J889" s="105">
        <v>208247</v>
      </c>
      <c r="K889" s="197" t="str">
        <f>VLOOKUP(J889,'[3]Item List (3)'!A$1:B$110000,2,FALSE)</f>
        <v>OR.209 YY2 </v>
      </c>
      <c r="L889" s="105"/>
      <c r="M889" s="198" t="str">
        <f t="shared" si="377"/>
        <v>OR</v>
      </c>
      <c r="N889" s="153"/>
      <c r="O889" s="199" t="str">
        <f t="shared" si="378"/>
        <v/>
      </c>
      <c r="P889" s="153">
        <v>1</v>
      </c>
      <c r="Q889" s="153">
        <v>906</v>
      </c>
      <c r="R889" s="153"/>
      <c r="S889" s="153"/>
      <c r="T889" s="153"/>
      <c r="U889" s="209">
        <f t="shared" si="379"/>
        <v>906</v>
      </c>
      <c r="V889" s="153">
        <v>60</v>
      </c>
      <c r="W889" s="153"/>
      <c r="X889" s="153"/>
      <c r="Y889" s="153"/>
      <c r="Z889" s="153"/>
      <c r="AA889" s="153"/>
      <c r="AB889" s="153"/>
      <c r="AC889" s="153"/>
      <c r="AD889" s="153"/>
      <c r="AE889" s="153"/>
      <c r="AF889" s="153"/>
      <c r="AG889" s="153"/>
      <c r="AH889" s="153"/>
      <c r="AI889" s="153"/>
      <c r="AJ889" s="153"/>
      <c r="AK889" s="153"/>
      <c r="AL889" s="153"/>
      <c r="AM889" s="153"/>
      <c r="AN889" s="153"/>
      <c r="AO889" s="153"/>
      <c r="AP889" s="153"/>
      <c r="AQ889" s="153"/>
      <c r="AR889" s="153"/>
      <c r="AS889" s="153"/>
      <c r="AT889" s="153"/>
      <c r="AU889" s="153"/>
      <c r="AV889" s="153"/>
      <c r="AW889" s="153"/>
      <c r="AX889" s="153"/>
      <c r="AY889" s="153"/>
      <c r="AZ889" s="153"/>
      <c r="BA889" s="153"/>
      <c r="BB889" s="153"/>
      <c r="BC889" s="153"/>
      <c r="BD889" s="153"/>
      <c r="BE889" s="153"/>
      <c r="BF889" s="153"/>
      <c r="BG889" s="223">
        <f t="shared" si="380"/>
        <v>60</v>
      </c>
      <c r="BH889" s="224">
        <f t="shared" si="381"/>
        <v>1</v>
      </c>
      <c r="BI889" s="225">
        <f t="shared" si="382"/>
        <v>1</v>
      </c>
      <c r="BJ889" s="225">
        <f t="shared" si="383"/>
        <v>100</v>
      </c>
      <c r="BK889" s="226">
        <f t="shared" si="384"/>
        <v>0</v>
      </c>
      <c r="BL889" s="226">
        <f t="shared" si="385"/>
        <v>100</v>
      </c>
      <c r="BM889" s="226">
        <f t="shared" si="386"/>
        <v>0</v>
      </c>
      <c r="BN889" s="237">
        <f t="shared" si="387"/>
        <v>0</v>
      </c>
      <c r="BO889" s="237">
        <f t="shared" si="388"/>
        <v>0</v>
      </c>
      <c r="BP889" s="237">
        <f t="shared" si="389"/>
        <v>0</v>
      </c>
      <c r="BQ889" s="238">
        <f t="shared" si="390"/>
        <v>0</v>
      </c>
      <c r="BW889" s="153">
        <f t="shared" si="376"/>
        <v>906</v>
      </c>
    </row>
    <row r="890" spans="1:75">
      <c r="A890" s="170">
        <v>947</v>
      </c>
      <c r="B890" s="171">
        <v>46066</v>
      </c>
      <c r="C890" s="223" t="s">
        <v>97</v>
      </c>
      <c r="D890" s="130" t="str">
        <f t="shared" si="391"/>
        <v>CG</v>
      </c>
      <c r="E890" s="172" t="s">
        <v>118</v>
      </c>
      <c r="F890" s="172" t="s">
        <v>111</v>
      </c>
      <c r="G890" s="173" t="s">
        <v>190</v>
      </c>
      <c r="H890" s="173" t="s">
        <v>116</v>
      </c>
      <c r="I890" s="173" t="s">
        <v>224</v>
      </c>
      <c r="J890" s="105">
        <v>208344.01</v>
      </c>
      <c r="K890" s="197" t="str">
        <f>VLOOKUP(J890,'[3]Item List (3)'!A$1:B$110000,2,FALSE)</f>
        <v>NA/RNA.OR 6905 SR</v>
      </c>
      <c r="L890" s="105">
        <v>260112002</v>
      </c>
      <c r="M890" s="198" t="str">
        <f t="shared" si="377"/>
        <v>OR</v>
      </c>
      <c r="N890" s="153"/>
      <c r="O890" s="199" t="str">
        <f t="shared" si="378"/>
        <v/>
      </c>
      <c r="P890" s="153">
        <v>1</v>
      </c>
      <c r="Q890" s="153">
        <v>1000</v>
      </c>
      <c r="R890" s="153"/>
      <c r="S890" s="153"/>
      <c r="T890" s="153"/>
      <c r="U890" s="209">
        <f t="shared" si="379"/>
        <v>1000</v>
      </c>
      <c r="V890" s="153">
        <v>60</v>
      </c>
      <c r="W890" s="153"/>
      <c r="X890" s="153"/>
      <c r="Y890" s="153"/>
      <c r="Z890" s="153"/>
      <c r="AA890" s="153"/>
      <c r="AB890" s="153"/>
      <c r="AC890" s="153"/>
      <c r="AD890" s="153"/>
      <c r="AE890" s="153"/>
      <c r="AF890" s="153"/>
      <c r="AG890" s="153"/>
      <c r="AH890" s="153"/>
      <c r="AI890" s="153"/>
      <c r="AJ890" s="153"/>
      <c r="AK890" s="153"/>
      <c r="AL890" s="153"/>
      <c r="AM890" s="153"/>
      <c r="AN890" s="153"/>
      <c r="AO890" s="153"/>
      <c r="AP890" s="153"/>
      <c r="AQ890" s="153">
        <v>75</v>
      </c>
      <c r="AR890" s="153"/>
      <c r="AS890" s="153"/>
      <c r="AT890" s="153"/>
      <c r="AU890" s="153"/>
      <c r="AV890" s="153"/>
      <c r="AW890" s="153"/>
      <c r="AX890" s="153"/>
      <c r="AY890" s="153"/>
      <c r="AZ890" s="153"/>
      <c r="BA890" s="153"/>
      <c r="BB890" s="153"/>
      <c r="BC890" s="153"/>
      <c r="BD890" s="153"/>
      <c r="BE890" s="153"/>
      <c r="BF890" s="153"/>
      <c r="BG890" s="223">
        <f t="shared" si="380"/>
        <v>135</v>
      </c>
      <c r="BH890" s="224">
        <f t="shared" si="381"/>
        <v>2.25</v>
      </c>
      <c r="BI890" s="225">
        <f t="shared" si="382"/>
        <v>1</v>
      </c>
      <c r="BJ890" s="225">
        <f t="shared" si="383"/>
        <v>44.4444444444444</v>
      </c>
      <c r="BK890" s="226">
        <f t="shared" si="384"/>
        <v>0</v>
      </c>
      <c r="BL890" s="226">
        <f t="shared" si="385"/>
        <v>100</v>
      </c>
      <c r="BM890" s="226">
        <f t="shared" si="386"/>
        <v>0</v>
      </c>
      <c r="BN890" s="237">
        <f t="shared" si="387"/>
        <v>0</v>
      </c>
      <c r="BO890" s="237">
        <f t="shared" si="388"/>
        <v>0</v>
      </c>
      <c r="BP890" s="237">
        <f t="shared" si="389"/>
        <v>1.25</v>
      </c>
      <c r="BQ890" s="238">
        <f t="shared" si="390"/>
        <v>0</v>
      </c>
      <c r="BW890" s="153">
        <f t="shared" si="376"/>
        <v>1000</v>
      </c>
    </row>
    <row r="891" spans="1:75">
      <c r="A891" s="170">
        <v>948</v>
      </c>
      <c r="B891" s="171">
        <v>46066</v>
      </c>
      <c r="C891" s="223" t="s">
        <v>97</v>
      </c>
      <c r="D891" s="130" t="str">
        <f t="shared" si="391"/>
        <v>CG</v>
      </c>
      <c r="E891" s="172" t="s">
        <v>118</v>
      </c>
      <c r="F891" s="172" t="s">
        <v>111</v>
      </c>
      <c r="G891" s="173" t="s">
        <v>190</v>
      </c>
      <c r="H891" s="173" t="s">
        <v>116</v>
      </c>
      <c r="I891" s="173" t="s">
        <v>224</v>
      </c>
      <c r="J891" s="105">
        <v>208344.01</v>
      </c>
      <c r="K891" s="197" t="str">
        <f>VLOOKUP(J891,'[3]Item List (3)'!A$1:B$110000,2,FALSE)</f>
        <v>NA/RNA.OR 6905 SR</v>
      </c>
      <c r="L891" s="105">
        <v>260112002</v>
      </c>
      <c r="M891" s="198" t="str">
        <f t="shared" si="377"/>
        <v>OR</v>
      </c>
      <c r="N891" s="153"/>
      <c r="O891" s="199" t="str">
        <f t="shared" si="378"/>
        <v/>
      </c>
      <c r="P891" s="153">
        <v>2</v>
      </c>
      <c r="Q891" s="153">
        <v>2117</v>
      </c>
      <c r="R891" s="153"/>
      <c r="S891" s="153"/>
      <c r="T891" s="153"/>
      <c r="U891" s="209">
        <f t="shared" si="379"/>
        <v>2117</v>
      </c>
      <c r="V891" s="153">
        <v>285</v>
      </c>
      <c r="W891" s="153"/>
      <c r="X891" s="153"/>
      <c r="Y891" s="153"/>
      <c r="Z891" s="153"/>
      <c r="AA891" s="153"/>
      <c r="AB891" s="153"/>
      <c r="AC891" s="153"/>
      <c r="AD891" s="153"/>
      <c r="AE891" s="153"/>
      <c r="AF891" s="153"/>
      <c r="AG891" s="153"/>
      <c r="AH891" s="153"/>
      <c r="AI891" s="153"/>
      <c r="AJ891" s="153"/>
      <c r="AK891" s="153"/>
      <c r="AL891" s="153"/>
      <c r="AM891" s="153"/>
      <c r="AN891" s="153"/>
      <c r="AO891" s="153"/>
      <c r="AP891" s="153"/>
      <c r="AQ891" s="153"/>
      <c r="AR891" s="153"/>
      <c r="AS891" s="153"/>
      <c r="AT891" s="153"/>
      <c r="AU891" s="153"/>
      <c r="AV891" s="153"/>
      <c r="AW891" s="153"/>
      <c r="AX891" s="153"/>
      <c r="AY891" s="153"/>
      <c r="AZ891" s="153"/>
      <c r="BA891" s="153"/>
      <c r="BB891" s="153"/>
      <c r="BC891" s="153"/>
      <c r="BD891" s="153"/>
      <c r="BE891" s="153"/>
      <c r="BF891" s="153"/>
      <c r="BG891" s="223">
        <f t="shared" si="380"/>
        <v>285</v>
      </c>
      <c r="BH891" s="224">
        <f t="shared" si="381"/>
        <v>4.75</v>
      </c>
      <c r="BI891" s="225">
        <f t="shared" si="382"/>
        <v>4.75</v>
      </c>
      <c r="BJ891" s="225">
        <f t="shared" si="383"/>
        <v>100</v>
      </c>
      <c r="BK891" s="226">
        <f t="shared" si="384"/>
        <v>0</v>
      </c>
      <c r="BL891" s="226">
        <f t="shared" si="385"/>
        <v>100</v>
      </c>
      <c r="BM891" s="226">
        <f t="shared" si="386"/>
        <v>0</v>
      </c>
      <c r="BN891" s="237">
        <f t="shared" si="387"/>
        <v>0</v>
      </c>
      <c r="BO891" s="237">
        <f t="shared" si="388"/>
        <v>0</v>
      </c>
      <c r="BP891" s="237">
        <f t="shared" si="389"/>
        <v>0</v>
      </c>
      <c r="BQ891" s="238">
        <f t="shared" si="390"/>
        <v>0</v>
      </c>
      <c r="BW891" s="153">
        <f t="shared" si="376"/>
        <v>4234</v>
      </c>
    </row>
    <row r="892" spans="1:75">
      <c r="A892" s="170">
        <v>949</v>
      </c>
      <c r="B892" s="171">
        <v>46066</v>
      </c>
      <c r="C892" s="223" t="s">
        <v>97</v>
      </c>
      <c r="D892" s="130" t="str">
        <f t="shared" si="391"/>
        <v>CG</v>
      </c>
      <c r="E892" s="172" t="s">
        <v>118</v>
      </c>
      <c r="F892" s="172" t="s">
        <v>181</v>
      </c>
      <c r="G892" s="173" t="s">
        <v>190</v>
      </c>
      <c r="H892" s="173" t="s">
        <v>116</v>
      </c>
      <c r="I892" s="173" t="s">
        <v>224</v>
      </c>
      <c r="J892" s="105">
        <v>208344.01</v>
      </c>
      <c r="K892" s="197" t="str">
        <f>VLOOKUP(J892,'[3]Item List (3)'!A$1:B$110000,2,FALSE)</f>
        <v>NA/RNA.OR 6905 SR</v>
      </c>
      <c r="L892" s="105">
        <v>260112002</v>
      </c>
      <c r="M892" s="198" t="str">
        <f t="shared" si="377"/>
        <v>OR</v>
      </c>
      <c r="N892" s="153"/>
      <c r="O892" s="199" t="str">
        <f t="shared" si="378"/>
        <v/>
      </c>
      <c r="P892" s="153">
        <v>1</v>
      </c>
      <c r="Q892" s="153">
        <v>924</v>
      </c>
      <c r="R892" s="153"/>
      <c r="S892" s="153"/>
      <c r="T892" s="153"/>
      <c r="U892" s="209">
        <f t="shared" si="379"/>
        <v>924</v>
      </c>
      <c r="V892" s="153">
        <v>60</v>
      </c>
      <c r="W892" s="153"/>
      <c r="X892" s="153"/>
      <c r="Y892" s="153"/>
      <c r="Z892" s="153"/>
      <c r="AA892" s="153"/>
      <c r="AB892" s="153"/>
      <c r="AC892" s="153"/>
      <c r="AD892" s="153"/>
      <c r="AE892" s="153"/>
      <c r="AF892" s="153"/>
      <c r="AG892" s="153"/>
      <c r="AH892" s="153"/>
      <c r="AI892" s="153"/>
      <c r="AJ892" s="153"/>
      <c r="AK892" s="153"/>
      <c r="AL892" s="153"/>
      <c r="AM892" s="153"/>
      <c r="AN892" s="153"/>
      <c r="AO892" s="153"/>
      <c r="AP892" s="153"/>
      <c r="AQ892" s="153"/>
      <c r="AR892" s="153"/>
      <c r="AS892" s="153"/>
      <c r="AT892" s="153"/>
      <c r="AU892" s="153"/>
      <c r="AV892" s="153"/>
      <c r="AW892" s="153"/>
      <c r="AX892" s="153"/>
      <c r="AY892" s="153"/>
      <c r="AZ892" s="153"/>
      <c r="BA892" s="153"/>
      <c r="BB892" s="153"/>
      <c r="BC892" s="153"/>
      <c r="BD892" s="153"/>
      <c r="BE892" s="153"/>
      <c r="BF892" s="153"/>
      <c r="BG892" s="223">
        <f t="shared" si="380"/>
        <v>60</v>
      </c>
      <c r="BH892" s="224">
        <f t="shared" si="381"/>
        <v>1</v>
      </c>
      <c r="BI892" s="225">
        <f t="shared" si="382"/>
        <v>1</v>
      </c>
      <c r="BJ892" s="225">
        <f t="shared" si="383"/>
        <v>100</v>
      </c>
      <c r="BK892" s="226">
        <f t="shared" si="384"/>
        <v>0</v>
      </c>
      <c r="BL892" s="226">
        <f t="shared" si="385"/>
        <v>100</v>
      </c>
      <c r="BM892" s="226">
        <f t="shared" si="386"/>
        <v>0</v>
      </c>
      <c r="BN892" s="237">
        <f t="shared" si="387"/>
        <v>0</v>
      </c>
      <c r="BO892" s="237">
        <f t="shared" si="388"/>
        <v>0</v>
      </c>
      <c r="BP892" s="237">
        <f t="shared" si="389"/>
        <v>0</v>
      </c>
      <c r="BQ892" s="238">
        <f t="shared" si="390"/>
        <v>0</v>
      </c>
      <c r="BW892" s="153">
        <f t="shared" si="376"/>
        <v>924</v>
      </c>
    </row>
    <row r="893" spans="1:75">
      <c r="A893" s="170">
        <v>950</v>
      </c>
      <c r="B893" s="171">
        <v>46066</v>
      </c>
      <c r="C893" s="223" t="s">
        <v>99</v>
      </c>
      <c r="D893" s="130" t="str">
        <f t="shared" si="391"/>
        <v>CG</v>
      </c>
      <c r="E893" s="172" t="s">
        <v>118</v>
      </c>
      <c r="F893" s="172" t="s">
        <v>181</v>
      </c>
      <c r="G893" s="173" t="s">
        <v>190</v>
      </c>
      <c r="H893" s="173" t="s">
        <v>113</v>
      </c>
      <c r="I893" s="173" t="s">
        <v>182</v>
      </c>
      <c r="J893" s="105">
        <v>208344.01</v>
      </c>
      <c r="K893" s="197" t="str">
        <f>VLOOKUP(J893,'[3]Item List (3)'!A$1:B$110000,2,FALSE)</f>
        <v>NA/RNA.OR 6905 SR</v>
      </c>
      <c r="L893" s="105">
        <v>260112002</v>
      </c>
      <c r="M893" s="198" t="str">
        <f t="shared" si="377"/>
        <v>OR</v>
      </c>
      <c r="N893" s="153"/>
      <c r="O893" s="199" t="str">
        <f t="shared" si="378"/>
        <v/>
      </c>
      <c r="P893" s="153">
        <v>1</v>
      </c>
      <c r="Q893" s="153">
        <v>1189</v>
      </c>
      <c r="R893" s="153"/>
      <c r="S893" s="153"/>
      <c r="T893" s="153">
        <v>3</v>
      </c>
      <c r="U893" s="209">
        <f t="shared" si="379"/>
        <v>1192</v>
      </c>
      <c r="V893" s="153">
        <v>60</v>
      </c>
      <c r="W893" s="153"/>
      <c r="X893" s="153"/>
      <c r="Y893" s="153"/>
      <c r="Z893" s="153"/>
      <c r="AA893" s="153"/>
      <c r="AB893" s="153"/>
      <c r="AC893" s="153"/>
      <c r="AD893" s="153"/>
      <c r="AE893" s="153"/>
      <c r="AF893" s="153"/>
      <c r="AG893" s="153"/>
      <c r="AH893" s="153"/>
      <c r="AI893" s="153"/>
      <c r="AJ893" s="153"/>
      <c r="AK893" s="153"/>
      <c r="AL893" s="153"/>
      <c r="AM893" s="153"/>
      <c r="AN893" s="153"/>
      <c r="AO893" s="153"/>
      <c r="AP893" s="153"/>
      <c r="AQ893" s="153">
        <v>60</v>
      </c>
      <c r="AR893" s="153"/>
      <c r="AS893" s="153"/>
      <c r="AT893" s="153"/>
      <c r="AU893" s="153"/>
      <c r="AV893" s="153"/>
      <c r="AW893" s="153"/>
      <c r="AX893" s="153"/>
      <c r="AY893" s="153"/>
      <c r="AZ893" s="153"/>
      <c r="BA893" s="153"/>
      <c r="BB893" s="153"/>
      <c r="BC893" s="153"/>
      <c r="BD893" s="153"/>
      <c r="BE893" s="153"/>
      <c r="BF893" s="153"/>
      <c r="BG893" s="223">
        <f t="shared" si="380"/>
        <v>120</v>
      </c>
      <c r="BH893" s="224">
        <f t="shared" si="381"/>
        <v>2</v>
      </c>
      <c r="BI893" s="225">
        <f t="shared" si="382"/>
        <v>1</v>
      </c>
      <c r="BJ893" s="225">
        <f t="shared" si="383"/>
        <v>50</v>
      </c>
      <c r="BK893" s="226">
        <f t="shared" si="384"/>
        <v>0</v>
      </c>
      <c r="BL893" s="226">
        <f t="shared" si="385"/>
        <v>99.748322147651</v>
      </c>
      <c r="BM893" s="226">
        <f t="shared" si="386"/>
        <v>0</v>
      </c>
      <c r="BN893" s="237">
        <f t="shared" si="387"/>
        <v>0</v>
      </c>
      <c r="BO893" s="237">
        <f t="shared" si="388"/>
        <v>0</v>
      </c>
      <c r="BP893" s="237">
        <f t="shared" si="389"/>
        <v>1</v>
      </c>
      <c r="BQ893" s="238">
        <f t="shared" si="390"/>
        <v>0</v>
      </c>
      <c r="BW893" s="153">
        <f t="shared" si="376"/>
        <v>1189</v>
      </c>
    </row>
    <row r="894" spans="1:75">
      <c r="A894" s="170">
        <v>951</v>
      </c>
      <c r="B894" s="171">
        <v>46066</v>
      </c>
      <c r="C894" s="223" t="s">
        <v>99</v>
      </c>
      <c r="D894" s="130" t="str">
        <f t="shared" si="391"/>
        <v>CG</v>
      </c>
      <c r="E894" s="172" t="s">
        <v>118</v>
      </c>
      <c r="F894" s="172" t="s">
        <v>114</v>
      </c>
      <c r="G894" s="173" t="s">
        <v>190</v>
      </c>
      <c r="H894" s="173" t="s">
        <v>113</v>
      </c>
      <c r="I894" s="173" t="s">
        <v>182</v>
      </c>
      <c r="J894" s="105">
        <v>104249</v>
      </c>
      <c r="K894" s="197" t="str">
        <f>VLOOKUP(J894,'[3]Item List (3)'!A$1:B$110000,2,FALSE)</f>
        <v>IW. BDA-4003</v>
      </c>
      <c r="L894" s="105"/>
      <c r="M894" s="198" t="str">
        <f t="shared" si="377"/>
        <v>IR</v>
      </c>
      <c r="N894" s="153"/>
      <c r="O894" s="199" t="str">
        <f t="shared" ref="O894:O912" si="392">IFERROR(3600/N894,"")</f>
        <v/>
      </c>
      <c r="P894" s="153">
        <v>2</v>
      </c>
      <c r="Q894" s="153">
        <v>4000</v>
      </c>
      <c r="R894" s="153"/>
      <c r="S894" s="153"/>
      <c r="T894" s="153"/>
      <c r="U894" s="209">
        <f t="shared" ref="U894:U916" si="393">Q894+S894+T894</f>
        <v>4000</v>
      </c>
      <c r="V894" s="153">
        <v>210</v>
      </c>
      <c r="W894" s="153">
        <v>90</v>
      </c>
      <c r="X894" s="153"/>
      <c r="Y894" s="153"/>
      <c r="Z894" s="153"/>
      <c r="AA894" s="153"/>
      <c r="AB894" s="153"/>
      <c r="AC894" s="153"/>
      <c r="AD894" s="153"/>
      <c r="AE894" s="153"/>
      <c r="AF894" s="153"/>
      <c r="AG894" s="153"/>
      <c r="AH894" s="153"/>
      <c r="AI894" s="153"/>
      <c r="AJ894" s="153"/>
      <c r="AK894" s="153"/>
      <c r="AL894" s="153"/>
      <c r="AM894" s="153"/>
      <c r="AN894" s="153"/>
      <c r="AO894" s="153"/>
      <c r="AP894" s="153"/>
      <c r="AQ894" s="153"/>
      <c r="AR894" s="153"/>
      <c r="AS894" s="153"/>
      <c r="AT894" s="153"/>
      <c r="AU894" s="153"/>
      <c r="AV894" s="153"/>
      <c r="AW894" s="153"/>
      <c r="AX894" s="153"/>
      <c r="AY894" s="153"/>
      <c r="AZ894" s="153"/>
      <c r="BA894" s="153"/>
      <c r="BB894" s="153"/>
      <c r="BC894" s="153"/>
      <c r="BD894" s="153"/>
      <c r="BE894" s="153"/>
      <c r="BF894" s="153"/>
      <c r="BG894" s="223">
        <f t="shared" ref="BG894:BG911" si="394">SUM(V894:BF894)</f>
        <v>300</v>
      </c>
      <c r="BH894" s="224">
        <f t="shared" ref="BH894:BH903" si="395">BG894/60</f>
        <v>5</v>
      </c>
      <c r="BI894" s="225">
        <f t="shared" ref="BI894:BI955" si="396">IFERROR(BH894-SUM(W894:BF894)/60,0)</f>
        <v>3.5</v>
      </c>
      <c r="BJ894" s="225">
        <f t="shared" ref="BJ894:BJ955" si="397">IFERROR(BI894/BH894*100,0)</f>
        <v>70</v>
      </c>
      <c r="BK894" s="226">
        <f t="shared" ref="BK894:BK955" si="398">IFERROR(((U894*N894)/(BI894*3600)*100),0)</f>
        <v>0</v>
      </c>
      <c r="BL894" s="226">
        <f t="shared" ref="BL894:BL955" si="399">IFERROR(((U894-(R894+S894+T894))/U894*100),0)</f>
        <v>100</v>
      </c>
      <c r="BM894" s="226">
        <f t="shared" ref="BM894:BM955" si="400">IFERROR((((BJ894*BK894*BL894)/1000000)*100),0)</f>
        <v>0</v>
      </c>
      <c r="BN894" s="237">
        <f t="shared" ref="BN894:BN902" si="401">(W894+AP894+BE894+BF894)/60</f>
        <v>1.5</v>
      </c>
      <c r="BO894" s="237">
        <f t="shared" ref="BO894:BO902" si="402">IFERROR(((BH894-BN894)*3600)/N894,0)</f>
        <v>0</v>
      </c>
      <c r="BP894" s="237">
        <f t="shared" ref="BP894:BP902" si="403">IFERROR(SUM(W894:BF894)/60-BN894,0)</f>
        <v>0</v>
      </c>
      <c r="BQ894" s="238">
        <f t="shared" ref="BQ894:BQ902" si="404">IFERROR(BP894*3600/N894,0)</f>
        <v>0</v>
      </c>
      <c r="BW894" s="153">
        <f t="shared" si="376"/>
        <v>8000</v>
      </c>
    </row>
    <row r="895" spans="1:75">
      <c r="A895" s="170">
        <v>952</v>
      </c>
      <c r="B895" s="171">
        <v>46066</v>
      </c>
      <c r="C895" s="223" t="s">
        <v>99</v>
      </c>
      <c r="D895" s="130" t="str">
        <f t="shared" ref="D894:D945" si="405">LEFT(E895,2)</f>
        <v>CG</v>
      </c>
      <c r="E895" s="172" t="s">
        <v>118</v>
      </c>
      <c r="F895" s="172" t="s">
        <v>111</v>
      </c>
      <c r="G895" s="173" t="s">
        <v>190</v>
      </c>
      <c r="H895" s="173" t="s">
        <v>113</v>
      </c>
      <c r="I895" s="173" t="s">
        <v>182</v>
      </c>
      <c r="J895" s="105">
        <v>104249</v>
      </c>
      <c r="K895" s="197" t="str">
        <f>VLOOKUP(J895,'[3]Item List (3)'!A$1:B$110000,2,FALSE)</f>
        <v>IW. BDA-4003</v>
      </c>
      <c r="L895" s="105"/>
      <c r="M895" s="198" t="str">
        <f t="shared" si="377"/>
        <v>IR</v>
      </c>
      <c r="N895" s="153"/>
      <c r="O895" s="199" t="str">
        <f t="shared" si="392"/>
        <v/>
      </c>
      <c r="P895" s="153">
        <v>1</v>
      </c>
      <c r="Q895" s="153">
        <v>2500</v>
      </c>
      <c r="R895" s="153"/>
      <c r="S895" s="153"/>
      <c r="T895" s="153"/>
      <c r="U895" s="209">
        <f t="shared" si="393"/>
        <v>2500</v>
      </c>
      <c r="V895" s="153">
        <v>60</v>
      </c>
      <c r="W895" s="153"/>
      <c r="X895" s="153"/>
      <c r="Y895" s="153"/>
      <c r="Z895" s="153"/>
      <c r="AA895" s="153"/>
      <c r="AB895" s="153"/>
      <c r="AC895" s="153"/>
      <c r="AD895" s="153"/>
      <c r="AE895" s="153"/>
      <c r="AF895" s="153"/>
      <c r="AG895" s="153"/>
      <c r="AH895" s="153"/>
      <c r="AI895" s="153"/>
      <c r="AJ895" s="153"/>
      <c r="AK895" s="153"/>
      <c r="AL895" s="153"/>
      <c r="AM895" s="153"/>
      <c r="AN895" s="153"/>
      <c r="AO895" s="153"/>
      <c r="AP895" s="153"/>
      <c r="AQ895" s="153"/>
      <c r="AR895" s="153"/>
      <c r="AS895" s="153"/>
      <c r="AT895" s="153"/>
      <c r="AU895" s="153"/>
      <c r="AV895" s="153"/>
      <c r="AW895" s="153"/>
      <c r="AX895" s="153"/>
      <c r="AY895" s="153"/>
      <c r="AZ895" s="153"/>
      <c r="BA895" s="153"/>
      <c r="BB895" s="153"/>
      <c r="BC895" s="153"/>
      <c r="BD895" s="153"/>
      <c r="BE895" s="153"/>
      <c r="BF895" s="153"/>
      <c r="BG895" s="223">
        <f t="shared" si="394"/>
        <v>60</v>
      </c>
      <c r="BH895" s="224">
        <f t="shared" si="395"/>
        <v>1</v>
      </c>
      <c r="BI895" s="225">
        <f t="shared" si="396"/>
        <v>1</v>
      </c>
      <c r="BJ895" s="225">
        <f t="shared" si="397"/>
        <v>100</v>
      </c>
      <c r="BK895" s="226">
        <f t="shared" si="398"/>
        <v>0</v>
      </c>
      <c r="BL895" s="226">
        <f t="shared" si="399"/>
        <v>100</v>
      </c>
      <c r="BM895" s="226">
        <f t="shared" si="400"/>
        <v>0</v>
      </c>
      <c r="BN895" s="237">
        <f t="shared" si="401"/>
        <v>0</v>
      </c>
      <c r="BO895" s="237">
        <f t="shared" si="402"/>
        <v>0</v>
      </c>
      <c r="BP895" s="237">
        <f t="shared" si="403"/>
        <v>0</v>
      </c>
      <c r="BQ895" s="238">
        <f t="shared" si="404"/>
        <v>0</v>
      </c>
      <c r="BW895" s="153">
        <f t="shared" si="376"/>
        <v>2500</v>
      </c>
    </row>
    <row r="896" spans="1:75">
      <c r="A896" s="170">
        <v>953</v>
      </c>
      <c r="B896" s="171">
        <v>46066</v>
      </c>
      <c r="C896" s="223" t="s">
        <v>97</v>
      </c>
      <c r="D896" s="130" t="str">
        <f t="shared" si="405"/>
        <v>CG</v>
      </c>
      <c r="E896" s="172" t="s">
        <v>119</v>
      </c>
      <c r="F896" s="172"/>
      <c r="G896" s="173"/>
      <c r="H896" s="173"/>
      <c r="I896" s="173"/>
      <c r="J896" s="105"/>
      <c r="K896" s="197" t="e">
        <f>VLOOKUP(J896,'[3]Item List (3)'!A$1:B$110000,2,FALSE)</f>
        <v>#N/A</v>
      </c>
      <c r="L896" s="105"/>
      <c r="M896" s="198" t="str">
        <f t="shared" si="377"/>
        <v>IR</v>
      </c>
      <c r="N896" s="153"/>
      <c r="O896" s="199" t="str">
        <f t="shared" si="392"/>
        <v/>
      </c>
      <c r="P896" s="153"/>
      <c r="Q896" s="153"/>
      <c r="R896" s="153"/>
      <c r="S896" s="153"/>
      <c r="T896" s="153"/>
      <c r="U896" s="209">
        <f t="shared" si="393"/>
        <v>0</v>
      </c>
      <c r="V896" s="153"/>
      <c r="W896" s="153"/>
      <c r="X896" s="153"/>
      <c r="Y896" s="153"/>
      <c r="Z896" s="153"/>
      <c r="AA896" s="153"/>
      <c r="AB896" s="153"/>
      <c r="AC896" s="153"/>
      <c r="AD896" s="153"/>
      <c r="AE896" s="153"/>
      <c r="AF896" s="153"/>
      <c r="AG896" s="153"/>
      <c r="AH896" s="153"/>
      <c r="AI896" s="153"/>
      <c r="AJ896" s="153"/>
      <c r="AK896" s="153"/>
      <c r="AL896" s="153"/>
      <c r="AM896" s="153"/>
      <c r="AN896" s="153"/>
      <c r="AO896" s="153"/>
      <c r="AP896" s="153"/>
      <c r="AQ896" s="153"/>
      <c r="AR896" s="153">
        <v>480</v>
      </c>
      <c r="AS896" s="153"/>
      <c r="AT896" s="153"/>
      <c r="AU896" s="153"/>
      <c r="AV896" s="153"/>
      <c r="AW896" s="153"/>
      <c r="AX896" s="153"/>
      <c r="AY896" s="153"/>
      <c r="AZ896" s="153"/>
      <c r="BA896" s="153"/>
      <c r="BB896" s="153"/>
      <c r="BC896" s="153"/>
      <c r="BD896" s="153"/>
      <c r="BE896" s="153"/>
      <c r="BF896" s="153"/>
      <c r="BG896" s="223">
        <f t="shared" si="394"/>
        <v>480</v>
      </c>
      <c r="BH896" s="224">
        <f t="shared" si="395"/>
        <v>8</v>
      </c>
      <c r="BI896" s="225">
        <f t="shared" si="396"/>
        <v>0</v>
      </c>
      <c r="BJ896" s="225">
        <f t="shared" si="397"/>
        <v>0</v>
      </c>
      <c r="BK896" s="226">
        <f t="shared" si="398"/>
        <v>0</v>
      </c>
      <c r="BL896" s="226">
        <f t="shared" si="399"/>
        <v>0</v>
      </c>
      <c r="BM896" s="226">
        <f t="shared" si="400"/>
        <v>0</v>
      </c>
      <c r="BN896" s="237">
        <f t="shared" si="401"/>
        <v>0</v>
      </c>
      <c r="BO896" s="237">
        <f t="shared" si="402"/>
        <v>0</v>
      </c>
      <c r="BP896" s="237">
        <f t="shared" si="403"/>
        <v>8</v>
      </c>
      <c r="BQ896" s="238">
        <f t="shared" si="404"/>
        <v>0</v>
      </c>
      <c r="BW896" s="153">
        <f t="shared" si="376"/>
        <v>0</v>
      </c>
    </row>
    <row r="897" spans="1:75">
      <c r="A897" s="170">
        <v>954</v>
      </c>
      <c r="B897" s="171">
        <v>46066</v>
      </c>
      <c r="C897" s="223" t="s">
        <v>99</v>
      </c>
      <c r="D897" s="130" t="str">
        <f t="shared" si="405"/>
        <v>CG</v>
      </c>
      <c r="E897" s="172" t="s">
        <v>119</v>
      </c>
      <c r="F897" s="172"/>
      <c r="G897" s="173"/>
      <c r="H897" s="173"/>
      <c r="I897" s="173"/>
      <c r="J897" s="105"/>
      <c r="K897" s="197" t="e">
        <f>VLOOKUP(J897,'[3]Item List (3)'!A$1:B$110000,2,FALSE)</f>
        <v>#N/A</v>
      </c>
      <c r="L897" s="105"/>
      <c r="M897" s="198" t="str">
        <f t="shared" si="377"/>
        <v>IR</v>
      </c>
      <c r="N897" s="153"/>
      <c r="O897" s="199" t="str">
        <f t="shared" si="392"/>
        <v/>
      </c>
      <c r="P897" s="153"/>
      <c r="Q897" s="153"/>
      <c r="R897" s="153"/>
      <c r="S897" s="153"/>
      <c r="T897" s="153"/>
      <c r="U897" s="209">
        <f t="shared" si="393"/>
        <v>0</v>
      </c>
      <c r="V897" s="153"/>
      <c r="W897" s="153"/>
      <c r="X897" s="153"/>
      <c r="Y897" s="153"/>
      <c r="Z897" s="153"/>
      <c r="AA897" s="153"/>
      <c r="AB897" s="153"/>
      <c r="AC897" s="153"/>
      <c r="AD897" s="153"/>
      <c r="AE897" s="153"/>
      <c r="AF897" s="153"/>
      <c r="AG897" s="153"/>
      <c r="AH897" s="153"/>
      <c r="AI897" s="153"/>
      <c r="AJ897" s="153"/>
      <c r="AK897" s="153"/>
      <c r="AL897" s="153"/>
      <c r="AM897" s="153"/>
      <c r="AN897" s="153"/>
      <c r="AO897" s="153"/>
      <c r="AP897" s="153"/>
      <c r="AQ897" s="153"/>
      <c r="AR897" s="153">
        <v>480</v>
      </c>
      <c r="AS897" s="153"/>
      <c r="AT897" s="153"/>
      <c r="AU897" s="153"/>
      <c r="AV897" s="153"/>
      <c r="AW897" s="153"/>
      <c r="AX897" s="153"/>
      <c r="AY897" s="153"/>
      <c r="AZ897" s="153"/>
      <c r="BA897" s="153"/>
      <c r="BB897" s="153"/>
      <c r="BC897" s="153"/>
      <c r="BD897" s="153"/>
      <c r="BE897" s="153"/>
      <c r="BF897" s="153"/>
      <c r="BG897" s="223">
        <f t="shared" si="394"/>
        <v>480</v>
      </c>
      <c r="BH897" s="224">
        <f t="shared" si="395"/>
        <v>8</v>
      </c>
      <c r="BI897" s="225">
        <f t="shared" si="396"/>
        <v>0</v>
      </c>
      <c r="BJ897" s="225">
        <f t="shared" si="397"/>
        <v>0</v>
      </c>
      <c r="BK897" s="226">
        <f t="shared" si="398"/>
        <v>0</v>
      </c>
      <c r="BL897" s="226">
        <f t="shared" si="399"/>
        <v>0</v>
      </c>
      <c r="BM897" s="226">
        <f t="shared" si="400"/>
        <v>0</v>
      </c>
      <c r="BN897" s="237">
        <f t="shared" si="401"/>
        <v>0</v>
      </c>
      <c r="BO897" s="237">
        <f t="shared" si="402"/>
        <v>0</v>
      </c>
      <c r="BP897" s="237">
        <f t="shared" si="403"/>
        <v>8</v>
      </c>
      <c r="BQ897" s="238">
        <f t="shared" si="404"/>
        <v>0</v>
      </c>
      <c r="BW897" s="153">
        <f t="shared" si="376"/>
        <v>0</v>
      </c>
    </row>
    <row r="898" spans="1:75">
      <c r="A898" s="170">
        <v>955</v>
      </c>
      <c r="B898" s="171">
        <v>46066</v>
      </c>
      <c r="C898" s="223" t="s">
        <v>97</v>
      </c>
      <c r="D898" s="130" t="str">
        <f t="shared" si="405"/>
        <v>EG</v>
      </c>
      <c r="E898" s="172" t="s">
        <v>120</v>
      </c>
      <c r="F898" s="172" t="s">
        <v>129</v>
      </c>
      <c r="G898" s="173" t="s">
        <v>124</v>
      </c>
      <c r="H898" s="173" t="s">
        <v>126</v>
      </c>
      <c r="I898" s="173"/>
      <c r="J898" s="105">
        <v>100742</v>
      </c>
      <c r="K898" s="197" t="str">
        <f>VLOOKUP(J898,'[3]Item List (3)'!A$1:B$110000,2,FALSE)</f>
        <v>IR.IR 32X41X28 </v>
      </c>
      <c r="L898" s="105">
        <v>260127002</v>
      </c>
      <c r="M898" s="198" t="str">
        <f t="shared" si="377"/>
        <v>IR</v>
      </c>
      <c r="N898" s="153">
        <v>30</v>
      </c>
      <c r="O898" s="199">
        <f t="shared" si="392"/>
        <v>120</v>
      </c>
      <c r="P898" s="153">
        <v>1</v>
      </c>
      <c r="Q898" s="153">
        <v>910</v>
      </c>
      <c r="R898" s="153">
        <v>4</v>
      </c>
      <c r="S898" s="153"/>
      <c r="T898" s="153"/>
      <c r="U898" s="209">
        <f t="shared" si="393"/>
        <v>910</v>
      </c>
      <c r="V898" s="153">
        <v>480</v>
      </c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  <c r="AQ898" s="153"/>
      <c r="AR898" s="153"/>
      <c r="AS898" s="153"/>
      <c r="AT898" s="153"/>
      <c r="AU898" s="153"/>
      <c r="AV898" s="153"/>
      <c r="AW898" s="153"/>
      <c r="AX898" s="153"/>
      <c r="AY898" s="153"/>
      <c r="AZ898" s="153"/>
      <c r="BA898" s="153"/>
      <c r="BB898" s="153"/>
      <c r="BC898" s="153"/>
      <c r="BD898" s="153"/>
      <c r="BE898" s="153"/>
      <c r="BF898" s="153"/>
      <c r="BG898" s="223">
        <f t="shared" si="394"/>
        <v>480</v>
      </c>
      <c r="BH898" s="224">
        <f t="shared" si="395"/>
        <v>8</v>
      </c>
      <c r="BI898" s="225">
        <f t="shared" si="396"/>
        <v>8</v>
      </c>
      <c r="BJ898" s="225">
        <f t="shared" si="397"/>
        <v>100</v>
      </c>
      <c r="BK898" s="226">
        <f t="shared" si="398"/>
        <v>94.7916666666667</v>
      </c>
      <c r="BL898" s="226">
        <f t="shared" si="399"/>
        <v>99.5604395604396</v>
      </c>
      <c r="BM898" s="226">
        <f t="shared" si="400"/>
        <v>94.375</v>
      </c>
      <c r="BN898" s="237">
        <f t="shared" si="401"/>
        <v>0</v>
      </c>
      <c r="BO898" s="237">
        <f t="shared" si="402"/>
        <v>960</v>
      </c>
      <c r="BP898" s="237">
        <f t="shared" si="403"/>
        <v>0</v>
      </c>
      <c r="BQ898" s="238">
        <f t="shared" si="404"/>
        <v>0</v>
      </c>
      <c r="BW898" s="153">
        <f t="shared" si="376"/>
        <v>910</v>
      </c>
    </row>
    <row r="899" spans="1:75">
      <c r="A899" s="170">
        <v>956</v>
      </c>
      <c r="B899" s="171">
        <v>46066</v>
      </c>
      <c r="C899" s="223" t="s">
        <v>99</v>
      </c>
      <c r="D899" s="130" t="str">
        <f t="shared" si="405"/>
        <v>EG</v>
      </c>
      <c r="E899" s="172" t="s">
        <v>120</v>
      </c>
      <c r="F899" s="172" t="s">
        <v>129</v>
      </c>
      <c r="G899" s="173" t="s">
        <v>126</v>
      </c>
      <c r="H899" s="173"/>
      <c r="I899" s="173"/>
      <c r="J899" s="105">
        <v>100742</v>
      </c>
      <c r="K899" s="197" t="str">
        <f>VLOOKUP(J899,'[3]Item List (3)'!A$1:B$110000,2,FALSE)</f>
        <v>IR.IR 32X41X28 </v>
      </c>
      <c r="L899" s="105">
        <v>260127002</v>
      </c>
      <c r="M899" s="198" t="str">
        <f t="shared" si="377"/>
        <v>IR</v>
      </c>
      <c r="N899" s="153">
        <v>30</v>
      </c>
      <c r="O899" s="199">
        <f t="shared" si="392"/>
        <v>120</v>
      </c>
      <c r="P899" s="153">
        <v>1</v>
      </c>
      <c r="Q899" s="153">
        <v>347</v>
      </c>
      <c r="R899" s="153"/>
      <c r="S899" s="153"/>
      <c r="T899" s="153"/>
      <c r="U899" s="209">
        <f t="shared" si="393"/>
        <v>347</v>
      </c>
      <c r="V899" s="153">
        <v>180</v>
      </c>
      <c r="W899" s="153"/>
      <c r="X899" s="153"/>
      <c r="Y899" s="153"/>
      <c r="Z899" s="153"/>
      <c r="AA899" s="153"/>
      <c r="AB899" s="153"/>
      <c r="AC899" s="153"/>
      <c r="AD899" s="153"/>
      <c r="AE899" s="153"/>
      <c r="AF899" s="153"/>
      <c r="AG899" s="153"/>
      <c r="AH899" s="153"/>
      <c r="AI899" s="153"/>
      <c r="AJ899" s="153"/>
      <c r="AK899" s="153"/>
      <c r="AL899" s="153"/>
      <c r="AM899" s="153"/>
      <c r="AN899" s="153"/>
      <c r="AO899" s="153"/>
      <c r="AP899" s="153"/>
      <c r="AQ899" s="153"/>
      <c r="AR899" s="153">
        <v>300</v>
      </c>
      <c r="AS899" s="153"/>
      <c r="AT899" s="153"/>
      <c r="AU899" s="153"/>
      <c r="AV899" s="153"/>
      <c r="AW899" s="153"/>
      <c r="AX899" s="153"/>
      <c r="AY899" s="153"/>
      <c r="AZ899" s="153"/>
      <c r="BA899" s="153"/>
      <c r="BB899" s="153"/>
      <c r="BC899" s="153"/>
      <c r="BD899" s="153"/>
      <c r="BE899" s="153"/>
      <c r="BF899" s="153"/>
      <c r="BG899" s="223">
        <f t="shared" si="394"/>
        <v>480</v>
      </c>
      <c r="BH899" s="224">
        <f t="shared" si="395"/>
        <v>8</v>
      </c>
      <c r="BI899" s="225">
        <f t="shared" si="396"/>
        <v>3</v>
      </c>
      <c r="BJ899" s="225">
        <f t="shared" si="397"/>
        <v>37.5</v>
      </c>
      <c r="BK899" s="226">
        <f t="shared" si="398"/>
        <v>96.3888888888889</v>
      </c>
      <c r="BL899" s="226">
        <f t="shared" si="399"/>
        <v>100</v>
      </c>
      <c r="BM899" s="226">
        <f t="shared" si="400"/>
        <v>36.1458333333333</v>
      </c>
      <c r="BN899" s="237">
        <f t="shared" si="401"/>
        <v>0</v>
      </c>
      <c r="BO899" s="237">
        <f t="shared" si="402"/>
        <v>960</v>
      </c>
      <c r="BP899" s="237">
        <f t="shared" si="403"/>
        <v>5</v>
      </c>
      <c r="BQ899" s="238">
        <f t="shared" si="404"/>
        <v>600</v>
      </c>
      <c r="BW899" s="153">
        <f t="shared" si="376"/>
        <v>347</v>
      </c>
    </row>
    <row r="900" spans="1:75">
      <c r="A900" s="170">
        <v>957</v>
      </c>
      <c r="B900" s="171">
        <v>46066</v>
      </c>
      <c r="C900" s="223" t="s">
        <v>97</v>
      </c>
      <c r="D900" s="130" t="str">
        <f t="shared" si="405"/>
        <v>EG</v>
      </c>
      <c r="E900" s="172" t="s">
        <v>121</v>
      </c>
      <c r="F900" s="172" t="s">
        <v>122</v>
      </c>
      <c r="G900" s="173" t="s">
        <v>183</v>
      </c>
      <c r="H900" s="173"/>
      <c r="I900" s="173"/>
      <c r="J900" s="105">
        <v>202100</v>
      </c>
      <c r="K900" s="197" t="e">
        <f>VLOOKUP(J900,'[3]Item List (3)'!A$1:B$110000,2,FALSE)</f>
        <v>#N/A</v>
      </c>
      <c r="L900" s="105">
        <v>260129022</v>
      </c>
      <c r="M900" s="198" t="str">
        <f t="shared" si="377"/>
        <v>OR</v>
      </c>
      <c r="N900" s="153">
        <v>40</v>
      </c>
      <c r="O900" s="199">
        <f t="shared" si="392"/>
        <v>90</v>
      </c>
      <c r="P900" s="153">
        <v>1</v>
      </c>
      <c r="Q900" s="153">
        <v>84</v>
      </c>
      <c r="R900" s="153"/>
      <c r="S900" s="153"/>
      <c r="T900" s="153"/>
      <c r="U900" s="209">
        <f t="shared" si="393"/>
        <v>84</v>
      </c>
      <c r="V900" s="153">
        <v>120</v>
      </c>
      <c r="W900" s="153"/>
      <c r="X900" s="153"/>
      <c r="Y900" s="153"/>
      <c r="Z900" s="153"/>
      <c r="AA900" s="153"/>
      <c r="AB900" s="153"/>
      <c r="AC900" s="153"/>
      <c r="AD900" s="153"/>
      <c r="AE900" s="153"/>
      <c r="AF900" s="153"/>
      <c r="AG900" s="153"/>
      <c r="AH900" s="153"/>
      <c r="AI900" s="153"/>
      <c r="AJ900" s="153"/>
      <c r="AK900" s="153"/>
      <c r="AL900" s="153"/>
      <c r="AM900" s="153"/>
      <c r="AN900" s="153"/>
      <c r="AO900" s="153"/>
      <c r="AP900" s="153"/>
      <c r="AQ900" s="153"/>
      <c r="AR900" s="153">
        <v>360</v>
      </c>
      <c r="AS900" s="153"/>
      <c r="AT900" s="153"/>
      <c r="AU900" s="153"/>
      <c r="AV900" s="153"/>
      <c r="AW900" s="153"/>
      <c r="AX900" s="153"/>
      <c r="AY900" s="153"/>
      <c r="AZ900" s="153"/>
      <c r="BA900" s="153"/>
      <c r="BB900" s="153"/>
      <c r="BC900" s="153"/>
      <c r="BD900" s="153"/>
      <c r="BE900" s="153"/>
      <c r="BF900" s="153"/>
      <c r="BG900" s="223">
        <f t="shared" si="394"/>
        <v>480</v>
      </c>
      <c r="BH900" s="224">
        <f t="shared" si="395"/>
        <v>8</v>
      </c>
      <c r="BI900" s="225">
        <f t="shared" si="396"/>
        <v>2</v>
      </c>
      <c r="BJ900" s="225">
        <f t="shared" si="397"/>
        <v>25</v>
      </c>
      <c r="BK900" s="226">
        <f t="shared" si="398"/>
        <v>46.6666666666667</v>
      </c>
      <c r="BL900" s="226">
        <f t="shared" si="399"/>
        <v>100</v>
      </c>
      <c r="BM900" s="226">
        <f t="shared" si="400"/>
        <v>11.6666666666667</v>
      </c>
      <c r="BN900" s="237">
        <f t="shared" si="401"/>
        <v>0</v>
      </c>
      <c r="BO900" s="237">
        <f t="shared" si="402"/>
        <v>720</v>
      </c>
      <c r="BP900" s="237">
        <f t="shared" si="403"/>
        <v>6</v>
      </c>
      <c r="BQ900" s="238">
        <f t="shared" si="404"/>
        <v>540</v>
      </c>
      <c r="BW900" s="153">
        <f t="shared" si="376"/>
        <v>84</v>
      </c>
    </row>
    <row r="901" spans="1:75">
      <c r="A901" s="170">
        <v>958</v>
      </c>
      <c r="B901" s="171">
        <v>46066</v>
      </c>
      <c r="C901" s="223" t="s">
        <v>99</v>
      </c>
      <c r="D901" s="130" t="str">
        <f t="shared" si="405"/>
        <v>EG</v>
      </c>
      <c r="E901" s="172" t="s">
        <v>121</v>
      </c>
      <c r="F901" s="172"/>
      <c r="G901" s="173"/>
      <c r="H901" s="173"/>
      <c r="I901" s="173"/>
      <c r="J901" s="105"/>
      <c r="K901" s="197" t="e">
        <f>VLOOKUP(J901,'[3]Item List (3)'!A$1:B$110000,2,FALSE)</f>
        <v>#N/A</v>
      </c>
      <c r="L901" s="105"/>
      <c r="M901" s="198" t="str">
        <f t="shared" si="377"/>
        <v>IR</v>
      </c>
      <c r="N901" s="153"/>
      <c r="O901" s="199" t="str">
        <f t="shared" si="392"/>
        <v/>
      </c>
      <c r="P901" s="153"/>
      <c r="Q901" s="153"/>
      <c r="R901" s="153"/>
      <c r="S901" s="153"/>
      <c r="T901" s="153"/>
      <c r="U901" s="209">
        <f t="shared" si="393"/>
        <v>0</v>
      </c>
      <c r="V901" s="153"/>
      <c r="W901" s="153"/>
      <c r="X901" s="153"/>
      <c r="Y901" s="153"/>
      <c r="Z901" s="153"/>
      <c r="AA901" s="153"/>
      <c r="AB901" s="153"/>
      <c r="AC901" s="153"/>
      <c r="AD901" s="153"/>
      <c r="AE901" s="153"/>
      <c r="AF901" s="153"/>
      <c r="AG901" s="153"/>
      <c r="AH901" s="153"/>
      <c r="AI901" s="153"/>
      <c r="AJ901" s="153"/>
      <c r="AK901" s="153"/>
      <c r="AL901" s="153"/>
      <c r="AM901" s="153"/>
      <c r="AN901" s="153"/>
      <c r="AO901" s="153"/>
      <c r="AP901" s="153"/>
      <c r="AQ901" s="153"/>
      <c r="AR901" s="153">
        <v>480</v>
      </c>
      <c r="AS901" s="153"/>
      <c r="AT901" s="153"/>
      <c r="AU901" s="153"/>
      <c r="AV901" s="153"/>
      <c r="AW901" s="153"/>
      <c r="AX901" s="153"/>
      <c r="AY901" s="153"/>
      <c r="AZ901" s="153"/>
      <c r="BA901" s="153"/>
      <c r="BB901" s="153"/>
      <c r="BC901" s="153"/>
      <c r="BD901" s="153"/>
      <c r="BE901" s="153"/>
      <c r="BF901" s="153"/>
      <c r="BG901" s="223">
        <f t="shared" si="394"/>
        <v>480</v>
      </c>
      <c r="BH901" s="224">
        <f t="shared" si="395"/>
        <v>8</v>
      </c>
      <c r="BI901" s="225">
        <f t="shared" si="396"/>
        <v>0</v>
      </c>
      <c r="BJ901" s="225">
        <f t="shared" si="397"/>
        <v>0</v>
      </c>
      <c r="BK901" s="226">
        <f t="shared" si="398"/>
        <v>0</v>
      </c>
      <c r="BL901" s="226">
        <f t="shared" si="399"/>
        <v>0</v>
      </c>
      <c r="BM901" s="226">
        <f t="shared" si="400"/>
        <v>0</v>
      </c>
      <c r="BN901" s="237">
        <f t="shared" si="401"/>
        <v>0</v>
      </c>
      <c r="BO901" s="237">
        <f t="shared" si="402"/>
        <v>0</v>
      </c>
      <c r="BP901" s="237">
        <f t="shared" si="403"/>
        <v>8</v>
      </c>
      <c r="BQ901" s="238">
        <f t="shared" si="404"/>
        <v>0</v>
      </c>
      <c r="BW901" s="153">
        <f t="shared" si="376"/>
        <v>0</v>
      </c>
    </row>
    <row r="902" spans="1:75">
      <c r="A902" s="170">
        <v>959</v>
      </c>
      <c r="B902" s="171">
        <v>46066</v>
      </c>
      <c r="C902" s="223" t="s">
        <v>97</v>
      </c>
      <c r="D902" s="130" t="str">
        <f t="shared" si="405"/>
        <v>EG</v>
      </c>
      <c r="E902" s="172" t="s">
        <v>125</v>
      </c>
      <c r="F902" s="172" t="s">
        <v>129</v>
      </c>
      <c r="G902" s="173" t="s">
        <v>126</v>
      </c>
      <c r="H902" s="173" t="s">
        <v>124</v>
      </c>
      <c r="I902" s="173"/>
      <c r="J902" s="105">
        <v>100282.4</v>
      </c>
      <c r="K902" s="197" t="str">
        <f>VLOOKUP(J902,'[3]Item List (3)'!A$1:B$110000,2,FALSE)</f>
        <v>D.IR 14537 SPL </v>
      </c>
      <c r="L902" s="105">
        <v>251225005</v>
      </c>
      <c r="M902" s="198" t="str">
        <f t="shared" si="377"/>
        <v>IR</v>
      </c>
      <c r="N902" s="153">
        <v>45</v>
      </c>
      <c r="O902" s="199">
        <f t="shared" si="392"/>
        <v>80</v>
      </c>
      <c r="P902" s="153">
        <v>1</v>
      </c>
      <c r="Q902" s="153">
        <v>332</v>
      </c>
      <c r="R902" s="153">
        <v>3</v>
      </c>
      <c r="S902" s="153"/>
      <c r="T902" s="153"/>
      <c r="U902" s="209">
        <f t="shared" si="393"/>
        <v>332</v>
      </c>
      <c r="V902" s="153">
        <v>300</v>
      </c>
      <c r="W902" s="153"/>
      <c r="X902" s="153"/>
      <c r="Y902" s="153"/>
      <c r="Z902" s="153"/>
      <c r="AA902" s="153"/>
      <c r="AB902" s="153"/>
      <c r="AC902" s="153"/>
      <c r="AD902" s="153"/>
      <c r="AE902" s="153"/>
      <c r="AF902" s="153"/>
      <c r="AG902" s="153"/>
      <c r="AH902" s="153"/>
      <c r="AI902" s="153"/>
      <c r="AJ902" s="153"/>
      <c r="AK902" s="153"/>
      <c r="AL902" s="153"/>
      <c r="AM902" s="153"/>
      <c r="AN902" s="153"/>
      <c r="AO902" s="153"/>
      <c r="AP902" s="153"/>
      <c r="AQ902" s="153"/>
      <c r="AR902" s="153"/>
      <c r="AS902" s="153"/>
      <c r="AT902" s="153"/>
      <c r="AU902" s="153"/>
      <c r="AV902" s="153"/>
      <c r="AW902" s="153"/>
      <c r="AX902" s="153"/>
      <c r="AY902" s="153"/>
      <c r="AZ902" s="153"/>
      <c r="BA902" s="153"/>
      <c r="BB902" s="153"/>
      <c r="BC902" s="153"/>
      <c r="BD902" s="153"/>
      <c r="BE902" s="153"/>
      <c r="BF902" s="153"/>
      <c r="BG902" s="223">
        <f t="shared" si="394"/>
        <v>300</v>
      </c>
      <c r="BH902" s="224">
        <f t="shared" si="395"/>
        <v>5</v>
      </c>
      <c r="BI902" s="225">
        <f t="shared" si="396"/>
        <v>5</v>
      </c>
      <c r="BJ902" s="225">
        <f t="shared" si="397"/>
        <v>100</v>
      </c>
      <c r="BK902" s="226">
        <f t="shared" si="398"/>
        <v>83</v>
      </c>
      <c r="BL902" s="226">
        <f t="shared" si="399"/>
        <v>99.0963855421687</v>
      </c>
      <c r="BM902" s="226">
        <f t="shared" si="400"/>
        <v>82.25</v>
      </c>
      <c r="BN902" s="237">
        <f t="shared" si="401"/>
        <v>0</v>
      </c>
      <c r="BO902" s="237">
        <f t="shared" si="402"/>
        <v>400</v>
      </c>
      <c r="BP902" s="237">
        <f t="shared" si="403"/>
        <v>0</v>
      </c>
      <c r="BQ902" s="238">
        <f t="shared" si="404"/>
        <v>0</v>
      </c>
      <c r="BW902" s="153">
        <f t="shared" si="376"/>
        <v>332</v>
      </c>
    </row>
    <row r="903" spans="1:75">
      <c r="A903" s="170">
        <v>960</v>
      </c>
      <c r="B903" s="171">
        <v>46066</v>
      </c>
      <c r="C903" s="223" t="s">
        <v>97</v>
      </c>
      <c r="D903" s="130" t="str">
        <f t="shared" si="405"/>
        <v>EG</v>
      </c>
      <c r="E903" s="172" t="s">
        <v>125</v>
      </c>
      <c r="F903" s="172" t="s">
        <v>122</v>
      </c>
      <c r="G903" s="173" t="s">
        <v>126</v>
      </c>
      <c r="H903" s="173" t="s">
        <v>124</v>
      </c>
      <c r="I903" s="173"/>
      <c r="J903" s="105">
        <v>208281</v>
      </c>
      <c r="K903" s="197" t="str">
        <f>VLOOKUP(J903,'[3]Item List (3)'!A$1:B$110000,2,FALSE)</f>
        <v>D.OR 14536 </v>
      </c>
      <c r="L903" s="105"/>
      <c r="M903" s="198" t="str">
        <f t="shared" si="377"/>
        <v>OR</v>
      </c>
      <c r="N903" s="153"/>
      <c r="O903" s="199" t="str">
        <f t="shared" si="392"/>
        <v/>
      </c>
      <c r="P903" s="153"/>
      <c r="Q903" s="153"/>
      <c r="R903" s="153"/>
      <c r="S903" s="153"/>
      <c r="T903" s="153"/>
      <c r="U903" s="209">
        <f t="shared" si="393"/>
        <v>0</v>
      </c>
      <c r="V903" s="153"/>
      <c r="W903" s="153">
        <v>180</v>
      </c>
      <c r="X903" s="153"/>
      <c r="Y903" s="153"/>
      <c r="Z903" s="153"/>
      <c r="AA903" s="153"/>
      <c r="AB903" s="153"/>
      <c r="AC903" s="153"/>
      <c r="AD903" s="153"/>
      <c r="AE903" s="153"/>
      <c r="AF903" s="153"/>
      <c r="AG903" s="153"/>
      <c r="AH903" s="153"/>
      <c r="AI903" s="153"/>
      <c r="AJ903" s="153"/>
      <c r="AK903" s="153"/>
      <c r="AL903" s="153"/>
      <c r="AM903" s="153"/>
      <c r="AN903" s="153"/>
      <c r="AO903" s="153"/>
      <c r="AP903" s="153"/>
      <c r="AQ903" s="153"/>
      <c r="AR903" s="153"/>
      <c r="AS903" s="153"/>
      <c r="AT903" s="153"/>
      <c r="AU903" s="153"/>
      <c r="AV903" s="153"/>
      <c r="AW903" s="153"/>
      <c r="AX903" s="153"/>
      <c r="AY903" s="153"/>
      <c r="AZ903" s="153"/>
      <c r="BA903" s="153"/>
      <c r="BB903" s="153"/>
      <c r="BC903" s="153"/>
      <c r="BD903" s="153"/>
      <c r="BE903" s="153"/>
      <c r="BF903" s="153"/>
      <c r="BG903" s="223">
        <f t="shared" si="394"/>
        <v>180</v>
      </c>
      <c r="BH903" s="224">
        <f t="shared" si="395"/>
        <v>3</v>
      </c>
      <c r="BI903" s="225">
        <f t="shared" si="396"/>
        <v>0</v>
      </c>
      <c r="BJ903" s="225">
        <f t="shared" si="397"/>
        <v>0</v>
      </c>
      <c r="BK903" s="226">
        <f t="shared" si="398"/>
        <v>0</v>
      </c>
      <c r="BL903" s="226">
        <f t="shared" si="399"/>
        <v>0</v>
      </c>
      <c r="BM903" s="226">
        <f t="shared" si="400"/>
        <v>0</v>
      </c>
      <c r="BN903" s="237">
        <f t="shared" ref="BN903:BN966" si="406">(W903+AP903+BE903+BF903)/60</f>
        <v>3</v>
      </c>
      <c r="BO903" s="237">
        <f t="shared" ref="BO903:BO966" si="407">IFERROR(((BH903-BN903)*3600)/N903,0)</f>
        <v>0</v>
      </c>
      <c r="BP903" s="237">
        <f t="shared" ref="BP903:BP966" si="408">IFERROR(SUM(W903:BF903)/60-BN903,0)</f>
        <v>0</v>
      </c>
      <c r="BQ903" s="238">
        <f t="shared" ref="BQ903:BQ966" si="409">IFERROR(BP903*3600/N903,0)</f>
        <v>0</v>
      </c>
      <c r="BW903" s="153">
        <f t="shared" si="376"/>
        <v>0</v>
      </c>
    </row>
    <row r="904" spans="1:75">
      <c r="A904" s="170">
        <v>961</v>
      </c>
      <c r="B904" s="171">
        <v>46066</v>
      </c>
      <c r="C904" s="223" t="s">
        <v>99</v>
      </c>
      <c r="D904" s="130" t="str">
        <f t="shared" si="405"/>
        <v>EG</v>
      </c>
      <c r="E904" s="172" t="s">
        <v>125</v>
      </c>
      <c r="F904" s="172" t="s">
        <v>122</v>
      </c>
      <c r="G904" s="173" t="s">
        <v>186</v>
      </c>
      <c r="H904" s="173"/>
      <c r="I904" s="173"/>
      <c r="J904" s="105">
        <v>208281</v>
      </c>
      <c r="K904" s="197" t="str">
        <f>VLOOKUP(J904,'[3]Item List (3)'!A$1:B$110000,2,FALSE)</f>
        <v>D.OR 14536 </v>
      </c>
      <c r="L904" s="105">
        <v>251230010</v>
      </c>
      <c r="M904" s="198" t="str">
        <f t="shared" si="377"/>
        <v>OR</v>
      </c>
      <c r="N904" s="153">
        <v>50</v>
      </c>
      <c r="O904" s="199">
        <f t="shared" si="392"/>
        <v>72</v>
      </c>
      <c r="P904" s="153">
        <v>1</v>
      </c>
      <c r="Q904" s="153">
        <v>47</v>
      </c>
      <c r="R904" s="153">
        <v>10</v>
      </c>
      <c r="S904" s="153"/>
      <c r="T904" s="153"/>
      <c r="U904" s="209">
        <f t="shared" si="393"/>
        <v>47</v>
      </c>
      <c r="V904" s="153">
        <v>50</v>
      </c>
      <c r="W904" s="153"/>
      <c r="X904" s="153">
        <v>70</v>
      </c>
      <c r="Y904" s="153"/>
      <c r="Z904" s="153"/>
      <c r="AA904" s="153"/>
      <c r="AB904" s="153"/>
      <c r="AC904" s="153"/>
      <c r="AD904" s="153"/>
      <c r="AE904" s="153"/>
      <c r="AF904" s="153"/>
      <c r="AG904" s="153"/>
      <c r="AH904" s="153"/>
      <c r="AI904" s="153"/>
      <c r="AJ904" s="153"/>
      <c r="AK904" s="153"/>
      <c r="AL904" s="153"/>
      <c r="AM904" s="153"/>
      <c r="AN904" s="153"/>
      <c r="AO904" s="153"/>
      <c r="AP904" s="153"/>
      <c r="AQ904" s="153"/>
      <c r="AR904" s="153">
        <v>360</v>
      </c>
      <c r="AS904" s="153"/>
      <c r="AT904" s="153"/>
      <c r="AU904" s="153"/>
      <c r="AV904" s="153"/>
      <c r="AW904" s="153"/>
      <c r="AX904" s="153"/>
      <c r="AY904" s="153"/>
      <c r="AZ904" s="153"/>
      <c r="BA904" s="153"/>
      <c r="BB904" s="153"/>
      <c r="BC904" s="153"/>
      <c r="BD904" s="153"/>
      <c r="BE904" s="153"/>
      <c r="BF904" s="153"/>
      <c r="BG904" s="223">
        <f t="shared" si="394"/>
        <v>480</v>
      </c>
      <c r="BH904" s="224">
        <f t="shared" ref="BH904:BH967" si="410">BG904/60</f>
        <v>8</v>
      </c>
      <c r="BI904" s="225">
        <f t="shared" si="396"/>
        <v>0.833333333333333</v>
      </c>
      <c r="BJ904" s="225">
        <f t="shared" si="397"/>
        <v>10.4166666666667</v>
      </c>
      <c r="BK904" s="226">
        <f t="shared" si="398"/>
        <v>78.3333333333334</v>
      </c>
      <c r="BL904" s="226">
        <f t="shared" si="399"/>
        <v>78.7234042553192</v>
      </c>
      <c r="BM904" s="226">
        <f t="shared" si="400"/>
        <v>6.42361111111114</v>
      </c>
      <c r="BN904" s="237">
        <f t="shared" si="406"/>
        <v>0</v>
      </c>
      <c r="BO904" s="237">
        <f t="shared" si="407"/>
        <v>576</v>
      </c>
      <c r="BP904" s="237">
        <f t="shared" si="408"/>
        <v>7.16666666666667</v>
      </c>
      <c r="BQ904" s="238">
        <f t="shared" si="409"/>
        <v>516</v>
      </c>
      <c r="BW904" s="153">
        <f t="shared" ref="BW904:BW967" si="411">Q904*P904</f>
        <v>47</v>
      </c>
    </row>
    <row r="905" spans="1:75">
      <c r="A905" s="170">
        <v>962</v>
      </c>
      <c r="B905" s="171">
        <v>46066</v>
      </c>
      <c r="C905" s="223" t="s">
        <v>97</v>
      </c>
      <c r="D905" s="130" t="str">
        <f t="shared" si="405"/>
        <v>EG</v>
      </c>
      <c r="E905" s="172" t="s">
        <v>128</v>
      </c>
      <c r="F905" s="172" t="s">
        <v>129</v>
      </c>
      <c r="G905" s="173" t="s">
        <v>162</v>
      </c>
      <c r="H905" s="173"/>
      <c r="I905" s="173"/>
      <c r="J905" s="105">
        <v>104247</v>
      </c>
      <c r="K905" s="197" t="str">
        <f>VLOOKUP(J905,'[3]Item List (3)'!A$1:B$110000,2,FALSE)</f>
        <v>IR.209</v>
      </c>
      <c r="L905" s="105">
        <v>260104002</v>
      </c>
      <c r="M905" s="198" t="str">
        <f t="shared" si="377"/>
        <v>IR</v>
      </c>
      <c r="N905" s="153">
        <v>20</v>
      </c>
      <c r="O905" s="199">
        <f t="shared" si="392"/>
        <v>180</v>
      </c>
      <c r="P905" s="153">
        <v>1</v>
      </c>
      <c r="Q905" s="153">
        <v>1408</v>
      </c>
      <c r="R905" s="153">
        <v>5</v>
      </c>
      <c r="S905" s="153"/>
      <c r="T905" s="153"/>
      <c r="U905" s="209">
        <f t="shared" si="393"/>
        <v>1408</v>
      </c>
      <c r="V905" s="153">
        <v>480</v>
      </c>
      <c r="W905" s="153"/>
      <c r="X905" s="153"/>
      <c r="Y905" s="153"/>
      <c r="Z905" s="153"/>
      <c r="AA905" s="153"/>
      <c r="AB905" s="153"/>
      <c r="AC905" s="153"/>
      <c r="AD905" s="153"/>
      <c r="AE905" s="153"/>
      <c r="AF905" s="153"/>
      <c r="AG905" s="153"/>
      <c r="AH905" s="153"/>
      <c r="AI905" s="153"/>
      <c r="AJ905" s="153"/>
      <c r="AK905" s="153"/>
      <c r="AL905" s="153"/>
      <c r="AM905" s="153"/>
      <c r="AN905" s="153"/>
      <c r="AO905" s="153"/>
      <c r="AP905" s="153"/>
      <c r="AQ905" s="153"/>
      <c r="AR905" s="153"/>
      <c r="AS905" s="153"/>
      <c r="AT905" s="153"/>
      <c r="AU905" s="153"/>
      <c r="AV905" s="153"/>
      <c r="AW905" s="153"/>
      <c r="AX905" s="153"/>
      <c r="AY905" s="153"/>
      <c r="AZ905" s="153"/>
      <c r="BA905" s="153"/>
      <c r="BB905" s="153"/>
      <c r="BC905" s="153"/>
      <c r="BD905" s="153"/>
      <c r="BE905" s="153"/>
      <c r="BF905" s="153"/>
      <c r="BG905" s="223">
        <f t="shared" si="394"/>
        <v>480</v>
      </c>
      <c r="BH905" s="224">
        <f t="shared" si="410"/>
        <v>8</v>
      </c>
      <c r="BI905" s="225">
        <f t="shared" si="396"/>
        <v>8</v>
      </c>
      <c r="BJ905" s="225">
        <f t="shared" si="397"/>
        <v>100</v>
      </c>
      <c r="BK905" s="226">
        <f t="shared" si="398"/>
        <v>97.7777777777778</v>
      </c>
      <c r="BL905" s="226">
        <f t="shared" si="399"/>
        <v>99.6448863636364</v>
      </c>
      <c r="BM905" s="226">
        <f t="shared" si="400"/>
        <v>97.4305555555556</v>
      </c>
      <c r="BN905" s="237">
        <f t="shared" si="406"/>
        <v>0</v>
      </c>
      <c r="BO905" s="237">
        <f t="shared" si="407"/>
        <v>1440</v>
      </c>
      <c r="BP905" s="237">
        <f t="shared" si="408"/>
        <v>0</v>
      </c>
      <c r="BQ905" s="238">
        <f t="shared" si="409"/>
        <v>0</v>
      </c>
      <c r="BW905" s="153">
        <f t="shared" si="411"/>
        <v>1408</v>
      </c>
    </row>
    <row r="906" spans="1:75">
      <c r="A906" s="170">
        <v>963</v>
      </c>
      <c r="B906" s="171">
        <v>46066</v>
      </c>
      <c r="C906" s="223" t="s">
        <v>99</v>
      </c>
      <c r="D906" s="130" t="str">
        <f t="shared" si="405"/>
        <v>EG</v>
      </c>
      <c r="E906" s="172" t="s">
        <v>128</v>
      </c>
      <c r="F906" s="172" t="s">
        <v>129</v>
      </c>
      <c r="G906" s="173" t="s">
        <v>173</v>
      </c>
      <c r="H906" s="173" t="s">
        <v>168</v>
      </c>
      <c r="I906" s="173"/>
      <c r="J906" s="105">
        <v>104247</v>
      </c>
      <c r="K906" s="197" t="str">
        <f>VLOOKUP(J906,'[3]Item List (3)'!A$1:B$110000,2,FALSE)</f>
        <v>IR.209</v>
      </c>
      <c r="L906" s="105">
        <v>260104002</v>
      </c>
      <c r="M906" s="198" t="str">
        <f t="shared" si="377"/>
        <v>IR</v>
      </c>
      <c r="N906" s="153">
        <v>20</v>
      </c>
      <c r="O906" s="199">
        <f t="shared" si="392"/>
        <v>180</v>
      </c>
      <c r="P906" s="153">
        <v>1</v>
      </c>
      <c r="Q906" s="153">
        <v>1313</v>
      </c>
      <c r="R906" s="153">
        <v>12</v>
      </c>
      <c r="S906" s="153">
        <v>6</v>
      </c>
      <c r="T906" s="153"/>
      <c r="U906" s="209">
        <f t="shared" si="393"/>
        <v>1319</v>
      </c>
      <c r="V906" s="153">
        <v>480</v>
      </c>
      <c r="W906" s="153"/>
      <c r="X906" s="153"/>
      <c r="Y906" s="153"/>
      <c r="Z906" s="153"/>
      <c r="AA906" s="153"/>
      <c r="AB906" s="153"/>
      <c r="AC906" s="153"/>
      <c r="AD906" s="153"/>
      <c r="AE906" s="153"/>
      <c r="AF906" s="153"/>
      <c r="AG906" s="153"/>
      <c r="AH906" s="153"/>
      <c r="AI906" s="153"/>
      <c r="AJ906" s="153"/>
      <c r="AK906" s="153"/>
      <c r="AL906" s="153"/>
      <c r="AM906" s="153"/>
      <c r="AN906" s="153"/>
      <c r="AO906" s="153"/>
      <c r="AP906" s="153"/>
      <c r="AQ906" s="153"/>
      <c r="AR906" s="153"/>
      <c r="AS906" s="153"/>
      <c r="AT906" s="153"/>
      <c r="AU906" s="153"/>
      <c r="AV906" s="153"/>
      <c r="AW906" s="153"/>
      <c r="AX906" s="153"/>
      <c r="AY906" s="153"/>
      <c r="AZ906" s="153"/>
      <c r="BA906" s="153"/>
      <c r="BB906" s="153"/>
      <c r="BC906" s="153"/>
      <c r="BD906" s="153"/>
      <c r="BE906" s="153"/>
      <c r="BF906" s="153"/>
      <c r="BG906" s="223">
        <f t="shared" si="394"/>
        <v>480</v>
      </c>
      <c r="BH906" s="224">
        <f t="shared" si="410"/>
        <v>8</v>
      </c>
      <c r="BI906" s="225">
        <f t="shared" si="396"/>
        <v>8</v>
      </c>
      <c r="BJ906" s="225">
        <f t="shared" si="397"/>
        <v>100</v>
      </c>
      <c r="BK906" s="226">
        <f t="shared" si="398"/>
        <v>91.5972222222222</v>
      </c>
      <c r="BL906" s="226">
        <f t="shared" si="399"/>
        <v>98.6353297952995</v>
      </c>
      <c r="BM906" s="226">
        <f t="shared" si="400"/>
        <v>90.3472222222222</v>
      </c>
      <c r="BN906" s="237">
        <f t="shared" si="406"/>
        <v>0</v>
      </c>
      <c r="BO906" s="237">
        <f t="shared" si="407"/>
        <v>1440</v>
      </c>
      <c r="BP906" s="237">
        <f t="shared" si="408"/>
        <v>0</v>
      </c>
      <c r="BQ906" s="238">
        <f t="shared" si="409"/>
        <v>0</v>
      </c>
      <c r="BW906" s="153">
        <f t="shared" si="411"/>
        <v>1313</v>
      </c>
    </row>
    <row r="907" spans="1:75">
      <c r="A907" s="170">
        <v>964</v>
      </c>
      <c r="B907" s="171">
        <v>46066</v>
      </c>
      <c r="C907" s="223" t="s">
        <v>97</v>
      </c>
      <c r="D907" s="130" t="str">
        <f t="shared" si="405"/>
        <v>EG</v>
      </c>
      <c r="E907" s="172" t="s">
        <v>131</v>
      </c>
      <c r="F907" s="172"/>
      <c r="G907" s="173"/>
      <c r="H907" s="173"/>
      <c r="I907" s="173"/>
      <c r="J907" s="105"/>
      <c r="K907" s="197" t="e">
        <f>VLOOKUP(J907,'[3]Item List (3)'!A$1:B$110000,2,FALSE)</f>
        <v>#N/A</v>
      </c>
      <c r="L907" s="105"/>
      <c r="M907" s="198" t="str">
        <f t="shared" si="377"/>
        <v>IR</v>
      </c>
      <c r="N907" s="153"/>
      <c r="O907" s="199" t="str">
        <f t="shared" si="392"/>
        <v/>
      </c>
      <c r="P907" s="153"/>
      <c r="Q907" s="153"/>
      <c r="R907" s="153"/>
      <c r="S907" s="153"/>
      <c r="T907" s="153"/>
      <c r="U907" s="209">
        <f t="shared" si="393"/>
        <v>0</v>
      </c>
      <c r="V907" s="153"/>
      <c r="W907" s="153"/>
      <c r="X907" s="153"/>
      <c r="Y907" s="153"/>
      <c r="Z907" s="153"/>
      <c r="AA907" s="153"/>
      <c r="AB907" s="153"/>
      <c r="AC907" s="153"/>
      <c r="AD907" s="153"/>
      <c r="AE907" s="153"/>
      <c r="AF907" s="153"/>
      <c r="AG907" s="153"/>
      <c r="AH907" s="153"/>
      <c r="AI907" s="153"/>
      <c r="AJ907" s="153"/>
      <c r="AK907" s="153"/>
      <c r="AL907" s="153"/>
      <c r="AM907" s="153"/>
      <c r="AN907" s="153"/>
      <c r="AO907" s="153"/>
      <c r="AP907" s="153"/>
      <c r="AQ907" s="153"/>
      <c r="AR907" s="153">
        <v>480</v>
      </c>
      <c r="AS907" s="153"/>
      <c r="AT907" s="153"/>
      <c r="AU907" s="153"/>
      <c r="AV907" s="153"/>
      <c r="AW907" s="153"/>
      <c r="AX907" s="153"/>
      <c r="AY907" s="153"/>
      <c r="AZ907" s="153"/>
      <c r="BA907" s="153"/>
      <c r="BB907" s="153"/>
      <c r="BC907" s="153"/>
      <c r="BD907" s="153"/>
      <c r="BE907" s="153"/>
      <c r="BF907" s="153"/>
      <c r="BG907" s="223">
        <f t="shared" si="394"/>
        <v>480</v>
      </c>
      <c r="BH907" s="224">
        <f t="shared" si="410"/>
        <v>8</v>
      </c>
      <c r="BI907" s="225">
        <f t="shared" si="396"/>
        <v>0</v>
      </c>
      <c r="BJ907" s="225">
        <f t="shared" si="397"/>
        <v>0</v>
      </c>
      <c r="BK907" s="226">
        <f t="shared" si="398"/>
        <v>0</v>
      </c>
      <c r="BL907" s="226">
        <f t="shared" si="399"/>
        <v>0</v>
      </c>
      <c r="BM907" s="226">
        <f t="shared" si="400"/>
        <v>0</v>
      </c>
      <c r="BN907" s="237">
        <f t="shared" si="406"/>
        <v>0</v>
      </c>
      <c r="BO907" s="237">
        <f t="shared" si="407"/>
        <v>0</v>
      </c>
      <c r="BP907" s="237">
        <f t="shared" si="408"/>
        <v>8</v>
      </c>
      <c r="BQ907" s="238">
        <f t="shared" si="409"/>
        <v>0</v>
      </c>
      <c r="BW907" s="153">
        <f t="shared" si="411"/>
        <v>0</v>
      </c>
    </row>
    <row r="908" spans="1:75">
      <c r="A908" s="170">
        <v>965</v>
      </c>
      <c r="B908" s="171">
        <v>46066</v>
      </c>
      <c r="C908" s="223" t="s">
        <v>99</v>
      </c>
      <c r="D908" s="130" t="str">
        <f t="shared" si="405"/>
        <v>EG</v>
      </c>
      <c r="E908" s="172" t="s">
        <v>131</v>
      </c>
      <c r="F908" s="172"/>
      <c r="G908" s="173"/>
      <c r="H908" s="173"/>
      <c r="I908" s="173"/>
      <c r="J908" s="105"/>
      <c r="K908" s="197" t="e">
        <f>VLOOKUP(J908,'[3]Item List (3)'!A$1:B$110000,2,FALSE)</f>
        <v>#N/A</v>
      </c>
      <c r="L908" s="105"/>
      <c r="M908" s="198" t="str">
        <f t="shared" si="377"/>
        <v>IR</v>
      </c>
      <c r="N908" s="153"/>
      <c r="O908" s="199" t="str">
        <f t="shared" si="392"/>
        <v/>
      </c>
      <c r="P908" s="153"/>
      <c r="Q908" s="153"/>
      <c r="R908" s="153"/>
      <c r="S908" s="153"/>
      <c r="T908" s="153"/>
      <c r="U908" s="209">
        <f t="shared" si="393"/>
        <v>0</v>
      </c>
      <c r="V908" s="153"/>
      <c r="W908" s="153"/>
      <c r="X908" s="153"/>
      <c r="Y908" s="153"/>
      <c r="Z908" s="153"/>
      <c r="AA908" s="153"/>
      <c r="AB908" s="153"/>
      <c r="AC908" s="153"/>
      <c r="AD908" s="153"/>
      <c r="AE908" s="153"/>
      <c r="AF908" s="153"/>
      <c r="AG908" s="153"/>
      <c r="AH908" s="153"/>
      <c r="AI908" s="153"/>
      <c r="AJ908" s="153"/>
      <c r="AK908" s="153"/>
      <c r="AL908" s="153"/>
      <c r="AM908" s="153"/>
      <c r="AN908" s="153"/>
      <c r="AO908" s="153"/>
      <c r="AP908" s="153"/>
      <c r="AQ908" s="153"/>
      <c r="AR908" s="153"/>
      <c r="AS908" s="153"/>
      <c r="AT908" s="153"/>
      <c r="AU908" s="153"/>
      <c r="AV908" s="153"/>
      <c r="AW908" s="153"/>
      <c r="AX908" s="153"/>
      <c r="AY908" s="153"/>
      <c r="AZ908" s="153"/>
      <c r="BA908" s="153"/>
      <c r="BB908" s="153"/>
      <c r="BC908" s="153"/>
      <c r="BD908" s="153"/>
      <c r="BE908" s="153"/>
      <c r="BF908" s="153">
        <v>480</v>
      </c>
      <c r="BG908" s="223">
        <f t="shared" si="394"/>
        <v>480</v>
      </c>
      <c r="BH908" s="224">
        <f t="shared" si="410"/>
        <v>8</v>
      </c>
      <c r="BI908" s="225">
        <f t="shared" si="396"/>
        <v>0</v>
      </c>
      <c r="BJ908" s="225">
        <f t="shared" si="397"/>
        <v>0</v>
      </c>
      <c r="BK908" s="226">
        <f t="shared" si="398"/>
        <v>0</v>
      </c>
      <c r="BL908" s="226">
        <f t="shared" si="399"/>
        <v>0</v>
      </c>
      <c r="BM908" s="226">
        <f t="shared" si="400"/>
        <v>0</v>
      </c>
      <c r="BN908" s="237">
        <f t="shared" si="406"/>
        <v>8</v>
      </c>
      <c r="BO908" s="237">
        <f t="shared" si="407"/>
        <v>0</v>
      </c>
      <c r="BP908" s="237">
        <f t="shared" si="408"/>
        <v>0</v>
      </c>
      <c r="BQ908" s="238">
        <f t="shared" si="409"/>
        <v>0</v>
      </c>
      <c r="BW908" s="153">
        <f t="shared" si="411"/>
        <v>0</v>
      </c>
    </row>
    <row r="909" spans="1:75">
      <c r="A909" s="170">
        <v>966</v>
      </c>
      <c r="B909" s="171">
        <v>46066</v>
      </c>
      <c r="C909" s="223" t="s">
        <v>97</v>
      </c>
      <c r="D909" s="130" t="str">
        <f t="shared" si="405"/>
        <v>IG</v>
      </c>
      <c r="E909" s="172" t="s">
        <v>132</v>
      </c>
      <c r="F909" s="172" t="s">
        <v>134</v>
      </c>
      <c r="G909" s="173" t="s">
        <v>148</v>
      </c>
      <c r="H909" s="173"/>
      <c r="I909" s="173"/>
      <c r="J909" s="105">
        <v>104299</v>
      </c>
      <c r="K909" s="197" t="str">
        <f>VLOOKUP(J909,'[3]Item List (3)'!A$1:B$110000,2,FALSE)</f>
        <v>IR.9916</v>
      </c>
      <c r="L909" s="105">
        <v>260104006</v>
      </c>
      <c r="M909" s="198" t="str">
        <f t="shared" si="377"/>
        <v>IR</v>
      </c>
      <c r="N909" s="153">
        <v>23</v>
      </c>
      <c r="O909" s="199">
        <f t="shared" si="392"/>
        <v>156.521739130435</v>
      </c>
      <c r="P909" s="153">
        <v>1</v>
      </c>
      <c r="Q909" s="153">
        <v>814</v>
      </c>
      <c r="R909" s="153">
        <v>2</v>
      </c>
      <c r="S909" s="153">
        <v>26</v>
      </c>
      <c r="T909" s="153">
        <v>1</v>
      </c>
      <c r="U909" s="209">
        <f t="shared" si="393"/>
        <v>841</v>
      </c>
      <c r="V909" s="153">
        <v>315</v>
      </c>
      <c r="W909" s="153"/>
      <c r="X909" s="153"/>
      <c r="Y909" s="153"/>
      <c r="Z909" s="153"/>
      <c r="AA909" s="153"/>
      <c r="AB909" s="153"/>
      <c r="AC909" s="153"/>
      <c r="AD909" s="153"/>
      <c r="AE909" s="153"/>
      <c r="AF909" s="153"/>
      <c r="AG909" s="153"/>
      <c r="AH909" s="153"/>
      <c r="AI909" s="153"/>
      <c r="AJ909" s="153"/>
      <c r="AK909" s="153"/>
      <c r="AL909" s="153"/>
      <c r="AM909" s="153"/>
      <c r="AN909" s="153"/>
      <c r="AO909" s="153"/>
      <c r="AP909" s="153">
        <v>10</v>
      </c>
      <c r="AQ909" s="153"/>
      <c r="AR909" s="153"/>
      <c r="AS909" s="153"/>
      <c r="AT909" s="153"/>
      <c r="AU909" s="153"/>
      <c r="AV909" s="153"/>
      <c r="AW909" s="153"/>
      <c r="AX909" s="153"/>
      <c r="AY909" s="153"/>
      <c r="AZ909" s="153"/>
      <c r="BA909" s="153"/>
      <c r="BB909" s="153"/>
      <c r="BC909" s="153">
        <v>155</v>
      </c>
      <c r="BD909" s="153"/>
      <c r="BE909" s="153"/>
      <c r="BF909" s="153"/>
      <c r="BG909" s="223">
        <f t="shared" si="394"/>
        <v>480</v>
      </c>
      <c r="BH909" s="224">
        <f t="shared" si="410"/>
        <v>8</v>
      </c>
      <c r="BI909" s="225">
        <f t="shared" si="396"/>
        <v>5.25</v>
      </c>
      <c r="BJ909" s="225">
        <f t="shared" si="397"/>
        <v>65.625</v>
      </c>
      <c r="BK909" s="226">
        <f t="shared" si="398"/>
        <v>102.343915343915</v>
      </c>
      <c r="BL909" s="226">
        <f t="shared" si="399"/>
        <v>96.551724137931</v>
      </c>
      <c r="BM909" s="226">
        <f t="shared" si="400"/>
        <v>64.847222222222</v>
      </c>
      <c r="BN909" s="237">
        <f t="shared" si="406"/>
        <v>0.166666666666667</v>
      </c>
      <c r="BO909" s="237">
        <f t="shared" si="407"/>
        <v>1226.08695652174</v>
      </c>
      <c r="BP909" s="237">
        <f t="shared" si="408"/>
        <v>2.58333333333333</v>
      </c>
      <c r="BQ909" s="238">
        <f t="shared" si="409"/>
        <v>404.347826086957</v>
      </c>
      <c r="BW909" s="153">
        <f t="shared" si="411"/>
        <v>814</v>
      </c>
    </row>
    <row r="910" spans="1:75">
      <c r="A910" s="170">
        <v>967</v>
      </c>
      <c r="B910" s="171">
        <v>46066</v>
      </c>
      <c r="C910" s="223" t="s">
        <v>99</v>
      </c>
      <c r="D910" s="130" t="str">
        <f t="shared" si="405"/>
        <v>IG</v>
      </c>
      <c r="E910" s="172" t="s">
        <v>132</v>
      </c>
      <c r="F910" s="172" t="s">
        <v>134</v>
      </c>
      <c r="G910" s="173" t="s">
        <v>148</v>
      </c>
      <c r="H910" s="173" t="s">
        <v>142</v>
      </c>
      <c r="I910" s="173"/>
      <c r="J910" s="105">
        <v>104299</v>
      </c>
      <c r="K910" s="197" t="str">
        <f>VLOOKUP(J910,'[3]Item List (3)'!A$1:B$110000,2,FALSE)</f>
        <v>IR.9916</v>
      </c>
      <c r="L910" s="105">
        <v>260104006</v>
      </c>
      <c r="M910" s="198" t="str">
        <f t="shared" si="377"/>
        <v>IR</v>
      </c>
      <c r="N910" s="153">
        <v>23</v>
      </c>
      <c r="O910" s="199">
        <f t="shared" si="392"/>
        <v>156.521739130435</v>
      </c>
      <c r="P910" s="153">
        <v>1</v>
      </c>
      <c r="Q910" s="153">
        <v>561</v>
      </c>
      <c r="R910" s="153">
        <v>30</v>
      </c>
      <c r="S910" s="153">
        <v>206</v>
      </c>
      <c r="T910" s="153">
        <v>21</v>
      </c>
      <c r="U910" s="209">
        <f t="shared" si="393"/>
        <v>788</v>
      </c>
      <c r="V910" s="153">
        <v>410</v>
      </c>
      <c r="W910" s="153"/>
      <c r="X910" s="153">
        <v>40</v>
      </c>
      <c r="Y910" s="153"/>
      <c r="Z910" s="153"/>
      <c r="AA910" s="153"/>
      <c r="AB910" s="153"/>
      <c r="AC910" s="153"/>
      <c r="AD910" s="153"/>
      <c r="AE910" s="153"/>
      <c r="AF910" s="153"/>
      <c r="AG910" s="153"/>
      <c r="AH910" s="153"/>
      <c r="AI910" s="153"/>
      <c r="AJ910" s="153"/>
      <c r="AK910" s="153"/>
      <c r="AL910" s="153"/>
      <c r="AM910" s="153"/>
      <c r="AN910" s="153"/>
      <c r="AO910" s="153"/>
      <c r="AP910" s="153"/>
      <c r="AQ910" s="153"/>
      <c r="AR910" s="153"/>
      <c r="AS910" s="153"/>
      <c r="AT910" s="153"/>
      <c r="AU910" s="153"/>
      <c r="AV910" s="153"/>
      <c r="AW910" s="153"/>
      <c r="AX910" s="153"/>
      <c r="AY910" s="153"/>
      <c r="AZ910" s="153"/>
      <c r="BA910" s="153"/>
      <c r="BB910" s="153"/>
      <c r="BC910" s="153">
        <v>30</v>
      </c>
      <c r="BD910" s="153"/>
      <c r="BE910" s="153"/>
      <c r="BF910" s="153"/>
      <c r="BG910" s="223">
        <f t="shared" si="394"/>
        <v>480</v>
      </c>
      <c r="BH910" s="224">
        <f t="shared" si="410"/>
        <v>8</v>
      </c>
      <c r="BI910" s="225">
        <f t="shared" si="396"/>
        <v>6.83333333333333</v>
      </c>
      <c r="BJ910" s="225">
        <f t="shared" si="397"/>
        <v>85.4166666666667</v>
      </c>
      <c r="BK910" s="226">
        <f t="shared" si="398"/>
        <v>73.6747967479675</v>
      </c>
      <c r="BL910" s="226">
        <f t="shared" si="399"/>
        <v>67.3857868020305</v>
      </c>
      <c r="BM910" s="226">
        <f t="shared" si="400"/>
        <v>42.40625</v>
      </c>
      <c r="BN910" s="237">
        <f t="shared" si="406"/>
        <v>0</v>
      </c>
      <c r="BO910" s="237">
        <f t="shared" si="407"/>
        <v>1252.17391304348</v>
      </c>
      <c r="BP910" s="237">
        <f t="shared" si="408"/>
        <v>1.16666666666667</v>
      </c>
      <c r="BQ910" s="238">
        <f t="shared" si="409"/>
        <v>182.608695652174</v>
      </c>
      <c r="BW910" s="153">
        <f t="shared" si="411"/>
        <v>561</v>
      </c>
    </row>
    <row r="911" spans="1:75">
      <c r="A911" s="170">
        <v>968</v>
      </c>
      <c r="B911" s="171">
        <v>46066</v>
      </c>
      <c r="C911" s="223" t="s">
        <v>97</v>
      </c>
      <c r="D911" s="130" t="str">
        <f t="shared" si="405"/>
        <v>IG</v>
      </c>
      <c r="E911" s="172" t="s">
        <v>133</v>
      </c>
      <c r="F911" s="172" t="s">
        <v>134</v>
      </c>
      <c r="G911" s="173" t="s">
        <v>183</v>
      </c>
      <c r="H911" s="173" t="s">
        <v>185</v>
      </c>
      <c r="I911" s="173" t="s">
        <v>154</v>
      </c>
      <c r="J911" s="105">
        <v>100742</v>
      </c>
      <c r="K911" s="197" t="str">
        <f>VLOOKUP(J911,'[3]Item List (3)'!A$1:B$110000,2,FALSE)</f>
        <v>IR.IR 32X41X28 </v>
      </c>
      <c r="L911" s="105">
        <v>260127002</v>
      </c>
      <c r="M911" s="198" t="str">
        <f t="shared" si="377"/>
        <v>IR</v>
      </c>
      <c r="N911" s="153">
        <v>35</v>
      </c>
      <c r="O911" s="199">
        <f t="shared" si="392"/>
        <v>102.857142857143</v>
      </c>
      <c r="P911" s="153">
        <v>1</v>
      </c>
      <c r="Q911" s="153">
        <v>591</v>
      </c>
      <c r="R911" s="153">
        <v>3</v>
      </c>
      <c r="S911" s="153">
        <v>6</v>
      </c>
      <c r="T911" s="153"/>
      <c r="U911" s="209">
        <f t="shared" si="393"/>
        <v>597</v>
      </c>
      <c r="V911" s="153">
        <v>400</v>
      </c>
      <c r="W911" s="153"/>
      <c r="X911" s="153"/>
      <c r="Y911" s="153"/>
      <c r="Z911" s="153"/>
      <c r="AA911" s="153"/>
      <c r="AB911" s="153"/>
      <c r="AC911" s="153"/>
      <c r="AD911" s="153"/>
      <c r="AE911" s="153"/>
      <c r="AF911" s="153"/>
      <c r="AG911" s="153">
        <v>60</v>
      </c>
      <c r="AH911" s="153"/>
      <c r="AI911" s="153"/>
      <c r="AJ911" s="153"/>
      <c r="AK911" s="153"/>
      <c r="AL911" s="153"/>
      <c r="AM911" s="153"/>
      <c r="AN911" s="153"/>
      <c r="AO911" s="153"/>
      <c r="AP911" s="153">
        <v>20</v>
      </c>
      <c r="AQ911" s="153"/>
      <c r="AR911" s="153"/>
      <c r="AS911" s="153"/>
      <c r="AT911" s="153"/>
      <c r="AU911" s="153"/>
      <c r="AV911" s="153"/>
      <c r="AW911" s="153"/>
      <c r="AX911" s="153"/>
      <c r="AY911" s="153"/>
      <c r="AZ911" s="153"/>
      <c r="BA911" s="153"/>
      <c r="BB911" s="153"/>
      <c r="BC911" s="153"/>
      <c r="BD911" s="153"/>
      <c r="BE911" s="153"/>
      <c r="BF911" s="153"/>
      <c r="BG911" s="223">
        <f t="shared" si="394"/>
        <v>480</v>
      </c>
      <c r="BH911" s="224">
        <f t="shared" si="410"/>
        <v>8</v>
      </c>
      <c r="BI911" s="225">
        <f t="shared" si="396"/>
        <v>6.66666666666667</v>
      </c>
      <c r="BJ911" s="225">
        <f t="shared" si="397"/>
        <v>83.3333333333333</v>
      </c>
      <c r="BK911" s="226">
        <f t="shared" si="398"/>
        <v>87.0625</v>
      </c>
      <c r="BL911" s="226">
        <f t="shared" si="399"/>
        <v>98.4924623115578</v>
      </c>
      <c r="BM911" s="226">
        <f t="shared" si="400"/>
        <v>71.4583333333333</v>
      </c>
      <c r="BN911" s="237">
        <f t="shared" si="406"/>
        <v>0.333333333333333</v>
      </c>
      <c r="BO911" s="237">
        <f t="shared" si="407"/>
        <v>788.571428571429</v>
      </c>
      <c r="BP911" s="237">
        <f t="shared" si="408"/>
        <v>1</v>
      </c>
      <c r="BQ911" s="238">
        <f t="shared" si="409"/>
        <v>102.857142857143</v>
      </c>
      <c r="BW911" s="153">
        <f t="shared" si="411"/>
        <v>591</v>
      </c>
    </row>
    <row r="912" spans="1:75">
      <c r="A912" s="170">
        <v>969</v>
      </c>
      <c r="B912" s="171">
        <v>46066</v>
      </c>
      <c r="C912" s="223" t="s">
        <v>99</v>
      </c>
      <c r="D912" s="130" t="str">
        <f t="shared" si="405"/>
        <v>IG</v>
      </c>
      <c r="E912" s="172" t="s">
        <v>133</v>
      </c>
      <c r="F912" s="172" t="s">
        <v>134</v>
      </c>
      <c r="G912" s="173" t="s">
        <v>136</v>
      </c>
      <c r="H912" s="173"/>
      <c r="I912" s="173"/>
      <c r="J912" s="105">
        <v>100742</v>
      </c>
      <c r="K912" s="197" t="str">
        <f>VLOOKUP(J912,'[3]Item List (3)'!A$1:B$110000,2,FALSE)</f>
        <v>IR.IR 32X41X28 </v>
      </c>
      <c r="L912" s="105">
        <v>260127002</v>
      </c>
      <c r="M912" s="198" t="str">
        <f t="shared" si="377"/>
        <v>IR</v>
      </c>
      <c r="N912" s="153">
        <v>35</v>
      </c>
      <c r="O912" s="199">
        <f t="shared" si="392"/>
        <v>102.857142857143</v>
      </c>
      <c r="P912" s="153">
        <v>1</v>
      </c>
      <c r="Q912" s="153">
        <v>654</v>
      </c>
      <c r="R912" s="153">
        <v>6</v>
      </c>
      <c r="S912" s="153">
        <v>2</v>
      </c>
      <c r="T912" s="153"/>
      <c r="U912" s="209">
        <f t="shared" si="393"/>
        <v>656</v>
      </c>
      <c r="V912" s="153">
        <v>430</v>
      </c>
      <c r="W912" s="153"/>
      <c r="X912" s="153"/>
      <c r="Y912" s="153"/>
      <c r="Z912" s="153"/>
      <c r="AA912" s="153"/>
      <c r="AB912" s="153"/>
      <c r="AC912" s="153"/>
      <c r="AD912" s="153"/>
      <c r="AE912" s="153">
        <v>10</v>
      </c>
      <c r="AF912" s="153"/>
      <c r="AG912" s="153"/>
      <c r="AH912" s="153"/>
      <c r="AI912" s="153"/>
      <c r="AJ912" s="153"/>
      <c r="AK912" s="153"/>
      <c r="AL912" s="153"/>
      <c r="AM912" s="153"/>
      <c r="AN912" s="153"/>
      <c r="AO912" s="153"/>
      <c r="AP912" s="153">
        <v>30</v>
      </c>
      <c r="AQ912" s="153"/>
      <c r="AR912" s="153"/>
      <c r="AS912" s="153"/>
      <c r="AT912" s="153"/>
      <c r="AU912" s="153"/>
      <c r="AV912" s="153"/>
      <c r="AW912" s="153"/>
      <c r="AX912" s="153"/>
      <c r="AY912" s="153"/>
      <c r="AZ912" s="153"/>
      <c r="BA912" s="153"/>
      <c r="BB912" s="153"/>
      <c r="BC912" s="153">
        <v>10</v>
      </c>
      <c r="BD912" s="153"/>
      <c r="BE912" s="153"/>
      <c r="BF912" s="153"/>
      <c r="BG912" s="223">
        <f t="shared" ref="BG912:BG938" si="412">SUM(V912:BF912)</f>
        <v>480</v>
      </c>
      <c r="BH912" s="224">
        <f t="shared" si="410"/>
        <v>8</v>
      </c>
      <c r="BI912" s="225">
        <f t="shared" si="396"/>
        <v>7.16666666666667</v>
      </c>
      <c r="BJ912" s="225">
        <f t="shared" si="397"/>
        <v>89.5833333333333</v>
      </c>
      <c r="BK912" s="226">
        <f t="shared" si="398"/>
        <v>88.9922480620155</v>
      </c>
      <c r="BL912" s="226">
        <f t="shared" si="399"/>
        <v>98.780487804878</v>
      </c>
      <c r="BM912" s="226">
        <f t="shared" si="400"/>
        <v>78.75</v>
      </c>
      <c r="BN912" s="237">
        <f t="shared" si="406"/>
        <v>0.5</v>
      </c>
      <c r="BO912" s="237">
        <f t="shared" si="407"/>
        <v>771.428571428571</v>
      </c>
      <c r="BP912" s="237">
        <f t="shared" si="408"/>
        <v>0.333333333333333</v>
      </c>
      <c r="BQ912" s="238">
        <f t="shared" si="409"/>
        <v>34.2857142857143</v>
      </c>
      <c r="BW912" s="153">
        <f t="shared" si="411"/>
        <v>654</v>
      </c>
    </row>
    <row r="913" spans="1:75">
      <c r="A913" s="170">
        <v>970</v>
      </c>
      <c r="B913" s="171">
        <v>46066</v>
      </c>
      <c r="C913" s="223" t="s">
        <v>97</v>
      </c>
      <c r="D913" s="130" t="s">
        <v>6</v>
      </c>
      <c r="E913" s="172" t="s">
        <v>137</v>
      </c>
      <c r="F913" s="172" t="s">
        <v>134</v>
      </c>
      <c r="G913" s="173" t="s">
        <v>176</v>
      </c>
      <c r="H913" s="173"/>
      <c r="I913" s="173"/>
      <c r="J913" s="105">
        <v>104299</v>
      </c>
      <c r="K913" s="197" t="str">
        <f>VLOOKUP(J913,'[3]Item List (3)'!A$1:B$110000,2,FALSE)</f>
        <v>IR.9916</v>
      </c>
      <c r="L913" s="105">
        <v>260104006</v>
      </c>
      <c r="M913" s="198" t="str">
        <f t="shared" ref="M913:M976" si="413">IF((LEFT(J913))="2",$L$2,$J$2)</f>
        <v>IR</v>
      </c>
      <c r="N913" s="153">
        <v>23</v>
      </c>
      <c r="O913" s="199">
        <f t="shared" ref="O913:O935" si="414">IFERROR(3600/N913,"")</f>
        <v>156.521739130435</v>
      </c>
      <c r="P913" s="153">
        <v>1</v>
      </c>
      <c r="Q913" s="153">
        <v>232</v>
      </c>
      <c r="R913" s="153">
        <v>3</v>
      </c>
      <c r="S913" s="153">
        <v>17</v>
      </c>
      <c r="T913" s="153"/>
      <c r="U913" s="209">
        <f t="shared" si="393"/>
        <v>249</v>
      </c>
      <c r="V913" s="153">
        <v>105</v>
      </c>
      <c r="W913" s="153"/>
      <c r="X913" s="153"/>
      <c r="Y913" s="153"/>
      <c r="Z913" s="153"/>
      <c r="AA913" s="153"/>
      <c r="AB913" s="153"/>
      <c r="AC913" s="153">
        <v>15</v>
      </c>
      <c r="AD913" s="153"/>
      <c r="AE913" s="153"/>
      <c r="AF913" s="153"/>
      <c r="AG913" s="153"/>
      <c r="AH913" s="153"/>
      <c r="AI913" s="153"/>
      <c r="AJ913" s="153"/>
      <c r="AK913" s="153"/>
      <c r="AL913" s="153"/>
      <c r="AM913" s="153"/>
      <c r="AN913" s="153"/>
      <c r="AO913" s="153"/>
      <c r="AP913" s="153"/>
      <c r="AQ913" s="153"/>
      <c r="AR913" s="153">
        <v>360</v>
      </c>
      <c r="AS913" s="153"/>
      <c r="AT913" s="153"/>
      <c r="AU913" s="153"/>
      <c r="AV913" s="153"/>
      <c r="AW913" s="153"/>
      <c r="AX913" s="153"/>
      <c r="AY913" s="153"/>
      <c r="AZ913" s="153"/>
      <c r="BA913" s="153"/>
      <c r="BB913" s="153"/>
      <c r="BC913" s="153"/>
      <c r="BD913" s="153"/>
      <c r="BE913" s="153"/>
      <c r="BF913" s="153"/>
      <c r="BG913" s="223">
        <f t="shared" si="412"/>
        <v>480</v>
      </c>
      <c r="BH913" s="224">
        <f t="shared" si="410"/>
        <v>8</v>
      </c>
      <c r="BI913" s="225">
        <f t="shared" si="396"/>
        <v>1.75</v>
      </c>
      <c r="BJ913" s="225">
        <f t="shared" si="397"/>
        <v>21.875</v>
      </c>
      <c r="BK913" s="226">
        <f t="shared" si="398"/>
        <v>90.9047619047619</v>
      </c>
      <c r="BL913" s="226">
        <f t="shared" si="399"/>
        <v>91.9678714859438</v>
      </c>
      <c r="BM913" s="226">
        <f t="shared" si="400"/>
        <v>18.2881944444444</v>
      </c>
      <c r="BN913" s="237">
        <f t="shared" si="406"/>
        <v>0</v>
      </c>
      <c r="BO913" s="237">
        <f t="shared" si="407"/>
        <v>1252.17391304348</v>
      </c>
      <c r="BP913" s="237">
        <f t="shared" si="408"/>
        <v>6.25</v>
      </c>
      <c r="BQ913" s="238">
        <f t="shared" si="409"/>
        <v>978.260869565217</v>
      </c>
      <c r="BW913" s="153">
        <f t="shared" si="411"/>
        <v>232</v>
      </c>
    </row>
    <row r="914" spans="1:75">
      <c r="A914" s="170">
        <v>971</v>
      </c>
      <c r="B914" s="171">
        <v>46066</v>
      </c>
      <c r="C914" s="223" t="s">
        <v>99</v>
      </c>
      <c r="D914" s="130" t="str">
        <f t="shared" si="405"/>
        <v>IG</v>
      </c>
      <c r="E914" s="172" t="s">
        <v>137</v>
      </c>
      <c r="F914" s="172" t="s">
        <v>134</v>
      </c>
      <c r="G914" s="173" t="s">
        <v>142</v>
      </c>
      <c r="H914" s="173"/>
      <c r="I914" s="173"/>
      <c r="J914" s="105">
        <v>104299</v>
      </c>
      <c r="K914" s="197" t="str">
        <f>VLOOKUP(J914,'[3]Item List (3)'!A$1:B$110000,2,FALSE)</f>
        <v>IR.9916</v>
      </c>
      <c r="L914" s="105">
        <v>260104006</v>
      </c>
      <c r="M914" s="198" t="str">
        <f t="shared" si="413"/>
        <v>IR</v>
      </c>
      <c r="N914" s="153">
        <v>23</v>
      </c>
      <c r="O914" s="199">
        <f t="shared" si="414"/>
        <v>156.521739130435</v>
      </c>
      <c r="P914" s="153">
        <v>1</v>
      </c>
      <c r="Q914" s="153">
        <v>92</v>
      </c>
      <c r="R914" s="153">
        <v>6</v>
      </c>
      <c r="S914" s="153">
        <v>2</v>
      </c>
      <c r="T914" s="153"/>
      <c r="U914" s="209">
        <f t="shared" si="393"/>
        <v>94</v>
      </c>
      <c r="V914" s="153">
        <v>80</v>
      </c>
      <c r="W914" s="153"/>
      <c r="X914" s="153"/>
      <c r="Y914" s="153"/>
      <c r="Z914" s="153"/>
      <c r="AA914" s="153"/>
      <c r="AB914" s="153"/>
      <c r="AC914" s="153"/>
      <c r="AD914" s="153"/>
      <c r="AE914" s="153"/>
      <c r="AF914" s="153"/>
      <c r="AG914" s="153"/>
      <c r="AH914" s="153"/>
      <c r="AI914" s="153"/>
      <c r="AJ914" s="153"/>
      <c r="AK914" s="153"/>
      <c r="AL914" s="153"/>
      <c r="AM914" s="153"/>
      <c r="AN914" s="153"/>
      <c r="AO914" s="153"/>
      <c r="AP914" s="153"/>
      <c r="AQ914" s="153"/>
      <c r="AR914" s="153">
        <v>300</v>
      </c>
      <c r="AS914" s="153"/>
      <c r="AT914" s="153"/>
      <c r="AU914" s="153"/>
      <c r="AV914" s="153"/>
      <c r="AW914" s="153">
        <v>100</v>
      </c>
      <c r="AX914" s="153"/>
      <c r="AY914" s="153"/>
      <c r="AZ914" s="153"/>
      <c r="BA914" s="153"/>
      <c r="BB914" s="153"/>
      <c r="BC914" s="153"/>
      <c r="BD914" s="153"/>
      <c r="BE914" s="153"/>
      <c r="BF914" s="153"/>
      <c r="BG914" s="223">
        <f t="shared" si="412"/>
        <v>480</v>
      </c>
      <c r="BH914" s="224">
        <f t="shared" si="410"/>
        <v>8</v>
      </c>
      <c r="BI914" s="225">
        <f t="shared" si="396"/>
        <v>1.33333333333333</v>
      </c>
      <c r="BJ914" s="225">
        <f t="shared" si="397"/>
        <v>16.6666666666667</v>
      </c>
      <c r="BK914" s="226">
        <f t="shared" si="398"/>
        <v>45.0416666666667</v>
      </c>
      <c r="BL914" s="226">
        <f t="shared" si="399"/>
        <v>91.4893617021277</v>
      </c>
      <c r="BM914" s="226">
        <f t="shared" si="400"/>
        <v>6.86805555555557</v>
      </c>
      <c r="BN914" s="237">
        <f t="shared" si="406"/>
        <v>0</v>
      </c>
      <c r="BO914" s="237">
        <f t="shared" si="407"/>
        <v>1252.17391304348</v>
      </c>
      <c r="BP914" s="237">
        <f t="shared" si="408"/>
        <v>6.66666666666667</v>
      </c>
      <c r="BQ914" s="238">
        <f t="shared" si="409"/>
        <v>1043.47826086957</v>
      </c>
      <c r="BW914" s="153">
        <f t="shared" si="411"/>
        <v>92</v>
      </c>
    </row>
    <row r="915" spans="1:75">
      <c r="A915" s="170">
        <v>972</v>
      </c>
      <c r="B915" s="171">
        <v>46066</v>
      </c>
      <c r="C915" s="223" t="s">
        <v>97</v>
      </c>
      <c r="D915" s="130" t="str">
        <f t="shared" si="405"/>
        <v>IG</v>
      </c>
      <c r="E915" s="172" t="s">
        <v>138</v>
      </c>
      <c r="F915" s="172" t="s">
        <v>134</v>
      </c>
      <c r="G915" s="173" t="s">
        <v>143</v>
      </c>
      <c r="H915" s="173" t="s">
        <v>176</v>
      </c>
      <c r="I915" s="173" t="s">
        <v>183</v>
      </c>
      <c r="J915" s="105">
        <v>208497</v>
      </c>
      <c r="K915" s="197" t="str">
        <f>VLOOKUP(J915,'[3]Item List (3)'!A$1:B$110000,2,FALSE)</f>
        <v>NB.OR 95076 </v>
      </c>
      <c r="L915" s="105">
        <v>260129019</v>
      </c>
      <c r="M915" s="198" t="str">
        <f t="shared" si="413"/>
        <v>OR</v>
      </c>
      <c r="N915" s="153">
        <v>35</v>
      </c>
      <c r="O915" s="199">
        <f t="shared" si="414"/>
        <v>102.857142857143</v>
      </c>
      <c r="P915" s="153">
        <v>1</v>
      </c>
      <c r="Q915" s="153">
        <v>634</v>
      </c>
      <c r="R915" s="153">
        <v>28</v>
      </c>
      <c r="S915" s="153"/>
      <c r="T915" s="153"/>
      <c r="U915" s="209">
        <f t="shared" si="393"/>
        <v>634</v>
      </c>
      <c r="V915" s="153">
        <v>430</v>
      </c>
      <c r="W915" s="153"/>
      <c r="X915" s="153"/>
      <c r="Y915" s="153"/>
      <c r="Z915" s="153">
        <v>30</v>
      </c>
      <c r="AA915" s="153"/>
      <c r="AB915" s="153"/>
      <c r="AC915" s="153"/>
      <c r="AD915" s="153"/>
      <c r="AE915" s="153"/>
      <c r="AF915" s="153"/>
      <c r="AG915" s="153"/>
      <c r="AH915" s="153"/>
      <c r="AI915" s="153"/>
      <c r="AJ915" s="153"/>
      <c r="AK915" s="153"/>
      <c r="AL915" s="153"/>
      <c r="AM915" s="153"/>
      <c r="AN915" s="153"/>
      <c r="AO915" s="153"/>
      <c r="AP915" s="153">
        <v>20</v>
      </c>
      <c r="AQ915" s="153"/>
      <c r="AR915" s="153"/>
      <c r="AS915" s="153"/>
      <c r="AT915" s="153"/>
      <c r="AU915" s="153"/>
      <c r="AV915" s="153"/>
      <c r="AW915" s="153"/>
      <c r="AX915" s="153"/>
      <c r="AY915" s="153"/>
      <c r="AZ915" s="153"/>
      <c r="BA915" s="153"/>
      <c r="BB915" s="153"/>
      <c r="BC915" s="153"/>
      <c r="BD915" s="153"/>
      <c r="BE915" s="153"/>
      <c r="BF915" s="153"/>
      <c r="BG915" s="223">
        <f t="shared" si="412"/>
        <v>480</v>
      </c>
      <c r="BH915" s="224">
        <f t="shared" si="410"/>
        <v>8</v>
      </c>
      <c r="BI915" s="225">
        <f t="shared" si="396"/>
        <v>7.16666666666667</v>
      </c>
      <c r="BJ915" s="225">
        <f t="shared" si="397"/>
        <v>89.5833333333333</v>
      </c>
      <c r="BK915" s="226">
        <f t="shared" si="398"/>
        <v>86.0077519379845</v>
      </c>
      <c r="BL915" s="226">
        <f t="shared" si="399"/>
        <v>95.583596214511</v>
      </c>
      <c r="BM915" s="226">
        <f t="shared" si="400"/>
        <v>73.6458333333333</v>
      </c>
      <c r="BN915" s="237">
        <f t="shared" si="406"/>
        <v>0.333333333333333</v>
      </c>
      <c r="BO915" s="237">
        <f t="shared" si="407"/>
        <v>788.571428571429</v>
      </c>
      <c r="BP915" s="237">
        <f t="shared" si="408"/>
        <v>0.5</v>
      </c>
      <c r="BQ915" s="238">
        <f t="shared" si="409"/>
        <v>51.4285714285714</v>
      </c>
      <c r="BW915" s="153">
        <f t="shared" si="411"/>
        <v>634</v>
      </c>
    </row>
    <row r="916" spans="1:75">
      <c r="A916" s="170">
        <v>973</v>
      </c>
      <c r="B916" s="171">
        <v>46066</v>
      </c>
      <c r="C916" s="223" t="s">
        <v>99</v>
      </c>
      <c r="D916" s="130" t="str">
        <f t="shared" si="405"/>
        <v>IG</v>
      </c>
      <c r="E916" s="172" t="s">
        <v>138</v>
      </c>
      <c r="F916" s="172" t="s">
        <v>134</v>
      </c>
      <c r="G916" s="173" t="s">
        <v>154</v>
      </c>
      <c r="H916" s="173"/>
      <c r="I916" s="173"/>
      <c r="J916" s="105">
        <v>208497</v>
      </c>
      <c r="K916" s="197" t="str">
        <f>VLOOKUP(J916,'[3]Item List (3)'!A$1:B$110000,2,FALSE)</f>
        <v>NB.OR 95076 </v>
      </c>
      <c r="L916" s="105">
        <v>260129019</v>
      </c>
      <c r="M916" s="198" t="str">
        <f t="shared" si="413"/>
        <v>OR</v>
      </c>
      <c r="N916" s="153">
        <v>35</v>
      </c>
      <c r="O916" s="199">
        <f t="shared" si="414"/>
        <v>102.857142857143</v>
      </c>
      <c r="P916" s="153">
        <v>1</v>
      </c>
      <c r="Q916" s="153">
        <v>723</v>
      </c>
      <c r="R916" s="153">
        <v>10</v>
      </c>
      <c r="S916" s="153"/>
      <c r="T916" s="153"/>
      <c r="U916" s="209">
        <f t="shared" si="393"/>
        <v>723</v>
      </c>
      <c r="V916" s="153">
        <v>460</v>
      </c>
      <c r="W916" s="153"/>
      <c r="X916" s="153"/>
      <c r="Y916" s="153"/>
      <c r="Z916" s="153"/>
      <c r="AA916" s="153"/>
      <c r="AB916" s="153"/>
      <c r="AC916" s="153"/>
      <c r="AD916" s="153"/>
      <c r="AE916" s="153"/>
      <c r="AF916" s="153"/>
      <c r="AG916" s="153"/>
      <c r="AH916" s="153"/>
      <c r="AI916" s="153"/>
      <c r="AJ916" s="153"/>
      <c r="AK916" s="153"/>
      <c r="AL916" s="153"/>
      <c r="AM916" s="153"/>
      <c r="AN916" s="153"/>
      <c r="AO916" s="153"/>
      <c r="AP916" s="153">
        <v>20</v>
      </c>
      <c r="AQ916" s="153"/>
      <c r="AR916" s="153"/>
      <c r="AS916" s="153"/>
      <c r="AT916" s="153"/>
      <c r="AU916" s="153"/>
      <c r="AV916" s="153"/>
      <c r="AW916" s="153"/>
      <c r="AX916" s="153"/>
      <c r="AY916" s="153"/>
      <c r="AZ916" s="153"/>
      <c r="BA916" s="153"/>
      <c r="BB916" s="153"/>
      <c r="BC916" s="153"/>
      <c r="BD916" s="153"/>
      <c r="BE916" s="153"/>
      <c r="BF916" s="153"/>
      <c r="BG916" s="223">
        <f t="shared" si="412"/>
        <v>480</v>
      </c>
      <c r="BH916" s="224">
        <f t="shared" si="410"/>
        <v>8</v>
      </c>
      <c r="BI916" s="225">
        <f t="shared" si="396"/>
        <v>7.66666666666667</v>
      </c>
      <c r="BJ916" s="225">
        <f t="shared" si="397"/>
        <v>95.8333333333333</v>
      </c>
      <c r="BK916" s="226">
        <f t="shared" si="398"/>
        <v>91.6847826086956</v>
      </c>
      <c r="BL916" s="226">
        <f t="shared" si="399"/>
        <v>98.6168741355463</v>
      </c>
      <c r="BM916" s="226">
        <f t="shared" si="400"/>
        <v>86.6493055555555</v>
      </c>
      <c r="BN916" s="237">
        <f t="shared" si="406"/>
        <v>0.333333333333333</v>
      </c>
      <c r="BO916" s="237">
        <f t="shared" si="407"/>
        <v>788.571428571429</v>
      </c>
      <c r="BP916" s="237">
        <f t="shared" si="408"/>
        <v>0</v>
      </c>
      <c r="BQ916" s="238">
        <f t="shared" si="409"/>
        <v>0</v>
      </c>
      <c r="BW916" s="153">
        <f t="shared" si="411"/>
        <v>723</v>
      </c>
    </row>
    <row r="917" spans="1:75">
      <c r="A917" s="170">
        <v>974</v>
      </c>
      <c r="B917" s="171">
        <v>46066</v>
      </c>
      <c r="C917" s="223" t="s">
        <v>97</v>
      </c>
      <c r="D917" s="130" t="str">
        <f t="shared" si="405"/>
        <v>IG</v>
      </c>
      <c r="E917" s="172" t="s">
        <v>139</v>
      </c>
      <c r="F917" s="172" t="s">
        <v>134</v>
      </c>
      <c r="G917" s="173" t="s">
        <v>185</v>
      </c>
      <c r="H917" s="173" t="s">
        <v>143</v>
      </c>
      <c r="I917" s="173"/>
      <c r="J917" s="105">
        <v>202100</v>
      </c>
      <c r="K917" s="197" t="e">
        <f>VLOOKUP(J917,'[3]Item List (3)'!A$1:B$110000,2,FALSE)</f>
        <v>#N/A</v>
      </c>
      <c r="L917" s="105">
        <v>260129022</v>
      </c>
      <c r="M917" s="198" t="str">
        <f t="shared" si="413"/>
        <v>OR</v>
      </c>
      <c r="N917" s="153">
        <v>55</v>
      </c>
      <c r="O917" s="199">
        <f t="shared" si="414"/>
        <v>65.4545454545455</v>
      </c>
      <c r="P917" s="153">
        <v>1</v>
      </c>
      <c r="Q917" s="153">
        <v>171</v>
      </c>
      <c r="R917" s="153">
        <v>27</v>
      </c>
      <c r="S917" s="153">
        <v>3</v>
      </c>
      <c r="T917" s="153">
        <v>1</v>
      </c>
      <c r="U917" s="209">
        <f t="shared" ref="U917:U948" si="415">Q917+S917+T917</f>
        <v>175</v>
      </c>
      <c r="V917" s="153">
        <v>220</v>
      </c>
      <c r="W917" s="153">
        <v>60</v>
      </c>
      <c r="X917" s="153"/>
      <c r="Y917" s="153"/>
      <c r="Z917" s="153"/>
      <c r="AA917" s="153"/>
      <c r="AB917" s="153"/>
      <c r="AC917" s="153"/>
      <c r="AD917" s="153"/>
      <c r="AE917" s="153"/>
      <c r="AF917" s="153">
        <v>10</v>
      </c>
      <c r="AG917" s="153"/>
      <c r="AH917" s="153"/>
      <c r="AI917" s="153"/>
      <c r="AJ917" s="153">
        <v>120</v>
      </c>
      <c r="AK917" s="153"/>
      <c r="AL917" s="153"/>
      <c r="AM917" s="153"/>
      <c r="AN917" s="153"/>
      <c r="AO917" s="153"/>
      <c r="AP917" s="153">
        <v>10</v>
      </c>
      <c r="AQ917" s="153"/>
      <c r="AR917" s="153">
        <v>60</v>
      </c>
      <c r="AS917" s="153"/>
      <c r="AT917" s="153"/>
      <c r="AU917" s="153"/>
      <c r="AV917" s="153"/>
      <c r="AW917" s="153"/>
      <c r="AX917" s="153"/>
      <c r="AY917" s="153"/>
      <c r="AZ917" s="153"/>
      <c r="BA917" s="153"/>
      <c r="BB917" s="153"/>
      <c r="BC917" s="153"/>
      <c r="BD917" s="153"/>
      <c r="BE917" s="153"/>
      <c r="BF917" s="153"/>
      <c r="BG917" s="223">
        <f t="shared" si="412"/>
        <v>480</v>
      </c>
      <c r="BH917" s="224">
        <f t="shared" si="410"/>
        <v>8</v>
      </c>
      <c r="BI917" s="225">
        <f t="shared" si="396"/>
        <v>3.66666666666667</v>
      </c>
      <c r="BJ917" s="225">
        <f t="shared" si="397"/>
        <v>45.8333333333333</v>
      </c>
      <c r="BK917" s="226">
        <f t="shared" si="398"/>
        <v>72.9166666666667</v>
      </c>
      <c r="BL917" s="226">
        <f t="shared" si="399"/>
        <v>82.2857142857143</v>
      </c>
      <c r="BM917" s="226">
        <f t="shared" si="400"/>
        <v>27.5</v>
      </c>
      <c r="BN917" s="237">
        <f t="shared" si="406"/>
        <v>1.16666666666667</v>
      </c>
      <c r="BO917" s="237">
        <f t="shared" si="407"/>
        <v>447.272727272727</v>
      </c>
      <c r="BP917" s="237">
        <f t="shared" si="408"/>
        <v>3.16666666666667</v>
      </c>
      <c r="BQ917" s="238">
        <f t="shared" si="409"/>
        <v>207.272727272727</v>
      </c>
      <c r="BW917" s="153">
        <f t="shared" si="411"/>
        <v>171</v>
      </c>
    </row>
    <row r="918" spans="1:75">
      <c r="A918" s="170">
        <v>975</v>
      </c>
      <c r="B918" s="171">
        <v>46066</v>
      </c>
      <c r="C918" s="223" t="s">
        <v>99</v>
      </c>
      <c r="D918" s="130" t="str">
        <f t="shared" si="405"/>
        <v>IG</v>
      </c>
      <c r="E918" s="172" t="s">
        <v>139</v>
      </c>
      <c r="F918" s="172" t="s">
        <v>134</v>
      </c>
      <c r="G918" s="173" t="s">
        <v>187</v>
      </c>
      <c r="H918" s="173"/>
      <c r="I918" s="173"/>
      <c r="J918" s="105">
        <v>202100</v>
      </c>
      <c r="K918" s="197" t="e">
        <f>VLOOKUP(J918,'[3]Item List (3)'!A$1:B$110000,2,FALSE)</f>
        <v>#N/A</v>
      </c>
      <c r="L918" s="105">
        <v>260129022</v>
      </c>
      <c r="M918" s="198" t="str">
        <f t="shared" si="413"/>
        <v>OR</v>
      </c>
      <c r="N918" s="153">
        <v>55</v>
      </c>
      <c r="O918" s="199">
        <f t="shared" si="414"/>
        <v>65.4545454545455</v>
      </c>
      <c r="P918" s="153">
        <v>1</v>
      </c>
      <c r="Q918" s="153">
        <v>65</v>
      </c>
      <c r="R918" s="153">
        <v>5</v>
      </c>
      <c r="S918" s="153"/>
      <c r="T918" s="153"/>
      <c r="U918" s="209">
        <f t="shared" si="415"/>
        <v>65</v>
      </c>
      <c r="V918" s="153">
        <v>60</v>
      </c>
      <c r="W918" s="153"/>
      <c r="X918" s="153">
        <v>20</v>
      </c>
      <c r="Y918" s="153"/>
      <c r="Z918" s="153"/>
      <c r="AA918" s="153"/>
      <c r="AB918" s="153"/>
      <c r="AC918" s="153"/>
      <c r="AD918" s="153"/>
      <c r="AE918" s="153"/>
      <c r="AF918" s="153"/>
      <c r="AG918" s="153"/>
      <c r="AH918" s="153"/>
      <c r="AI918" s="153"/>
      <c r="AJ918" s="153"/>
      <c r="AK918" s="153"/>
      <c r="AL918" s="153"/>
      <c r="AM918" s="153"/>
      <c r="AN918" s="153"/>
      <c r="AO918" s="153"/>
      <c r="AP918" s="153">
        <v>10</v>
      </c>
      <c r="AQ918" s="153"/>
      <c r="AR918" s="153"/>
      <c r="AS918" s="153"/>
      <c r="AT918" s="153"/>
      <c r="AU918" s="153"/>
      <c r="AV918" s="153"/>
      <c r="AW918" s="153"/>
      <c r="AX918" s="153"/>
      <c r="AY918" s="153"/>
      <c r="AZ918" s="153"/>
      <c r="BA918" s="153"/>
      <c r="BB918" s="153"/>
      <c r="BC918" s="153"/>
      <c r="BD918" s="153"/>
      <c r="BE918" s="153"/>
      <c r="BF918" s="153"/>
      <c r="BG918" s="223">
        <f t="shared" si="412"/>
        <v>90</v>
      </c>
      <c r="BH918" s="224">
        <f t="shared" si="410"/>
        <v>1.5</v>
      </c>
      <c r="BI918" s="225">
        <f t="shared" si="396"/>
        <v>1</v>
      </c>
      <c r="BJ918" s="225">
        <f t="shared" si="397"/>
        <v>66.6666666666667</v>
      </c>
      <c r="BK918" s="226">
        <f t="shared" si="398"/>
        <v>99.3055555555556</v>
      </c>
      <c r="BL918" s="226">
        <f t="shared" si="399"/>
        <v>92.3076923076923</v>
      </c>
      <c r="BM918" s="226">
        <f t="shared" si="400"/>
        <v>61.1111111111112</v>
      </c>
      <c r="BN918" s="237">
        <f t="shared" si="406"/>
        <v>0.166666666666667</v>
      </c>
      <c r="BO918" s="237">
        <f t="shared" si="407"/>
        <v>87.2727272727273</v>
      </c>
      <c r="BP918" s="237">
        <f t="shared" si="408"/>
        <v>0.333333333333333</v>
      </c>
      <c r="BQ918" s="238">
        <f t="shared" si="409"/>
        <v>21.8181818181818</v>
      </c>
      <c r="BW918" s="153">
        <f t="shared" si="411"/>
        <v>65</v>
      </c>
    </row>
    <row r="919" spans="1:75">
      <c r="A919" s="170">
        <v>976</v>
      </c>
      <c r="B919" s="171">
        <v>46066</v>
      </c>
      <c r="C919" s="223" t="s">
        <v>99</v>
      </c>
      <c r="D919" s="130" t="str">
        <f t="shared" si="405"/>
        <v>IG</v>
      </c>
      <c r="E919" s="172" t="s">
        <v>139</v>
      </c>
      <c r="F919" s="172" t="s">
        <v>134</v>
      </c>
      <c r="G919" s="173" t="s">
        <v>187</v>
      </c>
      <c r="H919" s="173"/>
      <c r="I919" s="173"/>
      <c r="J919" s="105">
        <v>202100</v>
      </c>
      <c r="K919" s="197" t="e">
        <f>VLOOKUP(J919,'[3]Item List (3)'!A$1:B$110000,2,FALSE)</f>
        <v>#N/A</v>
      </c>
      <c r="L919" s="105">
        <v>260129022</v>
      </c>
      <c r="M919" s="198" t="str">
        <f t="shared" si="413"/>
        <v>OR</v>
      </c>
      <c r="N919" s="153">
        <v>45</v>
      </c>
      <c r="O919" s="199">
        <f t="shared" si="414"/>
        <v>80</v>
      </c>
      <c r="P919" s="153">
        <v>1</v>
      </c>
      <c r="Q919" s="153">
        <v>235</v>
      </c>
      <c r="R919" s="153">
        <v>9</v>
      </c>
      <c r="S919" s="153">
        <v>2</v>
      </c>
      <c r="T919" s="153"/>
      <c r="U919" s="209">
        <f t="shared" si="415"/>
        <v>237</v>
      </c>
      <c r="V919" s="153">
        <v>240</v>
      </c>
      <c r="W919" s="153">
        <v>150</v>
      </c>
      <c r="X919" s="153"/>
      <c r="Y919" s="153"/>
      <c r="Z919" s="153"/>
      <c r="AA919" s="153"/>
      <c r="AB919" s="153"/>
      <c r="AC919" s="153"/>
      <c r="AD919" s="153"/>
      <c r="AE919" s="153"/>
      <c r="AF919" s="153"/>
      <c r="AG919" s="153"/>
      <c r="AH919" s="153"/>
      <c r="AI919" s="153"/>
      <c r="AJ919" s="153"/>
      <c r="AK919" s="153"/>
      <c r="AL919" s="153"/>
      <c r="AM919" s="153"/>
      <c r="AN919" s="153"/>
      <c r="AO919" s="153"/>
      <c r="AP919" s="153"/>
      <c r="AQ919" s="153"/>
      <c r="AR919" s="153"/>
      <c r="AS919" s="153"/>
      <c r="AT919" s="153"/>
      <c r="AU919" s="153"/>
      <c r="AV919" s="153"/>
      <c r="AW919" s="153"/>
      <c r="AX919" s="153"/>
      <c r="AY919" s="153"/>
      <c r="AZ919" s="153"/>
      <c r="BA919" s="153"/>
      <c r="BB919" s="153"/>
      <c r="BC919" s="153"/>
      <c r="BD919" s="153"/>
      <c r="BE919" s="153"/>
      <c r="BF919" s="153"/>
      <c r="BG919" s="223">
        <f t="shared" si="412"/>
        <v>390</v>
      </c>
      <c r="BH919" s="224">
        <f t="shared" si="410"/>
        <v>6.5</v>
      </c>
      <c r="BI919" s="225">
        <f t="shared" si="396"/>
        <v>4</v>
      </c>
      <c r="BJ919" s="225">
        <f t="shared" si="397"/>
        <v>61.5384615384615</v>
      </c>
      <c r="BK919" s="226">
        <f t="shared" si="398"/>
        <v>74.0625</v>
      </c>
      <c r="BL919" s="226">
        <f t="shared" si="399"/>
        <v>95.3586497890295</v>
      </c>
      <c r="BM919" s="226">
        <f t="shared" si="400"/>
        <v>43.4615384615384</v>
      </c>
      <c r="BN919" s="237">
        <f t="shared" si="406"/>
        <v>2.5</v>
      </c>
      <c r="BO919" s="237">
        <f t="shared" si="407"/>
        <v>320</v>
      </c>
      <c r="BP919" s="237">
        <f t="shared" si="408"/>
        <v>0</v>
      </c>
      <c r="BQ919" s="238">
        <f t="shared" si="409"/>
        <v>0</v>
      </c>
      <c r="BW919" s="153">
        <f t="shared" si="411"/>
        <v>235</v>
      </c>
    </row>
    <row r="920" spans="1:75">
      <c r="A920" s="170">
        <v>977</v>
      </c>
      <c r="B920" s="171">
        <v>46066</v>
      </c>
      <c r="C920" s="223" t="s">
        <v>97</v>
      </c>
      <c r="D920" s="130" t="str">
        <f t="shared" si="405"/>
        <v>IG</v>
      </c>
      <c r="E920" s="172" t="s">
        <v>144</v>
      </c>
      <c r="F920" s="172" t="s">
        <v>134</v>
      </c>
      <c r="G920" s="173" t="s">
        <v>145</v>
      </c>
      <c r="H920" s="173"/>
      <c r="I920" s="173"/>
      <c r="J920" s="105">
        <v>208247</v>
      </c>
      <c r="K920" s="197" t="str">
        <f>VLOOKUP(J920,'[3]Item List (3)'!A$1:B$110000,2,FALSE)</f>
        <v>OR.209 YY2 </v>
      </c>
      <c r="L920" s="105">
        <v>251221004</v>
      </c>
      <c r="M920" s="198" t="str">
        <f t="shared" si="413"/>
        <v>OR</v>
      </c>
      <c r="N920" s="153">
        <v>20</v>
      </c>
      <c r="O920" s="199">
        <f t="shared" si="414"/>
        <v>180</v>
      </c>
      <c r="P920" s="153">
        <v>1</v>
      </c>
      <c r="Q920" s="153">
        <v>1171</v>
      </c>
      <c r="R920" s="153">
        <v>16</v>
      </c>
      <c r="S920" s="153"/>
      <c r="T920" s="153"/>
      <c r="U920" s="209">
        <f t="shared" si="415"/>
        <v>1171</v>
      </c>
      <c r="V920" s="153">
        <v>440</v>
      </c>
      <c r="W920" s="153"/>
      <c r="X920" s="153"/>
      <c r="Y920" s="153"/>
      <c r="Z920" s="153"/>
      <c r="AA920" s="153"/>
      <c r="AB920" s="153"/>
      <c r="AC920" s="153"/>
      <c r="AD920" s="153"/>
      <c r="AE920" s="153"/>
      <c r="AF920" s="153"/>
      <c r="AG920" s="153"/>
      <c r="AH920" s="153"/>
      <c r="AI920" s="153"/>
      <c r="AJ920" s="153"/>
      <c r="AK920" s="153"/>
      <c r="AL920" s="153"/>
      <c r="AM920" s="153"/>
      <c r="AN920" s="153"/>
      <c r="AO920" s="153"/>
      <c r="AP920" s="153">
        <v>40</v>
      </c>
      <c r="AQ920" s="153"/>
      <c r="AR920" s="153"/>
      <c r="AS920" s="153"/>
      <c r="AT920" s="153"/>
      <c r="AU920" s="153"/>
      <c r="AV920" s="153"/>
      <c r="AW920" s="153"/>
      <c r="AX920" s="153"/>
      <c r="AY920" s="153"/>
      <c r="AZ920" s="153"/>
      <c r="BA920" s="153"/>
      <c r="BB920" s="153"/>
      <c r="BC920" s="153"/>
      <c r="BD920" s="153"/>
      <c r="BE920" s="153"/>
      <c r="BF920" s="153"/>
      <c r="BG920" s="223">
        <f t="shared" si="412"/>
        <v>480</v>
      </c>
      <c r="BH920" s="224">
        <f t="shared" si="410"/>
        <v>8</v>
      </c>
      <c r="BI920" s="225">
        <f t="shared" si="396"/>
        <v>7.33333333333333</v>
      </c>
      <c r="BJ920" s="225">
        <f t="shared" si="397"/>
        <v>91.6666666666667</v>
      </c>
      <c r="BK920" s="226">
        <f t="shared" si="398"/>
        <v>88.7121212121212</v>
      </c>
      <c r="BL920" s="226">
        <f t="shared" si="399"/>
        <v>98.6336464560205</v>
      </c>
      <c r="BM920" s="226">
        <f t="shared" si="400"/>
        <v>80.2083333333334</v>
      </c>
      <c r="BN920" s="237">
        <f t="shared" si="406"/>
        <v>0.666666666666667</v>
      </c>
      <c r="BO920" s="237">
        <f t="shared" si="407"/>
        <v>1320</v>
      </c>
      <c r="BP920" s="237">
        <f t="shared" si="408"/>
        <v>0</v>
      </c>
      <c r="BQ920" s="238">
        <f t="shared" si="409"/>
        <v>0</v>
      </c>
      <c r="BW920" s="153">
        <f t="shared" si="411"/>
        <v>1171</v>
      </c>
    </row>
    <row r="921" spans="1:75">
      <c r="A921" s="170">
        <v>978</v>
      </c>
      <c r="B921" s="171">
        <v>46066</v>
      </c>
      <c r="C921" s="223" t="s">
        <v>99</v>
      </c>
      <c r="D921" s="130" t="str">
        <f t="shared" si="405"/>
        <v>IG</v>
      </c>
      <c r="E921" s="172" t="s">
        <v>144</v>
      </c>
      <c r="F921" s="172" t="s">
        <v>134</v>
      </c>
      <c r="G921" s="173" t="s">
        <v>147</v>
      </c>
      <c r="H921" s="173"/>
      <c r="I921" s="173"/>
      <c r="J921" s="105">
        <v>208247</v>
      </c>
      <c r="K921" s="197" t="str">
        <f>VLOOKUP(J921,'[3]Item List (3)'!A$1:B$110000,2,FALSE)</f>
        <v>OR.209 YY2 </v>
      </c>
      <c r="L921" s="105">
        <v>251221004</v>
      </c>
      <c r="M921" s="198" t="str">
        <f t="shared" si="413"/>
        <v>OR</v>
      </c>
      <c r="N921" s="153">
        <v>20</v>
      </c>
      <c r="O921" s="199">
        <f t="shared" si="414"/>
        <v>180</v>
      </c>
      <c r="P921" s="153">
        <v>1</v>
      </c>
      <c r="Q921" s="153">
        <v>1150</v>
      </c>
      <c r="R921" s="153">
        <v>28</v>
      </c>
      <c r="S921" s="153">
        <v>20</v>
      </c>
      <c r="T921" s="153"/>
      <c r="U921" s="209">
        <f t="shared" si="415"/>
        <v>1170</v>
      </c>
      <c r="V921" s="153">
        <v>455</v>
      </c>
      <c r="W921" s="153"/>
      <c r="X921" s="153"/>
      <c r="Y921" s="153"/>
      <c r="Z921" s="153"/>
      <c r="AA921" s="153"/>
      <c r="AB921" s="153"/>
      <c r="AC921" s="153"/>
      <c r="AD921" s="153"/>
      <c r="AE921" s="153"/>
      <c r="AF921" s="153"/>
      <c r="AG921" s="153"/>
      <c r="AH921" s="153"/>
      <c r="AI921" s="153"/>
      <c r="AJ921" s="153"/>
      <c r="AK921" s="153"/>
      <c r="AL921" s="153"/>
      <c r="AM921" s="153"/>
      <c r="AN921" s="153"/>
      <c r="AO921" s="153"/>
      <c r="AP921" s="153">
        <v>20</v>
      </c>
      <c r="AQ921" s="153"/>
      <c r="AR921" s="153"/>
      <c r="AS921" s="153"/>
      <c r="AT921" s="153"/>
      <c r="AU921" s="153"/>
      <c r="AV921" s="153"/>
      <c r="AW921" s="153"/>
      <c r="AX921" s="153"/>
      <c r="AY921" s="153"/>
      <c r="AZ921" s="153"/>
      <c r="BA921" s="153"/>
      <c r="BB921" s="153"/>
      <c r="BC921" s="153"/>
      <c r="BD921" s="153"/>
      <c r="BE921" s="153">
        <v>5</v>
      </c>
      <c r="BF921" s="153"/>
      <c r="BG921" s="223">
        <f t="shared" si="412"/>
        <v>480</v>
      </c>
      <c r="BH921" s="224">
        <f t="shared" si="410"/>
        <v>8</v>
      </c>
      <c r="BI921" s="225">
        <f t="shared" si="396"/>
        <v>7.58333333333333</v>
      </c>
      <c r="BJ921" s="225">
        <f t="shared" si="397"/>
        <v>94.7916666666667</v>
      </c>
      <c r="BK921" s="226">
        <f t="shared" si="398"/>
        <v>85.7142857142857</v>
      </c>
      <c r="BL921" s="226">
        <f t="shared" si="399"/>
        <v>95.8974358974359</v>
      </c>
      <c r="BM921" s="226">
        <f t="shared" si="400"/>
        <v>77.9166666666667</v>
      </c>
      <c r="BN921" s="237">
        <f t="shared" si="406"/>
        <v>0.416666666666667</v>
      </c>
      <c r="BO921" s="237">
        <f t="shared" si="407"/>
        <v>1365</v>
      </c>
      <c r="BP921" s="237">
        <f t="shared" si="408"/>
        <v>0</v>
      </c>
      <c r="BQ921" s="238">
        <f t="shared" si="409"/>
        <v>0</v>
      </c>
      <c r="BW921" s="153">
        <f t="shared" si="411"/>
        <v>1150</v>
      </c>
    </row>
    <row r="922" spans="1:75">
      <c r="A922" s="170">
        <v>979</v>
      </c>
      <c r="B922" s="171">
        <v>46066</v>
      </c>
      <c r="C922" s="223" t="s">
        <v>97</v>
      </c>
      <c r="D922" s="130" t="str">
        <f t="shared" si="405"/>
        <v>IG</v>
      </c>
      <c r="E922" s="172" t="s">
        <v>146</v>
      </c>
      <c r="F922" s="172" t="s">
        <v>134</v>
      </c>
      <c r="G922" s="173" t="s">
        <v>151</v>
      </c>
      <c r="H922" s="173"/>
      <c r="I922" s="173"/>
      <c r="J922" s="105">
        <v>104247</v>
      </c>
      <c r="K922" s="197" t="str">
        <f>VLOOKUP(J922,'[3]Item List (3)'!A$1:B$110000,2,FALSE)</f>
        <v>IR.209</v>
      </c>
      <c r="L922" s="105">
        <v>251221001</v>
      </c>
      <c r="M922" s="198" t="str">
        <f t="shared" si="413"/>
        <v>IR</v>
      </c>
      <c r="N922" s="153">
        <v>25</v>
      </c>
      <c r="O922" s="199">
        <f t="shared" si="414"/>
        <v>144</v>
      </c>
      <c r="P922" s="153">
        <v>1</v>
      </c>
      <c r="Q922" s="153">
        <v>651</v>
      </c>
      <c r="R922" s="153">
        <v>46</v>
      </c>
      <c r="S922" s="153">
        <v>1</v>
      </c>
      <c r="T922" s="153">
        <v>32</v>
      </c>
      <c r="U922" s="209">
        <f t="shared" si="415"/>
        <v>684</v>
      </c>
      <c r="V922" s="153">
        <v>335</v>
      </c>
      <c r="W922" s="153"/>
      <c r="X922" s="153">
        <v>30</v>
      </c>
      <c r="Y922" s="153"/>
      <c r="Z922" s="153"/>
      <c r="AA922" s="153"/>
      <c r="AB922" s="153"/>
      <c r="AC922" s="153">
        <v>15</v>
      </c>
      <c r="AD922" s="153"/>
      <c r="AE922" s="153">
        <v>25</v>
      </c>
      <c r="AF922" s="153"/>
      <c r="AG922" s="153"/>
      <c r="AH922" s="153"/>
      <c r="AI922" s="153"/>
      <c r="AJ922" s="153"/>
      <c r="AK922" s="153"/>
      <c r="AL922" s="153"/>
      <c r="AM922" s="153"/>
      <c r="AN922" s="153"/>
      <c r="AO922" s="153"/>
      <c r="AP922" s="153">
        <v>30</v>
      </c>
      <c r="AQ922" s="153"/>
      <c r="AR922" s="153">
        <v>30</v>
      </c>
      <c r="AS922" s="153"/>
      <c r="AT922" s="153"/>
      <c r="AU922" s="153"/>
      <c r="AV922" s="153"/>
      <c r="AW922" s="153"/>
      <c r="AX922" s="153"/>
      <c r="AY922" s="153"/>
      <c r="AZ922" s="153"/>
      <c r="BA922" s="153"/>
      <c r="BB922" s="153"/>
      <c r="BC922" s="153">
        <v>10</v>
      </c>
      <c r="BD922" s="153"/>
      <c r="BE922" s="153">
        <v>5</v>
      </c>
      <c r="BF922" s="153"/>
      <c r="BG922" s="223">
        <f t="shared" si="412"/>
        <v>480</v>
      </c>
      <c r="BH922" s="224">
        <f t="shared" si="410"/>
        <v>8</v>
      </c>
      <c r="BI922" s="225">
        <f t="shared" si="396"/>
        <v>5.58333333333333</v>
      </c>
      <c r="BJ922" s="225">
        <f t="shared" si="397"/>
        <v>69.7916666666667</v>
      </c>
      <c r="BK922" s="226">
        <f t="shared" si="398"/>
        <v>85.0746268656716</v>
      </c>
      <c r="BL922" s="226">
        <f t="shared" si="399"/>
        <v>88.4502923976608</v>
      </c>
      <c r="BM922" s="226">
        <f t="shared" si="400"/>
        <v>52.5173611111111</v>
      </c>
      <c r="BN922" s="237">
        <f t="shared" si="406"/>
        <v>0.583333333333333</v>
      </c>
      <c r="BO922" s="237">
        <f t="shared" si="407"/>
        <v>1068</v>
      </c>
      <c r="BP922" s="237">
        <f t="shared" si="408"/>
        <v>1.83333333333333</v>
      </c>
      <c r="BQ922" s="238">
        <f t="shared" si="409"/>
        <v>264</v>
      </c>
      <c r="BW922" s="153">
        <f t="shared" si="411"/>
        <v>651</v>
      </c>
    </row>
    <row r="923" spans="1:75">
      <c r="A923" s="170">
        <v>980</v>
      </c>
      <c r="B923" s="171">
        <v>46066</v>
      </c>
      <c r="C923" s="223" t="s">
        <v>99</v>
      </c>
      <c r="D923" s="130" t="str">
        <f t="shared" si="405"/>
        <v>IG</v>
      </c>
      <c r="E923" s="172" t="s">
        <v>146</v>
      </c>
      <c r="F923" s="172" t="s">
        <v>134</v>
      </c>
      <c r="G923" s="173" t="s">
        <v>123</v>
      </c>
      <c r="H923" s="173"/>
      <c r="I923" s="173"/>
      <c r="J923" s="105">
        <v>104247</v>
      </c>
      <c r="K923" s="197" t="str">
        <f>VLOOKUP(J923,'[3]Item List (3)'!A$1:B$110000,2,FALSE)</f>
        <v>IR.209</v>
      </c>
      <c r="L923" s="105">
        <v>251221001</v>
      </c>
      <c r="M923" s="198" t="str">
        <f t="shared" si="413"/>
        <v>IR</v>
      </c>
      <c r="N923" s="153">
        <v>25</v>
      </c>
      <c r="O923" s="199">
        <f t="shared" si="414"/>
        <v>144</v>
      </c>
      <c r="P923" s="153">
        <v>1</v>
      </c>
      <c r="Q923" s="153">
        <v>856</v>
      </c>
      <c r="R923" s="153">
        <v>47</v>
      </c>
      <c r="S923" s="153"/>
      <c r="T923" s="153">
        <v>15</v>
      </c>
      <c r="U923" s="209">
        <f t="shared" si="415"/>
        <v>871</v>
      </c>
      <c r="V923" s="153">
        <v>445</v>
      </c>
      <c r="W923" s="153"/>
      <c r="X923" s="153"/>
      <c r="Y923" s="153"/>
      <c r="Z923" s="153"/>
      <c r="AA923" s="153"/>
      <c r="AB923" s="153"/>
      <c r="AC923" s="153"/>
      <c r="AD923" s="153"/>
      <c r="AE923" s="153">
        <v>5</v>
      </c>
      <c r="AF923" s="153"/>
      <c r="AG923" s="153"/>
      <c r="AH923" s="153"/>
      <c r="AI923" s="153"/>
      <c r="AJ923" s="153"/>
      <c r="AK923" s="153"/>
      <c r="AL923" s="153"/>
      <c r="AM923" s="153"/>
      <c r="AN923" s="153"/>
      <c r="AO923" s="153"/>
      <c r="AP923" s="153">
        <v>20</v>
      </c>
      <c r="AQ923" s="153"/>
      <c r="AR923" s="153"/>
      <c r="AS923" s="153"/>
      <c r="AT923" s="153"/>
      <c r="AU923" s="153"/>
      <c r="AV923" s="153"/>
      <c r="AW923" s="153"/>
      <c r="AX923" s="153"/>
      <c r="AY923" s="153"/>
      <c r="AZ923" s="153"/>
      <c r="BA923" s="153"/>
      <c r="BB923" s="153"/>
      <c r="BC923" s="153">
        <v>10</v>
      </c>
      <c r="BD923" s="153"/>
      <c r="BE923" s="153"/>
      <c r="BF923" s="153"/>
      <c r="BG923" s="223">
        <f t="shared" si="412"/>
        <v>480</v>
      </c>
      <c r="BH923" s="224">
        <f t="shared" si="410"/>
        <v>8</v>
      </c>
      <c r="BI923" s="225">
        <f t="shared" si="396"/>
        <v>7.41666666666667</v>
      </c>
      <c r="BJ923" s="225">
        <f t="shared" si="397"/>
        <v>92.7083333333333</v>
      </c>
      <c r="BK923" s="226">
        <f t="shared" si="398"/>
        <v>81.5543071161049</v>
      </c>
      <c r="BL923" s="226">
        <f t="shared" si="399"/>
        <v>92.8817451205511</v>
      </c>
      <c r="BM923" s="226">
        <f t="shared" si="400"/>
        <v>70.2256944444445</v>
      </c>
      <c r="BN923" s="237">
        <f t="shared" si="406"/>
        <v>0.333333333333333</v>
      </c>
      <c r="BO923" s="237">
        <f t="shared" si="407"/>
        <v>1104</v>
      </c>
      <c r="BP923" s="237">
        <f t="shared" si="408"/>
        <v>0.25</v>
      </c>
      <c r="BQ923" s="238">
        <f t="shared" si="409"/>
        <v>36</v>
      </c>
      <c r="BW923" s="153">
        <f t="shared" si="411"/>
        <v>856</v>
      </c>
    </row>
    <row r="924" spans="1:75">
      <c r="A924" s="170">
        <v>981</v>
      </c>
      <c r="B924" s="171">
        <v>46066</v>
      </c>
      <c r="C924" s="223" t="s">
        <v>97</v>
      </c>
      <c r="D924" s="130" t="str">
        <f t="shared" si="405"/>
        <v>IG</v>
      </c>
      <c r="E924" s="172" t="s">
        <v>149</v>
      </c>
      <c r="F924" s="172" t="s">
        <v>134</v>
      </c>
      <c r="G924" s="173" t="s">
        <v>150</v>
      </c>
      <c r="H924" s="173"/>
      <c r="I924" s="173"/>
      <c r="J924" s="105">
        <v>200497.11</v>
      </c>
      <c r="K924" s="197" t="str">
        <f>VLOOKUP(J924,'[3]Item List (3)'!A$1:B$110000,2,FALSE)</f>
        <v>OR.MNA6718G</v>
      </c>
      <c r="L924" s="105">
        <v>260129020</v>
      </c>
      <c r="M924" s="198" t="str">
        <f t="shared" si="413"/>
        <v>OR</v>
      </c>
      <c r="N924" s="153">
        <v>30</v>
      </c>
      <c r="O924" s="199">
        <f t="shared" si="414"/>
        <v>120</v>
      </c>
      <c r="P924" s="153">
        <v>1</v>
      </c>
      <c r="Q924" s="153">
        <v>804</v>
      </c>
      <c r="R924" s="153">
        <v>2</v>
      </c>
      <c r="S924" s="153">
        <v>2</v>
      </c>
      <c r="T924" s="153"/>
      <c r="U924" s="209">
        <f t="shared" si="415"/>
        <v>806</v>
      </c>
      <c r="V924" s="153">
        <v>440</v>
      </c>
      <c r="W924" s="153"/>
      <c r="X924" s="153">
        <v>15</v>
      </c>
      <c r="Y924" s="153"/>
      <c r="Z924" s="153"/>
      <c r="AA924" s="153"/>
      <c r="AB924" s="153"/>
      <c r="AC924" s="153">
        <v>15</v>
      </c>
      <c r="AD924" s="153"/>
      <c r="AE924" s="153"/>
      <c r="AF924" s="153"/>
      <c r="AG924" s="153"/>
      <c r="AH924" s="153"/>
      <c r="AI924" s="153"/>
      <c r="AJ924" s="153"/>
      <c r="AK924" s="153"/>
      <c r="AL924" s="153"/>
      <c r="AM924" s="153"/>
      <c r="AN924" s="153"/>
      <c r="AO924" s="153"/>
      <c r="AP924" s="153">
        <v>10</v>
      </c>
      <c r="AQ924" s="153"/>
      <c r="AR924" s="153"/>
      <c r="AS924" s="153"/>
      <c r="AT924" s="153"/>
      <c r="AU924" s="153"/>
      <c r="AV924" s="153"/>
      <c r="AW924" s="153"/>
      <c r="AX924" s="153"/>
      <c r="AY924" s="153"/>
      <c r="AZ924" s="153"/>
      <c r="BA924" s="153"/>
      <c r="BB924" s="153"/>
      <c r="BC924" s="153"/>
      <c r="BD924" s="153"/>
      <c r="BE924" s="153"/>
      <c r="BF924" s="153"/>
      <c r="BG924" s="223">
        <f t="shared" si="412"/>
        <v>480</v>
      </c>
      <c r="BH924" s="224">
        <f t="shared" si="410"/>
        <v>8</v>
      </c>
      <c r="BI924" s="225">
        <f t="shared" si="396"/>
        <v>7.33333333333333</v>
      </c>
      <c r="BJ924" s="225">
        <f t="shared" si="397"/>
        <v>91.6666666666667</v>
      </c>
      <c r="BK924" s="226">
        <f t="shared" si="398"/>
        <v>91.5909090909091</v>
      </c>
      <c r="BL924" s="226">
        <f t="shared" si="399"/>
        <v>99.5037220843672</v>
      </c>
      <c r="BM924" s="226">
        <f t="shared" si="400"/>
        <v>83.5416666666667</v>
      </c>
      <c r="BN924" s="237">
        <f t="shared" si="406"/>
        <v>0.166666666666667</v>
      </c>
      <c r="BO924" s="237">
        <f t="shared" si="407"/>
        <v>940</v>
      </c>
      <c r="BP924" s="237">
        <f t="shared" si="408"/>
        <v>0.5</v>
      </c>
      <c r="BQ924" s="238">
        <f t="shared" si="409"/>
        <v>60</v>
      </c>
      <c r="BW924" s="153">
        <f t="shared" si="411"/>
        <v>804</v>
      </c>
    </row>
    <row r="925" spans="1:75">
      <c r="A925" s="170">
        <v>982</v>
      </c>
      <c r="B925" s="171">
        <v>46066</v>
      </c>
      <c r="C925" s="223" t="s">
        <v>99</v>
      </c>
      <c r="D925" s="130" t="str">
        <f t="shared" si="405"/>
        <v>IG</v>
      </c>
      <c r="E925" s="172" t="s">
        <v>149</v>
      </c>
      <c r="F925" s="172" t="s">
        <v>134</v>
      </c>
      <c r="G925" s="173" t="s">
        <v>130</v>
      </c>
      <c r="H925" s="173"/>
      <c r="I925" s="173"/>
      <c r="J925" s="105">
        <v>200497.11</v>
      </c>
      <c r="K925" s="197" t="str">
        <f>VLOOKUP(J925,'[3]Item List (3)'!A$1:B$110000,2,FALSE)</f>
        <v>OR.MNA6718G</v>
      </c>
      <c r="L925" s="105">
        <v>260129020</v>
      </c>
      <c r="M925" s="198" t="str">
        <f t="shared" si="413"/>
        <v>OR</v>
      </c>
      <c r="N925" s="153">
        <v>30</v>
      </c>
      <c r="O925" s="199">
        <f t="shared" si="414"/>
        <v>120</v>
      </c>
      <c r="P925" s="153">
        <v>1</v>
      </c>
      <c r="Q925" s="153">
        <v>854</v>
      </c>
      <c r="R925" s="153">
        <v>6</v>
      </c>
      <c r="S925" s="153">
        <v>2</v>
      </c>
      <c r="T925" s="153"/>
      <c r="U925" s="209">
        <f t="shared" si="415"/>
        <v>856</v>
      </c>
      <c r="V925" s="153">
        <v>470</v>
      </c>
      <c r="W925" s="153"/>
      <c r="X925" s="153"/>
      <c r="Y925" s="153"/>
      <c r="Z925" s="153"/>
      <c r="AA925" s="153"/>
      <c r="AB925" s="153"/>
      <c r="AC925" s="153"/>
      <c r="AD925" s="153"/>
      <c r="AE925" s="153"/>
      <c r="AF925" s="153"/>
      <c r="AG925" s="153"/>
      <c r="AH925" s="153"/>
      <c r="AI925" s="153"/>
      <c r="AJ925" s="153"/>
      <c r="AK925" s="153"/>
      <c r="AL925" s="153"/>
      <c r="AM925" s="153"/>
      <c r="AN925" s="153"/>
      <c r="AO925" s="153"/>
      <c r="AP925" s="153">
        <v>10</v>
      </c>
      <c r="AQ925" s="153"/>
      <c r="AR925" s="153"/>
      <c r="AS925" s="153"/>
      <c r="AT925" s="153"/>
      <c r="AU925" s="153"/>
      <c r="AV925" s="153"/>
      <c r="AW925" s="153"/>
      <c r="AX925" s="153"/>
      <c r="AY925" s="153"/>
      <c r="AZ925" s="153"/>
      <c r="BA925" s="153"/>
      <c r="BB925" s="153"/>
      <c r="BC925" s="153"/>
      <c r="BD925" s="153"/>
      <c r="BE925" s="153"/>
      <c r="BF925" s="153"/>
      <c r="BG925" s="223">
        <f t="shared" si="412"/>
        <v>480</v>
      </c>
      <c r="BH925" s="224">
        <f t="shared" si="410"/>
        <v>8</v>
      </c>
      <c r="BI925" s="225">
        <f t="shared" si="396"/>
        <v>7.83333333333333</v>
      </c>
      <c r="BJ925" s="225">
        <f t="shared" si="397"/>
        <v>97.9166666666667</v>
      </c>
      <c r="BK925" s="226">
        <f t="shared" si="398"/>
        <v>91.063829787234</v>
      </c>
      <c r="BL925" s="226">
        <f t="shared" si="399"/>
        <v>99.0654205607477</v>
      </c>
      <c r="BM925" s="226">
        <f t="shared" si="400"/>
        <v>88.3333333333333</v>
      </c>
      <c r="BN925" s="237">
        <f t="shared" si="406"/>
        <v>0.166666666666667</v>
      </c>
      <c r="BO925" s="237">
        <f t="shared" si="407"/>
        <v>940</v>
      </c>
      <c r="BP925" s="237">
        <f t="shared" si="408"/>
        <v>0</v>
      </c>
      <c r="BQ925" s="238">
        <f t="shared" si="409"/>
        <v>0</v>
      </c>
      <c r="BW925" s="153">
        <f t="shared" si="411"/>
        <v>854</v>
      </c>
    </row>
    <row r="926" customFormat="1" ht="15" spans="1:76">
      <c r="A926" s="170">
        <v>983</v>
      </c>
      <c r="B926" s="171">
        <v>46066</v>
      </c>
      <c r="C926" s="223" t="s">
        <v>97</v>
      </c>
      <c r="D926" s="130" t="str">
        <f t="shared" si="405"/>
        <v>IG</v>
      </c>
      <c r="E926" s="172" t="s">
        <v>152</v>
      </c>
      <c r="F926" s="172"/>
      <c r="G926" s="173"/>
      <c r="H926" s="173"/>
      <c r="I926" s="173"/>
      <c r="J926" s="105"/>
      <c r="K926" s="197" t="e">
        <f>VLOOKUP(J926,'[3]Item List (3)'!A$1:B$110000,2,FALSE)</f>
        <v>#N/A</v>
      </c>
      <c r="L926" s="105"/>
      <c r="M926" s="198" t="str">
        <f t="shared" si="413"/>
        <v>IR</v>
      </c>
      <c r="N926" s="153"/>
      <c r="O926" s="199" t="str">
        <f t="shared" si="414"/>
        <v/>
      </c>
      <c r="P926" s="153"/>
      <c r="Q926" s="153"/>
      <c r="R926" s="153"/>
      <c r="S926" s="153"/>
      <c r="T926" s="153"/>
      <c r="U926" s="209">
        <f t="shared" si="415"/>
        <v>0</v>
      </c>
      <c r="V926" s="153"/>
      <c r="W926" s="153"/>
      <c r="X926" s="153"/>
      <c r="Y926" s="153"/>
      <c r="Z926" s="153"/>
      <c r="AA926" s="153"/>
      <c r="AB926" s="153"/>
      <c r="AC926" s="153"/>
      <c r="AD926" s="153"/>
      <c r="AE926" s="153"/>
      <c r="AF926" s="153"/>
      <c r="AG926" s="153"/>
      <c r="AH926" s="153"/>
      <c r="AI926" s="153"/>
      <c r="AJ926" s="153"/>
      <c r="AK926" s="153"/>
      <c r="AL926" s="153"/>
      <c r="AM926" s="153"/>
      <c r="AN926" s="153"/>
      <c r="AO926" s="153"/>
      <c r="AP926" s="153"/>
      <c r="AQ926" s="153"/>
      <c r="AR926" s="153">
        <v>480</v>
      </c>
      <c r="AS926" s="153"/>
      <c r="AT926" s="153"/>
      <c r="AU926" s="153"/>
      <c r="AV926" s="153"/>
      <c r="AW926" s="153"/>
      <c r="AX926" s="153"/>
      <c r="AY926" s="153"/>
      <c r="AZ926" s="153"/>
      <c r="BA926" s="153"/>
      <c r="BB926" s="153"/>
      <c r="BC926" s="153"/>
      <c r="BD926" s="153"/>
      <c r="BE926" s="153"/>
      <c r="BF926" s="153"/>
      <c r="BG926" s="223">
        <f t="shared" si="412"/>
        <v>480</v>
      </c>
      <c r="BH926" s="224">
        <f t="shared" si="410"/>
        <v>8</v>
      </c>
      <c r="BI926" s="225">
        <f t="shared" si="396"/>
        <v>0</v>
      </c>
      <c r="BJ926" s="225">
        <f t="shared" si="397"/>
        <v>0</v>
      </c>
      <c r="BK926" s="226">
        <f t="shared" si="398"/>
        <v>0</v>
      </c>
      <c r="BL926" s="226">
        <f t="shared" si="399"/>
        <v>0</v>
      </c>
      <c r="BM926" s="226">
        <f t="shared" si="400"/>
        <v>0</v>
      </c>
      <c r="BN926" s="237">
        <f t="shared" si="406"/>
        <v>0</v>
      </c>
      <c r="BO926" s="237">
        <f t="shared" si="407"/>
        <v>0</v>
      </c>
      <c r="BP926" s="237">
        <f t="shared" si="408"/>
        <v>8</v>
      </c>
      <c r="BQ926" s="238">
        <f t="shared" si="409"/>
        <v>0</v>
      </c>
      <c r="BR926" s="252"/>
      <c r="BS926" s="252"/>
      <c r="BT926" s="252"/>
      <c r="BU926" s="253"/>
      <c r="BV926" s="252"/>
      <c r="BW926" s="153">
        <f t="shared" si="411"/>
        <v>0</v>
      </c>
      <c r="BX926" s="129"/>
    </row>
    <row r="927" customFormat="1" ht="15" spans="1:76">
      <c r="A927" s="170">
        <v>984</v>
      </c>
      <c r="B927" s="171">
        <v>46066</v>
      </c>
      <c r="C927" s="223" t="s">
        <v>99</v>
      </c>
      <c r="D927" s="130" t="str">
        <f t="shared" si="405"/>
        <v>IG</v>
      </c>
      <c r="E927" s="172" t="s">
        <v>152</v>
      </c>
      <c r="F927" s="172"/>
      <c r="G927" s="173"/>
      <c r="H927" s="173"/>
      <c r="I927" s="173"/>
      <c r="J927" s="105"/>
      <c r="K927" s="197" t="e">
        <f>VLOOKUP(J927,'[3]Item List (3)'!A$1:B$110000,2,FALSE)</f>
        <v>#N/A</v>
      </c>
      <c r="L927" s="105"/>
      <c r="M927" s="198" t="str">
        <f t="shared" si="413"/>
        <v>IR</v>
      </c>
      <c r="N927" s="153"/>
      <c r="O927" s="199" t="str">
        <f t="shared" si="414"/>
        <v/>
      </c>
      <c r="P927" s="153"/>
      <c r="Q927" s="153"/>
      <c r="R927" s="153"/>
      <c r="S927" s="153"/>
      <c r="T927" s="153"/>
      <c r="U927" s="209">
        <f t="shared" si="415"/>
        <v>0</v>
      </c>
      <c r="V927" s="153"/>
      <c r="W927" s="153"/>
      <c r="X927" s="153"/>
      <c r="Y927" s="153"/>
      <c r="Z927" s="153"/>
      <c r="AA927" s="153"/>
      <c r="AB927" s="153"/>
      <c r="AC927" s="153"/>
      <c r="AD927" s="153"/>
      <c r="AE927" s="153"/>
      <c r="AF927" s="153"/>
      <c r="AG927" s="153"/>
      <c r="AH927" s="153"/>
      <c r="AI927" s="153"/>
      <c r="AJ927" s="153"/>
      <c r="AK927" s="153"/>
      <c r="AL927" s="153"/>
      <c r="AM927" s="153"/>
      <c r="AN927" s="153"/>
      <c r="AO927" s="153"/>
      <c r="AP927" s="153"/>
      <c r="AQ927" s="153"/>
      <c r="AR927" s="153">
        <v>480</v>
      </c>
      <c r="AS927" s="153"/>
      <c r="AT927" s="153"/>
      <c r="AU927" s="153"/>
      <c r="AV927" s="153"/>
      <c r="AW927" s="153"/>
      <c r="AX927" s="153"/>
      <c r="AY927" s="153"/>
      <c r="AZ927" s="153"/>
      <c r="BA927" s="153"/>
      <c r="BB927" s="153"/>
      <c r="BC927" s="153"/>
      <c r="BD927" s="153"/>
      <c r="BE927" s="153"/>
      <c r="BF927" s="153"/>
      <c r="BG927" s="223">
        <f t="shared" si="412"/>
        <v>480</v>
      </c>
      <c r="BH927" s="224">
        <f t="shared" si="410"/>
        <v>8</v>
      </c>
      <c r="BI927" s="225">
        <f t="shared" si="396"/>
        <v>0</v>
      </c>
      <c r="BJ927" s="225">
        <f t="shared" si="397"/>
        <v>0</v>
      </c>
      <c r="BK927" s="226">
        <f t="shared" si="398"/>
        <v>0</v>
      </c>
      <c r="BL927" s="226">
        <f t="shared" si="399"/>
        <v>0</v>
      </c>
      <c r="BM927" s="226">
        <f t="shared" si="400"/>
        <v>0</v>
      </c>
      <c r="BN927" s="237">
        <f t="shared" si="406"/>
        <v>0</v>
      </c>
      <c r="BO927" s="237">
        <f t="shared" si="407"/>
        <v>0</v>
      </c>
      <c r="BP927" s="237">
        <f t="shared" si="408"/>
        <v>8</v>
      </c>
      <c r="BQ927" s="238">
        <f t="shared" si="409"/>
        <v>0</v>
      </c>
      <c r="BR927" s="252"/>
      <c r="BS927" s="252"/>
      <c r="BT927" s="252"/>
      <c r="BU927" s="253"/>
      <c r="BV927" s="252"/>
      <c r="BW927" s="153">
        <f t="shared" si="411"/>
        <v>0</v>
      </c>
      <c r="BX927" s="129"/>
    </row>
    <row r="928" spans="1:75">
      <c r="A928" s="170">
        <v>985</v>
      </c>
      <c r="B928" s="171">
        <v>46066</v>
      </c>
      <c r="C928" s="223" t="s">
        <v>97</v>
      </c>
      <c r="D928" s="130" t="str">
        <f t="shared" si="405"/>
        <v>IG</v>
      </c>
      <c r="E928" s="172" t="s">
        <v>153</v>
      </c>
      <c r="F928" s="172" t="s">
        <v>134</v>
      </c>
      <c r="G928" s="173" t="s">
        <v>155</v>
      </c>
      <c r="H928" s="173"/>
      <c r="I928" s="173"/>
      <c r="J928" s="105">
        <v>208448</v>
      </c>
      <c r="K928" s="197" t="str">
        <f>VLOOKUP(J928,'[3]Item List (3)'!A$1:B$110000,2,FALSE)</f>
        <v>R.OR 448(JC 8007) </v>
      </c>
      <c r="L928" s="105">
        <v>251223010</v>
      </c>
      <c r="M928" s="198" t="str">
        <f t="shared" si="413"/>
        <v>OR</v>
      </c>
      <c r="N928" s="153">
        <v>30</v>
      </c>
      <c r="O928" s="199">
        <f t="shared" si="414"/>
        <v>120</v>
      </c>
      <c r="P928" s="153">
        <v>1</v>
      </c>
      <c r="Q928" s="153">
        <v>725</v>
      </c>
      <c r="R928" s="153">
        <v>24</v>
      </c>
      <c r="S928" s="153">
        <v>3</v>
      </c>
      <c r="T928" s="153"/>
      <c r="U928" s="209">
        <f t="shared" si="415"/>
        <v>728</v>
      </c>
      <c r="V928" s="153">
        <v>430</v>
      </c>
      <c r="W928" s="153"/>
      <c r="X928" s="153"/>
      <c r="Y928" s="153"/>
      <c r="Z928" s="153">
        <v>20</v>
      </c>
      <c r="AA928" s="153"/>
      <c r="AB928" s="153"/>
      <c r="AC928" s="153"/>
      <c r="AD928" s="153"/>
      <c r="AE928" s="153"/>
      <c r="AF928" s="153"/>
      <c r="AG928" s="153"/>
      <c r="AH928" s="153"/>
      <c r="AI928" s="153"/>
      <c r="AJ928" s="153"/>
      <c r="AK928" s="153"/>
      <c r="AL928" s="153"/>
      <c r="AM928" s="153"/>
      <c r="AN928" s="153"/>
      <c r="AO928" s="153"/>
      <c r="AP928" s="153">
        <v>20</v>
      </c>
      <c r="AQ928" s="153"/>
      <c r="AR928" s="153"/>
      <c r="AS928" s="153"/>
      <c r="AT928" s="153"/>
      <c r="AU928" s="153"/>
      <c r="AV928" s="153"/>
      <c r="AW928" s="153"/>
      <c r="AX928" s="153"/>
      <c r="AY928" s="153"/>
      <c r="AZ928" s="153"/>
      <c r="BA928" s="153"/>
      <c r="BB928" s="153"/>
      <c r="BC928" s="153">
        <v>10</v>
      </c>
      <c r="BD928" s="153"/>
      <c r="BE928" s="153"/>
      <c r="BF928" s="153"/>
      <c r="BG928" s="223">
        <f t="shared" si="412"/>
        <v>480</v>
      </c>
      <c r="BH928" s="224">
        <f t="shared" si="410"/>
        <v>8</v>
      </c>
      <c r="BI928" s="225">
        <f t="shared" si="396"/>
        <v>7.16666666666667</v>
      </c>
      <c r="BJ928" s="225">
        <f t="shared" si="397"/>
        <v>89.5833333333333</v>
      </c>
      <c r="BK928" s="226">
        <f t="shared" si="398"/>
        <v>84.6511627906977</v>
      </c>
      <c r="BL928" s="226">
        <f t="shared" si="399"/>
        <v>96.2912087912088</v>
      </c>
      <c r="BM928" s="226">
        <f t="shared" si="400"/>
        <v>73.0208333333333</v>
      </c>
      <c r="BN928" s="237">
        <f t="shared" si="406"/>
        <v>0.333333333333333</v>
      </c>
      <c r="BO928" s="237">
        <f t="shared" si="407"/>
        <v>920</v>
      </c>
      <c r="BP928" s="237">
        <f t="shared" si="408"/>
        <v>0.5</v>
      </c>
      <c r="BQ928" s="238">
        <f t="shared" si="409"/>
        <v>60</v>
      </c>
      <c r="BW928" s="153">
        <f t="shared" si="411"/>
        <v>725</v>
      </c>
    </row>
    <row r="929" spans="1:75">
      <c r="A929" s="170">
        <v>986</v>
      </c>
      <c r="B929" s="171">
        <v>46066</v>
      </c>
      <c r="C929" s="223" t="s">
        <v>99</v>
      </c>
      <c r="D929" s="130" t="str">
        <f t="shared" si="405"/>
        <v>IG</v>
      </c>
      <c r="E929" s="172" t="s">
        <v>153</v>
      </c>
      <c r="F929" s="172" t="s">
        <v>134</v>
      </c>
      <c r="G929" s="173" t="s">
        <v>135</v>
      </c>
      <c r="H929" s="173"/>
      <c r="I929" s="173"/>
      <c r="J929" s="105">
        <v>208448</v>
      </c>
      <c r="K929" s="197" t="str">
        <f>VLOOKUP(J929,'[3]Item List (3)'!A$1:B$110000,2,FALSE)</f>
        <v>R.OR 448(JC 8007) </v>
      </c>
      <c r="L929" s="105">
        <v>251223010</v>
      </c>
      <c r="M929" s="198" t="str">
        <f t="shared" si="413"/>
        <v>OR</v>
      </c>
      <c r="N929" s="153">
        <v>30</v>
      </c>
      <c r="O929" s="199">
        <f t="shared" si="414"/>
        <v>120</v>
      </c>
      <c r="P929" s="153">
        <v>1</v>
      </c>
      <c r="Q929" s="153">
        <v>746</v>
      </c>
      <c r="R929" s="153">
        <v>15</v>
      </c>
      <c r="S929" s="153">
        <v>16</v>
      </c>
      <c r="T929" s="153">
        <v>1</v>
      </c>
      <c r="U929" s="209">
        <f t="shared" si="415"/>
        <v>763</v>
      </c>
      <c r="V929" s="153">
        <v>430</v>
      </c>
      <c r="W929" s="153"/>
      <c r="X929" s="153"/>
      <c r="Y929" s="153"/>
      <c r="Z929" s="153">
        <v>10</v>
      </c>
      <c r="AA929" s="153"/>
      <c r="AB929" s="153"/>
      <c r="AC929" s="153"/>
      <c r="AD929" s="153"/>
      <c r="AE929" s="153">
        <v>10</v>
      </c>
      <c r="AF929" s="153"/>
      <c r="AG929" s="153"/>
      <c r="AH929" s="153"/>
      <c r="AI929" s="153"/>
      <c r="AJ929" s="153"/>
      <c r="AK929" s="153"/>
      <c r="AL929" s="153"/>
      <c r="AM929" s="153"/>
      <c r="AN929" s="153"/>
      <c r="AO929" s="153"/>
      <c r="AP929" s="153">
        <v>20</v>
      </c>
      <c r="AQ929" s="153"/>
      <c r="AR929" s="153"/>
      <c r="AS929" s="153"/>
      <c r="AT929" s="153"/>
      <c r="AU929" s="153"/>
      <c r="AV929" s="153"/>
      <c r="AW929" s="153"/>
      <c r="AX929" s="153"/>
      <c r="AY929" s="153"/>
      <c r="AZ929" s="153"/>
      <c r="BA929" s="153"/>
      <c r="BB929" s="153"/>
      <c r="BC929" s="153">
        <v>10</v>
      </c>
      <c r="BD929" s="153"/>
      <c r="BE929" s="153"/>
      <c r="BF929" s="153"/>
      <c r="BG929" s="223">
        <f t="shared" si="412"/>
        <v>480</v>
      </c>
      <c r="BH929" s="224">
        <f t="shared" si="410"/>
        <v>8</v>
      </c>
      <c r="BI929" s="225">
        <f t="shared" si="396"/>
        <v>7.16666666666667</v>
      </c>
      <c r="BJ929" s="225">
        <f t="shared" si="397"/>
        <v>89.5833333333333</v>
      </c>
      <c r="BK929" s="226">
        <f t="shared" si="398"/>
        <v>88.7209302325581</v>
      </c>
      <c r="BL929" s="226">
        <f t="shared" si="399"/>
        <v>95.8060288335518</v>
      </c>
      <c r="BM929" s="226">
        <f t="shared" si="400"/>
        <v>76.1458333333333</v>
      </c>
      <c r="BN929" s="237">
        <f t="shared" si="406"/>
        <v>0.333333333333333</v>
      </c>
      <c r="BO929" s="237">
        <f t="shared" si="407"/>
        <v>920</v>
      </c>
      <c r="BP929" s="237">
        <f t="shared" si="408"/>
        <v>0.5</v>
      </c>
      <c r="BQ929" s="238">
        <f t="shared" si="409"/>
        <v>60</v>
      </c>
      <c r="BW929" s="153">
        <f t="shared" si="411"/>
        <v>746</v>
      </c>
    </row>
    <row r="930" spans="1:75">
      <c r="A930" s="170">
        <v>987</v>
      </c>
      <c r="B930" s="171">
        <v>46066</v>
      </c>
      <c r="C930" s="223" t="s">
        <v>97</v>
      </c>
      <c r="D930" s="130" t="str">
        <f t="shared" si="405"/>
        <v>IG</v>
      </c>
      <c r="E930" s="172" t="s">
        <v>156</v>
      </c>
      <c r="F930" s="172" t="s">
        <v>134</v>
      </c>
      <c r="G930" s="173" t="s">
        <v>157</v>
      </c>
      <c r="H930" s="173" t="s">
        <v>142</v>
      </c>
      <c r="I930" s="173"/>
      <c r="J930" s="105">
        <v>208281</v>
      </c>
      <c r="K930" s="197" t="str">
        <f>VLOOKUP(J930,'[3]Item List (3)'!A$1:B$110000,2,FALSE)</f>
        <v>D.OR 14536 </v>
      </c>
      <c r="L930" s="105">
        <v>251230010</v>
      </c>
      <c r="M930" s="198" t="str">
        <f t="shared" si="413"/>
        <v>OR</v>
      </c>
      <c r="N930" s="153">
        <v>90</v>
      </c>
      <c r="O930" s="199">
        <f t="shared" si="414"/>
        <v>40</v>
      </c>
      <c r="P930" s="153">
        <v>1</v>
      </c>
      <c r="Q930" s="153">
        <v>159</v>
      </c>
      <c r="R930" s="153">
        <v>16</v>
      </c>
      <c r="S930" s="153"/>
      <c r="T930" s="153"/>
      <c r="U930" s="209">
        <f t="shared" si="415"/>
        <v>159</v>
      </c>
      <c r="V930" s="153">
        <v>315</v>
      </c>
      <c r="W930" s="153"/>
      <c r="X930" s="153">
        <v>15</v>
      </c>
      <c r="Y930" s="153"/>
      <c r="Z930" s="153"/>
      <c r="AA930" s="153">
        <v>60</v>
      </c>
      <c r="AB930" s="153"/>
      <c r="AC930" s="153"/>
      <c r="AD930" s="153"/>
      <c r="AE930" s="153"/>
      <c r="AF930" s="153"/>
      <c r="AG930" s="153"/>
      <c r="AH930" s="153"/>
      <c r="AI930" s="153"/>
      <c r="AJ930" s="153"/>
      <c r="AK930" s="153"/>
      <c r="AL930" s="153"/>
      <c r="AM930" s="153"/>
      <c r="AN930" s="153"/>
      <c r="AO930" s="153"/>
      <c r="AP930" s="153">
        <v>30</v>
      </c>
      <c r="AQ930" s="153"/>
      <c r="AR930" s="153"/>
      <c r="AS930" s="153"/>
      <c r="AT930" s="153"/>
      <c r="AU930" s="153"/>
      <c r="AV930" s="153"/>
      <c r="AW930" s="153"/>
      <c r="AX930" s="153">
        <v>60</v>
      </c>
      <c r="AY930" s="153"/>
      <c r="AZ930" s="153"/>
      <c r="BA930" s="153"/>
      <c r="BB930" s="153"/>
      <c r="BC930" s="153"/>
      <c r="BD930" s="153"/>
      <c r="BE930" s="153"/>
      <c r="BF930" s="153"/>
      <c r="BG930" s="223">
        <f t="shared" si="412"/>
        <v>480</v>
      </c>
      <c r="BH930" s="224">
        <f t="shared" si="410"/>
        <v>8</v>
      </c>
      <c r="BI930" s="225">
        <f t="shared" si="396"/>
        <v>5.25</v>
      </c>
      <c r="BJ930" s="225">
        <f t="shared" si="397"/>
        <v>65.625</v>
      </c>
      <c r="BK930" s="226">
        <f t="shared" si="398"/>
        <v>75.7142857142857</v>
      </c>
      <c r="BL930" s="226">
        <f t="shared" si="399"/>
        <v>89.937106918239</v>
      </c>
      <c r="BM930" s="226">
        <f t="shared" si="400"/>
        <v>44.6875</v>
      </c>
      <c r="BN930" s="237">
        <f t="shared" si="406"/>
        <v>0.5</v>
      </c>
      <c r="BO930" s="237">
        <f t="shared" si="407"/>
        <v>300</v>
      </c>
      <c r="BP930" s="237">
        <f t="shared" si="408"/>
        <v>2.25</v>
      </c>
      <c r="BQ930" s="238">
        <f t="shared" si="409"/>
        <v>90</v>
      </c>
      <c r="BW930" s="153">
        <f t="shared" si="411"/>
        <v>159</v>
      </c>
    </row>
    <row r="931" spans="1:75">
      <c r="A931" s="170">
        <v>988</v>
      </c>
      <c r="B931" s="171">
        <v>46066</v>
      </c>
      <c r="C931" s="223" t="s">
        <v>99</v>
      </c>
      <c r="D931" s="130" t="str">
        <f t="shared" si="405"/>
        <v>IG</v>
      </c>
      <c r="E931" s="172" t="s">
        <v>156</v>
      </c>
      <c r="F931" s="172"/>
      <c r="G931" s="173"/>
      <c r="H931" s="173"/>
      <c r="I931" s="173"/>
      <c r="J931" s="105"/>
      <c r="K931" s="197" t="e">
        <f>VLOOKUP(J931,'[3]Item List (3)'!A$1:B$110000,2,FALSE)</f>
        <v>#N/A</v>
      </c>
      <c r="L931" s="105"/>
      <c r="M931" s="198" t="str">
        <f t="shared" si="413"/>
        <v>IR</v>
      </c>
      <c r="N931" s="153"/>
      <c r="O931" s="199" t="str">
        <f t="shared" si="414"/>
        <v/>
      </c>
      <c r="P931" s="153"/>
      <c r="Q931" s="153"/>
      <c r="R931" s="153"/>
      <c r="S931" s="153"/>
      <c r="T931" s="153"/>
      <c r="U931" s="209">
        <f t="shared" si="415"/>
        <v>0</v>
      </c>
      <c r="V931" s="153"/>
      <c r="W931" s="153"/>
      <c r="X931" s="153"/>
      <c r="Y931" s="153"/>
      <c r="Z931" s="153"/>
      <c r="AA931" s="153"/>
      <c r="AB931" s="153"/>
      <c r="AC931" s="153"/>
      <c r="AD931" s="153"/>
      <c r="AE931" s="153"/>
      <c r="AF931" s="153"/>
      <c r="AG931" s="153"/>
      <c r="AH931" s="153"/>
      <c r="AI931" s="153"/>
      <c r="AJ931" s="153"/>
      <c r="AK931" s="153"/>
      <c r="AL931" s="153"/>
      <c r="AM931" s="153"/>
      <c r="AN931" s="153"/>
      <c r="AO931" s="153"/>
      <c r="AP931" s="153"/>
      <c r="AQ931" s="153"/>
      <c r="AR931" s="153"/>
      <c r="AS931" s="153"/>
      <c r="AT931" s="153"/>
      <c r="AU931" s="153"/>
      <c r="AV931" s="153"/>
      <c r="AW931" s="153"/>
      <c r="AX931" s="153"/>
      <c r="AY931" s="153"/>
      <c r="AZ931" s="153"/>
      <c r="BA931" s="153"/>
      <c r="BB931" s="153"/>
      <c r="BC931" s="153"/>
      <c r="BD931" s="153"/>
      <c r="BE931" s="153"/>
      <c r="BF931" s="153">
        <v>480</v>
      </c>
      <c r="BG931" s="223">
        <f t="shared" si="412"/>
        <v>480</v>
      </c>
      <c r="BH931" s="224">
        <f t="shared" si="410"/>
        <v>8</v>
      </c>
      <c r="BI931" s="225">
        <f t="shared" si="396"/>
        <v>0</v>
      </c>
      <c r="BJ931" s="225">
        <f t="shared" si="397"/>
        <v>0</v>
      </c>
      <c r="BK931" s="226">
        <f t="shared" si="398"/>
        <v>0</v>
      </c>
      <c r="BL931" s="226">
        <f t="shared" si="399"/>
        <v>0</v>
      </c>
      <c r="BM931" s="226">
        <f t="shared" si="400"/>
        <v>0</v>
      </c>
      <c r="BN931" s="237">
        <f t="shared" si="406"/>
        <v>8</v>
      </c>
      <c r="BO931" s="237">
        <f t="shared" si="407"/>
        <v>0</v>
      </c>
      <c r="BP931" s="237">
        <f t="shared" si="408"/>
        <v>0</v>
      </c>
      <c r="BQ931" s="238">
        <f t="shared" si="409"/>
        <v>0</v>
      </c>
      <c r="BW931" s="153">
        <f t="shared" si="411"/>
        <v>0</v>
      </c>
    </row>
    <row r="932" spans="1:75">
      <c r="A932" s="170">
        <v>989</v>
      </c>
      <c r="B932" s="171">
        <v>46066</v>
      </c>
      <c r="C932" s="223" t="s">
        <v>97</v>
      </c>
      <c r="D932" s="130" t="str">
        <f t="shared" si="405"/>
        <v>IG</v>
      </c>
      <c r="E932" s="172" t="s">
        <v>158</v>
      </c>
      <c r="F932" s="172" t="s">
        <v>134</v>
      </c>
      <c r="G932" s="173" t="s">
        <v>186</v>
      </c>
      <c r="H932" s="173"/>
      <c r="I932" s="173"/>
      <c r="J932" s="105">
        <v>104247</v>
      </c>
      <c r="K932" s="197" t="str">
        <f>VLOOKUP(J932,'[3]Item List (3)'!A$1:B$110000,2,FALSE)</f>
        <v>IR.209</v>
      </c>
      <c r="L932" s="105">
        <v>260104001</v>
      </c>
      <c r="M932" s="198" t="str">
        <f t="shared" si="413"/>
        <v>IR</v>
      </c>
      <c r="N932" s="153">
        <v>30</v>
      </c>
      <c r="O932" s="199">
        <f t="shared" si="414"/>
        <v>120</v>
      </c>
      <c r="P932" s="153">
        <v>1</v>
      </c>
      <c r="Q932" s="153">
        <v>823</v>
      </c>
      <c r="R932" s="153">
        <v>7</v>
      </c>
      <c r="S932" s="153"/>
      <c r="T932" s="153"/>
      <c r="U932" s="209">
        <f t="shared" si="415"/>
        <v>823</v>
      </c>
      <c r="V932" s="153">
        <v>470</v>
      </c>
      <c r="W932" s="153"/>
      <c r="X932" s="153"/>
      <c r="Y932" s="153"/>
      <c r="Z932" s="153"/>
      <c r="AA932" s="153"/>
      <c r="AB932" s="153"/>
      <c r="AC932" s="153"/>
      <c r="AD932" s="153"/>
      <c r="AE932" s="153"/>
      <c r="AF932" s="153"/>
      <c r="AG932" s="153"/>
      <c r="AH932" s="153"/>
      <c r="AI932" s="153"/>
      <c r="AJ932" s="153"/>
      <c r="AK932" s="153"/>
      <c r="AL932" s="153"/>
      <c r="AM932" s="153"/>
      <c r="AN932" s="153"/>
      <c r="AO932" s="153"/>
      <c r="AP932" s="153">
        <v>10</v>
      </c>
      <c r="AQ932" s="153"/>
      <c r="AR932" s="153"/>
      <c r="AS932" s="153"/>
      <c r="AT932" s="153"/>
      <c r="AU932" s="153"/>
      <c r="AV932" s="153"/>
      <c r="AW932" s="153"/>
      <c r="AX932" s="153"/>
      <c r="AY932" s="153"/>
      <c r="AZ932" s="153"/>
      <c r="BA932" s="153"/>
      <c r="BB932" s="153"/>
      <c r="BC932" s="153"/>
      <c r="BD932" s="153"/>
      <c r="BE932" s="153"/>
      <c r="BF932" s="153"/>
      <c r="BG932" s="223">
        <f t="shared" si="412"/>
        <v>480</v>
      </c>
      <c r="BH932" s="224">
        <f t="shared" si="410"/>
        <v>8</v>
      </c>
      <c r="BI932" s="225">
        <f t="shared" si="396"/>
        <v>7.83333333333333</v>
      </c>
      <c r="BJ932" s="225">
        <f t="shared" si="397"/>
        <v>97.9166666666667</v>
      </c>
      <c r="BK932" s="226">
        <f t="shared" si="398"/>
        <v>87.5531914893617</v>
      </c>
      <c r="BL932" s="226">
        <f t="shared" si="399"/>
        <v>99.1494532199271</v>
      </c>
      <c r="BM932" s="226">
        <f t="shared" si="400"/>
        <v>85</v>
      </c>
      <c r="BN932" s="237">
        <f t="shared" si="406"/>
        <v>0.166666666666667</v>
      </c>
      <c r="BO932" s="237">
        <f t="shared" si="407"/>
        <v>940</v>
      </c>
      <c r="BP932" s="237">
        <f t="shared" si="408"/>
        <v>0</v>
      </c>
      <c r="BQ932" s="238">
        <f t="shared" si="409"/>
        <v>0</v>
      </c>
      <c r="BW932" s="153">
        <f t="shared" si="411"/>
        <v>823</v>
      </c>
    </row>
    <row r="933" spans="1:75">
      <c r="A933" s="170">
        <v>990</v>
      </c>
      <c r="B933" s="171">
        <v>46066</v>
      </c>
      <c r="C933" s="223" t="s">
        <v>99</v>
      </c>
      <c r="D933" s="130" t="str">
        <f t="shared" si="405"/>
        <v>IG</v>
      </c>
      <c r="E933" s="172" t="s">
        <v>158</v>
      </c>
      <c r="F933" s="172" t="s">
        <v>134</v>
      </c>
      <c r="G933" s="173" t="s">
        <v>183</v>
      </c>
      <c r="H933" s="173" t="s">
        <v>186</v>
      </c>
      <c r="I933" s="173"/>
      <c r="J933" s="105">
        <v>104247</v>
      </c>
      <c r="K933" s="197" t="str">
        <f>VLOOKUP(J933,'[3]Item List (3)'!A$1:B$110000,2,FALSE)</f>
        <v>IR.209</v>
      </c>
      <c r="L933" s="105">
        <v>260104002</v>
      </c>
      <c r="M933" s="198" t="str">
        <f t="shared" si="413"/>
        <v>IR</v>
      </c>
      <c r="N933" s="153">
        <v>30</v>
      </c>
      <c r="O933" s="199">
        <f t="shared" si="414"/>
        <v>120</v>
      </c>
      <c r="P933" s="153">
        <v>1</v>
      </c>
      <c r="Q933" s="153">
        <v>306</v>
      </c>
      <c r="R933" s="153">
        <v>1</v>
      </c>
      <c r="S933" s="153"/>
      <c r="T933" s="153"/>
      <c r="U933" s="209">
        <f t="shared" si="415"/>
        <v>306</v>
      </c>
      <c r="V933" s="153">
        <v>170</v>
      </c>
      <c r="W933" s="153"/>
      <c r="X933" s="153"/>
      <c r="Y933" s="153"/>
      <c r="Z933" s="153"/>
      <c r="AA933" s="153"/>
      <c r="AB933" s="153"/>
      <c r="AC933" s="153"/>
      <c r="AD933" s="153"/>
      <c r="AE933" s="153"/>
      <c r="AF933" s="153"/>
      <c r="AG933" s="153"/>
      <c r="AH933" s="153"/>
      <c r="AI933" s="153"/>
      <c r="AJ933" s="153"/>
      <c r="AK933" s="153"/>
      <c r="AL933" s="153"/>
      <c r="AM933" s="153"/>
      <c r="AN933" s="153"/>
      <c r="AO933" s="153"/>
      <c r="AP933" s="153">
        <v>10</v>
      </c>
      <c r="AQ933" s="153"/>
      <c r="AR933" s="153">
        <v>300</v>
      </c>
      <c r="AS933" s="153"/>
      <c r="AT933" s="153"/>
      <c r="AU933" s="153"/>
      <c r="AV933" s="153"/>
      <c r="AW933" s="153"/>
      <c r="AX933" s="153"/>
      <c r="AY933" s="153"/>
      <c r="AZ933" s="153"/>
      <c r="BA933" s="153"/>
      <c r="BB933" s="153"/>
      <c r="BC933" s="153"/>
      <c r="BD933" s="153"/>
      <c r="BE933" s="153"/>
      <c r="BF933" s="153"/>
      <c r="BG933" s="223">
        <f t="shared" si="412"/>
        <v>480</v>
      </c>
      <c r="BH933" s="224">
        <f t="shared" si="410"/>
        <v>8</v>
      </c>
      <c r="BI933" s="225">
        <f t="shared" si="396"/>
        <v>2.83333333333333</v>
      </c>
      <c r="BJ933" s="225">
        <f t="shared" si="397"/>
        <v>35.4166666666667</v>
      </c>
      <c r="BK933" s="226">
        <f t="shared" si="398"/>
        <v>90</v>
      </c>
      <c r="BL933" s="226">
        <f t="shared" si="399"/>
        <v>99.6732026143791</v>
      </c>
      <c r="BM933" s="226">
        <f t="shared" si="400"/>
        <v>31.7708333333334</v>
      </c>
      <c r="BN933" s="237">
        <f t="shared" si="406"/>
        <v>0.166666666666667</v>
      </c>
      <c r="BO933" s="237">
        <f t="shared" si="407"/>
        <v>940</v>
      </c>
      <c r="BP933" s="237">
        <f t="shared" si="408"/>
        <v>5</v>
      </c>
      <c r="BQ933" s="238">
        <f t="shared" si="409"/>
        <v>600</v>
      </c>
      <c r="BW933" s="153">
        <f t="shared" si="411"/>
        <v>306</v>
      </c>
    </row>
    <row r="934" spans="1:75">
      <c r="A934" s="170">
        <v>991</v>
      </c>
      <c r="B934" s="171">
        <v>46066</v>
      </c>
      <c r="C934" s="223" t="s">
        <v>97</v>
      </c>
      <c r="D934" s="130" t="str">
        <f t="shared" si="405"/>
        <v>HO</v>
      </c>
      <c r="E934" s="172" t="s">
        <v>159</v>
      </c>
      <c r="F934" s="172" t="s">
        <v>160</v>
      </c>
      <c r="G934" s="173" t="s">
        <v>157</v>
      </c>
      <c r="H934" s="173"/>
      <c r="I934" s="173"/>
      <c r="J934" s="105">
        <v>208281</v>
      </c>
      <c r="K934" s="197" t="str">
        <f>VLOOKUP(J934,'[3]Item List (3)'!A$1:B$110000,2,FALSE)</f>
        <v>D.OR 14536 </v>
      </c>
      <c r="L934" s="105">
        <v>251230010</v>
      </c>
      <c r="M934" s="198" t="str">
        <f t="shared" si="413"/>
        <v>OR</v>
      </c>
      <c r="N934" s="153"/>
      <c r="O934" s="199" t="str">
        <f t="shared" si="414"/>
        <v/>
      </c>
      <c r="P934" s="153">
        <v>1</v>
      </c>
      <c r="Q934" s="153"/>
      <c r="R934" s="153"/>
      <c r="S934" s="153"/>
      <c r="T934" s="153"/>
      <c r="U934" s="209">
        <f t="shared" si="415"/>
        <v>0</v>
      </c>
      <c r="V934" s="153"/>
      <c r="W934" s="153">
        <v>90</v>
      </c>
      <c r="X934" s="153"/>
      <c r="Y934" s="153"/>
      <c r="Z934" s="153"/>
      <c r="AA934" s="153"/>
      <c r="AB934" s="153"/>
      <c r="AC934" s="153"/>
      <c r="AD934" s="153"/>
      <c r="AE934" s="153"/>
      <c r="AF934" s="153"/>
      <c r="AG934" s="153"/>
      <c r="AH934" s="153"/>
      <c r="AI934" s="153"/>
      <c r="AJ934" s="153"/>
      <c r="AK934" s="153"/>
      <c r="AL934" s="153"/>
      <c r="AM934" s="153"/>
      <c r="AN934" s="153"/>
      <c r="AO934" s="153"/>
      <c r="AP934" s="153"/>
      <c r="AQ934" s="153"/>
      <c r="AR934" s="153">
        <v>390</v>
      </c>
      <c r="AS934" s="153"/>
      <c r="AT934" s="153"/>
      <c r="AU934" s="153"/>
      <c r="AV934" s="153"/>
      <c r="AW934" s="153"/>
      <c r="AX934" s="153"/>
      <c r="AY934" s="153"/>
      <c r="AZ934" s="153"/>
      <c r="BA934" s="153"/>
      <c r="BB934" s="153"/>
      <c r="BC934" s="153"/>
      <c r="BD934" s="153"/>
      <c r="BE934" s="153"/>
      <c r="BF934" s="153"/>
      <c r="BG934" s="223">
        <f t="shared" si="412"/>
        <v>480</v>
      </c>
      <c r="BH934" s="224">
        <f t="shared" si="410"/>
        <v>8</v>
      </c>
      <c r="BI934" s="225">
        <f t="shared" si="396"/>
        <v>0</v>
      </c>
      <c r="BJ934" s="225">
        <f t="shared" si="397"/>
        <v>0</v>
      </c>
      <c r="BK934" s="226">
        <f t="shared" si="398"/>
        <v>0</v>
      </c>
      <c r="BL934" s="226">
        <f t="shared" si="399"/>
        <v>0</v>
      </c>
      <c r="BM934" s="226">
        <f t="shared" si="400"/>
        <v>0</v>
      </c>
      <c r="BN934" s="237">
        <f t="shared" si="406"/>
        <v>1.5</v>
      </c>
      <c r="BO934" s="237">
        <f t="shared" si="407"/>
        <v>0</v>
      </c>
      <c r="BP934" s="237">
        <f t="shared" si="408"/>
        <v>6.5</v>
      </c>
      <c r="BQ934" s="238">
        <f t="shared" si="409"/>
        <v>0</v>
      </c>
      <c r="BW934" s="153">
        <f t="shared" si="411"/>
        <v>0</v>
      </c>
    </row>
    <row r="935" spans="1:75">
      <c r="A935" s="170">
        <v>992</v>
      </c>
      <c r="B935" s="171">
        <v>46066</v>
      </c>
      <c r="C935" s="223" t="s">
        <v>99</v>
      </c>
      <c r="D935" s="130" t="str">
        <f t="shared" si="405"/>
        <v>HO</v>
      </c>
      <c r="E935" s="172" t="s">
        <v>159</v>
      </c>
      <c r="F935" s="172" t="s">
        <v>160</v>
      </c>
      <c r="G935" s="173" t="s">
        <v>157</v>
      </c>
      <c r="H935" s="173" t="s">
        <v>188</v>
      </c>
      <c r="I935" s="173" t="s">
        <v>105</v>
      </c>
      <c r="J935" s="105">
        <v>208281</v>
      </c>
      <c r="K935" s="197" t="str">
        <f>VLOOKUP(J935,'[3]Item List (3)'!A$1:B$110000,2,FALSE)</f>
        <v>D.OR 14536 </v>
      </c>
      <c r="L935" s="105">
        <v>251230010</v>
      </c>
      <c r="M935" s="198" t="str">
        <f t="shared" si="413"/>
        <v>OR</v>
      </c>
      <c r="N935" s="153">
        <v>85</v>
      </c>
      <c r="O935" s="199">
        <f t="shared" si="414"/>
        <v>42.3529411764706</v>
      </c>
      <c r="P935" s="153">
        <v>1</v>
      </c>
      <c r="Q935" s="153">
        <v>180</v>
      </c>
      <c r="R935" s="153"/>
      <c r="S935" s="153"/>
      <c r="T935" s="153"/>
      <c r="U935" s="209">
        <f t="shared" si="415"/>
        <v>180</v>
      </c>
      <c r="V935" s="153">
        <v>310</v>
      </c>
      <c r="W935" s="153"/>
      <c r="X935" s="153">
        <v>170</v>
      </c>
      <c r="Y935" s="153"/>
      <c r="Z935" s="153"/>
      <c r="AA935" s="153"/>
      <c r="AB935" s="153"/>
      <c r="AC935" s="153"/>
      <c r="AD935" s="153"/>
      <c r="AE935" s="153"/>
      <c r="AF935" s="153"/>
      <c r="AG935" s="153"/>
      <c r="AH935" s="153"/>
      <c r="AI935" s="153"/>
      <c r="AJ935" s="153"/>
      <c r="AK935" s="153"/>
      <c r="AL935" s="153"/>
      <c r="AM935" s="153"/>
      <c r="AN935" s="153"/>
      <c r="AO935" s="153"/>
      <c r="AP935" s="153"/>
      <c r="AQ935" s="153"/>
      <c r="AR935" s="153"/>
      <c r="AS935" s="153"/>
      <c r="AT935" s="153"/>
      <c r="AU935" s="153"/>
      <c r="AV935" s="153"/>
      <c r="AW935" s="153"/>
      <c r="AX935" s="153"/>
      <c r="AY935" s="153"/>
      <c r="AZ935" s="153"/>
      <c r="BA935" s="153"/>
      <c r="BB935" s="153"/>
      <c r="BC935" s="153"/>
      <c r="BD935" s="153"/>
      <c r="BE935" s="153"/>
      <c r="BF935" s="153"/>
      <c r="BG935" s="223">
        <f t="shared" si="412"/>
        <v>480</v>
      </c>
      <c r="BH935" s="224">
        <f t="shared" si="410"/>
        <v>8</v>
      </c>
      <c r="BI935" s="225">
        <f t="shared" si="396"/>
        <v>5.16666666666667</v>
      </c>
      <c r="BJ935" s="225">
        <f t="shared" si="397"/>
        <v>64.5833333333333</v>
      </c>
      <c r="BK935" s="226">
        <f t="shared" si="398"/>
        <v>82.2580645161291</v>
      </c>
      <c r="BL935" s="226">
        <f t="shared" si="399"/>
        <v>100</v>
      </c>
      <c r="BM935" s="226">
        <f t="shared" si="400"/>
        <v>53.125</v>
      </c>
      <c r="BN935" s="237">
        <f t="shared" si="406"/>
        <v>0</v>
      </c>
      <c r="BO935" s="237">
        <f t="shared" si="407"/>
        <v>338.823529411765</v>
      </c>
      <c r="BP935" s="237">
        <f t="shared" si="408"/>
        <v>2.83333333333333</v>
      </c>
      <c r="BQ935" s="238">
        <f t="shared" si="409"/>
        <v>120</v>
      </c>
      <c r="BW935" s="153">
        <f t="shared" si="411"/>
        <v>180</v>
      </c>
    </row>
    <row r="936" spans="1:75">
      <c r="A936" s="170">
        <v>993</v>
      </c>
      <c r="B936" s="171">
        <v>46066</v>
      </c>
      <c r="C936" s="223" t="s">
        <v>97</v>
      </c>
      <c r="D936" s="130" t="str">
        <f t="shared" si="405"/>
        <v>HO</v>
      </c>
      <c r="E936" s="172" t="s">
        <v>163</v>
      </c>
      <c r="F936" s="172" t="s">
        <v>160</v>
      </c>
      <c r="G936" s="173" t="s">
        <v>165</v>
      </c>
      <c r="H936" s="173"/>
      <c r="I936" s="173"/>
      <c r="J936" s="105">
        <v>208322.01</v>
      </c>
      <c r="K936" s="197" t="str">
        <f>VLOOKUP(J936,'[3]Item List (3)'!A$1:B$110000,2,FALSE)</f>
        <v>NA/RNA.OR 49/32</v>
      </c>
      <c r="L936" s="105">
        <v>260101002</v>
      </c>
      <c r="M936" s="198" t="str">
        <f t="shared" si="413"/>
        <v>OR</v>
      </c>
      <c r="N936" s="153">
        <v>20</v>
      </c>
      <c r="O936" s="199">
        <f t="shared" ref="O936:O958" si="416">IFERROR(3600/N936,"")</f>
        <v>180</v>
      </c>
      <c r="P936" s="153">
        <v>1</v>
      </c>
      <c r="Q936" s="153">
        <v>1168</v>
      </c>
      <c r="R936" s="153"/>
      <c r="S936" s="153"/>
      <c r="T936" s="153"/>
      <c r="U936" s="209">
        <f t="shared" si="415"/>
        <v>1168</v>
      </c>
      <c r="V936" s="153">
        <v>435</v>
      </c>
      <c r="W936" s="153"/>
      <c r="X936" s="153"/>
      <c r="Y936" s="153"/>
      <c r="Z936" s="153"/>
      <c r="AA936" s="153"/>
      <c r="AB936" s="153"/>
      <c r="AC936" s="153"/>
      <c r="AD936" s="153"/>
      <c r="AE936" s="153"/>
      <c r="AF936" s="153"/>
      <c r="AG936" s="153"/>
      <c r="AH936" s="153"/>
      <c r="AI936" s="153"/>
      <c r="AJ936" s="153"/>
      <c r="AK936" s="153"/>
      <c r="AL936" s="153"/>
      <c r="AM936" s="153"/>
      <c r="AN936" s="153"/>
      <c r="AO936" s="153"/>
      <c r="AP936" s="153">
        <v>45</v>
      </c>
      <c r="AQ936" s="153"/>
      <c r="AR936" s="153"/>
      <c r="AS936" s="153"/>
      <c r="AT936" s="153"/>
      <c r="AU936" s="153"/>
      <c r="AV936" s="153"/>
      <c r="AW936" s="153"/>
      <c r="AX936" s="153"/>
      <c r="AY936" s="153"/>
      <c r="AZ936" s="153"/>
      <c r="BA936" s="153"/>
      <c r="BB936" s="153"/>
      <c r="BC936" s="153"/>
      <c r="BD936" s="153"/>
      <c r="BE936" s="153"/>
      <c r="BF936" s="153"/>
      <c r="BG936" s="223">
        <f t="shared" si="412"/>
        <v>480</v>
      </c>
      <c r="BH936" s="224">
        <f t="shared" si="410"/>
        <v>8</v>
      </c>
      <c r="BI936" s="225">
        <f t="shared" si="396"/>
        <v>7.25</v>
      </c>
      <c r="BJ936" s="225">
        <f t="shared" si="397"/>
        <v>90.625</v>
      </c>
      <c r="BK936" s="226">
        <f t="shared" si="398"/>
        <v>89.5019157088123</v>
      </c>
      <c r="BL936" s="226">
        <f t="shared" si="399"/>
        <v>100</v>
      </c>
      <c r="BM936" s="226">
        <f t="shared" si="400"/>
        <v>81.1111111111111</v>
      </c>
      <c r="BN936" s="237">
        <f t="shared" si="406"/>
        <v>0.75</v>
      </c>
      <c r="BO936" s="237">
        <f t="shared" si="407"/>
        <v>1305</v>
      </c>
      <c r="BP936" s="237">
        <f t="shared" si="408"/>
        <v>0</v>
      </c>
      <c r="BQ936" s="238">
        <f t="shared" si="409"/>
        <v>0</v>
      </c>
      <c r="BW936" s="153">
        <f t="shared" si="411"/>
        <v>1168</v>
      </c>
    </row>
    <row r="937" spans="1:75">
      <c r="A937" s="170">
        <v>994</v>
      </c>
      <c r="B937" s="171">
        <v>46066</v>
      </c>
      <c r="C937" s="223" t="s">
        <v>99</v>
      </c>
      <c r="D937" s="130" t="str">
        <f t="shared" si="405"/>
        <v>HO</v>
      </c>
      <c r="E937" s="172" t="s">
        <v>163</v>
      </c>
      <c r="F937" s="172" t="s">
        <v>160</v>
      </c>
      <c r="G937" s="173" t="s">
        <v>165</v>
      </c>
      <c r="H937" s="173"/>
      <c r="I937" s="173"/>
      <c r="J937" s="105">
        <v>208322.01</v>
      </c>
      <c r="K937" s="197" t="str">
        <f>VLOOKUP(J937,'[3]Item List (3)'!A$1:B$110000,2,FALSE)</f>
        <v>NA/RNA.OR 49/32</v>
      </c>
      <c r="L937" s="105">
        <v>260101002</v>
      </c>
      <c r="M937" s="198" t="str">
        <f t="shared" si="413"/>
        <v>OR</v>
      </c>
      <c r="N937" s="153">
        <v>20</v>
      </c>
      <c r="O937" s="199">
        <f t="shared" si="416"/>
        <v>180</v>
      </c>
      <c r="P937" s="153">
        <v>1</v>
      </c>
      <c r="Q937" s="153">
        <v>308</v>
      </c>
      <c r="R937" s="153"/>
      <c r="S937" s="153"/>
      <c r="T937" s="153"/>
      <c r="U937" s="209">
        <f t="shared" si="415"/>
        <v>308</v>
      </c>
      <c r="V937" s="153">
        <v>120</v>
      </c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  <c r="AH937" s="153"/>
      <c r="AI937" s="153"/>
      <c r="AJ937" s="153"/>
      <c r="AK937" s="153"/>
      <c r="AL937" s="153"/>
      <c r="AM937" s="153"/>
      <c r="AN937" s="153"/>
      <c r="AO937" s="153"/>
      <c r="AP937" s="153"/>
      <c r="AQ937" s="153"/>
      <c r="AR937" s="153">
        <v>360</v>
      </c>
      <c r="AS937" s="153"/>
      <c r="AT937" s="153"/>
      <c r="AU937" s="153"/>
      <c r="AV937" s="153"/>
      <c r="AW937" s="153"/>
      <c r="AX937" s="153"/>
      <c r="AY937" s="153"/>
      <c r="AZ937" s="153"/>
      <c r="BA937" s="153"/>
      <c r="BB937" s="153"/>
      <c r="BC937" s="153"/>
      <c r="BD937" s="153"/>
      <c r="BE937" s="153"/>
      <c r="BF937" s="153"/>
      <c r="BG937" s="223">
        <f t="shared" si="412"/>
        <v>480</v>
      </c>
      <c r="BH937" s="224">
        <f t="shared" si="410"/>
        <v>8</v>
      </c>
      <c r="BI937" s="225">
        <f t="shared" si="396"/>
        <v>2</v>
      </c>
      <c r="BJ937" s="225">
        <f t="shared" si="397"/>
        <v>25</v>
      </c>
      <c r="BK937" s="226">
        <f t="shared" si="398"/>
        <v>85.5555555555556</v>
      </c>
      <c r="BL937" s="226">
        <f t="shared" si="399"/>
        <v>100</v>
      </c>
      <c r="BM937" s="226">
        <f t="shared" si="400"/>
        <v>21.3888888888889</v>
      </c>
      <c r="BN937" s="237">
        <f t="shared" si="406"/>
        <v>0</v>
      </c>
      <c r="BO937" s="237">
        <f t="shared" si="407"/>
        <v>1440</v>
      </c>
      <c r="BP937" s="237">
        <f t="shared" si="408"/>
        <v>6</v>
      </c>
      <c r="BQ937" s="238">
        <f t="shared" si="409"/>
        <v>1080</v>
      </c>
      <c r="BW937" s="153">
        <f t="shared" si="411"/>
        <v>308</v>
      </c>
    </row>
    <row r="938" spans="1:75">
      <c r="A938" s="170">
        <v>995</v>
      </c>
      <c r="B938" s="171">
        <v>46066</v>
      </c>
      <c r="C938" s="223" t="s">
        <v>97</v>
      </c>
      <c r="D938" s="130" t="str">
        <f t="shared" si="405"/>
        <v>HO</v>
      </c>
      <c r="E938" s="172" t="s">
        <v>167</v>
      </c>
      <c r="F938" s="172"/>
      <c r="G938" s="173"/>
      <c r="H938" s="173"/>
      <c r="I938" s="173"/>
      <c r="J938" s="105"/>
      <c r="K938" s="197" t="e">
        <f>VLOOKUP(J938,'[3]Item List (3)'!A$1:B$110000,2,FALSE)</f>
        <v>#N/A</v>
      </c>
      <c r="L938" s="105"/>
      <c r="M938" s="198" t="str">
        <f t="shared" si="413"/>
        <v>IR</v>
      </c>
      <c r="N938" s="153"/>
      <c r="O938" s="199" t="str">
        <f t="shared" si="416"/>
        <v/>
      </c>
      <c r="P938" s="153"/>
      <c r="Q938" s="153"/>
      <c r="R938" s="153"/>
      <c r="S938" s="153"/>
      <c r="T938" s="153"/>
      <c r="U938" s="209">
        <f t="shared" si="415"/>
        <v>0</v>
      </c>
      <c r="V938" s="153"/>
      <c r="W938" s="153"/>
      <c r="X938" s="153"/>
      <c r="Y938" s="153"/>
      <c r="Z938" s="153"/>
      <c r="AA938" s="153"/>
      <c r="AB938" s="153"/>
      <c r="AC938" s="153"/>
      <c r="AD938" s="153"/>
      <c r="AE938" s="153"/>
      <c r="AF938" s="153"/>
      <c r="AG938" s="153"/>
      <c r="AH938" s="153"/>
      <c r="AI938" s="153"/>
      <c r="AJ938" s="153"/>
      <c r="AK938" s="153"/>
      <c r="AL938" s="153"/>
      <c r="AM938" s="153"/>
      <c r="AN938" s="153"/>
      <c r="AO938" s="153"/>
      <c r="AP938" s="153"/>
      <c r="AQ938" s="153"/>
      <c r="AR938" s="153"/>
      <c r="AS938" s="153"/>
      <c r="AT938" s="153"/>
      <c r="AU938" s="153"/>
      <c r="AV938" s="153"/>
      <c r="AW938" s="153"/>
      <c r="AX938" s="153"/>
      <c r="AY938" s="153"/>
      <c r="AZ938" s="153"/>
      <c r="BA938" s="153"/>
      <c r="BB938" s="153"/>
      <c r="BC938" s="153"/>
      <c r="BD938" s="153"/>
      <c r="BE938" s="153"/>
      <c r="BF938" s="153">
        <v>480</v>
      </c>
      <c r="BG938" s="223">
        <f t="shared" ref="BG938:BG978" si="417">SUM(V938:BF938)</f>
        <v>480</v>
      </c>
      <c r="BH938" s="224">
        <f t="shared" si="410"/>
        <v>8</v>
      </c>
      <c r="BI938" s="225">
        <f t="shared" si="396"/>
        <v>0</v>
      </c>
      <c r="BJ938" s="225">
        <f t="shared" si="397"/>
        <v>0</v>
      </c>
      <c r="BK938" s="226">
        <f t="shared" si="398"/>
        <v>0</v>
      </c>
      <c r="BL938" s="226">
        <f t="shared" si="399"/>
        <v>0</v>
      </c>
      <c r="BM938" s="226">
        <f t="shared" si="400"/>
        <v>0</v>
      </c>
      <c r="BN938" s="237">
        <f t="shared" si="406"/>
        <v>8</v>
      </c>
      <c r="BO938" s="237">
        <f t="shared" si="407"/>
        <v>0</v>
      </c>
      <c r="BP938" s="237">
        <f t="shared" si="408"/>
        <v>0</v>
      </c>
      <c r="BQ938" s="238">
        <f t="shared" si="409"/>
        <v>0</v>
      </c>
      <c r="BW938" s="153">
        <f t="shared" si="411"/>
        <v>0</v>
      </c>
    </row>
    <row r="939" spans="1:75">
      <c r="A939" s="170">
        <v>996</v>
      </c>
      <c r="B939" s="171">
        <v>46066</v>
      </c>
      <c r="C939" s="223" t="s">
        <v>99</v>
      </c>
      <c r="D939" s="130" t="str">
        <f t="shared" si="405"/>
        <v>HO</v>
      </c>
      <c r="E939" s="172" t="s">
        <v>167</v>
      </c>
      <c r="F939" s="172"/>
      <c r="G939" s="173"/>
      <c r="H939" s="173"/>
      <c r="I939" s="173"/>
      <c r="J939" s="105"/>
      <c r="K939" s="197" t="e">
        <f>VLOOKUP(J939,'[3]Item List (3)'!A$1:B$110000,2,FALSE)</f>
        <v>#N/A</v>
      </c>
      <c r="L939" s="105"/>
      <c r="M939" s="198" t="str">
        <f t="shared" si="413"/>
        <v>IR</v>
      </c>
      <c r="N939" s="153"/>
      <c r="O939" s="199" t="str">
        <f t="shared" si="416"/>
        <v/>
      </c>
      <c r="P939" s="153"/>
      <c r="Q939" s="153"/>
      <c r="R939" s="153"/>
      <c r="S939" s="153"/>
      <c r="T939" s="153"/>
      <c r="U939" s="209">
        <f t="shared" si="415"/>
        <v>0</v>
      </c>
      <c r="V939" s="153"/>
      <c r="W939" s="153"/>
      <c r="X939" s="153"/>
      <c r="Y939" s="153"/>
      <c r="Z939" s="153"/>
      <c r="AA939" s="153"/>
      <c r="AB939" s="153"/>
      <c r="AC939" s="153"/>
      <c r="AD939" s="153"/>
      <c r="AE939" s="153"/>
      <c r="AF939" s="153"/>
      <c r="AG939" s="153"/>
      <c r="AH939" s="153"/>
      <c r="AI939" s="153"/>
      <c r="AJ939" s="153"/>
      <c r="AK939" s="153"/>
      <c r="AL939" s="153"/>
      <c r="AM939" s="153"/>
      <c r="AN939" s="153"/>
      <c r="AO939" s="153"/>
      <c r="AP939" s="153"/>
      <c r="AQ939" s="153"/>
      <c r="AR939" s="153">
        <v>480</v>
      </c>
      <c r="AS939" s="153"/>
      <c r="AT939" s="153"/>
      <c r="AU939" s="153"/>
      <c r="AV939" s="153"/>
      <c r="AW939" s="153"/>
      <c r="AX939" s="153"/>
      <c r="AY939" s="153"/>
      <c r="AZ939" s="153"/>
      <c r="BA939" s="153"/>
      <c r="BB939" s="153"/>
      <c r="BC939" s="153"/>
      <c r="BD939" s="153"/>
      <c r="BE939" s="153"/>
      <c r="BF939" s="153"/>
      <c r="BG939" s="223">
        <f t="shared" si="417"/>
        <v>480</v>
      </c>
      <c r="BH939" s="224">
        <f t="shared" si="410"/>
        <v>8</v>
      </c>
      <c r="BI939" s="225">
        <f t="shared" si="396"/>
        <v>0</v>
      </c>
      <c r="BJ939" s="225">
        <f t="shared" si="397"/>
        <v>0</v>
      </c>
      <c r="BK939" s="226">
        <f t="shared" si="398"/>
        <v>0</v>
      </c>
      <c r="BL939" s="226">
        <f t="shared" si="399"/>
        <v>0</v>
      </c>
      <c r="BM939" s="226">
        <f t="shared" si="400"/>
        <v>0</v>
      </c>
      <c r="BN939" s="237">
        <f t="shared" si="406"/>
        <v>0</v>
      </c>
      <c r="BO939" s="237">
        <f t="shared" si="407"/>
        <v>0</v>
      </c>
      <c r="BP939" s="237">
        <f t="shared" si="408"/>
        <v>8</v>
      </c>
      <c r="BQ939" s="238">
        <f t="shared" si="409"/>
        <v>0</v>
      </c>
      <c r="BW939" s="153">
        <f t="shared" si="411"/>
        <v>0</v>
      </c>
    </row>
    <row r="940" spans="1:75">
      <c r="A940" s="170">
        <v>997</v>
      </c>
      <c r="B940" s="171">
        <v>46066</v>
      </c>
      <c r="C940" s="223" t="s">
        <v>97</v>
      </c>
      <c r="D940" s="130" t="str">
        <f t="shared" si="405"/>
        <v>HO</v>
      </c>
      <c r="E940" s="172" t="s">
        <v>170</v>
      </c>
      <c r="F940" s="172" t="s">
        <v>160</v>
      </c>
      <c r="G940" s="173" t="s">
        <v>173</v>
      </c>
      <c r="H940" s="173"/>
      <c r="I940" s="173"/>
      <c r="J940" s="105">
        <v>104299</v>
      </c>
      <c r="K940" s="197" t="str">
        <f>VLOOKUP(J940,'[3]Item List (3)'!A$1:B$110000,2,FALSE)</f>
        <v>IR.9916</v>
      </c>
      <c r="L940" s="105">
        <v>251207010</v>
      </c>
      <c r="M940" s="198" t="str">
        <f t="shared" si="413"/>
        <v>IR</v>
      </c>
      <c r="N940" s="153">
        <v>15</v>
      </c>
      <c r="O940" s="199">
        <f t="shared" si="416"/>
        <v>240</v>
      </c>
      <c r="P940" s="153">
        <v>1</v>
      </c>
      <c r="Q940" s="153">
        <v>1217</v>
      </c>
      <c r="R940" s="153"/>
      <c r="S940" s="153"/>
      <c r="T940" s="153"/>
      <c r="U940" s="209">
        <f t="shared" si="415"/>
        <v>1217</v>
      </c>
      <c r="V940" s="153">
        <v>315</v>
      </c>
      <c r="W940" s="153"/>
      <c r="X940" s="153">
        <v>75</v>
      </c>
      <c r="Y940" s="153"/>
      <c r="Z940" s="153"/>
      <c r="AA940" s="153"/>
      <c r="AB940" s="153"/>
      <c r="AC940" s="153"/>
      <c r="AD940" s="153"/>
      <c r="AE940" s="153"/>
      <c r="AF940" s="153"/>
      <c r="AG940" s="153"/>
      <c r="AH940" s="153"/>
      <c r="AI940" s="153"/>
      <c r="AJ940" s="153"/>
      <c r="AK940" s="153"/>
      <c r="AL940" s="153"/>
      <c r="AM940" s="153"/>
      <c r="AN940" s="153">
        <v>60</v>
      </c>
      <c r="AO940" s="153"/>
      <c r="AP940" s="153">
        <v>30</v>
      </c>
      <c r="AQ940" s="153"/>
      <c r="AR940" s="153"/>
      <c r="AS940" s="153"/>
      <c r="AT940" s="153"/>
      <c r="AU940" s="153"/>
      <c r="AV940" s="153"/>
      <c r="AW940" s="153"/>
      <c r="AX940" s="153"/>
      <c r="AY940" s="153"/>
      <c r="AZ940" s="153"/>
      <c r="BA940" s="153"/>
      <c r="BB940" s="153"/>
      <c r="BC940" s="153"/>
      <c r="BD940" s="153"/>
      <c r="BE940" s="153"/>
      <c r="BF940" s="153"/>
      <c r="BG940" s="223">
        <f t="shared" si="417"/>
        <v>480</v>
      </c>
      <c r="BH940" s="224">
        <f t="shared" si="410"/>
        <v>8</v>
      </c>
      <c r="BI940" s="225">
        <f t="shared" si="396"/>
        <v>5.25</v>
      </c>
      <c r="BJ940" s="225">
        <f t="shared" si="397"/>
        <v>65.625</v>
      </c>
      <c r="BK940" s="226">
        <f t="shared" si="398"/>
        <v>96.5873015873016</v>
      </c>
      <c r="BL940" s="226">
        <f t="shared" si="399"/>
        <v>100</v>
      </c>
      <c r="BM940" s="226">
        <f t="shared" si="400"/>
        <v>63.3854166666667</v>
      </c>
      <c r="BN940" s="237">
        <f t="shared" si="406"/>
        <v>0.5</v>
      </c>
      <c r="BO940" s="237">
        <f t="shared" si="407"/>
        <v>1800</v>
      </c>
      <c r="BP940" s="237">
        <f t="shared" si="408"/>
        <v>2.25</v>
      </c>
      <c r="BQ940" s="238">
        <f t="shared" si="409"/>
        <v>540</v>
      </c>
      <c r="BW940" s="153">
        <f t="shared" si="411"/>
        <v>1217</v>
      </c>
    </row>
    <row r="941" spans="1:75">
      <c r="A941" s="170">
        <v>998</v>
      </c>
      <c r="B941" s="171">
        <v>46066</v>
      </c>
      <c r="C941" s="223" t="s">
        <v>99</v>
      </c>
      <c r="D941" s="130" t="str">
        <f t="shared" si="405"/>
        <v>HO</v>
      </c>
      <c r="E941" s="172" t="s">
        <v>170</v>
      </c>
      <c r="F941" s="172" t="s">
        <v>160</v>
      </c>
      <c r="G941" s="173" t="s">
        <v>188</v>
      </c>
      <c r="H941" s="173"/>
      <c r="I941" s="173"/>
      <c r="J941" s="105">
        <v>104299</v>
      </c>
      <c r="K941" s="197" t="str">
        <f>VLOOKUP(J941,'[3]Item List (3)'!A$1:B$110000,2,FALSE)</f>
        <v>IR.9916</v>
      </c>
      <c r="L941" s="105">
        <v>251207010</v>
      </c>
      <c r="M941" s="198" t="str">
        <f t="shared" si="413"/>
        <v>IR</v>
      </c>
      <c r="N941" s="153">
        <v>15</v>
      </c>
      <c r="O941" s="199">
        <f t="shared" si="416"/>
        <v>240</v>
      </c>
      <c r="P941" s="153">
        <v>1</v>
      </c>
      <c r="Q941" s="153">
        <v>1032</v>
      </c>
      <c r="R941" s="153"/>
      <c r="S941" s="153"/>
      <c r="T941" s="153"/>
      <c r="U941" s="209">
        <f t="shared" si="415"/>
        <v>1032</v>
      </c>
      <c r="V941" s="153">
        <v>265</v>
      </c>
      <c r="W941" s="153"/>
      <c r="X941" s="153"/>
      <c r="Y941" s="153"/>
      <c r="Z941" s="153"/>
      <c r="AA941" s="153"/>
      <c r="AB941" s="153"/>
      <c r="AC941" s="153"/>
      <c r="AD941" s="153"/>
      <c r="AE941" s="153"/>
      <c r="AF941" s="153"/>
      <c r="AG941" s="153"/>
      <c r="AH941" s="153"/>
      <c r="AI941" s="153"/>
      <c r="AJ941" s="153"/>
      <c r="AK941" s="153"/>
      <c r="AL941" s="153"/>
      <c r="AM941" s="153"/>
      <c r="AN941" s="153"/>
      <c r="AO941" s="153"/>
      <c r="AP941" s="153">
        <v>20</v>
      </c>
      <c r="AQ941" s="153"/>
      <c r="AR941" s="153">
        <v>195</v>
      </c>
      <c r="AS941" s="153"/>
      <c r="AT941" s="153"/>
      <c r="AU941" s="153"/>
      <c r="AV941" s="153"/>
      <c r="AW941" s="153"/>
      <c r="AX941" s="153"/>
      <c r="AY941" s="153"/>
      <c r="AZ941" s="153"/>
      <c r="BA941" s="153"/>
      <c r="BB941" s="153"/>
      <c r="BC941" s="153"/>
      <c r="BD941" s="153"/>
      <c r="BE941" s="153"/>
      <c r="BF941" s="153"/>
      <c r="BG941" s="223">
        <f t="shared" si="417"/>
        <v>480</v>
      </c>
      <c r="BH941" s="224">
        <f t="shared" si="410"/>
        <v>8</v>
      </c>
      <c r="BI941" s="225">
        <f t="shared" si="396"/>
        <v>4.41666666666667</v>
      </c>
      <c r="BJ941" s="225">
        <f t="shared" si="397"/>
        <v>55.2083333333333</v>
      </c>
      <c r="BK941" s="226">
        <f t="shared" si="398"/>
        <v>97.3584905660377</v>
      </c>
      <c r="BL941" s="226">
        <f t="shared" si="399"/>
        <v>100</v>
      </c>
      <c r="BM941" s="226">
        <f t="shared" si="400"/>
        <v>53.7499999999999</v>
      </c>
      <c r="BN941" s="237">
        <f t="shared" si="406"/>
        <v>0.333333333333333</v>
      </c>
      <c r="BO941" s="237">
        <f t="shared" si="407"/>
        <v>1840</v>
      </c>
      <c r="BP941" s="237">
        <f t="shared" si="408"/>
        <v>3.25</v>
      </c>
      <c r="BQ941" s="238">
        <f t="shared" si="409"/>
        <v>780</v>
      </c>
      <c r="BW941" s="153">
        <f t="shared" si="411"/>
        <v>1032</v>
      </c>
    </row>
    <row r="942" spans="1:75">
      <c r="A942" s="170">
        <v>999</v>
      </c>
      <c r="B942" s="171">
        <v>46066</v>
      </c>
      <c r="C942" s="223" t="s">
        <v>97</v>
      </c>
      <c r="D942" s="130" t="str">
        <f t="shared" si="405"/>
        <v>HO</v>
      </c>
      <c r="E942" s="172" t="s">
        <v>172</v>
      </c>
      <c r="F942" s="172"/>
      <c r="G942" s="173"/>
      <c r="H942" s="173"/>
      <c r="I942" s="173"/>
      <c r="J942" s="105"/>
      <c r="K942" s="197" t="e">
        <f>VLOOKUP(J942,'[3]Item List (3)'!A$1:B$110000,2,FALSE)</f>
        <v>#N/A</v>
      </c>
      <c r="L942" s="105"/>
      <c r="M942" s="198" t="str">
        <f t="shared" si="413"/>
        <v>IR</v>
      </c>
      <c r="N942" s="153"/>
      <c r="O942" s="199" t="str">
        <f t="shared" si="416"/>
        <v/>
      </c>
      <c r="P942" s="153"/>
      <c r="Q942" s="153"/>
      <c r="R942" s="153"/>
      <c r="S942" s="153"/>
      <c r="T942" s="153"/>
      <c r="U942" s="209">
        <f t="shared" si="415"/>
        <v>0</v>
      </c>
      <c r="V942" s="153"/>
      <c r="W942" s="153"/>
      <c r="X942" s="153"/>
      <c r="Y942" s="153"/>
      <c r="Z942" s="153"/>
      <c r="AA942" s="153"/>
      <c r="AB942" s="153"/>
      <c r="AC942" s="153"/>
      <c r="AD942" s="153"/>
      <c r="AE942" s="153"/>
      <c r="AF942" s="153"/>
      <c r="AG942" s="153"/>
      <c r="AH942" s="153"/>
      <c r="AI942" s="153"/>
      <c r="AJ942" s="153"/>
      <c r="AK942" s="153"/>
      <c r="AL942" s="153"/>
      <c r="AM942" s="153"/>
      <c r="AN942" s="153"/>
      <c r="AO942" s="153"/>
      <c r="AP942" s="153"/>
      <c r="AQ942" s="153"/>
      <c r="AR942" s="153"/>
      <c r="AS942" s="153"/>
      <c r="AT942" s="153"/>
      <c r="AU942" s="153"/>
      <c r="AV942" s="153"/>
      <c r="AW942" s="153"/>
      <c r="AX942" s="153"/>
      <c r="AY942" s="153"/>
      <c r="AZ942" s="153"/>
      <c r="BA942" s="153"/>
      <c r="BB942" s="153"/>
      <c r="BC942" s="153"/>
      <c r="BD942" s="153"/>
      <c r="BE942" s="153"/>
      <c r="BF942" s="153">
        <v>480</v>
      </c>
      <c r="BG942" s="223">
        <f t="shared" si="417"/>
        <v>480</v>
      </c>
      <c r="BH942" s="224">
        <f t="shared" si="410"/>
        <v>8</v>
      </c>
      <c r="BI942" s="225">
        <f t="shared" si="396"/>
        <v>0</v>
      </c>
      <c r="BJ942" s="225">
        <f t="shared" si="397"/>
        <v>0</v>
      </c>
      <c r="BK942" s="226">
        <f t="shared" si="398"/>
        <v>0</v>
      </c>
      <c r="BL942" s="226">
        <f t="shared" si="399"/>
        <v>0</v>
      </c>
      <c r="BM942" s="226">
        <f t="shared" si="400"/>
        <v>0</v>
      </c>
      <c r="BN942" s="237">
        <f t="shared" si="406"/>
        <v>8</v>
      </c>
      <c r="BO942" s="237">
        <f t="shared" si="407"/>
        <v>0</v>
      </c>
      <c r="BP942" s="237">
        <f t="shared" si="408"/>
        <v>0</v>
      </c>
      <c r="BQ942" s="238">
        <f t="shared" si="409"/>
        <v>0</v>
      </c>
      <c r="BW942" s="153">
        <f t="shared" si="411"/>
        <v>0</v>
      </c>
    </row>
    <row r="943" spans="1:75">
      <c r="A943" s="170">
        <v>1000</v>
      </c>
      <c r="B943" s="171">
        <v>46066</v>
      </c>
      <c r="C943" s="223" t="s">
        <v>99</v>
      </c>
      <c r="D943" s="130" t="str">
        <f t="shared" si="405"/>
        <v>HO</v>
      </c>
      <c r="E943" s="172" t="s">
        <v>172</v>
      </c>
      <c r="F943" s="172"/>
      <c r="G943" s="173"/>
      <c r="H943" s="173"/>
      <c r="I943" s="173"/>
      <c r="J943" s="105"/>
      <c r="K943" s="197" t="e">
        <f>VLOOKUP(J943,'[3]Item List (3)'!A$1:B$110000,2,FALSE)</f>
        <v>#N/A</v>
      </c>
      <c r="L943" s="105"/>
      <c r="M943" s="198" t="str">
        <f t="shared" si="413"/>
        <v>IR</v>
      </c>
      <c r="N943" s="153"/>
      <c r="O943" s="199" t="str">
        <f t="shared" si="416"/>
        <v/>
      </c>
      <c r="P943" s="153"/>
      <c r="Q943" s="153"/>
      <c r="R943" s="153"/>
      <c r="S943" s="153"/>
      <c r="T943" s="153"/>
      <c r="U943" s="209">
        <f t="shared" si="415"/>
        <v>0</v>
      </c>
      <c r="V943" s="153"/>
      <c r="W943" s="153"/>
      <c r="X943" s="153"/>
      <c r="Y943" s="153"/>
      <c r="Z943" s="153"/>
      <c r="AA943" s="153"/>
      <c r="AB943" s="153"/>
      <c r="AC943" s="153"/>
      <c r="AD943" s="153"/>
      <c r="AE943" s="153"/>
      <c r="AF943" s="153"/>
      <c r="AG943" s="153"/>
      <c r="AH943" s="153"/>
      <c r="AI943" s="153"/>
      <c r="AJ943" s="153"/>
      <c r="AK943" s="153"/>
      <c r="AL943" s="153"/>
      <c r="AM943" s="153"/>
      <c r="AN943" s="153"/>
      <c r="AO943" s="153"/>
      <c r="AP943" s="153"/>
      <c r="AQ943" s="153"/>
      <c r="AR943" s="153">
        <v>480</v>
      </c>
      <c r="AS943" s="153"/>
      <c r="AT943" s="153"/>
      <c r="AU943" s="153"/>
      <c r="AV943" s="153"/>
      <c r="AW943" s="153"/>
      <c r="AX943" s="153"/>
      <c r="AY943" s="153"/>
      <c r="AZ943" s="153"/>
      <c r="BA943" s="153"/>
      <c r="BB943" s="153"/>
      <c r="BC943" s="153"/>
      <c r="BD943" s="153"/>
      <c r="BE943" s="153"/>
      <c r="BF943" s="153"/>
      <c r="BG943" s="223">
        <f t="shared" si="417"/>
        <v>480</v>
      </c>
      <c r="BH943" s="224">
        <f t="shared" si="410"/>
        <v>8</v>
      </c>
      <c r="BI943" s="225">
        <f t="shared" si="396"/>
        <v>0</v>
      </c>
      <c r="BJ943" s="225">
        <f t="shared" si="397"/>
        <v>0</v>
      </c>
      <c r="BK943" s="226">
        <f t="shared" si="398"/>
        <v>0</v>
      </c>
      <c r="BL943" s="226">
        <f t="shared" si="399"/>
        <v>0</v>
      </c>
      <c r="BM943" s="226">
        <f t="shared" si="400"/>
        <v>0</v>
      </c>
      <c r="BN943" s="237">
        <f t="shared" si="406"/>
        <v>0</v>
      </c>
      <c r="BO943" s="237">
        <f t="shared" si="407"/>
        <v>0</v>
      </c>
      <c r="BP943" s="237">
        <f t="shared" si="408"/>
        <v>8</v>
      </c>
      <c r="BQ943" s="238">
        <f t="shared" si="409"/>
        <v>0</v>
      </c>
      <c r="BW943" s="153">
        <f t="shared" si="411"/>
        <v>0</v>
      </c>
    </row>
    <row r="944" spans="1:75">
      <c r="A944" s="170">
        <v>1001</v>
      </c>
      <c r="B944" s="171">
        <v>46066</v>
      </c>
      <c r="C944" s="223" t="s">
        <v>97</v>
      </c>
      <c r="D944" s="130" t="str">
        <f t="shared" si="405"/>
        <v>HO</v>
      </c>
      <c r="E944" s="172" t="s">
        <v>174</v>
      </c>
      <c r="F944" s="172" t="s">
        <v>160</v>
      </c>
      <c r="G944" s="173" t="s">
        <v>166</v>
      </c>
      <c r="H944" s="173"/>
      <c r="I944" s="173"/>
      <c r="J944" s="105">
        <v>104737</v>
      </c>
      <c r="K944" s="197" t="str">
        <f>VLOOKUP(J944,'[3]Item List (3)'!A$1:B$110000,2,FALSE)</f>
        <v>IR.IR 42X51.5X37 </v>
      </c>
      <c r="L944" s="105">
        <v>260121008</v>
      </c>
      <c r="M944" s="198" t="str">
        <f t="shared" si="413"/>
        <v>IR</v>
      </c>
      <c r="N944" s="153">
        <v>25</v>
      </c>
      <c r="O944" s="199">
        <f t="shared" si="416"/>
        <v>144</v>
      </c>
      <c r="P944" s="153">
        <v>1</v>
      </c>
      <c r="Q944" s="153">
        <v>715</v>
      </c>
      <c r="R944" s="153"/>
      <c r="S944" s="153"/>
      <c r="T944" s="153"/>
      <c r="U944" s="209">
        <f t="shared" si="415"/>
        <v>715</v>
      </c>
      <c r="V944" s="153">
        <v>300</v>
      </c>
      <c r="W944" s="153"/>
      <c r="X944" s="153"/>
      <c r="Y944" s="153"/>
      <c r="Z944" s="153"/>
      <c r="AA944" s="153"/>
      <c r="AB944" s="153"/>
      <c r="AC944" s="153"/>
      <c r="AD944" s="153"/>
      <c r="AE944" s="153"/>
      <c r="AF944" s="153"/>
      <c r="AG944" s="153"/>
      <c r="AH944" s="153"/>
      <c r="AI944" s="153"/>
      <c r="AJ944" s="153"/>
      <c r="AK944" s="153"/>
      <c r="AL944" s="153"/>
      <c r="AM944" s="153"/>
      <c r="AN944" s="153"/>
      <c r="AO944" s="153"/>
      <c r="AP944" s="153">
        <v>30</v>
      </c>
      <c r="AQ944" s="153"/>
      <c r="AR944" s="153">
        <v>60</v>
      </c>
      <c r="AS944" s="153"/>
      <c r="AT944" s="153"/>
      <c r="AU944" s="153"/>
      <c r="AV944" s="153"/>
      <c r="AW944" s="153"/>
      <c r="AX944" s="153"/>
      <c r="AY944" s="153"/>
      <c r="AZ944" s="153"/>
      <c r="BA944" s="153"/>
      <c r="BB944" s="153"/>
      <c r="BC944" s="153"/>
      <c r="BD944" s="153"/>
      <c r="BE944" s="153"/>
      <c r="BF944" s="153"/>
      <c r="BG944" s="223">
        <f t="shared" si="417"/>
        <v>390</v>
      </c>
      <c r="BH944" s="224">
        <f t="shared" si="410"/>
        <v>6.5</v>
      </c>
      <c r="BI944" s="225">
        <f t="shared" si="396"/>
        <v>5</v>
      </c>
      <c r="BJ944" s="225">
        <f t="shared" si="397"/>
        <v>76.9230769230769</v>
      </c>
      <c r="BK944" s="226">
        <f t="shared" si="398"/>
        <v>99.3055555555556</v>
      </c>
      <c r="BL944" s="226">
        <f t="shared" si="399"/>
        <v>100</v>
      </c>
      <c r="BM944" s="226">
        <f t="shared" si="400"/>
        <v>76.3888888888889</v>
      </c>
      <c r="BN944" s="237">
        <f t="shared" si="406"/>
        <v>0.5</v>
      </c>
      <c r="BO944" s="237">
        <f t="shared" si="407"/>
        <v>864</v>
      </c>
      <c r="BP944" s="237">
        <f t="shared" si="408"/>
        <v>1</v>
      </c>
      <c r="BQ944" s="238">
        <f t="shared" si="409"/>
        <v>144</v>
      </c>
      <c r="BW944" s="153">
        <f t="shared" si="411"/>
        <v>715</v>
      </c>
    </row>
    <row r="945" spans="1:75">
      <c r="A945" s="170">
        <v>1002</v>
      </c>
      <c r="B945" s="171">
        <v>46066</v>
      </c>
      <c r="C945" s="223" t="s">
        <v>97</v>
      </c>
      <c r="D945" s="130" t="str">
        <f t="shared" si="405"/>
        <v>HO</v>
      </c>
      <c r="E945" s="172" t="s">
        <v>174</v>
      </c>
      <c r="F945" s="172" t="s">
        <v>140</v>
      </c>
      <c r="G945" s="173" t="s">
        <v>166</v>
      </c>
      <c r="H945" s="173"/>
      <c r="I945" s="173"/>
      <c r="J945" s="105">
        <v>104737</v>
      </c>
      <c r="K945" s="197" t="str">
        <f>VLOOKUP(J945,'[3]Item List (3)'!A$1:B$110000,2,FALSE)</f>
        <v>IR.IR 42X51.5X37 </v>
      </c>
      <c r="L945" s="105">
        <v>260121008</v>
      </c>
      <c r="M945" s="198" t="str">
        <f t="shared" si="413"/>
        <v>IR</v>
      </c>
      <c r="N945" s="153">
        <v>25</v>
      </c>
      <c r="O945" s="199">
        <f t="shared" si="416"/>
        <v>144</v>
      </c>
      <c r="P945" s="153">
        <v>1</v>
      </c>
      <c r="Q945" s="153">
        <v>167</v>
      </c>
      <c r="R945" s="153"/>
      <c r="S945" s="153"/>
      <c r="T945" s="153"/>
      <c r="U945" s="209">
        <f t="shared" si="415"/>
        <v>167</v>
      </c>
      <c r="V945" s="153">
        <v>90</v>
      </c>
      <c r="W945" s="153"/>
      <c r="X945" s="153"/>
      <c r="Y945" s="153"/>
      <c r="Z945" s="153"/>
      <c r="AA945" s="153"/>
      <c r="AB945" s="153"/>
      <c r="AC945" s="153"/>
      <c r="AD945" s="153"/>
      <c r="AE945" s="153"/>
      <c r="AF945" s="153"/>
      <c r="AG945" s="153"/>
      <c r="AH945" s="153"/>
      <c r="AI945" s="153"/>
      <c r="AJ945" s="153"/>
      <c r="AK945" s="153"/>
      <c r="AL945" s="153"/>
      <c r="AM945" s="153"/>
      <c r="AN945" s="153"/>
      <c r="AO945" s="153"/>
      <c r="AP945" s="153"/>
      <c r="AQ945" s="153"/>
      <c r="AR945" s="153"/>
      <c r="AS945" s="153"/>
      <c r="AT945" s="153"/>
      <c r="AU945" s="153"/>
      <c r="AV945" s="153"/>
      <c r="AW945" s="153"/>
      <c r="AX945" s="153"/>
      <c r="AY945" s="153"/>
      <c r="AZ945" s="153"/>
      <c r="BA945" s="153"/>
      <c r="BB945" s="153"/>
      <c r="BC945" s="153"/>
      <c r="BD945" s="153"/>
      <c r="BE945" s="153"/>
      <c r="BF945" s="153"/>
      <c r="BG945" s="223">
        <f t="shared" si="417"/>
        <v>90</v>
      </c>
      <c r="BH945" s="224">
        <f t="shared" si="410"/>
        <v>1.5</v>
      </c>
      <c r="BI945" s="225">
        <f t="shared" si="396"/>
        <v>1.5</v>
      </c>
      <c r="BJ945" s="225">
        <f t="shared" si="397"/>
        <v>100</v>
      </c>
      <c r="BK945" s="226">
        <f t="shared" si="398"/>
        <v>77.3148148148148</v>
      </c>
      <c r="BL945" s="226">
        <f t="shared" si="399"/>
        <v>100</v>
      </c>
      <c r="BM945" s="226">
        <f t="shared" si="400"/>
        <v>77.3148148148148</v>
      </c>
      <c r="BN945" s="237">
        <f t="shared" si="406"/>
        <v>0</v>
      </c>
      <c r="BO945" s="237">
        <f t="shared" si="407"/>
        <v>216</v>
      </c>
      <c r="BP945" s="237">
        <f t="shared" si="408"/>
        <v>0</v>
      </c>
      <c r="BQ945" s="238">
        <f t="shared" si="409"/>
        <v>0</v>
      </c>
      <c r="BW945" s="153">
        <f t="shared" si="411"/>
        <v>167</v>
      </c>
    </row>
    <row r="946" spans="1:75">
      <c r="A946" s="170">
        <v>1003</v>
      </c>
      <c r="B946" s="171">
        <v>46066</v>
      </c>
      <c r="C946" s="223" t="s">
        <v>99</v>
      </c>
      <c r="D946" s="130" t="str">
        <f t="shared" ref="D946:D1009" si="418">LEFT(E946,2)</f>
        <v>HO</v>
      </c>
      <c r="E946" s="172" t="s">
        <v>174</v>
      </c>
      <c r="F946" s="172" t="s">
        <v>160</v>
      </c>
      <c r="G946" s="173" t="s">
        <v>166</v>
      </c>
      <c r="H946" s="173" t="s">
        <v>164</v>
      </c>
      <c r="I946" s="173"/>
      <c r="J946" s="105">
        <v>104737</v>
      </c>
      <c r="K946" s="197" t="str">
        <f>VLOOKUP(J946,'[3]Item List (3)'!A$1:B$110000,2,FALSE)</f>
        <v>IR.IR 42X51.5X37 </v>
      </c>
      <c r="L946" s="105">
        <v>260121008</v>
      </c>
      <c r="M946" s="198" t="str">
        <f t="shared" si="413"/>
        <v>IR</v>
      </c>
      <c r="N946" s="153">
        <v>25</v>
      </c>
      <c r="O946" s="199">
        <f t="shared" si="416"/>
        <v>144</v>
      </c>
      <c r="P946" s="153">
        <v>1</v>
      </c>
      <c r="Q946" s="153">
        <v>435</v>
      </c>
      <c r="R946" s="153"/>
      <c r="S946" s="153"/>
      <c r="T946" s="153"/>
      <c r="U946" s="209">
        <f t="shared" si="415"/>
        <v>435</v>
      </c>
      <c r="V946" s="153">
        <v>195</v>
      </c>
      <c r="W946" s="153"/>
      <c r="X946" s="153"/>
      <c r="Y946" s="153"/>
      <c r="Z946" s="153"/>
      <c r="AA946" s="153"/>
      <c r="AB946" s="153"/>
      <c r="AC946" s="153"/>
      <c r="AD946" s="153"/>
      <c r="AE946" s="153"/>
      <c r="AF946" s="153"/>
      <c r="AG946" s="153"/>
      <c r="AH946" s="153"/>
      <c r="AI946" s="153"/>
      <c r="AJ946" s="153"/>
      <c r="AK946" s="153"/>
      <c r="AL946" s="153"/>
      <c r="AM946" s="153"/>
      <c r="AN946" s="153"/>
      <c r="AO946" s="153"/>
      <c r="AP946" s="153"/>
      <c r="AQ946" s="153"/>
      <c r="AR946" s="153">
        <v>285</v>
      </c>
      <c r="AS946" s="153"/>
      <c r="AT946" s="153"/>
      <c r="AU946" s="153"/>
      <c r="AV946" s="153"/>
      <c r="AW946" s="153"/>
      <c r="AX946" s="153"/>
      <c r="AY946" s="153"/>
      <c r="AZ946" s="153"/>
      <c r="BA946" s="153"/>
      <c r="BB946" s="153"/>
      <c r="BC946" s="153"/>
      <c r="BD946" s="153"/>
      <c r="BE946" s="153"/>
      <c r="BF946" s="153"/>
      <c r="BG946" s="223">
        <f t="shared" si="417"/>
        <v>480</v>
      </c>
      <c r="BH946" s="224">
        <f t="shared" si="410"/>
        <v>8</v>
      </c>
      <c r="BI946" s="225">
        <f t="shared" si="396"/>
        <v>3.25</v>
      </c>
      <c r="BJ946" s="225">
        <f t="shared" si="397"/>
        <v>40.625</v>
      </c>
      <c r="BK946" s="226">
        <f t="shared" si="398"/>
        <v>92.948717948718</v>
      </c>
      <c r="BL946" s="226">
        <f t="shared" si="399"/>
        <v>100</v>
      </c>
      <c r="BM946" s="226">
        <f t="shared" si="400"/>
        <v>37.7604166666667</v>
      </c>
      <c r="BN946" s="237">
        <f t="shared" si="406"/>
        <v>0</v>
      </c>
      <c r="BO946" s="237">
        <f t="shared" si="407"/>
        <v>1152</v>
      </c>
      <c r="BP946" s="237">
        <f t="shared" si="408"/>
        <v>4.75</v>
      </c>
      <c r="BQ946" s="238">
        <f t="shared" si="409"/>
        <v>684</v>
      </c>
      <c r="BW946" s="153">
        <f t="shared" si="411"/>
        <v>435</v>
      </c>
    </row>
    <row r="947" spans="1:75">
      <c r="A947" s="170">
        <v>1004</v>
      </c>
      <c r="B947" s="171">
        <v>46066</v>
      </c>
      <c r="C947" s="223" t="s">
        <v>97</v>
      </c>
      <c r="D947" s="130" t="str">
        <f t="shared" si="418"/>
        <v>HO</v>
      </c>
      <c r="E947" s="172" t="s">
        <v>175</v>
      </c>
      <c r="F947" s="172" t="s">
        <v>160</v>
      </c>
      <c r="G947" s="173" t="s">
        <v>173</v>
      </c>
      <c r="H947" s="173"/>
      <c r="I947" s="173"/>
      <c r="J947" s="105">
        <v>200497.11</v>
      </c>
      <c r="K947" s="197" t="str">
        <f>VLOOKUP(J947,'[3]Item List (3)'!A$1:B$110000,2,FALSE)</f>
        <v>OR.MNA6718G</v>
      </c>
      <c r="L947" s="105">
        <v>260102011</v>
      </c>
      <c r="M947" s="198" t="str">
        <f t="shared" si="413"/>
        <v>OR</v>
      </c>
      <c r="N947" s="153">
        <v>15</v>
      </c>
      <c r="O947" s="199">
        <f t="shared" si="416"/>
        <v>240</v>
      </c>
      <c r="P947" s="153">
        <v>1</v>
      </c>
      <c r="Q947" s="153">
        <v>238</v>
      </c>
      <c r="R947" s="153"/>
      <c r="S947" s="153"/>
      <c r="T947" s="153"/>
      <c r="U947" s="209">
        <f t="shared" si="415"/>
        <v>238</v>
      </c>
      <c r="V947" s="153">
        <v>60</v>
      </c>
      <c r="W947" s="153"/>
      <c r="X947" s="153"/>
      <c r="Y947" s="153"/>
      <c r="Z947" s="153"/>
      <c r="AA947" s="153"/>
      <c r="AB947" s="153"/>
      <c r="AC947" s="153"/>
      <c r="AD947" s="153"/>
      <c r="AE947" s="153"/>
      <c r="AF947" s="153"/>
      <c r="AG947" s="153"/>
      <c r="AH947" s="153"/>
      <c r="AI947" s="153"/>
      <c r="AJ947" s="153"/>
      <c r="AK947" s="153"/>
      <c r="AL947" s="153"/>
      <c r="AM947" s="153"/>
      <c r="AN947" s="153"/>
      <c r="AO947" s="153"/>
      <c r="AP947" s="153"/>
      <c r="AQ947" s="153"/>
      <c r="AR947" s="153">
        <v>420</v>
      </c>
      <c r="AS947" s="153"/>
      <c r="AT947" s="153"/>
      <c r="AU947" s="153"/>
      <c r="AV947" s="153"/>
      <c r="AW947" s="153"/>
      <c r="AX947" s="153"/>
      <c r="AY947" s="153"/>
      <c r="AZ947" s="153"/>
      <c r="BA947" s="153"/>
      <c r="BB947" s="153"/>
      <c r="BC947" s="153"/>
      <c r="BD947" s="153"/>
      <c r="BE947" s="153"/>
      <c r="BF947" s="153"/>
      <c r="BG947" s="223">
        <f t="shared" si="417"/>
        <v>480</v>
      </c>
      <c r="BH947" s="224">
        <f t="shared" si="410"/>
        <v>8</v>
      </c>
      <c r="BI947" s="225">
        <f t="shared" si="396"/>
        <v>1</v>
      </c>
      <c r="BJ947" s="225">
        <f t="shared" si="397"/>
        <v>12.5</v>
      </c>
      <c r="BK947" s="226">
        <f t="shared" si="398"/>
        <v>99.1666666666667</v>
      </c>
      <c r="BL947" s="226">
        <f t="shared" si="399"/>
        <v>100</v>
      </c>
      <c r="BM947" s="226">
        <f t="shared" si="400"/>
        <v>12.3958333333333</v>
      </c>
      <c r="BN947" s="237">
        <f t="shared" si="406"/>
        <v>0</v>
      </c>
      <c r="BO947" s="237">
        <f t="shared" si="407"/>
        <v>1920</v>
      </c>
      <c r="BP947" s="237">
        <f t="shared" si="408"/>
        <v>7</v>
      </c>
      <c r="BQ947" s="238">
        <f t="shared" si="409"/>
        <v>1680</v>
      </c>
      <c r="BW947" s="153">
        <f t="shared" si="411"/>
        <v>238</v>
      </c>
    </row>
    <row r="948" spans="1:75">
      <c r="A948" s="170">
        <v>1005</v>
      </c>
      <c r="B948" s="171">
        <v>46066</v>
      </c>
      <c r="C948" s="223" t="s">
        <v>99</v>
      </c>
      <c r="D948" s="130" t="str">
        <f t="shared" si="418"/>
        <v>HO</v>
      </c>
      <c r="E948" s="172" t="s">
        <v>175</v>
      </c>
      <c r="F948" s="172" t="s">
        <v>160</v>
      </c>
      <c r="G948" s="173" t="s">
        <v>168</v>
      </c>
      <c r="H948" s="173"/>
      <c r="I948" s="173"/>
      <c r="J948" s="105">
        <v>200497.11</v>
      </c>
      <c r="K948" s="197" t="str">
        <f>VLOOKUP(J948,'[3]Item List (3)'!A$1:B$110000,2,FALSE)</f>
        <v>OR.MNA6718G</v>
      </c>
      <c r="L948" s="105">
        <v>260129020</v>
      </c>
      <c r="M948" s="198" t="str">
        <f t="shared" si="413"/>
        <v>OR</v>
      </c>
      <c r="N948" s="153">
        <v>15</v>
      </c>
      <c r="O948" s="199">
        <f t="shared" si="416"/>
        <v>240</v>
      </c>
      <c r="P948" s="153">
        <v>1</v>
      </c>
      <c r="Q948" s="153">
        <v>1105</v>
      </c>
      <c r="R948" s="153"/>
      <c r="S948" s="153"/>
      <c r="T948" s="153"/>
      <c r="U948" s="209">
        <f t="shared" ref="U948:U979" si="419">Q948+S948+T948</f>
        <v>1105</v>
      </c>
      <c r="V948" s="153">
        <v>285</v>
      </c>
      <c r="W948" s="153"/>
      <c r="X948" s="153"/>
      <c r="Y948" s="153"/>
      <c r="Z948" s="153"/>
      <c r="AA948" s="153"/>
      <c r="AB948" s="153"/>
      <c r="AC948" s="153"/>
      <c r="AD948" s="153"/>
      <c r="AE948" s="153"/>
      <c r="AF948" s="153"/>
      <c r="AG948" s="153"/>
      <c r="AH948" s="153"/>
      <c r="AI948" s="153"/>
      <c r="AJ948" s="153"/>
      <c r="AK948" s="153"/>
      <c r="AL948" s="153"/>
      <c r="AM948" s="153"/>
      <c r="AN948" s="153">
        <v>175</v>
      </c>
      <c r="AO948" s="153"/>
      <c r="AP948" s="153">
        <v>20</v>
      </c>
      <c r="AQ948" s="153"/>
      <c r="AR948" s="153"/>
      <c r="AS948" s="153"/>
      <c r="AT948" s="153"/>
      <c r="AU948" s="153"/>
      <c r="AV948" s="153"/>
      <c r="AW948" s="153"/>
      <c r="AX948" s="153"/>
      <c r="AY948" s="153"/>
      <c r="AZ948" s="153"/>
      <c r="BA948" s="153"/>
      <c r="BB948" s="153"/>
      <c r="BC948" s="153"/>
      <c r="BD948" s="153"/>
      <c r="BE948" s="153"/>
      <c r="BF948" s="153"/>
      <c r="BG948" s="223">
        <f t="shared" si="417"/>
        <v>480</v>
      </c>
      <c r="BH948" s="224">
        <f t="shared" si="410"/>
        <v>8</v>
      </c>
      <c r="BI948" s="225">
        <f t="shared" si="396"/>
        <v>4.75</v>
      </c>
      <c r="BJ948" s="225">
        <f t="shared" si="397"/>
        <v>59.375</v>
      </c>
      <c r="BK948" s="226">
        <f t="shared" si="398"/>
        <v>96.9298245614035</v>
      </c>
      <c r="BL948" s="226">
        <f t="shared" si="399"/>
        <v>100</v>
      </c>
      <c r="BM948" s="226">
        <f t="shared" si="400"/>
        <v>57.5520833333333</v>
      </c>
      <c r="BN948" s="237">
        <f t="shared" si="406"/>
        <v>0.333333333333333</v>
      </c>
      <c r="BO948" s="237">
        <f t="shared" si="407"/>
        <v>1840</v>
      </c>
      <c r="BP948" s="237">
        <f t="shared" si="408"/>
        <v>2.91666666666667</v>
      </c>
      <c r="BQ948" s="238">
        <f t="shared" si="409"/>
        <v>700</v>
      </c>
      <c r="BW948" s="153">
        <f t="shared" si="411"/>
        <v>1105</v>
      </c>
    </row>
    <row r="949" spans="1:75">
      <c r="A949" s="170">
        <v>1006</v>
      </c>
      <c r="B949" s="171">
        <v>46066</v>
      </c>
      <c r="C949" s="223" t="s">
        <v>97</v>
      </c>
      <c r="D949" s="130" t="str">
        <f t="shared" si="418"/>
        <v>HO</v>
      </c>
      <c r="E949" s="172" t="s">
        <v>177</v>
      </c>
      <c r="F949" s="172" t="s">
        <v>160</v>
      </c>
      <c r="G949" s="173" t="s">
        <v>171</v>
      </c>
      <c r="H949" s="173"/>
      <c r="I949" s="173"/>
      <c r="J949" s="105">
        <v>104247</v>
      </c>
      <c r="K949" s="197" t="str">
        <f>VLOOKUP(J949,'[3]Item List (3)'!A$1:B$110000,2,FALSE)</f>
        <v>IR.209</v>
      </c>
      <c r="L949" s="105">
        <v>260104001</v>
      </c>
      <c r="M949" s="198" t="str">
        <f t="shared" si="413"/>
        <v>IR</v>
      </c>
      <c r="N949" s="153">
        <v>15</v>
      </c>
      <c r="O949" s="199">
        <f t="shared" si="416"/>
        <v>240</v>
      </c>
      <c r="P949" s="153">
        <v>1</v>
      </c>
      <c r="Q949" s="153">
        <v>1215</v>
      </c>
      <c r="R949" s="153"/>
      <c r="S949" s="153"/>
      <c r="T949" s="153"/>
      <c r="U949" s="209">
        <f t="shared" si="419"/>
        <v>1215</v>
      </c>
      <c r="V949" s="153">
        <v>320</v>
      </c>
      <c r="W949" s="153"/>
      <c r="X949" s="153">
        <v>30</v>
      </c>
      <c r="Y949" s="153"/>
      <c r="Z949" s="153"/>
      <c r="AA949" s="153"/>
      <c r="AB949" s="153"/>
      <c r="AC949" s="153"/>
      <c r="AD949" s="153"/>
      <c r="AE949" s="153"/>
      <c r="AF949" s="153"/>
      <c r="AG949" s="153"/>
      <c r="AH949" s="153"/>
      <c r="AI949" s="153"/>
      <c r="AJ949" s="153"/>
      <c r="AK949" s="153"/>
      <c r="AL949" s="153"/>
      <c r="AM949" s="153"/>
      <c r="AN949" s="153">
        <v>110</v>
      </c>
      <c r="AO949" s="153"/>
      <c r="AP949" s="153">
        <v>20</v>
      </c>
      <c r="AQ949" s="153"/>
      <c r="AR949" s="153"/>
      <c r="AS949" s="153"/>
      <c r="AT949" s="153"/>
      <c r="AU949" s="153"/>
      <c r="AV949" s="153"/>
      <c r="AW949" s="153"/>
      <c r="AX949" s="153"/>
      <c r="AY949" s="153"/>
      <c r="AZ949" s="153"/>
      <c r="BA949" s="153"/>
      <c r="BB949" s="153"/>
      <c r="BC949" s="153"/>
      <c r="BD949" s="153"/>
      <c r="BE949" s="153"/>
      <c r="BF949" s="153"/>
      <c r="BG949" s="223">
        <f t="shared" si="417"/>
        <v>480</v>
      </c>
      <c r="BH949" s="224">
        <f t="shared" si="410"/>
        <v>8</v>
      </c>
      <c r="BI949" s="225">
        <f t="shared" si="396"/>
        <v>5.33333333333333</v>
      </c>
      <c r="BJ949" s="225">
        <f t="shared" si="397"/>
        <v>66.6666666666667</v>
      </c>
      <c r="BK949" s="226">
        <f t="shared" si="398"/>
        <v>94.9218750000001</v>
      </c>
      <c r="BL949" s="226">
        <f t="shared" si="399"/>
        <v>100</v>
      </c>
      <c r="BM949" s="226">
        <f t="shared" si="400"/>
        <v>63.2812500000001</v>
      </c>
      <c r="BN949" s="237">
        <f t="shared" si="406"/>
        <v>0.333333333333333</v>
      </c>
      <c r="BO949" s="237">
        <f t="shared" si="407"/>
        <v>1840</v>
      </c>
      <c r="BP949" s="237">
        <f t="shared" si="408"/>
        <v>2.33333333333333</v>
      </c>
      <c r="BQ949" s="238">
        <f t="shared" si="409"/>
        <v>560</v>
      </c>
      <c r="BW949" s="153">
        <f t="shared" si="411"/>
        <v>1215</v>
      </c>
    </row>
    <row r="950" spans="1:75">
      <c r="A950" s="170">
        <v>1007</v>
      </c>
      <c r="B950" s="171">
        <v>46066</v>
      </c>
      <c r="C950" s="223" t="s">
        <v>99</v>
      </c>
      <c r="D950" s="130" t="str">
        <f t="shared" si="418"/>
        <v>HO</v>
      </c>
      <c r="E950" s="172" t="s">
        <v>177</v>
      </c>
      <c r="F950" s="172" t="s">
        <v>160</v>
      </c>
      <c r="G950" s="173" t="s">
        <v>164</v>
      </c>
      <c r="H950" s="173"/>
      <c r="I950" s="173"/>
      <c r="J950" s="105">
        <v>104247</v>
      </c>
      <c r="K950" s="197" t="str">
        <f>VLOOKUP(J950,'[3]Item List (3)'!A$1:B$110000,2,FALSE)</f>
        <v>IR.209</v>
      </c>
      <c r="L950" s="105">
        <v>260104001</v>
      </c>
      <c r="M950" s="198" t="str">
        <f t="shared" si="413"/>
        <v>IR</v>
      </c>
      <c r="N950" s="153">
        <v>15</v>
      </c>
      <c r="O950" s="199">
        <f t="shared" si="416"/>
        <v>240</v>
      </c>
      <c r="P950" s="153">
        <v>1</v>
      </c>
      <c r="Q950" s="153">
        <v>1384</v>
      </c>
      <c r="R950" s="153"/>
      <c r="S950" s="153"/>
      <c r="T950" s="153"/>
      <c r="U950" s="209">
        <f t="shared" si="419"/>
        <v>1384</v>
      </c>
      <c r="V950" s="153">
        <v>360</v>
      </c>
      <c r="W950" s="153"/>
      <c r="X950" s="153"/>
      <c r="Y950" s="153"/>
      <c r="Z950" s="153"/>
      <c r="AA950" s="153"/>
      <c r="AB950" s="153"/>
      <c r="AC950" s="153"/>
      <c r="AD950" s="153"/>
      <c r="AE950" s="153"/>
      <c r="AF950" s="153"/>
      <c r="AG950" s="153"/>
      <c r="AH950" s="153"/>
      <c r="AI950" s="153"/>
      <c r="AJ950" s="153"/>
      <c r="AK950" s="153"/>
      <c r="AL950" s="153"/>
      <c r="AM950" s="153"/>
      <c r="AN950" s="153">
        <v>100</v>
      </c>
      <c r="AO950" s="153"/>
      <c r="AP950" s="153">
        <v>20</v>
      </c>
      <c r="AQ950" s="153"/>
      <c r="AR950" s="153"/>
      <c r="AS950" s="153"/>
      <c r="AT950" s="153"/>
      <c r="AU950" s="153"/>
      <c r="AV950" s="153"/>
      <c r="AW950" s="153"/>
      <c r="AX950" s="153"/>
      <c r="AY950" s="153"/>
      <c r="AZ950" s="153"/>
      <c r="BA950" s="153"/>
      <c r="BB950" s="153"/>
      <c r="BC950" s="153"/>
      <c r="BD950" s="153"/>
      <c r="BE950" s="153"/>
      <c r="BF950" s="153"/>
      <c r="BG950" s="223">
        <f t="shared" si="417"/>
        <v>480</v>
      </c>
      <c r="BH950" s="224">
        <f t="shared" si="410"/>
        <v>8</v>
      </c>
      <c r="BI950" s="225">
        <f t="shared" si="396"/>
        <v>6</v>
      </c>
      <c r="BJ950" s="225">
        <f t="shared" si="397"/>
        <v>75</v>
      </c>
      <c r="BK950" s="226">
        <f t="shared" si="398"/>
        <v>96.1111111111111</v>
      </c>
      <c r="BL950" s="226">
        <f t="shared" si="399"/>
        <v>100</v>
      </c>
      <c r="BM950" s="226">
        <f t="shared" si="400"/>
        <v>72.0833333333333</v>
      </c>
      <c r="BN950" s="237">
        <f t="shared" si="406"/>
        <v>0.333333333333333</v>
      </c>
      <c r="BO950" s="237">
        <f t="shared" si="407"/>
        <v>1840</v>
      </c>
      <c r="BP950" s="237">
        <f t="shared" si="408"/>
        <v>1.66666666666667</v>
      </c>
      <c r="BQ950" s="238">
        <f t="shared" si="409"/>
        <v>400</v>
      </c>
      <c r="BW950" s="153">
        <f t="shared" si="411"/>
        <v>1384</v>
      </c>
    </row>
    <row r="951" spans="1:75">
      <c r="A951" s="170">
        <v>1008</v>
      </c>
      <c r="B951" s="171">
        <v>46066</v>
      </c>
      <c r="C951" s="223" t="s">
        <v>97</v>
      </c>
      <c r="D951" s="130" t="str">
        <f t="shared" si="418"/>
        <v>HO</v>
      </c>
      <c r="E951" s="172" t="s">
        <v>178</v>
      </c>
      <c r="F951" s="172" t="s">
        <v>160</v>
      </c>
      <c r="G951" s="173" t="s">
        <v>171</v>
      </c>
      <c r="H951" s="173"/>
      <c r="I951" s="173"/>
      <c r="J951" s="105">
        <v>208247</v>
      </c>
      <c r="K951" s="197" t="str">
        <f>VLOOKUP(J951,'[3]Item List (3)'!A$1:B$110000,2,FALSE)</f>
        <v>OR.209 YY2 </v>
      </c>
      <c r="L951" s="105">
        <v>260104004</v>
      </c>
      <c r="M951" s="198" t="str">
        <f t="shared" si="413"/>
        <v>OR</v>
      </c>
      <c r="N951" s="153">
        <v>20</v>
      </c>
      <c r="O951" s="199">
        <f t="shared" si="416"/>
        <v>180</v>
      </c>
      <c r="P951" s="153">
        <v>1</v>
      </c>
      <c r="Q951" s="153">
        <v>1175</v>
      </c>
      <c r="R951" s="153"/>
      <c r="S951" s="153"/>
      <c r="T951" s="153"/>
      <c r="U951" s="209">
        <f t="shared" si="419"/>
        <v>1175</v>
      </c>
      <c r="V951" s="153">
        <v>415</v>
      </c>
      <c r="W951" s="153"/>
      <c r="X951" s="153">
        <v>20</v>
      </c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  <c r="AP951" s="153">
        <v>30</v>
      </c>
      <c r="AQ951" s="153"/>
      <c r="AR951" s="153"/>
      <c r="AS951" s="153"/>
      <c r="AT951" s="153"/>
      <c r="AU951" s="153"/>
      <c r="AV951" s="153"/>
      <c r="AW951" s="153"/>
      <c r="AX951" s="153"/>
      <c r="AY951" s="153"/>
      <c r="AZ951" s="153"/>
      <c r="BA951" s="153"/>
      <c r="BB951" s="153"/>
      <c r="BC951" s="153">
        <v>15</v>
      </c>
      <c r="BD951" s="153"/>
      <c r="BE951" s="153"/>
      <c r="BF951" s="153"/>
      <c r="BG951" s="223">
        <f t="shared" si="417"/>
        <v>480</v>
      </c>
      <c r="BH951" s="224">
        <f t="shared" si="410"/>
        <v>8</v>
      </c>
      <c r="BI951" s="225">
        <f t="shared" si="396"/>
        <v>6.91666666666667</v>
      </c>
      <c r="BJ951" s="225">
        <f t="shared" si="397"/>
        <v>86.4583333333333</v>
      </c>
      <c r="BK951" s="226">
        <f t="shared" si="398"/>
        <v>94.3775100401606</v>
      </c>
      <c r="BL951" s="226">
        <f t="shared" si="399"/>
        <v>100</v>
      </c>
      <c r="BM951" s="226">
        <f t="shared" si="400"/>
        <v>81.5972222222222</v>
      </c>
      <c r="BN951" s="237">
        <f t="shared" si="406"/>
        <v>0.5</v>
      </c>
      <c r="BO951" s="237">
        <f t="shared" si="407"/>
        <v>1350</v>
      </c>
      <c r="BP951" s="237">
        <f t="shared" si="408"/>
        <v>0.583333333333333</v>
      </c>
      <c r="BQ951" s="238">
        <f t="shared" si="409"/>
        <v>105</v>
      </c>
      <c r="BW951" s="153">
        <f t="shared" si="411"/>
        <v>1175</v>
      </c>
    </row>
    <row r="952" spans="1:75">
      <c r="A952" s="170">
        <v>1009</v>
      </c>
      <c r="B952" s="171">
        <v>46066</v>
      </c>
      <c r="C952" s="223" t="s">
        <v>99</v>
      </c>
      <c r="D952" s="130" t="str">
        <f t="shared" si="418"/>
        <v>HO</v>
      </c>
      <c r="E952" s="172" t="s">
        <v>178</v>
      </c>
      <c r="F952" s="172" t="s">
        <v>160</v>
      </c>
      <c r="G952" s="173" t="s">
        <v>164</v>
      </c>
      <c r="H952" s="173" t="s">
        <v>188</v>
      </c>
      <c r="I952" s="173"/>
      <c r="J952" s="105">
        <v>208247</v>
      </c>
      <c r="K952" s="197" t="str">
        <f>VLOOKUP(J952,'[3]Item List (3)'!A$1:B$110000,2,FALSE)</f>
        <v>OR.209 YY2 </v>
      </c>
      <c r="L952" s="105">
        <v>260104004</v>
      </c>
      <c r="M952" s="198" t="str">
        <f t="shared" si="413"/>
        <v>OR</v>
      </c>
      <c r="N952" s="153">
        <v>20</v>
      </c>
      <c r="O952" s="199">
        <f t="shared" si="416"/>
        <v>180</v>
      </c>
      <c r="P952" s="153">
        <v>1</v>
      </c>
      <c r="Q952" s="153">
        <v>1265</v>
      </c>
      <c r="R952" s="153"/>
      <c r="S952" s="153"/>
      <c r="T952" s="153"/>
      <c r="U952" s="209">
        <f t="shared" si="419"/>
        <v>1265</v>
      </c>
      <c r="V952" s="153">
        <v>450</v>
      </c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  <c r="AP952" s="153">
        <v>30</v>
      </c>
      <c r="AQ952" s="153"/>
      <c r="AR952" s="153"/>
      <c r="AS952" s="153"/>
      <c r="AT952" s="153"/>
      <c r="AU952" s="153"/>
      <c r="AV952" s="153"/>
      <c r="AW952" s="153"/>
      <c r="AX952" s="153"/>
      <c r="AY952" s="153"/>
      <c r="AZ952" s="153"/>
      <c r="BA952" s="153"/>
      <c r="BB952" s="153"/>
      <c r="BC952" s="153"/>
      <c r="BD952" s="153"/>
      <c r="BE952" s="153"/>
      <c r="BF952" s="153"/>
      <c r="BG952" s="223">
        <f t="shared" si="417"/>
        <v>480</v>
      </c>
      <c r="BH952" s="224">
        <f t="shared" si="410"/>
        <v>8</v>
      </c>
      <c r="BI952" s="225">
        <f t="shared" si="396"/>
        <v>7.5</v>
      </c>
      <c r="BJ952" s="225">
        <f t="shared" si="397"/>
        <v>93.75</v>
      </c>
      <c r="BK952" s="226">
        <f t="shared" si="398"/>
        <v>93.7037037037037</v>
      </c>
      <c r="BL952" s="226">
        <f t="shared" si="399"/>
        <v>100</v>
      </c>
      <c r="BM952" s="226">
        <f t="shared" si="400"/>
        <v>87.8472222222222</v>
      </c>
      <c r="BN952" s="237">
        <f t="shared" si="406"/>
        <v>0.5</v>
      </c>
      <c r="BO952" s="237">
        <f t="shared" si="407"/>
        <v>1350</v>
      </c>
      <c r="BP952" s="237">
        <f t="shared" si="408"/>
        <v>0</v>
      </c>
      <c r="BQ952" s="238">
        <f t="shared" si="409"/>
        <v>0</v>
      </c>
      <c r="BW952" s="153">
        <f t="shared" si="411"/>
        <v>1265</v>
      </c>
    </row>
    <row r="953" spans="1:75">
      <c r="A953" s="170">
        <v>1010</v>
      </c>
      <c r="B953" s="171">
        <v>46067</v>
      </c>
      <c r="C953" s="223" t="s">
        <v>97</v>
      </c>
      <c r="D953" s="130" t="str">
        <f t="shared" si="418"/>
        <v>FG</v>
      </c>
      <c r="E953" s="172" t="s">
        <v>98</v>
      </c>
      <c r="F953" s="172" t="s">
        <v>106</v>
      </c>
      <c r="G953" s="173" t="s">
        <v>101</v>
      </c>
      <c r="H953" s="173" t="s">
        <v>102</v>
      </c>
      <c r="I953" s="173"/>
      <c r="J953" s="105">
        <v>104246</v>
      </c>
      <c r="K953" s="197" t="str">
        <f>VLOOKUP(J953,'[3]Item List (3)'!A$1:B$110000,2,FALSE)</f>
        <v>IN. 208</v>
      </c>
      <c r="L953" s="105">
        <v>260120003</v>
      </c>
      <c r="M953" s="198" t="str">
        <f t="shared" si="413"/>
        <v>IR</v>
      </c>
      <c r="N953" s="153"/>
      <c r="O953" s="199" t="str">
        <f t="shared" si="416"/>
        <v/>
      </c>
      <c r="P953" s="153">
        <v>1</v>
      </c>
      <c r="Q953" s="153">
        <v>6500</v>
      </c>
      <c r="R953" s="153"/>
      <c r="S953" s="153"/>
      <c r="T953" s="153"/>
      <c r="U953" s="209">
        <f t="shared" si="419"/>
        <v>6500</v>
      </c>
      <c r="V953" s="153">
        <v>360</v>
      </c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  <c r="AP953" s="153">
        <v>60</v>
      </c>
      <c r="AQ953" s="153">
        <v>30</v>
      </c>
      <c r="AR953" s="153"/>
      <c r="AS953" s="153"/>
      <c r="AT953" s="153"/>
      <c r="AU953" s="153"/>
      <c r="AV953" s="153"/>
      <c r="AW953" s="153"/>
      <c r="AX953" s="153"/>
      <c r="AY953" s="153"/>
      <c r="AZ953" s="153"/>
      <c r="BA953" s="153"/>
      <c r="BB953" s="153"/>
      <c r="BC953" s="153">
        <v>30</v>
      </c>
      <c r="BD953" s="153"/>
      <c r="BE953" s="153"/>
      <c r="BF953" s="153"/>
      <c r="BG953" s="223">
        <f t="shared" si="417"/>
        <v>480</v>
      </c>
      <c r="BH953" s="224">
        <f t="shared" si="410"/>
        <v>8</v>
      </c>
      <c r="BI953" s="225">
        <f t="shared" si="396"/>
        <v>6</v>
      </c>
      <c r="BJ953" s="225">
        <f t="shared" si="397"/>
        <v>75</v>
      </c>
      <c r="BK953" s="226">
        <f t="shared" si="398"/>
        <v>0</v>
      </c>
      <c r="BL953" s="226">
        <f t="shared" si="399"/>
        <v>100</v>
      </c>
      <c r="BM953" s="226">
        <f t="shared" si="400"/>
        <v>0</v>
      </c>
      <c r="BN953" s="237">
        <f t="shared" si="406"/>
        <v>1</v>
      </c>
      <c r="BO953" s="237">
        <f t="shared" si="407"/>
        <v>0</v>
      </c>
      <c r="BP953" s="237">
        <f t="shared" si="408"/>
        <v>1</v>
      </c>
      <c r="BQ953" s="238">
        <f t="shared" si="409"/>
        <v>0</v>
      </c>
      <c r="BW953" s="153">
        <f t="shared" si="411"/>
        <v>6500</v>
      </c>
    </row>
    <row r="954" spans="1:75">
      <c r="A954" s="170">
        <v>1011</v>
      </c>
      <c r="B954" s="171">
        <v>46067</v>
      </c>
      <c r="C954" s="223" t="s">
        <v>99</v>
      </c>
      <c r="D954" s="130" t="str">
        <f t="shared" si="418"/>
        <v>FG</v>
      </c>
      <c r="E954" s="172" t="s">
        <v>98</v>
      </c>
      <c r="F954" s="172" t="s">
        <v>106</v>
      </c>
      <c r="G954" s="173" t="s">
        <v>179</v>
      </c>
      <c r="H954" s="173" t="s">
        <v>189</v>
      </c>
      <c r="I954" s="173"/>
      <c r="J954" s="105">
        <v>104246</v>
      </c>
      <c r="K954" s="197" t="str">
        <f>VLOOKUP(J954,'[3]Item List (3)'!A$1:B$110000,2,FALSE)</f>
        <v>IN. 208</v>
      </c>
      <c r="L954" s="105">
        <v>260129016</v>
      </c>
      <c r="M954" s="198" t="str">
        <f t="shared" si="413"/>
        <v>IR</v>
      </c>
      <c r="N954" s="153"/>
      <c r="O954" s="199" t="str">
        <f t="shared" si="416"/>
        <v/>
      </c>
      <c r="P954" s="153">
        <v>1</v>
      </c>
      <c r="Q954" s="153">
        <v>5500</v>
      </c>
      <c r="R954" s="153"/>
      <c r="S954" s="153"/>
      <c r="T954" s="153"/>
      <c r="U954" s="209">
        <f t="shared" si="419"/>
        <v>5500</v>
      </c>
      <c r="V954" s="153">
        <v>240</v>
      </c>
      <c r="W954" s="153">
        <v>60</v>
      </c>
      <c r="X954" s="153"/>
      <c r="Y954" s="153"/>
      <c r="Z954" s="153"/>
      <c r="AA954" s="153"/>
      <c r="AB954" s="153"/>
      <c r="AC954" s="153"/>
      <c r="AD954" s="153"/>
      <c r="AE954" s="153"/>
      <c r="AF954" s="153"/>
      <c r="AG954" s="153"/>
      <c r="AH954" s="153"/>
      <c r="AI954" s="153"/>
      <c r="AJ954" s="153"/>
      <c r="AK954" s="153"/>
      <c r="AL954" s="153"/>
      <c r="AM954" s="153"/>
      <c r="AN954" s="153"/>
      <c r="AO954" s="153"/>
      <c r="AP954" s="153">
        <v>120</v>
      </c>
      <c r="AQ954" s="153">
        <v>60</v>
      </c>
      <c r="AR954" s="153"/>
      <c r="AS954" s="153"/>
      <c r="AT954" s="153"/>
      <c r="AU954" s="153"/>
      <c r="AV954" s="153"/>
      <c r="AW954" s="153"/>
      <c r="AX954" s="153"/>
      <c r="AY954" s="153"/>
      <c r="AZ954" s="153"/>
      <c r="BA954" s="153"/>
      <c r="BB954" s="153"/>
      <c r="BC954" s="153"/>
      <c r="BD954" s="153"/>
      <c r="BE954" s="153"/>
      <c r="BF954" s="153"/>
      <c r="BG954" s="223">
        <f t="shared" si="417"/>
        <v>480</v>
      </c>
      <c r="BH954" s="224">
        <f t="shared" si="410"/>
        <v>8</v>
      </c>
      <c r="BI954" s="225">
        <f t="shared" si="396"/>
        <v>4</v>
      </c>
      <c r="BJ954" s="225">
        <f t="shared" si="397"/>
        <v>50</v>
      </c>
      <c r="BK954" s="226">
        <f t="shared" si="398"/>
        <v>0</v>
      </c>
      <c r="BL954" s="226">
        <f t="shared" si="399"/>
        <v>100</v>
      </c>
      <c r="BM954" s="226">
        <f t="shared" si="400"/>
        <v>0</v>
      </c>
      <c r="BN954" s="237">
        <f t="shared" si="406"/>
        <v>3</v>
      </c>
      <c r="BO954" s="237">
        <f t="shared" si="407"/>
        <v>0</v>
      </c>
      <c r="BP954" s="237">
        <f t="shared" si="408"/>
        <v>1</v>
      </c>
      <c r="BQ954" s="238">
        <f t="shared" si="409"/>
        <v>0</v>
      </c>
      <c r="BW954" s="153">
        <f t="shared" si="411"/>
        <v>5500</v>
      </c>
    </row>
    <row r="955" spans="1:75">
      <c r="A955" s="170">
        <v>1012</v>
      </c>
      <c r="B955" s="171">
        <v>46067</v>
      </c>
      <c r="C955" s="223" t="s">
        <v>97</v>
      </c>
      <c r="D955" s="130" t="str">
        <f t="shared" si="418"/>
        <v>FG</v>
      </c>
      <c r="E955" s="172" t="s">
        <v>103</v>
      </c>
      <c r="F955" s="172" t="s">
        <v>106</v>
      </c>
      <c r="G955" s="173" t="s">
        <v>194</v>
      </c>
      <c r="H955" s="173" t="s">
        <v>180</v>
      </c>
      <c r="I955" s="173"/>
      <c r="J955" s="105">
        <v>104249</v>
      </c>
      <c r="K955" s="197" t="str">
        <f>VLOOKUP(J955,'[3]Item List (3)'!A$1:B$110000,2,FALSE)</f>
        <v>IW. BDA-4003</v>
      </c>
      <c r="L955" s="105">
        <v>260120002</v>
      </c>
      <c r="M955" s="198" t="str">
        <f t="shared" si="413"/>
        <v>IR</v>
      </c>
      <c r="N955" s="153"/>
      <c r="O955" s="199" t="str">
        <f t="shared" si="416"/>
        <v/>
      </c>
      <c r="P955" s="153">
        <v>1</v>
      </c>
      <c r="Q955" s="153">
        <v>5300</v>
      </c>
      <c r="R955" s="153"/>
      <c r="S955" s="153"/>
      <c r="T955" s="153"/>
      <c r="U955" s="209">
        <f t="shared" si="419"/>
        <v>5300</v>
      </c>
      <c r="V955" s="153">
        <v>240</v>
      </c>
      <c r="W955" s="153"/>
      <c r="X955" s="153"/>
      <c r="Y955" s="153"/>
      <c r="Z955" s="153"/>
      <c r="AA955" s="153"/>
      <c r="AB955" s="153"/>
      <c r="AC955" s="153"/>
      <c r="AD955" s="153"/>
      <c r="AE955" s="153"/>
      <c r="AF955" s="153"/>
      <c r="AG955" s="153"/>
      <c r="AH955" s="153"/>
      <c r="AI955" s="153"/>
      <c r="AJ955" s="153"/>
      <c r="AK955" s="153"/>
      <c r="AL955" s="153"/>
      <c r="AM955" s="153"/>
      <c r="AN955" s="153"/>
      <c r="AO955" s="153"/>
      <c r="AP955" s="153"/>
      <c r="AQ955" s="153">
        <v>120</v>
      </c>
      <c r="AR955" s="153"/>
      <c r="AS955" s="153"/>
      <c r="AT955" s="153"/>
      <c r="AU955" s="153"/>
      <c r="AV955" s="153"/>
      <c r="AW955" s="153"/>
      <c r="AX955" s="153"/>
      <c r="AY955" s="153"/>
      <c r="AZ955" s="153"/>
      <c r="BA955" s="153"/>
      <c r="BB955" s="153"/>
      <c r="BC955" s="153"/>
      <c r="BD955" s="153"/>
      <c r="BE955" s="153"/>
      <c r="BF955" s="153"/>
      <c r="BG955" s="223">
        <f t="shared" si="417"/>
        <v>360</v>
      </c>
      <c r="BH955" s="224">
        <f t="shared" si="410"/>
        <v>6</v>
      </c>
      <c r="BI955" s="225">
        <f t="shared" si="396"/>
        <v>4</v>
      </c>
      <c r="BJ955" s="225">
        <f t="shared" si="397"/>
        <v>66.6666666666667</v>
      </c>
      <c r="BK955" s="226">
        <f t="shared" si="398"/>
        <v>0</v>
      </c>
      <c r="BL955" s="226">
        <f t="shared" si="399"/>
        <v>100</v>
      </c>
      <c r="BM955" s="226">
        <f t="shared" si="400"/>
        <v>0</v>
      </c>
      <c r="BN955" s="237">
        <f t="shared" si="406"/>
        <v>0</v>
      </c>
      <c r="BO955" s="237">
        <f t="shared" si="407"/>
        <v>0</v>
      </c>
      <c r="BP955" s="237">
        <f t="shared" si="408"/>
        <v>2</v>
      </c>
      <c r="BQ955" s="238">
        <f t="shared" si="409"/>
        <v>0</v>
      </c>
      <c r="BW955" s="153">
        <f t="shared" si="411"/>
        <v>5300</v>
      </c>
    </row>
    <row r="956" spans="1:75">
      <c r="A956" s="170">
        <v>1013</v>
      </c>
      <c r="B956" s="171">
        <v>46067</v>
      </c>
      <c r="C956" s="223" t="s">
        <v>97</v>
      </c>
      <c r="D956" s="130" t="str">
        <f t="shared" si="418"/>
        <v>FG</v>
      </c>
      <c r="E956" s="172" t="s">
        <v>103</v>
      </c>
      <c r="F956" s="172" t="s">
        <v>106</v>
      </c>
      <c r="G956" s="173" t="s">
        <v>194</v>
      </c>
      <c r="H956" s="173" t="s">
        <v>180</v>
      </c>
      <c r="I956" s="173"/>
      <c r="J956" s="105">
        <v>104249</v>
      </c>
      <c r="K956" s="197" t="str">
        <f>VLOOKUP(J956,'[3]Item List (3)'!A$1:B$110000,2,FALSE)</f>
        <v>IW. BDA-4003</v>
      </c>
      <c r="L956" s="105">
        <v>260120002</v>
      </c>
      <c r="M956" s="198" t="str">
        <f t="shared" si="413"/>
        <v>IR</v>
      </c>
      <c r="N956" s="153"/>
      <c r="O956" s="199" t="str">
        <f t="shared" si="416"/>
        <v/>
      </c>
      <c r="P956" s="153">
        <v>1</v>
      </c>
      <c r="Q956" s="153">
        <v>1500</v>
      </c>
      <c r="R956" s="153"/>
      <c r="S956" s="153"/>
      <c r="T956" s="153"/>
      <c r="U956" s="209">
        <f t="shared" si="419"/>
        <v>1500</v>
      </c>
      <c r="V956" s="153">
        <v>120</v>
      </c>
      <c r="W956" s="153"/>
      <c r="X956" s="153"/>
      <c r="Y956" s="153"/>
      <c r="Z956" s="153"/>
      <c r="AA956" s="153"/>
      <c r="AB956" s="153"/>
      <c r="AC956" s="153"/>
      <c r="AD956" s="153"/>
      <c r="AE956" s="153"/>
      <c r="AF956" s="153"/>
      <c r="AG956" s="153"/>
      <c r="AH956" s="153"/>
      <c r="AI956" s="153"/>
      <c r="AJ956" s="153"/>
      <c r="AK956" s="153"/>
      <c r="AL956" s="153"/>
      <c r="AM956" s="153"/>
      <c r="AN956" s="153"/>
      <c r="AO956" s="153"/>
      <c r="AP956" s="153"/>
      <c r="AQ956" s="153"/>
      <c r="AR956" s="153"/>
      <c r="AS956" s="153"/>
      <c r="AT956" s="153"/>
      <c r="AU956" s="153"/>
      <c r="AV956" s="153"/>
      <c r="AW956" s="153"/>
      <c r="AX956" s="153"/>
      <c r="AY956" s="153"/>
      <c r="AZ956" s="153"/>
      <c r="BA956" s="153"/>
      <c r="BB956" s="153"/>
      <c r="BC956" s="153"/>
      <c r="BD956" s="153"/>
      <c r="BE956" s="153"/>
      <c r="BF956" s="153"/>
      <c r="BG956" s="223">
        <f t="shared" si="417"/>
        <v>120</v>
      </c>
      <c r="BH956" s="224">
        <f t="shared" si="410"/>
        <v>2</v>
      </c>
      <c r="BI956" s="225">
        <f t="shared" ref="BI956:BI1019" si="420">IFERROR(BH956-SUM(W956:BF956)/60,0)</f>
        <v>2</v>
      </c>
      <c r="BJ956" s="225">
        <f t="shared" ref="BJ956:BJ1019" si="421">IFERROR(BI956/BH956*100,0)</f>
        <v>100</v>
      </c>
      <c r="BK956" s="226">
        <f t="shared" ref="BK956:BK1019" si="422">IFERROR(((U956*N956)/(BI956*3600)*100),0)</f>
        <v>0</v>
      </c>
      <c r="BL956" s="226">
        <f t="shared" ref="BL956:BL1019" si="423">IFERROR(((U956-(R956+S956+T956))/U956*100),0)</f>
        <v>100</v>
      </c>
      <c r="BM956" s="226">
        <f t="shared" ref="BM956:BM1019" si="424">IFERROR((((BJ956*BK956*BL956)/1000000)*100),0)</f>
        <v>0</v>
      </c>
      <c r="BN956" s="237">
        <f t="shared" si="406"/>
        <v>0</v>
      </c>
      <c r="BO956" s="237">
        <f t="shared" si="407"/>
        <v>0</v>
      </c>
      <c r="BP956" s="237">
        <f t="shared" si="408"/>
        <v>0</v>
      </c>
      <c r="BQ956" s="238">
        <f t="shared" si="409"/>
        <v>0</v>
      </c>
      <c r="BW956" s="153">
        <f t="shared" si="411"/>
        <v>1500</v>
      </c>
    </row>
    <row r="957" spans="1:75">
      <c r="A957" s="170">
        <v>1014</v>
      </c>
      <c r="B957" s="171">
        <v>46067</v>
      </c>
      <c r="C957" s="223" t="s">
        <v>99</v>
      </c>
      <c r="D957" s="130" t="str">
        <f t="shared" si="418"/>
        <v>FG</v>
      </c>
      <c r="E957" s="172" t="s">
        <v>103</v>
      </c>
      <c r="F957" s="172" t="s">
        <v>100</v>
      </c>
      <c r="G957" s="173" t="s">
        <v>105</v>
      </c>
      <c r="H957" s="173"/>
      <c r="I957" s="173"/>
      <c r="J957" s="105">
        <v>208299</v>
      </c>
      <c r="K957" s="197" t="str">
        <f>VLOOKUP(J957,'[3]Item List (3)'!A$1:B$110000,2,FALSE)</f>
        <v>OR.9916 </v>
      </c>
      <c r="L957" s="105">
        <v>260106007</v>
      </c>
      <c r="M957" s="198" t="str">
        <f t="shared" si="413"/>
        <v>OR</v>
      </c>
      <c r="N957" s="153"/>
      <c r="O957" s="199" t="str">
        <f t="shared" si="416"/>
        <v/>
      </c>
      <c r="P957" s="153">
        <v>1</v>
      </c>
      <c r="Q957" s="153">
        <v>3600</v>
      </c>
      <c r="R957" s="153"/>
      <c r="S957" s="153"/>
      <c r="T957" s="153"/>
      <c r="U957" s="209">
        <f t="shared" si="419"/>
        <v>3600</v>
      </c>
      <c r="V957" s="153">
        <v>120</v>
      </c>
      <c r="W957" s="153">
        <v>60</v>
      </c>
      <c r="X957" s="153"/>
      <c r="Y957" s="153"/>
      <c r="Z957" s="153"/>
      <c r="AA957" s="153"/>
      <c r="AB957" s="153"/>
      <c r="AC957" s="153"/>
      <c r="AD957" s="153"/>
      <c r="AE957" s="153"/>
      <c r="AF957" s="153"/>
      <c r="AG957" s="153"/>
      <c r="AH957" s="153"/>
      <c r="AI957" s="153"/>
      <c r="AJ957" s="153"/>
      <c r="AK957" s="153"/>
      <c r="AL957" s="153"/>
      <c r="AM957" s="153"/>
      <c r="AN957" s="153"/>
      <c r="AO957" s="153"/>
      <c r="AP957" s="153"/>
      <c r="AQ957" s="153"/>
      <c r="AR957" s="153">
        <v>300</v>
      </c>
      <c r="AS957" s="153"/>
      <c r="AT957" s="153"/>
      <c r="AU957" s="153"/>
      <c r="AV957" s="153"/>
      <c r="AW957" s="153"/>
      <c r="AX957" s="153"/>
      <c r="AY957" s="153"/>
      <c r="AZ957" s="153"/>
      <c r="BA957" s="153"/>
      <c r="BB957" s="153"/>
      <c r="BC957" s="153"/>
      <c r="BD957" s="153"/>
      <c r="BE957" s="153"/>
      <c r="BF957" s="153"/>
      <c r="BG957" s="223">
        <f t="shared" si="417"/>
        <v>480</v>
      </c>
      <c r="BH957" s="224">
        <f t="shared" si="410"/>
        <v>8</v>
      </c>
      <c r="BI957" s="225">
        <f t="shared" si="420"/>
        <v>2</v>
      </c>
      <c r="BJ957" s="225">
        <f t="shared" si="421"/>
        <v>25</v>
      </c>
      <c r="BK957" s="226">
        <f t="shared" si="422"/>
        <v>0</v>
      </c>
      <c r="BL957" s="226">
        <f t="shared" si="423"/>
        <v>100</v>
      </c>
      <c r="BM957" s="226">
        <f t="shared" si="424"/>
        <v>0</v>
      </c>
      <c r="BN957" s="237">
        <f t="shared" si="406"/>
        <v>1</v>
      </c>
      <c r="BO957" s="237">
        <f t="shared" si="407"/>
        <v>0</v>
      </c>
      <c r="BP957" s="237">
        <f t="shared" si="408"/>
        <v>5</v>
      </c>
      <c r="BQ957" s="238">
        <f t="shared" si="409"/>
        <v>0</v>
      </c>
      <c r="BW957" s="153">
        <f t="shared" si="411"/>
        <v>3600</v>
      </c>
    </row>
    <row r="958" spans="1:75">
      <c r="A958" s="170">
        <v>1015</v>
      </c>
      <c r="B958" s="171">
        <v>46067</v>
      </c>
      <c r="C958" s="223" t="s">
        <v>97</v>
      </c>
      <c r="D958" s="130" t="str">
        <f t="shared" si="418"/>
        <v>CG</v>
      </c>
      <c r="E958" s="172" t="s">
        <v>109</v>
      </c>
      <c r="F958" s="172"/>
      <c r="G958" s="173"/>
      <c r="H958" s="173"/>
      <c r="I958" s="173"/>
      <c r="J958" s="105"/>
      <c r="K958" s="197" t="e">
        <f>VLOOKUP(J958,'[3]Item List (3)'!A$1:B$110000,2,FALSE)</f>
        <v>#N/A</v>
      </c>
      <c r="L958" s="105"/>
      <c r="M958" s="198" t="str">
        <f t="shared" si="413"/>
        <v>IR</v>
      </c>
      <c r="N958" s="153"/>
      <c r="O958" s="199" t="str">
        <f t="shared" si="416"/>
        <v/>
      </c>
      <c r="P958" s="153"/>
      <c r="Q958" s="153"/>
      <c r="R958" s="153"/>
      <c r="S958" s="153"/>
      <c r="T958" s="153"/>
      <c r="U958" s="209">
        <f t="shared" si="419"/>
        <v>0</v>
      </c>
      <c r="V958" s="153"/>
      <c r="W958" s="153"/>
      <c r="X958" s="153"/>
      <c r="Y958" s="153"/>
      <c r="Z958" s="153"/>
      <c r="AA958" s="153"/>
      <c r="AB958" s="153"/>
      <c r="AC958" s="153"/>
      <c r="AD958" s="153"/>
      <c r="AE958" s="153"/>
      <c r="AF958" s="153"/>
      <c r="AG958" s="153"/>
      <c r="AH958" s="153"/>
      <c r="AI958" s="153"/>
      <c r="AJ958" s="153"/>
      <c r="AK958" s="153"/>
      <c r="AL958" s="153"/>
      <c r="AM958" s="153"/>
      <c r="AN958" s="153"/>
      <c r="AO958" s="153"/>
      <c r="AP958" s="153"/>
      <c r="AQ958" s="153"/>
      <c r="AR958" s="153"/>
      <c r="AS958" s="153"/>
      <c r="AT958" s="153"/>
      <c r="AU958" s="153"/>
      <c r="AV958" s="153"/>
      <c r="AW958" s="153"/>
      <c r="AX958" s="153"/>
      <c r="AY958" s="153"/>
      <c r="AZ958" s="153"/>
      <c r="BA958" s="153"/>
      <c r="BB958" s="153"/>
      <c r="BC958" s="153"/>
      <c r="BD958" s="153"/>
      <c r="BE958" s="153"/>
      <c r="BF958" s="153">
        <v>480</v>
      </c>
      <c r="BG958" s="223">
        <f t="shared" si="417"/>
        <v>480</v>
      </c>
      <c r="BH958" s="224">
        <f t="shared" si="410"/>
        <v>8</v>
      </c>
      <c r="BI958" s="225">
        <f t="shared" si="420"/>
        <v>0</v>
      </c>
      <c r="BJ958" s="225">
        <f t="shared" si="421"/>
        <v>0</v>
      </c>
      <c r="BK958" s="226">
        <f t="shared" si="422"/>
        <v>0</v>
      </c>
      <c r="BL958" s="226">
        <f t="shared" si="423"/>
        <v>0</v>
      </c>
      <c r="BM958" s="226">
        <f t="shared" si="424"/>
        <v>0</v>
      </c>
      <c r="BN958" s="237">
        <f t="shared" si="406"/>
        <v>8</v>
      </c>
      <c r="BO958" s="237">
        <f t="shared" si="407"/>
        <v>0</v>
      </c>
      <c r="BP958" s="237">
        <f t="shared" si="408"/>
        <v>0</v>
      </c>
      <c r="BQ958" s="238">
        <f t="shared" si="409"/>
        <v>0</v>
      </c>
      <c r="BW958" s="153">
        <f t="shared" si="411"/>
        <v>0</v>
      </c>
    </row>
    <row r="959" spans="1:75">
      <c r="A959" s="170">
        <v>1016</v>
      </c>
      <c r="B959" s="171">
        <v>46067</v>
      </c>
      <c r="C959" s="223" t="s">
        <v>99</v>
      </c>
      <c r="D959" s="130" t="str">
        <f t="shared" si="418"/>
        <v>CG</v>
      </c>
      <c r="E959" s="172" t="s">
        <v>109</v>
      </c>
      <c r="F959" s="172"/>
      <c r="G959" s="173"/>
      <c r="H959" s="173"/>
      <c r="I959" s="173"/>
      <c r="J959" s="105"/>
      <c r="K959" s="197" t="e">
        <f>VLOOKUP(J959,'[3]Item List (3)'!A$1:B$110000,2,FALSE)</f>
        <v>#N/A</v>
      </c>
      <c r="L959" s="105"/>
      <c r="M959" s="198" t="str">
        <f t="shared" si="413"/>
        <v>IR</v>
      </c>
      <c r="N959" s="153"/>
      <c r="O959" s="199" t="str">
        <f t="shared" ref="O959:O978" si="425">IFERROR(3600/N959,"")</f>
        <v/>
      </c>
      <c r="P959" s="153"/>
      <c r="Q959" s="153"/>
      <c r="R959" s="153"/>
      <c r="S959" s="153"/>
      <c r="T959" s="153"/>
      <c r="U959" s="209">
        <f t="shared" si="419"/>
        <v>0</v>
      </c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153"/>
      <c r="AF959" s="153"/>
      <c r="AG959" s="153"/>
      <c r="AH959" s="153"/>
      <c r="AI959" s="153"/>
      <c r="AJ959" s="153"/>
      <c r="AK959" s="153"/>
      <c r="AL959" s="153"/>
      <c r="AM959" s="153"/>
      <c r="AN959" s="153"/>
      <c r="AO959" s="153"/>
      <c r="AP959" s="153"/>
      <c r="AQ959" s="153"/>
      <c r="AR959" s="153"/>
      <c r="AS959" s="153"/>
      <c r="AT959" s="153"/>
      <c r="AU959" s="153"/>
      <c r="AV959" s="153"/>
      <c r="AW959" s="153"/>
      <c r="AX959" s="153"/>
      <c r="AY959" s="153"/>
      <c r="AZ959" s="153"/>
      <c r="BA959" s="153"/>
      <c r="BB959" s="153"/>
      <c r="BC959" s="153"/>
      <c r="BD959" s="153"/>
      <c r="BE959" s="153"/>
      <c r="BF959" s="153">
        <v>480</v>
      </c>
      <c r="BG959" s="223">
        <f t="shared" si="417"/>
        <v>480</v>
      </c>
      <c r="BH959" s="224">
        <f t="shared" si="410"/>
        <v>8</v>
      </c>
      <c r="BI959" s="225">
        <f t="shared" si="420"/>
        <v>0</v>
      </c>
      <c r="BJ959" s="225">
        <f t="shared" si="421"/>
        <v>0</v>
      </c>
      <c r="BK959" s="226">
        <f t="shared" si="422"/>
        <v>0</v>
      </c>
      <c r="BL959" s="226">
        <f t="shared" si="423"/>
        <v>0</v>
      </c>
      <c r="BM959" s="226">
        <f t="shared" si="424"/>
        <v>0</v>
      </c>
      <c r="BN959" s="237">
        <f t="shared" si="406"/>
        <v>8</v>
      </c>
      <c r="BO959" s="237">
        <f t="shared" si="407"/>
        <v>0</v>
      </c>
      <c r="BP959" s="237">
        <f t="shared" si="408"/>
        <v>0</v>
      </c>
      <c r="BQ959" s="238">
        <f t="shared" si="409"/>
        <v>0</v>
      </c>
      <c r="BW959" s="153">
        <f t="shared" si="411"/>
        <v>0</v>
      </c>
    </row>
    <row r="960" spans="1:75">
      <c r="A960" s="170">
        <v>1017</v>
      </c>
      <c r="B960" s="171">
        <v>46067</v>
      </c>
      <c r="C960" s="223" t="s">
        <v>97</v>
      </c>
      <c r="D960" s="130" t="str">
        <f t="shared" si="418"/>
        <v>CG</v>
      </c>
      <c r="E960" s="172" t="s">
        <v>110</v>
      </c>
      <c r="F960" s="172" t="s">
        <v>111</v>
      </c>
      <c r="G960" s="173" t="s">
        <v>115</v>
      </c>
      <c r="H960" s="173" t="s">
        <v>117</v>
      </c>
      <c r="I960" s="173" t="s">
        <v>162</v>
      </c>
      <c r="J960" s="105">
        <v>208247</v>
      </c>
      <c r="K960" s="197" t="str">
        <f>VLOOKUP(J960,'[3]Item List (3)'!A$1:B$110000,2,FALSE)</f>
        <v>OR.209 YY2 </v>
      </c>
      <c r="L960" s="105">
        <v>260104004</v>
      </c>
      <c r="M960" s="198" t="str">
        <f t="shared" si="413"/>
        <v>OR</v>
      </c>
      <c r="N960" s="153"/>
      <c r="O960" s="199" t="str">
        <f t="shared" si="425"/>
        <v/>
      </c>
      <c r="P960" s="153">
        <v>1</v>
      </c>
      <c r="Q960" s="153">
        <v>1300</v>
      </c>
      <c r="R960" s="153"/>
      <c r="S960" s="153"/>
      <c r="T960" s="153"/>
      <c r="U960" s="209">
        <f t="shared" si="419"/>
        <v>1300</v>
      </c>
      <c r="V960" s="153">
        <v>60</v>
      </c>
      <c r="W960" s="153"/>
      <c r="X960" s="153">
        <v>40</v>
      </c>
      <c r="Y960" s="153"/>
      <c r="Z960" s="153"/>
      <c r="AA960" s="153"/>
      <c r="AB960" s="153"/>
      <c r="AC960" s="153"/>
      <c r="AD960" s="153"/>
      <c r="AE960" s="153"/>
      <c r="AF960" s="153"/>
      <c r="AG960" s="153"/>
      <c r="AH960" s="153"/>
      <c r="AI960" s="153"/>
      <c r="AJ960" s="153"/>
      <c r="AK960" s="153"/>
      <c r="AL960" s="153"/>
      <c r="AM960" s="153"/>
      <c r="AN960" s="153"/>
      <c r="AO960" s="153"/>
      <c r="AP960" s="153"/>
      <c r="AQ960" s="153">
        <v>75</v>
      </c>
      <c r="AR960" s="153"/>
      <c r="AS960" s="153"/>
      <c r="AT960" s="153"/>
      <c r="AU960" s="153"/>
      <c r="AV960" s="153"/>
      <c r="AW960" s="153"/>
      <c r="AX960" s="153"/>
      <c r="AY960" s="153"/>
      <c r="AZ960" s="153">
        <v>30</v>
      </c>
      <c r="BA960" s="153"/>
      <c r="BB960" s="153"/>
      <c r="BC960" s="153"/>
      <c r="BD960" s="153"/>
      <c r="BE960" s="153"/>
      <c r="BF960" s="153"/>
      <c r="BG960" s="223">
        <f t="shared" si="417"/>
        <v>205</v>
      </c>
      <c r="BH960" s="224">
        <f t="shared" si="410"/>
        <v>3.41666666666667</v>
      </c>
      <c r="BI960" s="225">
        <f t="shared" si="420"/>
        <v>1</v>
      </c>
      <c r="BJ960" s="225">
        <f t="shared" si="421"/>
        <v>29.2682926829269</v>
      </c>
      <c r="BK960" s="226">
        <f t="shared" si="422"/>
        <v>0</v>
      </c>
      <c r="BL960" s="226">
        <f t="shared" si="423"/>
        <v>100</v>
      </c>
      <c r="BM960" s="226">
        <f t="shared" si="424"/>
        <v>0</v>
      </c>
      <c r="BN960" s="237">
        <f t="shared" si="406"/>
        <v>0</v>
      </c>
      <c r="BO960" s="237">
        <f t="shared" si="407"/>
        <v>0</v>
      </c>
      <c r="BP960" s="237">
        <f t="shared" si="408"/>
        <v>2.41666666666667</v>
      </c>
      <c r="BQ960" s="238">
        <f t="shared" si="409"/>
        <v>0</v>
      </c>
      <c r="BW960" s="153">
        <f t="shared" si="411"/>
        <v>1300</v>
      </c>
    </row>
    <row r="961" spans="1:75">
      <c r="A961" s="170">
        <v>1018</v>
      </c>
      <c r="B961" s="171">
        <v>46067</v>
      </c>
      <c r="C961" s="223" t="s">
        <v>97</v>
      </c>
      <c r="D961" s="130" t="str">
        <f t="shared" si="418"/>
        <v>CG</v>
      </c>
      <c r="E961" s="172" t="s">
        <v>110</v>
      </c>
      <c r="F961" s="172" t="s">
        <v>114</v>
      </c>
      <c r="G961" s="173" t="s">
        <v>115</v>
      </c>
      <c r="H961" s="173" t="s">
        <v>117</v>
      </c>
      <c r="I961" s="173" t="s">
        <v>162</v>
      </c>
      <c r="J961" s="105">
        <v>208247</v>
      </c>
      <c r="K961" s="197" t="str">
        <f>VLOOKUP(J961,'[3]Item List (3)'!A$1:B$110000,2,FALSE)</f>
        <v>OR.209 YY2 </v>
      </c>
      <c r="L961" s="105">
        <v>260104004</v>
      </c>
      <c r="M961" s="198" t="str">
        <f t="shared" si="413"/>
        <v>OR</v>
      </c>
      <c r="N961" s="153"/>
      <c r="O961" s="199" t="str">
        <f t="shared" si="425"/>
        <v/>
      </c>
      <c r="P961" s="153">
        <v>1</v>
      </c>
      <c r="Q961" s="153">
        <v>2258</v>
      </c>
      <c r="R961" s="153"/>
      <c r="S961" s="153">
        <v>3</v>
      </c>
      <c r="T961" s="153"/>
      <c r="U961" s="209">
        <f t="shared" si="419"/>
        <v>2261</v>
      </c>
      <c r="V961" s="153">
        <v>90</v>
      </c>
      <c r="W961" s="153"/>
      <c r="X961" s="153"/>
      <c r="Y961" s="153"/>
      <c r="Z961" s="153"/>
      <c r="AA961" s="153"/>
      <c r="AB961" s="153"/>
      <c r="AC961" s="153"/>
      <c r="AD961" s="153"/>
      <c r="AE961" s="153"/>
      <c r="AF961" s="153"/>
      <c r="AG961" s="153"/>
      <c r="AH961" s="153"/>
      <c r="AI961" s="153"/>
      <c r="AJ961" s="153"/>
      <c r="AK961" s="153"/>
      <c r="AL961" s="153"/>
      <c r="AM961" s="153"/>
      <c r="AN961" s="153"/>
      <c r="AO961" s="153"/>
      <c r="AP961" s="153"/>
      <c r="AQ961" s="153"/>
      <c r="AR961" s="153"/>
      <c r="AS961" s="153"/>
      <c r="AT961" s="153"/>
      <c r="AU961" s="153"/>
      <c r="AV961" s="153"/>
      <c r="AW961" s="153"/>
      <c r="AX961" s="153"/>
      <c r="AY961" s="153"/>
      <c r="AZ961" s="153"/>
      <c r="BA961" s="153"/>
      <c r="BB961" s="153"/>
      <c r="BC961" s="153"/>
      <c r="BD961" s="153"/>
      <c r="BE961" s="153"/>
      <c r="BF961" s="153"/>
      <c r="BG961" s="223">
        <f t="shared" si="417"/>
        <v>90</v>
      </c>
      <c r="BH961" s="224">
        <f t="shared" si="410"/>
        <v>1.5</v>
      </c>
      <c r="BI961" s="225">
        <f t="shared" si="420"/>
        <v>1.5</v>
      </c>
      <c r="BJ961" s="225">
        <f t="shared" si="421"/>
        <v>100</v>
      </c>
      <c r="BK961" s="226">
        <f t="shared" si="422"/>
        <v>0</v>
      </c>
      <c r="BL961" s="226">
        <f t="shared" si="423"/>
        <v>99.8673153471915</v>
      </c>
      <c r="BM961" s="226">
        <f t="shared" si="424"/>
        <v>0</v>
      </c>
      <c r="BN961" s="237">
        <f t="shared" si="406"/>
        <v>0</v>
      </c>
      <c r="BO961" s="237">
        <f t="shared" si="407"/>
        <v>0</v>
      </c>
      <c r="BP961" s="237">
        <f t="shared" si="408"/>
        <v>0</v>
      </c>
      <c r="BQ961" s="238">
        <f t="shared" si="409"/>
        <v>0</v>
      </c>
      <c r="BW961" s="153">
        <f t="shared" si="411"/>
        <v>2258</v>
      </c>
    </row>
    <row r="962" spans="1:75">
      <c r="A962" s="170">
        <v>1019</v>
      </c>
      <c r="B962" s="171">
        <v>46067</v>
      </c>
      <c r="C962" s="223" t="s">
        <v>97</v>
      </c>
      <c r="D962" s="130" t="str">
        <f t="shared" si="418"/>
        <v>CG</v>
      </c>
      <c r="E962" s="172" t="s">
        <v>110</v>
      </c>
      <c r="F962" s="172" t="s">
        <v>111</v>
      </c>
      <c r="G962" s="173" t="s">
        <v>115</v>
      </c>
      <c r="H962" s="173" t="s">
        <v>117</v>
      </c>
      <c r="I962" s="173" t="s">
        <v>162</v>
      </c>
      <c r="J962" s="105">
        <v>208417</v>
      </c>
      <c r="K962" s="197" t="str">
        <f>VLOOKUP(J962,'[3]Item List (3)'!A$1:B$110000,2,FALSE)</f>
        <v>JC.OR 8008 </v>
      </c>
      <c r="L962" s="105">
        <v>260110013</v>
      </c>
      <c r="M962" s="198" t="str">
        <f t="shared" si="413"/>
        <v>OR</v>
      </c>
      <c r="N962" s="153"/>
      <c r="O962" s="199" t="str">
        <f t="shared" si="425"/>
        <v/>
      </c>
      <c r="P962" s="153">
        <v>1</v>
      </c>
      <c r="Q962" s="153">
        <v>2390</v>
      </c>
      <c r="R962" s="153"/>
      <c r="S962" s="153"/>
      <c r="T962" s="153"/>
      <c r="U962" s="209">
        <f t="shared" si="419"/>
        <v>2390</v>
      </c>
      <c r="V962" s="153">
        <v>95</v>
      </c>
      <c r="W962" s="153"/>
      <c r="X962" s="153"/>
      <c r="Y962" s="153"/>
      <c r="Z962" s="153"/>
      <c r="AA962" s="153"/>
      <c r="AB962" s="153"/>
      <c r="AC962" s="153"/>
      <c r="AD962" s="153"/>
      <c r="AE962" s="153"/>
      <c r="AF962" s="153"/>
      <c r="AG962" s="153"/>
      <c r="AH962" s="153"/>
      <c r="AI962" s="153"/>
      <c r="AJ962" s="153"/>
      <c r="AK962" s="153"/>
      <c r="AL962" s="153"/>
      <c r="AM962" s="153"/>
      <c r="AN962" s="153"/>
      <c r="AO962" s="153"/>
      <c r="AP962" s="153"/>
      <c r="AQ962" s="153"/>
      <c r="AR962" s="153"/>
      <c r="AS962" s="153"/>
      <c r="AT962" s="153"/>
      <c r="AU962" s="153"/>
      <c r="AV962" s="153"/>
      <c r="AW962" s="153"/>
      <c r="AX962" s="153"/>
      <c r="AY962" s="153"/>
      <c r="AZ962" s="153"/>
      <c r="BA962" s="153"/>
      <c r="BB962" s="153"/>
      <c r="BC962" s="153"/>
      <c r="BD962" s="153"/>
      <c r="BE962" s="153"/>
      <c r="BF962" s="153"/>
      <c r="BG962" s="223">
        <f t="shared" si="417"/>
        <v>95</v>
      </c>
      <c r="BH962" s="224">
        <f t="shared" si="410"/>
        <v>1.58333333333333</v>
      </c>
      <c r="BI962" s="225">
        <f t="shared" si="420"/>
        <v>1.58333333333333</v>
      </c>
      <c r="BJ962" s="225">
        <f t="shared" si="421"/>
        <v>100</v>
      </c>
      <c r="BK962" s="226">
        <f t="shared" si="422"/>
        <v>0</v>
      </c>
      <c r="BL962" s="226">
        <f t="shared" si="423"/>
        <v>100</v>
      </c>
      <c r="BM962" s="226">
        <f t="shared" si="424"/>
        <v>0</v>
      </c>
      <c r="BN962" s="237">
        <f t="shared" si="406"/>
        <v>0</v>
      </c>
      <c r="BO962" s="237">
        <f t="shared" si="407"/>
        <v>0</v>
      </c>
      <c r="BP962" s="237">
        <f t="shared" si="408"/>
        <v>0</v>
      </c>
      <c r="BQ962" s="238">
        <f t="shared" si="409"/>
        <v>0</v>
      </c>
      <c r="BW962" s="153">
        <f t="shared" si="411"/>
        <v>2390</v>
      </c>
    </row>
    <row r="963" spans="1:75">
      <c r="A963" s="170">
        <v>1020</v>
      </c>
      <c r="B963" s="171">
        <v>46067</v>
      </c>
      <c r="C963" s="223" t="s">
        <v>97</v>
      </c>
      <c r="D963" s="130" t="str">
        <f t="shared" si="418"/>
        <v>CG</v>
      </c>
      <c r="E963" s="172" t="s">
        <v>110</v>
      </c>
      <c r="F963" s="172" t="s">
        <v>111</v>
      </c>
      <c r="G963" s="173" t="s">
        <v>115</v>
      </c>
      <c r="H963" s="173" t="s">
        <v>117</v>
      </c>
      <c r="I963" s="173" t="s">
        <v>162</v>
      </c>
      <c r="J963" s="105">
        <v>208247</v>
      </c>
      <c r="K963" s="197" t="str">
        <f>VLOOKUP(J963,'[3]Item List (3)'!A$1:B$110000,2,FALSE)</f>
        <v>OR.209 YY2 </v>
      </c>
      <c r="L963" s="105">
        <v>260104004</v>
      </c>
      <c r="M963" s="198" t="str">
        <f t="shared" si="413"/>
        <v>OR</v>
      </c>
      <c r="N963" s="153"/>
      <c r="O963" s="199" t="str">
        <f t="shared" si="425"/>
        <v/>
      </c>
      <c r="P963" s="153">
        <v>2</v>
      </c>
      <c r="Q963" s="153">
        <v>932</v>
      </c>
      <c r="R963" s="153"/>
      <c r="S963" s="153"/>
      <c r="T963" s="153"/>
      <c r="U963" s="209">
        <f t="shared" si="419"/>
        <v>932</v>
      </c>
      <c r="V963" s="153">
        <v>60</v>
      </c>
      <c r="W963" s="153"/>
      <c r="X963" s="153"/>
      <c r="Y963" s="153"/>
      <c r="Z963" s="153"/>
      <c r="AA963" s="153"/>
      <c r="AB963" s="153"/>
      <c r="AC963" s="153"/>
      <c r="AD963" s="153"/>
      <c r="AE963" s="153"/>
      <c r="AF963" s="153"/>
      <c r="AG963" s="153"/>
      <c r="AH963" s="153"/>
      <c r="AI963" s="153"/>
      <c r="AJ963" s="153"/>
      <c r="AK963" s="153"/>
      <c r="AL963" s="153"/>
      <c r="AM963" s="153"/>
      <c r="AN963" s="153"/>
      <c r="AO963" s="153"/>
      <c r="AP963" s="153"/>
      <c r="AQ963" s="153"/>
      <c r="AR963" s="153"/>
      <c r="AS963" s="153"/>
      <c r="AT963" s="153"/>
      <c r="AU963" s="153"/>
      <c r="AV963" s="153"/>
      <c r="AW963" s="153"/>
      <c r="AX963" s="153"/>
      <c r="AY963" s="153"/>
      <c r="AZ963" s="153"/>
      <c r="BA963" s="153"/>
      <c r="BB963" s="153"/>
      <c r="BC963" s="153"/>
      <c r="BD963" s="153"/>
      <c r="BE963" s="153"/>
      <c r="BF963" s="153"/>
      <c r="BG963" s="223">
        <f t="shared" si="417"/>
        <v>60</v>
      </c>
      <c r="BH963" s="224">
        <f t="shared" si="410"/>
        <v>1</v>
      </c>
      <c r="BI963" s="225">
        <f t="shared" si="420"/>
        <v>1</v>
      </c>
      <c r="BJ963" s="225">
        <f t="shared" si="421"/>
        <v>100</v>
      </c>
      <c r="BK963" s="226">
        <f t="shared" si="422"/>
        <v>0</v>
      </c>
      <c r="BL963" s="226">
        <f t="shared" si="423"/>
        <v>100</v>
      </c>
      <c r="BM963" s="226">
        <f t="shared" si="424"/>
        <v>0</v>
      </c>
      <c r="BN963" s="237">
        <f t="shared" si="406"/>
        <v>0</v>
      </c>
      <c r="BO963" s="237">
        <f t="shared" si="407"/>
        <v>0</v>
      </c>
      <c r="BP963" s="237">
        <f t="shared" si="408"/>
        <v>0</v>
      </c>
      <c r="BQ963" s="238">
        <f t="shared" si="409"/>
        <v>0</v>
      </c>
      <c r="BW963" s="153">
        <f t="shared" si="411"/>
        <v>1864</v>
      </c>
    </row>
    <row r="964" spans="1:75">
      <c r="A964" s="170">
        <v>1021</v>
      </c>
      <c r="B964" s="171">
        <v>46067</v>
      </c>
      <c r="C964" s="223" t="s">
        <v>99</v>
      </c>
      <c r="D964" s="130" t="str">
        <f t="shared" si="418"/>
        <v>CG</v>
      </c>
      <c r="E964" s="172" t="s">
        <v>110</v>
      </c>
      <c r="F964" s="172" t="s">
        <v>111</v>
      </c>
      <c r="G964" s="173" t="s">
        <v>191</v>
      </c>
      <c r="H964" s="173" t="s">
        <v>180</v>
      </c>
      <c r="I964" s="173" t="s">
        <v>182</v>
      </c>
      <c r="J964" s="105">
        <v>208417</v>
      </c>
      <c r="K964" s="197" t="str">
        <f>VLOOKUP(J964,'[3]Item List (3)'!A$1:B$110000,2,FALSE)</f>
        <v>JC.OR 8008 </v>
      </c>
      <c r="L964" s="105"/>
      <c r="M964" s="198" t="str">
        <f t="shared" si="413"/>
        <v>OR</v>
      </c>
      <c r="N964" s="153"/>
      <c r="O964" s="199" t="str">
        <f t="shared" si="425"/>
        <v/>
      </c>
      <c r="P964" s="153">
        <v>2</v>
      </c>
      <c r="Q964" s="153">
        <v>2088</v>
      </c>
      <c r="R964" s="153"/>
      <c r="S964" s="153"/>
      <c r="T964" s="153"/>
      <c r="U964" s="209">
        <f t="shared" si="419"/>
        <v>2088</v>
      </c>
      <c r="V964" s="153">
        <v>120</v>
      </c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  <c r="AP964" s="153"/>
      <c r="AQ964" s="153">
        <v>60</v>
      </c>
      <c r="AR964" s="153"/>
      <c r="AS964" s="153"/>
      <c r="AT964" s="153"/>
      <c r="AU964" s="153"/>
      <c r="AV964" s="153"/>
      <c r="AW964" s="153"/>
      <c r="AX964" s="153"/>
      <c r="AY964" s="153"/>
      <c r="AZ964" s="153"/>
      <c r="BA964" s="153"/>
      <c r="BB964" s="153"/>
      <c r="BC964" s="153"/>
      <c r="BD964" s="153"/>
      <c r="BE964" s="153"/>
      <c r="BF964" s="153"/>
      <c r="BG964" s="223">
        <f t="shared" si="417"/>
        <v>180</v>
      </c>
      <c r="BH964" s="224">
        <f t="shared" si="410"/>
        <v>3</v>
      </c>
      <c r="BI964" s="225">
        <f t="shared" si="420"/>
        <v>2</v>
      </c>
      <c r="BJ964" s="225">
        <f t="shared" si="421"/>
        <v>66.6666666666667</v>
      </c>
      <c r="BK964" s="226">
        <f t="shared" si="422"/>
        <v>0</v>
      </c>
      <c r="BL964" s="226">
        <f t="shared" si="423"/>
        <v>100</v>
      </c>
      <c r="BM964" s="226">
        <f t="shared" si="424"/>
        <v>0</v>
      </c>
      <c r="BN964" s="237">
        <f t="shared" si="406"/>
        <v>0</v>
      </c>
      <c r="BO964" s="237">
        <f t="shared" si="407"/>
        <v>0</v>
      </c>
      <c r="BP964" s="237">
        <f t="shared" si="408"/>
        <v>1</v>
      </c>
      <c r="BQ964" s="238">
        <f t="shared" si="409"/>
        <v>0</v>
      </c>
      <c r="BW964" s="153">
        <f t="shared" si="411"/>
        <v>4176</v>
      </c>
    </row>
    <row r="965" spans="1:75">
      <c r="A965" s="170">
        <v>1022</v>
      </c>
      <c r="B965" s="171">
        <v>46067</v>
      </c>
      <c r="C965" s="223" t="s">
        <v>99</v>
      </c>
      <c r="D965" s="130" t="str">
        <f t="shared" si="418"/>
        <v>CG</v>
      </c>
      <c r="E965" s="172" t="s">
        <v>110</v>
      </c>
      <c r="F965" s="172" t="s">
        <v>111</v>
      </c>
      <c r="G965" s="173" t="s">
        <v>191</v>
      </c>
      <c r="H965" s="173" t="s">
        <v>180</v>
      </c>
      <c r="I965" s="173" t="s">
        <v>182</v>
      </c>
      <c r="J965" s="105">
        <v>208417</v>
      </c>
      <c r="K965" s="197" t="str">
        <f>VLOOKUP(J965,'[3]Item List (3)'!A$1:B$110000,2,FALSE)</f>
        <v>JC.OR 8008 </v>
      </c>
      <c r="L965" s="105"/>
      <c r="M965" s="198" t="str">
        <f t="shared" si="413"/>
        <v>OR</v>
      </c>
      <c r="N965" s="153"/>
      <c r="O965" s="199" t="str">
        <f t="shared" si="425"/>
        <v/>
      </c>
      <c r="P965" s="153">
        <v>1</v>
      </c>
      <c r="Q965" s="153">
        <v>2390</v>
      </c>
      <c r="R965" s="153"/>
      <c r="S965" s="153"/>
      <c r="T965" s="153"/>
      <c r="U965" s="209">
        <f t="shared" si="419"/>
        <v>2390</v>
      </c>
      <c r="V965" s="153">
        <v>120</v>
      </c>
      <c r="W965" s="153"/>
      <c r="X965" s="153"/>
      <c r="Y965" s="153"/>
      <c r="Z965" s="153"/>
      <c r="AA965" s="153"/>
      <c r="AB965" s="153"/>
      <c r="AC965" s="153"/>
      <c r="AD965" s="153"/>
      <c r="AE965" s="153"/>
      <c r="AF965" s="153"/>
      <c r="AG965" s="153"/>
      <c r="AH965" s="153"/>
      <c r="AI965" s="153"/>
      <c r="AJ965" s="153"/>
      <c r="AK965" s="153"/>
      <c r="AL965" s="153"/>
      <c r="AM965" s="153"/>
      <c r="AN965" s="153"/>
      <c r="AO965" s="153"/>
      <c r="AP965" s="153"/>
      <c r="AQ965" s="153"/>
      <c r="AR965" s="153"/>
      <c r="AS965" s="153"/>
      <c r="AT965" s="153"/>
      <c r="AU965" s="153"/>
      <c r="AV965" s="153"/>
      <c r="AW965" s="153"/>
      <c r="AX965" s="153"/>
      <c r="AY965" s="153"/>
      <c r="AZ965" s="153"/>
      <c r="BA965" s="153"/>
      <c r="BB965" s="153"/>
      <c r="BC965" s="153"/>
      <c r="BD965" s="153"/>
      <c r="BE965" s="153"/>
      <c r="BF965" s="153"/>
      <c r="BG965" s="223">
        <f t="shared" si="417"/>
        <v>120</v>
      </c>
      <c r="BH965" s="224">
        <f t="shared" si="410"/>
        <v>2</v>
      </c>
      <c r="BI965" s="225">
        <f t="shared" si="420"/>
        <v>2</v>
      </c>
      <c r="BJ965" s="225">
        <f t="shared" si="421"/>
        <v>100</v>
      </c>
      <c r="BK965" s="226">
        <f t="shared" si="422"/>
        <v>0</v>
      </c>
      <c r="BL965" s="226">
        <f t="shared" si="423"/>
        <v>100</v>
      </c>
      <c r="BM965" s="226">
        <f t="shared" si="424"/>
        <v>0</v>
      </c>
      <c r="BN965" s="237">
        <f t="shared" si="406"/>
        <v>0</v>
      </c>
      <c r="BO965" s="237">
        <f t="shared" si="407"/>
        <v>0</v>
      </c>
      <c r="BP965" s="237">
        <f t="shared" si="408"/>
        <v>0</v>
      </c>
      <c r="BQ965" s="238">
        <f t="shared" si="409"/>
        <v>0</v>
      </c>
      <c r="BW965" s="153">
        <f t="shared" si="411"/>
        <v>2390</v>
      </c>
    </row>
    <row r="966" spans="1:75">
      <c r="A966" s="170">
        <v>1023</v>
      </c>
      <c r="B966" s="171">
        <v>46067</v>
      </c>
      <c r="C966" s="223" t="s">
        <v>99</v>
      </c>
      <c r="D966" s="130" t="str">
        <f t="shared" si="418"/>
        <v>CG</v>
      </c>
      <c r="E966" s="172" t="s">
        <v>110</v>
      </c>
      <c r="F966" s="172" t="s">
        <v>111</v>
      </c>
      <c r="G966" s="173" t="s">
        <v>191</v>
      </c>
      <c r="H966" s="173" t="s">
        <v>180</v>
      </c>
      <c r="I966" s="173" t="s">
        <v>182</v>
      </c>
      <c r="J966" s="105">
        <v>208247</v>
      </c>
      <c r="K966" s="197" t="str">
        <f>VLOOKUP(J966,'[3]Item List (3)'!A$1:B$110000,2,FALSE)</f>
        <v>OR.209 YY2 </v>
      </c>
      <c r="L966" s="105"/>
      <c r="M966" s="198" t="str">
        <f t="shared" si="413"/>
        <v>OR</v>
      </c>
      <c r="N966" s="153"/>
      <c r="O966" s="199" t="str">
        <f t="shared" si="425"/>
        <v/>
      </c>
      <c r="P966" s="153">
        <v>1</v>
      </c>
      <c r="Q966" s="153">
        <v>930</v>
      </c>
      <c r="R966" s="153"/>
      <c r="S966" s="153"/>
      <c r="T966" s="153"/>
      <c r="U966" s="209">
        <f t="shared" si="419"/>
        <v>930</v>
      </c>
      <c r="V966" s="153">
        <v>60</v>
      </c>
      <c r="W966" s="153"/>
      <c r="X966" s="153"/>
      <c r="Y966" s="153"/>
      <c r="Z966" s="153"/>
      <c r="AA966" s="153"/>
      <c r="AB966" s="153"/>
      <c r="AC966" s="153"/>
      <c r="AD966" s="153"/>
      <c r="AE966" s="153"/>
      <c r="AF966" s="153"/>
      <c r="AG966" s="153"/>
      <c r="AH966" s="153"/>
      <c r="AI966" s="153"/>
      <c r="AJ966" s="153"/>
      <c r="AK966" s="153"/>
      <c r="AL966" s="153"/>
      <c r="AM966" s="153"/>
      <c r="AN966" s="153"/>
      <c r="AO966" s="153"/>
      <c r="AP966" s="153"/>
      <c r="AQ966" s="153"/>
      <c r="AR966" s="153"/>
      <c r="AS966" s="153"/>
      <c r="AT966" s="153"/>
      <c r="AU966" s="153"/>
      <c r="AV966" s="153"/>
      <c r="AW966" s="153"/>
      <c r="AX966" s="153"/>
      <c r="AY966" s="153"/>
      <c r="AZ966" s="153"/>
      <c r="BA966" s="153"/>
      <c r="BB966" s="153"/>
      <c r="BC966" s="153"/>
      <c r="BD966" s="153"/>
      <c r="BE966" s="153"/>
      <c r="BF966" s="153"/>
      <c r="BG966" s="223">
        <f t="shared" si="417"/>
        <v>60</v>
      </c>
      <c r="BH966" s="224">
        <f t="shared" si="410"/>
        <v>1</v>
      </c>
      <c r="BI966" s="225">
        <f t="shared" si="420"/>
        <v>1</v>
      </c>
      <c r="BJ966" s="225">
        <f t="shared" si="421"/>
        <v>100</v>
      </c>
      <c r="BK966" s="226">
        <f t="shared" si="422"/>
        <v>0</v>
      </c>
      <c r="BL966" s="226">
        <f t="shared" si="423"/>
        <v>100</v>
      </c>
      <c r="BM966" s="226">
        <f t="shared" si="424"/>
        <v>0</v>
      </c>
      <c r="BN966" s="237">
        <f t="shared" si="406"/>
        <v>0</v>
      </c>
      <c r="BO966" s="237">
        <f t="shared" si="407"/>
        <v>0</v>
      </c>
      <c r="BP966" s="237">
        <f t="shared" si="408"/>
        <v>0</v>
      </c>
      <c r="BQ966" s="238">
        <f t="shared" si="409"/>
        <v>0</v>
      </c>
      <c r="BW966" s="153">
        <f t="shared" si="411"/>
        <v>930</v>
      </c>
    </row>
    <row r="967" spans="1:75">
      <c r="A967" s="170">
        <v>1024</v>
      </c>
      <c r="B967" s="171">
        <v>46067</v>
      </c>
      <c r="C967" s="223" t="s">
        <v>99</v>
      </c>
      <c r="D967" s="130" t="str">
        <f t="shared" si="418"/>
        <v>CG</v>
      </c>
      <c r="E967" s="172" t="s">
        <v>110</v>
      </c>
      <c r="F967" s="172" t="s">
        <v>114</v>
      </c>
      <c r="G967" s="173" t="s">
        <v>191</v>
      </c>
      <c r="H967" s="173" t="s">
        <v>180</v>
      </c>
      <c r="I967" s="173" t="s">
        <v>182</v>
      </c>
      <c r="J967" s="105">
        <v>208417</v>
      </c>
      <c r="K967" s="197" t="str">
        <f>VLOOKUP(J967,'[3]Item List (3)'!A$1:B$110000,2,FALSE)</f>
        <v>JC.OR 8008 </v>
      </c>
      <c r="L967" s="105"/>
      <c r="M967" s="198" t="str">
        <f t="shared" si="413"/>
        <v>OR</v>
      </c>
      <c r="N967" s="153"/>
      <c r="O967" s="199" t="str">
        <f t="shared" si="425"/>
        <v/>
      </c>
      <c r="P967" s="153">
        <v>1</v>
      </c>
      <c r="Q967" s="153">
        <v>3646</v>
      </c>
      <c r="R967" s="153"/>
      <c r="S967" s="153"/>
      <c r="T967" s="153"/>
      <c r="U967" s="209">
        <f t="shared" si="419"/>
        <v>3646</v>
      </c>
      <c r="V967" s="153">
        <v>120</v>
      </c>
      <c r="W967" s="153"/>
      <c r="X967" s="153"/>
      <c r="Y967" s="153"/>
      <c r="Z967" s="153"/>
      <c r="AA967" s="153"/>
      <c r="AB967" s="153"/>
      <c r="AC967" s="153"/>
      <c r="AD967" s="153"/>
      <c r="AE967" s="153"/>
      <c r="AF967" s="153"/>
      <c r="AG967" s="153"/>
      <c r="AH967" s="153"/>
      <c r="AI967" s="153"/>
      <c r="AJ967" s="153"/>
      <c r="AK967" s="153"/>
      <c r="AL967" s="153"/>
      <c r="AM967" s="153"/>
      <c r="AN967" s="153"/>
      <c r="AO967" s="153"/>
      <c r="AP967" s="153"/>
      <c r="AQ967" s="153"/>
      <c r="AR967" s="153"/>
      <c r="AS967" s="153"/>
      <c r="AT967" s="153"/>
      <c r="AU967" s="153"/>
      <c r="AV967" s="153"/>
      <c r="AW967" s="153"/>
      <c r="AX967" s="153"/>
      <c r="AY967" s="153"/>
      <c r="AZ967" s="153"/>
      <c r="BA967" s="153"/>
      <c r="BB967" s="153"/>
      <c r="BC967" s="153"/>
      <c r="BD967" s="153"/>
      <c r="BE967" s="153"/>
      <c r="BF967" s="153"/>
      <c r="BG967" s="223">
        <f t="shared" si="417"/>
        <v>120</v>
      </c>
      <c r="BH967" s="224">
        <f t="shared" si="410"/>
        <v>2</v>
      </c>
      <c r="BI967" s="225">
        <f t="shared" si="420"/>
        <v>2</v>
      </c>
      <c r="BJ967" s="225">
        <f t="shared" si="421"/>
        <v>100</v>
      </c>
      <c r="BK967" s="226">
        <f t="shared" si="422"/>
        <v>0</v>
      </c>
      <c r="BL967" s="226">
        <f t="shared" si="423"/>
        <v>100</v>
      </c>
      <c r="BM967" s="226">
        <f t="shared" si="424"/>
        <v>0</v>
      </c>
      <c r="BN967" s="237">
        <f t="shared" ref="BN967:BN978" si="426">(W967+AP967+BE967+BF967)/60</f>
        <v>0</v>
      </c>
      <c r="BO967" s="237">
        <f t="shared" ref="BO967:BO978" si="427">IFERROR(((BH967-BN967)*3600)/N967,0)</f>
        <v>0</v>
      </c>
      <c r="BP967" s="237">
        <f t="shared" ref="BP967:BP978" si="428">IFERROR(SUM(W967:BF967)/60-BN967,0)</f>
        <v>0</v>
      </c>
      <c r="BQ967" s="238">
        <f t="shared" ref="BQ967:BQ978" si="429">IFERROR(BP967*3600/N967,0)</f>
        <v>0</v>
      </c>
      <c r="BW967" s="153">
        <f t="shared" si="411"/>
        <v>3646</v>
      </c>
    </row>
    <row r="968" spans="1:75">
      <c r="A968" s="170">
        <v>1025</v>
      </c>
      <c r="B968" s="171">
        <v>46067</v>
      </c>
      <c r="C968" s="223" t="s">
        <v>97</v>
      </c>
      <c r="D968" s="130" t="str">
        <f t="shared" si="418"/>
        <v>CG</v>
      </c>
      <c r="E968" s="172" t="s">
        <v>118</v>
      </c>
      <c r="F968" s="172" t="s">
        <v>111</v>
      </c>
      <c r="G968" s="173" t="s">
        <v>162</v>
      </c>
      <c r="H968" s="173" t="s">
        <v>116</v>
      </c>
      <c r="I968" s="173" t="s">
        <v>117</v>
      </c>
      <c r="J968" s="105">
        <v>104249</v>
      </c>
      <c r="K968" s="197" t="str">
        <f>VLOOKUP(J968,'[3]Item List (3)'!A$1:B$110000,2,FALSE)</f>
        <v>IW. BDA-4003</v>
      </c>
      <c r="L968" s="105">
        <v>260120002</v>
      </c>
      <c r="M968" s="198" t="str">
        <f t="shared" si="413"/>
        <v>IR</v>
      </c>
      <c r="N968" s="153"/>
      <c r="O968" s="199" t="str">
        <f t="shared" si="425"/>
        <v/>
      </c>
      <c r="P968" s="153">
        <v>2</v>
      </c>
      <c r="Q968" s="153">
        <v>3000</v>
      </c>
      <c r="R968" s="153"/>
      <c r="S968" s="153"/>
      <c r="T968" s="153"/>
      <c r="U968" s="209">
        <f t="shared" si="419"/>
        <v>3000</v>
      </c>
      <c r="V968" s="153">
        <v>225</v>
      </c>
      <c r="W968" s="153"/>
      <c r="X968" s="153"/>
      <c r="Y968" s="153"/>
      <c r="Z968" s="153"/>
      <c r="AA968" s="153"/>
      <c r="AB968" s="153"/>
      <c r="AC968" s="153"/>
      <c r="AD968" s="153"/>
      <c r="AE968" s="153"/>
      <c r="AF968" s="153"/>
      <c r="AG968" s="153"/>
      <c r="AH968" s="153"/>
      <c r="AI968" s="153"/>
      <c r="AJ968" s="153"/>
      <c r="AK968" s="153"/>
      <c r="AL968" s="153"/>
      <c r="AM968" s="153"/>
      <c r="AN968" s="153"/>
      <c r="AO968" s="153"/>
      <c r="AP968" s="153"/>
      <c r="AQ968" s="153">
        <v>45</v>
      </c>
      <c r="AR968" s="153">
        <v>180</v>
      </c>
      <c r="AS968" s="153"/>
      <c r="AT968" s="153"/>
      <c r="AU968" s="153"/>
      <c r="AV968" s="153"/>
      <c r="AW968" s="153"/>
      <c r="AX968" s="153"/>
      <c r="AY968" s="153"/>
      <c r="AZ968" s="153">
        <v>30</v>
      </c>
      <c r="BA968" s="153"/>
      <c r="BB968" s="153"/>
      <c r="BC968" s="153"/>
      <c r="BD968" s="153"/>
      <c r="BE968" s="153"/>
      <c r="BF968" s="153"/>
      <c r="BG968" s="223">
        <f t="shared" si="417"/>
        <v>480</v>
      </c>
      <c r="BH968" s="224">
        <f t="shared" ref="BH968:BH978" si="430">BG968/60</f>
        <v>8</v>
      </c>
      <c r="BI968" s="225">
        <f t="shared" si="420"/>
        <v>3.75</v>
      </c>
      <c r="BJ968" s="225">
        <f t="shared" si="421"/>
        <v>46.875</v>
      </c>
      <c r="BK968" s="226">
        <f t="shared" si="422"/>
        <v>0</v>
      </c>
      <c r="BL968" s="226">
        <f t="shared" si="423"/>
        <v>100</v>
      </c>
      <c r="BM968" s="226">
        <f t="shared" si="424"/>
        <v>0</v>
      </c>
      <c r="BN968" s="237">
        <f t="shared" si="426"/>
        <v>0</v>
      </c>
      <c r="BO968" s="237">
        <f t="shared" si="427"/>
        <v>0</v>
      </c>
      <c r="BP968" s="237">
        <f t="shared" si="428"/>
        <v>4.25</v>
      </c>
      <c r="BQ968" s="238">
        <f t="shared" si="429"/>
        <v>0</v>
      </c>
      <c r="BW968" s="153">
        <f t="shared" ref="BW968:BW1031" si="431">Q968*P968</f>
        <v>6000</v>
      </c>
    </row>
    <row r="969" spans="1:75">
      <c r="A969" s="170">
        <v>1026</v>
      </c>
      <c r="B969" s="171">
        <v>46067</v>
      </c>
      <c r="C969" s="223" t="s">
        <v>99</v>
      </c>
      <c r="D969" s="130" t="str">
        <f t="shared" si="418"/>
        <v>CG</v>
      </c>
      <c r="E969" s="172" t="s">
        <v>118</v>
      </c>
      <c r="F969" s="172" t="s">
        <v>114</v>
      </c>
      <c r="G969" s="173" t="s">
        <v>190</v>
      </c>
      <c r="H969" s="173" t="s">
        <v>113</v>
      </c>
      <c r="I969" s="173" t="s">
        <v>192</v>
      </c>
      <c r="J969" s="105">
        <v>104249</v>
      </c>
      <c r="K969" s="197" t="str">
        <f>VLOOKUP(J969,'[3]Item List (3)'!A$1:B$110000,2,FALSE)</f>
        <v>IW. BDA-4003</v>
      </c>
      <c r="L969" s="105">
        <v>260120002</v>
      </c>
      <c r="M969" s="198" t="str">
        <f t="shared" si="413"/>
        <v>IR</v>
      </c>
      <c r="N969" s="153"/>
      <c r="O969" s="199" t="str">
        <f t="shared" si="425"/>
        <v/>
      </c>
      <c r="P969" s="153">
        <v>1</v>
      </c>
      <c r="Q969" s="153">
        <v>2500</v>
      </c>
      <c r="R969" s="153"/>
      <c r="S969" s="153"/>
      <c r="T969" s="153"/>
      <c r="U969" s="209">
        <f t="shared" si="419"/>
        <v>2500</v>
      </c>
      <c r="V969" s="153">
        <v>120</v>
      </c>
      <c r="W969" s="153"/>
      <c r="X969" s="153"/>
      <c r="Y969" s="153"/>
      <c r="Z969" s="153"/>
      <c r="AA969" s="153"/>
      <c r="AB969" s="153"/>
      <c r="AC969" s="153"/>
      <c r="AD969" s="153"/>
      <c r="AE969" s="153"/>
      <c r="AF969" s="153"/>
      <c r="AG969" s="153"/>
      <c r="AH969" s="153"/>
      <c r="AI969" s="153"/>
      <c r="AJ969" s="153"/>
      <c r="AK969" s="153"/>
      <c r="AL969" s="153"/>
      <c r="AM969" s="153"/>
      <c r="AN969" s="153"/>
      <c r="AO969" s="153"/>
      <c r="AP969" s="153"/>
      <c r="AQ969" s="153">
        <v>60</v>
      </c>
      <c r="AR969" s="153"/>
      <c r="AS969" s="153"/>
      <c r="AT969" s="153"/>
      <c r="AU969" s="153"/>
      <c r="AV969" s="153"/>
      <c r="AW969" s="153"/>
      <c r="AX969" s="153"/>
      <c r="AY969" s="153"/>
      <c r="AZ969" s="153"/>
      <c r="BA969" s="153"/>
      <c r="BB969" s="153"/>
      <c r="BC969" s="153"/>
      <c r="BD969" s="153"/>
      <c r="BE969" s="153"/>
      <c r="BF969" s="153"/>
      <c r="BG969" s="223">
        <f t="shared" si="417"/>
        <v>180</v>
      </c>
      <c r="BH969" s="224">
        <f t="shared" si="430"/>
        <v>3</v>
      </c>
      <c r="BI969" s="225">
        <f t="shared" si="420"/>
        <v>2</v>
      </c>
      <c r="BJ969" s="225">
        <f t="shared" si="421"/>
        <v>66.6666666666667</v>
      </c>
      <c r="BK969" s="226">
        <f t="shared" si="422"/>
        <v>0</v>
      </c>
      <c r="BL969" s="226">
        <f t="shared" si="423"/>
        <v>100</v>
      </c>
      <c r="BM969" s="226">
        <f t="shared" si="424"/>
        <v>0</v>
      </c>
      <c r="BN969" s="237">
        <f t="shared" si="426"/>
        <v>0</v>
      </c>
      <c r="BO969" s="237">
        <f t="shared" si="427"/>
        <v>0</v>
      </c>
      <c r="BP969" s="237">
        <f t="shared" si="428"/>
        <v>1</v>
      </c>
      <c r="BQ969" s="238">
        <f t="shared" si="429"/>
        <v>0</v>
      </c>
      <c r="BW969" s="153">
        <f t="shared" si="431"/>
        <v>2500</v>
      </c>
    </row>
    <row r="970" spans="1:75">
      <c r="A970" s="170">
        <v>1027</v>
      </c>
      <c r="B970" s="171">
        <v>46067</v>
      </c>
      <c r="C970" s="223" t="s">
        <v>99</v>
      </c>
      <c r="D970" s="130" t="str">
        <f t="shared" si="418"/>
        <v>CG</v>
      </c>
      <c r="E970" s="172" t="s">
        <v>118</v>
      </c>
      <c r="F970" s="172" t="s">
        <v>114</v>
      </c>
      <c r="G970" s="173" t="s">
        <v>190</v>
      </c>
      <c r="H970" s="173" t="s">
        <v>113</v>
      </c>
      <c r="I970" s="173" t="s">
        <v>192</v>
      </c>
      <c r="J970" s="105">
        <v>104489</v>
      </c>
      <c r="K970" s="197" t="str">
        <f>VLOOKUP(J970,'[3]Item List (3)'!A$1:B$110000,2,FALSE)</f>
        <v>NU.IR 309</v>
      </c>
      <c r="L970" s="105"/>
      <c r="M970" s="198" t="str">
        <f t="shared" si="413"/>
        <v>IR</v>
      </c>
      <c r="N970" s="153"/>
      <c r="O970" s="199" t="str">
        <f t="shared" si="425"/>
        <v/>
      </c>
      <c r="P970" s="153">
        <v>2</v>
      </c>
      <c r="Q970" s="153">
        <v>4500</v>
      </c>
      <c r="R970" s="153"/>
      <c r="S970" s="153"/>
      <c r="T970" s="153"/>
      <c r="U970" s="209">
        <f t="shared" si="419"/>
        <v>4500</v>
      </c>
      <c r="V970" s="153">
        <v>270</v>
      </c>
      <c r="W970" s="153">
        <v>30</v>
      </c>
      <c r="X970" s="153"/>
      <c r="Y970" s="153"/>
      <c r="Z970" s="153"/>
      <c r="AA970" s="153"/>
      <c r="AB970" s="153"/>
      <c r="AC970" s="153"/>
      <c r="AD970" s="153"/>
      <c r="AE970" s="153"/>
      <c r="AF970" s="153"/>
      <c r="AG970" s="153"/>
      <c r="AH970" s="153"/>
      <c r="AI970" s="153"/>
      <c r="AJ970" s="153"/>
      <c r="AK970" s="153"/>
      <c r="AL970" s="153"/>
      <c r="AM970" s="153"/>
      <c r="AN970" s="153"/>
      <c r="AO970" s="153"/>
      <c r="AP970" s="153"/>
      <c r="AQ970" s="153"/>
      <c r="AR970" s="153"/>
      <c r="AS970" s="153"/>
      <c r="AT970" s="153"/>
      <c r="AU970" s="153"/>
      <c r="AV970" s="153"/>
      <c r="AW970" s="153"/>
      <c r="AX970" s="153"/>
      <c r="AY970" s="153"/>
      <c r="AZ970" s="153"/>
      <c r="BA970" s="153"/>
      <c r="BB970" s="153"/>
      <c r="BC970" s="153"/>
      <c r="BD970" s="153"/>
      <c r="BE970" s="153"/>
      <c r="BF970" s="153"/>
      <c r="BG970" s="223">
        <f t="shared" si="417"/>
        <v>300</v>
      </c>
      <c r="BH970" s="224">
        <f t="shared" si="430"/>
        <v>5</v>
      </c>
      <c r="BI970" s="225">
        <f t="shared" si="420"/>
        <v>4.5</v>
      </c>
      <c r="BJ970" s="225">
        <f t="shared" si="421"/>
        <v>90</v>
      </c>
      <c r="BK970" s="226">
        <f t="shared" si="422"/>
        <v>0</v>
      </c>
      <c r="BL970" s="226">
        <f t="shared" si="423"/>
        <v>100</v>
      </c>
      <c r="BM970" s="226">
        <f t="shared" si="424"/>
        <v>0</v>
      </c>
      <c r="BN970" s="237">
        <f t="shared" si="426"/>
        <v>0.5</v>
      </c>
      <c r="BO970" s="237">
        <f t="shared" si="427"/>
        <v>0</v>
      </c>
      <c r="BP970" s="237">
        <f t="shared" si="428"/>
        <v>0</v>
      </c>
      <c r="BQ970" s="238">
        <f t="shared" si="429"/>
        <v>0</v>
      </c>
      <c r="BW970" s="153">
        <f t="shared" si="431"/>
        <v>9000</v>
      </c>
    </row>
    <row r="971" spans="1:75">
      <c r="A971" s="170">
        <v>1028</v>
      </c>
      <c r="B971" s="171">
        <v>46067</v>
      </c>
      <c r="C971" s="223" t="s">
        <v>97</v>
      </c>
      <c r="D971" s="130" t="str">
        <f t="shared" si="418"/>
        <v>CG</v>
      </c>
      <c r="E971" s="172" t="s">
        <v>119</v>
      </c>
      <c r="F971" s="172"/>
      <c r="G971" s="173"/>
      <c r="H971" s="173"/>
      <c r="I971" s="173"/>
      <c r="J971" s="105"/>
      <c r="K971" s="197" t="e">
        <f>VLOOKUP(J971,'[3]Item List (3)'!A$1:B$110000,2,FALSE)</f>
        <v>#N/A</v>
      </c>
      <c r="L971" s="105"/>
      <c r="M971" s="198" t="str">
        <f t="shared" si="413"/>
        <v>IR</v>
      </c>
      <c r="N971" s="153"/>
      <c r="O971" s="199" t="str">
        <f t="shared" si="425"/>
        <v/>
      </c>
      <c r="P971" s="153"/>
      <c r="Q971" s="153"/>
      <c r="R971" s="153"/>
      <c r="S971" s="153"/>
      <c r="T971" s="153"/>
      <c r="U971" s="209">
        <f t="shared" si="419"/>
        <v>0</v>
      </c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  <c r="AP971" s="153"/>
      <c r="AQ971" s="153"/>
      <c r="AR971" s="153">
        <v>480</v>
      </c>
      <c r="AS971" s="153"/>
      <c r="AT971" s="153"/>
      <c r="AU971" s="153"/>
      <c r="AV971" s="153"/>
      <c r="AW971" s="153"/>
      <c r="AX971" s="153"/>
      <c r="AY971" s="153"/>
      <c r="AZ971" s="153"/>
      <c r="BA971" s="153"/>
      <c r="BB971" s="153"/>
      <c r="BC971" s="153"/>
      <c r="BD971" s="153"/>
      <c r="BE971" s="153"/>
      <c r="BF971" s="153"/>
      <c r="BG971" s="223">
        <f t="shared" si="417"/>
        <v>480</v>
      </c>
      <c r="BH971" s="224">
        <f t="shared" si="430"/>
        <v>8</v>
      </c>
      <c r="BI971" s="225">
        <f t="shared" si="420"/>
        <v>0</v>
      </c>
      <c r="BJ971" s="225">
        <f t="shared" si="421"/>
        <v>0</v>
      </c>
      <c r="BK971" s="226">
        <f t="shared" si="422"/>
        <v>0</v>
      </c>
      <c r="BL971" s="226">
        <f t="shared" si="423"/>
        <v>0</v>
      </c>
      <c r="BM971" s="226">
        <f t="shared" si="424"/>
        <v>0</v>
      </c>
      <c r="BN971" s="237">
        <f t="shared" si="426"/>
        <v>0</v>
      </c>
      <c r="BO971" s="237">
        <f t="shared" si="427"/>
        <v>0</v>
      </c>
      <c r="BP971" s="237">
        <f t="shared" si="428"/>
        <v>8</v>
      </c>
      <c r="BQ971" s="238">
        <f t="shared" si="429"/>
        <v>0</v>
      </c>
      <c r="BW971" s="153">
        <f t="shared" si="431"/>
        <v>0</v>
      </c>
    </row>
    <row r="972" spans="1:75">
      <c r="A972" s="170">
        <v>1029</v>
      </c>
      <c r="B972" s="171">
        <v>46067</v>
      </c>
      <c r="C972" s="223" t="s">
        <v>99</v>
      </c>
      <c r="D972" s="130" t="str">
        <f t="shared" si="418"/>
        <v>CG</v>
      </c>
      <c r="E972" s="172" t="s">
        <v>119</v>
      </c>
      <c r="F972" s="172"/>
      <c r="G972" s="173"/>
      <c r="H972" s="173"/>
      <c r="I972" s="173"/>
      <c r="J972" s="105"/>
      <c r="K972" s="197" t="e">
        <f>VLOOKUP(J972,'[3]Item List (3)'!A$1:B$110000,2,FALSE)</f>
        <v>#N/A</v>
      </c>
      <c r="L972" s="105"/>
      <c r="M972" s="198" t="str">
        <f t="shared" si="413"/>
        <v>IR</v>
      </c>
      <c r="N972" s="153"/>
      <c r="O972" s="199" t="str">
        <f t="shared" si="425"/>
        <v/>
      </c>
      <c r="P972" s="153"/>
      <c r="Q972" s="153"/>
      <c r="R972" s="153"/>
      <c r="S972" s="153"/>
      <c r="T972" s="153"/>
      <c r="U972" s="209">
        <f t="shared" si="419"/>
        <v>0</v>
      </c>
      <c r="V972" s="153"/>
      <c r="W972" s="153"/>
      <c r="X972" s="153"/>
      <c r="Y972" s="153"/>
      <c r="Z972" s="153"/>
      <c r="AA972" s="153"/>
      <c r="AB972" s="153"/>
      <c r="AC972" s="153"/>
      <c r="AD972" s="153"/>
      <c r="AE972" s="153"/>
      <c r="AF972" s="153"/>
      <c r="AG972" s="153"/>
      <c r="AH972" s="153"/>
      <c r="AI972" s="153"/>
      <c r="AJ972" s="153"/>
      <c r="AK972" s="153"/>
      <c r="AL972" s="153"/>
      <c r="AM972" s="153"/>
      <c r="AN972" s="153"/>
      <c r="AO972" s="153"/>
      <c r="AP972" s="153"/>
      <c r="AQ972" s="153"/>
      <c r="AR972" s="153">
        <v>480</v>
      </c>
      <c r="AS972" s="153"/>
      <c r="AT972" s="153"/>
      <c r="AU972" s="153"/>
      <c r="AV972" s="153"/>
      <c r="AW972" s="153"/>
      <c r="AX972" s="153"/>
      <c r="AY972" s="153"/>
      <c r="AZ972" s="153"/>
      <c r="BA972" s="153"/>
      <c r="BB972" s="153"/>
      <c r="BC972" s="153"/>
      <c r="BD972" s="153"/>
      <c r="BE972" s="153"/>
      <c r="BF972" s="153"/>
      <c r="BG972" s="223">
        <f t="shared" si="417"/>
        <v>480</v>
      </c>
      <c r="BH972" s="224">
        <f t="shared" si="430"/>
        <v>8</v>
      </c>
      <c r="BI972" s="225">
        <f t="shared" si="420"/>
        <v>0</v>
      </c>
      <c r="BJ972" s="225">
        <f t="shared" si="421"/>
        <v>0</v>
      </c>
      <c r="BK972" s="226">
        <f t="shared" si="422"/>
        <v>0</v>
      </c>
      <c r="BL972" s="226">
        <f t="shared" si="423"/>
        <v>0</v>
      </c>
      <c r="BM972" s="226">
        <f t="shared" si="424"/>
        <v>0</v>
      </c>
      <c r="BN972" s="237">
        <f t="shared" si="426"/>
        <v>0</v>
      </c>
      <c r="BO972" s="237">
        <f t="shared" si="427"/>
        <v>0</v>
      </c>
      <c r="BP972" s="237">
        <f t="shared" si="428"/>
        <v>8</v>
      </c>
      <c r="BQ972" s="238">
        <f t="shared" si="429"/>
        <v>0</v>
      </c>
      <c r="BW972" s="153">
        <f t="shared" si="431"/>
        <v>0</v>
      </c>
    </row>
    <row r="973" spans="1:75">
      <c r="A973" s="170">
        <v>1030</v>
      </c>
      <c r="B973" s="171">
        <v>46067</v>
      </c>
      <c r="C973" s="223" t="s">
        <v>97</v>
      </c>
      <c r="D973" s="130" t="str">
        <f t="shared" si="418"/>
        <v>EG</v>
      </c>
      <c r="E973" s="172" t="s">
        <v>120</v>
      </c>
      <c r="F973" s="172" t="s">
        <v>129</v>
      </c>
      <c r="G973" s="173" t="s">
        <v>123</v>
      </c>
      <c r="H973" s="173"/>
      <c r="I973" s="173"/>
      <c r="J973" s="105">
        <v>100742</v>
      </c>
      <c r="K973" s="197" t="str">
        <f>VLOOKUP(J973,'[3]Item List (3)'!A$1:B$110000,2,FALSE)</f>
        <v>IR.IR 32X41X28 </v>
      </c>
      <c r="L973" s="105">
        <v>260127002</v>
      </c>
      <c r="M973" s="198" t="str">
        <f t="shared" si="413"/>
        <v>IR</v>
      </c>
      <c r="N973" s="153">
        <v>30</v>
      </c>
      <c r="O973" s="199">
        <f t="shared" si="425"/>
        <v>120</v>
      </c>
      <c r="P973" s="153">
        <v>1</v>
      </c>
      <c r="Q973" s="153">
        <v>860</v>
      </c>
      <c r="R973" s="153">
        <v>2</v>
      </c>
      <c r="S973" s="153"/>
      <c r="T973" s="153"/>
      <c r="U973" s="209">
        <f t="shared" si="419"/>
        <v>860</v>
      </c>
      <c r="V973" s="153">
        <v>450</v>
      </c>
      <c r="W973" s="153"/>
      <c r="X973" s="153"/>
      <c r="Y973" s="153"/>
      <c r="Z973" s="153"/>
      <c r="AA973" s="153"/>
      <c r="AB973" s="153"/>
      <c r="AC973" s="153"/>
      <c r="AD973" s="153"/>
      <c r="AE973" s="153"/>
      <c r="AF973" s="153"/>
      <c r="AG973" s="153"/>
      <c r="AH973" s="153"/>
      <c r="AI973" s="153"/>
      <c r="AJ973" s="153"/>
      <c r="AK973" s="153"/>
      <c r="AL973" s="153"/>
      <c r="AM973" s="153"/>
      <c r="AN973" s="153"/>
      <c r="AO973" s="153"/>
      <c r="AP973" s="153"/>
      <c r="AQ973" s="153"/>
      <c r="AR973" s="153"/>
      <c r="AS973" s="153"/>
      <c r="AT973" s="153"/>
      <c r="AU973" s="153"/>
      <c r="AV973" s="153"/>
      <c r="AW973" s="153"/>
      <c r="AX973" s="153"/>
      <c r="AY973" s="153"/>
      <c r="AZ973" s="153">
        <v>30</v>
      </c>
      <c r="BA973" s="153"/>
      <c r="BB973" s="153"/>
      <c r="BC973" s="153"/>
      <c r="BD973" s="153"/>
      <c r="BE973" s="153"/>
      <c r="BF973" s="153"/>
      <c r="BG973" s="223">
        <f t="shared" si="417"/>
        <v>480</v>
      </c>
      <c r="BH973" s="224">
        <f t="shared" si="430"/>
        <v>8</v>
      </c>
      <c r="BI973" s="225">
        <f t="shared" si="420"/>
        <v>7.5</v>
      </c>
      <c r="BJ973" s="225">
        <f t="shared" si="421"/>
        <v>93.75</v>
      </c>
      <c r="BK973" s="226">
        <f t="shared" si="422"/>
        <v>95.5555555555556</v>
      </c>
      <c r="BL973" s="226">
        <f t="shared" si="423"/>
        <v>99.7674418604651</v>
      </c>
      <c r="BM973" s="226">
        <f t="shared" si="424"/>
        <v>89.375</v>
      </c>
      <c r="BN973" s="237">
        <f t="shared" si="426"/>
        <v>0</v>
      </c>
      <c r="BO973" s="237">
        <f t="shared" si="427"/>
        <v>960</v>
      </c>
      <c r="BP973" s="237">
        <f t="shared" si="428"/>
        <v>0.5</v>
      </c>
      <c r="BQ973" s="238">
        <f t="shared" si="429"/>
        <v>60</v>
      </c>
      <c r="BW973" s="153">
        <f t="shared" si="431"/>
        <v>860</v>
      </c>
    </row>
    <row r="974" spans="1:75">
      <c r="A974" s="170">
        <v>1031</v>
      </c>
      <c r="B974" s="171">
        <v>46067</v>
      </c>
      <c r="C974" s="223" t="s">
        <v>99</v>
      </c>
      <c r="D974" s="130" t="str">
        <f t="shared" si="418"/>
        <v>EG</v>
      </c>
      <c r="E974" s="172" t="s">
        <v>120</v>
      </c>
      <c r="F974" s="172" t="s">
        <v>129</v>
      </c>
      <c r="G974" s="173" t="s">
        <v>126</v>
      </c>
      <c r="H974" s="173"/>
      <c r="I974" s="173"/>
      <c r="J974" s="105">
        <v>100742</v>
      </c>
      <c r="K974" s="197" t="str">
        <f>VLOOKUP(J974,'[3]Item List (3)'!A$1:B$110000,2,FALSE)</f>
        <v>IR.IR 32X41X28 </v>
      </c>
      <c r="L974" s="105">
        <v>260127002</v>
      </c>
      <c r="M974" s="198" t="str">
        <f t="shared" si="413"/>
        <v>IR</v>
      </c>
      <c r="N974" s="153">
        <v>30</v>
      </c>
      <c r="O974" s="199">
        <f t="shared" si="425"/>
        <v>120</v>
      </c>
      <c r="P974" s="153">
        <v>1</v>
      </c>
      <c r="Q974" s="153">
        <v>347</v>
      </c>
      <c r="R974" s="153"/>
      <c r="S974" s="153"/>
      <c r="T974" s="153"/>
      <c r="U974" s="209">
        <f t="shared" si="419"/>
        <v>347</v>
      </c>
      <c r="V974" s="153">
        <v>180</v>
      </c>
      <c r="W974" s="153"/>
      <c r="X974" s="153"/>
      <c r="Y974" s="153"/>
      <c r="Z974" s="153"/>
      <c r="AA974" s="153"/>
      <c r="AB974" s="153"/>
      <c r="AC974" s="153"/>
      <c r="AD974" s="153"/>
      <c r="AE974" s="153"/>
      <c r="AF974" s="153"/>
      <c r="AG974" s="153"/>
      <c r="AH974" s="153"/>
      <c r="AI974" s="153"/>
      <c r="AJ974" s="153"/>
      <c r="AK974" s="153"/>
      <c r="AL974" s="153"/>
      <c r="AM974" s="153"/>
      <c r="AN974" s="153"/>
      <c r="AO974" s="153"/>
      <c r="AP974" s="153"/>
      <c r="AQ974" s="153"/>
      <c r="AR974" s="153">
        <v>300</v>
      </c>
      <c r="AS974" s="153"/>
      <c r="AT974" s="153"/>
      <c r="AU974" s="153"/>
      <c r="AV974" s="153"/>
      <c r="AW974" s="153"/>
      <c r="AX974" s="153"/>
      <c r="AY974" s="153"/>
      <c r="AZ974" s="153"/>
      <c r="BA974" s="153"/>
      <c r="BB974" s="153"/>
      <c r="BC974" s="153"/>
      <c r="BD974" s="153"/>
      <c r="BE974" s="153"/>
      <c r="BF974" s="153"/>
      <c r="BG974" s="223">
        <f t="shared" si="417"/>
        <v>480</v>
      </c>
      <c r="BH974" s="224">
        <f t="shared" si="430"/>
        <v>8</v>
      </c>
      <c r="BI974" s="225">
        <f t="shared" si="420"/>
        <v>3</v>
      </c>
      <c r="BJ974" s="225">
        <f t="shared" si="421"/>
        <v>37.5</v>
      </c>
      <c r="BK974" s="226">
        <f t="shared" si="422"/>
        <v>96.3888888888889</v>
      </c>
      <c r="BL974" s="226">
        <f t="shared" si="423"/>
        <v>100</v>
      </c>
      <c r="BM974" s="226">
        <f t="shared" si="424"/>
        <v>36.1458333333333</v>
      </c>
      <c r="BN974" s="237">
        <f t="shared" si="426"/>
        <v>0</v>
      </c>
      <c r="BO974" s="237">
        <f t="shared" si="427"/>
        <v>960</v>
      </c>
      <c r="BP974" s="237">
        <f t="shared" si="428"/>
        <v>5</v>
      </c>
      <c r="BQ974" s="238">
        <f t="shared" si="429"/>
        <v>600</v>
      </c>
      <c r="BW974" s="153">
        <f t="shared" si="431"/>
        <v>347</v>
      </c>
    </row>
    <row r="975" spans="1:75">
      <c r="A975" s="170">
        <v>1032</v>
      </c>
      <c r="B975" s="171">
        <v>46067</v>
      </c>
      <c r="C975" s="223" t="s">
        <v>97</v>
      </c>
      <c r="D975" s="130" t="str">
        <f t="shared" si="418"/>
        <v>EG</v>
      </c>
      <c r="E975" s="172" t="s">
        <v>121</v>
      </c>
      <c r="F975" s="172" t="s">
        <v>122</v>
      </c>
      <c r="G975" s="173" t="s">
        <v>124</v>
      </c>
      <c r="H975" s="173" t="s">
        <v>142</v>
      </c>
      <c r="I975" s="173"/>
      <c r="J975" s="105">
        <v>202100</v>
      </c>
      <c r="K975" s="197" t="e">
        <f>VLOOKUP(J975,'[3]Item List (3)'!A$1:B$110000,2,FALSE)</f>
        <v>#N/A</v>
      </c>
      <c r="L975" s="105">
        <v>260129022</v>
      </c>
      <c r="M975" s="198" t="str">
        <f t="shared" si="413"/>
        <v>OR</v>
      </c>
      <c r="N975" s="153">
        <v>40</v>
      </c>
      <c r="O975" s="199">
        <f t="shared" si="425"/>
        <v>90</v>
      </c>
      <c r="P975" s="153">
        <v>1</v>
      </c>
      <c r="Q975" s="153">
        <v>61</v>
      </c>
      <c r="R975" s="153">
        <v>7</v>
      </c>
      <c r="S975" s="153"/>
      <c r="T975" s="153"/>
      <c r="U975" s="209">
        <f t="shared" si="419"/>
        <v>61</v>
      </c>
      <c r="V975" s="153">
        <v>45</v>
      </c>
      <c r="W975" s="153"/>
      <c r="X975" s="153">
        <v>395</v>
      </c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  <c r="AP975" s="153"/>
      <c r="AQ975" s="153"/>
      <c r="AR975" s="153"/>
      <c r="AS975" s="153"/>
      <c r="AT975" s="153"/>
      <c r="AU975" s="153"/>
      <c r="AV975" s="153"/>
      <c r="AW975" s="153"/>
      <c r="AX975" s="153"/>
      <c r="AY975" s="153"/>
      <c r="AZ975" s="153">
        <v>40</v>
      </c>
      <c r="BA975" s="153"/>
      <c r="BB975" s="153"/>
      <c r="BC975" s="153"/>
      <c r="BD975" s="153"/>
      <c r="BE975" s="153"/>
      <c r="BF975" s="153"/>
      <c r="BG975" s="223">
        <f t="shared" si="417"/>
        <v>480</v>
      </c>
      <c r="BH975" s="224">
        <f t="shared" si="430"/>
        <v>8</v>
      </c>
      <c r="BI975" s="225">
        <f t="shared" si="420"/>
        <v>0.75</v>
      </c>
      <c r="BJ975" s="225">
        <f t="shared" si="421"/>
        <v>9.375</v>
      </c>
      <c r="BK975" s="226">
        <f t="shared" si="422"/>
        <v>90.3703703703704</v>
      </c>
      <c r="BL975" s="226">
        <f t="shared" si="423"/>
        <v>88.5245901639344</v>
      </c>
      <c r="BM975" s="226">
        <f t="shared" si="424"/>
        <v>7.5</v>
      </c>
      <c r="BN975" s="237">
        <f t="shared" si="426"/>
        <v>0</v>
      </c>
      <c r="BO975" s="237">
        <f t="shared" si="427"/>
        <v>720</v>
      </c>
      <c r="BP975" s="237">
        <f t="shared" si="428"/>
        <v>7.25</v>
      </c>
      <c r="BQ975" s="238">
        <f t="shared" si="429"/>
        <v>652.5</v>
      </c>
      <c r="BW975" s="153">
        <f t="shared" si="431"/>
        <v>61</v>
      </c>
    </row>
    <row r="976" spans="1:75">
      <c r="A976" s="170">
        <v>1033</v>
      </c>
      <c r="B976" s="171">
        <v>46067</v>
      </c>
      <c r="C976" s="223" t="s">
        <v>99</v>
      </c>
      <c r="D976" s="130" t="str">
        <f t="shared" si="418"/>
        <v>EG</v>
      </c>
      <c r="E976" s="172" t="s">
        <v>121</v>
      </c>
      <c r="F976" s="172" t="s">
        <v>122</v>
      </c>
      <c r="G976" s="173" t="s">
        <v>142</v>
      </c>
      <c r="H976" s="173"/>
      <c r="I976" s="173"/>
      <c r="J976" s="105">
        <v>202100</v>
      </c>
      <c r="K976" s="197" t="e">
        <f>VLOOKUP(J976,'[3]Item List (3)'!A$1:B$110000,2,FALSE)</f>
        <v>#N/A</v>
      </c>
      <c r="L976" s="105">
        <v>260129022</v>
      </c>
      <c r="M976" s="198" t="str">
        <f t="shared" si="413"/>
        <v>OR</v>
      </c>
      <c r="N976" s="153">
        <v>40</v>
      </c>
      <c r="O976" s="199">
        <f t="shared" si="425"/>
        <v>90</v>
      </c>
      <c r="P976" s="153">
        <v>1</v>
      </c>
      <c r="Q976" s="153">
        <v>175</v>
      </c>
      <c r="R976" s="153">
        <v>7</v>
      </c>
      <c r="S976" s="153"/>
      <c r="T976" s="153">
        <v>1</v>
      </c>
      <c r="U976" s="209">
        <f t="shared" si="419"/>
        <v>176</v>
      </c>
      <c r="V976" s="153">
        <v>120</v>
      </c>
      <c r="W976" s="153"/>
      <c r="X976" s="153">
        <v>80</v>
      </c>
      <c r="Y976" s="153"/>
      <c r="Z976" s="153"/>
      <c r="AA976" s="153"/>
      <c r="AB976" s="153"/>
      <c r="AC976" s="153"/>
      <c r="AD976" s="153"/>
      <c r="AE976" s="153"/>
      <c r="AF976" s="153"/>
      <c r="AG976" s="153"/>
      <c r="AH976" s="153"/>
      <c r="AI976" s="153"/>
      <c r="AJ976" s="153"/>
      <c r="AK976" s="153"/>
      <c r="AL976" s="153"/>
      <c r="AM976" s="153"/>
      <c r="AN976" s="153"/>
      <c r="AO976" s="153"/>
      <c r="AP976" s="153"/>
      <c r="AQ976" s="153"/>
      <c r="AR976" s="153"/>
      <c r="AS976" s="153"/>
      <c r="AT976" s="153"/>
      <c r="AU976" s="153"/>
      <c r="AV976" s="153"/>
      <c r="AW976" s="153"/>
      <c r="AX976" s="153"/>
      <c r="AY976" s="153"/>
      <c r="AZ976" s="153"/>
      <c r="BA976" s="153"/>
      <c r="BB976" s="153"/>
      <c r="BC976" s="153"/>
      <c r="BD976" s="153"/>
      <c r="BE976" s="153"/>
      <c r="BF976" s="153"/>
      <c r="BG976" s="223">
        <f t="shared" si="417"/>
        <v>200</v>
      </c>
      <c r="BH976" s="224">
        <f t="shared" si="430"/>
        <v>3.33333333333333</v>
      </c>
      <c r="BI976" s="225">
        <f t="shared" si="420"/>
        <v>2</v>
      </c>
      <c r="BJ976" s="225">
        <f t="shared" si="421"/>
        <v>60</v>
      </c>
      <c r="BK976" s="226">
        <f t="shared" si="422"/>
        <v>97.7777777777778</v>
      </c>
      <c r="BL976" s="226">
        <f t="shared" si="423"/>
        <v>95.4545454545455</v>
      </c>
      <c r="BM976" s="226">
        <f t="shared" si="424"/>
        <v>56</v>
      </c>
      <c r="BN976" s="237">
        <f t="shared" si="426"/>
        <v>0</v>
      </c>
      <c r="BO976" s="237">
        <f t="shared" si="427"/>
        <v>300</v>
      </c>
      <c r="BP976" s="237">
        <f t="shared" si="428"/>
        <v>1.33333333333333</v>
      </c>
      <c r="BQ976" s="238">
        <f t="shared" si="429"/>
        <v>120</v>
      </c>
      <c r="BW976" s="153">
        <f t="shared" si="431"/>
        <v>175</v>
      </c>
    </row>
    <row r="977" spans="1:75">
      <c r="A977" s="170">
        <v>1034</v>
      </c>
      <c r="B977" s="171">
        <v>46067</v>
      </c>
      <c r="C977" s="223" t="s">
        <v>99</v>
      </c>
      <c r="D977" s="130" t="str">
        <f t="shared" si="418"/>
        <v>EG</v>
      </c>
      <c r="E977" s="172" t="s">
        <v>121</v>
      </c>
      <c r="F977" s="172" t="s">
        <v>122</v>
      </c>
      <c r="G977" s="173" t="s">
        <v>142</v>
      </c>
      <c r="H977" s="173"/>
      <c r="I977" s="173"/>
      <c r="J977" s="105">
        <v>202101</v>
      </c>
      <c r="K977" s="197" t="e">
        <f>VLOOKUP(J977,'[3]Item List (3)'!A$1:B$110000,2,FALSE)</f>
        <v>#N/A</v>
      </c>
      <c r="L977" s="105"/>
      <c r="M977" s="198" t="str">
        <f t="shared" ref="M977:M1040" si="432">IF((LEFT(J977))="2",$L$2,$J$2)</f>
        <v>OR</v>
      </c>
      <c r="N977" s="153">
        <v>40</v>
      </c>
      <c r="O977" s="199">
        <f t="shared" si="425"/>
        <v>90</v>
      </c>
      <c r="P977" s="153">
        <v>1</v>
      </c>
      <c r="Q977" s="153">
        <v>55</v>
      </c>
      <c r="R977" s="153">
        <v>2</v>
      </c>
      <c r="S977" s="153"/>
      <c r="T977" s="153"/>
      <c r="U977" s="209">
        <f t="shared" si="419"/>
        <v>55</v>
      </c>
      <c r="V977" s="153">
        <v>85</v>
      </c>
      <c r="W977" s="153">
        <v>120</v>
      </c>
      <c r="X977" s="153">
        <v>75</v>
      </c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  <c r="AP977" s="153"/>
      <c r="AQ977" s="153"/>
      <c r="AR977" s="153"/>
      <c r="AS977" s="153"/>
      <c r="AT977" s="153"/>
      <c r="AU977" s="153"/>
      <c r="AV977" s="153"/>
      <c r="AW977" s="153"/>
      <c r="AX977" s="153"/>
      <c r="AY977" s="153"/>
      <c r="AZ977" s="153"/>
      <c r="BA977" s="153"/>
      <c r="BB977" s="153"/>
      <c r="BC977" s="153"/>
      <c r="BD977" s="153"/>
      <c r="BE977" s="153"/>
      <c r="BF977" s="153"/>
      <c r="BG977" s="223">
        <f t="shared" si="417"/>
        <v>280</v>
      </c>
      <c r="BH977" s="224">
        <f t="shared" si="430"/>
        <v>4.66666666666667</v>
      </c>
      <c r="BI977" s="225">
        <f t="shared" si="420"/>
        <v>1.41666666666667</v>
      </c>
      <c r="BJ977" s="225">
        <f t="shared" si="421"/>
        <v>30.3571428571429</v>
      </c>
      <c r="BK977" s="226">
        <f t="shared" si="422"/>
        <v>43.1372549019607</v>
      </c>
      <c r="BL977" s="226">
        <f t="shared" si="423"/>
        <v>96.3636363636364</v>
      </c>
      <c r="BM977" s="226">
        <f t="shared" si="424"/>
        <v>12.6190476190476</v>
      </c>
      <c r="BN977" s="237">
        <f t="shared" si="426"/>
        <v>2</v>
      </c>
      <c r="BO977" s="237">
        <f t="shared" si="427"/>
        <v>240</v>
      </c>
      <c r="BP977" s="237">
        <f t="shared" si="428"/>
        <v>1.25</v>
      </c>
      <c r="BQ977" s="238">
        <f t="shared" si="429"/>
        <v>112.5</v>
      </c>
      <c r="BW977" s="153">
        <f t="shared" si="431"/>
        <v>55</v>
      </c>
    </row>
    <row r="978" spans="1:75">
      <c r="A978" s="170">
        <v>1035</v>
      </c>
      <c r="B978" s="171">
        <v>46067</v>
      </c>
      <c r="C978" s="223" t="s">
        <v>97</v>
      </c>
      <c r="D978" s="130" t="str">
        <f t="shared" si="418"/>
        <v>EG</v>
      </c>
      <c r="E978" s="172" t="s">
        <v>125</v>
      </c>
      <c r="F978" s="172" t="s">
        <v>122</v>
      </c>
      <c r="G978" s="173" t="s">
        <v>126</v>
      </c>
      <c r="H978" s="173"/>
      <c r="I978" s="173"/>
      <c r="J978" s="105">
        <v>208281</v>
      </c>
      <c r="K978" s="197" t="str">
        <f>VLOOKUP(J978,'[3]Item List (3)'!A$1:B$110000,2,FALSE)</f>
        <v>D.OR 14536 </v>
      </c>
      <c r="L978" s="105">
        <v>251230010</v>
      </c>
      <c r="M978" s="198" t="str">
        <f t="shared" si="432"/>
        <v>OR</v>
      </c>
      <c r="N978" s="153">
        <v>50</v>
      </c>
      <c r="O978" s="199">
        <f t="shared" si="425"/>
        <v>72</v>
      </c>
      <c r="P978" s="153">
        <v>1</v>
      </c>
      <c r="Q978" s="153">
        <v>53</v>
      </c>
      <c r="R978" s="153">
        <v>13</v>
      </c>
      <c r="S978" s="153">
        <v>7</v>
      </c>
      <c r="T978" s="153"/>
      <c r="U978" s="209">
        <f t="shared" si="419"/>
        <v>60</v>
      </c>
      <c r="V978" s="153">
        <v>70</v>
      </c>
      <c r="W978" s="153"/>
      <c r="X978" s="153"/>
      <c r="Y978" s="153"/>
      <c r="Z978" s="153"/>
      <c r="AA978" s="153"/>
      <c r="AB978" s="153"/>
      <c r="AC978" s="153"/>
      <c r="AD978" s="153"/>
      <c r="AE978" s="153"/>
      <c r="AF978" s="153"/>
      <c r="AG978" s="153"/>
      <c r="AH978" s="153"/>
      <c r="AI978" s="153"/>
      <c r="AJ978" s="153"/>
      <c r="AK978" s="153"/>
      <c r="AL978" s="153"/>
      <c r="AM978" s="153"/>
      <c r="AN978" s="153"/>
      <c r="AO978" s="153"/>
      <c r="AP978" s="153"/>
      <c r="AQ978" s="153"/>
      <c r="AR978" s="153">
        <v>410</v>
      </c>
      <c r="AS978" s="153"/>
      <c r="AT978" s="153"/>
      <c r="AU978" s="153"/>
      <c r="AV978" s="153"/>
      <c r="AW978" s="153"/>
      <c r="AX978" s="153"/>
      <c r="AY978" s="153"/>
      <c r="AZ978" s="153"/>
      <c r="BA978" s="153"/>
      <c r="BB978" s="153"/>
      <c r="BC978" s="153"/>
      <c r="BD978" s="153"/>
      <c r="BE978" s="153"/>
      <c r="BF978" s="153"/>
      <c r="BG978" s="223">
        <f t="shared" si="417"/>
        <v>480</v>
      </c>
      <c r="BH978" s="224">
        <f t="shared" si="430"/>
        <v>8</v>
      </c>
      <c r="BI978" s="225">
        <f t="shared" si="420"/>
        <v>1.16666666666667</v>
      </c>
      <c r="BJ978" s="225">
        <f t="shared" si="421"/>
        <v>14.5833333333333</v>
      </c>
      <c r="BK978" s="226">
        <f t="shared" si="422"/>
        <v>71.4285714285712</v>
      </c>
      <c r="BL978" s="226">
        <f t="shared" si="423"/>
        <v>66.6666666666667</v>
      </c>
      <c r="BM978" s="226">
        <f t="shared" si="424"/>
        <v>6.94444444444441</v>
      </c>
      <c r="BN978" s="237">
        <f t="shared" si="426"/>
        <v>0</v>
      </c>
      <c r="BO978" s="237">
        <f t="shared" si="427"/>
        <v>576</v>
      </c>
      <c r="BP978" s="237">
        <f t="shared" si="428"/>
        <v>6.83333333333333</v>
      </c>
      <c r="BQ978" s="238">
        <f t="shared" si="429"/>
        <v>492</v>
      </c>
      <c r="BW978" s="153">
        <f t="shared" si="431"/>
        <v>53</v>
      </c>
    </row>
    <row r="979" spans="1:75">
      <c r="A979" s="170">
        <v>1036</v>
      </c>
      <c r="B979" s="171">
        <v>46067</v>
      </c>
      <c r="C979" s="223" t="s">
        <v>99</v>
      </c>
      <c r="D979" s="130" t="str">
        <f t="shared" si="418"/>
        <v>EG</v>
      </c>
      <c r="E979" s="172" t="s">
        <v>125</v>
      </c>
      <c r="F979" s="172" t="s">
        <v>122</v>
      </c>
      <c r="G979" s="173" t="s">
        <v>186</v>
      </c>
      <c r="H979" s="173"/>
      <c r="I979" s="173"/>
      <c r="J979" s="105">
        <v>208281</v>
      </c>
      <c r="K979" s="197" t="str">
        <f>VLOOKUP(J979,'[3]Item List (3)'!A$1:B$110000,2,FALSE)</f>
        <v>D.OR 14536 </v>
      </c>
      <c r="L979" s="105">
        <v>251230010</v>
      </c>
      <c r="M979" s="198" t="str">
        <f t="shared" si="432"/>
        <v>OR</v>
      </c>
      <c r="N979" s="153">
        <v>50</v>
      </c>
      <c r="O979" s="199">
        <f t="shared" ref="O979:O1041" si="433">IFERROR(3600/N979,"")</f>
        <v>72</v>
      </c>
      <c r="P979" s="153">
        <v>1</v>
      </c>
      <c r="Q979" s="153">
        <v>110</v>
      </c>
      <c r="R979" s="153">
        <v>18</v>
      </c>
      <c r="S979" s="153">
        <v>7</v>
      </c>
      <c r="T979" s="153"/>
      <c r="U979" s="209">
        <f t="shared" ref="U979:U1041" si="434">Q979+S979+T979</f>
        <v>117</v>
      </c>
      <c r="V979" s="153">
        <v>150</v>
      </c>
      <c r="W979" s="153"/>
      <c r="X979" s="153">
        <v>30</v>
      </c>
      <c r="Y979" s="153"/>
      <c r="Z979" s="153"/>
      <c r="AA979" s="153"/>
      <c r="AB979" s="153"/>
      <c r="AC979" s="153"/>
      <c r="AD979" s="153"/>
      <c r="AE979" s="153"/>
      <c r="AF979" s="153"/>
      <c r="AG979" s="153"/>
      <c r="AH979" s="153"/>
      <c r="AI979" s="153"/>
      <c r="AJ979" s="153"/>
      <c r="AK979" s="153"/>
      <c r="AL979" s="153"/>
      <c r="AM979" s="153"/>
      <c r="AN979" s="153"/>
      <c r="AO979" s="153"/>
      <c r="AP979" s="153"/>
      <c r="AQ979" s="153"/>
      <c r="AR979" s="153">
        <v>300</v>
      </c>
      <c r="AS979" s="153"/>
      <c r="AT979" s="153"/>
      <c r="AU979" s="153"/>
      <c r="AV979" s="153"/>
      <c r="AW979" s="153"/>
      <c r="AX979" s="153"/>
      <c r="AY979" s="153"/>
      <c r="AZ979" s="153"/>
      <c r="BA979" s="153"/>
      <c r="BB979" s="153"/>
      <c r="BC979" s="153"/>
      <c r="BD979" s="153"/>
      <c r="BE979" s="153"/>
      <c r="BF979" s="153"/>
      <c r="BG979" s="223">
        <f t="shared" ref="BG979:BG1000" si="435">SUM(V979:BF979)</f>
        <v>480</v>
      </c>
      <c r="BH979" s="224">
        <f t="shared" ref="BH979:BH1041" si="436">BG979/60</f>
        <v>8</v>
      </c>
      <c r="BI979" s="225">
        <f t="shared" si="420"/>
        <v>2.5</v>
      </c>
      <c r="BJ979" s="225">
        <f t="shared" si="421"/>
        <v>31.25</v>
      </c>
      <c r="BK979" s="226">
        <f t="shared" si="422"/>
        <v>65</v>
      </c>
      <c r="BL979" s="226">
        <f t="shared" si="423"/>
        <v>78.6324786324786</v>
      </c>
      <c r="BM979" s="226">
        <f t="shared" si="424"/>
        <v>15.9722222222222</v>
      </c>
      <c r="BN979" s="237">
        <f t="shared" ref="BN979:BN1041" si="437">(W979+AP979+BE979+BF979)/60</f>
        <v>0</v>
      </c>
      <c r="BO979" s="237">
        <f t="shared" ref="BO979:BO1041" si="438">IFERROR(((BH979-BN979)*3600)/N979,0)</f>
        <v>576</v>
      </c>
      <c r="BP979" s="237">
        <f t="shared" ref="BP979:BP1041" si="439">IFERROR(SUM(W979:BF979)/60-BN979,0)</f>
        <v>5.5</v>
      </c>
      <c r="BQ979" s="238">
        <f t="shared" ref="BQ979:BQ1041" si="440">IFERROR(BP979*3600/N979,0)</f>
        <v>396</v>
      </c>
      <c r="BW979" s="153">
        <f t="shared" si="431"/>
        <v>110</v>
      </c>
    </row>
    <row r="980" spans="1:75">
      <c r="A980" s="170">
        <v>1037</v>
      </c>
      <c r="B980" s="171">
        <v>46067</v>
      </c>
      <c r="C980" s="223" t="s">
        <v>97</v>
      </c>
      <c r="D980" s="130" t="str">
        <f t="shared" si="418"/>
        <v>EG</v>
      </c>
      <c r="E980" s="172" t="s">
        <v>128</v>
      </c>
      <c r="F980" s="172"/>
      <c r="G980" s="173"/>
      <c r="H980" s="173"/>
      <c r="I980" s="173"/>
      <c r="J980" s="105"/>
      <c r="K980" s="197" t="e">
        <f>VLOOKUP(J980,'[3]Item List (3)'!A$1:B$110000,2,FALSE)</f>
        <v>#N/A</v>
      </c>
      <c r="L980" s="105"/>
      <c r="M980" s="198" t="str">
        <f t="shared" si="432"/>
        <v>IR</v>
      </c>
      <c r="N980" s="153"/>
      <c r="O980" s="199" t="str">
        <f t="shared" si="433"/>
        <v/>
      </c>
      <c r="P980" s="153"/>
      <c r="Q980" s="153"/>
      <c r="R980" s="153"/>
      <c r="S980" s="153"/>
      <c r="T980" s="153"/>
      <c r="U980" s="209">
        <f t="shared" si="434"/>
        <v>0</v>
      </c>
      <c r="V980" s="153"/>
      <c r="W980" s="153"/>
      <c r="X980" s="153"/>
      <c r="Y980" s="153"/>
      <c r="Z980" s="153"/>
      <c r="AA980" s="153"/>
      <c r="AB980" s="153"/>
      <c r="AC980" s="153"/>
      <c r="AD980" s="153"/>
      <c r="AE980" s="153"/>
      <c r="AF980" s="153"/>
      <c r="AG980" s="153"/>
      <c r="AH980" s="153"/>
      <c r="AI980" s="153"/>
      <c r="AJ980" s="153"/>
      <c r="AK980" s="153"/>
      <c r="AL980" s="153"/>
      <c r="AM980" s="153"/>
      <c r="AN980" s="153"/>
      <c r="AO980" s="153"/>
      <c r="AP980" s="153"/>
      <c r="AQ980" s="153"/>
      <c r="AR980" s="153">
        <v>480</v>
      </c>
      <c r="AS980" s="153"/>
      <c r="AT980" s="153"/>
      <c r="AU980" s="153"/>
      <c r="AV980" s="153"/>
      <c r="AW980" s="153"/>
      <c r="AX980" s="153"/>
      <c r="AY980" s="153"/>
      <c r="AZ980" s="153"/>
      <c r="BA980" s="153"/>
      <c r="BB980" s="153"/>
      <c r="BC980" s="153"/>
      <c r="BD980" s="153"/>
      <c r="BE980" s="153"/>
      <c r="BF980" s="153"/>
      <c r="BG980" s="223">
        <f t="shared" si="435"/>
        <v>480</v>
      </c>
      <c r="BH980" s="224">
        <f t="shared" si="436"/>
        <v>8</v>
      </c>
      <c r="BI980" s="225">
        <f t="shared" si="420"/>
        <v>0</v>
      </c>
      <c r="BJ980" s="225">
        <f t="shared" si="421"/>
        <v>0</v>
      </c>
      <c r="BK980" s="226">
        <f t="shared" si="422"/>
        <v>0</v>
      </c>
      <c r="BL980" s="226">
        <f t="shared" si="423"/>
        <v>0</v>
      </c>
      <c r="BM980" s="226">
        <f t="shared" si="424"/>
        <v>0</v>
      </c>
      <c r="BN980" s="237">
        <f t="shared" si="437"/>
        <v>0</v>
      </c>
      <c r="BO980" s="237">
        <f t="shared" si="438"/>
        <v>0</v>
      </c>
      <c r="BP980" s="237">
        <f t="shared" si="439"/>
        <v>8</v>
      </c>
      <c r="BQ980" s="238">
        <f t="shared" si="440"/>
        <v>0</v>
      </c>
      <c r="BW980" s="153">
        <f t="shared" si="431"/>
        <v>0</v>
      </c>
    </row>
    <row r="981" spans="1:75">
      <c r="A981" s="170">
        <v>1038</v>
      </c>
      <c r="B981" s="171">
        <v>46067</v>
      </c>
      <c r="C981" s="223" t="s">
        <v>99</v>
      </c>
      <c r="D981" s="130" t="str">
        <f t="shared" si="418"/>
        <v>EG</v>
      </c>
      <c r="E981" s="172" t="s">
        <v>128</v>
      </c>
      <c r="F981" s="172" t="s">
        <v>129</v>
      </c>
      <c r="G981" s="173" t="s">
        <v>124</v>
      </c>
      <c r="H981" s="173" t="s">
        <v>168</v>
      </c>
      <c r="I981" s="173"/>
      <c r="J981" s="105">
        <v>104246</v>
      </c>
      <c r="K981" s="197" t="str">
        <f>VLOOKUP(J981,'[3]Item List (3)'!A$1:B$110000,2,FALSE)</f>
        <v>IN. 208</v>
      </c>
      <c r="L981" s="105">
        <v>260120003</v>
      </c>
      <c r="M981" s="198" t="str">
        <f t="shared" si="432"/>
        <v>IR</v>
      </c>
      <c r="N981" s="153">
        <v>20</v>
      </c>
      <c r="O981" s="199">
        <f t="shared" si="433"/>
        <v>180</v>
      </c>
      <c r="P981" s="153">
        <v>1</v>
      </c>
      <c r="Q981" s="153">
        <v>1238</v>
      </c>
      <c r="R981" s="153"/>
      <c r="S981" s="153"/>
      <c r="T981" s="153"/>
      <c r="U981" s="209">
        <f t="shared" si="434"/>
        <v>1238</v>
      </c>
      <c r="V981" s="153">
        <v>420</v>
      </c>
      <c r="W981" s="153">
        <v>60</v>
      </c>
      <c r="X981" s="153"/>
      <c r="Y981" s="153"/>
      <c r="Z981" s="153"/>
      <c r="AA981" s="153"/>
      <c r="AB981" s="153"/>
      <c r="AC981" s="153"/>
      <c r="AD981" s="153"/>
      <c r="AE981" s="153"/>
      <c r="AF981" s="153"/>
      <c r="AG981" s="153"/>
      <c r="AH981" s="153"/>
      <c r="AI981" s="153"/>
      <c r="AJ981" s="153"/>
      <c r="AK981" s="153"/>
      <c r="AL981" s="153"/>
      <c r="AM981" s="153"/>
      <c r="AN981" s="153"/>
      <c r="AO981" s="153"/>
      <c r="AP981" s="153"/>
      <c r="AQ981" s="153"/>
      <c r="AR981" s="153"/>
      <c r="AS981" s="153"/>
      <c r="AT981" s="153"/>
      <c r="AU981" s="153"/>
      <c r="AV981" s="153"/>
      <c r="AW981" s="153"/>
      <c r="AX981" s="153"/>
      <c r="AY981" s="153"/>
      <c r="AZ981" s="153"/>
      <c r="BA981" s="153"/>
      <c r="BB981" s="153"/>
      <c r="BC981" s="153"/>
      <c r="BD981" s="153"/>
      <c r="BE981" s="153"/>
      <c r="BF981" s="153"/>
      <c r="BG981" s="223">
        <f t="shared" si="435"/>
        <v>480</v>
      </c>
      <c r="BH981" s="224">
        <f t="shared" si="436"/>
        <v>8</v>
      </c>
      <c r="BI981" s="225">
        <f t="shared" si="420"/>
        <v>7</v>
      </c>
      <c r="BJ981" s="225">
        <f t="shared" si="421"/>
        <v>87.5</v>
      </c>
      <c r="BK981" s="226">
        <f t="shared" si="422"/>
        <v>98.2539682539683</v>
      </c>
      <c r="BL981" s="226">
        <f t="shared" si="423"/>
        <v>100</v>
      </c>
      <c r="BM981" s="226">
        <f t="shared" si="424"/>
        <v>85.9722222222222</v>
      </c>
      <c r="BN981" s="237">
        <f t="shared" si="437"/>
        <v>1</v>
      </c>
      <c r="BO981" s="237">
        <f t="shared" si="438"/>
        <v>1260</v>
      </c>
      <c r="BP981" s="237">
        <f t="shared" si="439"/>
        <v>0</v>
      </c>
      <c r="BQ981" s="238">
        <f t="shared" si="440"/>
        <v>0</v>
      </c>
      <c r="BW981" s="153">
        <f t="shared" si="431"/>
        <v>1238</v>
      </c>
    </row>
    <row r="982" spans="1:75">
      <c r="A982" s="170">
        <v>1039</v>
      </c>
      <c r="B982" s="171">
        <v>46067</v>
      </c>
      <c r="C982" s="223" t="s">
        <v>97</v>
      </c>
      <c r="D982" s="130" t="str">
        <f t="shared" si="418"/>
        <v>EG</v>
      </c>
      <c r="E982" s="172" t="s">
        <v>131</v>
      </c>
      <c r="F982" s="172"/>
      <c r="G982" s="173"/>
      <c r="H982" s="173"/>
      <c r="I982" s="173"/>
      <c r="J982" s="105"/>
      <c r="K982" s="197" t="e">
        <f>VLOOKUP(J982,'[3]Item List (3)'!A$1:B$110000,2,FALSE)</f>
        <v>#N/A</v>
      </c>
      <c r="L982" s="105"/>
      <c r="M982" s="198" t="str">
        <f t="shared" si="432"/>
        <v>IR</v>
      </c>
      <c r="N982" s="153"/>
      <c r="O982" s="199" t="str">
        <f t="shared" si="433"/>
        <v/>
      </c>
      <c r="P982" s="153"/>
      <c r="Q982" s="153"/>
      <c r="R982" s="153"/>
      <c r="S982" s="153"/>
      <c r="T982" s="153"/>
      <c r="U982" s="209">
        <f t="shared" si="434"/>
        <v>0</v>
      </c>
      <c r="V982" s="153"/>
      <c r="W982" s="153"/>
      <c r="X982" s="153"/>
      <c r="Y982" s="153"/>
      <c r="Z982" s="153"/>
      <c r="AA982" s="153"/>
      <c r="AB982" s="153"/>
      <c r="AC982" s="153"/>
      <c r="AD982" s="153"/>
      <c r="AE982" s="153"/>
      <c r="AF982" s="153"/>
      <c r="AG982" s="153"/>
      <c r="AH982" s="153"/>
      <c r="AI982" s="153"/>
      <c r="AJ982" s="153"/>
      <c r="AK982" s="153"/>
      <c r="AL982" s="153"/>
      <c r="AM982" s="153"/>
      <c r="AN982" s="153"/>
      <c r="AO982" s="153"/>
      <c r="AP982" s="153"/>
      <c r="AQ982" s="153"/>
      <c r="AR982" s="153">
        <v>480</v>
      </c>
      <c r="AS982" s="153"/>
      <c r="AT982" s="153"/>
      <c r="AU982" s="153"/>
      <c r="AV982" s="153"/>
      <c r="AW982" s="153"/>
      <c r="AX982" s="153"/>
      <c r="AY982" s="153"/>
      <c r="AZ982" s="153"/>
      <c r="BA982" s="153"/>
      <c r="BB982" s="153"/>
      <c r="BC982" s="153"/>
      <c r="BD982" s="153"/>
      <c r="BE982" s="153"/>
      <c r="BF982" s="153"/>
      <c r="BG982" s="223">
        <f t="shared" si="435"/>
        <v>480</v>
      </c>
      <c r="BH982" s="224">
        <f t="shared" si="436"/>
        <v>8</v>
      </c>
      <c r="BI982" s="225">
        <f t="shared" si="420"/>
        <v>0</v>
      </c>
      <c r="BJ982" s="225">
        <f t="shared" si="421"/>
        <v>0</v>
      </c>
      <c r="BK982" s="226">
        <f t="shared" si="422"/>
        <v>0</v>
      </c>
      <c r="BL982" s="226">
        <f t="shared" si="423"/>
        <v>0</v>
      </c>
      <c r="BM982" s="226">
        <f t="shared" si="424"/>
        <v>0</v>
      </c>
      <c r="BN982" s="237">
        <f t="shared" si="437"/>
        <v>0</v>
      </c>
      <c r="BO982" s="237">
        <f t="shared" si="438"/>
        <v>0</v>
      </c>
      <c r="BP982" s="237">
        <f t="shared" si="439"/>
        <v>8</v>
      </c>
      <c r="BQ982" s="238">
        <f t="shared" si="440"/>
        <v>0</v>
      </c>
      <c r="BW982" s="153">
        <f t="shared" si="431"/>
        <v>0</v>
      </c>
    </row>
    <row r="983" spans="1:75">
      <c r="A983" s="170">
        <v>1040</v>
      </c>
      <c r="B983" s="171">
        <v>46067</v>
      </c>
      <c r="C983" s="223" t="s">
        <v>99</v>
      </c>
      <c r="D983" s="130" t="str">
        <f t="shared" si="418"/>
        <v>EG</v>
      </c>
      <c r="E983" s="172" t="s">
        <v>131</v>
      </c>
      <c r="F983" s="172"/>
      <c r="G983" s="173"/>
      <c r="H983" s="173"/>
      <c r="I983" s="173"/>
      <c r="J983" s="105"/>
      <c r="K983" s="197" t="e">
        <f>VLOOKUP(J983,'[3]Item List (3)'!A$1:B$110000,2,FALSE)</f>
        <v>#N/A</v>
      </c>
      <c r="L983" s="105"/>
      <c r="M983" s="198" t="str">
        <f t="shared" si="432"/>
        <v>IR</v>
      </c>
      <c r="N983" s="153"/>
      <c r="O983" s="199" t="str">
        <f t="shared" si="433"/>
        <v/>
      </c>
      <c r="P983" s="153"/>
      <c r="Q983" s="153"/>
      <c r="R983" s="153"/>
      <c r="S983" s="153"/>
      <c r="T983" s="153"/>
      <c r="U983" s="209">
        <f t="shared" si="434"/>
        <v>0</v>
      </c>
      <c r="V983" s="153"/>
      <c r="W983" s="153"/>
      <c r="X983" s="153"/>
      <c r="Y983" s="153"/>
      <c r="Z983" s="153"/>
      <c r="AA983" s="153"/>
      <c r="AB983" s="153"/>
      <c r="AC983" s="153"/>
      <c r="AD983" s="153"/>
      <c r="AE983" s="153"/>
      <c r="AF983" s="153"/>
      <c r="AG983" s="153"/>
      <c r="AH983" s="153"/>
      <c r="AI983" s="153"/>
      <c r="AJ983" s="153"/>
      <c r="AK983" s="153"/>
      <c r="AL983" s="153"/>
      <c r="AM983" s="153"/>
      <c r="AN983" s="153"/>
      <c r="AO983" s="153"/>
      <c r="AP983" s="153"/>
      <c r="AQ983" s="153"/>
      <c r="AR983" s="153"/>
      <c r="AS983" s="153"/>
      <c r="AT983" s="153"/>
      <c r="AU983" s="153"/>
      <c r="AV983" s="153"/>
      <c r="AW983" s="153"/>
      <c r="AX983" s="153"/>
      <c r="AY983" s="153"/>
      <c r="AZ983" s="153"/>
      <c r="BA983" s="153"/>
      <c r="BB983" s="153"/>
      <c r="BC983" s="153"/>
      <c r="BD983" s="153"/>
      <c r="BE983" s="153"/>
      <c r="BF983" s="153">
        <v>480</v>
      </c>
      <c r="BG983" s="223">
        <f t="shared" si="435"/>
        <v>480</v>
      </c>
      <c r="BH983" s="224">
        <f t="shared" si="436"/>
        <v>8</v>
      </c>
      <c r="BI983" s="225">
        <f t="shared" si="420"/>
        <v>0</v>
      </c>
      <c r="BJ983" s="225">
        <f t="shared" si="421"/>
        <v>0</v>
      </c>
      <c r="BK983" s="226">
        <f t="shared" si="422"/>
        <v>0</v>
      </c>
      <c r="BL983" s="226">
        <f t="shared" si="423"/>
        <v>0</v>
      </c>
      <c r="BM983" s="226">
        <f t="shared" si="424"/>
        <v>0</v>
      </c>
      <c r="BN983" s="237">
        <f t="shared" si="437"/>
        <v>8</v>
      </c>
      <c r="BO983" s="237">
        <f t="shared" si="438"/>
        <v>0</v>
      </c>
      <c r="BP983" s="237">
        <f t="shared" si="439"/>
        <v>0</v>
      </c>
      <c r="BQ983" s="238">
        <f t="shared" si="440"/>
        <v>0</v>
      </c>
      <c r="BW983" s="153">
        <f t="shared" si="431"/>
        <v>0</v>
      </c>
    </row>
    <row r="984" spans="1:75">
      <c r="A984" s="170">
        <v>1041</v>
      </c>
      <c r="B984" s="171">
        <v>46067</v>
      </c>
      <c r="C984" s="223" t="s">
        <v>97</v>
      </c>
      <c r="D984" s="130" t="str">
        <f t="shared" si="418"/>
        <v>IG</v>
      </c>
      <c r="E984" s="172" t="s">
        <v>132</v>
      </c>
      <c r="F984" s="172" t="s">
        <v>134</v>
      </c>
      <c r="G984" s="173" t="s">
        <v>148</v>
      </c>
      <c r="H984" s="173"/>
      <c r="I984" s="173"/>
      <c r="J984" s="105">
        <v>104299</v>
      </c>
      <c r="K984" s="197" t="str">
        <f>VLOOKUP(J984,'[3]Item List (3)'!A$1:B$110000,2,FALSE)</f>
        <v>IR.9916</v>
      </c>
      <c r="L984" s="105">
        <v>260104006</v>
      </c>
      <c r="M984" s="198" t="str">
        <f t="shared" si="432"/>
        <v>IR</v>
      </c>
      <c r="N984" s="153">
        <v>23</v>
      </c>
      <c r="O984" s="199">
        <f t="shared" si="433"/>
        <v>156.521739130435</v>
      </c>
      <c r="P984" s="153">
        <v>1</v>
      </c>
      <c r="Q984" s="153">
        <v>216</v>
      </c>
      <c r="R984" s="153">
        <v>25</v>
      </c>
      <c r="S984" s="153">
        <v>39</v>
      </c>
      <c r="T984" s="153"/>
      <c r="U984" s="209">
        <f t="shared" si="434"/>
        <v>255</v>
      </c>
      <c r="V984" s="153">
        <v>180</v>
      </c>
      <c r="W984" s="153"/>
      <c r="X984" s="153"/>
      <c r="Y984" s="153"/>
      <c r="Z984" s="153"/>
      <c r="AA984" s="153"/>
      <c r="AB984" s="153"/>
      <c r="AC984" s="153"/>
      <c r="AD984" s="153"/>
      <c r="AE984" s="153"/>
      <c r="AF984" s="153"/>
      <c r="AG984" s="153"/>
      <c r="AH984" s="153"/>
      <c r="AI984" s="153"/>
      <c r="AJ984" s="153"/>
      <c r="AK984" s="153"/>
      <c r="AL984" s="153"/>
      <c r="AM984" s="153"/>
      <c r="AN984" s="153"/>
      <c r="AO984" s="153"/>
      <c r="AP984" s="153"/>
      <c r="AQ984" s="153"/>
      <c r="AR984" s="153"/>
      <c r="AS984" s="153"/>
      <c r="AT984" s="153"/>
      <c r="AU984" s="153"/>
      <c r="AV984" s="153"/>
      <c r="AW984" s="153"/>
      <c r="AX984" s="153"/>
      <c r="AY984" s="153"/>
      <c r="AZ984" s="153"/>
      <c r="BA984" s="153"/>
      <c r="BB984" s="153">
        <v>300</v>
      </c>
      <c r="BC984" s="153"/>
      <c r="BD984" s="153"/>
      <c r="BE984" s="153"/>
      <c r="BF984" s="153"/>
      <c r="BG984" s="223">
        <f t="shared" si="435"/>
        <v>480</v>
      </c>
      <c r="BH984" s="224">
        <f t="shared" si="436"/>
        <v>8</v>
      </c>
      <c r="BI984" s="225">
        <f t="shared" si="420"/>
        <v>3</v>
      </c>
      <c r="BJ984" s="225">
        <f t="shared" si="421"/>
        <v>37.5</v>
      </c>
      <c r="BK984" s="226">
        <f t="shared" si="422"/>
        <v>54.3055555555556</v>
      </c>
      <c r="BL984" s="226">
        <f t="shared" si="423"/>
        <v>74.9019607843137</v>
      </c>
      <c r="BM984" s="226">
        <f t="shared" si="424"/>
        <v>15.2534722222222</v>
      </c>
      <c r="BN984" s="237">
        <f t="shared" si="437"/>
        <v>0</v>
      </c>
      <c r="BO984" s="237">
        <f t="shared" si="438"/>
        <v>1252.17391304348</v>
      </c>
      <c r="BP984" s="237">
        <f t="shared" si="439"/>
        <v>5</v>
      </c>
      <c r="BQ984" s="238">
        <f t="shared" si="440"/>
        <v>782.608695652174</v>
      </c>
      <c r="BW984" s="153">
        <f t="shared" si="431"/>
        <v>216</v>
      </c>
    </row>
    <row r="985" spans="1:75">
      <c r="A985" s="170">
        <v>1042</v>
      </c>
      <c r="B985" s="171">
        <v>46067</v>
      </c>
      <c r="C985" s="223" t="s">
        <v>99</v>
      </c>
      <c r="D985" s="130" t="str">
        <f t="shared" si="418"/>
        <v>IG</v>
      </c>
      <c r="E985" s="172" t="s">
        <v>132</v>
      </c>
      <c r="F985" s="172" t="s">
        <v>134</v>
      </c>
      <c r="G985" s="173" t="s">
        <v>183</v>
      </c>
      <c r="H985" s="173"/>
      <c r="I985" s="173"/>
      <c r="J985" s="105">
        <v>104299</v>
      </c>
      <c r="K985" s="197" t="str">
        <f>VLOOKUP(J985,'[3]Item List (3)'!A$1:B$110000,2,FALSE)</f>
        <v>IR.9916</v>
      </c>
      <c r="L985" s="105">
        <v>260104006</v>
      </c>
      <c r="M985" s="198" t="str">
        <f t="shared" si="432"/>
        <v>IR</v>
      </c>
      <c r="N985" s="153">
        <v>23</v>
      </c>
      <c r="O985" s="199">
        <f t="shared" si="433"/>
        <v>156.521739130435</v>
      </c>
      <c r="P985" s="153">
        <v>1</v>
      </c>
      <c r="Q985" s="153">
        <v>55</v>
      </c>
      <c r="R985" s="153"/>
      <c r="S985" s="153"/>
      <c r="T985" s="153"/>
      <c r="U985" s="209">
        <f t="shared" si="434"/>
        <v>55</v>
      </c>
      <c r="V985" s="153">
        <v>30</v>
      </c>
      <c r="W985" s="153"/>
      <c r="X985" s="153"/>
      <c r="Y985" s="153"/>
      <c r="Z985" s="153"/>
      <c r="AA985" s="153"/>
      <c r="AB985" s="153"/>
      <c r="AC985" s="153"/>
      <c r="AD985" s="153"/>
      <c r="AE985" s="153"/>
      <c r="AF985" s="153"/>
      <c r="AG985" s="153"/>
      <c r="AH985" s="153"/>
      <c r="AI985" s="153"/>
      <c r="AJ985" s="153"/>
      <c r="AK985" s="153"/>
      <c r="AL985" s="153"/>
      <c r="AM985" s="153"/>
      <c r="AN985" s="153"/>
      <c r="AO985" s="153"/>
      <c r="AP985" s="153"/>
      <c r="AQ985" s="153"/>
      <c r="AR985" s="153">
        <v>450</v>
      </c>
      <c r="AS985" s="153"/>
      <c r="AT985" s="153"/>
      <c r="AU985" s="153"/>
      <c r="AV985" s="153"/>
      <c r="AW985" s="153"/>
      <c r="AX985" s="153"/>
      <c r="AY985" s="153"/>
      <c r="AZ985" s="153"/>
      <c r="BA985" s="153"/>
      <c r="BB985" s="153"/>
      <c r="BC985" s="153"/>
      <c r="BD985" s="153"/>
      <c r="BE985" s="153"/>
      <c r="BF985" s="153"/>
      <c r="BG985" s="223">
        <f t="shared" si="435"/>
        <v>480</v>
      </c>
      <c r="BH985" s="224">
        <f t="shared" si="436"/>
        <v>8</v>
      </c>
      <c r="BI985" s="225">
        <f t="shared" si="420"/>
        <v>0.5</v>
      </c>
      <c r="BJ985" s="225">
        <f t="shared" si="421"/>
        <v>6.25</v>
      </c>
      <c r="BK985" s="226">
        <f t="shared" si="422"/>
        <v>70.2777777777778</v>
      </c>
      <c r="BL985" s="226">
        <f t="shared" si="423"/>
        <v>100</v>
      </c>
      <c r="BM985" s="226">
        <f t="shared" si="424"/>
        <v>4.39236111111111</v>
      </c>
      <c r="BN985" s="237">
        <f t="shared" si="437"/>
        <v>0</v>
      </c>
      <c r="BO985" s="237">
        <f t="shared" si="438"/>
        <v>1252.17391304348</v>
      </c>
      <c r="BP985" s="237">
        <f t="shared" si="439"/>
        <v>7.5</v>
      </c>
      <c r="BQ985" s="238">
        <f t="shared" si="440"/>
        <v>1173.91304347826</v>
      </c>
      <c r="BW985" s="153">
        <f t="shared" si="431"/>
        <v>55</v>
      </c>
    </row>
    <row r="986" spans="1:75">
      <c r="A986" s="170">
        <v>1043</v>
      </c>
      <c r="B986" s="171">
        <v>46067</v>
      </c>
      <c r="C986" s="223" t="s">
        <v>97</v>
      </c>
      <c r="D986" s="130" t="str">
        <f t="shared" si="418"/>
        <v>IG</v>
      </c>
      <c r="E986" s="172" t="s">
        <v>133</v>
      </c>
      <c r="F986" s="172" t="s">
        <v>134</v>
      </c>
      <c r="G986" s="173" t="s">
        <v>183</v>
      </c>
      <c r="H986" s="173"/>
      <c r="I986" s="173"/>
      <c r="J986" s="105">
        <v>100742</v>
      </c>
      <c r="K986" s="197" t="str">
        <f>VLOOKUP(J986,'[3]Item List (3)'!A$1:B$110000,2,FALSE)</f>
        <v>IR.IR 32X41X28 </v>
      </c>
      <c r="L986" s="105">
        <v>260127002</v>
      </c>
      <c r="M986" s="198" t="str">
        <f t="shared" si="432"/>
        <v>IR</v>
      </c>
      <c r="N986" s="153">
        <v>35</v>
      </c>
      <c r="O986" s="199">
        <f t="shared" si="433"/>
        <v>102.857142857143</v>
      </c>
      <c r="P986" s="153">
        <v>1</v>
      </c>
      <c r="Q986" s="153">
        <v>605</v>
      </c>
      <c r="R986" s="153">
        <v>8</v>
      </c>
      <c r="S986" s="153">
        <v>3</v>
      </c>
      <c r="T986" s="153"/>
      <c r="U986" s="209">
        <f t="shared" si="434"/>
        <v>608</v>
      </c>
      <c r="V986" s="153">
        <v>400</v>
      </c>
      <c r="W986" s="153"/>
      <c r="X986" s="153"/>
      <c r="Y986" s="153"/>
      <c r="Z986" s="153">
        <v>10</v>
      </c>
      <c r="AA986" s="153"/>
      <c r="AB986" s="153"/>
      <c r="AC986" s="153"/>
      <c r="AD986" s="153"/>
      <c r="AE986" s="153"/>
      <c r="AF986" s="153">
        <v>10</v>
      </c>
      <c r="AG986" s="153"/>
      <c r="AH986" s="153"/>
      <c r="AI986" s="153"/>
      <c r="AJ986" s="153"/>
      <c r="AK986" s="153"/>
      <c r="AL986" s="153"/>
      <c r="AM986" s="153"/>
      <c r="AN986" s="153"/>
      <c r="AO986" s="153"/>
      <c r="AP986" s="153">
        <v>30</v>
      </c>
      <c r="AQ986" s="153"/>
      <c r="AR986" s="153"/>
      <c r="AS986" s="153"/>
      <c r="AT986" s="153"/>
      <c r="AU986" s="153"/>
      <c r="AV986" s="153"/>
      <c r="AW986" s="153"/>
      <c r="AX986" s="153"/>
      <c r="AY986" s="153"/>
      <c r="AZ986" s="153">
        <v>30</v>
      </c>
      <c r="BA986" s="153"/>
      <c r="BB986" s="153"/>
      <c r="BC986" s="153"/>
      <c r="BD986" s="153"/>
      <c r="BE986" s="153"/>
      <c r="BF986" s="153"/>
      <c r="BG986" s="223">
        <f t="shared" si="435"/>
        <v>480</v>
      </c>
      <c r="BH986" s="224">
        <f t="shared" si="436"/>
        <v>8</v>
      </c>
      <c r="BI986" s="225">
        <f t="shared" si="420"/>
        <v>6.66666666666667</v>
      </c>
      <c r="BJ986" s="225">
        <f t="shared" si="421"/>
        <v>83.3333333333333</v>
      </c>
      <c r="BK986" s="226">
        <f t="shared" si="422"/>
        <v>88.6666666666666</v>
      </c>
      <c r="BL986" s="226">
        <f t="shared" si="423"/>
        <v>98.1907894736842</v>
      </c>
      <c r="BM986" s="226">
        <f t="shared" si="424"/>
        <v>72.5520833333333</v>
      </c>
      <c r="BN986" s="237">
        <f t="shared" si="437"/>
        <v>0.5</v>
      </c>
      <c r="BO986" s="237">
        <f t="shared" si="438"/>
        <v>771.428571428571</v>
      </c>
      <c r="BP986" s="237">
        <f t="shared" si="439"/>
        <v>0.833333333333333</v>
      </c>
      <c r="BQ986" s="238">
        <f t="shared" si="440"/>
        <v>85.7142857142857</v>
      </c>
      <c r="BW986" s="153">
        <f t="shared" si="431"/>
        <v>605</v>
      </c>
    </row>
    <row r="987" spans="1:75">
      <c r="A987" s="170">
        <v>1044</v>
      </c>
      <c r="B987" s="171">
        <v>46067</v>
      </c>
      <c r="C987" s="223" t="s">
        <v>99</v>
      </c>
      <c r="D987" s="130" t="str">
        <f t="shared" si="418"/>
        <v>IG</v>
      </c>
      <c r="E987" s="172" t="s">
        <v>133</v>
      </c>
      <c r="F987" s="172" t="s">
        <v>134</v>
      </c>
      <c r="G987" s="173" t="s">
        <v>136</v>
      </c>
      <c r="H987" s="173"/>
      <c r="I987" s="173"/>
      <c r="J987" s="105">
        <v>100742</v>
      </c>
      <c r="K987" s="197" t="str">
        <f>VLOOKUP(J987,'[3]Item List (3)'!A$1:B$110000,2,FALSE)</f>
        <v>IR.IR 32X41X28 </v>
      </c>
      <c r="L987" s="105">
        <v>260127002</v>
      </c>
      <c r="M987" s="198" t="str">
        <f t="shared" si="432"/>
        <v>IR</v>
      </c>
      <c r="N987" s="153">
        <v>35</v>
      </c>
      <c r="O987" s="199">
        <f t="shared" si="433"/>
        <v>102.857142857143</v>
      </c>
      <c r="P987" s="153">
        <v>1</v>
      </c>
      <c r="Q987" s="153">
        <v>642</v>
      </c>
      <c r="R987" s="153">
        <v>8</v>
      </c>
      <c r="S987" s="153">
        <v>6</v>
      </c>
      <c r="T987" s="153"/>
      <c r="U987" s="209">
        <f t="shared" si="434"/>
        <v>648</v>
      </c>
      <c r="V987" s="153">
        <v>425</v>
      </c>
      <c r="W987" s="153"/>
      <c r="X987" s="153"/>
      <c r="Y987" s="153"/>
      <c r="Z987" s="153">
        <v>10</v>
      </c>
      <c r="AA987" s="153"/>
      <c r="AB987" s="153"/>
      <c r="AC987" s="153"/>
      <c r="AD987" s="153"/>
      <c r="AE987" s="153">
        <v>5</v>
      </c>
      <c r="AF987" s="153"/>
      <c r="AG987" s="153"/>
      <c r="AH987" s="153"/>
      <c r="AI987" s="153"/>
      <c r="AJ987" s="153"/>
      <c r="AK987" s="153"/>
      <c r="AL987" s="153"/>
      <c r="AM987" s="153"/>
      <c r="AN987" s="153"/>
      <c r="AO987" s="153"/>
      <c r="AP987" s="153">
        <v>30</v>
      </c>
      <c r="AQ987" s="153"/>
      <c r="AR987" s="153"/>
      <c r="AS987" s="153"/>
      <c r="AT987" s="153"/>
      <c r="AU987" s="153"/>
      <c r="AV987" s="153"/>
      <c r="AW987" s="153"/>
      <c r="AX987" s="153"/>
      <c r="AY987" s="153"/>
      <c r="AZ987" s="153"/>
      <c r="BA987" s="153"/>
      <c r="BB987" s="153"/>
      <c r="BC987" s="153">
        <v>10</v>
      </c>
      <c r="BD987" s="153"/>
      <c r="BE987" s="153"/>
      <c r="BF987" s="153"/>
      <c r="BG987" s="223">
        <f t="shared" si="435"/>
        <v>480</v>
      </c>
      <c r="BH987" s="224">
        <f t="shared" si="436"/>
        <v>8</v>
      </c>
      <c r="BI987" s="225">
        <f t="shared" si="420"/>
        <v>7.08333333333333</v>
      </c>
      <c r="BJ987" s="225">
        <f t="shared" si="421"/>
        <v>88.5416666666667</v>
      </c>
      <c r="BK987" s="226">
        <f t="shared" si="422"/>
        <v>88.9411764705883</v>
      </c>
      <c r="BL987" s="226">
        <f t="shared" si="423"/>
        <v>97.8395061728395</v>
      </c>
      <c r="BM987" s="226">
        <f t="shared" si="424"/>
        <v>77.0486111111112</v>
      </c>
      <c r="BN987" s="237">
        <f t="shared" si="437"/>
        <v>0.5</v>
      </c>
      <c r="BO987" s="237">
        <f t="shared" si="438"/>
        <v>771.428571428571</v>
      </c>
      <c r="BP987" s="237">
        <f t="shared" si="439"/>
        <v>0.416666666666667</v>
      </c>
      <c r="BQ987" s="238">
        <f t="shared" si="440"/>
        <v>42.8571428571429</v>
      </c>
      <c r="BW987" s="153">
        <f t="shared" si="431"/>
        <v>642</v>
      </c>
    </row>
    <row r="988" spans="1:75">
      <c r="A988" s="170">
        <v>1045</v>
      </c>
      <c r="B988" s="171">
        <v>46067</v>
      </c>
      <c r="C988" s="223" t="s">
        <v>97</v>
      </c>
      <c r="D988" s="130" t="str">
        <f t="shared" si="418"/>
        <v>IG</v>
      </c>
      <c r="E988" s="172" t="s">
        <v>137</v>
      </c>
      <c r="F988" s="172" t="s">
        <v>134</v>
      </c>
      <c r="G988" s="173" t="s">
        <v>145</v>
      </c>
      <c r="H988" s="173"/>
      <c r="I988" s="173"/>
      <c r="J988" s="105">
        <v>104246</v>
      </c>
      <c r="K988" s="197" t="str">
        <f>VLOOKUP(J988,'[3]Item List (3)'!A$1:B$110000,2,FALSE)</f>
        <v>IN. 208</v>
      </c>
      <c r="L988" s="105"/>
      <c r="M988" s="198" t="str">
        <f t="shared" si="432"/>
        <v>IR</v>
      </c>
      <c r="N988" s="153"/>
      <c r="O988" s="199" t="str">
        <f t="shared" si="433"/>
        <v/>
      </c>
      <c r="P988" s="153"/>
      <c r="Q988" s="153"/>
      <c r="R988" s="153"/>
      <c r="S988" s="153"/>
      <c r="T988" s="153"/>
      <c r="U988" s="209">
        <f t="shared" si="434"/>
        <v>0</v>
      </c>
      <c r="V988" s="153"/>
      <c r="W988" s="153">
        <v>180</v>
      </c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  <c r="AP988" s="153"/>
      <c r="AQ988" s="153"/>
      <c r="AR988" s="153">
        <v>300</v>
      </c>
      <c r="AS988" s="153"/>
      <c r="AT988" s="153"/>
      <c r="AU988" s="153"/>
      <c r="AV988" s="153"/>
      <c r="AW988" s="153"/>
      <c r="AX988" s="153"/>
      <c r="AY988" s="153"/>
      <c r="AZ988" s="153"/>
      <c r="BA988" s="153"/>
      <c r="BB988" s="153"/>
      <c r="BC988" s="153"/>
      <c r="BD988" s="153"/>
      <c r="BE988" s="153"/>
      <c r="BF988" s="153"/>
      <c r="BG988" s="223">
        <f t="shared" si="435"/>
        <v>480</v>
      </c>
      <c r="BH988" s="224">
        <f t="shared" si="436"/>
        <v>8</v>
      </c>
      <c r="BI988" s="225">
        <f t="shared" si="420"/>
        <v>0</v>
      </c>
      <c r="BJ988" s="225">
        <f t="shared" si="421"/>
        <v>0</v>
      </c>
      <c r="BK988" s="226">
        <f t="shared" si="422"/>
        <v>0</v>
      </c>
      <c r="BL988" s="226">
        <f t="shared" si="423"/>
        <v>0</v>
      </c>
      <c r="BM988" s="226">
        <f t="shared" si="424"/>
        <v>0</v>
      </c>
      <c r="BN988" s="237">
        <f t="shared" si="437"/>
        <v>3</v>
      </c>
      <c r="BO988" s="237">
        <f t="shared" si="438"/>
        <v>0</v>
      </c>
      <c r="BP988" s="237">
        <f t="shared" si="439"/>
        <v>5</v>
      </c>
      <c r="BQ988" s="238">
        <f t="shared" si="440"/>
        <v>0</v>
      </c>
      <c r="BW988" s="153">
        <f t="shared" si="431"/>
        <v>0</v>
      </c>
    </row>
    <row r="989" spans="1:75">
      <c r="A989" s="170">
        <v>1046</v>
      </c>
      <c r="B989" s="171">
        <v>46067</v>
      </c>
      <c r="C989" s="223" t="s">
        <v>99</v>
      </c>
      <c r="D989" s="130" t="str">
        <f t="shared" si="418"/>
        <v>IG</v>
      </c>
      <c r="E989" s="172" t="s">
        <v>137</v>
      </c>
      <c r="F989" s="172"/>
      <c r="G989" s="173"/>
      <c r="H989" s="173"/>
      <c r="I989" s="173"/>
      <c r="J989" s="105"/>
      <c r="K989" s="197" t="e">
        <f>VLOOKUP(J989,'[3]Item List (3)'!A$1:B$110000,2,FALSE)</f>
        <v>#N/A</v>
      </c>
      <c r="L989" s="105"/>
      <c r="M989" s="198" t="str">
        <f t="shared" si="432"/>
        <v>IR</v>
      </c>
      <c r="N989" s="153"/>
      <c r="O989" s="199" t="str">
        <f t="shared" si="433"/>
        <v/>
      </c>
      <c r="P989" s="153"/>
      <c r="Q989" s="153"/>
      <c r="R989" s="153"/>
      <c r="S989" s="153"/>
      <c r="T989" s="153"/>
      <c r="U989" s="209">
        <f t="shared" si="434"/>
        <v>0</v>
      </c>
      <c r="V989" s="153"/>
      <c r="W989" s="153"/>
      <c r="X989" s="153"/>
      <c r="Y989" s="153"/>
      <c r="Z989" s="153"/>
      <c r="AA989" s="153"/>
      <c r="AB989" s="153"/>
      <c r="AC989" s="153"/>
      <c r="AD989" s="153"/>
      <c r="AE989" s="153"/>
      <c r="AF989" s="153"/>
      <c r="AG989" s="153"/>
      <c r="AH989" s="153"/>
      <c r="AI989" s="153"/>
      <c r="AJ989" s="153"/>
      <c r="AK989" s="153"/>
      <c r="AL989" s="153"/>
      <c r="AM989" s="153"/>
      <c r="AN989" s="153"/>
      <c r="AO989" s="153"/>
      <c r="AP989" s="153"/>
      <c r="AQ989" s="153"/>
      <c r="AR989" s="153">
        <v>480</v>
      </c>
      <c r="AS989" s="153"/>
      <c r="AT989" s="153"/>
      <c r="AU989" s="153"/>
      <c r="AV989" s="153"/>
      <c r="AW989" s="153"/>
      <c r="AX989" s="153"/>
      <c r="AY989" s="153"/>
      <c r="AZ989" s="153"/>
      <c r="BA989" s="153"/>
      <c r="BB989" s="153"/>
      <c r="BC989" s="153"/>
      <c r="BD989" s="153"/>
      <c r="BE989" s="153"/>
      <c r="BF989" s="153"/>
      <c r="BG989" s="223">
        <f t="shared" si="435"/>
        <v>480</v>
      </c>
      <c r="BH989" s="224">
        <f t="shared" si="436"/>
        <v>8</v>
      </c>
      <c r="BI989" s="225">
        <f t="shared" si="420"/>
        <v>0</v>
      </c>
      <c r="BJ989" s="225">
        <f t="shared" si="421"/>
        <v>0</v>
      </c>
      <c r="BK989" s="226">
        <f t="shared" si="422"/>
        <v>0</v>
      </c>
      <c r="BL989" s="226">
        <f t="shared" si="423"/>
        <v>0</v>
      </c>
      <c r="BM989" s="226">
        <f t="shared" si="424"/>
        <v>0</v>
      </c>
      <c r="BN989" s="237">
        <f t="shared" si="437"/>
        <v>0</v>
      </c>
      <c r="BO989" s="237">
        <f t="shared" si="438"/>
        <v>0</v>
      </c>
      <c r="BP989" s="237">
        <f t="shared" si="439"/>
        <v>8</v>
      </c>
      <c r="BQ989" s="238">
        <f t="shared" si="440"/>
        <v>0</v>
      </c>
      <c r="BW989" s="153">
        <f t="shared" si="431"/>
        <v>0</v>
      </c>
    </row>
    <row r="990" spans="1:75">
      <c r="A990" s="170">
        <v>1047</v>
      </c>
      <c r="B990" s="171">
        <v>46067</v>
      </c>
      <c r="C990" s="223" t="s">
        <v>97</v>
      </c>
      <c r="D990" s="130" t="str">
        <f t="shared" si="418"/>
        <v>IG</v>
      </c>
      <c r="E990" s="172" t="s">
        <v>138</v>
      </c>
      <c r="F990" s="172" t="s">
        <v>134</v>
      </c>
      <c r="G990" s="173" t="s">
        <v>176</v>
      </c>
      <c r="H990" s="173"/>
      <c r="I990" s="173"/>
      <c r="J990" s="105">
        <v>208497</v>
      </c>
      <c r="K990" s="197" t="str">
        <f>VLOOKUP(J990,'[3]Item List (3)'!A$1:B$110000,2,FALSE)</f>
        <v>NB.OR 95076 </v>
      </c>
      <c r="L990" s="105">
        <v>260129019</v>
      </c>
      <c r="M990" s="198" t="str">
        <f t="shared" si="432"/>
        <v>OR</v>
      </c>
      <c r="N990" s="153">
        <v>35</v>
      </c>
      <c r="O990" s="199">
        <f t="shared" si="433"/>
        <v>102.857142857143</v>
      </c>
      <c r="P990" s="153">
        <v>1</v>
      </c>
      <c r="Q990" s="153">
        <v>551</v>
      </c>
      <c r="R990" s="153">
        <v>19</v>
      </c>
      <c r="S990" s="153">
        <v>1</v>
      </c>
      <c r="T990" s="153"/>
      <c r="U990" s="209">
        <f t="shared" si="434"/>
        <v>552</v>
      </c>
      <c r="V990" s="153">
        <v>385</v>
      </c>
      <c r="W990" s="153"/>
      <c r="X990" s="153">
        <v>15</v>
      </c>
      <c r="Y990" s="153"/>
      <c r="Z990" s="153"/>
      <c r="AA990" s="153"/>
      <c r="AB990" s="153"/>
      <c r="AC990" s="153"/>
      <c r="AD990" s="153"/>
      <c r="AE990" s="153"/>
      <c r="AF990" s="153"/>
      <c r="AG990" s="153"/>
      <c r="AH990" s="153"/>
      <c r="AI990" s="153"/>
      <c r="AJ990" s="153"/>
      <c r="AK990" s="153"/>
      <c r="AL990" s="153"/>
      <c r="AM990" s="153"/>
      <c r="AN990" s="153"/>
      <c r="AO990" s="153"/>
      <c r="AP990" s="153">
        <v>10</v>
      </c>
      <c r="AQ990" s="153"/>
      <c r="AR990" s="153">
        <v>30</v>
      </c>
      <c r="AS990" s="153"/>
      <c r="AT990" s="153"/>
      <c r="AU990" s="153"/>
      <c r="AV990" s="153"/>
      <c r="AW990" s="153"/>
      <c r="AX990" s="153"/>
      <c r="AY990" s="153"/>
      <c r="AZ990" s="153">
        <v>30</v>
      </c>
      <c r="BA990" s="153"/>
      <c r="BB990" s="153"/>
      <c r="BC990" s="153">
        <v>10</v>
      </c>
      <c r="BD990" s="153"/>
      <c r="BE990" s="153"/>
      <c r="BF990" s="153"/>
      <c r="BG990" s="223">
        <f t="shared" si="435"/>
        <v>480</v>
      </c>
      <c r="BH990" s="224">
        <f t="shared" si="436"/>
        <v>8</v>
      </c>
      <c r="BI990" s="225">
        <f t="shared" si="420"/>
        <v>6.41666666666667</v>
      </c>
      <c r="BJ990" s="225">
        <f t="shared" si="421"/>
        <v>80.2083333333333</v>
      </c>
      <c r="BK990" s="226">
        <f t="shared" si="422"/>
        <v>83.6363636363636</v>
      </c>
      <c r="BL990" s="226">
        <f t="shared" si="423"/>
        <v>96.3768115942029</v>
      </c>
      <c r="BM990" s="226">
        <f t="shared" si="424"/>
        <v>64.6527777777777</v>
      </c>
      <c r="BN990" s="237">
        <f t="shared" si="437"/>
        <v>0.166666666666667</v>
      </c>
      <c r="BO990" s="237">
        <f t="shared" si="438"/>
        <v>805.714285714286</v>
      </c>
      <c r="BP990" s="237">
        <f t="shared" si="439"/>
        <v>1.41666666666667</v>
      </c>
      <c r="BQ990" s="238">
        <f t="shared" si="440"/>
        <v>145.714285714286</v>
      </c>
      <c r="BW990" s="153">
        <f t="shared" si="431"/>
        <v>551</v>
      </c>
    </row>
    <row r="991" spans="1:75">
      <c r="A991" s="170">
        <v>1048</v>
      </c>
      <c r="B991" s="171">
        <v>46067</v>
      </c>
      <c r="C991" s="223" t="s">
        <v>99</v>
      </c>
      <c r="D991" s="130" t="str">
        <f t="shared" si="418"/>
        <v>IG</v>
      </c>
      <c r="E991" s="172" t="s">
        <v>138</v>
      </c>
      <c r="F991" s="172" t="s">
        <v>134</v>
      </c>
      <c r="G991" s="173" t="s">
        <v>154</v>
      </c>
      <c r="H991" s="173"/>
      <c r="I991" s="173"/>
      <c r="J991" s="105">
        <v>208497</v>
      </c>
      <c r="K991" s="197" t="str">
        <f>VLOOKUP(J991,'[3]Item List (3)'!A$1:B$110000,2,FALSE)</f>
        <v>NB.OR 95076 </v>
      </c>
      <c r="L991" s="105">
        <v>260129019</v>
      </c>
      <c r="M991" s="198" t="str">
        <f t="shared" si="432"/>
        <v>OR</v>
      </c>
      <c r="N991" s="153">
        <v>35</v>
      </c>
      <c r="O991" s="199">
        <f t="shared" si="433"/>
        <v>102.857142857143</v>
      </c>
      <c r="P991" s="153">
        <v>1</v>
      </c>
      <c r="Q991" s="153">
        <v>728</v>
      </c>
      <c r="R991" s="153">
        <v>7</v>
      </c>
      <c r="S991" s="153"/>
      <c r="T991" s="153"/>
      <c r="U991" s="209">
        <f t="shared" si="434"/>
        <v>728</v>
      </c>
      <c r="V991" s="153">
        <v>460</v>
      </c>
      <c r="W991" s="153"/>
      <c r="X991" s="153"/>
      <c r="Y991" s="153"/>
      <c r="Z991" s="153"/>
      <c r="AA991" s="153"/>
      <c r="AB991" s="153"/>
      <c r="AC991" s="153"/>
      <c r="AD991" s="153"/>
      <c r="AE991" s="153"/>
      <c r="AF991" s="153"/>
      <c r="AG991" s="153"/>
      <c r="AH991" s="153"/>
      <c r="AI991" s="153"/>
      <c r="AJ991" s="153"/>
      <c r="AK991" s="153"/>
      <c r="AL991" s="153"/>
      <c r="AM991" s="153"/>
      <c r="AN991" s="153"/>
      <c r="AO991" s="153"/>
      <c r="AP991" s="153">
        <v>20</v>
      </c>
      <c r="AQ991" s="153"/>
      <c r="AR991" s="153"/>
      <c r="AS991" s="153"/>
      <c r="AT991" s="153"/>
      <c r="AU991" s="153"/>
      <c r="AV991" s="153"/>
      <c r="AW991" s="153"/>
      <c r="AX991" s="153"/>
      <c r="AY991" s="153"/>
      <c r="AZ991" s="153"/>
      <c r="BA991" s="153"/>
      <c r="BB991" s="153"/>
      <c r="BC991" s="153"/>
      <c r="BD991" s="153"/>
      <c r="BE991" s="153"/>
      <c r="BF991" s="153"/>
      <c r="BG991" s="223">
        <f t="shared" si="435"/>
        <v>480</v>
      </c>
      <c r="BH991" s="224">
        <f t="shared" si="436"/>
        <v>8</v>
      </c>
      <c r="BI991" s="225">
        <f t="shared" si="420"/>
        <v>7.66666666666667</v>
      </c>
      <c r="BJ991" s="225">
        <f t="shared" si="421"/>
        <v>95.8333333333333</v>
      </c>
      <c r="BK991" s="226">
        <f t="shared" si="422"/>
        <v>92.3188405797101</v>
      </c>
      <c r="BL991" s="226">
        <f t="shared" si="423"/>
        <v>99.0384615384615</v>
      </c>
      <c r="BM991" s="226">
        <f t="shared" si="424"/>
        <v>87.6215277777777</v>
      </c>
      <c r="BN991" s="237">
        <f t="shared" si="437"/>
        <v>0.333333333333333</v>
      </c>
      <c r="BO991" s="237">
        <f t="shared" si="438"/>
        <v>788.571428571429</v>
      </c>
      <c r="BP991" s="237">
        <f t="shared" si="439"/>
        <v>3.33066907387547e-16</v>
      </c>
      <c r="BQ991" s="238">
        <f t="shared" si="440"/>
        <v>3.42583104741477e-14</v>
      </c>
      <c r="BW991" s="153">
        <f t="shared" si="431"/>
        <v>728</v>
      </c>
    </row>
    <row r="992" spans="1:75">
      <c r="A992" s="170">
        <v>1049</v>
      </c>
      <c r="B992" s="171">
        <v>46067</v>
      </c>
      <c r="C992" s="223" t="s">
        <v>97</v>
      </c>
      <c r="D992" s="130" t="str">
        <f t="shared" si="418"/>
        <v>IG</v>
      </c>
      <c r="E992" s="172" t="s">
        <v>139</v>
      </c>
      <c r="F992" s="172" t="s">
        <v>134</v>
      </c>
      <c r="G992" s="173" t="s">
        <v>143</v>
      </c>
      <c r="H992" s="173"/>
      <c r="I992" s="173"/>
      <c r="J992" s="105">
        <v>208344.01</v>
      </c>
      <c r="K992" s="197" t="str">
        <f>VLOOKUP(J992,'[3]Item List (3)'!A$1:B$110000,2,FALSE)</f>
        <v>NA/RNA.OR 6905 SR</v>
      </c>
      <c r="L992" s="105">
        <v>260113006</v>
      </c>
      <c r="M992" s="198" t="str">
        <f t="shared" si="432"/>
        <v>OR</v>
      </c>
      <c r="N992" s="153">
        <v>45</v>
      </c>
      <c r="O992" s="199">
        <f t="shared" si="433"/>
        <v>80</v>
      </c>
      <c r="P992" s="153">
        <v>1</v>
      </c>
      <c r="Q992" s="153">
        <v>429</v>
      </c>
      <c r="R992" s="153">
        <v>20</v>
      </c>
      <c r="S992" s="153"/>
      <c r="T992" s="153"/>
      <c r="U992" s="209">
        <f t="shared" si="434"/>
        <v>429</v>
      </c>
      <c r="V992" s="153">
        <v>400</v>
      </c>
      <c r="W992" s="153"/>
      <c r="X992" s="153"/>
      <c r="Y992" s="153"/>
      <c r="Z992" s="153">
        <v>20</v>
      </c>
      <c r="AA992" s="153"/>
      <c r="AB992" s="153"/>
      <c r="AC992" s="153"/>
      <c r="AD992" s="153"/>
      <c r="AE992" s="153"/>
      <c r="AF992" s="153"/>
      <c r="AG992" s="153"/>
      <c r="AH992" s="153"/>
      <c r="AI992" s="153"/>
      <c r="AJ992" s="153">
        <v>20</v>
      </c>
      <c r="AK992" s="153"/>
      <c r="AL992" s="153"/>
      <c r="AM992" s="153"/>
      <c r="AN992" s="153"/>
      <c r="AO992" s="153"/>
      <c r="AP992" s="153">
        <v>10</v>
      </c>
      <c r="AQ992" s="153"/>
      <c r="AR992" s="153"/>
      <c r="AS992" s="153"/>
      <c r="AT992" s="153"/>
      <c r="AU992" s="153"/>
      <c r="AV992" s="153"/>
      <c r="AW992" s="153"/>
      <c r="AX992" s="153"/>
      <c r="AY992" s="153"/>
      <c r="AZ992" s="153">
        <v>30</v>
      </c>
      <c r="BA992" s="153"/>
      <c r="BB992" s="153"/>
      <c r="BC992" s="153"/>
      <c r="BD992" s="153"/>
      <c r="BE992" s="153"/>
      <c r="BF992" s="153"/>
      <c r="BG992" s="223">
        <f t="shared" si="435"/>
        <v>480</v>
      </c>
      <c r="BH992" s="224">
        <f t="shared" si="436"/>
        <v>8</v>
      </c>
      <c r="BI992" s="225">
        <f t="shared" si="420"/>
        <v>6.66666666666667</v>
      </c>
      <c r="BJ992" s="225">
        <f t="shared" si="421"/>
        <v>83.3333333333333</v>
      </c>
      <c r="BK992" s="226">
        <f t="shared" si="422"/>
        <v>80.4375</v>
      </c>
      <c r="BL992" s="226">
        <f t="shared" si="423"/>
        <v>95.3379953379953</v>
      </c>
      <c r="BM992" s="226">
        <f t="shared" si="424"/>
        <v>63.9062499999999</v>
      </c>
      <c r="BN992" s="237">
        <f t="shared" si="437"/>
        <v>0.166666666666667</v>
      </c>
      <c r="BO992" s="237">
        <f t="shared" si="438"/>
        <v>626.666666666667</v>
      </c>
      <c r="BP992" s="237">
        <f t="shared" si="439"/>
        <v>1.16666666666667</v>
      </c>
      <c r="BQ992" s="238">
        <f t="shared" si="440"/>
        <v>93.3333333333333</v>
      </c>
      <c r="BW992" s="153">
        <f t="shared" si="431"/>
        <v>429</v>
      </c>
    </row>
    <row r="993" spans="1:75">
      <c r="A993" s="170">
        <v>1050</v>
      </c>
      <c r="B993" s="171">
        <v>46067</v>
      </c>
      <c r="C993" s="223" t="s">
        <v>99</v>
      </c>
      <c r="D993" s="130" t="str">
        <f t="shared" si="418"/>
        <v>IG</v>
      </c>
      <c r="E993" s="172" t="s">
        <v>139</v>
      </c>
      <c r="F993" s="172" t="s">
        <v>134</v>
      </c>
      <c r="G993" s="173" t="s">
        <v>148</v>
      </c>
      <c r="H993" s="173"/>
      <c r="I993" s="173"/>
      <c r="J993" s="105">
        <v>208344.01</v>
      </c>
      <c r="K993" s="197" t="str">
        <f>VLOOKUP(J993,'[3]Item List (3)'!A$1:B$110000,2,FALSE)</f>
        <v>NA/RNA.OR 6905 SR</v>
      </c>
      <c r="L993" s="105">
        <v>260113006</v>
      </c>
      <c r="M993" s="198" t="str">
        <f t="shared" si="432"/>
        <v>OR</v>
      </c>
      <c r="N993" s="153">
        <v>45</v>
      </c>
      <c r="O993" s="199">
        <f t="shared" si="433"/>
        <v>80</v>
      </c>
      <c r="P993" s="153">
        <v>1</v>
      </c>
      <c r="Q993" s="153">
        <v>433</v>
      </c>
      <c r="R993" s="153">
        <v>5</v>
      </c>
      <c r="S993" s="153">
        <v>7</v>
      </c>
      <c r="T993" s="153"/>
      <c r="U993" s="209">
        <f t="shared" si="434"/>
        <v>440</v>
      </c>
      <c r="V993" s="153">
        <v>455</v>
      </c>
      <c r="W993" s="153"/>
      <c r="X993" s="153"/>
      <c r="Y993" s="153"/>
      <c r="Z993" s="153"/>
      <c r="AA993" s="153"/>
      <c r="AB993" s="153"/>
      <c r="AC993" s="153"/>
      <c r="AD993" s="153"/>
      <c r="AE993" s="153"/>
      <c r="AF993" s="153"/>
      <c r="AG993" s="153"/>
      <c r="AH993" s="153"/>
      <c r="AI993" s="153"/>
      <c r="AJ993" s="153"/>
      <c r="AK993" s="153"/>
      <c r="AL993" s="153"/>
      <c r="AM993" s="153"/>
      <c r="AN993" s="153"/>
      <c r="AO993" s="153"/>
      <c r="AP993" s="153">
        <v>20</v>
      </c>
      <c r="AQ993" s="153"/>
      <c r="AR993" s="153"/>
      <c r="AS993" s="153"/>
      <c r="AT993" s="153"/>
      <c r="AU993" s="153"/>
      <c r="AV993" s="153"/>
      <c r="AW993" s="153"/>
      <c r="AX993" s="153"/>
      <c r="AY993" s="153"/>
      <c r="AZ993" s="153"/>
      <c r="BA993" s="153"/>
      <c r="BB993" s="153"/>
      <c r="BC993" s="153">
        <v>5</v>
      </c>
      <c r="BD993" s="153"/>
      <c r="BE993" s="153"/>
      <c r="BF993" s="153"/>
      <c r="BG993" s="223">
        <f t="shared" si="435"/>
        <v>480</v>
      </c>
      <c r="BH993" s="224">
        <f t="shared" si="436"/>
        <v>8</v>
      </c>
      <c r="BI993" s="225">
        <f t="shared" si="420"/>
        <v>7.58333333333333</v>
      </c>
      <c r="BJ993" s="225">
        <f t="shared" si="421"/>
        <v>94.7916666666667</v>
      </c>
      <c r="BK993" s="226">
        <f t="shared" si="422"/>
        <v>72.5274725274726</v>
      </c>
      <c r="BL993" s="226">
        <f t="shared" si="423"/>
        <v>97.2727272727273</v>
      </c>
      <c r="BM993" s="226">
        <f t="shared" si="424"/>
        <v>66.8750000000001</v>
      </c>
      <c r="BN993" s="237">
        <f t="shared" si="437"/>
        <v>0.333333333333333</v>
      </c>
      <c r="BO993" s="237">
        <f t="shared" si="438"/>
        <v>613.333333333333</v>
      </c>
      <c r="BP993" s="237">
        <f t="shared" si="439"/>
        <v>0.0833333333333337</v>
      </c>
      <c r="BQ993" s="238">
        <f t="shared" si="440"/>
        <v>6.6666666666667</v>
      </c>
      <c r="BW993" s="153">
        <f t="shared" si="431"/>
        <v>433</v>
      </c>
    </row>
    <row r="994" spans="1:75">
      <c r="A994" s="170">
        <v>1051</v>
      </c>
      <c r="B994" s="171">
        <v>46067</v>
      </c>
      <c r="C994" s="223" t="s">
        <v>97</v>
      </c>
      <c r="D994" s="130" t="str">
        <f t="shared" si="418"/>
        <v>IG</v>
      </c>
      <c r="E994" s="172" t="s">
        <v>144</v>
      </c>
      <c r="F994" s="172" t="s">
        <v>134</v>
      </c>
      <c r="G994" s="173" t="s">
        <v>145</v>
      </c>
      <c r="H994" s="173" t="s">
        <v>186</v>
      </c>
      <c r="I994" s="173"/>
      <c r="J994" s="105">
        <v>208247</v>
      </c>
      <c r="K994" s="197" t="str">
        <f>VLOOKUP(J994,'[3]Item List (3)'!A$1:B$110000,2,FALSE)</f>
        <v>OR.209 YY2 </v>
      </c>
      <c r="L994" s="105">
        <v>251221004</v>
      </c>
      <c r="M994" s="198" t="str">
        <f t="shared" si="432"/>
        <v>OR</v>
      </c>
      <c r="N994" s="153">
        <v>20</v>
      </c>
      <c r="O994" s="199">
        <f t="shared" si="433"/>
        <v>180</v>
      </c>
      <c r="P994" s="153">
        <v>1</v>
      </c>
      <c r="Q994" s="153">
        <v>993</v>
      </c>
      <c r="R994" s="153"/>
      <c r="S994" s="153">
        <v>25</v>
      </c>
      <c r="T994" s="153">
        <v>1</v>
      </c>
      <c r="U994" s="209">
        <f t="shared" si="434"/>
        <v>1019</v>
      </c>
      <c r="V994" s="153">
        <v>380</v>
      </c>
      <c r="W994" s="153"/>
      <c r="X994" s="153">
        <v>30</v>
      </c>
      <c r="Y994" s="153"/>
      <c r="Z994" s="153"/>
      <c r="AA994" s="153"/>
      <c r="AB994" s="153"/>
      <c r="AC994" s="153"/>
      <c r="AD994" s="153"/>
      <c r="AE994" s="153"/>
      <c r="AF994" s="153"/>
      <c r="AG994" s="153"/>
      <c r="AH994" s="153"/>
      <c r="AI994" s="153"/>
      <c r="AJ994" s="153"/>
      <c r="AK994" s="153"/>
      <c r="AL994" s="153"/>
      <c r="AM994" s="153"/>
      <c r="AN994" s="153"/>
      <c r="AO994" s="153"/>
      <c r="AP994" s="153">
        <v>40</v>
      </c>
      <c r="AQ994" s="153"/>
      <c r="AR994" s="153"/>
      <c r="AS994" s="153"/>
      <c r="AT994" s="153"/>
      <c r="AU994" s="153"/>
      <c r="AV994" s="153"/>
      <c r="AW994" s="153"/>
      <c r="AX994" s="153"/>
      <c r="AY994" s="153"/>
      <c r="AZ994" s="153">
        <v>30</v>
      </c>
      <c r="BA994" s="153"/>
      <c r="BB994" s="153"/>
      <c r="BC994" s="153"/>
      <c r="BD994" s="153"/>
      <c r="BE994" s="153"/>
      <c r="BF994" s="153"/>
      <c r="BG994" s="223">
        <f t="shared" si="435"/>
        <v>480</v>
      </c>
      <c r="BH994" s="224">
        <f t="shared" si="436"/>
        <v>8</v>
      </c>
      <c r="BI994" s="225">
        <f t="shared" si="420"/>
        <v>6.33333333333333</v>
      </c>
      <c r="BJ994" s="225">
        <f t="shared" si="421"/>
        <v>79.1666666666667</v>
      </c>
      <c r="BK994" s="226">
        <f t="shared" si="422"/>
        <v>89.3859649122807</v>
      </c>
      <c r="BL994" s="226">
        <f t="shared" si="423"/>
        <v>97.4484789008832</v>
      </c>
      <c r="BM994" s="226">
        <f t="shared" si="424"/>
        <v>68.9583333333334</v>
      </c>
      <c r="BN994" s="237">
        <f t="shared" si="437"/>
        <v>0.666666666666667</v>
      </c>
      <c r="BO994" s="237">
        <f t="shared" si="438"/>
        <v>1320</v>
      </c>
      <c r="BP994" s="237">
        <f t="shared" si="439"/>
        <v>1</v>
      </c>
      <c r="BQ994" s="238">
        <f t="shared" si="440"/>
        <v>180</v>
      </c>
      <c r="BW994" s="153">
        <f t="shared" si="431"/>
        <v>993</v>
      </c>
    </row>
    <row r="995" spans="1:75">
      <c r="A995" s="170">
        <v>1052</v>
      </c>
      <c r="B995" s="171">
        <v>46067</v>
      </c>
      <c r="C995" s="223" t="s">
        <v>99</v>
      </c>
      <c r="D995" s="130" t="str">
        <f t="shared" si="418"/>
        <v>IG</v>
      </c>
      <c r="E995" s="172" t="s">
        <v>144</v>
      </c>
      <c r="F995" s="172" t="s">
        <v>134</v>
      </c>
      <c r="G995" s="173" t="s">
        <v>147</v>
      </c>
      <c r="H995" s="173"/>
      <c r="I995" s="173"/>
      <c r="J995" s="105">
        <v>208247</v>
      </c>
      <c r="K995" s="197" t="str">
        <f>VLOOKUP(J995,'[3]Item List (3)'!A$1:B$110000,2,FALSE)</f>
        <v>OR.209 YY2 </v>
      </c>
      <c r="L995" s="105">
        <v>251221004</v>
      </c>
      <c r="M995" s="198" t="str">
        <f t="shared" si="432"/>
        <v>OR</v>
      </c>
      <c r="N995" s="153">
        <v>20</v>
      </c>
      <c r="O995" s="199">
        <f t="shared" si="433"/>
        <v>180</v>
      </c>
      <c r="P995" s="153">
        <v>1</v>
      </c>
      <c r="Q995" s="153">
        <v>1110</v>
      </c>
      <c r="R995" s="153">
        <v>39</v>
      </c>
      <c r="S995" s="153"/>
      <c r="T995" s="153">
        <v>2</v>
      </c>
      <c r="U995" s="209">
        <f t="shared" si="434"/>
        <v>1112</v>
      </c>
      <c r="V995" s="153">
        <v>435</v>
      </c>
      <c r="W995" s="153"/>
      <c r="X995" s="153"/>
      <c r="Y995" s="153"/>
      <c r="Z995" s="153"/>
      <c r="AA995" s="153"/>
      <c r="AB995" s="153"/>
      <c r="AC995" s="153"/>
      <c r="AD995" s="153"/>
      <c r="AE995" s="153"/>
      <c r="AF995" s="153"/>
      <c r="AG995" s="153"/>
      <c r="AH995" s="153"/>
      <c r="AI995" s="153"/>
      <c r="AJ995" s="153"/>
      <c r="AK995" s="153"/>
      <c r="AL995" s="153"/>
      <c r="AM995" s="153"/>
      <c r="AN995" s="153"/>
      <c r="AO995" s="153"/>
      <c r="AP995" s="153">
        <v>40</v>
      </c>
      <c r="AQ995" s="153"/>
      <c r="AR995" s="153"/>
      <c r="AS995" s="153"/>
      <c r="AT995" s="153"/>
      <c r="AU995" s="153"/>
      <c r="AV995" s="153"/>
      <c r="AW995" s="153"/>
      <c r="AX995" s="153"/>
      <c r="AY995" s="153"/>
      <c r="AZ995" s="153"/>
      <c r="BA995" s="153"/>
      <c r="BB995" s="153"/>
      <c r="BC995" s="153"/>
      <c r="BD995" s="153"/>
      <c r="BE995" s="153">
        <v>5</v>
      </c>
      <c r="BF995" s="153"/>
      <c r="BG995" s="223">
        <f t="shared" si="435"/>
        <v>480</v>
      </c>
      <c r="BH995" s="224">
        <f t="shared" si="436"/>
        <v>8</v>
      </c>
      <c r="BI995" s="225">
        <f t="shared" si="420"/>
        <v>7.25</v>
      </c>
      <c r="BJ995" s="225">
        <f t="shared" si="421"/>
        <v>90.625</v>
      </c>
      <c r="BK995" s="226">
        <f t="shared" si="422"/>
        <v>85.2107279693487</v>
      </c>
      <c r="BL995" s="226">
        <f t="shared" si="423"/>
        <v>96.3129496402878</v>
      </c>
      <c r="BM995" s="226">
        <f t="shared" si="424"/>
        <v>74.375</v>
      </c>
      <c r="BN995" s="237">
        <f t="shared" si="437"/>
        <v>0.75</v>
      </c>
      <c r="BO995" s="237">
        <f t="shared" si="438"/>
        <v>1305</v>
      </c>
      <c r="BP995" s="237">
        <f t="shared" si="439"/>
        <v>0</v>
      </c>
      <c r="BQ995" s="238">
        <f t="shared" si="440"/>
        <v>0</v>
      </c>
      <c r="BW995" s="153">
        <f t="shared" si="431"/>
        <v>1110</v>
      </c>
    </row>
    <row r="996" spans="1:75">
      <c r="A996" s="170">
        <v>1053</v>
      </c>
      <c r="B996" s="171">
        <v>46067</v>
      </c>
      <c r="C996" s="223" t="s">
        <v>97</v>
      </c>
      <c r="D996" s="130" t="str">
        <f t="shared" si="418"/>
        <v>IG</v>
      </c>
      <c r="E996" s="172" t="s">
        <v>146</v>
      </c>
      <c r="F996" s="172" t="s">
        <v>134</v>
      </c>
      <c r="G996" s="173" t="s">
        <v>151</v>
      </c>
      <c r="H996" s="173"/>
      <c r="I996" s="173"/>
      <c r="J996" s="105">
        <v>104247</v>
      </c>
      <c r="K996" s="197" t="str">
        <f>VLOOKUP(J996,'[3]Item List (3)'!A$1:B$110000,2,FALSE)</f>
        <v>IR.209</v>
      </c>
      <c r="L996" s="105">
        <v>251221001</v>
      </c>
      <c r="M996" s="198" t="str">
        <f t="shared" si="432"/>
        <v>IR</v>
      </c>
      <c r="N996" s="153">
        <v>25</v>
      </c>
      <c r="O996" s="199">
        <f t="shared" si="433"/>
        <v>144</v>
      </c>
      <c r="P996" s="153">
        <v>1</v>
      </c>
      <c r="Q996" s="153">
        <v>704</v>
      </c>
      <c r="R996" s="153">
        <v>60</v>
      </c>
      <c r="S996" s="153">
        <v>2</v>
      </c>
      <c r="T996" s="153">
        <v>13</v>
      </c>
      <c r="U996" s="209">
        <f t="shared" si="434"/>
        <v>719</v>
      </c>
      <c r="V996" s="153">
        <v>370</v>
      </c>
      <c r="W996" s="153"/>
      <c r="X996" s="153"/>
      <c r="Y996" s="153"/>
      <c r="Z996" s="153"/>
      <c r="AA996" s="153"/>
      <c r="AB996" s="153"/>
      <c r="AC996" s="153">
        <v>15</v>
      </c>
      <c r="AD996" s="153"/>
      <c r="AE996" s="153">
        <v>10</v>
      </c>
      <c r="AF996" s="153"/>
      <c r="AG996" s="153"/>
      <c r="AH996" s="153"/>
      <c r="AI996" s="153"/>
      <c r="AJ996" s="153"/>
      <c r="AK996" s="153"/>
      <c r="AL996" s="153"/>
      <c r="AM996" s="153"/>
      <c r="AN996" s="153"/>
      <c r="AO996" s="153"/>
      <c r="AP996" s="153">
        <v>20</v>
      </c>
      <c r="AQ996" s="153"/>
      <c r="AR996" s="153"/>
      <c r="AS996" s="153"/>
      <c r="AT996" s="153"/>
      <c r="AU996" s="153"/>
      <c r="AV996" s="153"/>
      <c r="AW996" s="153"/>
      <c r="AX996" s="153"/>
      <c r="AY996" s="153"/>
      <c r="AZ996" s="153">
        <v>40</v>
      </c>
      <c r="BA996" s="153">
        <v>10</v>
      </c>
      <c r="BB996" s="153"/>
      <c r="BC996" s="153">
        <v>10</v>
      </c>
      <c r="BD996" s="153"/>
      <c r="BE996" s="153">
        <v>5</v>
      </c>
      <c r="BF996" s="153"/>
      <c r="BG996" s="223">
        <f t="shared" si="435"/>
        <v>480</v>
      </c>
      <c r="BH996" s="224">
        <f t="shared" si="436"/>
        <v>8</v>
      </c>
      <c r="BI996" s="225">
        <f t="shared" si="420"/>
        <v>6.16666666666667</v>
      </c>
      <c r="BJ996" s="225">
        <f t="shared" si="421"/>
        <v>77.0833333333333</v>
      </c>
      <c r="BK996" s="226">
        <f t="shared" si="422"/>
        <v>80.9684684684684</v>
      </c>
      <c r="BL996" s="226">
        <f t="shared" si="423"/>
        <v>89.5688456189152</v>
      </c>
      <c r="BM996" s="226">
        <f t="shared" si="424"/>
        <v>55.9027777777777</v>
      </c>
      <c r="BN996" s="237">
        <f t="shared" si="437"/>
        <v>0.416666666666667</v>
      </c>
      <c r="BO996" s="237">
        <f t="shared" si="438"/>
        <v>1092</v>
      </c>
      <c r="BP996" s="237">
        <f t="shared" si="439"/>
        <v>1.41666666666667</v>
      </c>
      <c r="BQ996" s="238">
        <f t="shared" si="440"/>
        <v>204</v>
      </c>
      <c r="BW996" s="153">
        <f t="shared" si="431"/>
        <v>704</v>
      </c>
    </row>
    <row r="997" spans="1:75">
      <c r="A997" s="170">
        <v>1054</v>
      </c>
      <c r="B997" s="171">
        <v>46067</v>
      </c>
      <c r="C997" s="223" t="s">
        <v>99</v>
      </c>
      <c r="D997" s="130" t="str">
        <f t="shared" si="418"/>
        <v>IG</v>
      </c>
      <c r="E997" s="172" t="s">
        <v>146</v>
      </c>
      <c r="F997" s="172" t="s">
        <v>134</v>
      </c>
      <c r="G997" s="173" t="s">
        <v>123</v>
      </c>
      <c r="H997" s="173"/>
      <c r="I997" s="173"/>
      <c r="J997" s="105">
        <v>104247</v>
      </c>
      <c r="K997" s="197" t="str">
        <f>VLOOKUP(J997,'[3]Item List (3)'!A$1:B$110000,2,FALSE)</f>
        <v>IR.209</v>
      </c>
      <c r="L997" s="105">
        <v>251221001</v>
      </c>
      <c r="M997" s="198" t="str">
        <f t="shared" si="432"/>
        <v>IR</v>
      </c>
      <c r="N997" s="153">
        <v>25</v>
      </c>
      <c r="O997" s="199">
        <f t="shared" si="433"/>
        <v>144</v>
      </c>
      <c r="P997" s="153">
        <v>1</v>
      </c>
      <c r="Q997" s="153">
        <v>175</v>
      </c>
      <c r="R997" s="153">
        <v>27</v>
      </c>
      <c r="S997" s="153"/>
      <c r="T997" s="153">
        <v>12</v>
      </c>
      <c r="U997" s="209">
        <f t="shared" si="434"/>
        <v>187</v>
      </c>
      <c r="V997" s="153">
        <v>120</v>
      </c>
      <c r="W997" s="153"/>
      <c r="X997" s="153"/>
      <c r="Y997" s="153"/>
      <c r="Z997" s="153"/>
      <c r="AA997" s="153"/>
      <c r="AB997" s="153"/>
      <c r="AC997" s="153"/>
      <c r="AD997" s="153"/>
      <c r="AE997" s="153"/>
      <c r="AF997" s="153"/>
      <c r="AG997" s="153"/>
      <c r="AH997" s="153"/>
      <c r="AI997" s="153"/>
      <c r="AJ997" s="153"/>
      <c r="AK997" s="153"/>
      <c r="AL997" s="153"/>
      <c r="AM997" s="153"/>
      <c r="AN997" s="153"/>
      <c r="AO997" s="153"/>
      <c r="AP997" s="153"/>
      <c r="AQ997" s="153"/>
      <c r="AR997" s="153">
        <v>360</v>
      </c>
      <c r="AS997" s="153"/>
      <c r="AT997" s="153"/>
      <c r="AU997" s="153"/>
      <c r="AV997" s="153"/>
      <c r="AW997" s="153"/>
      <c r="AX997" s="153"/>
      <c r="AY997" s="153"/>
      <c r="AZ997" s="153"/>
      <c r="BA997" s="153"/>
      <c r="BB997" s="153"/>
      <c r="BC997" s="153"/>
      <c r="BD997" s="153"/>
      <c r="BE997" s="153"/>
      <c r="BF997" s="153"/>
      <c r="BG997" s="223">
        <f t="shared" si="435"/>
        <v>480</v>
      </c>
      <c r="BH997" s="224">
        <f t="shared" si="436"/>
        <v>8</v>
      </c>
      <c r="BI997" s="225">
        <f t="shared" si="420"/>
        <v>2</v>
      </c>
      <c r="BJ997" s="225">
        <f t="shared" si="421"/>
        <v>25</v>
      </c>
      <c r="BK997" s="226">
        <f t="shared" si="422"/>
        <v>64.9305555555556</v>
      </c>
      <c r="BL997" s="226">
        <f t="shared" si="423"/>
        <v>79.144385026738</v>
      </c>
      <c r="BM997" s="226">
        <f t="shared" si="424"/>
        <v>12.8472222222222</v>
      </c>
      <c r="BN997" s="237">
        <f t="shared" si="437"/>
        <v>0</v>
      </c>
      <c r="BO997" s="237">
        <f t="shared" si="438"/>
        <v>1152</v>
      </c>
      <c r="BP997" s="237">
        <f t="shared" si="439"/>
        <v>6</v>
      </c>
      <c r="BQ997" s="238">
        <f t="shared" si="440"/>
        <v>864</v>
      </c>
      <c r="BW997" s="153">
        <f t="shared" si="431"/>
        <v>175</v>
      </c>
    </row>
    <row r="998" spans="1:75">
      <c r="A998" s="170">
        <v>1055</v>
      </c>
      <c r="B998" s="171">
        <v>46067</v>
      </c>
      <c r="C998" s="223" t="s">
        <v>97</v>
      </c>
      <c r="D998" s="130" t="str">
        <f t="shared" si="418"/>
        <v>IG</v>
      </c>
      <c r="E998" s="172" t="s">
        <v>149</v>
      </c>
      <c r="F998" s="172" t="s">
        <v>134</v>
      </c>
      <c r="G998" s="173" t="s">
        <v>130</v>
      </c>
      <c r="H998" s="173"/>
      <c r="I998" s="173"/>
      <c r="J998" s="105">
        <v>200497.11</v>
      </c>
      <c r="K998" s="197" t="str">
        <f>VLOOKUP(J998,'[3]Item List (3)'!A$1:B$110000,2,FALSE)</f>
        <v>OR.MNA6718G</v>
      </c>
      <c r="L998" s="105">
        <v>260129026</v>
      </c>
      <c r="M998" s="198" t="str">
        <f t="shared" si="432"/>
        <v>OR</v>
      </c>
      <c r="N998" s="153">
        <v>30</v>
      </c>
      <c r="O998" s="199">
        <f t="shared" si="433"/>
        <v>120</v>
      </c>
      <c r="P998" s="153">
        <v>1</v>
      </c>
      <c r="Q998" s="153">
        <v>854</v>
      </c>
      <c r="R998" s="153">
        <v>1</v>
      </c>
      <c r="S998" s="153">
        <v>3</v>
      </c>
      <c r="T998" s="153"/>
      <c r="U998" s="209">
        <f t="shared" si="434"/>
        <v>857</v>
      </c>
      <c r="V998" s="153">
        <v>465</v>
      </c>
      <c r="W998" s="153"/>
      <c r="X998" s="153"/>
      <c r="Y998" s="153"/>
      <c r="Z998" s="153"/>
      <c r="AA998" s="153"/>
      <c r="AB998" s="153"/>
      <c r="AC998" s="153"/>
      <c r="AD998" s="153"/>
      <c r="AE998" s="153">
        <v>5</v>
      </c>
      <c r="AF998" s="153"/>
      <c r="AG998" s="153"/>
      <c r="AH998" s="153"/>
      <c r="AI998" s="153"/>
      <c r="AJ998" s="153"/>
      <c r="AK998" s="153"/>
      <c r="AL998" s="153"/>
      <c r="AM998" s="153"/>
      <c r="AN998" s="153"/>
      <c r="AO998" s="153"/>
      <c r="AP998" s="153">
        <v>10</v>
      </c>
      <c r="AQ998" s="153"/>
      <c r="AR998" s="153"/>
      <c r="AS998" s="153"/>
      <c r="AT998" s="153"/>
      <c r="AU998" s="153"/>
      <c r="AV998" s="153"/>
      <c r="AW998" s="153"/>
      <c r="AX998" s="153"/>
      <c r="AY998" s="153"/>
      <c r="AZ998" s="153"/>
      <c r="BA998" s="153"/>
      <c r="BB998" s="153"/>
      <c r="BC998" s="153"/>
      <c r="BD998" s="153"/>
      <c r="BE998" s="153"/>
      <c r="BF998" s="153"/>
      <c r="BG998" s="223">
        <f t="shared" si="435"/>
        <v>480</v>
      </c>
      <c r="BH998" s="224">
        <f t="shared" si="436"/>
        <v>8</v>
      </c>
      <c r="BI998" s="225">
        <f t="shared" si="420"/>
        <v>7.75</v>
      </c>
      <c r="BJ998" s="225">
        <f t="shared" si="421"/>
        <v>96.875</v>
      </c>
      <c r="BK998" s="226">
        <f t="shared" si="422"/>
        <v>92.1505376344086</v>
      </c>
      <c r="BL998" s="226">
        <f t="shared" si="423"/>
        <v>99.5332555425904</v>
      </c>
      <c r="BM998" s="226">
        <f t="shared" si="424"/>
        <v>88.8541666666667</v>
      </c>
      <c r="BN998" s="237">
        <f t="shared" si="437"/>
        <v>0.166666666666667</v>
      </c>
      <c r="BO998" s="237">
        <f t="shared" si="438"/>
        <v>940</v>
      </c>
      <c r="BP998" s="237">
        <f t="shared" si="439"/>
        <v>0.083333333333333</v>
      </c>
      <c r="BQ998" s="238">
        <f t="shared" si="440"/>
        <v>9.99999999999996</v>
      </c>
      <c r="BW998" s="153">
        <f t="shared" si="431"/>
        <v>854</v>
      </c>
    </row>
    <row r="999" spans="1:75">
      <c r="A999" s="170">
        <v>1056</v>
      </c>
      <c r="B999" s="171">
        <v>46067</v>
      </c>
      <c r="C999" s="223" t="s">
        <v>99</v>
      </c>
      <c r="D999" s="130" t="str">
        <f t="shared" si="418"/>
        <v>IG</v>
      </c>
      <c r="E999" s="172" t="s">
        <v>149</v>
      </c>
      <c r="F999" s="172" t="s">
        <v>134</v>
      </c>
      <c r="G999" s="173" t="s">
        <v>150</v>
      </c>
      <c r="H999" s="173"/>
      <c r="I999" s="173"/>
      <c r="J999" s="105">
        <v>200497.11</v>
      </c>
      <c r="K999" s="197" t="str">
        <f>VLOOKUP(J999,'[3]Item List (3)'!A$1:B$110000,2,FALSE)</f>
        <v>OR.MNA6718G</v>
      </c>
      <c r="L999" s="105">
        <v>260129026</v>
      </c>
      <c r="M999" s="198" t="str">
        <f t="shared" si="432"/>
        <v>OR</v>
      </c>
      <c r="N999" s="153">
        <v>30</v>
      </c>
      <c r="O999" s="199">
        <f t="shared" si="433"/>
        <v>120</v>
      </c>
      <c r="P999" s="153">
        <v>1</v>
      </c>
      <c r="Q999" s="153">
        <v>752</v>
      </c>
      <c r="R999" s="153">
        <v>3</v>
      </c>
      <c r="S999" s="153">
        <v>1</v>
      </c>
      <c r="T999" s="153"/>
      <c r="U999" s="209">
        <f t="shared" si="434"/>
        <v>753</v>
      </c>
      <c r="V999" s="153">
        <v>415</v>
      </c>
      <c r="W999" s="153"/>
      <c r="X999" s="153"/>
      <c r="Y999" s="153"/>
      <c r="Z999" s="153">
        <v>10</v>
      </c>
      <c r="AA999" s="153"/>
      <c r="AB999" s="153"/>
      <c r="AC999" s="153"/>
      <c r="AD999" s="153"/>
      <c r="AE999" s="153">
        <v>5</v>
      </c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  <c r="AP999" s="153">
        <v>10</v>
      </c>
      <c r="AQ999" s="153"/>
      <c r="AR999" s="153"/>
      <c r="AS999" s="153"/>
      <c r="AT999" s="153"/>
      <c r="AU999" s="153"/>
      <c r="AV999" s="153"/>
      <c r="AW999" s="153"/>
      <c r="AX999" s="153"/>
      <c r="AY999" s="153"/>
      <c r="AZ999" s="153">
        <v>40</v>
      </c>
      <c r="BA999" s="153"/>
      <c r="BB999" s="153"/>
      <c r="BC999" s="153"/>
      <c r="BD999" s="153"/>
      <c r="BE999" s="153"/>
      <c r="BF999" s="153"/>
      <c r="BG999" s="223">
        <f t="shared" si="435"/>
        <v>480</v>
      </c>
      <c r="BH999" s="224">
        <f t="shared" si="436"/>
        <v>8</v>
      </c>
      <c r="BI999" s="225">
        <f t="shared" si="420"/>
        <v>6.91666666666667</v>
      </c>
      <c r="BJ999" s="225">
        <f t="shared" si="421"/>
        <v>86.4583333333333</v>
      </c>
      <c r="BK999" s="226">
        <f t="shared" si="422"/>
        <v>90.722891566265</v>
      </c>
      <c r="BL999" s="226">
        <f t="shared" si="423"/>
        <v>99.468791500664</v>
      </c>
      <c r="BM999" s="226">
        <f t="shared" si="424"/>
        <v>78.0208333333333</v>
      </c>
      <c r="BN999" s="237">
        <f t="shared" si="437"/>
        <v>0.166666666666667</v>
      </c>
      <c r="BO999" s="237">
        <f t="shared" si="438"/>
        <v>940</v>
      </c>
      <c r="BP999" s="237">
        <f t="shared" si="439"/>
        <v>0.916666666666666</v>
      </c>
      <c r="BQ999" s="238">
        <f t="shared" si="440"/>
        <v>110</v>
      </c>
      <c r="BW999" s="153">
        <f t="shared" si="431"/>
        <v>752</v>
      </c>
    </row>
    <row r="1000" spans="1:75">
      <c r="A1000" s="170">
        <v>1057</v>
      </c>
      <c r="B1000" s="171">
        <v>46067</v>
      </c>
      <c r="C1000" s="223" t="s">
        <v>97</v>
      </c>
      <c r="D1000" s="130" t="str">
        <f t="shared" si="418"/>
        <v>IG</v>
      </c>
      <c r="E1000" s="172" t="s">
        <v>152</v>
      </c>
      <c r="F1000" s="172" t="s">
        <v>134</v>
      </c>
      <c r="G1000" s="173" t="s">
        <v>185</v>
      </c>
      <c r="H1000" s="173"/>
      <c r="I1000" s="173"/>
      <c r="J1000" s="105">
        <v>201049.11</v>
      </c>
      <c r="K1000" s="197" t="str">
        <f>VLOOKUP(J1000,'[3]Item List (3)'!A$1:B$110000,2,FALSE)</f>
        <v>NUTR. OR 1542X</v>
      </c>
      <c r="L1000" s="105">
        <v>251121004</v>
      </c>
      <c r="M1000" s="198" t="str">
        <f t="shared" si="432"/>
        <v>OR</v>
      </c>
      <c r="N1000" s="153">
        <v>50</v>
      </c>
      <c r="O1000" s="199">
        <f t="shared" si="433"/>
        <v>72</v>
      </c>
      <c r="P1000" s="153">
        <v>1</v>
      </c>
      <c r="Q1000" s="153">
        <v>45</v>
      </c>
      <c r="R1000" s="153">
        <v>26</v>
      </c>
      <c r="S1000" s="153">
        <v>4</v>
      </c>
      <c r="T1000" s="153"/>
      <c r="U1000" s="209">
        <f t="shared" si="434"/>
        <v>49</v>
      </c>
      <c r="V1000" s="153">
        <v>75</v>
      </c>
      <c r="W1000" s="153"/>
      <c r="X1000" s="153"/>
      <c r="Y1000" s="153"/>
      <c r="Z1000" s="153">
        <v>30</v>
      </c>
      <c r="AA1000" s="153"/>
      <c r="AB1000" s="153"/>
      <c r="AC1000" s="153">
        <v>80</v>
      </c>
      <c r="AD1000" s="153"/>
      <c r="AE1000" s="153"/>
      <c r="AF1000" s="153"/>
      <c r="AG1000" s="153">
        <v>225</v>
      </c>
      <c r="AH1000" s="153"/>
      <c r="AI1000" s="153"/>
      <c r="AJ1000" s="153"/>
      <c r="AK1000" s="153"/>
      <c r="AL1000" s="153"/>
      <c r="AM1000" s="153"/>
      <c r="AN1000" s="153"/>
      <c r="AO1000" s="153"/>
      <c r="AP1000" s="153"/>
      <c r="AQ1000" s="153"/>
      <c r="AR1000" s="153">
        <v>30</v>
      </c>
      <c r="AS1000" s="153"/>
      <c r="AT1000" s="153"/>
      <c r="AU1000" s="153"/>
      <c r="AV1000" s="153"/>
      <c r="AW1000" s="153"/>
      <c r="AX1000" s="153"/>
      <c r="AY1000" s="153"/>
      <c r="AZ1000" s="153">
        <v>40</v>
      </c>
      <c r="BA1000" s="153"/>
      <c r="BB1000" s="153"/>
      <c r="BC1000" s="153"/>
      <c r="BD1000" s="153"/>
      <c r="BE1000" s="153"/>
      <c r="BF1000" s="153"/>
      <c r="BG1000" s="223">
        <f t="shared" si="435"/>
        <v>480</v>
      </c>
      <c r="BH1000" s="224">
        <f t="shared" si="436"/>
        <v>8</v>
      </c>
      <c r="BI1000" s="225">
        <f t="shared" si="420"/>
        <v>1.25</v>
      </c>
      <c r="BJ1000" s="225">
        <f t="shared" si="421"/>
        <v>15.625</v>
      </c>
      <c r="BK1000" s="226">
        <f t="shared" si="422"/>
        <v>54.4444444444444</v>
      </c>
      <c r="BL1000" s="226">
        <f t="shared" si="423"/>
        <v>38.7755102040816</v>
      </c>
      <c r="BM1000" s="226">
        <f t="shared" si="424"/>
        <v>3.29861111111111</v>
      </c>
      <c r="BN1000" s="237">
        <f t="shared" si="437"/>
        <v>0</v>
      </c>
      <c r="BO1000" s="237">
        <f t="shared" si="438"/>
        <v>576</v>
      </c>
      <c r="BP1000" s="237">
        <f t="shared" si="439"/>
        <v>6.75</v>
      </c>
      <c r="BQ1000" s="238">
        <f t="shared" si="440"/>
        <v>486</v>
      </c>
      <c r="BW1000" s="153">
        <f t="shared" si="431"/>
        <v>45</v>
      </c>
    </row>
    <row r="1001" spans="1:75">
      <c r="A1001" s="170">
        <v>1058</v>
      </c>
      <c r="B1001" s="171">
        <v>46067</v>
      </c>
      <c r="C1001" s="223" t="s">
        <v>99</v>
      </c>
      <c r="D1001" s="130" t="str">
        <f t="shared" si="418"/>
        <v>IG</v>
      </c>
      <c r="E1001" s="172" t="s">
        <v>152</v>
      </c>
      <c r="F1001" s="172" t="s">
        <v>134</v>
      </c>
      <c r="G1001" s="173" t="s">
        <v>185</v>
      </c>
      <c r="H1001" s="173"/>
      <c r="I1001" s="173"/>
      <c r="J1001" s="105">
        <v>201049.11</v>
      </c>
      <c r="K1001" s="197" t="str">
        <f>VLOOKUP(J1001,'[3]Item List (3)'!A$1:B$110000,2,FALSE)</f>
        <v>NUTR. OR 1542X</v>
      </c>
      <c r="L1001" s="105">
        <v>251121004</v>
      </c>
      <c r="M1001" s="198" t="str">
        <f t="shared" si="432"/>
        <v>OR</v>
      </c>
      <c r="N1001" s="153">
        <v>50</v>
      </c>
      <c r="O1001" s="199">
        <f t="shared" si="433"/>
        <v>72</v>
      </c>
      <c r="P1001" s="153">
        <v>1</v>
      </c>
      <c r="Q1001" s="153">
        <v>87</v>
      </c>
      <c r="R1001" s="153">
        <v>9</v>
      </c>
      <c r="S1001" s="153">
        <v>4</v>
      </c>
      <c r="T1001" s="153"/>
      <c r="U1001" s="209">
        <f t="shared" si="434"/>
        <v>91</v>
      </c>
      <c r="V1001" s="153">
        <v>110</v>
      </c>
      <c r="W1001" s="153"/>
      <c r="X1001" s="153"/>
      <c r="Y1001" s="153"/>
      <c r="Z1001" s="153"/>
      <c r="AA1001" s="153"/>
      <c r="AB1001" s="153"/>
      <c r="AC1001" s="153"/>
      <c r="AD1001" s="153"/>
      <c r="AE1001" s="153"/>
      <c r="AF1001" s="153"/>
      <c r="AG1001" s="153"/>
      <c r="AH1001" s="153"/>
      <c r="AI1001" s="153"/>
      <c r="AJ1001" s="153"/>
      <c r="AK1001" s="153"/>
      <c r="AL1001" s="153"/>
      <c r="AM1001" s="153"/>
      <c r="AN1001" s="153"/>
      <c r="AO1001" s="153"/>
      <c r="AP1001" s="153">
        <v>10</v>
      </c>
      <c r="AQ1001" s="153"/>
      <c r="AR1001" s="153">
        <v>360</v>
      </c>
      <c r="AS1001" s="153"/>
      <c r="AT1001" s="153"/>
      <c r="AU1001" s="153"/>
      <c r="AV1001" s="153"/>
      <c r="AW1001" s="153"/>
      <c r="AX1001" s="153"/>
      <c r="AY1001" s="153"/>
      <c r="AZ1001" s="153"/>
      <c r="BA1001" s="153"/>
      <c r="BB1001" s="153"/>
      <c r="BC1001" s="153"/>
      <c r="BD1001" s="153"/>
      <c r="BE1001" s="153"/>
      <c r="BF1001" s="153"/>
      <c r="BG1001" s="223">
        <f t="shared" ref="BG1001:BG1045" si="441">SUM(V1001:BF1001)</f>
        <v>480</v>
      </c>
      <c r="BH1001" s="224">
        <f t="shared" si="436"/>
        <v>8</v>
      </c>
      <c r="BI1001" s="225">
        <f t="shared" si="420"/>
        <v>1.83333333333333</v>
      </c>
      <c r="BJ1001" s="225">
        <f t="shared" si="421"/>
        <v>22.9166666666667</v>
      </c>
      <c r="BK1001" s="226">
        <f t="shared" si="422"/>
        <v>68.9393939393941</v>
      </c>
      <c r="BL1001" s="226">
        <f t="shared" si="423"/>
        <v>85.7142857142857</v>
      </c>
      <c r="BM1001" s="226">
        <f t="shared" si="424"/>
        <v>13.5416666666667</v>
      </c>
      <c r="BN1001" s="237">
        <f t="shared" si="437"/>
        <v>0.166666666666667</v>
      </c>
      <c r="BO1001" s="237">
        <f t="shared" si="438"/>
        <v>564</v>
      </c>
      <c r="BP1001" s="237">
        <f t="shared" si="439"/>
        <v>6</v>
      </c>
      <c r="BQ1001" s="238">
        <f t="shared" si="440"/>
        <v>432</v>
      </c>
      <c r="BW1001" s="153">
        <f t="shared" si="431"/>
        <v>87</v>
      </c>
    </row>
    <row r="1002" spans="1:75">
      <c r="A1002" s="170">
        <v>1059</v>
      </c>
      <c r="B1002" s="171">
        <v>46067</v>
      </c>
      <c r="C1002" s="223" t="s">
        <v>97</v>
      </c>
      <c r="D1002" s="130" t="str">
        <f t="shared" si="418"/>
        <v>IG</v>
      </c>
      <c r="E1002" s="172" t="s">
        <v>153</v>
      </c>
      <c r="F1002" s="172" t="s">
        <v>134</v>
      </c>
      <c r="G1002" s="173" t="s">
        <v>155</v>
      </c>
      <c r="H1002" s="173"/>
      <c r="I1002" s="173"/>
      <c r="J1002" s="105">
        <v>208448</v>
      </c>
      <c r="K1002" s="197" t="str">
        <f>VLOOKUP(J1002,'[3]Item List (3)'!A$1:B$110000,2,FALSE)</f>
        <v>R.OR 448(JC 8007) </v>
      </c>
      <c r="L1002" s="105">
        <v>251223010</v>
      </c>
      <c r="M1002" s="198" t="str">
        <f t="shared" si="432"/>
        <v>OR</v>
      </c>
      <c r="N1002" s="153">
        <v>30</v>
      </c>
      <c r="O1002" s="199">
        <f t="shared" si="433"/>
        <v>120</v>
      </c>
      <c r="P1002" s="153">
        <v>1</v>
      </c>
      <c r="Q1002" s="153">
        <v>677</v>
      </c>
      <c r="R1002" s="153">
        <v>18</v>
      </c>
      <c r="S1002" s="153">
        <v>2</v>
      </c>
      <c r="T1002" s="153"/>
      <c r="U1002" s="209">
        <f t="shared" si="434"/>
        <v>679</v>
      </c>
      <c r="V1002" s="153">
        <v>395</v>
      </c>
      <c r="W1002" s="153"/>
      <c r="X1002" s="153"/>
      <c r="Y1002" s="153"/>
      <c r="Z1002" s="153">
        <v>10</v>
      </c>
      <c r="AA1002" s="153"/>
      <c r="AB1002" s="153"/>
      <c r="AC1002" s="153"/>
      <c r="AD1002" s="153"/>
      <c r="AE1002" s="153">
        <v>5</v>
      </c>
      <c r="AF1002" s="153"/>
      <c r="AG1002" s="153"/>
      <c r="AH1002" s="153"/>
      <c r="AI1002" s="153"/>
      <c r="AJ1002" s="153"/>
      <c r="AK1002" s="153"/>
      <c r="AL1002" s="153"/>
      <c r="AM1002" s="153"/>
      <c r="AN1002" s="153"/>
      <c r="AO1002" s="153"/>
      <c r="AP1002" s="153">
        <v>20</v>
      </c>
      <c r="AQ1002" s="153"/>
      <c r="AR1002" s="153"/>
      <c r="AS1002" s="153"/>
      <c r="AT1002" s="153"/>
      <c r="AU1002" s="153"/>
      <c r="AV1002" s="153"/>
      <c r="AW1002" s="153"/>
      <c r="AX1002" s="153"/>
      <c r="AY1002" s="153"/>
      <c r="AZ1002" s="153">
        <v>40</v>
      </c>
      <c r="BA1002" s="153"/>
      <c r="BB1002" s="153"/>
      <c r="BC1002" s="153">
        <v>10</v>
      </c>
      <c r="BD1002" s="153"/>
      <c r="BE1002" s="153"/>
      <c r="BF1002" s="153"/>
      <c r="BG1002" s="223">
        <f t="shared" si="441"/>
        <v>480</v>
      </c>
      <c r="BH1002" s="224">
        <f t="shared" si="436"/>
        <v>8</v>
      </c>
      <c r="BI1002" s="225">
        <f t="shared" si="420"/>
        <v>6.58333333333333</v>
      </c>
      <c r="BJ1002" s="225">
        <f t="shared" si="421"/>
        <v>82.2916666666667</v>
      </c>
      <c r="BK1002" s="226">
        <f t="shared" si="422"/>
        <v>85.9493670886076</v>
      </c>
      <c r="BL1002" s="226">
        <f t="shared" si="423"/>
        <v>97.0544918998527</v>
      </c>
      <c r="BM1002" s="226">
        <f t="shared" si="424"/>
        <v>68.6458333333334</v>
      </c>
      <c r="BN1002" s="237">
        <f t="shared" si="437"/>
        <v>0.333333333333333</v>
      </c>
      <c r="BO1002" s="237">
        <f t="shared" si="438"/>
        <v>920</v>
      </c>
      <c r="BP1002" s="237">
        <f t="shared" si="439"/>
        <v>1.08333333333333</v>
      </c>
      <c r="BQ1002" s="238">
        <f t="shared" si="440"/>
        <v>130</v>
      </c>
      <c r="BW1002" s="153">
        <f t="shared" si="431"/>
        <v>677</v>
      </c>
    </row>
    <row r="1003" spans="1:75">
      <c r="A1003" s="170">
        <v>1060</v>
      </c>
      <c r="B1003" s="171">
        <v>46067</v>
      </c>
      <c r="C1003" s="223" t="s">
        <v>99</v>
      </c>
      <c r="D1003" s="130" t="str">
        <f t="shared" si="418"/>
        <v>IG</v>
      </c>
      <c r="E1003" s="172" t="s">
        <v>153</v>
      </c>
      <c r="F1003" s="172" t="s">
        <v>134</v>
      </c>
      <c r="G1003" s="173" t="s">
        <v>135</v>
      </c>
      <c r="H1003" s="173"/>
      <c r="I1003" s="173"/>
      <c r="J1003" s="105">
        <v>208448</v>
      </c>
      <c r="K1003" s="197" t="str">
        <f>VLOOKUP(J1003,'[3]Item List (3)'!A$1:B$110000,2,FALSE)</f>
        <v>R.OR 448(JC 8007) </v>
      </c>
      <c r="L1003" s="105">
        <v>251223010</v>
      </c>
      <c r="M1003" s="198" t="str">
        <f t="shared" si="432"/>
        <v>OR</v>
      </c>
      <c r="N1003" s="153">
        <v>30</v>
      </c>
      <c r="O1003" s="199">
        <f t="shared" si="433"/>
        <v>120</v>
      </c>
      <c r="P1003" s="153">
        <v>1</v>
      </c>
      <c r="Q1003" s="153">
        <v>786</v>
      </c>
      <c r="R1003" s="153">
        <v>8</v>
      </c>
      <c r="S1003" s="153">
        <v>16</v>
      </c>
      <c r="T1003" s="153"/>
      <c r="U1003" s="209">
        <f t="shared" si="434"/>
        <v>802</v>
      </c>
      <c r="V1003" s="153">
        <v>455</v>
      </c>
      <c r="W1003" s="153"/>
      <c r="X1003" s="153"/>
      <c r="Y1003" s="153"/>
      <c r="Z1003" s="153"/>
      <c r="AA1003" s="153"/>
      <c r="AB1003" s="153"/>
      <c r="AC1003" s="153"/>
      <c r="AD1003" s="153"/>
      <c r="AE1003" s="153"/>
      <c r="AF1003" s="153"/>
      <c r="AG1003" s="153"/>
      <c r="AH1003" s="153"/>
      <c r="AI1003" s="153"/>
      <c r="AJ1003" s="153"/>
      <c r="AK1003" s="153"/>
      <c r="AL1003" s="153"/>
      <c r="AM1003" s="153"/>
      <c r="AN1003" s="153"/>
      <c r="AO1003" s="153"/>
      <c r="AP1003" s="153">
        <v>20</v>
      </c>
      <c r="AQ1003" s="153"/>
      <c r="AR1003" s="153"/>
      <c r="AS1003" s="153"/>
      <c r="AT1003" s="153"/>
      <c r="AU1003" s="153"/>
      <c r="AV1003" s="153"/>
      <c r="AW1003" s="153"/>
      <c r="AX1003" s="153"/>
      <c r="AY1003" s="153"/>
      <c r="AZ1003" s="153"/>
      <c r="BA1003" s="153"/>
      <c r="BB1003" s="153"/>
      <c r="BC1003" s="153"/>
      <c r="BD1003" s="153"/>
      <c r="BE1003" s="153">
        <v>5</v>
      </c>
      <c r="BF1003" s="153"/>
      <c r="BG1003" s="223">
        <f t="shared" si="441"/>
        <v>480</v>
      </c>
      <c r="BH1003" s="224">
        <f t="shared" si="436"/>
        <v>8</v>
      </c>
      <c r="BI1003" s="225">
        <f t="shared" si="420"/>
        <v>7.58333333333333</v>
      </c>
      <c r="BJ1003" s="225">
        <f t="shared" si="421"/>
        <v>94.7916666666667</v>
      </c>
      <c r="BK1003" s="226">
        <f t="shared" si="422"/>
        <v>88.1318681318682</v>
      </c>
      <c r="BL1003" s="226">
        <f t="shared" si="423"/>
        <v>97.0074812967581</v>
      </c>
      <c r="BM1003" s="226">
        <f t="shared" si="424"/>
        <v>81.0416666666667</v>
      </c>
      <c r="BN1003" s="237">
        <f t="shared" si="437"/>
        <v>0.416666666666667</v>
      </c>
      <c r="BO1003" s="237">
        <f t="shared" si="438"/>
        <v>910</v>
      </c>
      <c r="BP1003" s="237">
        <f t="shared" si="439"/>
        <v>-3.33066907387547e-16</v>
      </c>
      <c r="BQ1003" s="238">
        <f t="shared" si="440"/>
        <v>-3.99680288865056e-14</v>
      </c>
      <c r="BW1003" s="153">
        <f t="shared" si="431"/>
        <v>786</v>
      </c>
    </row>
    <row r="1004" spans="1:75">
      <c r="A1004" s="170">
        <v>1061</v>
      </c>
      <c r="B1004" s="171">
        <v>46067</v>
      </c>
      <c r="C1004" s="223" t="s">
        <v>97</v>
      </c>
      <c r="D1004" s="130" t="str">
        <f t="shared" si="418"/>
        <v>IG</v>
      </c>
      <c r="E1004" s="172" t="s">
        <v>156</v>
      </c>
      <c r="F1004" s="172" t="s">
        <v>134</v>
      </c>
      <c r="G1004" s="173" t="s">
        <v>126</v>
      </c>
      <c r="H1004" s="173"/>
      <c r="I1004" s="173"/>
      <c r="J1004" s="105">
        <v>208281</v>
      </c>
      <c r="K1004" s="197" t="str">
        <f>VLOOKUP(J1004,'[3]Item List (3)'!A$1:B$110000,2,FALSE)</f>
        <v>D.OR 14536 </v>
      </c>
      <c r="L1004" s="105">
        <v>251230010</v>
      </c>
      <c r="M1004" s="198" t="str">
        <f t="shared" si="432"/>
        <v>OR</v>
      </c>
      <c r="N1004" s="153">
        <v>90</v>
      </c>
      <c r="O1004" s="199">
        <f t="shared" si="433"/>
        <v>40</v>
      </c>
      <c r="P1004" s="153">
        <v>1</v>
      </c>
      <c r="Q1004" s="153">
        <v>135</v>
      </c>
      <c r="R1004" s="153">
        <v>22</v>
      </c>
      <c r="S1004" s="153">
        <v>1</v>
      </c>
      <c r="T1004" s="153"/>
      <c r="U1004" s="209">
        <f t="shared" si="434"/>
        <v>136</v>
      </c>
      <c r="V1004" s="153">
        <v>295</v>
      </c>
      <c r="W1004" s="153"/>
      <c r="X1004" s="153">
        <v>15</v>
      </c>
      <c r="Y1004" s="153"/>
      <c r="Z1004" s="153"/>
      <c r="AA1004" s="153"/>
      <c r="AB1004" s="153"/>
      <c r="AC1004" s="153"/>
      <c r="AD1004" s="153"/>
      <c r="AE1004" s="153"/>
      <c r="AF1004" s="153"/>
      <c r="AG1004" s="153"/>
      <c r="AH1004" s="153"/>
      <c r="AI1004" s="153"/>
      <c r="AJ1004" s="153"/>
      <c r="AK1004" s="153"/>
      <c r="AL1004" s="153"/>
      <c r="AM1004" s="153"/>
      <c r="AN1004" s="153"/>
      <c r="AO1004" s="153"/>
      <c r="AP1004" s="153"/>
      <c r="AQ1004" s="153"/>
      <c r="AR1004" s="153">
        <v>110</v>
      </c>
      <c r="AS1004" s="153"/>
      <c r="AT1004" s="153"/>
      <c r="AU1004" s="153"/>
      <c r="AV1004" s="153"/>
      <c r="AW1004" s="153"/>
      <c r="AX1004" s="153"/>
      <c r="AY1004" s="153"/>
      <c r="AZ1004" s="153">
        <v>60</v>
      </c>
      <c r="BA1004" s="153"/>
      <c r="BB1004" s="153"/>
      <c r="BC1004" s="153"/>
      <c r="BD1004" s="153"/>
      <c r="BE1004" s="153"/>
      <c r="BF1004" s="153"/>
      <c r="BG1004" s="223">
        <f t="shared" si="441"/>
        <v>480</v>
      </c>
      <c r="BH1004" s="224">
        <f t="shared" si="436"/>
        <v>8</v>
      </c>
      <c r="BI1004" s="225">
        <f t="shared" si="420"/>
        <v>4.91666666666667</v>
      </c>
      <c r="BJ1004" s="225">
        <f t="shared" si="421"/>
        <v>61.4583333333333</v>
      </c>
      <c r="BK1004" s="226">
        <f t="shared" si="422"/>
        <v>69.1525423728813</v>
      </c>
      <c r="BL1004" s="226">
        <f t="shared" si="423"/>
        <v>83.0882352941177</v>
      </c>
      <c r="BM1004" s="226">
        <f t="shared" si="424"/>
        <v>35.3125</v>
      </c>
      <c r="BN1004" s="237">
        <f t="shared" si="437"/>
        <v>0</v>
      </c>
      <c r="BO1004" s="237">
        <f t="shared" si="438"/>
        <v>320</v>
      </c>
      <c r="BP1004" s="237">
        <f t="shared" si="439"/>
        <v>3.08333333333333</v>
      </c>
      <c r="BQ1004" s="238">
        <f t="shared" si="440"/>
        <v>123.333333333333</v>
      </c>
      <c r="BW1004" s="153">
        <f t="shared" si="431"/>
        <v>135</v>
      </c>
    </row>
    <row r="1005" spans="1:75">
      <c r="A1005" s="170">
        <v>1062</v>
      </c>
      <c r="B1005" s="171">
        <v>46067</v>
      </c>
      <c r="C1005" s="223" t="s">
        <v>99</v>
      </c>
      <c r="D1005" s="130" t="str">
        <f t="shared" si="418"/>
        <v>IG</v>
      </c>
      <c r="E1005" s="172" t="s">
        <v>156</v>
      </c>
      <c r="F1005" s="172"/>
      <c r="G1005" s="173"/>
      <c r="H1005" s="173"/>
      <c r="I1005" s="173"/>
      <c r="J1005" s="105"/>
      <c r="K1005" s="197" t="e">
        <f>VLOOKUP(J1005,'[3]Item List (3)'!A$1:B$110000,2,FALSE)</f>
        <v>#N/A</v>
      </c>
      <c r="L1005" s="105"/>
      <c r="M1005" s="198" t="str">
        <f t="shared" si="432"/>
        <v>IR</v>
      </c>
      <c r="N1005" s="153"/>
      <c r="O1005" s="199" t="str">
        <f t="shared" si="433"/>
        <v/>
      </c>
      <c r="P1005" s="153"/>
      <c r="Q1005" s="153"/>
      <c r="R1005" s="153"/>
      <c r="S1005" s="153"/>
      <c r="T1005" s="153"/>
      <c r="U1005" s="209">
        <f t="shared" si="434"/>
        <v>0</v>
      </c>
      <c r="V1005" s="153"/>
      <c r="W1005" s="153"/>
      <c r="X1005" s="153"/>
      <c r="Y1005" s="153"/>
      <c r="Z1005" s="153"/>
      <c r="AA1005" s="153"/>
      <c r="AB1005" s="153"/>
      <c r="AC1005" s="153"/>
      <c r="AD1005" s="153"/>
      <c r="AE1005" s="153"/>
      <c r="AF1005" s="153"/>
      <c r="AG1005" s="153"/>
      <c r="AH1005" s="153"/>
      <c r="AI1005" s="153"/>
      <c r="AJ1005" s="153"/>
      <c r="AK1005" s="153"/>
      <c r="AL1005" s="153"/>
      <c r="AM1005" s="153"/>
      <c r="AN1005" s="153"/>
      <c r="AO1005" s="153"/>
      <c r="AP1005" s="153"/>
      <c r="AQ1005" s="153"/>
      <c r="AR1005" s="153">
        <v>480</v>
      </c>
      <c r="AS1005" s="153"/>
      <c r="AT1005" s="153"/>
      <c r="AU1005" s="153"/>
      <c r="AV1005" s="153"/>
      <c r="AW1005" s="153"/>
      <c r="AX1005" s="153"/>
      <c r="AY1005" s="153"/>
      <c r="AZ1005" s="153"/>
      <c r="BA1005" s="153"/>
      <c r="BB1005" s="153"/>
      <c r="BC1005" s="153"/>
      <c r="BD1005" s="153"/>
      <c r="BE1005" s="153"/>
      <c r="BF1005" s="153"/>
      <c r="BG1005" s="223">
        <f t="shared" si="441"/>
        <v>480</v>
      </c>
      <c r="BH1005" s="224">
        <f t="shared" si="436"/>
        <v>8</v>
      </c>
      <c r="BI1005" s="225">
        <f t="shared" si="420"/>
        <v>0</v>
      </c>
      <c r="BJ1005" s="225">
        <f t="shared" si="421"/>
        <v>0</v>
      </c>
      <c r="BK1005" s="226">
        <f t="shared" si="422"/>
        <v>0</v>
      </c>
      <c r="BL1005" s="226">
        <f t="shared" si="423"/>
        <v>0</v>
      </c>
      <c r="BM1005" s="226">
        <f t="shared" si="424"/>
        <v>0</v>
      </c>
      <c r="BN1005" s="237">
        <f t="shared" si="437"/>
        <v>0</v>
      </c>
      <c r="BO1005" s="237">
        <f t="shared" si="438"/>
        <v>0</v>
      </c>
      <c r="BP1005" s="237">
        <f t="shared" si="439"/>
        <v>8</v>
      </c>
      <c r="BQ1005" s="238">
        <f t="shared" si="440"/>
        <v>0</v>
      </c>
      <c r="BW1005" s="153">
        <f t="shared" si="431"/>
        <v>0</v>
      </c>
    </row>
    <row r="1006" spans="1:75">
      <c r="A1006" s="170">
        <v>1063</v>
      </c>
      <c r="B1006" s="171">
        <v>46067</v>
      </c>
      <c r="C1006" s="223" t="s">
        <v>97</v>
      </c>
      <c r="D1006" s="130" t="str">
        <f t="shared" si="418"/>
        <v>IG</v>
      </c>
      <c r="E1006" s="172" t="s">
        <v>158</v>
      </c>
      <c r="F1006" s="172" t="s">
        <v>134</v>
      </c>
      <c r="G1006" s="173" t="s">
        <v>186</v>
      </c>
      <c r="H1006" s="173"/>
      <c r="I1006" s="173"/>
      <c r="J1006" s="105">
        <v>104247</v>
      </c>
      <c r="K1006" s="197" t="str">
        <f>VLOOKUP(J1006,'[3]Item List (3)'!A$1:B$110000,2,FALSE)</f>
        <v>IR.209</v>
      </c>
      <c r="L1006" s="105">
        <v>260104001</v>
      </c>
      <c r="M1006" s="198" t="str">
        <f t="shared" si="432"/>
        <v>IR</v>
      </c>
      <c r="N1006" s="153">
        <v>30</v>
      </c>
      <c r="O1006" s="199">
        <f t="shared" si="433"/>
        <v>120</v>
      </c>
      <c r="P1006" s="153">
        <v>1</v>
      </c>
      <c r="Q1006" s="153">
        <v>336</v>
      </c>
      <c r="R1006" s="153">
        <v>2</v>
      </c>
      <c r="S1006" s="153"/>
      <c r="T1006" s="153"/>
      <c r="U1006" s="209">
        <f t="shared" si="434"/>
        <v>336</v>
      </c>
      <c r="V1006" s="153">
        <v>240</v>
      </c>
      <c r="W1006" s="153"/>
      <c r="X1006" s="153"/>
      <c r="Y1006" s="153"/>
      <c r="Z1006" s="153"/>
      <c r="AA1006" s="153"/>
      <c r="AB1006" s="153"/>
      <c r="AC1006" s="153"/>
      <c r="AD1006" s="153"/>
      <c r="AE1006" s="153"/>
      <c r="AF1006" s="153"/>
      <c r="AG1006" s="153"/>
      <c r="AH1006" s="153"/>
      <c r="AI1006" s="153"/>
      <c r="AJ1006" s="153"/>
      <c r="AK1006" s="153"/>
      <c r="AL1006" s="153"/>
      <c r="AM1006" s="153"/>
      <c r="AN1006" s="153"/>
      <c r="AO1006" s="153"/>
      <c r="AP1006" s="153"/>
      <c r="AQ1006" s="153"/>
      <c r="AR1006" s="153">
        <v>240</v>
      </c>
      <c r="AS1006" s="153"/>
      <c r="AT1006" s="153"/>
      <c r="AU1006" s="153"/>
      <c r="AV1006" s="153"/>
      <c r="AW1006" s="153"/>
      <c r="AX1006" s="153"/>
      <c r="AY1006" s="153"/>
      <c r="AZ1006" s="153"/>
      <c r="BA1006" s="153"/>
      <c r="BB1006" s="153"/>
      <c r="BC1006" s="153"/>
      <c r="BD1006" s="153"/>
      <c r="BE1006" s="153"/>
      <c r="BF1006" s="153"/>
      <c r="BG1006" s="223">
        <f t="shared" si="441"/>
        <v>480</v>
      </c>
      <c r="BH1006" s="224">
        <f t="shared" si="436"/>
        <v>8</v>
      </c>
      <c r="BI1006" s="225">
        <f t="shared" si="420"/>
        <v>4</v>
      </c>
      <c r="BJ1006" s="225">
        <f t="shared" si="421"/>
        <v>50</v>
      </c>
      <c r="BK1006" s="226">
        <f t="shared" si="422"/>
        <v>70</v>
      </c>
      <c r="BL1006" s="226">
        <f t="shared" si="423"/>
        <v>99.4047619047619</v>
      </c>
      <c r="BM1006" s="226">
        <f t="shared" si="424"/>
        <v>34.7916666666667</v>
      </c>
      <c r="BN1006" s="237">
        <f t="shared" si="437"/>
        <v>0</v>
      </c>
      <c r="BO1006" s="237">
        <f t="shared" si="438"/>
        <v>960</v>
      </c>
      <c r="BP1006" s="237">
        <f t="shared" si="439"/>
        <v>4</v>
      </c>
      <c r="BQ1006" s="238">
        <f t="shared" si="440"/>
        <v>480</v>
      </c>
      <c r="BW1006" s="153">
        <f t="shared" si="431"/>
        <v>336</v>
      </c>
    </row>
    <row r="1007" spans="1:75">
      <c r="A1007" s="170">
        <v>1064</v>
      </c>
      <c r="B1007" s="171">
        <v>46067</v>
      </c>
      <c r="C1007" s="223" t="s">
        <v>99</v>
      </c>
      <c r="D1007" s="130" t="str">
        <f t="shared" si="418"/>
        <v>IG</v>
      </c>
      <c r="E1007" s="172" t="s">
        <v>158</v>
      </c>
      <c r="F1007" s="172"/>
      <c r="G1007" s="173"/>
      <c r="H1007" s="173"/>
      <c r="I1007" s="173"/>
      <c r="J1007" s="105"/>
      <c r="K1007" s="197" t="e">
        <f>VLOOKUP(J1007,'[3]Item List (3)'!A$1:B$110000,2,FALSE)</f>
        <v>#N/A</v>
      </c>
      <c r="L1007" s="105"/>
      <c r="M1007" s="198" t="str">
        <f t="shared" si="432"/>
        <v>IR</v>
      </c>
      <c r="N1007" s="153"/>
      <c r="O1007" s="199" t="str">
        <f t="shared" si="433"/>
        <v/>
      </c>
      <c r="P1007" s="153"/>
      <c r="Q1007" s="153"/>
      <c r="R1007" s="153"/>
      <c r="S1007" s="153"/>
      <c r="T1007" s="153"/>
      <c r="U1007" s="209">
        <f t="shared" si="434"/>
        <v>0</v>
      </c>
      <c r="V1007" s="153"/>
      <c r="W1007" s="153"/>
      <c r="X1007" s="153"/>
      <c r="Y1007" s="153"/>
      <c r="Z1007" s="153"/>
      <c r="AA1007" s="153"/>
      <c r="AB1007" s="153"/>
      <c r="AC1007" s="153"/>
      <c r="AD1007" s="153"/>
      <c r="AE1007" s="153"/>
      <c r="AF1007" s="153"/>
      <c r="AG1007" s="153"/>
      <c r="AH1007" s="153"/>
      <c r="AI1007" s="153"/>
      <c r="AJ1007" s="153"/>
      <c r="AK1007" s="153"/>
      <c r="AL1007" s="153"/>
      <c r="AM1007" s="153"/>
      <c r="AN1007" s="153"/>
      <c r="AO1007" s="153"/>
      <c r="AP1007" s="153"/>
      <c r="AQ1007" s="153"/>
      <c r="AR1007" s="153">
        <v>480</v>
      </c>
      <c r="AS1007" s="153"/>
      <c r="AT1007" s="153"/>
      <c r="AU1007" s="153"/>
      <c r="AV1007" s="153"/>
      <c r="AW1007" s="153"/>
      <c r="AX1007" s="153"/>
      <c r="AY1007" s="153"/>
      <c r="AZ1007" s="153"/>
      <c r="BA1007" s="153"/>
      <c r="BB1007" s="153"/>
      <c r="BC1007" s="153"/>
      <c r="BD1007" s="153"/>
      <c r="BE1007" s="153"/>
      <c r="BF1007" s="153"/>
      <c r="BG1007" s="223">
        <f t="shared" si="441"/>
        <v>480</v>
      </c>
      <c r="BH1007" s="224">
        <f t="shared" si="436"/>
        <v>8</v>
      </c>
      <c r="BI1007" s="225">
        <f t="shared" si="420"/>
        <v>0</v>
      </c>
      <c r="BJ1007" s="225">
        <f t="shared" si="421"/>
        <v>0</v>
      </c>
      <c r="BK1007" s="226">
        <f t="shared" si="422"/>
        <v>0</v>
      </c>
      <c r="BL1007" s="226">
        <f t="shared" si="423"/>
        <v>0</v>
      </c>
      <c r="BM1007" s="226">
        <f t="shared" si="424"/>
        <v>0</v>
      </c>
      <c r="BN1007" s="237">
        <f t="shared" si="437"/>
        <v>0</v>
      </c>
      <c r="BO1007" s="237">
        <f t="shared" si="438"/>
        <v>0</v>
      </c>
      <c r="BP1007" s="237">
        <f t="shared" si="439"/>
        <v>8</v>
      </c>
      <c r="BQ1007" s="238">
        <f t="shared" si="440"/>
        <v>0</v>
      </c>
      <c r="BW1007" s="153">
        <f t="shared" si="431"/>
        <v>0</v>
      </c>
    </row>
    <row r="1008" spans="1:75">
      <c r="A1008" s="170">
        <v>1065</v>
      </c>
      <c r="B1008" s="171">
        <v>46067</v>
      </c>
      <c r="C1008" s="223" t="s">
        <v>97</v>
      </c>
      <c r="D1008" s="130" t="str">
        <f t="shared" si="418"/>
        <v>HO</v>
      </c>
      <c r="E1008" s="172" t="s">
        <v>159</v>
      </c>
      <c r="F1008" s="172" t="s">
        <v>160</v>
      </c>
      <c r="G1008" s="173" t="s">
        <v>157</v>
      </c>
      <c r="H1008" s="173"/>
      <c r="I1008" s="173"/>
      <c r="J1008" s="105">
        <v>208281</v>
      </c>
      <c r="K1008" s="197" t="str">
        <f>VLOOKUP(J1008,'[3]Item List (3)'!A$1:B$110000,2,FALSE)</f>
        <v>D.OR 14536 </v>
      </c>
      <c r="L1008" s="105">
        <v>251230010</v>
      </c>
      <c r="M1008" s="198" t="str">
        <f t="shared" si="432"/>
        <v>OR</v>
      </c>
      <c r="N1008" s="153">
        <v>85</v>
      </c>
      <c r="O1008" s="199">
        <f t="shared" si="433"/>
        <v>42.3529411764706</v>
      </c>
      <c r="P1008" s="153">
        <v>1</v>
      </c>
      <c r="Q1008" s="153">
        <v>219</v>
      </c>
      <c r="R1008" s="153"/>
      <c r="S1008" s="153"/>
      <c r="T1008" s="153"/>
      <c r="U1008" s="209">
        <f t="shared" si="434"/>
        <v>219</v>
      </c>
      <c r="V1008" s="153">
        <v>375</v>
      </c>
      <c r="W1008" s="153"/>
      <c r="X1008" s="153"/>
      <c r="Y1008" s="153"/>
      <c r="Z1008" s="153"/>
      <c r="AA1008" s="153"/>
      <c r="AB1008" s="153"/>
      <c r="AC1008" s="153"/>
      <c r="AD1008" s="153"/>
      <c r="AE1008" s="153"/>
      <c r="AF1008" s="153"/>
      <c r="AG1008" s="153"/>
      <c r="AH1008" s="153"/>
      <c r="AI1008" s="153"/>
      <c r="AJ1008" s="153"/>
      <c r="AK1008" s="153"/>
      <c r="AL1008" s="153"/>
      <c r="AM1008" s="153"/>
      <c r="AN1008" s="153"/>
      <c r="AO1008" s="153"/>
      <c r="AP1008" s="153">
        <v>45</v>
      </c>
      <c r="AQ1008" s="153"/>
      <c r="AR1008" s="153"/>
      <c r="AS1008" s="153"/>
      <c r="AT1008" s="153"/>
      <c r="AU1008" s="153"/>
      <c r="AV1008" s="153"/>
      <c r="AW1008" s="153"/>
      <c r="AX1008" s="153"/>
      <c r="AY1008" s="153"/>
      <c r="AZ1008" s="153">
        <v>60</v>
      </c>
      <c r="BA1008" s="153"/>
      <c r="BB1008" s="153"/>
      <c r="BC1008" s="153"/>
      <c r="BD1008" s="153"/>
      <c r="BE1008" s="153"/>
      <c r="BF1008" s="153"/>
      <c r="BG1008" s="223">
        <f t="shared" si="441"/>
        <v>480</v>
      </c>
      <c r="BH1008" s="224">
        <f t="shared" si="436"/>
        <v>8</v>
      </c>
      <c r="BI1008" s="225">
        <f t="shared" si="420"/>
        <v>6.25</v>
      </c>
      <c r="BJ1008" s="225">
        <f t="shared" si="421"/>
        <v>78.125</v>
      </c>
      <c r="BK1008" s="226">
        <f t="shared" si="422"/>
        <v>82.7333333333333</v>
      </c>
      <c r="BL1008" s="226">
        <f t="shared" si="423"/>
        <v>100</v>
      </c>
      <c r="BM1008" s="226">
        <f t="shared" si="424"/>
        <v>64.6354166666667</v>
      </c>
      <c r="BN1008" s="237">
        <f t="shared" si="437"/>
        <v>0.75</v>
      </c>
      <c r="BO1008" s="237">
        <f t="shared" si="438"/>
        <v>307.058823529412</v>
      </c>
      <c r="BP1008" s="237">
        <f t="shared" si="439"/>
        <v>1</v>
      </c>
      <c r="BQ1008" s="238">
        <f t="shared" si="440"/>
        <v>42.3529411764706</v>
      </c>
      <c r="BW1008" s="153">
        <f t="shared" si="431"/>
        <v>219</v>
      </c>
    </row>
    <row r="1009" spans="1:75">
      <c r="A1009" s="170">
        <v>1066</v>
      </c>
      <c r="B1009" s="171">
        <v>46067</v>
      </c>
      <c r="C1009" s="223" t="s">
        <v>99</v>
      </c>
      <c r="D1009" s="130" t="str">
        <f t="shared" si="418"/>
        <v>HO</v>
      </c>
      <c r="E1009" s="172" t="s">
        <v>159</v>
      </c>
      <c r="F1009" s="172" t="s">
        <v>160</v>
      </c>
      <c r="G1009" s="173" t="s">
        <v>157</v>
      </c>
      <c r="H1009" s="173"/>
      <c r="I1009" s="173"/>
      <c r="J1009" s="105">
        <v>208281</v>
      </c>
      <c r="K1009" s="197" t="str">
        <f>VLOOKUP(J1009,'[3]Item List (3)'!A$1:B$110000,2,FALSE)</f>
        <v>D.OR 14536 </v>
      </c>
      <c r="L1009" s="105">
        <v>251230010</v>
      </c>
      <c r="M1009" s="198" t="str">
        <f t="shared" si="432"/>
        <v>OR</v>
      </c>
      <c r="N1009" s="153">
        <v>85</v>
      </c>
      <c r="O1009" s="199">
        <f t="shared" si="433"/>
        <v>42.3529411764706</v>
      </c>
      <c r="P1009" s="153">
        <v>1</v>
      </c>
      <c r="Q1009" s="153">
        <v>133</v>
      </c>
      <c r="R1009" s="153"/>
      <c r="S1009" s="153"/>
      <c r="T1009" s="153"/>
      <c r="U1009" s="209">
        <f t="shared" si="434"/>
        <v>133</v>
      </c>
      <c r="V1009" s="153">
        <v>240</v>
      </c>
      <c r="W1009" s="153"/>
      <c r="X1009" s="153"/>
      <c r="Y1009" s="153"/>
      <c r="Z1009" s="153"/>
      <c r="AA1009" s="153"/>
      <c r="AB1009" s="153"/>
      <c r="AC1009" s="153"/>
      <c r="AD1009" s="153"/>
      <c r="AE1009" s="153"/>
      <c r="AF1009" s="153"/>
      <c r="AG1009" s="153"/>
      <c r="AH1009" s="153"/>
      <c r="AI1009" s="153"/>
      <c r="AJ1009" s="153"/>
      <c r="AK1009" s="153"/>
      <c r="AL1009" s="153"/>
      <c r="AM1009" s="153"/>
      <c r="AN1009" s="153"/>
      <c r="AO1009" s="153"/>
      <c r="AP1009" s="153">
        <v>15</v>
      </c>
      <c r="AQ1009" s="153"/>
      <c r="AR1009" s="153">
        <v>225</v>
      </c>
      <c r="AS1009" s="153"/>
      <c r="AT1009" s="153"/>
      <c r="AU1009" s="153"/>
      <c r="AV1009" s="153"/>
      <c r="AW1009" s="153"/>
      <c r="AX1009" s="153"/>
      <c r="AY1009" s="153"/>
      <c r="AZ1009" s="153"/>
      <c r="BA1009" s="153"/>
      <c r="BB1009" s="153"/>
      <c r="BC1009" s="153"/>
      <c r="BD1009" s="153"/>
      <c r="BE1009" s="153"/>
      <c r="BF1009" s="153"/>
      <c r="BG1009" s="223">
        <f t="shared" si="441"/>
        <v>480</v>
      </c>
      <c r="BH1009" s="224">
        <f t="shared" si="436"/>
        <v>8</v>
      </c>
      <c r="BI1009" s="225">
        <f t="shared" si="420"/>
        <v>4</v>
      </c>
      <c r="BJ1009" s="225">
        <f t="shared" si="421"/>
        <v>50</v>
      </c>
      <c r="BK1009" s="226">
        <f t="shared" si="422"/>
        <v>78.5069444444444</v>
      </c>
      <c r="BL1009" s="226">
        <f t="shared" si="423"/>
        <v>100</v>
      </c>
      <c r="BM1009" s="226">
        <f t="shared" si="424"/>
        <v>39.2534722222222</v>
      </c>
      <c r="BN1009" s="237">
        <f t="shared" si="437"/>
        <v>0.25</v>
      </c>
      <c r="BO1009" s="237">
        <f t="shared" si="438"/>
        <v>328.235294117647</v>
      </c>
      <c r="BP1009" s="237">
        <f t="shared" si="439"/>
        <v>3.75</v>
      </c>
      <c r="BQ1009" s="238">
        <f t="shared" si="440"/>
        <v>158.823529411765</v>
      </c>
      <c r="BW1009" s="153">
        <f t="shared" si="431"/>
        <v>133</v>
      </c>
    </row>
    <row r="1010" spans="1:75">
      <c r="A1010" s="170">
        <v>1067</v>
      </c>
      <c r="B1010" s="171">
        <v>46067</v>
      </c>
      <c r="C1010" s="223" t="s">
        <v>97</v>
      </c>
      <c r="D1010" s="130" t="str">
        <f t="shared" ref="D1010:D1071" si="442">LEFT(E1010,2)</f>
        <v>HO</v>
      </c>
      <c r="E1010" s="172" t="s">
        <v>163</v>
      </c>
      <c r="F1010" s="172" t="s">
        <v>160</v>
      </c>
      <c r="G1010" s="173" t="s">
        <v>165</v>
      </c>
      <c r="H1010" s="173"/>
      <c r="I1010" s="173"/>
      <c r="J1010" s="105">
        <v>208322.01</v>
      </c>
      <c r="K1010" s="197" t="str">
        <f>VLOOKUP(J1010,'[3]Item List (3)'!A$1:B$110000,2,FALSE)</f>
        <v>NA/RNA.OR 49/32</v>
      </c>
      <c r="L1010" s="105">
        <v>260101002</v>
      </c>
      <c r="M1010" s="198" t="str">
        <f t="shared" si="432"/>
        <v>OR</v>
      </c>
      <c r="N1010" s="153">
        <v>20</v>
      </c>
      <c r="O1010" s="199">
        <f t="shared" si="433"/>
        <v>180</v>
      </c>
      <c r="P1010" s="153">
        <v>1</v>
      </c>
      <c r="Q1010" s="153">
        <v>799</v>
      </c>
      <c r="R1010" s="153"/>
      <c r="S1010" s="153"/>
      <c r="T1010" s="153"/>
      <c r="U1010" s="209">
        <f t="shared" si="434"/>
        <v>799</v>
      </c>
      <c r="V1010" s="153">
        <v>240</v>
      </c>
      <c r="W1010" s="153"/>
      <c r="X1010" s="153"/>
      <c r="Y1010" s="153"/>
      <c r="Z1010" s="153"/>
      <c r="AA1010" s="153"/>
      <c r="AB1010" s="153"/>
      <c r="AC1010" s="153"/>
      <c r="AD1010" s="153"/>
      <c r="AE1010" s="153"/>
      <c r="AF1010" s="153"/>
      <c r="AG1010" s="153"/>
      <c r="AH1010" s="153"/>
      <c r="AI1010" s="153"/>
      <c r="AJ1010" s="153"/>
      <c r="AK1010" s="153"/>
      <c r="AL1010" s="153"/>
      <c r="AM1010" s="153"/>
      <c r="AN1010" s="153"/>
      <c r="AO1010" s="153"/>
      <c r="AP1010" s="153">
        <v>30</v>
      </c>
      <c r="AQ1010" s="153"/>
      <c r="AR1010" s="153"/>
      <c r="AS1010" s="153"/>
      <c r="AT1010" s="153"/>
      <c r="AU1010" s="153"/>
      <c r="AV1010" s="153"/>
      <c r="AW1010" s="153"/>
      <c r="AX1010" s="153"/>
      <c r="AY1010" s="153"/>
      <c r="AZ1010" s="153">
        <v>60</v>
      </c>
      <c r="BA1010" s="153"/>
      <c r="BB1010" s="153"/>
      <c r="BC1010" s="153"/>
      <c r="BD1010" s="153"/>
      <c r="BE1010" s="153"/>
      <c r="BF1010" s="153"/>
      <c r="BG1010" s="223">
        <f t="shared" si="441"/>
        <v>330</v>
      </c>
      <c r="BH1010" s="224">
        <f t="shared" si="436"/>
        <v>5.5</v>
      </c>
      <c r="BI1010" s="225">
        <f t="shared" si="420"/>
        <v>4</v>
      </c>
      <c r="BJ1010" s="225">
        <f t="shared" si="421"/>
        <v>72.7272727272727</v>
      </c>
      <c r="BK1010" s="226">
        <f t="shared" si="422"/>
        <v>110.972222222222</v>
      </c>
      <c r="BL1010" s="226">
        <f t="shared" si="423"/>
        <v>100</v>
      </c>
      <c r="BM1010" s="226">
        <f t="shared" si="424"/>
        <v>80.7070707070707</v>
      </c>
      <c r="BN1010" s="237">
        <f t="shared" si="437"/>
        <v>0.5</v>
      </c>
      <c r="BO1010" s="237">
        <f t="shared" si="438"/>
        <v>900</v>
      </c>
      <c r="BP1010" s="237">
        <f t="shared" si="439"/>
        <v>1</v>
      </c>
      <c r="BQ1010" s="238">
        <f t="shared" si="440"/>
        <v>180</v>
      </c>
      <c r="BW1010" s="153">
        <f t="shared" si="431"/>
        <v>799</v>
      </c>
    </row>
    <row r="1011" spans="1:75">
      <c r="A1011" s="170">
        <v>1068</v>
      </c>
      <c r="B1011" s="171">
        <v>46067</v>
      </c>
      <c r="C1011" s="223" t="s">
        <v>97</v>
      </c>
      <c r="D1011" s="130" t="str">
        <f t="shared" si="442"/>
        <v>HO</v>
      </c>
      <c r="E1011" s="172" t="s">
        <v>163</v>
      </c>
      <c r="F1011" s="172" t="s">
        <v>160</v>
      </c>
      <c r="G1011" s="173" t="s">
        <v>165</v>
      </c>
      <c r="H1011" s="173"/>
      <c r="I1011" s="173"/>
      <c r="J1011" s="105">
        <v>208344.01</v>
      </c>
      <c r="K1011" s="197" t="str">
        <f>VLOOKUP(J1011,'[3]Item List (3)'!A$1:B$110000,2,FALSE)</f>
        <v>NA/RNA.OR 6905 SR</v>
      </c>
      <c r="L1011" s="105">
        <v>260113006</v>
      </c>
      <c r="M1011" s="198" t="str">
        <f t="shared" si="432"/>
        <v>OR</v>
      </c>
      <c r="N1011" s="153">
        <v>20</v>
      </c>
      <c r="O1011" s="199">
        <f t="shared" si="433"/>
        <v>180</v>
      </c>
      <c r="P1011" s="153">
        <v>1</v>
      </c>
      <c r="Q1011" s="153">
        <v>70</v>
      </c>
      <c r="R1011" s="153"/>
      <c r="S1011" s="153"/>
      <c r="T1011" s="153"/>
      <c r="U1011" s="209">
        <f t="shared" si="434"/>
        <v>70</v>
      </c>
      <c r="V1011" s="153">
        <v>90</v>
      </c>
      <c r="W1011" s="153">
        <v>60</v>
      </c>
      <c r="X1011" s="153"/>
      <c r="Y1011" s="153"/>
      <c r="Z1011" s="153"/>
      <c r="AA1011" s="153"/>
      <c r="AB1011" s="153"/>
      <c r="AC1011" s="153"/>
      <c r="AD1011" s="153"/>
      <c r="AE1011" s="153"/>
      <c r="AF1011" s="153"/>
      <c r="AG1011" s="153"/>
      <c r="AH1011" s="153"/>
      <c r="AI1011" s="153"/>
      <c r="AJ1011" s="153"/>
      <c r="AK1011" s="153"/>
      <c r="AL1011" s="153"/>
      <c r="AM1011" s="153"/>
      <c r="AN1011" s="153"/>
      <c r="AO1011" s="153"/>
      <c r="AP1011" s="153"/>
      <c r="AQ1011" s="153"/>
      <c r="AR1011" s="153"/>
      <c r="AS1011" s="153"/>
      <c r="AT1011" s="153"/>
      <c r="AU1011" s="153"/>
      <c r="AV1011" s="153"/>
      <c r="AW1011" s="153"/>
      <c r="AX1011" s="153"/>
      <c r="AY1011" s="153"/>
      <c r="AZ1011" s="153"/>
      <c r="BA1011" s="153"/>
      <c r="BB1011" s="153"/>
      <c r="BC1011" s="153"/>
      <c r="BD1011" s="153"/>
      <c r="BE1011" s="153"/>
      <c r="BF1011" s="153"/>
      <c r="BG1011" s="223">
        <f t="shared" si="441"/>
        <v>150</v>
      </c>
      <c r="BH1011" s="224">
        <f t="shared" si="436"/>
        <v>2.5</v>
      </c>
      <c r="BI1011" s="225">
        <f t="shared" si="420"/>
        <v>1.5</v>
      </c>
      <c r="BJ1011" s="225">
        <f t="shared" si="421"/>
        <v>60</v>
      </c>
      <c r="BK1011" s="226">
        <f t="shared" si="422"/>
        <v>25.9259259259259</v>
      </c>
      <c r="BL1011" s="226">
        <f t="shared" si="423"/>
        <v>100</v>
      </c>
      <c r="BM1011" s="226">
        <f t="shared" si="424"/>
        <v>15.5555555555556</v>
      </c>
      <c r="BN1011" s="237">
        <f t="shared" si="437"/>
        <v>1</v>
      </c>
      <c r="BO1011" s="237">
        <f t="shared" si="438"/>
        <v>270</v>
      </c>
      <c r="BP1011" s="237">
        <f t="shared" si="439"/>
        <v>0</v>
      </c>
      <c r="BQ1011" s="238">
        <f t="shared" si="440"/>
        <v>0</v>
      </c>
      <c r="BW1011" s="153">
        <f t="shared" si="431"/>
        <v>70</v>
      </c>
    </row>
    <row r="1012" spans="1:75">
      <c r="A1012" s="170">
        <v>1069</v>
      </c>
      <c r="B1012" s="171">
        <v>46067</v>
      </c>
      <c r="C1012" s="223" t="s">
        <v>99</v>
      </c>
      <c r="D1012" s="130" t="str">
        <f t="shared" si="442"/>
        <v>HO</v>
      </c>
      <c r="E1012" s="172" t="s">
        <v>163</v>
      </c>
      <c r="F1012" s="172" t="s">
        <v>160</v>
      </c>
      <c r="G1012" s="173" t="s">
        <v>165</v>
      </c>
      <c r="H1012" s="173"/>
      <c r="I1012" s="173"/>
      <c r="J1012" s="105">
        <v>208433.01</v>
      </c>
      <c r="K1012" s="197" t="str">
        <f>VLOOKUP(J1012,'[3]Item List (3)'!A$1:B$110000,2,FALSE)</f>
        <v>R.OR 433(RNA 6902 SPL)</v>
      </c>
      <c r="L1012" s="105">
        <v>250113006</v>
      </c>
      <c r="M1012" s="198" t="str">
        <f t="shared" si="432"/>
        <v>OR</v>
      </c>
      <c r="N1012" s="153">
        <v>20</v>
      </c>
      <c r="O1012" s="199">
        <f t="shared" si="433"/>
        <v>180</v>
      </c>
      <c r="P1012" s="153">
        <v>1</v>
      </c>
      <c r="Q1012" s="153">
        <v>321</v>
      </c>
      <c r="R1012" s="153"/>
      <c r="S1012" s="153"/>
      <c r="T1012" s="153"/>
      <c r="U1012" s="209">
        <f t="shared" si="434"/>
        <v>321</v>
      </c>
      <c r="V1012" s="153">
        <v>120</v>
      </c>
      <c r="W1012" s="153"/>
      <c r="X1012" s="153"/>
      <c r="Y1012" s="153"/>
      <c r="Z1012" s="153"/>
      <c r="AA1012" s="153"/>
      <c r="AB1012" s="153"/>
      <c r="AC1012" s="153"/>
      <c r="AD1012" s="153"/>
      <c r="AE1012" s="153"/>
      <c r="AF1012" s="153"/>
      <c r="AG1012" s="153"/>
      <c r="AH1012" s="153"/>
      <c r="AI1012" s="153"/>
      <c r="AJ1012" s="153"/>
      <c r="AK1012" s="153"/>
      <c r="AL1012" s="153"/>
      <c r="AM1012" s="153"/>
      <c r="AN1012" s="153"/>
      <c r="AO1012" s="153"/>
      <c r="AP1012" s="153"/>
      <c r="AQ1012" s="153"/>
      <c r="AR1012" s="153">
        <v>360</v>
      </c>
      <c r="AS1012" s="153"/>
      <c r="AT1012" s="153"/>
      <c r="AU1012" s="153"/>
      <c r="AV1012" s="153"/>
      <c r="AW1012" s="153"/>
      <c r="AX1012" s="153"/>
      <c r="AY1012" s="153"/>
      <c r="AZ1012" s="153"/>
      <c r="BA1012" s="153"/>
      <c r="BB1012" s="153"/>
      <c r="BC1012" s="153"/>
      <c r="BD1012" s="153"/>
      <c r="BE1012" s="153"/>
      <c r="BF1012" s="153"/>
      <c r="BG1012" s="223">
        <f t="shared" si="441"/>
        <v>480</v>
      </c>
      <c r="BH1012" s="224">
        <f t="shared" si="436"/>
        <v>8</v>
      </c>
      <c r="BI1012" s="225">
        <f t="shared" si="420"/>
        <v>2</v>
      </c>
      <c r="BJ1012" s="225">
        <f t="shared" si="421"/>
        <v>25</v>
      </c>
      <c r="BK1012" s="226">
        <f t="shared" si="422"/>
        <v>89.1666666666667</v>
      </c>
      <c r="BL1012" s="226">
        <f t="shared" si="423"/>
        <v>100</v>
      </c>
      <c r="BM1012" s="226">
        <f t="shared" si="424"/>
        <v>22.2916666666667</v>
      </c>
      <c r="BN1012" s="237">
        <f t="shared" si="437"/>
        <v>0</v>
      </c>
      <c r="BO1012" s="237">
        <f t="shared" si="438"/>
        <v>1440</v>
      </c>
      <c r="BP1012" s="237">
        <f t="shared" si="439"/>
        <v>6</v>
      </c>
      <c r="BQ1012" s="238">
        <f t="shared" si="440"/>
        <v>1080</v>
      </c>
      <c r="BW1012" s="153">
        <f t="shared" si="431"/>
        <v>321</v>
      </c>
    </row>
    <row r="1013" spans="1:75">
      <c r="A1013" s="170">
        <v>1070</v>
      </c>
      <c r="B1013" s="171">
        <v>46067</v>
      </c>
      <c r="C1013" s="223" t="s">
        <v>97</v>
      </c>
      <c r="D1013" s="130" t="str">
        <f t="shared" si="442"/>
        <v>HO</v>
      </c>
      <c r="E1013" s="172" t="s">
        <v>167</v>
      </c>
      <c r="F1013" s="172" t="s">
        <v>160</v>
      </c>
      <c r="G1013" s="173" t="s">
        <v>164</v>
      </c>
      <c r="H1013" s="173"/>
      <c r="I1013" s="173"/>
      <c r="J1013" s="105">
        <v>104281</v>
      </c>
      <c r="K1013" s="197" t="str">
        <f>VLOOKUP(J1013,'[3]Item List (3)'!A$1:B$110000,2,FALSE)</f>
        <v>D.IR 14536 </v>
      </c>
      <c r="L1013" s="105">
        <v>251223015</v>
      </c>
      <c r="M1013" s="198" t="str">
        <f t="shared" si="432"/>
        <v>IR</v>
      </c>
      <c r="N1013" s="153"/>
      <c r="O1013" s="199" t="str">
        <f t="shared" si="433"/>
        <v/>
      </c>
      <c r="P1013" s="153">
        <v>1</v>
      </c>
      <c r="Q1013" s="153"/>
      <c r="R1013" s="153"/>
      <c r="S1013" s="153"/>
      <c r="T1013" s="153"/>
      <c r="U1013" s="209">
        <f t="shared" si="434"/>
        <v>0</v>
      </c>
      <c r="V1013" s="153"/>
      <c r="W1013" s="153">
        <v>80</v>
      </c>
      <c r="X1013" s="153">
        <v>40</v>
      </c>
      <c r="Y1013" s="153"/>
      <c r="Z1013" s="153"/>
      <c r="AA1013" s="153"/>
      <c r="AB1013" s="153"/>
      <c r="AC1013" s="153"/>
      <c r="AD1013" s="153"/>
      <c r="AE1013" s="153"/>
      <c r="AF1013" s="153"/>
      <c r="AG1013" s="153"/>
      <c r="AH1013" s="153"/>
      <c r="AI1013" s="153"/>
      <c r="AJ1013" s="153"/>
      <c r="AK1013" s="153"/>
      <c r="AL1013" s="153"/>
      <c r="AM1013" s="153"/>
      <c r="AN1013" s="153"/>
      <c r="AO1013" s="153"/>
      <c r="AP1013" s="153"/>
      <c r="AQ1013" s="153"/>
      <c r="AR1013" s="153">
        <v>360</v>
      </c>
      <c r="AS1013" s="153"/>
      <c r="AT1013" s="153"/>
      <c r="AU1013" s="153"/>
      <c r="AV1013" s="153"/>
      <c r="AW1013" s="153"/>
      <c r="AX1013" s="153"/>
      <c r="AY1013" s="153"/>
      <c r="AZ1013" s="153"/>
      <c r="BA1013" s="153"/>
      <c r="BB1013" s="153"/>
      <c r="BC1013" s="153"/>
      <c r="BD1013" s="153"/>
      <c r="BE1013" s="153"/>
      <c r="BF1013" s="153"/>
      <c r="BG1013" s="223">
        <f t="shared" si="441"/>
        <v>480</v>
      </c>
      <c r="BH1013" s="224">
        <f t="shared" si="436"/>
        <v>8</v>
      </c>
      <c r="BI1013" s="225">
        <f t="shared" si="420"/>
        <v>0</v>
      </c>
      <c r="BJ1013" s="225">
        <f t="shared" si="421"/>
        <v>0</v>
      </c>
      <c r="BK1013" s="226">
        <f t="shared" si="422"/>
        <v>0</v>
      </c>
      <c r="BL1013" s="226">
        <f t="shared" si="423"/>
        <v>0</v>
      </c>
      <c r="BM1013" s="226">
        <f t="shared" si="424"/>
        <v>0</v>
      </c>
      <c r="BN1013" s="237">
        <f t="shared" si="437"/>
        <v>1.33333333333333</v>
      </c>
      <c r="BO1013" s="237">
        <f t="shared" si="438"/>
        <v>0</v>
      </c>
      <c r="BP1013" s="237">
        <f t="shared" si="439"/>
        <v>6.66666666666667</v>
      </c>
      <c r="BQ1013" s="238">
        <f t="shared" si="440"/>
        <v>0</v>
      </c>
      <c r="BW1013" s="153">
        <f t="shared" si="431"/>
        <v>0</v>
      </c>
    </row>
    <row r="1014" spans="1:75">
      <c r="A1014" s="170">
        <v>1071</v>
      </c>
      <c r="B1014" s="171">
        <v>46067</v>
      </c>
      <c r="C1014" s="223" t="s">
        <v>99</v>
      </c>
      <c r="D1014" s="130" t="str">
        <f t="shared" si="442"/>
        <v>HO</v>
      </c>
      <c r="E1014" s="172" t="s">
        <v>167</v>
      </c>
      <c r="F1014" s="172"/>
      <c r="G1014" s="173"/>
      <c r="H1014" s="173"/>
      <c r="I1014" s="173"/>
      <c r="J1014" s="105"/>
      <c r="K1014" s="197" t="e">
        <f>VLOOKUP(J1014,'[3]Item List (3)'!A$1:B$110000,2,FALSE)</f>
        <v>#N/A</v>
      </c>
      <c r="L1014" s="105"/>
      <c r="M1014" s="198" t="str">
        <f t="shared" si="432"/>
        <v>IR</v>
      </c>
      <c r="N1014" s="153"/>
      <c r="O1014" s="199" t="str">
        <f t="shared" si="433"/>
        <v/>
      </c>
      <c r="P1014" s="153"/>
      <c r="Q1014" s="153"/>
      <c r="R1014" s="153"/>
      <c r="S1014" s="153"/>
      <c r="T1014" s="153"/>
      <c r="U1014" s="209">
        <f t="shared" si="434"/>
        <v>0</v>
      </c>
      <c r="V1014" s="153"/>
      <c r="W1014" s="153"/>
      <c r="X1014" s="153"/>
      <c r="Y1014" s="153"/>
      <c r="Z1014" s="153"/>
      <c r="AA1014" s="153"/>
      <c r="AB1014" s="153"/>
      <c r="AC1014" s="153"/>
      <c r="AD1014" s="153"/>
      <c r="AE1014" s="153"/>
      <c r="AF1014" s="153"/>
      <c r="AG1014" s="153"/>
      <c r="AH1014" s="153"/>
      <c r="AI1014" s="153"/>
      <c r="AJ1014" s="153"/>
      <c r="AK1014" s="153"/>
      <c r="AL1014" s="153"/>
      <c r="AM1014" s="153"/>
      <c r="AN1014" s="153"/>
      <c r="AO1014" s="153"/>
      <c r="AP1014" s="153"/>
      <c r="AQ1014" s="153"/>
      <c r="AR1014" s="153">
        <v>480</v>
      </c>
      <c r="AS1014" s="153"/>
      <c r="AT1014" s="153"/>
      <c r="AU1014" s="153"/>
      <c r="AV1014" s="153"/>
      <c r="AW1014" s="153"/>
      <c r="AX1014" s="153"/>
      <c r="AY1014" s="153"/>
      <c r="AZ1014" s="153"/>
      <c r="BA1014" s="153"/>
      <c r="BB1014" s="153"/>
      <c r="BC1014" s="153"/>
      <c r="BD1014" s="153"/>
      <c r="BE1014" s="153"/>
      <c r="BF1014" s="153"/>
      <c r="BG1014" s="223">
        <f t="shared" si="441"/>
        <v>480</v>
      </c>
      <c r="BH1014" s="224">
        <f t="shared" si="436"/>
        <v>8</v>
      </c>
      <c r="BI1014" s="225">
        <f t="shared" si="420"/>
        <v>0</v>
      </c>
      <c r="BJ1014" s="225">
        <f t="shared" si="421"/>
        <v>0</v>
      </c>
      <c r="BK1014" s="226">
        <f t="shared" si="422"/>
        <v>0</v>
      </c>
      <c r="BL1014" s="226">
        <f t="shared" si="423"/>
        <v>0</v>
      </c>
      <c r="BM1014" s="226">
        <f t="shared" si="424"/>
        <v>0</v>
      </c>
      <c r="BN1014" s="237">
        <f t="shared" si="437"/>
        <v>0</v>
      </c>
      <c r="BO1014" s="237">
        <f t="shared" si="438"/>
        <v>0</v>
      </c>
      <c r="BP1014" s="237">
        <f t="shared" si="439"/>
        <v>8</v>
      </c>
      <c r="BQ1014" s="238">
        <f t="shared" si="440"/>
        <v>0</v>
      </c>
      <c r="BW1014" s="153">
        <f t="shared" si="431"/>
        <v>0</v>
      </c>
    </row>
    <row r="1015" spans="1:75">
      <c r="A1015" s="170">
        <v>1072</v>
      </c>
      <c r="B1015" s="171">
        <v>46067</v>
      </c>
      <c r="C1015" s="223" t="s">
        <v>97</v>
      </c>
      <c r="D1015" s="130" t="str">
        <f t="shared" si="442"/>
        <v>HO</v>
      </c>
      <c r="E1015" s="172" t="s">
        <v>170</v>
      </c>
      <c r="F1015" s="172" t="s">
        <v>160</v>
      </c>
      <c r="G1015" s="173" t="s">
        <v>188</v>
      </c>
      <c r="H1015" s="173" t="s">
        <v>173</v>
      </c>
      <c r="I1015" s="173"/>
      <c r="J1015" s="105">
        <v>104299</v>
      </c>
      <c r="K1015" s="197" t="str">
        <f>VLOOKUP(J1015,'[3]Item List (3)'!A$1:B$110000,2,FALSE)</f>
        <v>IR.9916</v>
      </c>
      <c r="L1015" s="105">
        <v>251207010</v>
      </c>
      <c r="M1015" s="198" t="str">
        <f t="shared" si="432"/>
        <v>IR</v>
      </c>
      <c r="N1015" s="153">
        <v>15</v>
      </c>
      <c r="O1015" s="199">
        <f t="shared" si="433"/>
        <v>240</v>
      </c>
      <c r="P1015" s="153">
        <v>1</v>
      </c>
      <c r="Q1015" s="153">
        <v>1248</v>
      </c>
      <c r="R1015" s="153"/>
      <c r="S1015" s="153"/>
      <c r="T1015" s="153"/>
      <c r="U1015" s="209">
        <f t="shared" si="434"/>
        <v>1248</v>
      </c>
      <c r="V1015" s="153">
        <v>415</v>
      </c>
      <c r="W1015" s="153"/>
      <c r="X1015" s="153"/>
      <c r="Y1015" s="153"/>
      <c r="Z1015" s="153"/>
      <c r="AA1015" s="153"/>
      <c r="AB1015" s="153"/>
      <c r="AC1015" s="153"/>
      <c r="AD1015" s="153"/>
      <c r="AE1015" s="153"/>
      <c r="AF1015" s="153"/>
      <c r="AG1015" s="153"/>
      <c r="AH1015" s="153"/>
      <c r="AI1015" s="153"/>
      <c r="AJ1015" s="153"/>
      <c r="AK1015" s="153"/>
      <c r="AL1015" s="153"/>
      <c r="AM1015" s="153"/>
      <c r="AN1015" s="153">
        <v>35</v>
      </c>
      <c r="AO1015" s="153"/>
      <c r="AP1015" s="153">
        <v>20</v>
      </c>
      <c r="AQ1015" s="153"/>
      <c r="AR1015" s="153"/>
      <c r="AS1015" s="153"/>
      <c r="AT1015" s="153"/>
      <c r="AU1015" s="153"/>
      <c r="AV1015" s="153"/>
      <c r="AW1015" s="153"/>
      <c r="AX1015" s="153"/>
      <c r="AY1015" s="153"/>
      <c r="AZ1015" s="153"/>
      <c r="BA1015" s="153"/>
      <c r="BB1015" s="153"/>
      <c r="BC1015" s="153">
        <v>10</v>
      </c>
      <c r="BD1015" s="153"/>
      <c r="BE1015" s="153"/>
      <c r="BF1015" s="153"/>
      <c r="BG1015" s="223">
        <f t="shared" si="441"/>
        <v>480</v>
      </c>
      <c r="BH1015" s="224">
        <f t="shared" si="436"/>
        <v>8</v>
      </c>
      <c r="BI1015" s="225">
        <f t="shared" si="420"/>
        <v>6.91666666666667</v>
      </c>
      <c r="BJ1015" s="225">
        <f t="shared" si="421"/>
        <v>86.4583333333333</v>
      </c>
      <c r="BK1015" s="226">
        <f t="shared" si="422"/>
        <v>75.1807228915662</v>
      </c>
      <c r="BL1015" s="226">
        <f t="shared" si="423"/>
        <v>100</v>
      </c>
      <c r="BM1015" s="226">
        <f t="shared" si="424"/>
        <v>64.9999999999999</v>
      </c>
      <c r="BN1015" s="237">
        <f t="shared" si="437"/>
        <v>0.333333333333333</v>
      </c>
      <c r="BO1015" s="237">
        <f t="shared" si="438"/>
        <v>1840</v>
      </c>
      <c r="BP1015" s="237">
        <f t="shared" si="439"/>
        <v>0.75</v>
      </c>
      <c r="BQ1015" s="238">
        <f t="shared" si="440"/>
        <v>180</v>
      </c>
      <c r="BW1015" s="153">
        <f t="shared" si="431"/>
        <v>1248</v>
      </c>
    </row>
    <row r="1016" spans="1:75">
      <c r="A1016" s="170">
        <v>1073</v>
      </c>
      <c r="B1016" s="171">
        <v>46067</v>
      </c>
      <c r="C1016" s="223" t="s">
        <v>99</v>
      </c>
      <c r="D1016" s="130" t="str">
        <f t="shared" si="442"/>
        <v>HO</v>
      </c>
      <c r="E1016" s="172" t="s">
        <v>170</v>
      </c>
      <c r="F1016" s="172" t="s">
        <v>160</v>
      </c>
      <c r="G1016" s="173" t="s">
        <v>173</v>
      </c>
      <c r="H1016" s="173"/>
      <c r="I1016" s="173"/>
      <c r="J1016" s="105">
        <v>104299</v>
      </c>
      <c r="K1016" s="197" t="str">
        <f>VLOOKUP(J1016,'[3]Item List (3)'!A$1:B$110000,2,FALSE)</f>
        <v>IR.9916</v>
      </c>
      <c r="L1016" s="105">
        <v>251207010</v>
      </c>
      <c r="M1016" s="198" t="str">
        <f t="shared" si="432"/>
        <v>IR</v>
      </c>
      <c r="N1016" s="153">
        <v>15</v>
      </c>
      <c r="O1016" s="199">
        <f t="shared" si="433"/>
        <v>240</v>
      </c>
      <c r="P1016" s="153">
        <v>1</v>
      </c>
      <c r="Q1016" s="153">
        <v>550</v>
      </c>
      <c r="R1016" s="153"/>
      <c r="S1016" s="153"/>
      <c r="T1016" s="153"/>
      <c r="U1016" s="209">
        <f t="shared" si="434"/>
        <v>550</v>
      </c>
      <c r="V1016" s="153">
        <v>145</v>
      </c>
      <c r="W1016" s="153"/>
      <c r="X1016" s="153"/>
      <c r="Y1016" s="153"/>
      <c r="Z1016" s="153"/>
      <c r="AA1016" s="153"/>
      <c r="AB1016" s="153"/>
      <c r="AC1016" s="153"/>
      <c r="AD1016" s="153"/>
      <c r="AE1016" s="153"/>
      <c r="AF1016" s="153"/>
      <c r="AG1016" s="153"/>
      <c r="AH1016" s="153"/>
      <c r="AI1016" s="153"/>
      <c r="AJ1016" s="153"/>
      <c r="AK1016" s="153"/>
      <c r="AL1016" s="153"/>
      <c r="AM1016" s="153"/>
      <c r="AN1016" s="153"/>
      <c r="AO1016" s="153"/>
      <c r="AP1016" s="153">
        <v>10</v>
      </c>
      <c r="AQ1016" s="153"/>
      <c r="AR1016" s="153">
        <v>325</v>
      </c>
      <c r="AS1016" s="153"/>
      <c r="AT1016" s="153"/>
      <c r="AU1016" s="153"/>
      <c r="AV1016" s="153"/>
      <c r="AW1016" s="153"/>
      <c r="AX1016" s="153"/>
      <c r="AY1016" s="153"/>
      <c r="AZ1016" s="153"/>
      <c r="BA1016" s="153"/>
      <c r="BB1016" s="153"/>
      <c r="BC1016" s="153"/>
      <c r="BD1016" s="153"/>
      <c r="BE1016" s="153"/>
      <c r="BF1016" s="153"/>
      <c r="BG1016" s="223">
        <f t="shared" si="441"/>
        <v>480</v>
      </c>
      <c r="BH1016" s="224">
        <f t="shared" si="436"/>
        <v>8</v>
      </c>
      <c r="BI1016" s="225">
        <f t="shared" si="420"/>
        <v>2.41666666666667</v>
      </c>
      <c r="BJ1016" s="225">
        <f t="shared" si="421"/>
        <v>30.2083333333333</v>
      </c>
      <c r="BK1016" s="226">
        <f t="shared" si="422"/>
        <v>94.8275862068964</v>
      </c>
      <c r="BL1016" s="226">
        <f t="shared" si="423"/>
        <v>100</v>
      </c>
      <c r="BM1016" s="226">
        <f t="shared" si="424"/>
        <v>28.6458333333333</v>
      </c>
      <c r="BN1016" s="237">
        <f t="shared" si="437"/>
        <v>0.166666666666667</v>
      </c>
      <c r="BO1016" s="237">
        <f t="shared" si="438"/>
        <v>1880</v>
      </c>
      <c r="BP1016" s="237">
        <f t="shared" si="439"/>
        <v>5.41666666666667</v>
      </c>
      <c r="BQ1016" s="238">
        <f t="shared" si="440"/>
        <v>1300</v>
      </c>
      <c r="BW1016" s="153">
        <f t="shared" si="431"/>
        <v>550</v>
      </c>
    </row>
    <row r="1017" spans="1:75">
      <c r="A1017" s="170">
        <v>1074</v>
      </c>
      <c r="B1017" s="171">
        <v>46067</v>
      </c>
      <c r="C1017" s="223" t="s">
        <v>97</v>
      </c>
      <c r="D1017" s="130" t="str">
        <f t="shared" si="442"/>
        <v>HO</v>
      </c>
      <c r="E1017" s="172" t="s">
        <v>172</v>
      </c>
      <c r="F1017" s="172"/>
      <c r="G1017" s="173"/>
      <c r="H1017" s="173"/>
      <c r="I1017" s="173"/>
      <c r="J1017" s="105"/>
      <c r="K1017" s="197" t="e">
        <f>VLOOKUP(J1017,'[3]Item List (3)'!A$1:B$110000,2,FALSE)</f>
        <v>#N/A</v>
      </c>
      <c r="L1017" s="105"/>
      <c r="M1017" s="198" t="str">
        <f t="shared" si="432"/>
        <v>IR</v>
      </c>
      <c r="N1017" s="153"/>
      <c r="O1017" s="199" t="str">
        <f t="shared" si="433"/>
        <v/>
      </c>
      <c r="P1017" s="153"/>
      <c r="Q1017" s="153"/>
      <c r="R1017" s="153"/>
      <c r="S1017" s="153"/>
      <c r="T1017" s="153"/>
      <c r="U1017" s="209">
        <f t="shared" si="434"/>
        <v>0</v>
      </c>
      <c r="V1017" s="153"/>
      <c r="W1017" s="153"/>
      <c r="X1017" s="153"/>
      <c r="Y1017" s="153"/>
      <c r="Z1017" s="153"/>
      <c r="AA1017" s="153"/>
      <c r="AB1017" s="153"/>
      <c r="AC1017" s="153"/>
      <c r="AD1017" s="153"/>
      <c r="AE1017" s="153"/>
      <c r="AF1017" s="153"/>
      <c r="AG1017" s="153"/>
      <c r="AH1017" s="153"/>
      <c r="AI1017" s="153"/>
      <c r="AJ1017" s="153"/>
      <c r="AK1017" s="153"/>
      <c r="AL1017" s="153"/>
      <c r="AM1017" s="153"/>
      <c r="AN1017" s="153"/>
      <c r="AO1017" s="153"/>
      <c r="AP1017" s="153"/>
      <c r="AQ1017" s="153"/>
      <c r="AR1017" s="153"/>
      <c r="AS1017" s="153"/>
      <c r="AT1017" s="153"/>
      <c r="AU1017" s="153">
        <v>480</v>
      </c>
      <c r="AV1017" s="153"/>
      <c r="AW1017" s="153"/>
      <c r="AX1017" s="153"/>
      <c r="AY1017" s="153"/>
      <c r="AZ1017" s="153"/>
      <c r="BA1017" s="153"/>
      <c r="BB1017" s="153"/>
      <c r="BC1017" s="153"/>
      <c r="BD1017" s="153"/>
      <c r="BE1017" s="153"/>
      <c r="BF1017" s="153"/>
      <c r="BG1017" s="223">
        <f t="shared" si="441"/>
        <v>480</v>
      </c>
      <c r="BH1017" s="224">
        <f t="shared" si="436"/>
        <v>8</v>
      </c>
      <c r="BI1017" s="225">
        <f t="shared" si="420"/>
        <v>0</v>
      </c>
      <c r="BJ1017" s="225">
        <f t="shared" si="421"/>
        <v>0</v>
      </c>
      <c r="BK1017" s="226">
        <f t="shared" si="422"/>
        <v>0</v>
      </c>
      <c r="BL1017" s="226">
        <f t="shared" si="423"/>
        <v>0</v>
      </c>
      <c r="BM1017" s="226">
        <f t="shared" si="424"/>
        <v>0</v>
      </c>
      <c r="BN1017" s="237">
        <f t="shared" si="437"/>
        <v>0</v>
      </c>
      <c r="BO1017" s="237">
        <f t="shared" si="438"/>
        <v>0</v>
      </c>
      <c r="BP1017" s="237">
        <f t="shared" si="439"/>
        <v>8</v>
      </c>
      <c r="BQ1017" s="238">
        <f t="shared" si="440"/>
        <v>0</v>
      </c>
      <c r="BW1017" s="153">
        <f t="shared" si="431"/>
        <v>0</v>
      </c>
    </row>
    <row r="1018" spans="1:75">
      <c r="A1018" s="170">
        <v>1075</v>
      </c>
      <c r="B1018" s="171">
        <v>46067</v>
      </c>
      <c r="C1018" s="223" t="s">
        <v>99</v>
      </c>
      <c r="D1018" s="130" t="str">
        <f t="shared" si="442"/>
        <v>HO</v>
      </c>
      <c r="E1018" s="172" t="s">
        <v>172</v>
      </c>
      <c r="F1018" s="172" t="s">
        <v>160</v>
      </c>
      <c r="G1018" s="173" t="s">
        <v>173</v>
      </c>
      <c r="H1018" s="173"/>
      <c r="I1018" s="173"/>
      <c r="J1018" s="105">
        <v>208299</v>
      </c>
      <c r="K1018" s="197" t="str">
        <f>VLOOKUP(J1018,'[3]Item List (3)'!A$1:B$110000,2,FALSE)</f>
        <v>OR.9916 </v>
      </c>
      <c r="L1018" s="105"/>
      <c r="M1018" s="198" t="str">
        <f t="shared" si="432"/>
        <v>OR</v>
      </c>
      <c r="N1018" s="153">
        <v>15</v>
      </c>
      <c r="O1018" s="199">
        <f t="shared" si="433"/>
        <v>240</v>
      </c>
      <c r="P1018" s="153">
        <v>1</v>
      </c>
      <c r="Q1018" s="153">
        <v>1276</v>
      </c>
      <c r="R1018" s="153"/>
      <c r="S1018" s="153"/>
      <c r="T1018" s="153"/>
      <c r="U1018" s="209">
        <f t="shared" si="434"/>
        <v>1276</v>
      </c>
      <c r="V1018" s="153">
        <v>330</v>
      </c>
      <c r="W1018" s="153"/>
      <c r="X1018" s="153">
        <v>30</v>
      </c>
      <c r="Y1018" s="153"/>
      <c r="Z1018" s="153"/>
      <c r="AA1018" s="153"/>
      <c r="AB1018" s="153"/>
      <c r="AC1018" s="153"/>
      <c r="AD1018" s="153"/>
      <c r="AE1018" s="153"/>
      <c r="AF1018" s="153"/>
      <c r="AG1018" s="153"/>
      <c r="AH1018" s="153"/>
      <c r="AI1018" s="153"/>
      <c r="AJ1018" s="153"/>
      <c r="AK1018" s="153"/>
      <c r="AL1018" s="153"/>
      <c r="AM1018" s="153"/>
      <c r="AN1018" s="153"/>
      <c r="AO1018" s="153"/>
      <c r="AP1018" s="153">
        <v>30</v>
      </c>
      <c r="AQ1018" s="153"/>
      <c r="AR1018" s="153"/>
      <c r="AS1018" s="153"/>
      <c r="AT1018" s="153"/>
      <c r="AU1018" s="153"/>
      <c r="AV1018" s="153"/>
      <c r="AW1018" s="153"/>
      <c r="AX1018" s="153">
        <v>90</v>
      </c>
      <c r="AY1018" s="153"/>
      <c r="AZ1018" s="153"/>
      <c r="BA1018" s="153"/>
      <c r="BB1018" s="153"/>
      <c r="BC1018" s="153"/>
      <c r="BD1018" s="153"/>
      <c r="BE1018" s="153"/>
      <c r="BF1018" s="153"/>
      <c r="BG1018" s="223">
        <f t="shared" si="441"/>
        <v>480</v>
      </c>
      <c r="BH1018" s="224">
        <f t="shared" si="436"/>
        <v>8</v>
      </c>
      <c r="BI1018" s="225">
        <f t="shared" si="420"/>
        <v>5.5</v>
      </c>
      <c r="BJ1018" s="225">
        <f t="shared" si="421"/>
        <v>68.75</v>
      </c>
      <c r="BK1018" s="226">
        <f t="shared" si="422"/>
        <v>96.6666666666667</v>
      </c>
      <c r="BL1018" s="226">
        <f t="shared" si="423"/>
        <v>100</v>
      </c>
      <c r="BM1018" s="226">
        <f t="shared" si="424"/>
        <v>66.4583333333333</v>
      </c>
      <c r="BN1018" s="237">
        <f t="shared" si="437"/>
        <v>0.5</v>
      </c>
      <c r="BO1018" s="237">
        <f t="shared" si="438"/>
        <v>1800</v>
      </c>
      <c r="BP1018" s="237">
        <f t="shared" si="439"/>
        <v>2</v>
      </c>
      <c r="BQ1018" s="238">
        <f t="shared" si="440"/>
        <v>480</v>
      </c>
      <c r="BW1018" s="153">
        <f t="shared" si="431"/>
        <v>1276</v>
      </c>
    </row>
    <row r="1019" spans="1:75">
      <c r="A1019" s="170">
        <v>1076</v>
      </c>
      <c r="B1019" s="171">
        <v>46067</v>
      </c>
      <c r="C1019" s="223" t="s">
        <v>97</v>
      </c>
      <c r="D1019" s="130" t="str">
        <f t="shared" si="442"/>
        <v>HO</v>
      </c>
      <c r="E1019" s="172" t="s">
        <v>174</v>
      </c>
      <c r="F1019" s="172" t="s">
        <v>160</v>
      </c>
      <c r="G1019" s="173" t="s">
        <v>164</v>
      </c>
      <c r="H1019" s="173" t="s">
        <v>105</v>
      </c>
      <c r="I1019" s="173" t="s">
        <v>173</v>
      </c>
      <c r="J1019" s="105">
        <v>104737</v>
      </c>
      <c r="K1019" s="197" t="str">
        <f>VLOOKUP(J1019,'[3]Item List (3)'!A$1:B$110000,2,FALSE)</f>
        <v>IR.IR 42X51.5X37 </v>
      </c>
      <c r="L1019" s="105">
        <v>260121008</v>
      </c>
      <c r="M1019" s="198" t="str">
        <f t="shared" si="432"/>
        <v>IR</v>
      </c>
      <c r="N1019" s="153">
        <v>25</v>
      </c>
      <c r="O1019" s="199">
        <f t="shared" si="433"/>
        <v>144</v>
      </c>
      <c r="P1019" s="153">
        <v>1</v>
      </c>
      <c r="Q1019" s="153">
        <v>469</v>
      </c>
      <c r="R1019" s="153"/>
      <c r="S1019" s="153"/>
      <c r="T1019" s="153"/>
      <c r="U1019" s="209">
        <f t="shared" si="434"/>
        <v>469</v>
      </c>
      <c r="V1019" s="153">
        <v>210</v>
      </c>
      <c r="W1019" s="153"/>
      <c r="X1019" s="153"/>
      <c r="Y1019" s="153"/>
      <c r="Z1019" s="153"/>
      <c r="AA1019" s="153"/>
      <c r="AB1019" s="153"/>
      <c r="AC1019" s="153"/>
      <c r="AD1019" s="153"/>
      <c r="AE1019" s="153"/>
      <c r="AF1019" s="153"/>
      <c r="AG1019" s="153"/>
      <c r="AH1019" s="153"/>
      <c r="AI1019" s="153"/>
      <c r="AJ1019" s="153"/>
      <c r="AK1019" s="153"/>
      <c r="AL1019" s="153"/>
      <c r="AM1019" s="153"/>
      <c r="AN1019" s="153">
        <v>190</v>
      </c>
      <c r="AO1019" s="153"/>
      <c r="AP1019" s="153">
        <v>20</v>
      </c>
      <c r="AQ1019" s="153"/>
      <c r="AR1019" s="153">
        <v>60</v>
      </c>
      <c r="AS1019" s="153"/>
      <c r="AT1019" s="153"/>
      <c r="AU1019" s="153"/>
      <c r="AV1019" s="153"/>
      <c r="AW1019" s="153"/>
      <c r="AX1019" s="153"/>
      <c r="AY1019" s="153"/>
      <c r="AZ1019" s="153"/>
      <c r="BA1019" s="153"/>
      <c r="BB1019" s="153"/>
      <c r="BC1019" s="153"/>
      <c r="BD1019" s="153"/>
      <c r="BE1019" s="153"/>
      <c r="BF1019" s="153"/>
      <c r="BG1019" s="223">
        <f t="shared" si="441"/>
        <v>480</v>
      </c>
      <c r="BH1019" s="224">
        <f t="shared" si="436"/>
        <v>8</v>
      </c>
      <c r="BI1019" s="225">
        <f t="shared" si="420"/>
        <v>3.5</v>
      </c>
      <c r="BJ1019" s="225">
        <f t="shared" si="421"/>
        <v>43.75</v>
      </c>
      <c r="BK1019" s="226">
        <f t="shared" si="422"/>
        <v>93.0555555555556</v>
      </c>
      <c r="BL1019" s="226">
        <f t="shared" si="423"/>
        <v>100</v>
      </c>
      <c r="BM1019" s="226">
        <f t="shared" si="424"/>
        <v>40.7118055555556</v>
      </c>
      <c r="BN1019" s="237">
        <f t="shared" si="437"/>
        <v>0.333333333333333</v>
      </c>
      <c r="BO1019" s="237">
        <f t="shared" si="438"/>
        <v>1104</v>
      </c>
      <c r="BP1019" s="237">
        <f t="shared" si="439"/>
        <v>4.16666666666667</v>
      </c>
      <c r="BQ1019" s="238">
        <f t="shared" si="440"/>
        <v>600</v>
      </c>
      <c r="BW1019" s="153">
        <f t="shared" si="431"/>
        <v>469</v>
      </c>
    </row>
    <row r="1020" spans="1:75">
      <c r="A1020" s="170">
        <v>1077</v>
      </c>
      <c r="B1020" s="171">
        <v>46067</v>
      </c>
      <c r="C1020" s="223" t="s">
        <v>99</v>
      </c>
      <c r="D1020" s="130" t="str">
        <f t="shared" si="442"/>
        <v>HO</v>
      </c>
      <c r="E1020" s="172" t="s">
        <v>174</v>
      </c>
      <c r="F1020" s="172"/>
      <c r="G1020" s="173"/>
      <c r="H1020" s="173"/>
      <c r="I1020" s="173"/>
      <c r="J1020" s="105"/>
      <c r="K1020" s="197" t="e">
        <f>VLOOKUP(J1020,'[3]Item List (3)'!A$1:B$110000,2,FALSE)</f>
        <v>#N/A</v>
      </c>
      <c r="L1020" s="105"/>
      <c r="M1020" s="198" t="str">
        <f t="shared" si="432"/>
        <v>IR</v>
      </c>
      <c r="N1020" s="153"/>
      <c r="O1020" s="199" t="str">
        <f t="shared" si="433"/>
        <v/>
      </c>
      <c r="P1020" s="153"/>
      <c r="Q1020" s="153"/>
      <c r="R1020" s="153"/>
      <c r="S1020" s="153"/>
      <c r="T1020" s="153"/>
      <c r="U1020" s="209">
        <f t="shared" si="434"/>
        <v>0</v>
      </c>
      <c r="V1020" s="153"/>
      <c r="W1020" s="153"/>
      <c r="X1020" s="153"/>
      <c r="Y1020" s="153"/>
      <c r="Z1020" s="153"/>
      <c r="AA1020" s="153"/>
      <c r="AB1020" s="153"/>
      <c r="AC1020" s="153"/>
      <c r="AD1020" s="153"/>
      <c r="AE1020" s="153"/>
      <c r="AF1020" s="153"/>
      <c r="AG1020" s="153"/>
      <c r="AH1020" s="153"/>
      <c r="AI1020" s="153"/>
      <c r="AJ1020" s="153"/>
      <c r="AK1020" s="153"/>
      <c r="AL1020" s="153"/>
      <c r="AM1020" s="153"/>
      <c r="AN1020" s="153"/>
      <c r="AO1020" s="153"/>
      <c r="AP1020" s="153"/>
      <c r="AQ1020" s="153"/>
      <c r="AR1020" s="153">
        <v>480</v>
      </c>
      <c r="AS1020" s="153"/>
      <c r="AT1020" s="153"/>
      <c r="AU1020" s="153"/>
      <c r="AV1020" s="153"/>
      <c r="AW1020" s="153"/>
      <c r="AX1020" s="153"/>
      <c r="AY1020" s="153"/>
      <c r="AZ1020" s="153"/>
      <c r="BA1020" s="153"/>
      <c r="BB1020" s="153"/>
      <c r="BC1020" s="153"/>
      <c r="BD1020" s="153"/>
      <c r="BE1020" s="153"/>
      <c r="BF1020" s="153"/>
      <c r="BG1020" s="223">
        <f t="shared" si="441"/>
        <v>480</v>
      </c>
      <c r="BH1020" s="224">
        <f t="shared" si="436"/>
        <v>8</v>
      </c>
      <c r="BI1020" s="225">
        <f t="shared" ref="BI1020:BI1084" si="443">IFERROR(BH1020-SUM(W1020:BF1020)/60,0)</f>
        <v>0</v>
      </c>
      <c r="BJ1020" s="225">
        <f t="shared" ref="BJ1020:BJ1084" si="444">IFERROR(BI1020/BH1020*100,0)</f>
        <v>0</v>
      </c>
      <c r="BK1020" s="226">
        <f t="shared" ref="BK1020:BK1084" si="445">IFERROR(((U1020*N1020)/(BI1020*3600)*100),0)</f>
        <v>0</v>
      </c>
      <c r="BL1020" s="226">
        <f t="shared" ref="BL1020:BL1084" si="446">IFERROR(((U1020-(R1020+S1020+T1020))/U1020*100),0)</f>
        <v>0</v>
      </c>
      <c r="BM1020" s="226">
        <f t="shared" ref="BM1020:BM1084" si="447">IFERROR((((BJ1020*BK1020*BL1020)/1000000)*100),0)</f>
        <v>0</v>
      </c>
      <c r="BN1020" s="237">
        <f t="shared" si="437"/>
        <v>0</v>
      </c>
      <c r="BO1020" s="237">
        <f t="shared" si="438"/>
        <v>0</v>
      </c>
      <c r="BP1020" s="237">
        <f t="shared" si="439"/>
        <v>8</v>
      </c>
      <c r="BQ1020" s="238">
        <f t="shared" si="440"/>
        <v>0</v>
      </c>
      <c r="BW1020" s="153">
        <f t="shared" si="431"/>
        <v>0</v>
      </c>
    </row>
    <row r="1021" spans="1:75">
      <c r="A1021" s="170">
        <v>1078</v>
      </c>
      <c r="B1021" s="171">
        <v>46067</v>
      </c>
      <c r="C1021" s="223" t="s">
        <v>97</v>
      </c>
      <c r="D1021" s="130" t="str">
        <f t="shared" si="442"/>
        <v>HO</v>
      </c>
      <c r="E1021" s="172" t="s">
        <v>175</v>
      </c>
      <c r="F1021" s="172" t="s">
        <v>160</v>
      </c>
      <c r="G1021" s="173" t="s">
        <v>105</v>
      </c>
      <c r="H1021" s="173" t="s">
        <v>164</v>
      </c>
      <c r="I1021" s="173" t="s">
        <v>173</v>
      </c>
      <c r="J1021" s="105">
        <v>200497.11</v>
      </c>
      <c r="K1021" s="197" t="str">
        <f>VLOOKUP(J1021,'[3]Item List (3)'!A$1:B$110000,2,FALSE)</f>
        <v>OR.MNA6718G</v>
      </c>
      <c r="L1021" s="105">
        <v>260129020</v>
      </c>
      <c r="M1021" s="198" t="str">
        <f t="shared" si="432"/>
        <v>OR</v>
      </c>
      <c r="N1021" s="153">
        <v>15</v>
      </c>
      <c r="O1021" s="199">
        <f t="shared" si="433"/>
        <v>240</v>
      </c>
      <c r="P1021" s="153">
        <v>1</v>
      </c>
      <c r="Q1021" s="153">
        <v>1242</v>
      </c>
      <c r="R1021" s="153"/>
      <c r="S1021" s="153">
        <v>14</v>
      </c>
      <c r="T1021" s="153"/>
      <c r="U1021" s="209">
        <f t="shared" si="434"/>
        <v>1256</v>
      </c>
      <c r="V1021" s="153">
        <v>260</v>
      </c>
      <c r="W1021" s="153"/>
      <c r="X1021" s="153"/>
      <c r="Y1021" s="153"/>
      <c r="Z1021" s="153"/>
      <c r="AA1021" s="153"/>
      <c r="AB1021" s="153"/>
      <c r="AC1021" s="153"/>
      <c r="AD1021" s="153"/>
      <c r="AE1021" s="153"/>
      <c r="AF1021" s="153"/>
      <c r="AG1021" s="153"/>
      <c r="AH1021" s="153"/>
      <c r="AI1021" s="153"/>
      <c r="AJ1021" s="153"/>
      <c r="AK1021" s="153"/>
      <c r="AL1021" s="153"/>
      <c r="AM1021" s="153"/>
      <c r="AN1021" s="153"/>
      <c r="AO1021" s="153"/>
      <c r="AP1021" s="153">
        <v>10</v>
      </c>
      <c r="AQ1021" s="153"/>
      <c r="AR1021" s="153"/>
      <c r="AS1021" s="153"/>
      <c r="AT1021" s="153"/>
      <c r="AU1021" s="153"/>
      <c r="AV1021" s="153"/>
      <c r="AW1021" s="153"/>
      <c r="AX1021" s="153"/>
      <c r="AY1021" s="153"/>
      <c r="AZ1021" s="153"/>
      <c r="BA1021" s="153"/>
      <c r="BB1021" s="153"/>
      <c r="BC1021" s="153"/>
      <c r="BD1021" s="153"/>
      <c r="BE1021" s="153"/>
      <c r="BF1021" s="153"/>
      <c r="BG1021" s="223">
        <f t="shared" si="441"/>
        <v>270</v>
      </c>
      <c r="BH1021" s="224">
        <f t="shared" si="436"/>
        <v>4.5</v>
      </c>
      <c r="BI1021" s="225">
        <f t="shared" si="443"/>
        <v>4.33333333333333</v>
      </c>
      <c r="BJ1021" s="225">
        <f t="shared" si="444"/>
        <v>96.2962962962963</v>
      </c>
      <c r="BK1021" s="226">
        <f t="shared" si="445"/>
        <v>120.769230769231</v>
      </c>
      <c r="BL1021" s="226">
        <f t="shared" si="446"/>
        <v>98.8853503184713</v>
      </c>
      <c r="BM1021" s="226">
        <f t="shared" si="447"/>
        <v>115</v>
      </c>
      <c r="BN1021" s="237">
        <f t="shared" si="437"/>
        <v>0.166666666666667</v>
      </c>
      <c r="BO1021" s="237">
        <f t="shared" si="438"/>
        <v>1040</v>
      </c>
      <c r="BP1021" s="237">
        <f t="shared" si="439"/>
        <v>-3.33066907387547e-16</v>
      </c>
      <c r="BQ1021" s="238">
        <f t="shared" si="440"/>
        <v>-7.99360577730113e-14</v>
      </c>
      <c r="BW1021" s="153">
        <f t="shared" si="431"/>
        <v>1242</v>
      </c>
    </row>
    <row r="1022" spans="1:75">
      <c r="A1022" s="170">
        <v>1079</v>
      </c>
      <c r="B1022" s="171">
        <v>46067</v>
      </c>
      <c r="C1022" s="223" t="s">
        <v>97</v>
      </c>
      <c r="D1022" s="130" t="str">
        <f t="shared" si="442"/>
        <v>HO</v>
      </c>
      <c r="E1022" s="172" t="s">
        <v>175</v>
      </c>
      <c r="F1022" s="172" t="s">
        <v>160</v>
      </c>
      <c r="G1022" s="173" t="s">
        <v>105</v>
      </c>
      <c r="H1022" s="173" t="s">
        <v>164</v>
      </c>
      <c r="I1022" s="173" t="s">
        <v>173</v>
      </c>
      <c r="J1022" s="105">
        <v>208497</v>
      </c>
      <c r="K1022" s="197" t="str">
        <f>VLOOKUP(J1022,'[3]Item List (3)'!A$1:B$110000,2,FALSE)</f>
        <v>NB.OR 95076 </v>
      </c>
      <c r="L1022" s="105"/>
      <c r="M1022" s="198" t="str">
        <f t="shared" si="432"/>
        <v>OR</v>
      </c>
      <c r="N1022" s="153">
        <v>15</v>
      </c>
      <c r="O1022" s="199">
        <f t="shared" si="433"/>
        <v>240</v>
      </c>
      <c r="P1022" s="153">
        <v>1</v>
      </c>
      <c r="Q1022" s="153"/>
      <c r="R1022" s="153"/>
      <c r="S1022" s="153"/>
      <c r="T1022" s="153"/>
      <c r="U1022" s="209">
        <f t="shared" si="434"/>
        <v>0</v>
      </c>
      <c r="V1022" s="153">
        <v>120</v>
      </c>
      <c r="W1022" s="153"/>
      <c r="X1022" s="153"/>
      <c r="Y1022" s="153"/>
      <c r="Z1022" s="153"/>
      <c r="AA1022" s="153"/>
      <c r="AB1022" s="153"/>
      <c r="AC1022" s="153"/>
      <c r="AD1022" s="153"/>
      <c r="AE1022" s="153"/>
      <c r="AF1022" s="153"/>
      <c r="AG1022" s="153"/>
      <c r="AH1022" s="153"/>
      <c r="AI1022" s="153"/>
      <c r="AJ1022" s="153"/>
      <c r="AK1022" s="153"/>
      <c r="AL1022" s="153"/>
      <c r="AM1022" s="153"/>
      <c r="AN1022" s="153"/>
      <c r="AO1022" s="153"/>
      <c r="AP1022" s="153"/>
      <c r="AQ1022" s="153"/>
      <c r="AR1022" s="153"/>
      <c r="AS1022" s="153"/>
      <c r="AT1022" s="153"/>
      <c r="AU1022" s="153"/>
      <c r="AV1022" s="153"/>
      <c r="AW1022" s="153"/>
      <c r="AX1022" s="153"/>
      <c r="AY1022" s="153"/>
      <c r="AZ1022" s="153">
        <v>30</v>
      </c>
      <c r="BA1022" s="153"/>
      <c r="BB1022" s="153"/>
      <c r="BC1022" s="153">
        <v>60</v>
      </c>
      <c r="BD1022" s="153"/>
      <c r="BE1022" s="153"/>
      <c r="BF1022" s="153"/>
      <c r="BG1022" s="223">
        <f t="shared" si="441"/>
        <v>210</v>
      </c>
      <c r="BH1022" s="224">
        <f t="shared" si="436"/>
        <v>3.5</v>
      </c>
      <c r="BI1022" s="225">
        <f t="shared" si="443"/>
        <v>2</v>
      </c>
      <c r="BJ1022" s="225">
        <f t="shared" si="444"/>
        <v>57.1428571428571</v>
      </c>
      <c r="BK1022" s="226">
        <f t="shared" si="445"/>
        <v>0</v>
      </c>
      <c r="BL1022" s="226">
        <f t="shared" si="446"/>
        <v>0</v>
      </c>
      <c r="BM1022" s="226">
        <f t="shared" si="447"/>
        <v>0</v>
      </c>
      <c r="BN1022" s="237">
        <f t="shared" si="437"/>
        <v>0</v>
      </c>
      <c r="BO1022" s="237">
        <f t="shared" si="438"/>
        <v>840</v>
      </c>
      <c r="BP1022" s="237">
        <f t="shared" si="439"/>
        <v>1.5</v>
      </c>
      <c r="BQ1022" s="238">
        <f t="shared" si="440"/>
        <v>360</v>
      </c>
      <c r="BW1022" s="153">
        <f t="shared" si="431"/>
        <v>0</v>
      </c>
    </row>
    <row r="1023" spans="1:75">
      <c r="A1023" s="170">
        <v>1080</v>
      </c>
      <c r="B1023" s="171">
        <v>46067</v>
      </c>
      <c r="C1023" s="223" t="s">
        <v>99</v>
      </c>
      <c r="D1023" s="130" t="str">
        <f t="shared" si="442"/>
        <v>HO</v>
      </c>
      <c r="E1023" s="172" t="s">
        <v>175</v>
      </c>
      <c r="F1023" s="172" t="s">
        <v>160</v>
      </c>
      <c r="G1023" s="173" t="s">
        <v>168</v>
      </c>
      <c r="H1023" s="173" t="s">
        <v>188</v>
      </c>
      <c r="I1023" s="173"/>
      <c r="J1023" s="105">
        <v>208497</v>
      </c>
      <c r="K1023" s="197" t="str">
        <f>VLOOKUP(J1023,'[3]Item List (3)'!A$1:B$110000,2,FALSE)</f>
        <v>NB.OR 95076 </v>
      </c>
      <c r="L1023" s="105">
        <v>260129019</v>
      </c>
      <c r="M1023" s="198" t="str">
        <f t="shared" si="432"/>
        <v>OR</v>
      </c>
      <c r="N1023" s="153">
        <v>15</v>
      </c>
      <c r="O1023" s="199">
        <f t="shared" si="433"/>
        <v>240</v>
      </c>
      <c r="P1023" s="153">
        <v>1</v>
      </c>
      <c r="Q1023" s="153">
        <v>1747</v>
      </c>
      <c r="R1023" s="153"/>
      <c r="S1023" s="153"/>
      <c r="T1023" s="153"/>
      <c r="U1023" s="209">
        <f t="shared" si="434"/>
        <v>1747</v>
      </c>
      <c r="V1023" s="153">
        <v>450</v>
      </c>
      <c r="W1023" s="153"/>
      <c r="X1023" s="153"/>
      <c r="Y1023" s="153"/>
      <c r="Z1023" s="153"/>
      <c r="AA1023" s="153"/>
      <c r="AB1023" s="153"/>
      <c r="AC1023" s="153"/>
      <c r="AD1023" s="153"/>
      <c r="AE1023" s="153"/>
      <c r="AF1023" s="153"/>
      <c r="AG1023" s="153"/>
      <c r="AH1023" s="153"/>
      <c r="AI1023" s="153"/>
      <c r="AJ1023" s="153"/>
      <c r="AK1023" s="153"/>
      <c r="AL1023" s="153"/>
      <c r="AM1023" s="153"/>
      <c r="AN1023" s="153"/>
      <c r="AO1023" s="153"/>
      <c r="AP1023" s="153">
        <v>30</v>
      </c>
      <c r="AQ1023" s="153"/>
      <c r="AR1023" s="153"/>
      <c r="AS1023" s="153"/>
      <c r="AT1023" s="153"/>
      <c r="AU1023" s="153"/>
      <c r="AV1023" s="153"/>
      <c r="AW1023" s="153"/>
      <c r="AX1023" s="153"/>
      <c r="AY1023" s="153"/>
      <c r="AZ1023" s="153"/>
      <c r="BA1023" s="153"/>
      <c r="BB1023" s="153"/>
      <c r="BC1023" s="153"/>
      <c r="BD1023" s="153"/>
      <c r="BE1023" s="153"/>
      <c r="BF1023" s="153"/>
      <c r="BG1023" s="223">
        <f t="shared" si="441"/>
        <v>480</v>
      </c>
      <c r="BH1023" s="224">
        <f t="shared" si="436"/>
        <v>8</v>
      </c>
      <c r="BI1023" s="225">
        <f t="shared" si="443"/>
        <v>7.5</v>
      </c>
      <c r="BJ1023" s="225">
        <f t="shared" si="444"/>
        <v>93.75</v>
      </c>
      <c r="BK1023" s="226">
        <f t="shared" si="445"/>
        <v>97.0555555555556</v>
      </c>
      <c r="BL1023" s="226">
        <f t="shared" si="446"/>
        <v>100</v>
      </c>
      <c r="BM1023" s="226">
        <f t="shared" si="447"/>
        <v>90.9895833333333</v>
      </c>
      <c r="BN1023" s="237">
        <f t="shared" si="437"/>
        <v>0.5</v>
      </c>
      <c r="BO1023" s="237">
        <f t="shared" si="438"/>
        <v>1800</v>
      </c>
      <c r="BP1023" s="237">
        <f t="shared" si="439"/>
        <v>0</v>
      </c>
      <c r="BQ1023" s="238">
        <f t="shared" si="440"/>
        <v>0</v>
      </c>
      <c r="BW1023" s="153">
        <f t="shared" si="431"/>
        <v>1747</v>
      </c>
    </row>
    <row r="1024" s="129" customFormat="1" spans="1:75">
      <c r="A1024" s="170">
        <v>1081</v>
      </c>
      <c r="B1024" s="171">
        <v>46067</v>
      </c>
      <c r="C1024" s="223" t="s">
        <v>97</v>
      </c>
      <c r="D1024" s="130" t="str">
        <f t="shared" si="442"/>
        <v>HO</v>
      </c>
      <c r="E1024" s="172" t="s">
        <v>177</v>
      </c>
      <c r="F1024" s="172" t="s">
        <v>160</v>
      </c>
      <c r="G1024" s="173" t="s">
        <v>171</v>
      </c>
      <c r="H1024" s="173"/>
      <c r="I1024" s="173"/>
      <c r="J1024" s="105">
        <v>104247</v>
      </c>
      <c r="K1024" s="197" t="str">
        <f>VLOOKUP(J1024,'[3]Item List (3)'!A$1:B$110000,2,FALSE)</f>
        <v>IR.209</v>
      </c>
      <c r="L1024" s="105">
        <v>260104001</v>
      </c>
      <c r="M1024" s="198" t="str">
        <f t="shared" si="432"/>
        <v>IR</v>
      </c>
      <c r="N1024" s="153">
        <v>15</v>
      </c>
      <c r="O1024" s="199">
        <f t="shared" si="433"/>
        <v>240</v>
      </c>
      <c r="P1024" s="153">
        <v>1</v>
      </c>
      <c r="Q1024" s="153">
        <v>1242</v>
      </c>
      <c r="R1024" s="153"/>
      <c r="S1024" s="153"/>
      <c r="T1024" s="153"/>
      <c r="U1024" s="209">
        <f t="shared" si="434"/>
        <v>1242</v>
      </c>
      <c r="V1024" s="153">
        <v>325</v>
      </c>
      <c r="W1024" s="153"/>
      <c r="X1024" s="153"/>
      <c r="Y1024" s="153"/>
      <c r="Z1024" s="153"/>
      <c r="AA1024" s="153"/>
      <c r="AB1024" s="153"/>
      <c r="AC1024" s="153"/>
      <c r="AD1024" s="153"/>
      <c r="AE1024" s="153"/>
      <c r="AF1024" s="153"/>
      <c r="AG1024" s="153"/>
      <c r="AH1024" s="153"/>
      <c r="AI1024" s="153"/>
      <c r="AJ1024" s="153"/>
      <c r="AK1024" s="153"/>
      <c r="AL1024" s="153"/>
      <c r="AM1024" s="153"/>
      <c r="AN1024" s="153">
        <v>105</v>
      </c>
      <c r="AO1024" s="153"/>
      <c r="AP1024" s="153">
        <v>20</v>
      </c>
      <c r="AQ1024" s="153"/>
      <c r="AR1024" s="153"/>
      <c r="AS1024" s="153"/>
      <c r="AT1024" s="153"/>
      <c r="AU1024" s="153"/>
      <c r="AV1024" s="153"/>
      <c r="AW1024" s="153"/>
      <c r="AX1024" s="153"/>
      <c r="AY1024" s="153"/>
      <c r="AZ1024" s="153">
        <v>30</v>
      </c>
      <c r="BA1024" s="153"/>
      <c r="BB1024" s="153"/>
      <c r="BC1024" s="153"/>
      <c r="BD1024" s="153"/>
      <c r="BE1024" s="153"/>
      <c r="BF1024" s="153"/>
      <c r="BG1024" s="223">
        <f t="shared" si="441"/>
        <v>480</v>
      </c>
      <c r="BH1024" s="224">
        <f t="shared" si="436"/>
        <v>8</v>
      </c>
      <c r="BI1024" s="225">
        <f t="shared" si="443"/>
        <v>5.41666666666667</v>
      </c>
      <c r="BJ1024" s="225">
        <f t="shared" si="444"/>
        <v>67.7083333333333</v>
      </c>
      <c r="BK1024" s="226">
        <f t="shared" si="445"/>
        <v>95.5384615384615</v>
      </c>
      <c r="BL1024" s="226">
        <f t="shared" si="446"/>
        <v>100</v>
      </c>
      <c r="BM1024" s="226">
        <f t="shared" si="447"/>
        <v>64.6874999999999</v>
      </c>
      <c r="BN1024" s="237">
        <f t="shared" si="437"/>
        <v>0.333333333333333</v>
      </c>
      <c r="BO1024" s="237">
        <f t="shared" si="438"/>
        <v>1840</v>
      </c>
      <c r="BP1024" s="237">
        <f t="shared" si="439"/>
        <v>2.25</v>
      </c>
      <c r="BQ1024" s="238">
        <f t="shared" si="440"/>
        <v>540</v>
      </c>
      <c r="BR1024" s="140"/>
      <c r="BS1024" s="140"/>
      <c r="BT1024" s="140"/>
      <c r="BU1024" s="141"/>
      <c r="BV1024" s="140"/>
      <c r="BW1024" s="153">
        <f t="shared" si="431"/>
        <v>1242</v>
      </c>
    </row>
    <row r="1025" spans="1:75">
      <c r="A1025" s="170">
        <v>1082</v>
      </c>
      <c r="B1025" s="171">
        <v>46067</v>
      </c>
      <c r="C1025" s="223" t="s">
        <v>99</v>
      </c>
      <c r="D1025" s="130" t="str">
        <f t="shared" si="442"/>
        <v>HO</v>
      </c>
      <c r="E1025" s="172" t="s">
        <v>177</v>
      </c>
      <c r="F1025" s="172" t="s">
        <v>160</v>
      </c>
      <c r="G1025" s="173" t="s">
        <v>161</v>
      </c>
      <c r="H1025" s="173"/>
      <c r="I1025" s="173"/>
      <c r="J1025" s="105">
        <v>104247</v>
      </c>
      <c r="K1025" s="197" t="str">
        <f>VLOOKUP(J1025,'[3]Item List (3)'!A$1:B$110000,2,FALSE)</f>
        <v>IR.209</v>
      </c>
      <c r="L1025" s="105"/>
      <c r="M1025" s="198" t="str">
        <f t="shared" si="432"/>
        <v>IR</v>
      </c>
      <c r="N1025" s="153"/>
      <c r="O1025" s="199" t="str">
        <f t="shared" si="433"/>
        <v/>
      </c>
      <c r="P1025" s="153"/>
      <c r="Q1025" s="153"/>
      <c r="R1025" s="153"/>
      <c r="S1025" s="153"/>
      <c r="T1025" s="153"/>
      <c r="U1025" s="209">
        <f t="shared" si="434"/>
        <v>0</v>
      </c>
      <c r="V1025" s="153"/>
      <c r="W1025" s="153"/>
      <c r="X1025" s="153"/>
      <c r="Y1025" s="153"/>
      <c r="Z1025" s="153"/>
      <c r="AA1025" s="153"/>
      <c r="AB1025" s="153"/>
      <c r="AC1025" s="153"/>
      <c r="AD1025" s="153"/>
      <c r="AE1025" s="153"/>
      <c r="AF1025" s="153"/>
      <c r="AG1025" s="153"/>
      <c r="AH1025" s="153"/>
      <c r="AI1025" s="153"/>
      <c r="AJ1025" s="153"/>
      <c r="AK1025" s="153"/>
      <c r="AL1025" s="153"/>
      <c r="AM1025" s="153"/>
      <c r="AN1025" s="153">
        <v>480</v>
      </c>
      <c r="AO1025" s="153"/>
      <c r="AP1025" s="153"/>
      <c r="AQ1025" s="153"/>
      <c r="AR1025" s="153"/>
      <c r="AS1025" s="153"/>
      <c r="AT1025" s="153"/>
      <c r="AU1025" s="153"/>
      <c r="AV1025" s="153"/>
      <c r="AW1025" s="153"/>
      <c r="AX1025" s="153"/>
      <c r="AY1025" s="153"/>
      <c r="AZ1025" s="153"/>
      <c r="BA1025" s="153"/>
      <c r="BB1025" s="153"/>
      <c r="BC1025" s="153"/>
      <c r="BD1025" s="153"/>
      <c r="BE1025" s="153"/>
      <c r="BF1025" s="153"/>
      <c r="BG1025" s="223">
        <f t="shared" si="441"/>
        <v>480</v>
      </c>
      <c r="BH1025" s="224">
        <f t="shared" si="436"/>
        <v>8</v>
      </c>
      <c r="BI1025" s="225">
        <f t="shared" si="443"/>
        <v>0</v>
      </c>
      <c r="BJ1025" s="225">
        <f t="shared" si="444"/>
        <v>0</v>
      </c>
      <c r="BK1025" s="226">
        <f t="shared" si="445"/>
        <v>0</v>
      </c>
      <c r="BL1025" s="226">
        <f t="shared" si="446"/>
        <v>0</v>
      </c>
      <c r="BM1025" s="226">
        <f t="shared" si="447"/>
        <v>0</v>
      </c>
      <c r="BN1025" s="237">
        <f t="shared" si="437"/>
        <v>0</v>
      </c>
      <c r="BO1025" s="237">
        <f t="shared" si="438"/>
        <v>0</v>
      </c>
      <c r="BP1025" s="237">
        <f t="shared" si="439"/>
        <v>8</v>
      </c>
      <c r="BQ1025" s="238">
        <f t="shared" si="440"/>
        <v>0</v>
      </c>
      <c r="BW1025" s="153">
        <f t="shared" si="431"/>
        <v>0</v>
      </c>
    </row>
    <row r="1026" spans="1:75">
      <c r="A1026" s="170">
        <v>1083</v>
      </c>
      <c r="B1026" s="171">
        <v>46067</v>
      </c>
      <c r="C1026" s="223" t="s">
        <v>97</v>
      </c>
      <c r="D1026" s="130" t="str">
        <f t="shared" si="442"/>
        <v>HO</v>
      </c>
      <c r="E1026" s="172" t="s">
        <v>178</v>
      </c>
      <c r="F1026" s="172" t="s">
        <v>160</v>
      </c>
      <c r="G1026" s="173" t="s">
        <v>171</v>
      </c>
      <c r="H1026" s="173"/>
      <c r="I1026" s="173"/>
      <c r="J1026" s="105">
        <v>208247</v>
      </c>
      <c r="K1026" s="197" t="str">
        <f>VLOOKUP(J1026,'[3]Item List (3)'!A$1:B$110000,2,FALSE)</f>
        <v>OR.209 YY2 </v>
      </c>
      <c r="L1026" s="105">
        <v>260104004</v>
      </c>
      <c r="M1026" s="198" t="str">
        <f t="shared" si="432"/>
        <v>OR</v>
      </c>
      <c r="N1026" s="153">
        <v>20</v>
      </c>
      <c r="O1026" s="199">
        <f t="shared" si="433"/>
        <v>180</v>
      </c>
      <c r="P1026" s="153">
        <v>1</v>
      </c>
      <c r="Q1026" s="153">
        <v>1165</v>
      </c>
      <c r="R1026" s="153"/>
      <c r="S1026" s="153"/>
      <c r="T1026" s="153"/>
      <c r="U1026" s="209">
        <f t="shared" si="434"/>
        <v>1165</v>
      </c>
      <c r="V1026" s="153">
        <v>420</v>
      </c>
      <c r="W1026" s="153"/>
      <c r="X1026" s="153"/>
      <c r="Y1026" s="153"/>
      <c r="Z1026" s="153"/>
      <c r="AA1026" s="153"/>
      <c r="AB1026" s="153"/>
      <c r="AC1026" s="153"/>
      <c r="AD1026" s="153"/>
      <c r="AE1026" s="153"/>
      <c r="AF1026" s="153"/>
      <c r="AG1026" s="153"/>
      <c r="AH1026" s="153"/>
      <c r="AI1026" s="153"/>
      <c r="AJ1026" s="153"/>
      <c r="AK1026" s="153"/>
      <c r="AL1026" s="153"/>
      <c r="AM1026" s="153"/>
      <c r="AN1026" s="153"/>
      <c r="AO1026" s="153"/>
      <c r="AP1026" s="153">
        <v>30</v>
      </c>
      <c r="AQ1026" s="153"/>
      <c r="AR1026" s="153"/>
      <c r="AS1026" s="153"/>
      <c r="AT1026" s="153"/>
      <c r="AU1026" s="153"/>
      <c r="AV1026" s="153"/>
      <c r="AW1026" s="153"/>
      <c r="AX1026" s="153"/>
      <c r="AY1026" s="153"/>
      <c r="AZ1026" s="153">
        <v>30</v>
      </c>
      <c r="BA1026" s="153"/>
      <c r="BB1026" s="153"/>
      <c r="BC1026" s="153"/>
      <c r="BD1026" s="153"/>
      <c r="BE1026" s="153"/>
      <c r="BF1026" s="153"/>
      <c r="BG1026" s="223">
        <f t="shared" si="441"/>
        <v>480</v>
      </c>
      <c r="BH1026" s="224">
        <f t="shared" si="436"/>
        <v>8</v>
      </c>
      <c r="BI1026" s="225">
        <f t="shared" si="443"/>
        <v>7</v>
      </c>
      <c r="BJ1026" s="225">
        <f t="shared" si="444"/>
        <v>87.5</v>
      </c>
      <c r="BK1026" s="226">
        <f t="shared" si="445"/>
        <v>92.4603174603175</v>
      </c>
      <c r="BL1026" s="226">
        <f t="shared" si="446"/>
        <v>100</v>
      </c>
      <c r="BM1026" s="226">
        <f t="shared" si="447"/>
        <v>80.9027777777778</v>
      </c>
      <c r="BN1026" s="237">
        <f t="shared" si="437"/>
        <v>0.5</v>
      </c>
      <c r="BO1026" s="237">
        <f t="shared" si="438"/>
        <v>1350</v>
      </c>
      <c r="BP1026" s="237">
        <f t="shared" si="439"/>
        <v>0.5</v>
      </c>
      <c r="BQ1026" s="238">
        <f t="shared" si="440"/>
        <v>90</v>
      </c>
      <c r="BW1026" s="153">
        <f t="shared" si="431"/>
        <v>1165</v>
      </c>
    </row>
    <row r="1027" spans="1:75">
      <c r="A1027" s="170">
        <v>1084</v>
      </c>
      <c r="B1027" s="171">
        <v>46067</v>
      </c>
      <c r="C1027" s="223" t="s">
        <v>99</v>
      </c>
      <c r="D1027" s="130" t="str">
        <f t="shared" si="442"/>
        <v>HO</v>
      </c>
      <c r="E1027" s="172" t="s">
        <v>178</v>
      </c>
      <c r="F1027" s="172" t="s">
        <v>160</v>
      </c>
      <c r="G1027" s="173" t="s">
        <v>161</v>
      </c>
      <c r="H1027" s="173"/>
      <c r="I1027" s="173"/>
      <c r="J1027" s="105">
        <v>208247</v>
      </c>
      <c r="K1027" s="197" t="str">
        <f>VLOOKUP(J1027,'[3]Item List (3)'!A$1:B$110000,2,FALSE)</f>
        <v>OR.209 YY2 </v>
      </c>
      <c r="L1027" s="105">
        <v>260104001</v>
      </c>
      <c r="M1027" s="198" t="str">
        <f t="shared" si="432"/>
        <v>OR</v>
      </c>
      <c r="N1027" s="153">
        <v>20</v>
      </c>
      <c r="O1027" s="199">
        <f t="shared" si="433"/>
        <v>180</v>
      </c>
      <c r="P1027" s="153">
        <v>1</v>
      </c>
      <c r="Q1027" s="153">
        <v>1260</v>
      </c>
      <c r="R1027" s="153"/>
      <c r="S1027" s="153"/>
      <c r="T1027" s="153"/>
      <c r="U1027" s="209">
        <f t="shared" si="434"/>
        <v>1260</v>
      </c>
      <c r="V1027" s="153">
        <v>450</v>
      </c>
      <c r="W1027" s="153"/>
      <c r="X1027" s="153"/>
      <c r="Y1027" s="153"/>
      <c r="Z1027" s="153"/>
      <c r="AA1027" s="153"/>
      <c r="AB1027" s="153"/>
      <c r="AC1027" s="153"/>
      <c r="AD1027" s="153"/>
      <c r="AE1027" s="153"/>
      <c r="AF1027" s="153"/>
      <c r="AG1027" s="153"/>
      <c r="AH1027" s="153"/>
      <c r="AI1027" s="153"/>
      <c r="AJ1027" s="153"/>
      <c r="AK1027" s="153"/>
      <c r="AL1027" s="153"/>
      <c r="AM1027" s="153"/>
      <c r="AN1027" s="153"/>
      <c r="AO1027" s="153"/>
      <c r="AP1027" s="153">
        <v>30</v>
      </c>
      <c r="AQ1027" s="153"/>
      <c r="AR1027" s="153"/>
      <c r="AS1027" s="153"/>
      <c r="AT1027" s="153"/>
      <c r="AU1027" s="153"/>
      <c r="AV1027" s="153"/>
      <c r="AW1027" s="153"/>
      <c r="AX1027" s="153"/>
      <c r="AY1027" s="153"/>
      <c r="AZ1027" s="153"/>
      <c r="BA1027" s="153"/>
      <c r="BB1027" s="153"/>
      <c r="BC1027" s="153"/>
      <c r="BD1027" s="153"/>
      <c r="BE1027" s="153"/>
      <c r="BF1027" s="153"/>
      <c r="BG1027" s="223">
        <f t="shared" si="441"/>
        <v>480</v>
      </c>
      <c r="BH1027" s="224">
        <f t="shared" si="436"/>
        <v>8</v>
      </c>
      <c r="BI1027" s="225">
        <f t="shared" si="443"/>
        <v>7.5</v>
      </c>
      <c r="BJ1027" s="225">
        <f t="shared" si="444"/>
        <v>93.75</v>
      </c>
      <c r="BK1027" s="226">
        <f t="shared" si="445"/>
        <v>93.3333333333333</v>
      </c>
      <c r="BL1027" s="226">
        <f t="shared" si="446"/>
        <v>100</v>
      </c>
      <c r="BM1027" s="226">
        <f t="shared" si="447"/>
        <v>87.5</v>
      </c>
      <c r="BN1027" s="237">
        <f t="shared" si="437"/>
        <v>0.5</v>
      </c>
      <c r="BO1027" s="237">
        <f t="shared" si="438"/>
        <v>1350</v>
      </c>
      <c r="BP1027" s="237">
        <f t="shared" si="439"/>
        <v>0</v>
      </c>
      <c r="BQ1027" s="238">
        <f t="shared" si="440"/>
        <v>0</v>
      </c>
      <c r="BW1027" s="153">
        <f t="shared" si="431"/>
        <v>1260</v>
      </c>
    </row>
    <row r="1028" spans="1:75">
      <c r="A1028" s="170">
        <v>1085</v>
      </c>
      <c r="B1028" s="171">
        <v>46068</v>
      </c>
      <c r="C1028" s="223" t="s">
        <v>97</v>
      </c>
      <c r="D1028" s="130" t="str">
        <f t="shared" si="442"/>
        <v>FG</v>
      </c>
      <c r="E1028" s="172" t="s">
        <v>98</v>
      </c>
      <c r="F1028" s="172" t="s">
        <v>106</v>
      </c>
      <c r="G1028" s="173" t="s">
        <v>179</v>
      </c>
      <c r="H1028" s="173" t="s">
        <v>180</v>
      </c>
      <c r="I1028" s="173"/>
      <c r="J1028" s="105">
        <v>208246</v>
      </c>
      <c r="K1028" s="197" t="str">
        <f>VLOOKUP(J1028,'[3]Item List (3)'!A$1:B$110000,2,FALSE)</f>
        <v>OR. 208 YY2 </v>
      </c>
      <c r="L1028" s="105">
        <v>260129015</v>
      </c>
      <c r="M1028" s="198" t="str">
        <f t="shared" si="432"/>
        <v>OR</v>
      </c>
      <c r="N1028" s="153"/>
      <c r="O1028" s="199" t="str">
        <f t="shared" si="433"/>
        <v/>
      </c>
      <c r="P1028" s="153">
        <v>2</v>
      </c>
      <c r="Q1028" s="153">
        <v>3800</v>
      </c>
      <c r="R1028" s="153"/>
      <c r="S1028" s="153"/>
      <c r="T1028" s="153"/>
      <c r="U1028" s="209">
        <f t="shared" si="434"/>
        <v>3800</v>
      </c>
      <c r="V1028" s="153">
        <v>240</v>
      </c>
      <c r="W1028" s="153">
        <v>120</v>
      </c>
      <c r="X1028" s="153"/>
      <c r="Y1028" s="153"/>
      <c r="Z1028" s="153"/>
      <c r="AA1028" s="153"/>
      <c r="AB1028" s="153"/>
      <c r="AC1028" s="153"/>
      <c r="AD1028" s="153"/>
      <c r="AE1028" s="153"/>
      <c r="AF1028" s="153"/>
      <c r="AG1028" s="153"/>
      <c r="AH1028" s="153"/>
      <c r="AI1028" s="153"/>
      <c r="AJ1028" s="153"/>
      <c r="AK1028" s="153"/>
      <c r="AL1028" s="153"/>
      <c r="AM1028" s="153"/>
      <c r="AN1028" s="153"/>
      <c r="AO1028" s="153"/>
      <c r="AP1028" s="153"/>
      <c r="AQ1028" s="153">
        <v>60</v>
      </c>
      <c r="AR1028" s="153"/>
      <c r="AS1028" s="153"/>
      <c r="AT1028" s="153"/>
      <c r="AU1028" s="153"/>
      <c r="AV1028" s="153"/>
      <c r="AW1028" s="153"/>
      <c r="AX1028" s="153"/>
      <c r="AY1028" s="153"/>
      <c r="AZ1028" s="153"/>
      <c r="BA1028" s="153"/>
      <c r="BB1028" s="153"/>
      <c r="BC1028" s="153"/>
      <c r="BD1028" s="153"/>
      <c r="BE1028" s="153"/>
      <c r="BF1028" s="153"/>
      <c r="BG1028" s="223">
        <f t="shared" si="441"/>
        <v>420</v>
      </c>
      <c r="BH1028" s="224">
        <f t="shared" si="436"/>
        <v>7</v>
      </c>
      <c r="BI1028" s="225">
        <f t="shared" si="443"/>
        <v>4</v>
      </c>
      <c r="BJ1028" s="225">
        <f t="shared" si="444"/>
        <v>57.1428571428571</v>
      </c>
      <c r="BK1028" s="226">
        <f t="shared" si="445"/>
        <v>0</v>
      </c>
      <c r="BL1028" s="226">
        <f t="shared" si="446"/>
        <v>100</v>
      </c>
      <c r="BM1028" s="226">
        <f t="shared" si="447"/>
        <v>0</v>
      </c>
      <c r="BN1028" s="237">
        <f t="shared" si="437"/>
        <v>2</v>
      </c>
      <c r="BO1028" s="237">
        <f t="shared" si="438"/>
        <v>0</v>
      </c>
      <c r="BP1028" s="237">
        <f t="shared" si="439"/>
        <v>1</v>
      </c>
      <c r="BQ1028" s="238">
        <f t="shared" si="440"/>
        <v>0</v>
      </c>
      <c r="BW1028" s="153">
        <f t="shared" si="431"/>
        <v>7600</v>
      </c>
    </row>
    <row r="1029" spans="1:75">
      <c r="A1029" s="170">
        <v>1086</v>
      </c>
      <c r="B1029" s="171">
        <v>46068</v>
      </c>
      <c r="C1029" s="223" t="s">
        <v>97</v>
      </c>
      <c r="D1029" s="130" t="str">
        <f t="shared" si="442"/>
        <v>FG</v>
      </c>
      <c r="E1029" s="172" t="s">
        <v>98</v>
      </c>
      <c r="F1029" s="172" t="s">
        <v>100</v>
      </c>
      <c r="G1029" s="173" t="s">
        <v>179</v>
      </c>
      <c r="H1029" s="173" t="s">
        <v>180</v>
      </c>
      <c r="I1029" s="173"/>
      <c r="J1029" s="105">
        <v>208246</v>
      </c>
      <c r="K1029" s="197" t="str">
        <f>VLOOKUP(J1029,'[3]Item List (3)'!A$1:B$110000,2,FALSE)</f>
        <v>OR. 208 YY2 </v>
      </c>
      <c r="L1029" s="105">
        <v>260129015</v>
      </c>
      <c r="M1029" s="198" t="str">
        <f t="shared" si="432"/>
        <v>OR</v>
      </c>
      <c r="N1029" s="153"/>
      <c r="O1029" s="199" t="str">
        <f t="shared" si="433"/>
        <v/>
      </c>
      <c r="P1029" s="153">
        <v>1</v>
      </c>
      <c r="Q1029" s="153">
        <v>1000</v>
      </c>
      <c r="R1029" s="153"/>
      <c r="S1029" s="153"/>
      <c r="T1029" s="153"/>
      <c r="U1029" s="209">
        <f t="shared" si="434"/>
        <v>1000</v>
      </c>
      <c r="V1029" s="153">
        <v>60</v>
      </c>
      <c r="W1029" s="153"/>
      <c r="X1029" s="153"/>
      <c r="Y1029" s="153"/>
      <c r="Z1029" s="153"/>
      <c r="AA1029" s="153"/>
      <c r="AB1029" s="153"/>
      <c r="AC1029" s="153"/>
      <c r="AD1029" s="153"/>
      <c r="AE1029" s="153"/>
      <c r="AF1029" s="153"/>
      <c r="AG1029" s="153"/>
      <c r="AH1029" s="153"/>
      <c r="AI1029" s="153"/>
      <c r="AJ1029" s="153"/>
      <c r="AK1029" s="153"/>
      <c r="AL1029" s="153"/>
      <c r="AM1029" s="153"/>
      <c r="AN1029" s="153"/>
      <c r="AO1029" s="153"/>
      <c r="AP1029" s="153"/>
      <c r="AQ1029" s="153"/>
      <c r="AR1029" s="153"/>
      <c r="AS1029" s="153"/>
      <c r="AT1029" s="153"/>
      <c r="AU1029" s="153"/>
      <c r="AV1029" s="153"/>
      <c r="AW1029" s="153"/>
      <c r="AX1029" s="153"/>
      <c r="AY1029" s="153"/>
      <c r="AZ1029" s="153"/>
      <c r="BA1029" s="153"/>
      <c r="BB1029" s="153"/>
      <c r="BC1029" s="153"/>
      <c r="BD1029" s="153"/>
      <c r="BE1029" s="153"/>
      <c r="BF1029" s="153"/>
      <c r="BG1029" s="223">
        <f t="shared" si="441"/>
        <v>60</v>
      </c>
      <c r="BH1029" s="224">
        <f t="shared" si="436"/>
        <v>1</v>
      </c>
      <c r="BI1029" s="225">
        <f t="shared" si="443"/>
        <v>1</v>
      </c>
      <c r="BJ1029" s="225">
        <f t="shared" si="444"/>
        <v>100</v>
      </c>
      <c r="BK1029" s="226">
        <f t="shared" si="445"/>
        <v>0</v>
      </c>
      <c r="BL1029" s="226">
        <f t="shared" si="446"/>
        <v>100</v>
      </c>
      <c r="BM1029" s="226">
        <f t="shared" si="447"/>
        <v>0</v>
      </c>
      <c r="BN1029" s="237">
        <f t="shared" si="437"/>
        <v>0</v>
      </c>
      <c r="BO1029" s="237">
        <f t="shared" si="438"/>
        <v>0</v>
      </c>
      <c r="BP1029" s="237">
        <f t="shared" si="439"/>
        <v>0</v>
      </c>
      <c r="BQ1029" s="238">
        <f t="shared" si="440"/>
        <v>0</v>
      </c>
      <c r="BW1029" s="153">
        <f t="shared" si="431"/>
        <v>1000</v>
      </c>
    </row>
    <row r="1030" spans="1:75">
      <c r="A1030" s="170">
        <v>1087</v>
      </c>
      <c r="B1030" s="171">
        <v>46068</v>
      </c>
      <c r="C1030" s="223" t="s">
        <v>99</v>
      </c>
      <c r="D1030" s="130" t="str">
        <f t="shared" si="442"/>
        <v>FG</v>
      </c>
      <c r="E1030" s="172" t="s">
        <v>98</v>
      </c>
      <c r="F1030" s="172" t="s">
        <v>106</v>
      </c>
      <c r="G1030" s="173" t="s">
        <v>101</v>
      </c>
      <c r="H1030" s="173" t="s">
        <v>102</v>
      </c>
      <c r="I1030" s="173"/>
      <c r="J1030" s="105">
        <v>208246</v>
      </c>
      <c r="K1030" s="197" t="str">
        <f>VLOOKUP(J1030,'[3]Item List (3)'!A$1:B$110000,2,FALSE)</f>
        <v>OR. 208 YY2 </v>
      </c>
      <c r="L1030" s="105">
        <v>260129015</v>
      </c>
      <c r="M1030" s="198" t="str">
        <f t="shared" si="432"/>
        <v>OR</v>
      </c>
      <c r="N1030" s="153"/>
      <c r="O1030" s="199" t="str">
        <f t="shared" si="433"/>
        <v/>
      </c>
      <c r="P1030" s="153">
        <v>1</v>
      </c>
      <c r="Q1030" s="153">
        <v>4800</v>
      </c>
      <c r="R1030" s="153"/>
      <c r="S1030" s="153"/>
      <c r="T1030" s="153"/>
      <c r="U1030" s="209">
        <f t="shared" si="434"/>
        <v>4800</v>
      </c>
      <c r="V1030" s="153">
        <v>360</v>
      </c>
      <c r="W1030" s="153"/>
      <c r="X1030" s="153"/>
      <c r="Y1030" s="153"/>
      <c r="Z1030" s="153"/>
      <c r="AA1030" s="153"/>
      <c r="AB1030" s="153"/>
      <c r="AC1030" s="153"/>
      <c r="AD1030" s="153"/>
      <c r="AE1030" s="153"/>
      <c r="AF1030" s="153"/>
      <c r="AG1030" s="153"/>
      <c r="AH1030" s="153"/>
      <c r="AI1030" s="153"/>
      <c r="AJ1030" s="153"/>
      <c r="AK1030" s="153"/>
      <c r="AL1030" s="153"/>
      <c r="AM1030" s="153"/>
      <c r="AN1030" s="153"/>
      <c r="AO1030" s="153"/>
      <c r="AP1030" s="153"/>
      <c r="AQ1030" s="153">
        <v>30</v>
      </c>
      <c r="AR1030" s="153">
        <v>15</v>
      </c>
      <c r="AS1030" s="153"/>
      <c r="AT1030" s="153"/>
      <c r="AU1030" s="153"/>
      <c r="AV1030" s="153"/>
      <c r="AW1030" s="153"/>
      <c r="AX1030" s="153"/>
      <c r="AY1030" s="153"/>
      <c r="AZ1030" s="153"/>
      <c r="BA1030" s="153"/>
      <c r="BB1030" s="153"/>
      <c r="BC1030" s="153">
        <v>75</v>
      </c>
      <c r="BD1030" s="153"/>
      <c r="BE1030" s="153"/>
      <c r="BF1030" s="153"/>
      <c r="BG1030" s="223">
        <f t="shared" si="441"/>
        <v>480</v>
      </c>
      <c r="BH1030" s="224">
        <f t="shared" si="436"/>
        <v>8</v>
      </c>
      <c r="BI1030" s="225">
        <f t="shared" si="443"/>
        <v>6</v>
      </c>
      <c r="BJ1030" s="225">
        <f t="shared" si="444"/>
        <v>75</v>
      </c>
      <c r="BK1030" s="226">
        <f t="shared" si="445"/>
        <v>0</v>
      </c>
      <c r="BL1030" s="226">
        <f t="shared" si="446"/>
        <v>100</v>
      </c>
      <c r="BM1030" s="226">
        <f t="shared" si="447"/>
        <v>0</v>
      </c>
      <c r="BN1030" s="237">
        <f t="shared" si="437"/>
        <v>0</v>
      </c>
      <c r="BO1030" s="237">
        <f t="shared" si="438"/>
        <v>0</v>
      </c>
      <c r="BP1030" s="237">
        <f t="shared" si="439"/>
        <v>2</v>
      </c>
      <c r="BQ1030" s="238">
        <f t="shared" si="440"/>
        <v>0</v>
      </c>
      <c r="BW1030" s="153">
        <f t="shared" si="431"/>
        <v>4800</v>
      </c>
    </row>
    <row r="1031" spans="1:75">
      <c r="A1031" s="170">
        <v>1088</v>
      </c>
      <c r="B1031" s="171">
        <v>46068</v>
      </c>
      <c r="C1031" s="223" t="s">
        <v>97</v>
      </c>
      <c r="D1031" s="130" t="str">
        <f t="shared" si="442"/>
        <v>FG</v>
      </c>
      <c r="E1031" s="172" t="s">
        <v>103</v>
      </c>
      <c r="F1031" s="172"/>
      <c r="G1031" s="173"/>
      <c r="H1031" s="173"/>
      <c r="I1031" s="173"/>
      <c r="J1031" s="105"/>
      <c r="K1031" s="197" t="e">
        <f>VLOOKUP(J1031,'[3]Item List (3)'!A$1:B$110000,2,FALSE)</f>
        <v>#N/A</v>
      </c>
      <c r="L1031" s="105"/>
      <c r="M1031" s="198" t="str">
        <f t="shared" si="432"/>
        <v>IR</v>
      </c>
      <c r="N1031" s="153"/>
      <c r="O1031" s="199" t="str">
        <f t="shared" si="433"/>
        <v/>
      </c>
      <c r="P1031" s="153"/>
      <c r="Q1031" s="153"/>
      <c r="R1031" s="153"/>
      <c r="S1031" s="153"/>
      <c r="T1031" s="153"/>
      <c r="U1031" s="209">
        <f t="shared" si="434"/>
        <v>0</v>
      </c>
      <c r="V1031" s="153"/>
      <c r="W1031" s="153"/>
      <c r="X1031" s="153"/>
      <c r="Y1031" s="153"/>
      <c r="Z1031" s="153"/>
      <c r="AA1031" s="153"/>
      <c r="AB1031" s="153"/>
      <c r="AC1031" s="153"/>
      <c r="AD1031" s="153"/>
      <c r="AE1031" s="153"/>
      <c r="AF1031" s="153"/>
      <c r="AG1031" s="153"/>
      <c r="AH1031" s="153"/>
      <c r="AI1031" s="153"/>
      <c r="AJ1031" s="153"/>
      <c r="AK1031" s="153"/>
      <c r="AL1031" s="153"/>
      <c r="AM1031" s="153"/>
      <c r="AN1031" s="153"/>
      <c r="AO1031" s="153"/>
      <c r="AP1031" s="153"/>
      <c r="AQ1031" s="153"/>
      <c r="AR1031" s="153">
        <v>480</v>
      </c>
      <c r="AS1031" s="153"/>
      <c r="AT1031" s="153"/>
      <c r="AU1031" s="153"/>
      <c r="AV1031" s="153"/>
      <c r="AW1031" s="153"/>
      <c r="AX1031" s="153"/>
      <c r="AY1031" s="153"/>
      <c r="AZ1031" s="153"/>
      <c r="BA1031" s="153"/>
      <c r="BB1031" s="153"/>
      <c r="BC1031" s="153"/>
      <c r="BD1031" s="153"/>
      <c r="BE1031" s="153"/>
      <c r="BF1031" s="153"/>
      <c r="BG1031" s="223">
        <f t="shared" si="441"/>
        <v>480</v>
      </c>
      <c r="BH1031" s="224">
        <f t="shared" si="436"/>
        <v>8</v>
      </c>
      <c r="BI1031" s="225">
        <f t="shared" si="443"/>
        <v>0</v>
      </c>
      <c r="BJ1031" s="225">
        <f t="shared" si="444"/>
        <v>0</v>
      </c>
      <c r="BK1031" s="226">
        <f t="shared" si="445"/>
        <v>0</v>
      </c>
      <c r="BL1031" s="226">
        <f t="shared" si="446"/>
        <v>0</v>
      </c>
      <c r="BM1031" s="226">
        <f t="shared" si="447"/>
        <v>0</v>
      </c>
      <c r="BN1031" s="237">
        <f t="shared" si="437"/>
        <v>0</v>
      </c>
      <c r="BO1031" s="237">
        <f t="shared" si="438"/>
        <v>0</v>
      </c>
      <c r="BP1031" s="237">
        <f t="shared" si="439"/>
        <v>8</v>
      </c>
      <c r="BQ1031" s="238">
        <f t="shared" si="440"/>
        <v>0</v>
      </c>
      <c r="BW1031" s="153">
        <f t="shared" si="431"/>
        <v>0</v>
      </c>
    </row>
    <row r="1032" spans="1:75">
      <c r="A1032" s="170">
        <v>1089</v>
      </c>
      <c r="B1032" s="171">
        <v>46068</v>
      </c>
      <c r="C1032" s="223" t="s">
        <v>99</v>
      </c>
      <c r="D1032" s="130" t="str">
        <f t="shared" si="442"/>
        <v>FG</v>
      </c>
      <c r="E1032" s="172" t="s">
        <v>103</v>
      </c>
      <c r="F1032" s="172" t="s">
        <v>106</v>
      </c>
      <c r="G1032" s="173" t="s">
        <v>105</v>
      </c>
      <c r="H1032" s="173" t="s">
        <v>107</v>
      </c>
      <c r="I1032" s="173"/>
      <c r="J1032" s="105">
        <v>208299</v>
      </c>
      <c r="K1032" s="197" t="str">
        <f>VLOOKUP(J1032,'[3]Item List (3)'!A$1:B$110000,2,FALSE)</f>
        <v>OR.9916 </v>
      </c>
      <c r="L1032" s="105">
        <v>260104008</v>
      </c>
      <c r="M1032" s="198" t="str">
        <f t="shared" si="432"/>
        <v>OR</v>
      </c>
      <c r="N1032" s="153"/>
      <c r="O1032" s="199" t="str">
        <f t="shared" si="433"/>
        <v/>
      </c>
      <c r="P1032" s="153">
        <v>1</v>
      </c>
      <c r="Q1032" s="153">
        <v>6500</v>
      </c>
      <c r="R1032" s="153"/>
      <c r="S1032" s="153"/>
      <c r="T1032" s="153"/>
      <c r="U1032" s="209">
        <f t="shared" si="434"/>
        <v>6500</v>
      </c>
      <c r="V1032" s="153">
        <v>360</v>
      </c>
      <c r="W1032" s="153"/>
      <c r="X1032" s="153"/>
      <c r="Y1032" s="153"/>
      <c r="Z1032" s="153"/>
      <c r="AA1032" s="153"/>
      <c r="AB1032" s="153"/>
      <c r="AC1032" s="153"/>
      <c r="AD1032" s="153"/>
      <c r="AE1032" s="153"/>
      <c r="AF1032" s="153"/>
      <c r="AG1032" s="153"/>
      <c r="AH1032" s="153"/>
      <c r="AI1032" s="153"/>
      <c r="AJ1032" s="153"/>
      <c r="AK1032" s="153"/>
      <c r="AL1032" s="153"/>
      <c r="AM1032" s="153"/>
      <c r="AN1032" s="153"/>
      <c r="AO1032" s="153"/>
      <c r="AP1032" s="153"/>
      <c r="AQ1032" s="153">
        <v>120</v>
      </c>
      <c r="AR1032" s="153"/>
      <c r="AS1032" s="153"/>
      <c r="AT1032" s="153"/>
      <c r="AU1032" s="153"/>
      <c r="AV1032" s="153"/>
      <c r="AW1032" s="153"/>
      <c r="AX1032" s="153"/>
      <c r="AY1032" s="153"/>
      <c r="AZ1032" s="153"/>
      <c r="BA1032" s="153"/>
      <c r="BB1032" s="153"/>
      <c r="BC1032" s="153"/>
      <c r="BD1032" s="153"/>
      <c r="BE1032" s="153"/>
      <c r="BF1032" s="153"/>
      <c r="BG1032" s="223">
        <f t="shared" si="441"/>
        <v>480</v>
      </c>
      <c r="BH1032" s="224">
        <f t="shared" si="436"/>
        <v>8</v>
      </c>
      <c r="BI1032" s="225">
        <f t="shared" si="443"/>
        <v>6</v>
      </c>
      <c r="BJ1032" s="225">
        <f t="shared" si="444"/>
        <v>75</v>
      </c>
      <c r="BK1032" s="226">
        <f t="shared" si="445"/>
        <v>0</v>
      </c>
      <c r="BL1032" s="226">
        <f t="shared" si="446"/>
        <v>100</v>
      </c>
      <c r="BM1032" s="226">
        <f t="shared" si="447"/>
        <v>0</v>
      </c>
      <c r="BN1032" s="237">
        <f t="shared" si="437"/>
        <v>0</v>
      </c>
      <c r="BO1032" s="237">
        <f t="shared" si="438"/>
        <v>0</v>
      </c>
      <c r="BP1032" s="237">
        <f t="shared" si="439"/>
        <v>2</v>
      </c>
      <c r="BQ1032" s="238">
        <f t="shared" si="440"/>
        <v>0</v>
      </c>
      <c r="BW1032" s="153">
        <f t="shared" ref="BW1032:BW1095" si="448">Q1032*P1032</f>
        <v>6500</v>
      </c>
    </row>
    <row r="1033" spans="1:75">
      <c r="A1033" s="170">
        <v>1090</v>
      </c>
      <c r="B1033" s="171">
        <v>46068</v>
      </c>
      <c r="C1033" s="223" t="s">
        <v>97</v>
      </c>
      <c r="D1033" s="130" t="str">
        <f t="shared" si="442"/>
        <v>CG</v>
      </c>
      <c r="E1033" s="172" t="s">
        <v>109</v>
      </c>
      <c r="F1033" s="172"/>
      <c r="G1033" s="173"/>
      <c r="H1033" s="173"/>
      <c r="I1033" s="173"/>
      <c r="J1033" s="105"/>
      <c r="K1033" s="197" t="e">
        <f>VLOOKUP(J1033,'[3]Item List (3)'!A$1:B$110000,2,FALSE)</f>
        <v>#N/A</v>
      </c>
      <c r="L1033" s="105"/>
      <c r="M1033" s="198" t="str">
        <f t="shared" si="432"/>
        <v>IR</v>
      </c>
      <c r="N1033" s="153"/>
      <c r="O1033" s="199" t="str">
        <f t="shared" si="433"/>
        <v/>
      </c>
      <c r="P1033" s="153"/>
      <c r="Q1033" s="153"/>
      <c r="R1033" s="153"/>
      <c r="S1033" s="153"/>
      <c r="T1033" s="153"/>
      <c r="U1033" s="209">
        <f t="shared" si="434"/>
        <v>0</v>
      </c>
      <c r="V1033" s="153"/>
      <c r="W1033" s="153"/>
      <c r="X1033" s="153"/>
      <c r="Y1033" s="153"/>
      <c r="Z1033" s="153"/>
      <c r="AA1033" s="153"/>
      <c r="AB1033" s="153"/>
      <c r="AC1033" s="153"/>
      <c r="AD1033" s="153"/>
      <c r="AE1033" s="153"/>
      <c r="AF1033" s="153"/>
      <c r="AG1033" s="153"/>
      <c r="AH1033" s="153"/>
      <c r="AI1033" s="153"/>
      <c r="AJ1033" s="153"/>
      <c r="AK1033" s="153"/>
      <c r="AL1033" s="153"/>
      <c r="AM1033" s="153"/>
      <c r="AN1033" s="153"/>
      <c r="AO1033" s="153"/>
      <c r="AP1033" s="153"/>
      <c r="AQ1033" s="153"/>
      <c r="AR1033" s="153"/>
      <c r="AS1033" s="153"/>
      <c r="AT1033" s="153"/>
      <c r="AU1033" s="153"/>
      <c r="AV1033" s="153"/>
      <c r="AW1033" s="153"/>
      <c r="AX1033" s="153"/>
      <c r="AY1033" s="153"/>
      <c r="AZ1033" s="153"/>
      <c r="BA1033" s="153"/>
      <c r="BB1033" s="153"/>
      <c r="BC1033" s="153"/>
      <c r="BD1033" s="153"/>
      <c r="BE1033" s="153"/>
      <c r="BF1033" s="153">
        <v>480</v>
      </c>
      <c r="BG1033" s="223">
        <f t="shared" si="441"/>
        <v>480</v>
      </c>
      <c r="BH1033" s="224">
        <f t="shared" si="436"/>
        <v>8</v>
      </c>
      <c r="BI1033" s="225">
        <f t="shared" si="443"/>
        <v>0</v>
      </c>
      <c r="BJ1033" s="225">
        <f t="shared" si="444"/>
        <v>0</v>
      </c>
      <c r="BK1033" s="226">
        <f t="shared" si="445"/>
        <v>0</v>
      </c>
      <c r="BL1033" s="226">
        <f t="shared" si="446"/>
        <v>0</v>
      </c>
      <c r="BM1033" s="226">
        <f t="shared" si="447"/>
        <v>0</v>
      </c>
      <c r="BN1033" s="237">
        <f t="shared" si="437"/>
        <v>8</v>
      </c>
      <c r="BO1033" s="237">
        <f t="shared" si="438"/>
        <v>0</v>
      </c>
      <c r="BP1033" s="237">
        <f t="shared" si="439"/>
        <v>0</v>
      </c>
      <c r="BQ1033" s="238">
        <f t="shared" si="440"/>
        <v>0</v>
      </c>
      <c r="BW1033" s="153">
        <f t="shared" si="448"/>
        <v>0</v>
      </c>
    </row>
    <row r="1034" spans="1:75">
      <c r="A1034" s="170">
        <v>1091</v>
      </c>
      <c r="B1034" s="171">
        <v>46068</v>
      </c>
      <c r="C1034" s="223" t="s">
        <v>99</v>
      </c>
      <c r="D1034" s="130" t="str">
        <f t="shared" si="442"/>
        <v>CG</v>
      </c>
      <c r="E1034" s="172" t="s">
        <v>109</v>
      </c>
      <c r="F1034" s="172"/>
      <c r="G1034" s="173"/>
      <c r="H1034" s="173"/>
      <c r="I1034" s="173"/>
      <c r="J1034" s="105"/>
      <c r="K1034" s="197" t="e">
        <f>VLOOKUP(J1034,'[3]Item List (3)'!A$1:B$110000,2,FALSE)</f>
        <v>#N/A</v>
      </c>
      <c r="L1034" s="105"/>
      <c r="M1034" s="198" t="str">
        <f t="shared" si="432"/>
        <v>IR</v>
      </c>
      <c r="N1034" s="153"/>
      <c r="O1034" s="199" t="str">
        <f t="shared" si="433"/>
        <v/>
      </c>
      <c r="P1034" s="153"/>
      <c r="Q1034" s="153"/>
      <c r="R1034" s="153"/>
      <c r="S1034" s="153"/>
      <c r="T1034" s="153"/>
      <c r="U1034" s="209">
        <f t="shared" si="434"/>
        <v>0</v>
      </c>
      <c r="V1034" s="153"/>
      <c r="W1034" s="153"/>
      <c r="X1034" s="153"/>
      <c r="Y1034" s="153"/>
      <c r="Z1034" s="153"/>
      <c r="AA1034" s="153"/>
      <c r="AB1034" s="153"/>
      <c r="AC1034" s="153"/>
      <c r="AD1034" s="153"/>
      <c r="AE1034" s="153"/>
      <c r="AF1034" s="153"/>
      <c r="AG1034" s="153"/>
      <c r="AH1034" s="153"/>
      <c r="AI1034" s="153"/>
      <c r="AJ1034" s="153"/>
      <c r="AK1034" s="153"/>
      <c r="AL1034" s="153"/>
      <c r="AM1034" s="153"/>
      <c r="AN1034" s="153"/>
      <c r="AO1034" s="153"/>
      <c r="AP1034" s="153"/>
      <c r="AQ1034" s="153"/>
      <c r="AR1034" s="153"/>
      <c r="AS1034" s="153"/>
      <c r="AT1034" s="153"/>
      <c r="AU1034" s="153"/>
      <c r="AV1034" s="153"/>
      <c r="AW1034" s="153"/>
      <c r="AX1034" s="153"/>
      <c r="AY1034" s="153"/>
      <c r="AZ1034" s="153"/>
      <c r="BA1034" s="153"/>
      <c r="BB1034" s="153"/>
      <c r="BC1034" s="153"/>
      <c r="BD1034" s="153"/>
      <c r="BE1034" s="153"/>
      <c r="BF1034" s="153">
        <v>480</v>
      </c>
      <c r="BG1034" s="223">
        <f t="shared" si="441"/>
        <v>480</v>
      </c>
      <c r="BH1034" s="224">
        <f t="shared" si="436"/>
        <v>8</v>
      </c>
      <c r="BI1034" s="225">
        <f t="shared" si="443"/>
        <v>0</v>
      </c>
      <c r="BJ1034" s="225">
        <f t="shared" si="444"/>
        <v>0</v>
      </c>
      <c r="BK1034" s="226">
        <f t="shared" si="445"/>
        <v>0</v>
      </c>
      <c r="BL1034" s="226">
        <f t="shared" si="446"/>
        <v>0</v>
      </c>
      <c r="BM1034" s="226">
        <f t="shared" si="447"/>
        <v>0</v>
      </c>
      <c r="BN1034" s="237">
        <f t="shared" si="437"/>
        <v>8</v>
      </c>
      <c r="BO1034" s="237">
        <f t="shared" si="438"/>
        <v>0</v>
      </c>
      <c r="BP1034" s="237">
        <f t="shared" si="439"/>
        <v>0</v>
      </c>
      <c r="BQ1034" s="238">
        <f t="shared" si="440"/>
        <v>0</v>
      </c>
      <c r="BW1034" s="153">
        <f t="shared" si="448"/>
        <v>0</v>
      </c>
    </row>
    <row r="1035" spans="1:75">
      <c r="A1035" s="170">
        <v>1092</v>
      </c>
      <c r="B1035" s="171">
        <v>46068</v>
      </c>
      <c r="C1035" s="223" t="s">
        <v>97</v>
      </c>
      <c r="D1035" s="130" t="str">
        <f t="shared" si="442"/>
        <v>CG</v>
      </c>
      <c r="E1035" s="172" t="s">
        <v>110</v>
      </c>
      <c r="F1035" s="172" t="s">
        <v>114</v>
      </c>
      <c r="G1035" s="173" t="s">
        <v>190</v>
      </c>
      <c r="H1035" s="173" t="s">
        <v>191</v>
      </c>
      <c r="I1035" s="173" t="s">
        <v>188</v>
      </c>
      <c r="J1035" s="105">
        <v>208417</v>
      </c>
      <c r="K1035" s="197" t="str">
        <f>VLOOKUP(J1035,'[3]Item List (3)'!A$1:B$110000,2,FALSE)</f>
        <v>JC.OR 8008 </v>
      </c>
      <c r="L1035" s="105">
        <v>260110013</v>
      </c>
      <c r="M1035" s="198" t="str">
        <f t="shared" si="432"/>
        <v>OR</v>
      </c>
      <c r="N1035" s="153"/>
      <c r="O1035" s="199" t="str">
        <f t="shared" si="433"/>
        <v/>
      </c>
      <c r="P1035" s="153">
        <v>1</v>
      </c>
      <c r="Q1035" s="153">
        <v>1217</v>
      </c>
      <c r="R1035" s="153"/>
      <c r="S1035" s="153"/>
      <c r="T1035" s="153"/>
      <c r="U1035" s="209">
        <f t="shared" si="434"/>
        <v>1217</v>
      </c>
      <c r="V1035" s="153">
        <v>60</v>
      </c>
      <c r="W1035" s="153"/>
      <c r="X1035" s="153"/>
      <c r="Y1035" s="153"/>
      <c r="Z1035" s="153"/>
      <c r="AA1035" s="153"/>
      <c r="AB1035" s="153"/>
      <c r="AC1035" s="153"/>
      <c r="AD1035" s="153"/>
      <c r="AE1035" s="153"/>
      <c r="AF1035" s="153"/>
      <c r="AG1035" s="153"/>
      <c r="AH1035" s="153"/>
      <c r="AI1035" s="153"/>
      <c r="AJ1035" s="153"/>
      <c r="AK1035" s="153"/>
      <c r="AL1035" s="153"/>
      <c r="AM1035" s="153"/>
      <c r="AN1035" s="153"/>
      <c r="AO1035" s="153"/>
      <c r="AP1035" s="153"/>
      <c r="AQ1035" s="153" t="s">
        <v>225</v>
      </c>
      <c r="AR1035" s="153"/>
      <c r="AS1035" s="153"/>
      <c r="AT1035" s="153"/>
      <c r="AU1035" s="153"/>
      <c r="AV1035" s="153"/>
      <c r="AW1035" s="153"/>
      <c r="AX1035" s="153"/>
      <c r="AY1035" s="153"/>
      <c r="AZ1035" s="153"/>
      <c r="BA1035" s="153"/>
      <c r="BB1035" s="153"/>
      <c r="BC1035" s="153"/>
      <c r="BD1035" s="153"/>
      <c r="BE1035" s="153"/>
      <c r="BF1035" s="153"/>
      <c r="BG1035" s="223">
        <f t="shared" si="441"/>
        <v>60</v>
      </c>
      <c r="BH1035" s="224">
        <f t="shared" si="436"/>
        <v>1</v>
      </c>
      <c r="BI1035" s="225">
        <f t="shared" si="443"/>
        <v>1</v>
      </c>
      <c r="BJ1035" s="225">
        <f t="shared" si="444"/>
        <v>100</v>
      </c>
      <c r="BK1035" s="226">
        <f t="shared" si="445"/>
        <v>0</v>
      </c>
      <c r="BL1035" s="226">
        <f t="shared" si="446"/>
        <v>100</v>
      </c>
      <c r="BM1035" s="226">
        <f t="shared" si="447"/>
        <v>0</v>
      </c>
      <c r="BN1035" s="237">
        <f t="shared" si="437"/>
        <v>0</v>
      </c>
      <c r="BO1035" s="237">
        <f t="shared" si="438"/>
        <v>0</v>
      </c>
      <c r="BP1035" s="237">
        <f t="shared" si="439"/>
        <v>0</v>
      </c>
      <c r="BQ1035" s="238">
        <f t="shared" si="440"/>
        <v>0</v>
      </c>
      <c r="BW1035" s="153">
        <f t="shared" si="448"/>
        <v>1217</v>
      </c>
    </row>
    <row r="1036" spans="1:75">
      <c r="A1036" s="170">
        <v>1093</v>
      </c>
      <c r="B1036" s="171">
        <v>46068</v>
      </c>
      <c r="C1036" s="223" t="s">
        <v>97</v>
      </c>
      <c r="D1036" s="130" t="str">
        <f t="shared" si="442"/>
        <v>CG</v>
      </c>
      <c r="E1036" s="172" t="s">
        <v>110</v>
      </c>
      <c r="F1036" s="172" t="s">
        <v>114</v>
      </c>
      <c r="G1036" s="173" t="s">
        <v>190</v>
      </c>
      <c r="H1036" s="173" t="s">
        <v>191</v>
      </c>
      <c r="I1036" s="173" t="s">
        <v>188</v>
      </c>
      <c r="J1036" s="105">
        <v>208247</v>
      </c>
      <c r="K1036" s="197" t="str">
        <f>VLOOKUP(J1036,'[3]Item List (3)'!A$1:B$110000,2,FALSE)</f>
        <v>OR.209 YY2 </v>
      </c>
      <c r="L1036" s="105"/>
      <c r="M1036" s="198" t="str">
        <f t="shared" si="432"/>
        <v>OR</v>
      </c>
      <c r="N1036" s="153"/>
      <c r="O1036" s="199" t="str">
        <f t="shared" si="433"/>
        <v/>
      </c>
      <c r="P1036" s="153">
        <v>1</v>
      </c>
      <c r="Q1036" s="153">
        <v>932</v>
      </c>
      <c r="R1036" s="153"/>
      <c r="S1036" s="153"/>
      <c r="T1036" s="153"/>
      <c r="U1036" s="209">
        <f t="shared" si="434"/>
        <v>932</v>
      </c>
      <c r="V1036" s="153">
        <v>60</v>
      </c>
      <c r="W1036" s="153">
        <v>60</v>
      </c>
      <c r="X1036" s="153"/>
      <c r="Y1036" s="153"/>
      <c r="Z1036" s="153"/>
      <c r="AA1036" s="153"/>
      <c r="AB1036" s="153"/>
      <c r="AC1036" s="153"/>
      <c r="AD1036" s="153"/>
      <c r="AE1036" s="153"/>
      <c r="AF1036" s="153"/>
      <c r="AG1036" s="153"/>
      <c r="AH1036" s="153"/>
      <c r="AI1036" s="153"/>
      <c r="AJ1036" s="153"/>
      <c r="AK1036" s="153"/>
      <c r="AL1036" s="153"/>
      <c r="AM1036" s="153"/>
      <c r="AN1036" s="153"/>
      <c r="AO1036" s="153"/>
      <c r="AP1036" s="153"/>
      <c r="AQ1036" s="153"/>
      <c r="AR1036" s="153"/>
      <c r="AS1036" s="153"/>
      <c r="AT1036" s="153"/>
      <c r="AU1036" s="153"/>
      <c r="AV1036" s="153"/>
      <c r="AW1036" s="153"/>
      <c r="AX1036" s="153"/>
      <c r="AY1036" s="153"/>
      <c r="AZ1036" s="153"/>
      <c r="BA1036" s="153"/>
      <c r="BB1036" s="153"/>
      <c r="BC1036" s="153"/>
      <c r="BD1036" s="153"/>
      <c r="BE1036" s="153"/>
      <c r="BF1036" s="153"/>
      <c r="BG1036" s="223">
        <f t="shared" si="441"/>
        <v>120</v>
      </c>
      <c r="BH1036" s="224">
        <f t="shared" si="436"/>
        <v>2</v>
      </c>
      <c r="BI1036" s="225">
        <f t="shared" si="443"/>
        <v>1</v>
      </c>
      <c r="BJ1036" s="225">
        <f t="shared" si="444"/>
        <v>50</v>
      </c>
      <c r="BK1036" s="226">
        <f t="shared" si="445"/>
        <v>0</v>
      </c>
      <c r="BL1036" s="226">
        <f t="shared" si="446"/>
        <v>100</v>
      </c>
      <c r="BM1036" s="226">
        <f t="shared" si="447"/>
        <v>0</v>
      </c>
      <c r="BN1036" s="237">
        <f t="shared" si="437"/>
        <v>1</v>
      </c>
      <c r="BO1036" s="237">
        <f t="shared" si="438"/>
        <v>0</v>
      </c>
      <c r="BP1036" s="237">
        <f t="shared" si="439"/>
        <v>0</v>
      </c>
      <c r="BQ1036" s="238">
        <f t="shared" si="440"/>
        <v>0</v>
      </c>
      <c r="BW1036" s="153">
        <f t="shared" si="448"/>
        <v>932</v>
      </c>
    </row>
    <row r="1037" spans="1:75">
      <c r="A1037" s="170">
        <v>1094</v>
      </c>
      <c r="B1037" s="171">
        <v>46068</v>
      </c>
      <c r="C1037" s="223" t="s">
        <v>97</v>
      </c>
      <c r="D1037" s="130" t="str">
        <f t="shared" si="442"/>
        <v>CG</v>
      </c>
      <c r="E1037" s="172" t="s">
        <v>110</v>
      </c>
      <c r="F1037" s="172" t="s">
        <v>114</v>
      </c>
      <c r="G1037" s="173" t="s">
        <v>190</v>
      </c>
      <c r="H1037" s="173" t="s">
        <v>191</v>
      </c>
      <c r="I1037" s="173" t="s">
        <v>188</v>
      </c>
      <c r="J1037" s="105">
        <v>208497</v>
      </c>
      <c r="K1037" s="197" t="str">
        <f>VLOOKUP(J1037,'[3]Item List (3)'!A$1:B$110000,2,FALSE)</f>
        <v>NB.OR 95076 </v>
      </c>
      <c r="L1037" s="105"/>
      <c r="M1037" s="198" t="str">
        <f t="shared" si="432"/>
        <v>OR</v>
      </c>
      <c r="N1037" s="153"/>
      <c r="O1037" s="199" t="str">
        <f t="shared" si="433"/>
        <v/>
      </c>
      <c r="P1037" s="153">
        <v>1</v>
      </c>
      <c r="Q1037" s="153">
        <v>2509</v>
      </c>
      <c r="R1037" s="153"/>
      <c r="S1037" s="153"/>
      <c r="T1037" s="153"/>
      <c r="U1037" s="209">
        <f t="shared" si="434"/>
        <v>2509</v>
      </c>
      <c r="V1037" s="153">
        <v>120</v>
      </c>
      <c r="W1037" s="153">
        <v>60</v>
      </c>
      <c r="X1037" s="153"/>
      <c r="Y1037" s="153"/>
      <c r="Z1037" s="153"/>
      <c r="AA1037" s="153"/>
      <c r="AB1037" s="153"/>
      <c r="AC1037" s="153"/>
      <c r="AD1037" s="153"/>
      <c r="AE1037" s="153"/>
      <c r="AF1037" s="153"/>
      <c r="AG1037" s="153"/>
      <c r="AH1037" s="153"/>
      <c r="AI1037" s="153"/>
      <c r="AJ1037" s="153"/>
      <c r="AK1037" s="153"/>
      <c r="AL1037" s="153"/>
      <c r="AM1037" s="153"/>
      <c r="AN1037" s="153"/>
      <c r="AO1037" s="153"/>
      <c r="AP1037" s="153"/>
      <c r="AQ1037" s="153"/>
      <c r="AR1037" s="153"/>
      <c r="AS1037" s="153"/>
      <c r="AT1037" s="153"/>
      <c r="AU1037" s="153"/>
      <c r="AV1037" s="153"/>
      <c r="AW1037" s="153"/>
      <c r="AX1037" s="153"/>
      <c r="AY1037" s="153"/>
      <c r="AZ1037" s="153"/>
      <c r="BA1037" s="153"/>
      <c r="BB1037" s="153"/>
      <c r="BC1037" s="153"/>
      <c r="BD1037" s="153"/>
      <c r="BE1037" s="153"/>
      <c r="BF1037" s="153"/>
      <c r="BG1037" s="223">
        <f t="shared" si="441"/>
        <v>180</v>
      </c>
      <c r="BH1037" s="224">
        <f t="shared" si="436"/>
        <v>3</v>
      </c>
      <c r="BI1037" s="225">
        <f t="shared" si="443"/>
        <v>2</v>
      </c>
      <c r="BJ1037" s="225">
        <f t="shared" si="444"/>
        <v>66.6666666666667</v>
      </c>
      <c r="BK1037" s="226">
        <f t="shared" si="445"/>
        <v>0</v>
      </c>
      <c r="BL1037" s="226">
        <f t="shared" si="446"/>
        <v>100</v>
      </c>
      <c r="BM1037" s="226">
        <f t="shared" si="447"/>
        <v>0</v>
      </c>
      <c r="BN1037" s="237">
        <f t="shared" si="437"/>
        <v>1</v>
      </c>
      <c r="BO1037" s="237">
        <f t="shared" si="438"/>
        <v>0</v>
      </c>
      <c r="BP1037" s="237">
        <f t="shared" si="439"/>
        <v>0</v>
      </c>
      <c r="BQ1037" s="238">
        <f t="shared" si="440"/>
        <v>0</v>
      </c>
      <c r="BW1037" s="153">
        <f t="shared" si="448"/>
        <v>2509</v>
      </c>
    </row>
    <row r="1038" spans="1:75">
      <c r="A1038" s="170">
        <v>1095</v>
      </c>
      <c r="B1038" s="171">
        <v>46068</v>
      </c>
      <c r="C1038" s="223" t="s">
        <v>97</v>
      </c>
      <c r="D1038" s="130" t="str">
        <f t="shared" si="442"/>
        <v>CG</v>
      </c>
      <c r="E1038" s="172" t="s">
        <v>110</v>
      </c>
      <c r="F1038" s="172" t="s">
        <v>111</v>
      </c>
      <c r="G1038" s="173" t="s">
        <v>190</v>
      </c>
      <c r="H1038" s="173" t="s">
        <v>191</v>
      </c>
      <c r="I1038" s="173" t="s">
        <v>188</v>
      </c>
      <c r="J1038" s="105">
        <v>208497</v>
      </c>
      <c r="K1038" s="197" t="str">
        <f>VLOOKUP(J1038,'[3]Item List (3)'!A$1:B$110000,2,FALSE)</f>
        <v>NB.OR 95076 </v>
      </c>
      <c r="L1038" s="105"/>
      <c r="M1038" s="198" t="str">
        <f t="shared" si="432"/>
        <v>OR</v>
      </c>
      <c r="N1038" s="153"/>
      <c r="O1038" s="199" t="str">
        <f t="shared" si="433"/>
        <v/>
      </c>
      <c r="P1038" s="153">
        <v>1</v>
      </c>
      <c r="Q1038" s="153">
        <v>3663</v>
      </c>
      <c r="R1038" s="153"/>
      <c r="S1038" s="153"/>
      <c r="T1038" s="153"/>
      <c r="U1038" s="209">
        <f t="shared" si="434"/>
        <v>3663</v>
      </c>
      <c r="V1038" s="153">
        <v>60</v>
      </c>
      <c r="W1038" s="153"/>
      <c r="X1038" s="153"/>
      <c r="Y1038" s="153"/>
      <c r="Z1038" s="153"/>
      <c r="AA1038" s="153"/>
      <c r="AB1038" s="153"/>
      <c r="AC1038" s="153"/>
      <c r="AD1038" s="153"/>
      <c r="AE1038" s="153"/>
      <c r="AF1038" s="153"/>
      <c r="AG1038" s="153"/>
      <c r="AH1038" s="153"/>
      <c r="AI1038" s="153"/>
      <c r="AJ1038" s="153"/>
      <c r="AK1038" s="153"/>
      <c r="AL1038" s="153"/>
      <c r="AM1038" s="153"/>
      <c r="AN1038" s="153"/>
      <c r="AO1038" s="153"/>
      <c r="AP1038" s="153"/>
      <c r="AQ1038" s="153"/>
      <c r="AR1038" s="153"/>
      <c r="AS1038" s="153"/>
      <c r="AT1038" s="153"/>
      <c r="AU1038" s="153"/>
      <c r="AV1038" s="153"/>
      <c r="AW1038" s="153"/>
      <c r="AX1038" s="153"/>
      <c r="AY1038" s="153"/>
      <c r="AZ1038" s="153"/>
      <c r="BA1038" s="153"/>
      <c r="BB1038" s="153"/>
      <c r="BC1038" s="153"/>
      <c r="BD1038" s="153"/>
      <c r="BE1038" s="153"/>
      <c r="BF1038" s="153"/>
      <c r="BG1038" s="223">
        <f t="shared" si="441"/>
        <v>60</v>
      </c>
      <c r="BH1038" s="224">
        <f t="shared" si="436"/>
        <v>1</v>
      </c>
      <c r="BI1038" s="225">
        <f t="shared" si="443"/>
        <v>1</v>
      </c>
      <c r="BJ1038" s="225">
        <f t="shared" si="444"/>
        <v>100</v>
      </c>
      <c r="BK1038" s="226">
        <f t="shared" si="445"/>
        <v>0</v>
      </c>
      <c r="BL1038" s="226">
        <f t="shared" si="446"/>
        <v>100</v>
      </c>
      <c r="BM1038" s="226">
        <f t="shared" si="447"/>
        <v>0</v>
      </c>
      <c r="BN1038" s="237">
        <f t="shared" si="437"/>
        <v>0</v>
      </c>
      <c r="BO1038" s="237">
        <f t="shared" si="438"/>
        <v>0</v>
      </c>
      <c r="BP1038" s="237">
        <f t="shared" si="439"/>
        <v>0</v>
      </c>
      <c r="BQ1038" s="238">
        <f t="shared" si="440"/>
        <v>0</v>
      </c>
      <c r="BW1038" s="153">
        <f t="shared" si="448"/>
        <v>3663</v>
      </c>
    </row>
    <row r="1039" spans="1:75">
      <c r="A1039" s="170">
        <v>1096</v>
      </c>
      <c r="B1039" s="171">
        <v>46068</v>
      </c>
      <c r="C1039" s="223" t="s">
        <v>99</v>
      </c>
      <c r="D1039" s="130" t="str">
        <f t="shared" si="442"/>
        <v>CG</v>
      </c>
      <c r="E1039" s="172" t="s">
        <v>110</v>
      </c>
      <c r="F1039" s="172" t="s">
        <v>111</v>
      </c>
      <c r="G1039" s="173" t="s">
        <v>115</v>
      </c>
      <c r="H1039" s="173" t="s">
        <v>117</v>
      </c>
      <c r="I1039" s="173" t="s">
        <v>116</v>
      </c>
      <c r="J1039" s="105">
        <v>208497</v>
      </c>
      <c r="K1039" s="197" t="str">
        <f>VLOOKUP(J1039,'[3]Item List (3)'!A$1:B$110000,2,FALSE)</f>
        <v>NB.OR 95076 </v>
      </c>
      <c r="L1039" s="105">
        <v>260129019</v>
      </c>
      <c r="M1039" s="198" t="str">
        <f t="shared" si="432"/>
        <v>OR</v>
      </c>
      <c r="N1039" s="153"/>
      <c r="O1039" s="199" t="str">
        <f t="shared" si="433"/>
        <v/>
      </c>
      <c r="P1039" s="153">
        <v>1</v>
      </c>
      <c r="Q1039" s="153">
        <v>1780</v>
      </c>
      <c r="R1039" s="153"/>
      <c r="S1039" s="153"/>
      <c r="T1039" s="153"/>
      <c r="U1039" s="209">
        <f t="shared" si="434"/>
        <v>1780</v>
      </c>
      <c r="V1039" s="153">
        <v>120</v>
      </c>
      <c r="W1039" s="153"/>
      <c r="X1039" s="153"/>
      <c r="Y1039" s="153"/>
      <c r="Z1039" s="153"/>
      <c r="AA1039" s="153"/>
      <c r="AB1039" s="153"/>
      <c r="AC1039" s="153"/>
      <c r="AD1039" s="153"/>
      <c r="AE1039" s="153"/>
      <c r="AF1039" s="153"/>
      <c r="AG1039" s="153"/>
      <c r="AH1039" s="153"/>
      <c r="AI1039" s="153"/>
      <c r="AJ1039" s="153"/>
      <c r="AK1039" s="153"/>
      <c r="AL1039" s="153"/>
      <c r="AM1039" s="153"/>
      <c r="AN1039" s="153"/>
      <c r="AO1039" s="153"/>
      <c r="AP1039" s="153"/>
      <c r="AQ1039" s="153">
        <v>90</v>
      </c>
      <c r="AR1039" s="153">
        <v>15</v>
      </c>
      <c r="AS1039" s="153"/>
      <c r="AT1039" s="153"/>
      <c r="AU1039" s="153"/>
      <c r="AV1039" s="153"/>
      <c r="AW1039" s="153"/>
      <c r="AX1039" s="153"/>
      <c r="AY1039" s="153"/>
      <c r="AZ1039" s="153"/>
      <c r="BA1039" s="153"/>
      <c r="BB1039" s="153"/>
      <c r="BC1039" s="153"/>
      <c r="BD1039" s="153"/>
      <c r="BE1039" s="153"/>
      <c r="BF1039" s="153"/>
      <c r="BG1039" s="223">
        <f t="shared" si="441"/>
        <v>225</v>
      </c>
      <c r="BH1039" s="224">
        <f t="shared" si="436"/>
        <v>3.75</v>
      </c>
      <c r="BI1039" s="225">
        <f t="shared" si="443"/>
        <v>2</v>
      </c>
      <c r="BJ1039" s="225">
        <f t="shared" si="444"/>
        <v>53.3333333333333</v>
      </c>
      <c r="BK1039" s="226">
        <f t="shared" si="445"/>
        <v>0</v>
      </c>
      <c r="BL1039" s="226">
        <f t="shared" si="446"/>
        <v>100</v>
      </c>
      <c r="BM1039" s="226">
        <f t="shared" si="447"/>
        <v>0</v>
      </c>
      <c r="BN1039" s="237">
        <f t="shared" si="437"/>
        <v>0</v>
      </c>
      <c r="BO1039" s="237">
        <f t="shared" si="438"/>
        <v>0</v>
      </c>
      <c r="BP1039" s="237">
        <f t="shared" si="439"/>
        <v>1.75</v>
      </c>
      <c r="BQ1039" s="238">
        <f t="shared" si="440"/>
        <v>0</v>
      </c>
      <c r="BW1039" s="153">
        <f t="shared" si="448"/>
        <v>1780</v>
      </c>
    </row>
    <row r="1040" spans="1:75">
      <c r="A1040" s="170">
        <v>1097</v>
      </c>
      <c r="B1040" s="171">
        <v>46068</v>
      </c>
      <c r="C1040" s="223" t="s">
        <v>99</v>
      </c>
      <c r="D1040" s="130" t="str">
        <f t="shared" si="442"/>
        <v>CG</v>
      </c>
      <c r="E1040" s="172" t="s">
        <v>110</v>
      </c>
      <c r="F1040" s="172" t="s">
        <v>111</v>
      </c>
      <c r="G1040" s="173" t="s">
        <v>115</v>
      </c>
      <c r="H1040" s="173" t="s">
        <v>117</v>
      </c>
      <c r="I1040" s="173" t="s">
        <v>116</v>
      </c>
      <c r="J1040" s="105">
        <v>208497</v>
      </c>
      <c r="K1040" s="197" t="str">
        <f>VLOOKUP(J1040,'[3]Item List (3)'!A$1:B$110000,2,FALSE)</f>
        <v>NB.OR 95076 </v>
      </c>
      <c r="L1040" s="105">
        <v>260129019</v>
      </c>
      <c r="M1040" s="198" t="str">
        <f t="shared" si="432"/>
        <v>OR</v>
      </c>
      <c r="N1040" s="153"/>
      <c r="O1040" s="199" t="str">
        <f t="shared" si="433"/>
        <v/>
      </c>
      <c r="P1040" s="153">
        <v>1</v>
      </c>
      <c r="Q1040" s="153">
        <v>5443</v>
      </c>
      <c r="R1040" s="153"/>
      <c r="S1040" s="153"/>
      <c r="T1040" s="153"/>
      <c r="U1040" s="209">
        <f t="shared" si="434"/>
        <v>5443</v>
      </c>
      <c r="V1040" s="153">
        <v>135</v>
      </c>
      <c r="W1040" s="153"/>
      <c r="X1040" s="153"/>
      <c r="Y1040" s="153"/>
      <c r="Z1040" s="153"/>
      <c r="AA1040" s="153"/>
      <c r="AB1040" s="153"/>
      <c r="AC1040" s="153"/>
      <c r="AD1040" s="153"/>
      <c r="AE1040" s="153"/>
      <c r="AF1040" s="153"/>
      <c r="AG1040" s="153"/>
      <c r="AH1040" s="153"/>
      <c r="AI1040" s="153"/>
      <c r="AJ1040" s="153"/>
      <c r="AK1040" s="153"/>
      <c r="AL1040" s="153"/>
      <c r="AM1040" s="153"/>
      <c r="AN1040" s="153"/>
      <c r="AO1040" s="153"/>
      <c r="AP1040" s="153"/>
      <c r="AQ1040" s="153"/>
      <c r="AR1040" s="153"/>
      <c r="AS1040" s="153"/>
      <c r="AT1040" s="153"/>
      <c r="AU1040" s="153"/>
      <c r="AV1040" s="153"/>
      <c r="AW1040" s="153"/>
      <c r="AX1040" s="153"/>
      <c r="AY1040" s="153"/>
      <c r="AZ1040" s="153"/>
      <c r="BA1040" s="153"/>
      <c r="BB1040" s="153"/>
      <c r="BC1040" s="153"/>
      <c r="BD1040" s="153"/>
      <c r="BE1040" s="153"/>
      <c r="BF1040" s="153"/>
      <c r="BG1040" s="223">
        <f t="shared" si="441"/>
        <v>135</v>
      </c>
      <c r="BH1040" s="224">
        <f t="shared" si="436"/>
        <v>2.25</v>
      </c>
      <c r="BI1040" s="225">
        <f t="shared" si="443"/>
        <v>2.25</v>
      </c>
      <c r="BJ1040" s="225">
        <f t="shared" si="444"/>
        <v>100</v>
      </c>
      <c r="BK1040" s="226">
        <f t="shared" si="445"/>
        <v>0</v>
      </c>
      <c r="BL1040" s="226">
        <f t="shared" si="446"/>
        <v>100</v>
      </c>
      <c r="BM1040" s="226">
        <f t="shared" si="447"/>
        <v>0</v>
      </c>
      <c r="BN1040" s="237">
        <f t="shared" si="437"/>
        <v>0</v>
      </c>
      <c r="BO1040" s="237">
        <f t="shared" si="438"/>
        <v>0</v>
      </c>
      <c r="BP1040" s="237">
        <f t="shared" si="439"/>
        <v>0</v>
      </c>
      <c r="BQ1040" s="238">
        <f t="shared" si="440"/>
        <v>0</v>
      </c>
      <c r="BW1040" s="153">
        <f t="shared" si="448"/>
        <v>5443</v>
      </c>
    </row>
    <row r="1041" spans="1:75">
      <c r="A1041" s="170">
        <v>1098</v>
      </c>
      <c r="B1041" s="171">
        <v>46068</v>
      </c>
      <c r="C1041" s="223" t="s">
        <v>99</v>
      </c>
      <c r="D1041" s="130" t="str">
        <f t="shared" si="442"/>
        <v>CG</v>
      </c>
      <c r="E1041" s="172" t="s">
        <v>110</v>
      </c>
      <c r="F1041" s="172" t="s">
        <v>114</v>
      </c>
      <c r="G1041" s="173" t="s">
        <v>115</v>
      </c>
      <c r="H1041" s="173" t="s">
        <v>117</v>
      </c>
      <c r="I1041" s="173" t="s">
        <v>116</v>
      </c>
      <c r="J1041" s="105">
        <v>208497</v>
      </c>
      <c r="K1041" s="197" t="str">
        <f>VLOOKUP(J1041,'[3]Item List (3)'!A$1:B$110000,2,FALSE)</f>
        <v>NB.OR 95076 </v>
      </c>
      <c r="L1041" s="105">
        <v>260129019</v>
      </c>
      <c r="M1041" s="198" t="str">
        <f t="shared" ref="M1041:M1047" si="449">IF((LEFT(J1041))="2",$L$2,$J$2)</f>
        <v>OR</v>
      </c>
      <c r="N1041" s="153"/>
      <c r="O1041" s="199" t="str">
        <f t="shared" ref="O1041:O1047" si="450">IFERROR(3600/N1041,"")</f>
        <v/>
      </c>
      <c r="P1041" s="153">
        <v>1</v>
      </c>
      <c r="Q1041" s="153">
        <v>3449</v>
      </c>
      <c r="R1041" s="153"/>
      <c r="S1041" s="153">
        <v>3</v>
      </c>
      <c r="T1041" s="153"/>
      <c r="U1041" s="209">
        <f t="shared" ref="U1041:U1048" si="451">Q1041+S1041+T1041</f>
        <v>3452</v>
      </c>
      <c r="V1041" s="153">
        <v>120</v>
      </c>
      <c r="W1041" s="153"/>
      <c r="X1041" s="153"/>
      <c r="Y1041" s="153"/>
      <c r="Z1041" s="153"/>
      <c r="AA1041" s="153"/>
      <c r="AB1041" s="153"/>
      <c r="AC1041" s="153"/>
      <c r="AD1041" s="153"/>
      <c r="AE1041" s="153"/>
      <c r="AF1041" s="153"/>
      <c r="AG1041" s="153"/>
      <c r="AH1041" s="153"/>
      <c r="AI1041" s="153"/>
      <c r="AJ1041" s="153"/>
      <c r="AK1041" s="153"/>
      <c r="AL1041" s="153"/>
      <c r="AM1041" s="153"/>
      <c r="AN1041" s="153"/>
      <c r="AO1041" s="153"/>
      <c r="AP1041" s="153"/>
      <c r="AQ1041" s="153"/>
      <c r="AR1041" s="153"/>
      <c r="AS1041" s="153"/>
      <c r="AT1041" s="153"/>
      <c r="AU1041" s="153"/>
      <c r="AV1041" s="153"/>
      <c r="AW1041" s="153"/>
      <c r="AX1041" s="153"/>
      <c r="AY1041" s="153"/>
      <c r="AZ1041" s="153"/>
      <c r="BA1041" s="153"/>
      <c r="BB1041" s="153"/>
      <c r="BC1041" s="153"/>
      <c r="BD1041" s="153"/>
      <c r="BE1041" s="153"/>
      <c r="BF1041" s="153"/>
      <c r="BG1041" s="223">
        <f t="shared" si="441"/>
        <v>120</v>
      </c>
      <c r="BH1041" s="224">
        <f t="shared" ref="BH1041:BH1046" si="452">BG1041/60</f>
        <v>2</v>
      </c>
      <c r="BI1041" s="225">
        <f t="shared" si="443"/>
        <v>2</v>
      </c>
      <c r="BJ1041" s="225">
        <f t="shared" si="444"/>
        <v>100</v>
      </c>
      <c r="BK1041" s="226">
        <f t="shared" si="445"/>
        <v>0</v>
      </c>
      <c r="BL1041" s="226">
        <f t="shared" si="446"/>
        <v>99.9130938586327</v>
      </c>
      <c r="BM1041" s="226">
        <f t="shared" si="447"/>
        <v>0</v>
      </c>
      <c r="BN1041" s="237">
        <f t="shared" si="437"/>
        <v>0</v>
      </c>
      <c r="BO1041" s="237">
        <f t="shared" si="438"/>
        <v>0</v>
      </c>
      <c r="BP1041" s="237">
        <f t="shared" si="439"/>
        <v>0</v>
      </c>
      <c r="BQ1041" s="238">
        <f t="shared" si="440"/>
        <v>0</v>
      </c>
      <c r="BW1041" s="153">
        <f t="shared" si="448"/>
        <v>3449</v>
      </c>
    </row>
    <row r="1042" spans="1:75">
      <c r="A1042" s="170">
        <v>1099</v>
      </c>
      <c r="B1042" s="171">
        <v>46068</v>
      </c>
      <c r="C1042" s="223" t="s">
        <v>97</v>
      </c>
      <c r="D1042" s="130" t="str">
        <f t="shared" si="442"/>
        <v>CG</v>
      </c>
      <c r="E1042" s="172" t="s">
        <v>118</v>
      </c>
      <c r="F1042" s="172" t="s">
        <v>181</v>
      </c>
      <c r="G1042" s="173" t="s">
        <v>112</v>
      </c>
      <c r="H1042" s="173" t="s">
        <v>113</v>
      </c>
      <c r="I1042" s="173" t="s">
        <v>191</v>
      </c>
      <c r="J1042" s="105">
        <v>200609.2</v>
      </c>
      <c r="K1042" s="197" t="str">
        <f>VLOOKUP(J1042,'[3]Item List (3)'!A$1:B$110000,2,FALSE)</f>
        <v>NF.OR 311 </v>
      </c>
      <c r="L1042" s="105">
        <v>260129008</v>
      </c>
      <c r="M1042" s="198" t="str">
        <f t="shared" si="449"/>
        <v>OR</v>
      </c>
      <c r="N1042" s="153"/>
      <c r="O1042" s="199" t="str">
        <f t="shared" si="450"/>
        <v/>
      </c>
      <c r="P1042" s="153">
        <v>6</v>
      </c>
      <c r="Q1042" s="153">
        <v>978</v>
      </c>
      <c r="R1042" s="153"/>
      <c r="S1042" s="153"/>
      <c r="T1042" s="153"/>
      <c r="U1042" s="209">
        <f t="shared" si="451"/>
        <v>978</v>
      </c>
      <c r="V1042" s="153">
        <v>330</v>
      </c>
      <c r="W1042" s="153">
        <v>60</v>
      </c>
      <c r="X1042" s="153"/>
      <c r="Y1042" s="153"/>
      <c r="Z1042" s="153"/>
      <c r="AA1042" s="153"/>
      <c r="AB1042" s="153"/>
      <c r="AC1042" s="153"/>
      <c r="AD1042" s="153"/>
      <c r="AE1042" s="153"/>
      <c r="AF1042" s="153"/>
      <c r="AG1042" s="153"/>
      <c r="AH1042" s="153"/>
      <c r="AI1042" s="153"/>
      <c r="AJ1042" s="153"/>
      <c r="AK1042" s="153"/>
      <c r="AL1042" s="153"/>
      <c r="AM1042" s="153"/>
      <c r="AN1042" s="153"/>
      <c r="AO1042" s="153"/>
      <c r="AP1042" s="153"/>
      <c r="AQ1042" s="153">
        <v>90</v>
      </c>
      <c r="AR1042" s="153"/>
      <c r="AS1042" s="153"/>
      <c r="AT1042" s="153"/>
      <c r="AU1042" s="153"/>
      <c r="AV1042" s="153"/>
      <c r="AW1042" s="153"/>
      <c r="AX1042" s="153"/>
      <c r="AY1042" s="153"/>
      <c r="AZ1042" s="153"/>
      <c r="BA1042" s="153"/>
      <c r="BB1042" s="153"/>
      <c r="BC1042" s="153"/>
      <c r="BD1042" s="153"/>
      <c r="BE1042" s="153"/>
      <c r="BF1042" s="153"/>
      <c r="BG1042" s="223">
        <f t="shared" si="441"/>
        <v>480</v>
      </c>
      <c r="BH1042" s="224">
        <f t="shared" si="452"/>
        <v>8</v>
      </c>
      <c r="BI1042" s="225">
        <f t="shared" si="443"/>
        <v>5.5</v>
      </c>
      <c r="BJ1042" s="225">
        <f t="shared" si="444"/>
        <v>68.75</v>
      </c>
      <c r="BK1042" s="226">
        <f t="shared" si="445"/>
        <v>0</v>
      </c>
      <c r="BL1042" s="226">
        <f t="shared" si="446"/>
        <v>100</v>
      </c>
      <c r="BM1042" s="226">
        <f t="shared" si="447"/>
        <v>0</v>
      </c>
      <c r="BN1042" s="237">
        <f t="shared" ref="BN1042:BN1047" si="453">(W1042+AP1042+BE1042+BF1042)/60</f>
        <v>1</v>
      </c>
      <c r="BO1042" s="237">
        <f t="shared" ref="BO1042:BO1047" si="454">IFERROR(((BH1042-BN1042)*3600)/N1042,0)</f>
        <v>0</v>
      </c>
      <c r="BP1042" s="237">
        <f t="shared" ref="BP1042:BP1047" si="455">IFERROR(SUM(W1042:BF1042)/60-BN1042,0)</f>
        <v>1.5</v>
      </c>
      <c r="BQ1042" s="238">
        <f t="shared" ref="BQ1042:BQ1047" si="456">IFERROR(BP1042*3600/N1042,0)</f>
        <v>0</v>
      </c>
      <c r="BW1042" s="153">
        <f t="shared" si="448"/>
        <v>5868</v>
      </c>
    </row>
    <row r="1043" spans="1:75">
      <c r="A1043" s="170">
        <v>1100</v>
      </c>
      <c r="B1043" s="171">
        <v>46068</v>
      </c>
      <c r="C1043" s="223" t="s">
        <v>99</v>
      </c>
      <c r="D1043" s="130" t="str">
        <f t="shared" si="442"/>
        <v>CG</v>
      </c>
      <c r="E1043" s="172" t="s">
        <v>118</v>
      </c>
      <c r="F1043" s="172"/>
      <c r="G1043" s="173"/>
      <c r="H1043" s="173"/>
      <c r="I1043" s="173"/>
      <c r="J1043" s="105"/>
      <c r="K1043" s="197" t="e">
        <f>VLOOKUP(J1043,'[3]Item List (3)'!A$1:B$110000,2,FALSE)</f>
        <v>#N/A</v>
      </c>
      <c r="L1043" s="105"/>
      <c r="M1043" s="198" t="str">
        <f t="shared" si="449"/>
        <v>IR</v>
      </c>
      <c r="N1043" s="153"/>
      <c r="O1043" s="199" t="str">
        <f t="shared" si="450"/>
        <v/>
      </c>
      <c r="P1043" s="153"/>
      <c r="Q1043" s="153"/>
      <c r="R1043" s="153"/>
      <c r="S1043" s="153"/>
      <c r="T1043" s="153"/>
      <c r="U1043" s="209">
        <f t="shared" si="451"/>
        <v>0</v>
      </c>
      <c r="V1043" s="153"/>
      <c r="W1043" s="153"/>
      <c r="X1043" s="153"/>
      <c r="Y1043" s="153"/>
      <c r="Z1043" s="153"/>
      <c r="AA1043" s="153"/>
      <c r="AB1043" s="153"/>
      <c r="AC1043" s="153"/>
      <c r="AD1043" s="153"/>
      <c r="AE1043" s="153"/>
      <c r="AF1043" s="153"/>
      <c r="AG1043" s="153"/>
      <c r="AH1043" s="153"/>
      <c r="AI1043" s="153"/>
      <c r="AJ1043" s="153"/>
      <c r="AK1043" s="153"/>
      <c r="AL1043" s="153"/>
      <c r="AM1043" s="153"/>
      <c r="AN1043" s="153"/>
      <c r="AO1043" s="153"/>
      <c r="AP1043" s="153"/>
      <c r="AQ1043" s="153"/>
      <c r="AR1043" s="153">
        <v>480</v>
      </c>
      <c r="AS1043" s="153"/>
      <c r="AT1043" s="153"/>
      <c r="AU1043" s="153"/>
      <c r="AV1043" s="153"/>
      <c r="AW1043" s="153"/>
      <c r="AX1043" s="153"/>
      <c r="AY1043" s="153"/>
      <c r="AZ1043" s="153"/>
      <c r="BA1043" s="153"/>
      <c r="BB1043" s="153"/>
      <c r="BC1043" s="153"/>
      <c r="BD1043" s="153"/>
      <c r="BE1043" s="153"/>
      <c r="BF1043" s="153"/>
      <c r="BG1043" s="223">
        <f t="shared" si="441"/>
        <v>480</v>
      </c>
      <c r="BH1043" s="224">
        <f t="shared" si="452"/>
        <v>8</v>
      </c>
      <c r="BI1043" s="225">
        <f t="shared" si="443"/>
        <v>0</v>
      </c>
      <c r="BJ1043" s="225">
        <f t="shared" si="444"/>
        <v>0</v>
      </c>
      <c r="BK1043" s="226">
        <f t="shared" si="445"/>
        <v>0</v>
      </c>
      <c r="BL1043" s="226">
        <f t="shared" si="446"/>
        <v>0</v>
      </c>
      <c r="BM1043" s="226">
        <f t="shared" si="447"/>
        <v>0</v>
      </c>
      <c r="BN1043" s="237">
        <f t="shared" si="453"/>
        <v>0</v>
      </c>
      <c r="BO1043" s="237">
        <f t="shared" si="454"/>
        <v>0</v>
      </c>
      <c r="BP1043" s="237">
        <f t="shared" si="455"/>
        <v>8</v>
      </c>
      <c r="BQ1043" s="238">
        <f t="shared" si="456"/>
        <v>0</v>
      </c>
      <c r="BW1043" s="153">
        <f t="shared" si="448"/>
        <v>0</v>
      </c>
    </row>
    <row r="1044" spans="1:75">
      <c r="A1044" s="170">
        <v>1101</v>
      </c>
      <c r="B1044" s="171">
        <v>46068</v>
      </c>
      <c r="C1044" s="223" t="s">
        <v>97</v>
      </c>
      <c r="D1044" s="130" t="str">
        <f t="shared" si="442"/>
        <v>CG</v>
      </c>
      <c r="E1044" s="172" t="s">
        <v>119</v>
      </c>
      <c r="F1044" s="172"/>
      <c r="G1044" s="173"/>
      <c r="H1044" s="173"/>
      <c r="I1044" s="173"/>
      <c r="J1044" s="105"/>
      <c r="K1044" s="197" t="e">
        <f>VLOOKUP(J1044,'[3]Item List (3)'!A$1:B$110000,2,FALSE)</f>
        <v>#N/A</v>
      </c>
      <c r="L1044" s="105"/>
      <c r="M1044" s="198" t="str">
        <f t="shared" si="449"/>
        <v>IR</v>
      </c>
      <c r="N1044" s="153"/>
      <c r="O1044" s="199" t="str">
        <f t="shared" si="450"/>
        <v/>
      </c>
      <c r="P1044" s="153"/>
      <c r="Q1044" s="153"/>
      <c r="R1044" s="153"/>
      <c r="S1044" s="153"/>
      <c r="T1044" s="153"/>
      <c r="U1044" s="209">
        <f t="shared" si="451"/>
        <v>0</v>
      </c>
      <c r="V1044" s="153"/>
      <c r="W1044" s="153"/>
      <c r="X1044" s="153"/>
      <c r="Y1044" s="153"/>
      <c r="Z1044" s="153"/>
      <c r="AA1044" s="153"/>
      <c r="AB1044" s="153"/>
      <c r="AC1044" s="153"/>
      <c r="AD1044" s="153"/>
      <c r="AE1044" s="153"/>
      <c r="AF1044" s="153"/>
      <c r="AG1044" s="153"/>
      <c r="AH1044" s="153"/>
      <c r="AI1044" s="153"/>
      <c r="AJ1044" s="153"/>
      <c r="AK1044" s="153"/>
      <c r="AL1044" s="153"/>
      <c r="AM1044" s="153"/>
      <c r="AN1044" s="153"/>
      <c r="AO1044" s="153"/>
      <c r="AP1044" s="153"/>
      <c r="AQ1044" s="153"/>
      <c r="AR1044" s="153">
        <v>480</v>
      </c>
      <c r="AS1044" s="153"/>
      <c r="AT1044" s="153"/>
      <c r="AU1044" s="153"/>
      <c r="AV1044" s="153"/>
      <c r="AW1044" s="153"/>
      <c r="AX1044" s="153"/>
      <c r="AY1044" s="153"/>
      <c r="AZ1044" s="153"/>
      <c r="BA1044" s="153"/>
      <c r="BB1044" s="153"/>
      <c r="BC1044" s="153"/>
      <c r="BD1044" s="153"/>
      <c r="BE1044" s="153"/>
      <c r="BF1044" s="153"/>
      <c r="BG1044" s="223">
        <f t="shared" si="441"/>
        <v>480</v>
      </c>
      <c r="BH1044" s="224">
        <f t="shared" si="452"/>
        <v>8</v>
      </c>
      <c r="BI1044" s="225">
        <f t="shared" si="443"/>
        <v>0</v>
      </c>
      <c r="BJ1044" s="225">
        <f t="shared" si="444"/>
        <v>0</v>
      </c>
      <c r="BK1044" s="226">
        <f t="shared" si="445"/>
        <v>0</v>
      </c>
      <c r="BL1044" s="226">
        <f t="shared" si="446"/>
        <v>0</v>
      </c>
      <c r="BM1044" s="226">
        <f t="shared" si="447"/>
        <v>0</v>
      </c>
      <c r="BN1044" s="237">
        <f t="shared" si="453"/>
        <v>0</v>
      </c>
      <c r="BO1044" s="237">
        <f t="shared" si="454"/>
        <v>0</v>
      </c>
      <c r="BP1044" s="237">
        <f t="shared" si="455"/>
        <v>8</v>
      </c>
      <c r="BQ1044" s="238">
        <f t="shared" si="456"/>
        <v>0</v>
      </c>
      <c r="BW1044" s="153">
        <f t="shared" si="448"/>
        <v>0</v>
      </c>
    </row>
    <row r="1045" spans="1:75">
      <c r="A1045" s="170">
        <v>1102</v>
      </c>
      <c r="B1045" s="171">
        <v>46068</v>
      </c>
      <c r="C1045" s="223" t="s">
        <v>99</v>
      </c>
      <c r="D1045" s="130" t="str">
        <f t="shared" si="442"/>
        <v>CG</v>
      </c>
      <c r="E1045" s="172" t="s">
        <v>119</v>
      </c>
      <c r="F1045" s="172"/>
      <c r="G1045" s="173"/>
      <c r="H1045" s="173"/>
      <c r="I1045" s="173"/>
      <c r="J1045" s="105"/>
      <c r="K1045" s="197" t="e">
        <f>VLOOKUP(J1045,'[3]Item List (3)'!A$1:B$110000,2,FALSE)</f>
        <v>#N/A</v>
      </c>
      <c r="L1045" s="105"/>
      <c r="M1045" s="198" t="str">
        <f t="shared" si="449"/>
        <v>IR</v>
      </c>
      <c r="N1045" s="153"/>
      <c r="O1045" s="199" t="str">
        <f t="shared" si="450"/>
        <v/>
      </c>
      <c r="P1045" s="153"/>
      <c r="Q1045" s="153"/>
      <c r="R1045" s="153"/>
      <c r="S1045" s="153"/>
      <c r="T1045" s="153"/>
      <c r="U1045" s="209">
        <f t="shared" si="451"/>
        <v>0</v>
      </c>
      <c r="V1045" s="153"/>
      <c r="W1045" s="153"/>
      <c r="X1045" s="153"/>
      <c r="Y1045" s="153"/>
      <c r="Z1045" s="153"/>
      <c r="AA1045" s="153"/>
      <c r="AB1045" s="153"/>
      <c r="AC1045" s="153"/>
      <c r="AD1045" s="153"/>
      <c r="AE1045" s="153"/>
      <c r="AF1045" s="153"/>
      <c r="AG1045" s="153"/>
      <c r="AH1045" s="153"/>
      <c r="AI1045" s="153"/>
      <c r="AJ1045" s="153"/>
      <c r="AK1045" s="153"/>
      <c r="AL1045" s="153"/>
      <c r="AM1045" s="153"/>
      <c r="AN1045" s="153"/>
      <c r="AO1045" s="153"/>
      <c r="AP1045" s="153"/>
      <c r="AQ1045" s="153"/>
      <c r="AR1045" s="153">
        <v>480</v>
      </c>
      <c r="AS1045" s="153"/>
      <c r="AT1045" s="153"/>
      <c r="AU1045" s="153"/>
      <c r="AV1045" s="153"/>
      <c r="AW1045" s="153"/>
      <c r="AX1045" s="153"/>
      <c r="AY1045" s="153"/>
      <c r="AZ1045" s="153"/>
      <c r="BA1045" s="153"/>
      <c r="BB1045" s="153"/>
      <c r="BC1045" s="153"/>
      <c r="BD1045" s="153"/>
      <c r="BE1045" s="153"/>
      <c r="BF1045" s="153"/>
      <c r="BG1045" s="223">
        <f t="shared" si="441"/>
        <v>480</v>
      </c>
      <c r="BH1045" s="224">
        <f t="shared" si="452"/>
        <v>8</v>
      </c>
      <c r="BI1045" s="225">
        <f t="shared" si="443"/>
        <v>0</v>
      </c>
      <c r="BJ1045" s="225">
        <f t="shared" si="444"/>
        <v>0</v>
      </c>
      <c r="BK1045" s="226">
        <f t="shared" si="445"/>
        <v>0</v>
      </c>
      <c r="BL1045" s="226">
        <f t="shared" si="446"/>
        <v>0</v>
      </c>
      <c r="BM1045" s="226">
        <f t="shared" si="447"/>
        <v>0</v>
      </c>
      <c r="BN1045" s="237">
        <f t="shared" si="453"/>
        <v>0</v>
      </c>
      <c r="BO1045" s="237">
        <f t="shared" si="454"/>
        <v>0</v>
      </c>
      <c r="BP1045" s="237">
        <f t="shared" si="455"/>
        <v>8</v>
      </c>
      <c r="BQ1045" s="238">
        <f t="shared" si="456"/>
        <v>0</v>
      </c>
      <c r="BW1045" s="153">
        <f t="shared" si="448"/>
        <v>0</v>
      </c>
    </row>
    <row r="1046" spans="1:75">
      <c r="A1046" s="170">
        <v>1103</v>
      </c>
      <c r="B1046" s="171">
        <v>46068</v>
      </c>
      <c r="C1046" s="223" t="s">
        <v>97</v>
      </c>
      <c r="D1046" s="130" t="str">
        <f t="shared" si="442"/>
        <v>EG</v>
      </c>
      <c r="E1046" s="172" t="s">
        <v>120</v>
      </c>
      <c r="F1046" s="172" t="s">
        <v>129</v>
      </c>
      <c r="G1046" s="173" t="s">
        <v>157</v>
      </c>
      <c r="H1046" s="173"/>
      <c r="I1046" s="173"/>
      <c r="J1046" s="105">
        <v>100742</v>
      </c>
      <c r="K1046" s="197" t="str">
        <f>VLOOKUP(J1046,'[3]Item List (3)'!A$1:B$110000,2,FALSE)</f>
        <v>IR.IR 32X41X28 </v>
      </c>
      <c r="L1046" s="105">
        <v>260127002</v>
      </c>
      <c r="M1046" s="198" t="str">
        <f t="shared" si="449"/>
        <v>IR</v>
      </c>
      <c r="N1046" s="153">
        <v>30</v>
      </c>
      <c r="O1046" s="199">
        <f t="shared" si="450"/>
        <v>120</v>
      </c>
      <c r="P1046" s="153">
        <v>1</v>
      </c>
      <c r="Q1046" s="153">
        <v>851</v>
      </c>
      <c r="R1046" s="153">
        <v>5</v>
      </c>
      <c r="S1046" s="153"/>
      <c r="T1046" s="153"/>
      <c r="U1046" s="209">
        <f t="shared" si="451"/>
        <v>851</v>
      </c>
      <c r="V1046" s="153">
        <v>450</v>
      </c>
      <c r="W1046" s="153"/>
      <c r="X1046" s="153"/>
      <c r="Y1046" s="153"/>
      <c r="Z1046" s="153"/>
      <c r="AA1046" s="153"/>
      <c r="AB1046" s="153"/>
      <c r="AC1046" s="153"/>
      <c r="AD1046" s="153"/>
      <c r="AE1046" s="153"/>
      <c r="AF1046" s="153"/>
      <c r="AG1046" s="153"/>
      <c r="AH1046" s="153"/>
      <c r="AI1046" s="153"/>
      <c r="AJ1046" s="153"/>
      <c r="AK1046" s="153"/>
      <c r="AL1046" s="153"/>
      <c r="AM1046" s="153"/>
      <c r="AN1046" s="153"/>
      <c r="AO1046" s="153"/>
      <c r="AP1046" s="153"/>
      <c r="AQ1046" s="153"/>
      <c r="AR1046" s="153"/>
      <c r="AS1046" s="153"/>
      <c r="AT1046" s="153"/>
      <c r="AU1046" s="153"/>
      <c r="AV1046" s="153"/>
      <c r="AW1046" s="153"/>
      <c r="AX1046" s="153"/>
      <c r="AY1046" s="153"/>
      <c r="AZ1046" s="153"/>
      <c r="BA1046" s="153"/>
      <c r="BB1046" s="153">
        <v>30</v>
      </c>
      <c r="BC1046" s="153"/>
      <c r="BD1046" s="153"/>
      <c r="BE1046" s="153"/>
      <c r="BF1046" s="153"/>
      <c r="BG1046" s="223">
        <f t="shared" ref="BG1046:BG1093" si="457">SUM(V1046:BF1046)</f>
        <v>480</v>
      </c>
      <c r="BH1046" s="224">
        <f t="shared" si="452"/>
        <v>8</v>
      </c>
      <c r="BI1046" s="225">
        <f t="shared" si="443"/>
        <v>7.5</v>
      </c>
      <c r="BJ1046" s="225">
        <f t="shared" si="444"/>
        <v>93.75</v>
      </c>
      <c r="BK1046" s="226">
        <f t="shared" si="445"/>
        <v>94.5555555555556</v>
      </c>
      <c r="BL1046" s="226">
        <f t="shared" si="446"/>
        <v>99.4124559341951</v>
      </c>
      <c r="BM1046" s="226">
        <f t="shared" si="447"/>
        <v>88.125</v>
      </c>
      <c r="BN1046" s="237">
        <f t="shared" si="453"/>
        <v>0</v>
      </c>
      <c r="BO1046" s="237">
        <f t="shared" si="454"/>
        <v>960</v>
      </c>
      <c r="BP1046" s="237">
        <f t="shared" si="455"/>
        <v>0.5</v>
      </c>
      <c r="BQ1046" s="238">
        <f t="shared" si="456"/>
        <v>60</v>
      </c>
      <c r="BW1046" s="153">
        <f t="shared" si="448"/>
        <v>851</v>
      </c>
    </row>
    <row r="1047" spans="1:75">
      <c r="A1047" s="170">
        <v>1104</v>
      </c>
      <c r="B1047" s="171">
        <v>46068</v>
      </c>
      <c r="C1047" s="223" t="s">
        <v>99</v>
      </c>
      <c r="D1047" s="130" t="str">
        <f t="shared" si="442"/>
        <v>EG</v>
      </c>
      <c r="E1047" s="172" t="s">
        <v>120</v>
      </c>
      <c r="F1047" s="172" t="s">
        <v>129</v>
      </c>
      <c r="G1047" s="173" t="s">
        <v>169</v>
      </c>
      <c r="H1047" s="173"/>
      <c r="I1047" s="173"/>
      <c r="J1047" s="105">
        <v>100742</v>
      </c>
      <c r="K1047" s="197" t="str">
        <f>VLOOKUP(J1047,'[3]Item List (3)'!A$1:B$110000,2,FALSE)</f>
        <v>IR.IR 32X41X28 </v>
      </c>
      <c r="L1047" s="105">
        <v>260127002</v>
      </c>
      <c r="M1047" s="198" t="str">
        <f t="shared" si="449"/>
        <v>IR</v>
      </c>
      <c r="N1047" s="153">
        <v>30</v>
      </c>
      <c r="O1047" s="199">
        <f t="shared" si="450"/>
        <v>120</v>
      </c>
      <c r="P1047" s="153">
        <v>1</v>
      </c>
      <c r="Q1047" s="153">
        <v>853</v>
      </c>
      <c r="R1047" s="153">
        <v>7</v>
      </c>
      <c r="S1047" s="153">
        <v>1</v>
      </c>
      <c r="T1047" s="153"/>
      <c r="U1047" s="209">
        <f t="shared" si="451"/>
        <v>854</v>
      </c>
      <c r="V1047" s="153">
        <v>465</v>
      </c>
      <c r="W1047" s="153"/>
      <c r="X1047" s="153"/>
      <c r="Y1047" s="153"/>
      <c r="Z1047" s="153"/>
      <c r="AA1047" s="153"/>
      <c r="AB1047" s="153"/>
      <c r="AC1047" s="153"/>
      <c r="AD1047" s="153"/>
      <c r="AE1047" s="153"/>
      <c r="AF1047" s="153"/>
      <c r="AG1047" s="153"/>
      <c r="AH1047" s="153"/>
      <c r="AI1047" s="153"/>
      <c r="AJ1047" s="153"/>
      <c r="AK1047" s="153"/>
      <c r="AL1047" s="153"/>
      <c r="AM1047" s="153"/>
      <c r="AN1047" s="153"/>
      <c r="AO1047" s="153"/>
      <c r="AP1047" s="153"/>
      <c r="AQ1047" s="153"/>
      <c r="AR1047" s="153"/>
      <c r="AS1047" s="153"/>
      <c r="AT1047" s="153"/>
      <c r="AU1047" s="153"/>
      <c r="AV1047" s="153"/>
      <c r="AW1047" s="153"/>
      <c r="AX1047" s="153"/>
      <c r="AY1047" s="153"/>
      <c r="AZ1047" s="153"/>
      <c r="BA1047" s="153"/>
      <c r="BB1047" s="153"/>
      <c r="BC1047" s="153"/>
      <c r="BD1047" s="153"/>
      <c r="BE1047" s="153">
        <v>15</v>
      </c>
      <c r="BF1047" s="153"/>
      <c r="BG1047" s="223">
        <f t="shared" si="457"/>
        <v>480</v>
      </c>
      <c r="BH1047" s="224">
        <f t="shared" ref="BH1046:BH1098" si="458">BG1047/60</f>
        <v>8</v>
      </c>
      <c r="BI1047" s="225">
        <f t="shared" si="443"/>
        <v>7.75</v>
      </c>
      <c r="BJ1047" s="225">
        <f t="shared" si="444"/>
        <v>96.875</v>
      </c>
      <c r="BK1047" s="226">
        <f t="shared" si="445"/>
        <v>91.8279569892473</v>
      </c>
      <c r="BL1047" s="226">
        <f t="shared" si="446"/>
        <v>99.0632318501171</v>
      </c>
      <c r="BM1047" s="226">
        <f t="shared" si="447"/>
        <v>88.125</v>
      </c>
      <c r="BN1047" s="237">
        <f t="shared" si="453"/>
        <v>0.25</v>
      </c>
      <c r="BO1047" s="237">
        <f t="shared" si="454"/>
        <v>930</v>
      </c>
      <c r="BP1047" s="237">
        <f t="shared" si="455"/>
        <v>0</v>
      </c>
      <c r="BQ1047" s="238">
        <f t="shared" si="456"/>
        <v>0</v>
      </c>
      <c r="BW1047" s="153">
        <f t="shared" si="448"/>
        <v>853</v>
      </c>
    </row>
    <row r="1048" spans="1:75">
      <c r="A1048" s="170">
        <v>1105</v>
      </c>
      <c r="B1048" s="171">
        <v>46068</v>
      </c>
      <c r="C1048" s="223" t="s">
        <v>97</v>
      </c>
      <c r="D1048" s="130" t="str">
        <f t="shared" si="442"/>
        <v>EG</v>
      </c>
      <c r="E1048" s="172" t="s">
        <v>121</v>
      </c>
      <c r="F1048" s="172" t="s">
        <v>122</v>
      </c>
      <c r="G1048" s="173" t="s">
        <v>126</v>
      </c>
      <c r="H1048" s="173"/>
      <c r="I1048" s="173"/>
      <c r="J1048" s="105">
        <v>202101</v>
      </c>
      <c r="K1048" s="197" t="e">
        <f>VLOOKUP(J1048,'[3]Item List (3)'!A$1:B$110000,2,FALSE)</f>
        <v>#N/A</v>
      </c>
      <c r="L1048" s="105"/>
      <c r="M1048" s="198" t="str">
        <f t="shared" ref="M1046:M1110" si="459">IF((LEFT(J1048))="2",$L$2,$J$2)</f>
        <v>OR</v>
      </c>
      <c r="N1048" s="153">
        <v>40</v>
      </c>
      <c r="O1048" s="199">
        <f t="shared" ref="O1046:O1093" si="460">IFERROR(3600/N1048,"")</f>
        <v>90</v>
      </c>
      <c r="P1048" s="153">
        <v>1</v>
      </c>
      <c r="Q1048" s="153">
        <v>138</v>
      </c>
      <c r="R1048" s="153"/>
      <c r="S1048" s="153"/>
      <c r="T1048" s="153"/>
      <c r="U1048" s="209">
        <f t="shared" si="451"/>
        <v>138</v>
      </c>
      <c r="V1048" s="153">
        <v>125</v>
      </c>
      <c r="W1048" s="153"/>
      <c r="X1048" s="153">
        <v>200</v>
      </c>
      <c r="Y1048" s="153"/>
      <c r="Z1048" s="153"/>
      <c r="AA1048" s="153"/>
      <c r="AB1048" s="153"/>
      <c r="AC1048" s="153"/>
      <c r="AD1048" s="153"/>
      <c r="AE1048" s="153"/>
      <c r="AF1048" s="153"/>
      <c r="AG1048" s="153"/>
      <c r="AH1048" s="153"/>
      <c r="AI1048" s="153"/>
      <c r="AJ1048" s="153"/>
      <c r="AK1048" s="153"/>
      <c r="AL1048" s="153"/>
      <c r="AM1048" s="153"/>
      <c r="AN1048" s="153">
        <v>20</v>
      </c>
      <c r="AO1048" s="153"/>
      <c r="AP1048" s="153"/>
      <c r="AQ1048" s="153"/>
      <c r="AR1048" s="153">
        <v>120</v>
      </c>
      <c r="AS1048" s="153"/>
      <c r="AT1048" s="153"/>
      <c r="AU1048" s="153"/>
      <c r="AV1048" s="153"/>
      <c r="AW1048" s="153"/>
      <c r="AX1048" s="153"/>
      <c r="AY1048" s="153"/>
      <c r="AZ1048" s="153"/>
      <c r="BA1048" s="153"/>
      <c r="BB1048" s="153">
        <v>15</v>
      </c>
      <c r="BC1048" s="153"/>
      <c r="BD1048" s="153"/>
      <c r="BE1048" s="153"/>
      <c r="BF1048" s="153"/>
      <c r="BG1048" s="223">
        <f t="shared" si="457"/>
        <v>480</v>
      </c>
      <c r="BH1048" s="224">
        <f t="shared" si="458"/>
        <v>8</v>
      </c>
      <c r="BI1048" s="225">
        <f t="shared" si="443"/>
        <v>2.08333333333333</v>
      </c>
      <c r="BJ1048" s="225">
        <f t="shared" si="444"/>
        <v>26.0416666666667</v>
      </c>
      <c r="BK1048" s="226">
        <f t="shared" si="445"/>
        <v>73.6</v>
      </c>
      <c r="BL1048" s="226">
        <f t="shared" si="446"/>
        <v>100</v>
      </c>
      <c r="BM1048" s="226">
        <f t="shared" si="447"/>
        <v>19.1666666666667</v>
      </c>
      <c r="BN1048" s="237">
        <f t="shared" ref="BN1046:BN1097" si="461">(W1048+AP1048+BE1048+BF1048)/60</f>
        <v>0</v>
      </c>
      <c r="BO1048" s="237">
        <f t="shared" ref="BO1046:BO1097" si="462">IFERROR(((BH1048-BN1048)*3600)/N1048,0)</f>
        <v>720</v>
      </c>
      <c r="BP1048" s="237">
        <f t="shared" ref="BP1046:BP1097" si="463">IFERROR(SUM(W1048:BF1048)/60-BN1048,0)</f>
        <v>5.91666666666667</v>
      </c>
      <c r="BQ1048" s="238">
        <f t="shared" ref="BQ1046:BQ1097" si="464">IFERROR(BP1048*3600/N1048,0)</f>
        <v>532.5</v>
      </c>
      <c r="BW1048" s="153">
        <f t="shared" si="448"/>
        <v>138</v>
      </c>
    </row>
    <row r="1049" spans="1:75">
      <c r="A1049" s="170">
        <v>1106</v>
      </c>
      <c r="B1049" s="171">
        <v>46068</v>
      </c>
      <c r="C1049" s="223" t="s">
        <v>99</v>
      </c>
      <c r="D1049" s="130" t="str">
        <f t="shared" si="442"/>
        <v>EG</v>
      </c>
      <c r="E1049" s="172" t="s">
        <v>121</v>
      </c>
      <c r="F1049" s="172"/>
      <c r="G1049" s="173"/>
      <c r="H1049" s="173"/>
      <c r="I1049" s="173"/>
      <c r="J1049" s="105"/>
      <c r="K1049" s="197" t="e">
        <f>VLOOKUP(J1049,'[3]Item List (3)'!A$1:B$110000,2,FALSE)</f>
        <v>#N/A</v>
      </c>
      <c r="L1049" s="105"/>
      <c r="M1049" s="198" t="str">
        <f t="shared" si="459"/>
        <v>IR</v>
      </c>
      <c r="N1049" s="153"/>
      <c r="O1049" s="199" t="str">
        <f t="shared" si="460"/>
        <v/>
      </c>
      <c r="P1049" s="153"/>
      <c r="Q1049" s="153"/>
      <c r="R1049" s="153"/>
      <c r="S1049" s="153"/>
      <c r="T1049" s="153"/>
      <c r="U1049" s="209">
        <f t="shared" ref="U1046:U1093" si="465">Q1049+S1049+T1049</f>
        <v>0</v>
      </c>
      <c r="V1049" s="153"/>
      <c r="W1049" s="153"/>
      <c r="X1049" s="153"/>
      <c r="Y1049" s="153"/>
      <c r="Z1049" s="153"/>
      <c r="AA1049" s="153"/>
      <c r="AB1049" s="153"/>
      <c r="AC1049" s="153"/>
      <c r="AD1049" s="153"/>
      <c r="AE1049" s="153"/>
      <c r="AF1049" s="153"/>
      <c r="AG1049" s="153"/>
      <c r="AH1049" s="153"/>
      <c r="AI1049" s="153"/>
      <c r="AJ1049" s="153"/>
      <c r="AK1049" s="153"/>
      <c r="AL1049" s="153"/>
      <c r="AM1049" s="153"/>
      <c r="AN1049" s="153"/>
      <c r="AO1049" s="153"/>
      <c r="AP1049" s="153"/>
      <c r="AQ1049" s="153"/>
      <c r="AR1049" s="153">
        <v>480</v>
      </c>
      <c r="AS1049" s="153"/>
      <c r="AT1049" s="153"/>
      <c r="AU1049" s="153"/>
      <c r="AV1049" s="153"/>
      <c r="AW1049" s="153"/>
      <c r="AX1049" s="153"/>
      <c r="AY1049" s="153"/>
      <c r="AZ1049" s="153"/>
      <c r="BA1049" s="153"/>
      <c r="BB1049" s="153"/>
      <c r="BC1049" s="153"/>
      <c r="BD1049" s="153"/>
      <c r="BE1049" s="153"/>
      <c r="BF1049" s="153"/>
      <c r="BG1049" s="223">
        <f t="shared" si="457"/>
        <v>480</v>
      </c>
      <c r="BH1049" s="224">
        <f t="shared" si="458"/>
        <v>8</v>
      </c>
      <c r="BI1049" s="225">
        <f t="shared" si="443"/>
        <v>0</v>
      </c>
      <c r="BJ1049" s="225">
        <f t="shared" si="444"/>
        <v>0</v>
      </c>
      <c r="BK1049" s="226">
        <f t="shared" si="445"/>
        <v>0</v>
      </c>
      <c r="BL1049" s="226">
        <f t="shared" si="446"/>
        <v>0</v>
      </c>
      <c r="BM1049" s="226">
        <f t="shared" si="447"/>
        <v>0</v>
      </c>
      <c r="BN1049" s="237">
        <f t="shared" si="461"/>
        <v>0</v>
      </c>
      <c r="BO1049" s="237">
        <f t="shared" si="462"/>
        <v>0</v>
      </c>
      <c r="BP1049" s="237">
        <f t="shared" si="463"/>
        <v>8</v>
      </c>
      <c r="BQ1049" s="238">
        <f t="shared" si="464"/>
        <v>0</v>
      </c>
      <c r="BW1049" s="153">
        <f t="shared" si="448"/>
        <v>0</v>
      </c>
    </row>
    <row r="1050" spans="1:75">
      <c r="A1050" s="170">
        <v>1107</v>
      </c>
      <c r="B1050" s="171">
        <v>46068</v>
      </c>
      <c r="C1050" s="223" t="s">
        <v>97</v>
      </c>
      <c r="D1050" s="130" t="str">
        <f t="shared" si="442"/>
        <v>EG</v>
      </c>
      <c r="E1050" s="172" t="s">
        <v>125</v>
      </c>
      <c r="F1050" s="172"/>
      <c r="G1050" s="173"/>
      <c r="H1050" s="173"/>
      <c r="I1050" s="173"/>
      <c r="J1050" s="105"/>
      <c r="K1050" s="197" t="e">
        <f>VLOOKUP(J1050,'[3]Item List (3)'!A$1:B$110000,2,FALSE)</f>
        <v>#N/A</v>
      </c>
      <c r="L1050" s="105"/>
      <c r="M1050" s="198" t="str">
        <f t="shared" si="459"/>
        <v>IR</v>
      </c>
      <c r="N1050" s="153"/>
      <c r="O1050" s="199" t="str">
        <f t="shared" si="460"/>
        <v/>
      </c>
      <c r="P1050" s="153"/>
      <c r="Q1050" s="153"/>
      <c r="R1050" s="153"/>
      <c r="S1050" s="153"/>
      <c r="T1050" s="153"/>
      <c r="U1050" s="209">
        <f t="shared" si="465"/>
        <v>0</v>
      </c>
      <c r="V1050" s="153"/>
      <c r="W1050" s="153"/>
      <c r="X1050" s="153"/>
      <c r="Y1050" s="153"/>
      <c r="Z1050" s="153"/>
      <c r="AA1050" s="153"/>
      <c r="AB1050" s="153"/>
      <c r="AC1050" s="153"/>
      <c r="AD1050" s="153"/>
      <c r="AE1050" s="153"/>
      <c r="AF1050" s="153"/>
      <c r="AG1050" s="153"/>
      <c r="AH1050" s="153"/>
      <c r="AI1050" s="153"/>
      <c r="AJ1050" s="153"/>
      <c r="AK1050" s="153"/>
      <c r="AL1050" s="153"/>
      <c r="AM1050" s="153"/>
      <c r="AN1050" s="153"/>
      <c r="AO1050" s="153"/>
      <c r="AP1050" s="153"/>
      <c r="AQ1050" s="153"/>
      <c r="AR1050" s="153">
        <v>480</v>
      </c>
      <c r="AS1050" s="153"/>
      <c r="AT1050" s="153"/>
      <c r="AU1050" s="153"/>
      <c r="AV1050" s="153"/>
      <c r="AW1050" s="153"/>
      <c r="AX1050" s="153"/>
      <c r="AY1050" s="153"/>
      <c r="AZ1050" s="153"/>
      <c r="BA1050" s="153"/>
      <c r="BB1050" s="153"/>
      <c r="BC1050" s="153"/>
      <c r="BD1050" s="153"/>
      <c r="BE1050" s="153"/>
      <c r="BF1050" s="153"/>
      <c r="BG1050" s="223">
        <f t="shared" si="457"/>
        <v>480</v>
      </c>
      <c r="BH1050" s="224">
        <f t="shared" si="458"/>
        <v>8</v>
      </c>
      <c r="BI1050" s="225">
        <f t="shared" si="443"/>
        <v>0</v>
      </c>
      <c r="BJ1050" s="225">
        <f t="shared" si="444"/>
        <v>0</v>
      </c>
      <c r="BK1050" s="226">
        <f t="shared" si="445"/>
        <v>0</v>
      </c>
      <c r="BL1050" s="226">
        <f t="shared" si="446"/>
        <v>0</v>
      </c>
      <c r="BM1050" s="226">
        <f t="shared" si="447"/>
        <v>0</v>
      </c>
      <c r="BN1050" s="237">
        <f t="shared" si="461"/>
        <v>0</v>
      </c>
      <c r="BO1050" s="237">
        <f t="shared" si="462"/>
        <v>0</v>
      </c>
      <c r="BP1050" s="237">
        <f t="shared" si="463"/>
        <v>8</v>
      </c>
      <c r="BQ1050" s="238">
        <f t="shared" si="464"/>
        <v>0</v>
      </c>
      <c r="BW1050" s="153">
        <f t="shared" si="448"/>
        <v>0</v>
      </c>
    </row>
    <row r="1051" spans="1:75">
      <c r="A1051" s="170">
        <v>1108</v>
      </c>
      <c r="B1051" s="171">
        <v>46068</v>
      </c>
      <c r="C1051" s="223" t="s">
        <v>99</v>
      </c>
      <c r="D1051" s="130" t="str">
        <f t="shared" si="442"/>
        <v>EG</v>
      </c>
      <c r="E1051" s="172" t="s">
        <v>125</v>
      </c>
      <c r="F1051" s="172" t="s">
        <v>122</v>
      </c>
      <c r="G1051" s="173" t="s">
        <v>126</v>
      </c>
      <c r="H1051" s="173"/>
      <c r="I1051" s="173"/>
      <c r="J1051" s="105">
        <v>208281</v>
      </c>
      <c r="K1051" s="197" t="str">
        <f>VLOOKUP(J1051,'[3]Item List (3)'!A$1:B$110000,2,FALSE)</f>
        <v>D.OR 14536 </v>
      </c>
      <c r="L1051" s="105"/>
      <c r="M1051" s="198" t="str">
        <f t="shared" si="459"/>
        <v>OR</v>
      </c>
      <c r="N1051" s="153">
        <v>50</v>
      </c>
      <c r="O1051" s="199">
        <f t="shared" si="460"/>
        <v>72</v>
      </c>
      <c r="P1051" s="153">
        <v>1</v>
      </c>
      <c r="Q1051" s="153">
        <v>31</v>
      </c>
      <c r="R1051" s="153">
        <v>5</v>
      </c>
      <c r="S1051" s="153">
        <v>1</v>
      </c>
      <c r="T1051" s="153"/>
      <c r="U1051" s="209">
        <f t="shared" si="465"/>
        <v>32</v>
      </c>
      <c r="V1051" s="153">
        <v>50</v>
      </c>
      <c r="W1051" s="153"/>
      <c r="X1051" s="153">
        <v>10</v>
      </c>
      <c r="Y1051" s="153"/>
      <c r="Z1051" s="153"/>
      <c r="AA1051" s="153"/>
      <c r="AB1051" s="153"/>
      <c r="AC1051" s="153"/>
      <c r="AD1051" s="153"/>
      <c r="AE1051" s="153"/>
      <c r="AF1051" s="153"/>
      <c r="AG1051" s="153"/>
      <c r="AH1051" s="153"/>
      <c r="AI1051" s="153"/>
      <c r="AJ1051" s="153"/>
      <c r="AK1051" s="153"/>
      <c r="AL1051" s="153"/>
      <c r="AM1051" s="153"/>
      <c r="AN1051" s="153"/>
      <c r="AO1051" s="153"/>
      <c r="AP1051" s="153"/>
      <c r="AQ1051" s="153"/>
      <c r="AR1051" s="153">
        <v>420</v>
      </c>
      <c r="AS1051" s="153"/>
      <c r="AT1051" s="153"/>
      <c r="AU1051" s="153"/>
      <c r="AV1051" s="153"/>
      <c r="AW1051" s="153"/>
      <c r="AX1051" s="153"/>
      <c r="AY1051" s="153"/>
      <c r="AZ1051" s="153"/>
      <c r="BA1051" s="153"/>
      <c r="BB1051" s="153"/>
      <c r="BC1051" s="153"/>
      <c r="BD1051" s="153"/>
      <c r="BE1051" s="153"/>
      <c r="BF1051" s="153"/>
      <c r="BG1051" s="223">
        <f t="shared" si="457"/>
        <v>480</v>
      </c>
      <c r="BH1051" s="224">
        <f t="shared" si="458"/>
        <v>8</v>
      </c>
      <c r="BI1051" s="225">
        <f t="shared" si="443"/>
        <v>0.833333333333333</v>
      </c>
      <c r="BJ1051" s="225">
        <f t="shared" si="444"/>
        <v>10.4166666666667</v>
      </c>
      <c r="BK1051" s="226">
        <f t="shared" si="445"/>
        <v>53.3333333333334</v>
      </c>
      <c r="BL1051" s="226">
        <f t="shared" si="446"/>
        <v>81.25</v>
      </c>
      <c r="BM1051" s="226">
        <f t="shared" si="447"/>
        <v>4.51388888888891</v>
      </c>
      <c r="BN1051" s="237">
        <f t="shared" si="461"/>
        <v>0</v>
      </c>
      <c r="BO1051" s="237">
        <f t="shared" si="462"/>
        <v>576</v>
      </c>
      <c r="BP1051" s="237">
        <f t="shared" si="463"/>
        <v>7.16666666666667</v>
      </c>
      <c r="BQ1051" s="238">
        <f t="shared" si="464"/>
        <v>516</v>
      </c>
      <c r="BW1051" s="153">
        <f t="shared" si="448"/>
        <v>31</v>
      </c>
    </row>
    <row r="1052" spans="1:75">
      <c r="A1052" s="170">
        <v>1109</v>
      </c>
      <c r="B1052" s="171">
        <v>46068</v>
      </c>
      <c r="C1052" s="223" t="s">
        <v>97</v>
      </c>
      <c r="D1052" s="130" t="str">
        <f t="shared" si="442"/>
        <v>EG</v>
      </c>
      <c r="E1052" s="172" t="s">
        <v>128</v>
      </c>
      <c r="F1052" s="172" t="s">
        <v>129</v>
      </c>
      <c r="G1052" s="173" t="s">
        <v>165</v>
      </c>
      <c r="H1052" s="173"/>
      <c r="I1052" s="173"/>
      <c r="J1052" s="105">
        <v>104246</v>
      </c>
      <c r="K1052" s="197" t="str">
        <f>VLOOKUP(J1052,'[3]Item List (3)'!A$1:B$110000,2,FALSE)</f>
        <v>IN. 208</v>
      </c>
      <c r="L1052" s="105">
        <v>260120003</v>
      </c>
      <c r="M1052" s="198" t="str">
        <f t="shared" si="459"/>
        <v>IR</v>
      </c>
      <c r="N1052" s="153">
        <v>20</v>
      </c>
      <c r="O1052" s="199">
        <f t="shared" si="460"/>
        <v>180</v>
      </c>
      <c r="P1052" s="153">
        <v>1</v>
      </c>
      <c r="Q1052" s="153">
        <v>1240</v>
      </c>
      <c r="R1052" s="153"/>
      <c r="S1052" s="153"/>
      <c r="T1052" s="153"/>
      <c r="U1052" s="209">
        <f t="shared" si="465"/>
        <v>1240</v>
      </c>
      <c r="V1052" s="153">
        <v>450</v>
      </c>
      <c r="W1052" s="153"/>
      <c r="X1052" s="153"/>
      <c r="Y1052" s="153"/>
      <c r="Z1052" s="153"/>
      <c r="AA1052" s="153"/>
      <c r="AB1052" s="153"/>
      <c r="AC1052" s="153"/>
      <c r="AD1052" s="153"/>
      <c r="AE1052" s="153"/>
      <c r="AF1052" s="153"/>
      <c r="AG1052" s="153"/>
      <c r="AH1052" s="153"/>
      <c r="AI1052" s="153"/>
      <c r="AJ1052" s="153"/>
      <c r="AK1052" s="153"/>
      <c r="AL1052" s="153"/>
      <c r="AM1052" s="153"/>
      <c r="AN1052" s="153"/>
      <c r="AO1052" s="153"/>
      <c r="AP1052" s="153"/>
      <c r="AQ1052" s="153"/>
      <c r="AR1052" s="153"/>
      <c r="AS1052" s="153"/>
      <c r="AT1052" s="153"/>
      <c r="AU1052" s="153"/>
      <c r="AV1052" s="153"/>
      <c r="AW1052" s="153"/>
      <c r="AX1052" s="153"/>
      <c r="AY1052" s="153"/>
      <c r="AZ1052" s="153"/>
      <c r="BA1052" s="153"/>
      <c r="BB1052" s="153">
        <v>30</v>
      </c>
      <c r="BC1052" s="153"/>
      <c r="BD1052" s="153"/>
      <c r="BE1052" s="153"/>
      <c r="BF1052" s="153"/>
      <c r="BG1052" s="223">
        <f t="shared" si="457"/>
        <v>480</v>
      </c>
      <c r="BH1052" s="224">
        <f t="shared" si="458"/>
        <v>8</v>
      </c>
      <c r="BI1052" s="225">
        <f t="shared" si="443"/>
        <v>7.5</v>
      </c>
      <c r="BJ1052" s="225">
        <f t="shared" si="444"/>
        <v>93.75</v>
      </c>
      <c r="BK1052" s="226">
        <f t="shared" si="445"/>
        <v>91.8518518518518</v>
      </c>
      <c r="BL1052" s="226">
        <f t="shared" si="446"/>
        <v>100</v>
      </c>
      <c r="BM1052" s="226">
        <f t="shared" si="447"/>
        <v>86.111111111111</v>
      </c>
      <c r="BN1052" s="237">
        <f t="shared" si="461"/>
        <v>0</v>
      </c>
      <c r="BO1052" s="237">
        <f t="shared" si="462"/>
        <v>1440</v>
      </c>
      <c r="BP1052" s="237">
        <f t="shared" si="463"/>
        <v>0.5</v>
      </c>
      <c r="BQ1052" s="238">
        <f t="shared" si="464"/>
        <v>90</v>
      </c>
      <c r="BW1052" s="153">
        <f t="shared" si="448"/>
        <v>1240</v>
      </c>
    </row>
    <row r="1053" spans="1:75">
      <c r="A1053" s="170">
        <v>1110</v>
      </c>
      <c r="B1053" s="171">
        <v>46068</v>
      </c>
      <c r="C1053" s="223" t="s">
        <v>99</v>
      </c>
      <c r="D1053" s="130" t="str">
        <f t="shared" si="442"/>
        <v>EG</v>
      </c>
      <c r="E1053" s="172" t="s">
        <v>128</v>
      </c>
      <c r="F1053" s="172"/>
      <c r="G1053" s="173"/>
      <c r="H1053" s="173"/>
      <c r="I1053" s="173"/>
      <c r="J1053" s="105"/>
      <c r="K1053" s="197" t="e">
        <f>VLOOKUP(J1053,'[3]Item List (3)'!A$1:B$110000,2,FALSE)</f>
        <v>#N/A</v>
      </c>
      <c r="L1053" s="105"/>
      <c r="M1053" s="198" t="str">
        <f t="shared" si="459"/>
        <v>IR</v>
      </c>
      <c r="N1053" s="153"/>
      <c r="O1053" s="199" t="str">
        <f t="shared" si="460"/>
        <v/>
      </c>
      <c r="P1053" s="153"/>
      <c r="Q1053" s="153"/>
      <c r="R1053" s="153"/>
      <c r="S1053" s="153"/>
      <c r="T1053" s="153"/>
      <c r="U1053" s="209">
        <f t="shared" si="465"/>
        <v>0</v>
      </c>
      <c r="V1053" s="153"/>
      <c r="W1053" s="153"/>
      <c r="X1053" s="153"/>
      <c r="Y1053" s="153"/>
      <c r="Z1053" s="153"/>
      <c r="AA1053" s="153"/>
      <c r="AB1053" s="153"/>
      <c r="AC1053" s="153"/>
      <c r="AD1053" s="153"/>
      <c r="AE1053" s="153"/>
      <c r="AF1053" s="153"/>
      <c r="AG1053" s="153"/>
      <c r="AH1053" s="153"/>
      <c r="AI1053" s="153"/>
      <c r="AJ1053" s="153"/>
      <c r="AK1053" s="153"/>
      <c r="AL1053" s="153"/>
      <c r="AM1053" s="153"/>
      <c r="AN1053" s="153"/>
      <c r="AO1053" s="153"/>
      <c r="AP1053" s="153"/>
      <c r="AQ1053" s="153"/>
      <c r="AR1053" s="153">
        <v>480</v>
      </c>
      <c r="AS1053" s="153"/>
      <c r="AT1053" s="153"/>
      <c r="AU1053" s="153"/>
      <c r="AV1053" s="153"/>
      <c r="AW1053" s="153"/>
      <c r="AX1053" s="153"/>
      <c r="AY1053" s="153"/>
      <c r="AZ1053" s="153"/>
      <c r="BA1053" s="153"/>
      <c r="BB1053" s="153"/>
      <c r="BC1053" s="153"/>
      <c r="BD1053" s="153"/>
      <c r="BE1053" s="153"/>
      <c r="BF1053" s="153"/>
      <c r="BG1053" s="223">
        <f t="shared" si="457"/>
        <v>480</v>
      </c>
      <c r="BH1053" s="224">
        <f t="shared" si="458"/>
        <v>8</v>
      </c>
      <c r="BI1053" s="225">
        <f t="shared" si="443"/>
        <v>0</v>
      </c>
      <c r="BJ1053" s="225">
        <f t="shared" si="444"/>
        <v>0</v>
      </c>
      <c r="BK1053" s="226">
        <f t="shared" si="445"/>
        <v>0</v>
      </c>
      <c r="BL1053" s="226">
        <f t="shared" si="446"/>
        <v>0</v>
      </c>
      <c r="BM1053" s="226">
        <f t="shared" si="447"/>
        <v>0</v>
      </c>
      <c r="BN1053" s="237">
        <f t="shared" si="461"/>
        <v>0</v>
      </c>
      <c r="BO1053" s="237">
        <f t="shared" si="462"/>
        <v>0</v>
      </c>
      <c r="BP1053" s="237">
        <f t="shared" si="463"/>
        <v>8</v>
      </c>
      <c r="BQ1053" s="238">
        <f t="shared" si="464"/>
        <v>0</v>
      </c>
      <c r="BW1053" s="153">
        <f t="shared" si="448"/>
        <v>0</v>
      </c>
    </row>
    <row r="1054" spans="1:75">
      <c r="A1054" s="170">
        <v>1111</v>
      </c>
      <c r="B1054" s="171">
        <v>46068</v>
      </c>
      <c r="C1054" s="223" t="s">
        <v>97</v>
      </c>
      <c r="D1054" s="130" t="str">
        <f t="shared" si="442"/>
        <v>EG</v>
      </c>
      <c r="E1054" s="172" t="s">
        <v>131</v>
      </c>
      <c r="F1054" s="172"/>
      <c r="G1054" s="173"/>
      <c r="H1054" s="173"/>
      <c r="I1054" s="173"/>
      <c r="J1054" s="105"/>
      <c r="K1054" s="197" t="e">
        <f>VLOOKUP(J1054,'[3]Item List (3)'!A$1:B$110000,2,FALSE)</f>
        <v>#N/A</v>
      </c>
      <c r="L1054" s="105"/>
      <c r="M1054" s="198" t="str">
        <f t="shared" si="459"/>
        <v>IR</v>
      </c>
      <c r="N1054" s="153"/>
      <c r="O1054" s="199" t="str">
        <f t="shared" si="460"/>
        <v/>
      </c>
      <c r="P1054" s="153"/>
      <c r="Q1054" s="153"/>
      <c r="R1054" s="153"/>
      <c r="S1054" s="153"/>
      <c r="T1054" s="153"/>
      <c r="U1054" s="209">
        <f t="shared" si="465"/>
        <v>0</v>
      </c>
      <c r="V1054" s="153"/>
      <c r="W1054" s="153"/>
      <c r="X1054" s="153"/>
      <c r="Y1054" s="153"/>
      <c r="Z1054" s="153"/>
      <c r="AA1054" s="153"/>
      <c r="AB1054" s="153"/>
      <c r="AC1054" s="153"/>
      <c r="AD1054" s="153"/>
      <c r="AE1054" s="153"/>
      <c r="AF1054" s="153"/>
      <c r="AG1054" s="153"/>
      <c r="AH1054" s="153"/>
      <c r="AI1054" s="153"/>
      <c r="AJ1054" s="153"/>
      <c r="AK1054" s="153"/>
      <c r="AL1054" s="153"/>
      <c r="AM1054" s="153"/>
      <c r="AN1054" s="153"/>
      <c r="AO1054" s="153"/>
      <c r="AP1054" s="153"/>
      <c r="AQ1054" s="153"/>
      <c r="AR1054" s="153">
        <v>480</v>
      </c>
      <c r="AS1054" s="153"/>
      <c r="AT1054" s="153"/>
      <c r="AU1054" s="153"/>
      <c r="AV1054" s="153"/>
      <c r="AW1054" s="153"/>
      <c r="AX1054" s="153"/>
      <c r="AY1054" s="153"/>
      <c r="AZ1054" s="153"/>
      <c r="BA1054" s="153"/>
      <c r="BB1054" s="153"/>
      <c r="BC1054" s="153"/>
      <c r="BD1054" s="153"/>
      <c r="BE1054" s="153"/>
      <c r="BF1054" s="153"/>
      <c r="BG1054" s="223">
        <f t="shared" si="457"/>
        <v>480</v>
      </c>
      <c r="BH1054" s="224">
        <f t="shared" si="458"/>
        <v>8</v>
      </c>
      <c r="BI1054" s="225">
        <f t="shared" si="443"/>
        <v>0</v>
      </c>
      <c r="BJ1054" s="225">
        <f t="shared" si="444"/>
        <v>0</v>
      </c>
      <c r="BK1054" s="226">
        <f t="shared" si="445"/>
        <v>0</v>
      </c>
      <c r="BL1054" s="226">
        <f t="shared" si="446"/>
        <v>0</v>
      </c>
      <c r="BM1054" s="226">
        <f t="shared" si="447"/>
        <v>0</v>
      </c>
      <c r="BN1054" s="237">
        <f t="shared" si="461"/>
        <v>0</v>
      </c>
      <c r="BO1054" s="237">
        <f t="shared" si="462"/>
        <v>0</v>
      </c>
      <c r="BP1054" s="237">
        <f t="shared" si="463"/>
        <v>8</v>
      </c>
      <c r="BQ1054" s="238">
        <f t="shared" si="464"/>
        <v>0</v>
      </c>
      <c r="BW1054" s="153">
        <f t="shared" si="448"/>
        <v>0</v>
      </c>
    </row>
    <row r="1055" spans="1:75">
      <c r="A1055" s="170">
        <v>1112</v>
      </c>
      <c r="B1055" s="171">
        <v>46068</v>
      </c>
      <c r="C1055" s="223" t="s">
        <v>99</v>
      </c>
      <c r="D1055" s="130" t="str">
        <f t="shared" si="442"/>
        <v>EG</v>
      </c>
      <c r="E1055" s="172" t="s">
        <v>131</v>
      </c>
      <c r="F1055" s="172"/>
      <c r="G1055" s="173"/>
      <c r="H1055" s="173"/>
      <c r="I1055" s="173"/>
      <c r="J1055" s="105"/>
      <c r="K1055" s="197" t="e">
        <f>VLOOKUP(J1055,'[3]Item List (3)'!A$1:B$110000,2,FALSE)</f>
        <v>#N/A</v>
      </c>
      <c r="L1055" s="105"/>
      <c r="M1055" s="198" t="str">
        <f t="shared" si="459"/>
        <v>IR</v>
      </c>
      <c r="N1055" s="153"/>
      <c r="O1055" s="199" t="str">
        <f t="shared" si="460"/>
        <v/>
      </c>
      <c r="P1055" s="153"/>
      <c r="Q1055" s="153"/>
      <c r="R1055" s="153"/>
      <c r="S1055" s="153"/>
      <c r="T1055" s="153"/>
      <c r="U1055" s="209">
        <f t="shared" si="465"/>
        <v>0</v>
      </c>
      <c r="V1055" s="153"/>
      <c r="W1055" s="153"/>
      <c r="X1055" s="153"/>
      <c r="Y1055" s="153"/>
      <c r="Z1055" s="153"/>
      <c r="AA1055" s="153"/>
      <c r="AB1055" s="153"/>
      <c r="AC1055" s="153"/>
      <c r="AD1055" s="153"/>
      <c r="AE1055" s="153"/>
      <c r="AF1055" s="153"/>
      <c r="AG1055" s="153"/>
      <c r="AH1055" s="153"/>
      <c r="AI1055" s="153"/>
      <c r="AJ1055" s="153"/>
      <c r="AK1055" s="153"/>
      <c r="AL1055" s="153"/>
      <c r="AM1055" s="153"/>
      <c r="AN1055" s="153"/>
      <c r="AO1055" s="153"/>
      <c r="AP1055" s="153"/>
      <c r="AQ1055" s="153"/>
      <c r="AR1055" s="153">
        <v>480</v>
      </c>
      <c r="AS1055" s="153"/>
      <c r="AT1055" s="153"/>
      <c r="AU1055" s="153"/>
      <c r="AV1055" s="153"/>
      <c r="AW1055" s="153"/>
      <c r="AX1055" s="153"/>
      <c r="AY1055" s="153"/>
      <c r="AZ1055" s="153"/>
      <c r="BA1055" s="153"/>
      <c r="BB1055" s="153"/>
      <c r="BC1055" s="153"/>
      <c r="BD1055" s="153"/>
      <c r="BE1055" s="153"/>
      <c r="BF1055" s="153"/>
      <c r="BG1055" s="223">
        <f t="shared" si="457"/>
        <v>480</v>
      </c>
      <c r="BH1055" s="224">
        <f t="shared" si="458"/>
        <v>8</v>
      </c>
      <c r="BI1055" s="225">
        <f t="shared" si="443"/>
        <v>0</v>
      </c>
      <c r="BJ1055" s="225">
        <f t="shared" si="444"/>
        <v>0</v>
      </c>
      <c r="BK1055" s="226">
        <f t="shared" si="445"/>
        <v>0</v>
      </c>
      <c r="BL1055" s="226">
        <f t="shared" si="446"/>
        <v>0</v>
      </c>
      <c r="BM1055" s="226">
        <f t="shared" si="447"/>
        <v>0</v>
      </c>
      <c r="BN1055" s="237">
        <f t="shared" si="461"/>
        <v>0</v>
      </c>
      <c r="BO1055" s="237">
        <f t="shared" si="462"/>
        <v>0</v>
      </c>
      <c r="BP1055" s="237">
        <f t="shared" si="463"/>
        <v>8</v>
      </c>
      <c r="BQ1055" s="238">
        <f t="shared" si="464"/>
        <v>0</v>
      </c>
      <c r="BW1055" s="153">
        <f t="shared" si="448"/>
        <v>0</v>
      </c>
    </row>
    <row r="1056" spans="1:75">
      <c r="A1056" s="170">
        <v>1113</v>
      </c>
      <c r="B1056" s="171">
        <v>46068</v>
      </c>
      <c r="C1056" s="223" t="s">
        <v>97</v>
      </c>
      <c r="D1056" s="130" t="str">
        <f t="shared" ref="D1055:D1091" si="466">LEFT(E1056,2)</f>
        <v>IG</v>
      </c>
      <c r="E1056" s="172" t="s">
        <v>132</v>
      </c>
      <c r="F1056" s="172" t="s">
        <v>134</v>
      </c>
      <c r="G1056" s="173" t="s">
        <v>142</v>
      </c>
      <c r="H1056" s="173"/>
      <c r="I1056" s="173"/>
      <c r="J1056" s="105">
        <v>104249</v>
      </c>
      <c r="K1056" s="197" t="str">
        <f>VLOOKUP(J1056,'[3]Item List (3)'!A$1:B$110000,2,FALSE)</f>
        <v>IW. BDA-4003</v>
      </c>
      <c r="L1056" s="105">
        <v>260120002</v>
      </c>
      <c r="M1056" s="198" t="str">
        <f t="shared" si="459"/>
        <v>IR</v>
      </c>
      <c r="N1056" s="153">
        <v>23</v>
      </c>
      <c r="O1056" s="199">
        <f t="shared" si="460"/>
        <v>156.521739130435</v>
      </c>
      <c r="P1056" s="153">
        <v>1</v>
      </c>
      <c r="Q1056" s="153">
        <v>561</v>
      </c>
      <c r="R1056" s="153">
        <v>7</v>
      </c>
      <c r="S1056" s="153">
        <v>8</v>
      </c>
      <c r="T1056" s="153"/>
      <c r="U1056" s="209">
        <f t="shared" si="465"/>
        <v>569</v>
      </c>
      <c r="V1056" s="153">
        <v>230</v>
      </c>
      <c r="W1056" s="153">
        <v>240</v>
      </c>
      <c r="X1056" s="153"/>
      <c r="Y1056" s="153"/>
      <c r="Z1056" s="153"/>
      <c r="AA1056" s="153"/>
      <c r="AB1056" s="153"/>
      <c r="AC1056" s="153"/>
      <c r="AD1056" s="153"/>
      <c r="AE1056" s="153"/>
      <c r="AF1056" s="153"/>
      <c r="AG1056" s="153"/>
      <c r="AH1056" s="153"/>
      <c r="AI1056" s="153"/>
      <c r="AJ1056" s="153"/>
      <c r="AK1056" s="153"/>
      <c r="AL1056" s="153"/>
      <c r="AM1056" s="153"/>
      <c r="AN1056" s="153"/>
      <c r="AO1056" s="153"/>
      <c r="AP1056" s="153">
        <v>10</v>
      </c>
      <c r="AQ1056" s="153"/>
      <c r="AR1056" s="153"/>
      <c r="AS1056" s="153"/>
      <c r="AT1056" s="153"/>
      <c r="AU1056" s="153"/>
      <c r="AV1056" s="153"/>
      <c r="AW1056" s="153"/>
      <c r="AX1056" s="153"/>
      <c r="AY1056" s="153"/>
      <c r="AZ1056" s="153"/>
      <c r="BA1056" s="153"/>
      <c r="BB1056" s="153"/>
      <c r="BC1056" s="153"/>
      <c r="BD1056" s="153"/>
      <c r="BE1056" s="153"/>
      <c r="BF1056" s="153"/>
      <c r="BG1056" s="223">
        <f t="shared" si="457"/>
        <v>480</v>
      </c>
      <c r="BH1056" s="224">
        <f t="shared" si="458"/>
        <v>8</v>
      </c>
      <c r="BI1056" s="225">
        <f t="shared" si="443"/>
        <v>3.83333333333333</v>
      </c>
      <c r="BJ1056" s="225">
        <f t="shared" si="444"/>
        <v>47.9166666666667</v>
      </c>
      <c r="BK1056" s="226">
        <f t="shared" si="445"/>
        <v>94.8333333333333</v>
      </c>
      <c r="BL1056" s="226">
        <f t="shared" si="446"/>
        <v>97.3637961335677</v>
      </c>
      <c r="BM1056" s="226">
        <f t="shared" si="447"/>
        <v>44.2430555555556</v>
      </c>
      <c r="BN1056" s="237">
        <f t="shared" si="461"/>
        <v>4.16666666666667</v>
      </c>
      <c r="BO1056" s="237">
        <f t="shared" si="462"/>
        <v>600</v>
      </c>
      <c r="BP1056" s="237">
        <f t="shared" si="463"/>
        <v>0</v>
      </c>
      <c r="BQ1056" s="238">
        <f t="shared" si="464"/>
        <v>0</v>
      </c>
      <c r="BW1056" s="153">
        <f t="shared" si="448"/>
        <v>561</v>
      </c>
    </row>
    <row r="1057" spans="1:75">
      <c r="A1057" s="170">
        <v>1114</v>
      </c>
      <c r="B1057" s="171">
        <v>46068</v>
      </c>
      <c r="C1057" s="223" t="s">
        <v>99</v>
      </c>
      <c r="D1057" s="130" t="str">
        <f t="shared" si="466"/>
        <v>IG</v>
      </c>
      <c r="E1057" s="172" t="s">
        <v>132</v>
      </c>
      <c r="F1057" s="172" t="s">
        <v>134</v>
      </c>
      <c r="G1057" s="173" t="s">
        <v>148</v>
      </c>
      <c r="H1057" s="173"/>
      <c r="I1057" s="173"/>
      <c r="J1057" s="105">
        <v>104249</v>
      </c>
      <c r="K1057" s="197" t="str">
        <f>VLOOKUP(J1057,'[3]Item List (3)'!A$1:B$110000,2,FALSE)</f>
        <v>IW. BDA-4003</v>
      </c>
      <c r="L1057" s="105">
        <v>260120002</v>
      </c>
      <c r="M1057" s="198" t="str">
        <f t="shared" si="459"/>
        <v>IR</v>
      </c>
      <c r="N1057" s="153">
        <v>23</v>
      </c>
      <c r="O1057" s="199">
        <f t="shared" si="460"/>
        <v>156.521739130435</v>
      </c>
      <c r="P1057" s="153">
        <v>1</v>
      </c>
      <c r="Q1057" s="153">
        <v>1104</v>
      </c>
      <c r="R1057" s="153">
        <v>11</v>
      </c>
      <c r="S1057" s="153">
        <v>26</v>
      </c>
      <c r="T1057" s="153"/>
      <c r="U1057" s="209">
        <f t="shared" si="465"/>
        <v>1130</v>
      </c>
      <c r="V1057" s="153">
        <v>430</v>
      </c>
      <c r="W1057" s="153"/>
      <c r="X1057" s="153"/>
      <c r="Y1057" s="153"/>
      <c r="Z1057" s="153"/>
      <c r="AA1057" s="153"/>
      <c r="AB1057" s="153"/>
      <c r="AC1057" s="153"/>
      <c r="AD1057" s="153"/>
      <c r="AE1057" s="153">
        <v>5</v>
      </c>
      <c r="AF1057" s="153"/>
      <c r="AG1057" s="153"/>
      <c r="AH1057" s="153"/>
      <c r="AI1057" s="153"/>
      <c r="AJ1057" s="153"/>
      <c r="AK1057" s="153"/>
      <c r="AL1057" s="153"/>
      <c r="AM1057" s="153"/>
      <c r="AN1057" s="153"/>
      <c r="AO1057" s="153"/>
      <c r="AP1057" s="153">
        <v>20</v>
      </c>
      <c r="AQ1057" s="153"/>
      <c r="AR1057" s="153">
        <v>25</v>
      </c>
      <c r="AS1057" s="153"/>
      <c r="AT1057" s="153"/>
      <c r="AU1057" s="153"/>
      <c r="AV1057" s="153"/>
      <c r="AW1057" s="153"/>
      <c r="AX1057" s="153"/>
      <c r="AY1057" s="153"/>
      <c r="AZ1057" s="153"/>
      <c r="BA1057" s="153"/>
      <c r="BB1057" s="153"/>
      <c r="BC1057" s="153"/>
      <c r="BD1057" s="153"/>
      <c r="BE1057" s="153"/>
      <c r="BF1057" s="153"/>
      <c r="BG1057" s="223">
        <f t="shared" si="457"/>
        <v>480</v>
      </c>
      <c r="BH1057" s="224">
        <f t="shared" si="458"/>
        <v>8</v>
      </c>
      <c r="BI1057" s="225">
        <f t="shared" si="443"/>
        <v>7.16666666666667</v>
      </c>
      <c r="BJ1057" s="225">
        <f t="shared" si="444"/>
        <v>89.5833333333333</v>
      </c>
      <c r="BK1057" s="226">
        <f t="shared" si="445"/>
        <v>100.736434108527</v>
      </c>
      <c r="BL1057" s="226">
        <f t="shared" si="446"/>
        <v>96.7256637168142</v>
      </c>
      <c r="BM1057" s="226">
        <f t="shared" si="447"/>
        <v>87.2881944444443</v>
      </c>
      <c r="BN1057" s="237">
        <f t="shared" si="461"/>
        <v>0.333333333333333</v>
      </c>
      <c r="BO1057" s="237">
        <f t="shared" si="462"/>
        <v>1200</v>
      </c>
      <c r="BP1057" s="237">
        <f t="shared" si="463"/>
        <v>0.5</v>
      </c>
      <c r="BQ1057" s="238">
        <f t="shared" si="464"/>
        <v>78.2608695652174</v>
      </c>
      <c r="BW1057" s="153">
        <f t="shared" si="448"/>
        <v>1104</v>
      </c>
    </row>
    <row r="1058" spans="1:75">
      <c r="A1058" s="170">
        <v>1115</v>
      </c>
      <c r="B1058" s="171">
        <v>46068</v>
      </c>
      <c r="C1058" s="223" t="s">
        <v>97</v>
      </c>
      <c r="D1058" s="130" t="str">
        <f t="shared" si="466"/>
        <v>IG</v>
      </c>
      <c r="E1058" s="172" t="s">
        <v>133</v>
      </c>
      <c r="F1058" s="172" t="s">
        <v>134</v>
      </c>
      <c r="G1058" s="173" t="s">
        <v>135</v>
      </c>
      <c r="H1058" s="173"/>
      <c r="I1058" s="173"/>
      <c r="J1058" s="105">
        <v>100742</v>
      </c>
      <c r="K1058" s="197" t="str">
        <f>VLOOKUP(J1058,'[3]Item List (3)'!A$1:B$110000,2,FALSE)</f>
        <v>IR.IR 32X41X28 </v>
      </c>
      <c r="L1058" s="105">
        <v>260127002</v>
      </c>
      <c r="M1058" s="198" t="str">
        <f t="shared" si="459"/>
        <v>IR</v>
      </c>
      <c r="N1058" s="153">
        <v>35</v>
      </c>
      <c r="O1058" s="199">
        <f t="shared" si="460"/>
        <v>102.857142857143</v>
      </c>
      <c r="P1058" s="153">
        <v>1</v>
      </c>
      <c r="Q1058" s="153">
        <v>689</v>
      </c>
      <c r="R1058" s="153">
        <v>6</v>
      </c>
      <c r="S1058" s="153">
        <v>3</v>
      </c>
      <c r="T1058" s="153">
        <v>1</v>
      </c>
      <c r="U1058" s="209">
        <f t="shared" si="465"/>
        <v>693</v>
      </c>
      <c r="V1058" s="153">
        <v>440</v>
      </c>
      <c r="W1058" s="153"/>
      <c r="X1058" s="153"/>
      <c r="Y1058" s="153"/>
      <c r="Z1058" s="153"/>
      <c r="AA1058" s="153"/>
      <c r="AB1058" s="153"/>
      <c r="AC1058" s="153"/>
      <c r="AD1058" s="153"/>
      <c r="AE1058" s="153"/>
      <c r="AF1058" s="153"/>
      <c r="AG1058" s="153"/>
      <c r="AH1058" s="153"/>
      <c r="AI1058" s="153"/>
      <c r="AJ1058" s="153"/>
      <c r="AK1058" s="153"/>
      <c r="AL1058" s="153"/>
      <c r="AM1058" s="153"/>
      <c r="AN1058" s="153"/>
      <c r="AO1058" s="153"/>
      <c r="AP1058" s="153">
        <v>20</v>
      </c>
      <c r="AQ1058" s="153"/>
      <c r="AR1058" s="153"/>
      <c r="AS1058" s="153"/>
      <c r="AT1058" s="153"/>
      <c r="AU1058" s="153"/>
      <c r="AV1058" s="153"/>
      <c r="AW1058" s="153"/>
      <c r="AX1058" s="153"/>
      <c r="AY1058" s="153"/>
      <c r="AZ1058" s="153"/>
      <c r="BA1058" s="153"/>
      <c r="BB1058" s="153"/>
      <c r="BC1058" s="153"/>
      <c r="BD1058" s="153"/>
      <c r="BE1058" s="153"/>
      <c r="BF1058" s="153"/>
      <c r="BG1058" s="223">
        <f t="shared" si="457"/>
        <v>460</v>
      </c>
      <c r="BH1058" s="224">
        <f t="shared" si="458"/>
        <v>7.66666666666667</v>
      </c>
      <c r="BI1058" s="225">
        <f t="shared" si="443"/>
        <v>7.33333333333333</v>
      </c>
      <c r="BJ1058" s="225">
        <f t="shared" si="444"/>
        <v>95.6521739130435</v>
      </c>
      <c r="BK1058" s="226">
        <f t="shared" si="445"/>
        <v>91.875</v>
      </c>
      <c r="BL1058" s="226">
        <f t="shared" si="446"/>
        <v>98.5569985569986</v>
      </c>
      <c r="BM1058" s="226">
        <f t="shared" si="447"/>
        <v>86.6123188405797</v>
      </c>
      <c r="BN1058" s="237">
        <f t="shared" si="461"/>
        <v>0.333333333333333</v>
      </c>
      <c r="BO1058" s="237">
        <f t="shared" si="462"/>
        <v>754.285714285714</v>
      </c>
      <c r="BP1058" s="237">
        <f t="shared" si="463"/>
        <v>0</v>
      </c>
      <c r="BQ1058" s="238">
        <f t="shared" si="464"/>
        <v>0</v>
      </c>
      <c r="BW1058" s="153">
        <f t="shared" si="448"/>
        <v>689</v>
      </c>
    </row>
    <row r="1059" spans="1:75">
      <c r="A1059" s="170">
        <v>1116</v>
      </c>
      <c r="B1059" s="171">
        <v>46068</v>
      </c>
      <c r="C1059" s="223" t="s">
        <v>99</v>
      </c>
      <c r="D1059" s="130" t="str">
        <f t="shared" si="466"/>
        <v>IG</v>
      </c>
      <c r="E1059" s="172" t="s">
        <v>133</v>
      </c>
      <c r="F1059" s="172" t="s">
        <v>134</v>
      </c>
      <c r="G1059" s="173" t="s">
        <v>143</v>
      </c>
      <c r="H1059" s="173"/>
      <c r="I1059" s="173"/>
      <c r="J1059" s="105">
        <v>100742</v>
      </c>
      <c r="K1059" s="197" t="str">
        <f>VLOOKUP(J1059,'[3]Item List (3)'!A$1:B$110000,2,FALSE)</f>
        <v>IR.IR 32X41X28 </v>
      </c>
      <c r="L1059" s="105">
        <v>260127002</v>
      </c>
      <c r="M1059" s="198" t="str">
        <f t="shared" si="459"/>
        <v>IR</v>
      </c>
      <c r="N1059" s="153">
        <v>35</v>
      </c>
      <c r="O1059" s="199">
        <f t="shared" si="460"/>
        <v>102.857142857143</v>
      </c>
      <c r="P1059" s="153">
        <v>1</v>
      </c>
      <c r="Q1059" s="153">
        <v>627</v>
      </c>
      <c r="R1059" s="153">
        <v>5</v>
      </c>
      <c r="S1059" s="153">
        <v>5</v>
      </c>
      <c r="T1059" s="153"/>
      <c r="U1059" s="209">
        <f t="shared" si="465"/>
        <v>632</v>
      </c>
      <c r="V1059" s="153">
        <v>410</v>
      </c>
      <c r="W1059" s="153"/>
      <c r="X1059" s="153"/>
      <c r="Y1059" s="153"/>
      <c r="Z1059" s="153">
        <v>10</v>
      </c>
      <c r="AA1059" s="153"/>
      <c r="AB1059" s="153"/>
      <c r="AC1059" s="153"/>
      <c r="AD1059" s="153"/>
      <c r="AE1059" s="153">
        <v>5</v>
      </c>
      <c r="AF1059" s="153"/>
      <c r="AG1059" s="153"/>
      <c r="AH1059" s="153"/>
      <c r="AI1059" s="153"/>
      <c r="AJ1059" s="153"/>
      <c r="AK1059" s="153"/>
      <c r="AL1059" s="153"/>
      <c r="AM1059" s="153"/>
      <c r="AN1059" s="153"/>
      <c r="AO1059" s="153"/>
      <c r="AP1059" s="153">
        <v>30</v>
      </c>
      <c r="AQ1059" s="153"/>
      <c r="AR1059" s="153">
        <v>25</v>
      </c>
      <c r="AS1059" s="153"/>
      <c r="AT1059" s="153"/>
      <c r="AU1059" s="153"/>
      <c r="AV1059" s="153"/>
      <c r="AW1059" s="153"/>
      <c r="AX1059" s="153"/>
      <c r="AY1059" s="153"/>
      <c r="AZ1059" s="153"/>
      <c r="BA1059" s="153"/>
      <c r="BB1059" s="153"/>
      <c r="BC1059" s="153"/>
      <c r="BD1059" s="153"/>
      <c r="BE1059" s="153"/>
      <c r="BF1059" s="153"/>
      <c r="BG1059" s="223">
        <f t="shared" si="457"/>
        <v>480</v>
      </c>
      <c r="BH1059" s="224">
        <f t="shared" si="458"/>
        <v>8</v>
      </c>
      <c r="BI1059" s="225">
        <f t="shared" si="443"/>
        <v>6.83333333333333</v>
      </c>
      <c r="BJ1059" s="225">
        <f t="shared" si="444"/>
        <v>85.4166666666667</v>
      </c>
      <c r="BK1059" s="226">
        <f t="shared" si="445"/>
        <v>89.9186991869919</v>
      </c>
      <c r="BL1059" s="226">
        <f t="shared" si="446"/>
        <v>98.4177215189873</v>
      </c>
      <c r="BM1059" s="226">
        <f t="shared" si="447"/>
        <v>75.5902777777778</v>
      </c>
      <c r="BN1059" s="237">
        <f t="shared" si="461"/>
        <v>0.5</v>
      </c>
      <c r="BO1059" s="237">
        <f t="shared" si="462"/>
        <v>771.428571428571</v>
      </c>
      <c r="BP1059" s="237">
        <f t="shared" si="463"/>
        <v>0.666666666666667</v>
      </c>
      <c r="BQ1059" s="238">
        <f t="shared" si="464"/>
        <v>68.5714285714286</v>
      </c>
      <c r="BW1059" s="153">
        <f t="shared" si="448"/>
        <v>627</v>
      </c>
    </row>
    <row r="1060" spans="1:75">
      <c r="A1060" s="170">
        <v>1117</v>
      </c>
      <c r="B1060" s="171">
        <v>46068</v>
      </c>
      <c r="C1060" s="223" t="s">
        <v>97</v>
      </c>
      <c r="D1060" s="130" t="str">
        <f t="shared" si="466"/>
        <v>IG</v>
      </c>
      <c r="E1060" s="172" t="s">
        <v>137</v>
      </c>
      <c r="F1060" s="172"/>
      <c r="G1060" s="173"/>
      <c r="H1060" s="173"/>
      <c r="I1060" s="173"/>
      <c r="J1060" s="105"/>
      <c r="K1060" s="197" t="e">
        <f>VLOOKUP(J1060,'[3]Item List (3)'!A$1:B$110000,2,FALSE)</f>
        <v>#N/A</v>
      </c>
      <c r="L1060" s="105"/>
      <c r="M1060" s="198" t="str">
        <f t="shared" si="459"/>
        <v>IR</v>
      </c>
      <c r="N1060" s="153"/>
      <c r="O1060" s="199" t="str">
        <f t="shared" si="460"/>
        <v/>
      </c>
      <c r="P1060" s="153"/>
      <c r="Q1060" s="153"/>
      <c r="R1060" s="153"/>
      <c r="S1060" s="153"/>
      <c r="T1060" s="153"/>
      <c r="U1060" s="209">
        <f t="shared" si="465"/>
        <v>0</v>
      </c>
      <c r="V1060" s="153"/>
      <c r="W1060" s="153"/>
      <c r="X1060" s="153"/>
      <c r="Y1060" s="153"/>
      <c r="Z1060" s="153"/>
      <c r="AA1060" s="153"/>
      <c r="AB1060" s="153"/>
      <c r="AC1060" s="153"/>
      <c r="AD1060" s="153"/>
      <c r="AE1060" s="153"/>
      <c r="AF1060" s="153"/>
      <c r="AG1060" s="153"/>
      <c r="AH1060" s="153"/>
      <c r="AI1060" s="153"/>
      <c r="AJ1060" s="153"/>
      <c r="AK1060" s="153"/>
      <c r="AL1060" s="153"/>
      <c r="AM1060" s="153"/>
      <c r="AN1060" s="153"/>
      <c r="AO1060" s="153"/>
      <c r="AP1060" s="153"/>
      <c r="AQ1060" s="153"/>
      <c r="AR1060" s="153">
        <v>480</v>
      </c>
      <c r="AS1060" s="153"/>
      <c r="AT1060" s="153"/>
      <c r="AU1060" s="153"/>
      <c r="AV1060" s="153"/>
      <c r="AW1060" s="153"/>
      <c r="AX1060" s="153"/>
      <c r="AY1060" s="153"/>
      <c r="AZ1060" s="153"/>
      <c r="BA1060" s="153"/>
      <c r="BB1060" s="153"/>
      <c r="BC1060" s="153"/>
      <c r="BD1060" s="153"/>
      <c r="BE1060" s="153"/>
      <c r="BF1060" s="153"/>
      <c r="BG1060" s="223">
        <f t="shared" si="457"/>
        <v>480</v>
      </c>
      <c r="BH1060" s="224">
        <f t="shared" si="458"/>
        <v>8</v>
      </c>
      <c r="BI1060" s="225">
        <f t="shared" si="443"/>
        <v>0</v>
      </c>
      <c r="BJ1060" s="225">
        <f t="shared" si="444"/>
        <v>0</v>
      </c>
      <c r="BK1060" s="226">
        <f t="shared" si="445"/>
        <v>0</v>
      </c>
      <c r="BL1060" s="226">
        <f t="shared" si="446"/>
        <v>0</v>
      </c>
      <c r="BM1060" s="226">
        <f t="shared" si="447"/>
        <v>0</v>
      </c>
      <c r="BN1060" s="237">
        <f t="shared" si="461"/>
        <v>0</v>
      </c>
      <c r="BO1060" s="237">
        <f t="shared" si="462"/>
        <v>0</v>
      </c>
      <c r="BP1060" s="237">
        <f t="shared" si="463"/>
        <v>8</v>
      </c>
      <c r="BQ1060" s="238">
        <f t="shared" si="464"/>
        <v>0</v>
      </c>
      <c r="BW1060" s="153">
        <f t="shared" si="448"/>
        <v>0</v>
      </c>
    </row>
    <row r="1061" spans="1:75">
      <c r="A1061" s="170">
        <v>1118</v>
      </c>
      <c r="B1061" s="171">
        <v>46068</v>
      </c>
      <c r="C1061" s="223" t="s">
        <v>99</v>
      </c>
      <c r="D1061" s="130" t="str">
        <f t="shared" si="466"/>
        <v>IG</v>
      </c>
      <c r="E1061" s="172" t="s">
        <v>137</v>
      </c>
      <c r="F1061" s="172"/>
      <c r="G1061" s="173"/>
      <c r="H1061" s="173"/>
      <c r="I1061" s="173"/>
      <c r="J1061" s="105"/>
      <c r="K1061" s="197" t="e">
        <f>VLOOKUP(J1061,'[3]Item List (3)'!A$1:B$110000,2,FALSE)</f>
        <v>#N/A</v>
      </c>
      <c r="L1061" s="105"/>
      <c r="M1061" s="198" t="str">
        <f t="shared" si="459"/>
        <v>IR</v>
      </c>
      <c r="N1061" s="153"/>
      <c r="O1061" s="199" t="str">
        <f t="shared" si="460"/>
        <v/>
      </c>
      <c r="P1061" s="153"/>
      <c r="Q1061" s="153"/>
      <c r="R1061" s="153"/>
      <c r="S1061" s="153"/>
      <c r="T1061" s="153"/>
      <c r="U1061" s="209">
        <f t="shared" si="465"/>
        <v>0</v>
      </c>
      <c r="V1061" s="153"/>
      <c r="W1061" s="153"/>
      <c r="X1061" s="153"/>
      <c r="Y1061" s="153"/>
      <c r="Z1061" s="153"/>
      <c r="AA1061" s="153"/>
      <c r="AB1061" s="153"/>
      <c r="AC1061" s="153"/>
      <c r="AD1061" s="153"/>
      <c r="AE1061" s="153"/>
      <c r="AF1061" s="153"/>
      <c r="AG1061" s="153"/>
      <c r="AH1061" s="153"/>
      <c r="AI1061" s="153"/>
      <c r="AJ1061" s="153"/>
      <c r="AK1061" s="153"/>
      <c r="AL1061" s="153"/>
      <c r="AM1061" s="153"/>
      <c r="AN1061" s="153"/>
      <c r="AO1061" s="153"/>
      <c r="AP1061" s="153"/>
      <c r="AQ1061" s="153"/>
      <c r="AR1061" s="153">
        <v>480</v>
      </c>
      <c r="AS1061" s="153"/>
      <c r="AT1061" s="153"/>
      <c r="AU1061" s="153"/>
      <c r="AV1061" s="153"/>
      <c r="AW1061" s="153"/>
      <c r="AX1061" s="153"/>
      <c r="AY1061" s="153"/>
      <c r="AZ1061" s="153"/>
      <c r="BA1061" s="153"/>
      <c r="BB1061" s="153"/>
      <c r="BC1061" s="153"/>
      <c r="BD1061" s="153"/>
      <c r="BE1061" s="153"/>
      <c r="BF1061" s="153"/>
      <c r="BG1061" s="223">
        <f t="shared" si="457"/>
        <v>480</v>
      </c>
      <c r="BH1061" s="224">
        <f t="shared" si="458"/>
        <v>8</v>
      </c>
      <c r="BI1061" s="225">
        <f t="shared" si="443"/>
        <v>0</v>
      </c>
      <c r="BJ1061" s="225">
        <f t="shared" si="444"/>
        <v>0</v>
      </c>
      <c r="BK1061" s="226">
        <f t="shared" si="445"/>
        <v>0</v>
      </c>
      <c r="BL1061" s="226">
        <f t="shared" si="446"/>
        <v>0</v>
      </c>
      <c r="BM1061" s="226">
        <f t="shared" si="447"/>
        <v>0</v>
      </c>
      <c r="BN1061" s="237">
        <f t="shared" si="461"/>
        <v>0</v>
      </c>
      <c r="BO1061" s="237">
        <f t="shared" si="462"/>
        <v>0</v>
      </c>
      <c r="BP1061" s="237">
        <f t="shared" si="463"/>
        <v>8</v>
      </c>
      <c r="BQ1061" s="238">
        <f t="shared" si="464"/>
        <v>0</v>
      </c>
      <c r="BW1061" s="153">
        <f t="shared" si="448"/>
        <v>0</v>
      </c>
    </row>
    <row r="1062" spans="1:75">
      <c r="A1062" s="170">
        <v>1119</v>
      </c>
      <c r="B1062" s="171">
        <v>46068</v>
      </c>
      <c r="C1062" s="223" t="s">
        <v>97</v>
      </c>
      <c r="D1062" s="130" t="str">
        <f t="shared" si="466"/>
        <v>IG</v>
      </c>
      <c r="E1062" s="172" t="s">
        <v>138</v>
      </c>
      <c r="F1062" s="172" t="s">
        <v>134</v>
      </c>
      <c r="G1062" s="173" t="s">
        <v>154</v>
      </c>
      <c r="H1062" s="173"/>
      <c r="I1062" s="173"/>
      <c r="J1062" s="105">
        <v>208497</v>
      </c>
      <c r="K1062" s="197" t="str">
        <f>VLOOKUP(J1062,'[3]Item List (3)'!A$1:B$110000,2,FALSE)</f>
        <v>NB.OR 95076 </v>
      </c>
      <c r="L1062" s="105">
        <v>260129019</v>
      </c>
      <c r="M1062" s="198" t="str">
        <f t="shared" si="459"/>
        <v>OR</v>
      </c>
      <c r="N1062" s="153">
        <v>35</v>
      </c>
      <c r="O1062" s="199">
        <f t="shared" si="460"/>
        <v>102.857142857143</v>
      </c>
      <c r="P1062" s="153">
        <v>1</v>
      </c>
      <c r="Q1062" s="153">
        <v>548</v>
      </c>
      <c r="R1062" s="153">
        <v>92</v>
      </c>
      <c r="S1062" s="153">
        <v>10</v>
      </c>
      <c r="T1062" s="153">
        <v>1</v>
      </c>
      <c r="U1062" s="209">
        <f t="shared" si="465"/>
        <v>559</v>
      </c>
      <c r="V1062" s="153">
        <v>440</v>
      </c>
      <c r="W1062" s="153"/>
      <c r="X1062" s="153">
        <v>15</v>
      </c>
      <c r="Y1062" s="153"/>
      <c r="Z1062" s="153"/>
      <c r="AA1062" s="153"/>
      <c r="AB1062" s="153"/>
      <c r="AC1062" s="153"/>
      <c r="AD1062" s="153"/>
      <c r="AE1062" s="153">
        <v>5</v>
      </c>
      <c r="AF1062" s="153"/>
      <c r="AG1062" s="153"/>
      <c r="AH1062" s="153"/>
      <c r="AI1062" s="153"/>
      <c r="AJ1062" s="153"/>
      <c r="AK1062" s="153"/>
      <c r="AL1062" s="153"/>
      <c r="AM1062" s="153"/>
      <c r="AN1062" s="153"/>
      <c r="AO1062" s="153"/>
      <c r="AP1062" s="153">
        <v>20</v>
      </c>
      <c r="AQ1062" s="153"/>
      <c r="AR1062" s="153"/>
      <c r="AS1062" s="153"/>
      <c r="AT1062" s="153"/>
      <c r="AU1062" s="153"/>
      <c r="AV1062" s="153"/>
      <c r="AW1062" s="153"/>
      <c r="AX1062" s="153"/>
      <c r="AY1062" s="153"/>
      <c r="AZ1062" s="153"/>
      <c r="BA1062" s="153"/>
      <c r="BB1062" s="153"/>
      <c r="BC1062" s="153"/>
      <c r="BD1062" s="153"/>
      <c r="BE1062" s="153"/>
      <c r="BF1062" s="153"/>
      <c r="BG1062" s="223">
        <f t="shared" si="457"/>
        <v>480</v>
      </c>
      <c r="BH1062" s="224">
        <f t="shared" si="458"/>
        <v>8</v>
      </c>
      <c r="BI1062" s="225">
        <f t="shared" si="443"/>
        <v>7.33333333333333</v>
      </c>
      <c r="BJ1062" s="225">
        <f t="shared" si="444"/>
        <v>91.6666666666667</v>
      </c>
      <c r="BK1062" s="226">
        <f t="shared" si="445"/>
        <v>74.1098484848485</v>
      </c>
      <c r="BL1062" s="226">
        <f t="shared" si="446"/>
        <v>81.5742397137746</v>
      </c>
      <c r="BM1062" s="226">
        <f t="shared" si="447"/>
        <v>55.4166666666667</v>
      </c>
      <c r="BN1062" s="237">
        <f t="shared" si="461"/>
        <v>0.333333333333333</v>
      </c>
      <c r="BO1062" s="237">
        <f t="shared" si="462"/>
        <v>788.571428571429</v>
      </c>
      <c r="BP1062" s="237">
        <f t="shared" si="463"/>
        <v>0.333333333333333</v>
      </c>
      <c r="BQ1062" s="238">
        <f t="shared" si="464"/>
        <v>34.2857142857143</v>
      </c>
      <c r="BW1062" s="153">
        <f t="shared" si="448"/>
        <v>548</v>
      </c>
    </row>
    <row r="1063" spans="1:75">
      <c r="A1063" s="170">
        <v>1120</v>
      </c>
      <c r="B1063" s="171">
        <v>46068</v>
      </c>
      <c r="C1063" s="223" t="s">
        <v>99</v>
      </c>
      <c r="D1063" s="130" t="str">
        <f t="shared" si="466"/>
        <v>IG</v>
      </c>
      <c r="E1063" s="172" t="s">
        <v>138</v>
      </c>
      <c r="F1063" s="172" t="s">
        <v>134</v>
      </c>
      <c r="G1063" s="173" t="s">
        <v>155</v>
      </c>
      <c r="H1063" s="173"/>
      <c r="I1063" s="173"/>
      <c r="J1063" s="105">
        <v>208497</v>
      </c>
      <c r="K1063" s="197" t="str">
        <f>VLOOKUP(J1063,'[3]Item List (3)'!A$1:B$110000,2,FALSE)</f>
        <v>NB.OR 95076 </v>
      </c>
      <c r="L1063" s="105">
        <v>260129019</v>
      </c>
      <c r="M1063" s="198" t="str">
        <f t="shared" si="459"/>
        <v>OR</v>
      </c>
      <c r="N1063" s="153">
        <v>35</v>
      </c>
      <c r="O1063" s="199">
        <f t="shared" si="460"/>
        <v>102.857142857143</v>
      </c>
      <c r="P1063" s="153">
        <v>1</v>
      </c>
      <c r="Q1063" s="153">
        <v>497</v>
      </c>
      <c r="R1063" s="153">
        <v>22</v>
      </c>
      <c r="S1063" s="153">
        <v>2</v>
      </c>
      <c r="T1063" s="153"/>
      <c r="U1063" s="209">
        <f t="shared" si="465"/>
        <v>499</v>
      </c>
      <c r="V1063" s="153">
        <v>330</v>
      </c>
      <c r="W1063" s="153"/>
      <c r="X1063" s="153"/>
      <c r="Y1063" s="153"/>
      <c r="Z1063" s="153">
        <v>20</v>
      </c>
      <c r="AA1063" s="153"/>
      <c r="AB1063" s="153"/>
      <c r="AC1063" s="153"/>
      <c r="AD1063" s="153"/>
      <c r="AE1063" s="153"/>
      <c r="AF1063" s="153"/>
      <c r="AG1063" s="153"/>
      <c r="AH1063" s="153"/>
      <c r="AI1063" s="153"/>
      <c r="AJ1063" s="153"/>
      <c r="AK1063" s="153"/>
      <c r="AL1063" s="153"/>
      <c r="AM1063" s="153"/>
      <c r="AN1063" s="153"/>
      <c r="AO1063" s="153"/>
      <c r="AP1063" s="153">
        <v>10</v>
      </c>
      <c r="AQ1063" s="153"/>
      <c r="AR1063" s="153">
        <v>120</v>
      </c>
      <c r="AS1063" s="153"/>
      <c r="AT1063" s="153"/>
      <c r="AU1063" s="153"/>
      <c r="AV1063" s="153"/>
      <c r="AW1063" s="153"/>
      <c r="AX1063" s="153"/>
      <c r="AY1063" s="153"/>
      <c r="AZ1063" s="153"/>
      <c r="BA1063" s="153"/>
      <c r="BB1063" s="153"/>
      <c r="BC1063" s="153"/>
      <c r="BD1063" s="153"/>
      <c r="BE1063" s="153"/>
      <c r="BF1063" s="153"/>
      <c r="BG1063" s="223">
        <f t="shared" si="457"/>
        <v>480</v>
      </c>
      <c r="BH1063" s="224">
        <f t="shared" si="458"/>
        <v>8</v>
      </c>
      <c r="BI1063" s="225">
        <f t="shared" si="443"/>
        <v>5.5</v>
      </c>
      <c r="BJ1063" s="225">
        <f t="shared" si="444"/>
        <v>68.75</v>
      </c>
      <c r="BK1063" s="226">
        <f t="shared" si="445"/>
        <v>88.2070707070707</v>
      </c>
      <c r="BL1063" s="226">
        <f t="shared" si="446"/>
        <v>95.190380761523</v>
      </c>
      <c r="BM1063" s="226">
        <f t="shared" si="447"/>
        <v>57.7256944444444</v>
      </c>
      <c r="BN1063" s="237">
        <f t="shared" si="461"/>
        <v>0.166666666666667</v>
      </c>
      <c r="BO1063" s="237">
        <f t="shared" si="462"/>
        <v>805.714285714286</v>
      </c>
      <c r="BP1063" s="237">
        <f t="shared" si="463"/>
        <v>2.33333333333333</v>
      </c>
      <c r="BQ1063" s="238">
        <f t="shared" si="464"/>
        <v>240</v>
      </c>
      <c r="BW1063" s="153">
        <f t="shared" si="448"/>
        <v>497</v>
      </c>
    </row>
    <row r="1064" spans="1:75">
      <c r="A1064" s="170">
        <v>1121</v>
      </c>
      <c r="B1064" s="171">
        <v>46068</v>
      </c>
      <c r="C1064" s="223" t="s">
        <v>97</v>
      </c>
      <c r="D1064" s="130" t="str">
        <f t="shared" si="466"/>
        <v>IG</v>
      </c>
      <c r="E1064" s="172" t="s">
        <v>139</v>
      </c>
      <c r="F1064" s="172"/>
      <c r="G1064" s="173"/>
      <c r="H1064" s="173"/>
      <c r="I1064" s="173"/>
      <c r="J1064" s="105"/>
      <c r="K1064" s="197" t="e">
        <f>VLOOKUP(J1064,'[3]Item List (3)'!A$1:B$110000,2,FALSE)</f>
        <v>#N/A</v>
      </c>
      <c r="L1064" s="105"/>
      <c r="M1064" s="198" t="str">
        <f t="shared" si="459"/>
        <v>IR</v>
      </c>
      <c r="N1064" s="153"/>
      <c r="O1064" s="199" t="str">
        <f t="shared" si="460"/>
        <v/>
      </c>
      <c r="P1064" s="153"/>
      <c r="Q1064" s="153"/>
      <c r="R1064" s="153"/>
      <c r="S1064" s="153"/>
      <c r="T1064" s="153"/>
      <c r="U1064" s="209">
        <f t="shared" si="465"/>
        <v>0</v>
      </c>
      <c r="V1064" s="153"/>
      <c r="W1064" s="153"/>
      <c r="X1064" s="153"/>
      <c r="Y1064" s="153"/>
      <c r="Z1064" s="153"/>
      <c r="AA1064" s="153"/>
      <c r="AB1064" s="153"/>
      <c r="AC1064" s="153"/>
      <c r="AD1064" s="153"/>
      <c r="AE1064" s="153"/>
      <c r="AF1064" s="153"/>
      <c r="AG1064" s="153"/>
      <c r="AH1064" s="153"/>
      <c r="AI1064" s="153"/>
      <c r="AJ1064" s="153"/>
      <c r="AK1064" s="153"/>
      <c r="AL1064" s="153"/>
      <c r="AM1064" s="153"/>
      <c r="AN1064" s="153"/>
      <c r="AO1064" s="153"/>
      <c r="AP1064" s="153"/>
      <c r="AQ1064" s="153"/>
      <c r="AR1064" s="153">
        <v>480</v>
      </c>
      <c r="AS1064" s="153"/>
      <c r="AT1064" s="153"/>
      <c r="AU1064" s="153"/>
      <c r="AV1064" s="153"/>
      <c r="AW1064" s="153"/>
      <c r="AX1064" s="153"/>
      <c r="AY1064" s="153"/>
      <c r="AZ1064" s="153"/>
      <c r="BA1064" s="153"/>
      <c r="BB1064" s="153"/>
      <c r="BC1064" s="153"/>
      <c r="BD1064" s="153"/>
      <c r="BE1064" s="153"/>
      <c r="BF1064" s="153"/>
      <c r="BG1064" s="223">
        <f t="shared" si="457"/>
        <v>480</v>
      </c>
      <c r="BH1064" s="224">
        <f t="shared" si="458"/>
        <v>8</v>
      </c>
      <c r="BI1064" s="225">
        <f t="shared" si="443"/>
        <v>0</v>
      </c>
      <c r="BJ1064" s="225">
        <f t="shared" si="444"/>
        <v>0</v>
      </c>
      <c r="BK1064" s="226">
        <f t="shared" si="445"/>
        <v>0</v>
      </c>
      <c r="BL1064" s="226">
        <f t="shared" si="446"/>
        <v>0</v>
      </c>
      <c r="BM1064" s="226">
        <f t="shared" si="447"/>
        <v>0</v>
      </c>
      <c r="BN1064" s="237">
        <f t="shared" si="461"/>
        <v>0</v>
      </c>
      <c r="BO1064" s="237">
        <f t="shared" si="462"/>
        <v>0</v>
      </c>
      <c r="BP1064" s="237">
        <f t="shared" si="463"/>
        <v>8</v>
      </c>
      <c r="BQ1064" s="238">
        <f t="shared" si="464"/>
        <v>0</v>
      </c>
      <c r="BW1064" s="153">
        <f t="shared" si="448"/>
        <v>0</v>
      </c>
    </row>
    <row r="1065" spans="1:75">
      <c r="A1065" s="170">
        <v>1122</v>
      </c>
      <c r="B1065" s="171">
        <v>46068</v>
      </c>
      <c r="C1065" s="223" t="s">
        <v>99</v>
      </c>
      <c r="D1065" s="130" t="str">
        <f t="shared" si="466"/>
        <v>IG</v>
      </c>
      <c r="E1065" s="172" t="s">
        <v>139</v>
      </c>
      <c r="F1065" s="172" t="s">
        <v>134</v>
      </c>
      <c r="G1065" s="173" t="s">
        <v>155</v>
      </c>
      <c r="H1065" s="173"/>
      <c r="I1065" s="173"/>
      <c r="J1065" s="105">
        <v>208344.01</v>
      </c>
      <c r="K1065" s="197" t="str">
        <f>VLOOKUP(J1065,'[3]Item List (3)'!A$1:B$110000,2,FALSE)</f>
        <v>NA/RNA.OR 6905 SR</v>
      </c>
      <c r="L1065" s="105">
        <v>260113006</v>
      </c>
      <c r="M1065" s="198" t="str">
        <f t="shared" si="459"/>
        <v>OR</v>
      </c>
      <c r="N1065" s="153">
        <v>45</v>
      </c>
      <c r="O1065" s="199">
        <f t="shared" si="460"/>
        <v>80</v>
      </c>
      <c r="P1065" s="153">
        <v>1</v>
      </c>
      <c r="Q1065" s="153">
        <v>105</v>
      </c>
      <c r="R1065" s="153">
        <v>5</v>
      </c>
      <c r="S1065" s="153"/>
      <c r="T1065" s="153"/>
      <c r="U1065" s="209">
        <f t="shared" si="465"/>
        <v>105</v>
      </c>
      <c r="V1065" s="153">
        <v>100</v>
      </c>
      <c r="W1065" s="153"/>
      <c r="X1065" s="153"/>
      <c r="Y1065" s="153"/>
      <c r="Z1065" s="153"/>
      <c r="AA1065" s="153"/>
      <c r="AB1065" s="153"/>
      <c r="AC1065" s="153"/>
      <c r="AD1065" s="153"/>
      <c r="AE1065" s="153"/>
      <c r="AF1065" s="153"/>
      <c r="AG1065" s="153">
        <v>10</v>
      </c>
      <c r="AH1065" s="153"/>
      <c r="AI1065" s="153"/>
      <c r="AJ1065" s="153"/>
      <c r="AK1065" s="153"/>
      <c r="AL1065" s="153"/>
      <c r="AM1065" s="153"/>
      <c r="AN1065" s="153"/>
      <c r="AO1065" s="153"/>
      <c r="AP1065" s="153">
        <v>10</v>
      </c>
      <c r="AQ1065" s="153"/>
      <c r="AR1065" s="153">
        <v>360</v>
      </c>
      <c r="AS1065" s="153"/>
      <c r="AT1065" s="153"/>
      <c r="AU1065" s="153"/>
      <c r="AV1065" s="153"/>
      <c r="AW1065" s="153"/>
      <c r="AX1065" s="153"/>
      <c r="AY1065" s="153"/>
      <c r="AZ1065" s="153"/>
      <c r="BA1065" s="153"/>
      <c r="BB1065" s="153"/>
      <c r="BC1065" s="153"/>
      <c r="BD1065" s="153"/>
      <c r="BE1065" s="153"/>
      <c r="BF1065" s="153"/>
      <c r="BG1065" s="223">
        <f t="shared" si="457"/>
        <v>480</v>
      </c>
      <c r="BH1065" s="224">
        <f t="shared" si="458"/>
        <v>8</v>
      </c>
      <c r="BI1065" s="225">
        <f t="shared" si="443"/>
        <v>1.66666666666667</v>
      </c>
      <c r="BJ1065" s="225">
        <f t="shared" si="444"/>
        <v>20.8333333333333</v>
      </c>
      <c r="BK1065" s="226">
        <f t="shared" si="445"/>
        <v>78.75</v>
      </c>
      <c r="BL1065" s="226">
        <f t="shared" si="446"/>
        <v>95.2380952380952</v>
      </c>
      <c r="BM1065" s="226">
        <f t="shared" si="447"/>
        <v>15.625</v>
      </c>
      <c r="BN1065" s="237">
        <f t="shared" si="461"/>
        <v>0.166666666666667</v>
      </c>
      <c r="BO1065" s="237">
        <f t="shared" si="462"/>
        <v>626.666666666667</v>
      </c>
      <c r="BP1065" s="237">
        <f t="shared" si="463"/>
        <v>6.16666666666667</v>
      </c>
      <c r="BQ1065" s="238">
        <f t="shared" si="464"/>
        <v>493.333333333333</v>
      </c>
      <c r="BW1065" s="153">
        <f t="shared" si="448"/>
        <v>105</v>
      </c>
    </row>
    <row r="1066" spans="1:75">
      <c r="A1066" s="170">
        <v>1123</v>
      </c>
      <c r="B1066" s="171">
        <v>46068</v>
      </c>
      <c r="C1066" s="223" t="s">
        <v>97</v>
      </c>
      <c r="D1066" s="130" t="str">
        <f t="shared" si="466"/>
        <v>IG</v>
      </c>
      <c r="E1066" s="172" t="s">
        <v>144</v>
      </c>
      <c r="F1066" s="172" t="s">
        <v>134</v>
      </c>
      <c r="G1066" s="173" t="s">
        <v>126</v>
      </c>
      <c r="H1066" s="173"/>
      <c r="I1066" s="173"/>
      <c r="J1066" s="105">
        <v>208247</v>
      </c>
      <c r="K1066" s="197" t="str">
        <f>VLOOKUP(J1066,'[3]Item List (3)'!A$1:B$110000,2,FALSE)</f>
        <v>OR.209 YY2 </v>
      </c>
      <c r="L1066" s="105">
        <v>251221004</v>
      </c>
      <c r="M1066" s="198" t="str">
        <f t="shared" si="459"/>
        <v>OR</v>
      </c>
      <c r="N1066" s="153">
        <v>20</v>
      </c>
      <c r="O1066" s="199">
        <f t="shared" si="460"/>
        <v>180</v>
      </c>
      <c r="P1066" s="153">
        <v>1</v>
      </c>
      <c r="Q1066" s="153">
        <v>372</v>
      </c>
      <c r="R1066" s="153">
        <v>4</v>
      </c>
      <c r="S1066" s="153"/>
      <c r="T1066" s="153"/>
      <c r="U1066" s="209">
        <f t="shared" si="465"/>
        <v>372</v>
      </c>
      <c r="V1066" s="153">
        <v>140</v>
      </c>
      <c r="W1066" s="153"/>
      <c r="X1066" s="153"/>
      <c r="Y1066" s="153"/>
      <c r="Z1066" s="153"/>
      <c r="AA1066" s="153"/>
      <c r="AB1066" s="153"/>
      <c r="AC1066" s="153"/>
      <c r="AD1066" s="153"/>
      <c r="AE1066" s="153"/>
      <c r="AF1066" s="153"/>
      <c r="AG1066" s="153"/>
      <c r="AH1066" s="153"/>
      <c r="AI1066" s="153"/>
      <c r="AJ1066" s="153"/>
      <c r="AK1066" s="153"/>
      <c r="AL1066" s="153"/>
      <c r="AM1066" s="153"/>
      <c r="AN1066" s="153"/>
      <c r="AO1066" s="153"/>
      <c r="AP1066" s="153"/>
      <c r="AQ1066" s="153"/>
      <c r="AR1066" s="153">
        <v>340</v>
      </c>
      <c r="AS1066" s="153"/>
      <c r="AT1066" s="153"/>
      <c r="AU1066" s="153"/>
      <c r="AV1066" s="153"/>
      <c r="AW1066" s="153"/>
      <c r="AX1066" s="153"/>
      <c r="AY1066" s="153"/>
      <c r="AZ1066" s="153"/>
      <c r="BA1066" s="153"/>
      <c r="BB1066" s="153"/>
      <c r="BC1066" s="153"/>
      <c r="BD1066" s="153"/>
      <c r="BE1066" s="153"/>
      <c r="BF1066" s="153"/>
      <c r="BG1066" s="223">
        <f t="shared" si="457"/>
        <v>480</v>
      </c>
      <c r="BH1066" s="224">
        <f t="shared" si="458"/>
        <v>8</v>
      </c>
      <c r="BI1066" s="225">
        <f t="shared" si="443"/>
        <v>2.33333333333333</v>
      </c>
      <c r="BJ1066" s="225">
        <f t="shared" si="444"/>
        <v>29.1666666666667</v>
      </c>
      <c r="BK1066" s="226">
        <f t="shared" si="445"/>
        <v>88.5714285714286</v>
      </c>
      <c r="BL1066" s="226">
        <f t="shared" si="446"/>
        <v>98.9247311827957</v>
      </c>
      <c r="BM1066" s="226">
        <f t="shared" si="447"/>
        <v>25.5555555555556</v>
      </c>
      <c r="BN1066" s="237">
        <f t="shared" si="461"/>
        <v>0</v>
      </c>
      <c r="BO1066" s="237">
        <f t="shared" si="462"/>
        <v>1440</v>
      </c>
      <c r="BP1066" s="237">
        <f t="shared" si="463"/>
        <v>5.66666666666667</v>
      </c>
      <c r="BQ1066" s="238">
        <f t="shared" si="464"/>
        <v>1020</v>
      </c>
      <c r="BW1066" s="153">
        <f t="shared" si="448"/>
        <v>372</v>
      </c>
    </row>
    <row r="1067" spans="1:75">
      <c r="A1067" s="170">
        <v>1124</v>
      </c>
      <c r="B1067" s="171">
        <v>46068</v>
      </c>
      <c r="C1067" s="223" t="s">
        <v>99</v>
      </c>
      <c r="D1067" s="130" t="str">
        <f t="shared" si="466"/>
        <v>IG</v>
      </c>
      <c r="E1067" s="172" t="s">
        <v>144</v>
      </c>
      <c r="F1067" s="172" t="s">
        <v>134</v>
      </c>
      <c r="G1067" s="173" t="s">
        <v>145</v>
      </c>
      <c r="H1067" s="173" t="s">
        <v>173</v>
      </c>
      <c r="I1067" s="173"/>
      <c r="J1067" s="105">
        <v>208247</v>
      </c>
      <c r="K1067" s="197" t="str">
        <f>VLOOKUP(J1067,'[3]Item List (3)'!A$1:B$110000,2,FALSE)</f>
        <v>OR.209 YY2 </v>
      </c>
      <c r="L1067" s="105">
        <v>260104004</v>
      </c>
      <c r="M1067" s="198" t="str">
        <f t="shared" si="459"/>
        <v>OR</v>
      </c>
      <c r="N1067" s="153">
        <v>20</v>
      </c>
      <c r="O1067" s="199">
        <f t="shared" si="460"/>
        <v>180</v>
      </c>
      <c r="P1067" s="153">
        <v>1</v>
      </c>
      <c r="Q1067" s="153">
        <v>1162</v>
      </c>
      <c r="R1067" s="153"/>
      <c r="S1067" s="153"/>
      <c r="T1067" s="153"/>
      <c r="U1067" s="209">
        <f t="shared" si="465"/>
        <v>1162</v>
      </c>
      <c r="V1067" s="153">
        <v>440</v>
      </c>
      <c r="W1067" s="153"/>
      <c r="X1067" s="153"/>
      <c r="Y1067" s="153"/>
      <c r="Z1067" s="153"/>
      <c r="AA1067" s="153"/>
      <c r="AB1067" s="153"/>
      <c r="AC1067" s="153"/>
      <c r="AD1067" s="153"/>
      <c r="AE1067" s="153"/>
      <c r="AF1067" s="153"/>
      <c r="AG1067" s="153"/>
      <c r="AH1067" s="153"/>
      <c r="AI1067" s="153"/>
      <c r="AJ1067" s="153"/>
      <c r="AK1067" s="153"/>
      <c r="AL1067" s="153"/>
      <c r="AM1067" s="153"/>
      <c r="AN1067" s="153"/>
      <c r="AO1067" s="153"/>
      <c r="AP1067" s="153">
        <v>40</v>
      </c>
      <c r="AQ1067" s="153"/>
      <c r="AR1067" s="153"/>
      <c r="AS1067" s="153"/>
      <c r="AT1067" s="153"/>
      <c r="AU1067" s="153"/>
      <c r="AV1067" s="153"/>
      <c r="AW1067" s="153"/>
      <c r="AX1067" s="153"/>
      <c r="AY1067" s="153"/>
      <c r="AZ1067" s="153"/>
      <c r="BA1067" s="153"/>
      <c r="BB1067" s="153"/>
      <c r="BC1067" s="153"/>
      <c r="BD1067" s="153"/>
      <c r="BE1067" s="153"/>
      <c r="BF1067" s="153"/>
      <c r="BG1067" s="223">
        <f t="shared" si="457"/>
        <v>480</v>
      </c>
      <c r="BH1067" s="224">
        <f t="shared" si="458"/>
        <v>8</v>
      </c>
      <c r="BI1067" s="225">
        <f t="shared" si="443"/>
        <v>7.33333333333333</v>
      </c>
      <c r="BJ1067" s="225">
        <f t="shared" si="444"/>
        <v>91.6666666666667</v>
      </c>
      <c r="BK1067" s="226">
        <f t="shared" si="445"/>
        <v>88.030303030303</v>
      </c>
      <c r="BL1067" s="226">
        <f t="shared" si="446"/>
        <v>100</v>
      </c>
      <c r="BM1067" s="226">
        <f t="shared" si="447"/>
        <v>80.6944444444444</v>
      </c>
      <c r="BN1067" s="237">
        <f t="shared" si="461"/>
        <v>0.666666666666667</v>
      </c>
      <c r="BO1067" s="237">
        <f t="shared" si="462"/>
        <v>1320</v>
      </c>
      <c r="BP1067" s="237">
        <f t="shared" si="463"/>
        <v>0</v>
      </c>
      <c r="BQ1067" s="238">
        <f t="shared" si="464"/>
        <v>0</v>
      </c>
      <c r="BW1067" s="153">
        <f t="shared" si="448"/>
        <v>1162</v>
      </c>
    </row>
    <row r="1068" spans="1:75">
      <c r="A1068" s="170">
        <v>1125</v>
      </c>
      <c r="B1068" s="171">
        <v>46068</v>
      </c>
      <c r="C1068" s="223" t="s">
        <v>97</v>
      </c>
      <c r="D1068" s="130" t="str">
        <f t="shared" si="466"/>
        <v>IG</v>
      </c>
      <c r="E1068" s="172" t="s">
        <v>146</v>
      </c>
      <c r="F1068" s="172" t="s">
        <v>134</v>
      </c>
      <c r="G1068" s="173" t="s">
        <v>187</v>
      </c>
      <c r="H1068" s="173"/>
      <c r="I1068" s="173"/>
      <c r="J1068" s="105">
        <v>104247</v>
      </c>
      <c r="K1068" s="197" t="str">
        <f>VLOOKUP(J1068,'[3]Item List (3)'!A$1:B$110000,2,FALSE)</f>
        <v>IR.209</v>
      </c>
      <c r="L1068" s="105">
        <v>251221001</v>
      </c>
      <c r="M1068" s="198" t="str">
        <f t="shared" si="459"/>
        <v>IR</v>
      </c>
      <c r="N1068" s="153">
        <v>35</v>
      </c>
      <c r="O1068" s="199">
        <f t="shared" si="460"/>
        <v>102.857142857143</v>
      </c>
      <c r="P1068" s="153">
        <v>1</v>
      </c>
      <c r="Q1068" s="153">
        <v>554</v>
      </c>
      <c r="R1068" s="153">
        <v>31</v>
      </c>
      <c r="S1068" s="153">
        <v>11</v>
      </c>
      <c r="T1068" s="153"/>
      <c r="U1068" s="209">
        <f t="shared" si="465"/>
        <v>565</v>
      </c>
      <c r="V1068" s="153">
        <v>340</v>
      </c>
      <c r="W1068" s="153"/>
      <c r="X1068" s="153">
        <v>50</v>
      </c>
      <c r="Y1068" s="153"/>
      <c r="Z1068" s="153"/>
      <c r="AA1068" s="153"/>
      <c r="AB1068" s="153"/>
      <c r="AC1068" s="153"/>
      <c r="AD1068" s="153"/>
      <c r="AE1068" s="153"/>
      <c r="AF1068" s="153"/>
      <c r="AG1068" s="153"/>
      <c r="AH1068" s="153"/>
      <c r="AI1068" s="153"/>
      <c r="AJ1068" s="153"/>
      <c r="AK1068" s="153"/>
      <c r="AL1068" s="153"/>
      <c r="AM1068" s="153"/>
      <c r="AN1068" s="153"/>
      <c r="AO1068" s="153"/>
      <c r="AP1068" s="153">
        <v>30</v>
      </c>
      <c r="AQ1068" s="153"/>
      <c r="AR1068" s="153">
        <v>30</v>
      </c>
      <c r="AS1068" s="153"/>
      <c r="AT1068" s="153"/>
      <c r="AU1068" s="153"/>
      <c r="AV1068" s="153"/>
      <c r="AW1068" s="153"/>
      <c r="AX1068" s="153">
        <v>30</v>
      </c>
      <c r="AY1068" s="153"/>
      <c r="AZ1068" s="153"/>
      <c r="BA1068" s="153"/>
      <c r="BB1068" s="153"/>
      <c r="BC1068" s="153"/>
      <c r="BD1068" s="153"/>
      <c r="BE1068" s="153"/>
      <c r="BF1068" s="153"/>
      <c r="BG1068" s="223">
        <f t="shared" si="457"/>
        <v>480</v>
      </c>
      <c r="BH1068" s="224">
        <f t="shared" si="458"/>
        <v>8</v>
      </c>
      <c r="BI1068" s="225"/>
      <c r="BJ1068" s="225"/>
      <c r="BK1068" s="226"/>
      <c r="BL1068" s="226"/>
      <c r="BM1068" s="226"/>
      <c r="BN1068" s="237"/>
      <c r="BO1068" s="237"/>
      <c r="BP1068" s="237"/>
      <c r="BQ1068" s="238"/>
      <c r="BW1068" s="153">
        <f t="shared" si="448"/>
        <v>554</v>
      </c>
    </row>
    <row r="1069" spans="1:75">
      <c r="A1069" s="170">
        <v>1126</v>
      </c>
      <c r="B1069" s="171">
        <v>46068</v>
      </c>
      <c r="C1069" s="223" t="s">
        <v>99</v>
      </c>
      <c r="D1069" s="130" t="str">
        <f t="shared" si="466"/>
        <v>IG</v>
      </c>
      <c r="E1069" s="172" t="s">
        <v>146</v>
      </c>
      <c r="F1069" s="172" t="s">
        <v>134</v>
      </c>
      <c r="G1069" s="173" t="s">
        <v>145</v>
      </c>
      <c r="H1069" s="173"/>
      <c r="I1069" s="173"/>
      <c r="J1069" s="105">
        <v>104247</v>
      </c>
      <c r="K1069" s="197" t="str">
        <f>VLOOKUP(J1069,'[3]Item List (3)'!A$1:B$110000,2,FALSE)</f>
        <v>IR.209</v>
      </c>
      <c r="L1069" s="105">
        <v>251221001</v>
      </c>
      <c r="M1069" s="198" t="str">
        <f t="shared" si="459"/>
        <v>IR</v>
      </c>
      <c r="N1069" s="153">
        <v>30</v>
      </c>
      <c r="O1069" s="199">
        <f t="shared" si="460"/>
        <v>120</v>
      </c>
      <c r="P1069" s="153">
        <v>1</v>
      </c>
      <c r="Q1069" s="153">
        <v>667</v>
      </c>
      <c r="R1069" s="153">
        <v>36</v>
      </c>
      <c r="S1069" s="153">
        <v>9</v>
      </c>
      <c r="T1069" s="153">
        <v>10</v>
      </c>
      <c r="U1069" s="209">
        <f t="shared" si="465"/>
        <v>686</v>
      </c>
      <c r="V1069" s="153">
        <v>400</v>
      </c>
      <c r="W1069" s="153"/>
      <c r="X1069" s="153"/>
      <c r="Y1069" s="153"/>
      <c r="Z1069" s="153"/>
      <c r="AA1069" s="153"/>
      <c r="AB1069" s="153"/>
      <c r="AC1069" s="153"/>
      <c r="AD1069" s="153"/>
      <c r="AE1069" s="153">
        <v>10</v>
      </c>
      <c r="AF1069" s="153"/>
      <c r="AG1069" s="153"/>
      <c r="AH1069" s="153"/>
      <c r="AI1069" s="153"/>
      <c r="AJ1069" s="153"/>
      <c r="AK1069" s="153"/>
      <c r="AL1069" s="153"/>
      <c r="AM1069" s="153"/>
      <c r="AN1069" s="153"/>
      <c r="AO1069" s="153"/>
      <c r="AP1069" s="153">
        <v>30</v>
      </c>
      <c r="AQ1069" s="153"/>
      <c r="AR1069" s="153">
        <v>30</v>
      </c>
      <c r="AS1069" s="153"/>
      <c r="AT1069" s="153"/>
      <c r="AU1069" s="153"/>
      <c r="AV1069" s="153"/>
      <c r="AW1069" s="153"/>
      <c r="AX1069" s="153"/>
      <c r="AY1069" s="153"/>
      <c r="AZ1069" s="153"/>
      <c r="BA1069" s="153"/>
      <c r="BB1069" s="153"/>
      <c r="BC1069" s="153">
        <v>10</v>
      </c>
      <c r="BD1069" s="153"/>
      <c r="BE1069" s="153"/>
      <c r="BF1069" s="153"/>
      <c r="BG1069" s="223">
        <f t="shared" si="457"/>
        <v>480</v>
      </c>
      <c r="BH1069" s="224">
        <f t="shared" si="458"/>
        <v>8</v>
      </c>
      <c r="BI1069" s="225">
        <f t="shared" si="443"/>
        <v>6.66666666666667</v>
      </c>
      <c r="BJ1069" s="225">
        <f t="shared" si="444"/>
        <v>83.3333333333333</v>
      </c>
      <c r="BK1069" s="226">
        <f t="shared" si="445"/>
        <v>85.75</v>
      </c>
      <c r="BL1069" s="226">
        <f t="shared" si="446"/>
        <v>91.9825072886297</v>
      </c>
      <c r="BM1069" s="226">
        <f t="shared" si="447"/>
        <v>65.7291666666666</v>
      </c>
      <c r="BN1069" s="237">
        <f t="shared" si="461"/>
        <v>0.5</v>
      </c>
      <c r="BO1069" s="237">
        <f t="shared" si="462"/>
        <v>900</v>
      </c>
      <c r="BP1069" s="237">
        <f t="shared" si="463"/>
        <v>0.833333333333333</v>
      </c>
      <c r="BQ1069" s="238">
        <f t="shared" si="464"/>
        <v>100</v>
      </c>
      <c r="BW1069" s="153">
        <f t="shared" si="448"/>
        <v>667</v>
      </c>
    </row>
    <row r="1070" spans="1:75">
      <c r="A1070" s="170">
        <v>1127</v>
      </c>
      <c r="B1070" s="171">
        <v>46068</v>
      </c>
      <c r="C1070" s="223" t="s">
        <v>97</v>
      </c>
      <c r="D1070" s="130" t="str">
        <f t="shared" si="466"/>
        <v>IG</v>
      </c>
      <c r="E1070" s="172" t="s">
        <v>149</v>
      </c>
      <c r="F1070" s="172" t="s">
        <v>134</v>
      </c>
      <c r="G1070" s="173" t="s">
        <v>130</v>
      </c>
      <c r="H1070" s="173"/>
      <c r="I1070" s="173"/>
      <c r="J1070" s="105">
        <v>200497.11</v>
      </c>
      <c r="K1070" s="197" t="str">
        <f>VLOOKUP(J1070,'[3]Item List (3)'!A$1:B$110000,2,FALSE)</f>
        <v>OR.MNA6718G</v>
      </c>
      <c r="L1070" s="105">
        <v>260202011</v>
      </c>
      <c r="M1070" s="198" t="str">
        <f t="shared" si="459"/>
        <v>OR</v>
      </c>
      <c r="N1070" s="153">
        <v>30</v>
      </c>
      <c r="O1070" s="199">
        <f t="shared" si="460"/>
        <v>120</v>
      </c>
      <c r="P1070" s="153">
        <v>1</v>
      </c>
      <c r="Q1070" s="153">
        <v>840</v>
      </c>
      <c r="R1070" s="153">
        <v>3</v>
      </c>
      <c r="S1070" s="153">
        <v>1</v>
      </c>
      <c r="T1070" s="153"/>
      <c r="U1070" s="209">
        <f t="shared" si="465"/>
        <v>841</v>
      </c>
      <c r="V1070" s="153">
        <v>465</v>
      </c>
      <c r="W1070" s="153"/>
      <c r="X1070" s="153"/>
      <c r="Y1070" s="153"/>
      <c r="Z1070" s="153"/>
      <c r="AA1070" s="153"/>
      <c r="AB1070" s="153"/>
      <c r="AC1070" s="153"/>
      <c r="AD1070" s="153"/>
      <c r="AE1070" s="153">
        <v>5</v>
      </c>
      <c r="AF1070" s="153"/>
      <c r="AG1070" s="153"/>
      <c r="AH1070" s="153"/>
      <c r="AI1070" s="153"/>
      <c r="AJ1070" s="153"/>
      <c r="AK1070" s="153"/>
      <c r="AL1070" s="153"/>
      <c r="AM1070" s="153"/>
      <c r="AN1070" s="153"/>
      <c r="AO1070" s="153"/>
      <c r="AP1070" s="153">
        <v>10</v>
      </c>
      <c r="AQ1070" s="153"/>
      <c r="AR1070" s="153"/>
      <c r="AS1070" s="153"/>
      <c r="AT1070" s="153"/>
      <c r="AU1070" s="153"/>
      <c r="AV1070" s="153"/>
      <c r="AW1070" s="153"/>
      <c r="AX1070" s="153"/>
      <c r="AY1070" s="153"/>
      <c r="AZ1070" s="153"/>
      <c r="BA1070" s="153"/>
      <c r="BB1070" s="153"/>
      <c r="BC1070" s="153"/>
      <c r="BD1070" s="153"/>
      <c r="BE1070" s="153"/>
      <c r="BF1070" s="153"/>
      <c r="BG1070" s="223">
        <f t="shared" si="457"/>
        <v>480</v>
      </c>
      <c r="BH1070" s="224">
        <f t="shared" si="458"/>
        <v>8</v>
      </c>
      <c r="BI1070" s="225">
        <f t="shared" si="443"/>
        <v>7.75</v>
      </c>
      <c r="BJ1070" s="225">
        <f t="shared" si="444"/>
        <v>96.875</v>
      </c>
      <c r="BK1070" s="226">
        <f t="shared" si="445"/>
        <v>90.4301075268817</v>
      </c>
      <c r="BL1070" s="226">
        <f t="shared" si="446"/>
        <v>99.5243757431629</v>
      </c>
      <c r="BM1070" s="226">
        <f t="shared" si="447"/>
        <v>87.1875</v>
      </c>
      <c r="BN1070" s="237">
        <f t="shared" si="461"/>
        <v>0.166666666666667</v>
      </c>
      <c r="BO1070" s="237">
        <f t="shared" si="462"/>
        <v>940</v>
      </c>
      <c r="BP1070" s="237">
        <f t="shared" si="463"/>
        <v>0.0833333333333333</v>
      </c>
      <c r="BQ1070" s="238">
        <f t="shared" si="464"/>
        <v>10</v>
      </c>
      <c r="BW1070" s="153">
        <f t="shared" si="448"/>
        <v>840</v>
      </c>
    </row>
    <row r="1071" spans="1:75">
      <c r="A1071" s="170">
        <v>1128</v>
      </c>
      <c r="B1071" s="171">
        <v>46068</v>
      </c>
      <c r="C1071" s="223" t="s">
        <v>99</v>
      </c>
      <c r="D1071" s="130" t="str">
        <f t="shared" si="466"/>
        <v>IG</v>
      </c>
      <c r="E1071" s="172" t="s">
        <v>149</v>
      </c>
      <c r="F1071" s="172" t="s">
        <v>134</v>
      </c>
      <c r="G1071" s="173" t="s">
        <v>162</v>
      </c>
      <c r="H1071" s="173"/>
      <c r="I1071" s="173"/>
      <c r="J1071" s="105">
        <v>200497.11</v>
      </c>
      <c r="K1071" s="197" t="str">
        <f>VLOOKUP(J1071,'[3]Item List (3)'!A$1:B$110000,2,FALSE)</f>
        <v>OR.MNA6718G</v>
      </c>
      <c r="L1071" s="105">
        <v>260202011</v>
      </c>
      <c r="M1071" s="198" t="str">
        <f t="shared" si="459"/>
        <v>OR</v>
      </c>
      <c r="N1071" s="153">
        <v>30</v>
      </c>
      <c r="O1071" s="199">
        <f t="shared" si="460"/>
        <v>120</v>
      </c>
      <c r="P1071" s="153">
        <v>1</v>
      </c>
      <c r="Q1071" s="153">
        <v>700</v>
      </c>
      <c r="R1071" s="153">
        <v>12</v>
      </c>
      <c r="S1071" s="153">
        <v>1</v>
      </c>
      <c r="T1071" s="153"/>
      <c r="U1071" s="209">
        <f t="shared" si="465"/>
        <v>701</v>
      </c>
      <c r="V1071" s="153">
        <v>370</v>
      </c>
      <c r="W1071" s="153"/>
      <c r="X1071" s="153"/>
      <c r="Y1071" s="153"/>
      <c r="Z1071" s="153"/>
      <c r="AA1071" s="153"/>
      <c r="AB1071" s="153"/>
      <c r="AC1071" s="153"/>
      <c r="AD1071" s="153"/>
      <c r="AE1071" s="153">
        <v>5</v>
      </c>
      <c r="AF1071" s="153"/>
      <c r="AG1071" s="153"/>
      <c r="AH1071" s="153"/>
      <c r="AI1071" s="153"/>
      <c r="AJ1071" s="153"/>
      <c r="AK1071" s="153"/>
      <c r="AL1071" s="153"/>
      <c r="AM1071" s="153"/>
      <c r="AN1071" s="153"/>
      <c r="AO1071" s="153"/>
      <c r="AP1071" s="153">
        <v>10</v>
      </c>
      <c r="AQ1071" s="153"/>
      <c r="AR1071" s="153">
        <v>90</v>
      </c>
      <c r="AS1071" s="153"/>
      <c r="AT1071" s="153"/>
      <c r="AU1071" s="153"/>
      <c r="AV1071" s="153"/>
      <c r="AW1071" s="153"/>
      <c r="AX1071" s="153"/>
      <c r="AY1071" s="153"/>
      <c r="AZ1071" s="153"/>
      <c r="BA1071" s="153"/>
      <c r="BB1071" s="153"/>
      <c r="BC1071" s="153"/>
      <c r="BD1071" s="153"/>
      <c r="BE1071" s="153">
        <v>5</v>
      </c>
      <c r="BF1071" s="153"/>
      <c r="BG1071" s="223">
        <f t="shared" si="457"/>
        <v>480</v>
      </c>
      <c r="BH1071" s="224">
        <f t="shared" si="458"/>
        <v>8</v>
      </c>
      <c r="BI1071" s="225">
        <f t="shared" si="443"/>
        <v>6.16666666666667</v>
      </c>
      <c r="BJ1071" s="225">
        <f t="shared" si="444"/>
        <v>77.0833333333333</v>
      </c>
      <c r="BK1071" s="226">
        <f t="shared" si="445"/>
        <v>94.7297297297297</v>
      </c>
      <c r="BL1071" s="226">
        <f t="shared" si="446"/>
        <v>98.1455064194008</v>
      </c>
      <c r="BM1071" s="226">
        <f t="shared" si="447"/>
        <v>71.6666666666666</v>
      </c>
      <c r="BN1071" s="237">
        <f t="shared" si="461"/>
        <v>0.25</v>
      </c>
      <c r="BO1071" s="237">
        <f t="shared" si="462"/>
        <v>930</v>
      </c>
      <c r="BP1071" s="237">
        <f t="shared" si="463"/>
        <v>1.58333333333333</v>
      </c>
      <c r="BQ1071" s="238">
        <f t="shared" si="464"/>
        <v>190</v>
      </c>
      <c r="BW1071" s="153">
        <f t="shared" si="448"/>
        <v>700</v>
      </c>
    </row>
    <row r="1072" s="130" customFormat="1" spans="1:76">
      <c r="A1072" s="170">
        <v>1129</v>
      </c>
      <c r="B1072" s="171">
        <v>46068</v>
      </c>
      <c r="C1072" s="223" t="s">
        <v>97</v>
      </c>
      <c r="D1072" s="130" t="str">
        <f t="shared" si="466"/>
        <v>IG</v>
      </c>
      <c r="E1072" s="172" t="s">
        <v>152</v>
      </c>
      <c r="F1072" s="172"/>
      <c r="G1072" s="173"/>
      <c r="H1072" s="173"/>
      <c r="I1072" s="173"/>
      <c r="J1072" s="105"/>
      <c r="K1072" s="197" t="e">
        <f>VLOOKUP(J1072,'[3]Item List (3)'!A$1:B$110000,2,FALSE)</f>
        <v>#N/A</v>
      </c>
      <c r="L1072" s="105"/>
      <c r="M1072" s="198" t="str">
        <f t="shared" si="459"/>
        <v>IR</v>
      </c>
      <c r="N1072" s="153"/>
      <c r="O1072" s="199" t="str">
        <f t="shared" si="460"/>
        <v/>
      </c>
      <c r="P1072" s="153"/>
      <c r="Q1072" s="153"/>
      <c r="R1072" s="153"/>
      <c r="S1072" s="153"/>
      <c r="T1072" s="153"/>
      <c r="U1072" s="209">
        <f t="shared" si="465"/>
        <v>0</v>
      </c>
      <c r="V1072" s="153"/>
      <c r="W1072" s="153"/>
      <c r="X1072" s="153"/>
      <c r="Y1072" s="153"/>
      <c r="Z1072" s="153"/>
      <c r="AA1072" s="153"/>
      <c r="AB1072" s="153"/>
      <c r="AC1072" s="153"/>
      <c r="AD1072" s="153"/>
      <c r="AE1072" s="153"/>
      <c r="AF1072" s="153"/>
      <c r="AG1072" s="153"/>
      <c r="AH1072" s="153"/>
      <c r="AI1072" s="153"/>
      <c r="AJ1072" s="153"/>
      <c r="AK1072" s="153"/>
      <c r="AL1072" s="153"/>
      <c r="AM1072" s="153"/>
      <c r="AN1072" s="153"/>
      <c r="AO1072" s="153"/>
      <c r="AP1072" s="153"/>
      <c r="AQ1072" s="153"/>
      <c r="AR1072" s="153">
        <v>480</v>
      </c>
      <c r="AS1072" s="153"/>
      <c r="AT1072" s="153"/>
      <c r="AU1072" s="153"/>
      <c r="AV1072" s="153"/>
      <c r="AW1072" s="153"/>
      <c r="AX1072" s="153"/>
      <c r="AY1072" s="153"/>
      <c r="AZ1072" s="153"/>
      <c r="BA1072" s="153"/>
      <c r="BB1072" s="153"/>
      <c r="BC1072" s="153"/>
      <c r="BD1072" s="153"/>
      <c r="BE1072" s="153"/>
      <c r="BF1072" s="153"/>
      <c r="BG1072" s="223">
        <f t="shared" si="457"/>
        <v>480</v>
      </c>
      <c r="BH1072" s="224">
        <f t="shared" si="458"/>
        <v>8</v>
      </c>
      <c r="BI1072" s="225">
        <f t="shared" si="443"/>
        <v>0</v>
      </c>
      <c r="BJ1072" s="225">
        <f t="shared" si="444"/>
        <v>0</v>
      </c>
      <c r="BK1072" s="226">
        <f t="shared" si="445"/>
        <v>0</v>
      </c>
      <c r="BL1072" s="226">
        <f t="shared" si="446"/>
        <v>0</v>
      </c>
      <c r="BM1072" s="226">
        <f t="shared" si="447"/>
        <v>0</v>
      </c>
      <c r="BN1072" s="237">
        <f t="shared" si="461"/>
        <v>0</v>
      </c>
      <c r="BO1072" s="237">
        <f t="shared" si="462"/>
        <v>0</v>
      </c>
      <c r="BP1072" s="237">
        <f t="shared" si="463"/>
        <v>8</v>
      </c>
      <c r="BQ1072" s="238">
        <f t="shared" si="464"/>
        <v>0</v>
      </c>
      <c r="BR1072" s="140"/>
      <c r="BS1072" s="140"/>
      <c r="BT1072" s="140"/>
      <c r="BU1072" s="141"/>
      <c r="BV1072" s="140"/>
      <c r="BW1072" s="153">
        <f t="shared" si="448"/>
        <v>0</v>
      </c>
      <c r="BX1072" s="129"/>
    </row>
    <row r="1073" spans="1:75">
      <c r="A1073" s="170">
        <v>1130</v>
      </c>
      <c r="B1073" s="171">
        <v>46068</v>
      </c>
      <c r="C1073" s="223" t="s">
        <v>99</v>
      </c>
      <c r="D1073" s="130" t="str">
        <f t="shared" si="466"/>
        <v>IG</v>
      </c>
      <c r="E1073" s="172" t="s">
        <v>152</v>
      </c>
      <c r="F1073" s="172"/>
      <c r="G1073" s="173"/>
      <c r="H1073" s="173"/>
      <c r="I1073" s="173"/>
      <c r="J1073" s="105"/>
      <c r="K1073" s="197" t="e">
        <f>VLOOKUP(J1073,'[3]Item List (3)'!A$1:B$110000,2,FALSE)</f>
        <v>#N/A</v>
      </c>
      <c r="L1073" s="200"/>
      <c r="M1073" s="198" t="s">
        <v>226</v>
      </c>
      <c r="N1073" s="153"/>
      <c r="O1073" s="199" t="str">
        <f t="shared" si="460"/>
        <v/>
      </c>
      <c r="P1073" s="153"/>
      <c r="Q1073" s="153"/>
      <c r="R1073" s="153"/>
      <c r="S1073" s="153"/>
      <c r="T1073" s="153"/>
      <c r="U1073" s="209">
        <f t="shared" si="465"/>
        <v>0</v>
      </c>
      <c r="V1073" s="153"/>
      <c r="W1073" s="153"/>
      <c r="X1073" s="153"/>
      <c r="Y1073" s="153"/>
      <c r="Z1073" s="153"/>
      <c r="AA1073" s="153"/>
      <c r="AB1073" s="153"/>
      <c r="AC1073" s="153"/>
      <c r="AD1073" s="153"/>
      <c r="AE1073" s="153"/>
      <c r="AF1073" s="153"/>
      <c r="AG1073" s="153"/>
      <c r="AH1073" s="153"/>
      <c r="AI1073" s="153"/>
      <c r="AJ1073" s="153"/>
      <c r="AK1073" s="153"/>
      <c r="AL1073" s="153"/>
      <c r="AM1073" s="153"/>
      <c r="AN1073" s="153"/>
      <c r="AO1073" s="153"/>
      <c r="AP1073" s="153"/>
      <c r="AQ1073" s="153"/>
      <c r="AR1073" s="153">
        <v>480</v>
      </c>
      <c r="AS1073" s="153"/>
      <c r="AT1073" s="153"/>
      <c r="AU1073" s="153"/>
      <c r="AV1073" s="153"/>
      <c r="AW1073" s="153"/>
      <c r="AX1073" s="153"/>
      <c r="AY1073" s="153"/>
      <c r="AZ1073" s="153"/>
      <c r="BA1073" s="153"/>
      <c r="BB1073" s="153"/>
      <c r="BC1073" s="153"/>
      <c r="BD1073" s="153"/>
      <c r="BE1073" s="153"/>
      <c r="BF1073" s="153"/>
      <c r="BG1073" s="223">
        <f t="shared" si="457"/>
        <v>480</v>
      </c>
      <c r="BH1073" s="224">
        <f t="shared" si="458"/>
        <v>8</v>
      </c>
      <c r="BI1073" s="225">
        <f t="shared" si="443"/>
        <v>0</v>
      </c>
      <c r="BJ1073" s="225">
        <f t="shared" si="444"/>
        <v>0</v>
      </c>
      <c r="BK1073" s="226">
        <f t="shared" si="445"/>
        <v>0</v>
      </c>
      <c r="BL1073" s="226">
        <f t="shared" si="446"/>
        <v>0</v>
      </c>
      <c r="BM1073" s="226">
        <f t="shared" si="447"/>
        <v>0</v>
      </c>
      <c r="BN1073" s="237">
        <f t="shared" si="461"/>
        <v>0</v>
      </c>
      <c r="BO1073" s="237">
        <f t="shared" si="462"/>
        <v>0</v>
      </c>
      <c r="BP1073" s="237">
        <f t="shared" si="463"/>
        <v>8</v>
      </c>
      <c r="BQ1073" s="238">
        <f t="shared" si="464"/>
        <v>0</v>
      </c>
      <c r="BW1073" s="153">
        <f t="shared" si="448"/>
        <v>0</v>
      </c>
    </row>
    <row r="1074" spans="1:75">
      <c r="A1074" s="170">
        <v>1131</v>
      </c>
      <c r="B1074" s="171">
        <v>46068</v>
      </c>
      <c r="C1074" s="223" t="s">
        <v>97</v>
      </c>
      <c r="D1074" s="130" t="str">
        <f t="shared" si="466"/>
        <v>IG</v>
      </c>
      <c r="E1074" s="172" t="s">
        <v>153</v>
      </c>
      <c r="F1074" s="172"/>
      <c r="G1074" s="173"/>
      <c r="H1074" s="173"/>
      <c r="I1074" s="173"/>
      <c r="J1074" s="105"/>
      <c r="K1074" s="197" t="e">
        <f>VLOOKUP(J1074,'[3]Item List (3)'!A$1:B$110000,2,FALSE)</f>
        <v>#N/A</v>
      </c>
      <c r="L1074" s="200"/>
      <c r="M1074" s="198" t="str">
        <f t="shared" si="459"/>
        <v>IR</v>
      </c>
      <c r="N1074" s="153"/>
      <c r="O1074" s="199" t="str">
        <f t="shared" si="460"/>
        <v/>
      </c>
      <c r="P1074" s="153"/>
      <c r="Q1074" s="153"/>
      <c r="R1074" s="153"/>
      <c r="S1074" s="153"/>
      <c r="T1074" s="153"/>
      <c r="U1074" s="209">
        <f t="shared" si="465"/>
        <v>0</v>
      </c>
      <c r="V1074" s="153"/>
      <c r="W1074" s="153"/>
      <c r="X1074" s="153"/>
      <c r="Y1074" s="153"/>
      <c r="Z1074" s="153"/>
      <c r="AA1074" s="153"/>
      <c r="AB1074" s="153"/>
      <c r="AC1074" s="153"/>
      <c r="AD1074" s="153"/>
      <c r="AE1074" s="153"/>
      <c r="AF1074" s="153"/>
      <c r="AG1074" s="153"/>
      <c r="AH1074" s="153"/>
      <c r="AI1074" s="153"/>
      <c r="AJ1074" s="153"/>
      <c r="AK1074" s="153"/>
      <c r="AL1074" s="153"/>
      <c r="AM1074" s="153"/>
      <c r="AN1074" s="153"/>
      <c r="AO1074" s="153"/>
      <c r="AP1074" s="153"/>
      <c r="AQ1074" s="153"/>
      <c r="AR1074" s="153">
        <v>480</v>
      </c>
      <c r="AS1074" s="153"/>
      <c r="AT1074" s="153"/>
      <c r="AU1074" s="153"/>
      <c r="AV1074" s="153"/>
      <c r="AW1074" s="153"/>
      <c r="AX1074" s="153"/>
      <c r="AY1074" s="153"/>
      <c r="AZ1074" s="153"/>
      <c r="BA1074" s="153"/>
      <c r="BB1074" s="153"/>
      <c r="BC1074" s="153"/>
      <c r="BD1074" s="153"/>
      <c r="BE1074" s="153"/>
      <c r="BF1074" s="153"/>
      <c r="BG1074" s="223">
        <f t="shared" si="457"/>
        <v>480</v>
      </c>
      <c r="BH1074" s="224">
        <f t="shared" si="458"/>
        <v>8</v>
      </c>
      <c r="BI1074" s="225">
        <f t="shared" si="443"/>
        <v>0</v>
      </c>
      <c r="BJ1074" s="225">
        <f t="shared" si="444"/>
        <v>0</v>
      </c>
      <c r="BK1074" s="226">
        <f t="shared" si="445"/>
        <v>0</v>
      </c>
      <c r="BL1074" s="226">
        <f t="shared" si="446"/>
        <v>0</v>
      </c>
      <c r="BM1074" s="226">
        <f t="shared" si="447"/>
        <v>0</v>
      </c>
      <c r="BN1074" s="237">
        <f t="shared" si="461"/>
        <v>0</v>
      </c>
      <c r="BO1074" s="237">
        <f t="shared" si="462"/>
        <v>0</v>
      </c>
      <c r="BP1074" s="237">
        <f t="shared" si="463"/>
        <v>8</v>
      </c>
      <c r="BQ1074" s="238">
        <f t="shared" si="464"/>
        <v>0</v>
      </c>
      <c r="BW1074" s="153">
        <f t="shared" si="448"/>
        <v>0</v>
      </c>
    </row>
    <row r="1075" spans="1:75">
      <c r="A1075" s="170">
        <v>1132</v>
      </c>
      <c r="B1075" s="171">
        <v>46068</v>
      </c>
      <c r="C1075" s="223" t="s">
        <v>99</v>
      </c>
      <c r="D1075" s="130" t="str">
        <f t="shared" si="466"/>
        <v>IG</v>
      </c>
      <c r="E1075" s="172" t="s">
        <v>153</v>
      </c>
      <c r="F1075" s="172"/>
      <c r="G1075" s="173"/>
      <c r="H1075" s="173"/>
      <c r="I1075" s="173"/>
      <c r="J1075" s="105"/>
      <c r="K1075" s="197" t="e">
        <f>VLOOKUP(J1075,'[3]Item List (3)'!A$1:B$110000,2,FALSE)</f>
        <v>#N/A</v>
      </c>
      <c r="L1075" s="105"/>
      <c r="M1075" s="198" t="str">
        <f t="shared" si="459"/>
        <v>IR</v>
      </c>
      <c r="N1075" s="153"/>
      <c r="O1075" s="199" t="str">
        <f t="shared" si="460"/>
        <v/>
      </c>
      <c r="P1075" s="153"/>
      <c r="Q1075" s="153"/>
      <c r="R1075" s="153"/>
      <c r="S1075" s="153"/>
      <c r="T1075" s="153"/>
      <c r="U1075" s="209">
        <f t="shared" si="465"/>
        <v>0</v>
      </c>
      <c r="V1075" s="153"/>
      <c r="W1075" s="153"/>
      <c r="X1075" s="153"/>
      <c r="Y1075" s="153"/>
      <c r="Z1075" s="153"/>
      <c r="AA1075" s="153"/>
      <c r="AB1075" s="153"/>
      <c r="AC1075" s="153"/>
      <c r="AD1075" s="153"/>
      <c r="AE1075" s="153"/>
      <c r="AF1075" s="153"/>
      <c r="AG1075" s="153"/>
      <c r="AH1075" s="153"/>
      <c r="AI1075" s="153"/>
      <c r="AJ1075" s="153"/>
      <c r="AK1075" s="153"/>
      <c r="AL1075" s="153"/>
      <c r="AM1075" s="153"/>
      <c r="AN1075" s="153"/>
      <c r="AO1075" s="153"/>
      <c r="AP1075" s="153"/>
      <c r="AQ1075" s="153"/>
      <c r="AR1075" s="153">
        <v>480</v>
      </c>
      <c r="AS1075" s="153"/>
      <c r="AT1075" s="153"/>
      <c r="AU1075" s="153"/>
      <c r="AV1075" s="153"/>
      <c r="AW1075" s="153"/>
      <c r="AX1075" s="153"/>
      <c r="AY1075" s="153"/>
      <c r="AZ1075" s="153"/>
      <c r="BA1075" s="153"/>
      <c r="BB1075" s="153"/>
      <c r="BC1075" s="153"/>
      <c r="BD1075" s="153"/>
      <c r="BE1075" s="153"/>
      <c r="BF1075" s="153"/>
      <c r="BG1075" s="223">
        <f t="shared" si="457"/>
        <v>480</v>
      </c>
      <c r="BH1075" s="224">
        <f t="shared" si="458"/>
        <v>8</v>
      </c>
      <c r="BI1075" s="225">
        <f t="shared" si="443"/>
        <v>0</v>
      </c>
      <c r="BJ1075" s="225">
        <f t="shared" si="444"/>
        <v>0</v>
      </c>
      <c r="BK1075" s="226">
        <f t="shared" si="445"/>
        <v>0</v>
      </c>
      <c r="BL1075" s="226">
        <f t="shared" si="446"/>
        <v>0</v>
      </c>
      <c r="BM1075" s="226">
        <f t="shared" si="447"/>
        <v>0</v>
      </c>
      <c r="BN1075" s="237">
        <f t="shared" si="461"/>
        <v>0</v>
      </c>
      <c r="BO1075" s="237">
        <f t="shared" si="462"/>
        <v>0</v>
      </c>
      <c r="BP1075" s="237">
        <f t="shared" si="463"/>
        <v>8</v>
      </c>
      <c r="BQ1075" s="238">
        <f t="shared" si="464"/>
        <v>0</v>
      </c>
      <c r="BW1075" s="153">
        <f t="shared" si="448"/>
        <v>0</v>
      </c>
    </row>
    <row r="1076" spans="1:75">
      <c r="A1076" s="170">
        <v>1133</v>
      </c>
      <c r="B1076" s="171">
        <v>46068</v>
      </c>
      <c r="C1076" s="223" t="s">
        <v>97</v>
      </c>
      <c r="D1076" s="130" t="str">
        <f t="shared" si="466"/>
        <v>IG</v>
      </c>
      <c r="E1076" s="172" t="s">
        <v>156</v>
      </c>
      <c r="F1076" s="172"/>
      <c r="G1076" s="173"/>
      <c r="H1076" s="173"/>
      <c r="I1076" s="173"/>
      <c r="J1076" s="105"/>
      <c r="K1076" s="197" t="e">
        <f>VLOOKUP(J1076,'[3]Item List (3)'!A$1:B$110000,2,FALSE)</f>
        <v>#N/A</v>
      </c>
      <c r="L1076" s="105"/>
      <c r="M1076" s="198" t="str">
        <f t="shared" si="459"/>
        <v>IR</v>
      </c>
      <c r="N1076" s="153"/>
      <c r="O1076" s="199" t="str">
        <f t="shared" si="460"/>
        <v/>
      </c>
      <c r="P1076" s="153"/>
      <c r="Q1076" s="153"/>
      <c r="R1076" s="153"/>
      <c r="S1076" s="153"/>
      <c r="T1076" s="153"/>
      <c r="U1076" s="209">
        <f t="shared" si="465"/>
        <v>0</v>
      </c>
      <c r="V1076" s="153"/>
      <c r="W1076" s="153"/>
      <c r="X1076" s="153"/>
      <c r="Y1076" s="153"/>
      <c r="Z1076" s="153"/>
      <c r="AA1076" s="153"/>
      <c r="AB1076" s="153"/>
      <c r="AC1076" s="153"/>
      <c r="AD1076" s="153"/>
      <c r="AE1076" s="153"/>
      <c r="AF1076" s="153"/>
      <c r="AG1076" s="153"/>
      <c r="AH1076" s="153"/>
      <c r="AI1076" s="153"/>
      <c r="AJ1076" s="153"/>
      <c r="AK1076" s="153"/>
      <c r="AL1076" s="153"/>
      <c r="AM1076" s="153"/>
      <c r="AN1076" s="153"/>
      <c r="AO1076" s="153"/>
      <c r="AP1076" s="153"/>
      <c r="AQ1076" s="153"/>
      <c r="AR1076" s="153">
        <v>480</v>
      </c>
      <c r="AS1076" s="153"/>
      <c r="AT1076" s="153"/>
      <c r="AU1076" s="153"/>
      <c r="AV1076" s="153"/>
      <c r="AW1076" s="153"/>
      <c r="AX1076" s="153"/>
      <c r="AY1076" s="153"/>
      <c r="AZ1076" s="153"/>
      <c r="BA1076" s="153"/>
      <c r="BB1076" s="153"/>
      <c r="BC1076" s="153"/>
      <c r="BD1076" s="153"/>
      <c r="BE1076" s="153"/>
      <c r="BF1076" s="153"/>
      <c r="BG1076" s="223">
        <f t="shared" si="457"/>
        <v>480</v>
      </c>
      <c r="BH1076" s="224">
        <f t="shared" si="458"/>
        <v>8</v>
      </c>
      <c r="BI1076" s="225">
        <f t="shared" si="443"/>
        <v>0</v>
      </c>
      <c r="BJ1076" s="225">
        <f t="shared" si="444"/>
        <v>0</v>
      </c>
      <c r="BK1076" s="226">
        <f t="shared" si="445"/>
        <v>0</v>
      </c>
      <c r="BL1076" s="226">
        <f t="shared" si="446"/>
        <v>0</v>
      </c>
      <c r="BM1076" s="226">
        <f t="shared" si="447"/>
        <v>0</v>
      </c>
      <c r="BN1076" s="237">
        <f t="shared" si="461"/>
        <v>0</v>
      </c>
      <c r="BO1076" s="237">
        <f t="shared" si="462"/>
        <v>0</v>
      </c>
      <c r="BP1076" s="237">
        <f t="shared" si="463"/>
        <v>8</v>
      </c>
      <c r="BQ1076" s="238">
        <f t="shared" si="464"/>
        <v>0</v>
      </c>
      <c r="BW1076" s="153">
        <f t="shared" si="448"/>
        <v>0</v>
      </c>
    </row>
    <row r="1077" spans="1:75">
      <c r="A1077" s="170">
        <v>1134</v>
      </c>
      <c r="B1077" s="171">
        <v>46068</v>
      </c>
      <c r="C1077" s="223" t="s">
        <v>99</v>
      </c>
      <c r="D1077" s="130" t="str">
        <f t="shared" si="466"/>
        <v>IG</v>
      </c>
      <c r="E1077" s="172" t="s">
        <v>156</v>
      </c>
      <c r="F1077" s="172" t="s">
        <v>134</v>
      </c>
      <c r="G1077" s="173" t="s">
        <v>157</v>
      </c>
      <c r="H1077" s="173"/>
      <c r="I1077" s="173"/>
      <c r="J1077" s="105">
        <v>208281</v>
      </c>
      <c r="K1077" s="197" t="str">
        <f>VLOOKUP(J1077,'[3]Item List (3)'!A$1:B$110000,2,FALSE)</f>
        <v>D.OR 14536 </v>
      </c>
      <c r="L1077" s="105">
        <v>251230010</v>
      </c>
      <c r="M1077" s="198" t="str">
        <f t="shared" si="459"/>
        <v>OR</v>
      </c>
      <c r="N1077" s="153">
        <v>90</v>
      </c>
      <c r="O1077" s="199">
        <f t="shared" si="460"/>
        <v>40</v>
      </c>
      <c r="P1077" s="153">
        <v>1</v>
      </c>
      <c r="Q1077" s="153">
        <v>18</v>
      </c>
      <c r="R1077" s="153">
        <v>7</v>
      </c>
      <c r="S1077" s="153"/>
      <c r="T1077" s="153"/>
      <c r="U1077" s="209">
        <f t="shared" si="465"/>
        <v>18</v>
      </c>
      <c r="V1077" s="153">
        <v>60</v>
      </c>
      <c r="W1077" s="153"/>
      <c r="X1077" s="153"/>
      <c r="Y1077" s="153"/>
      <c r="Z1077" s="153"/>
      <c r="AA1077" s="153"/>
      <c r="AB1077" s="153"/>
      <c r="AC1077" s="153"/>
      <c r="AD1077" s="153"/>
      <c r="AE1077" s="153"/>
      <c r="AF1077" s="153"/>
      <c r="AG1077" s="153"/>
      <c r="AH1077" s="153"/>
      <c r="AI1077" s="153"/>
      <c r="AJ1077" s="153"/>
      <c r="AK1077" s="153"/>
      <c r="AL1077" s="153"/>
      <c r="AM1077" s="153"/>
      <c r="AN1077" s="153"/>
      <c r="AO1077" s="153"/>
      <c r="AP1077" s="153"/>
      <c r="AQ1077" s="153"/>
      <c r="AR1077" s="153"/>
      <c r="AS1077" s="153"/>
      <c r="AT1077" s="153"/>
      <c r="AU1077" s="153"/>
      <c r="AV1077" s="153"/>
      <c r="AW1077" s="153"/>
      <c r="AX1077" s="153"/>
      <c r="AY1077" s="153"/>
      <c r="AZ1077" s="153"/>
      <c r="BA1077" s="153"/>
      <c r="BB1077" s="153"/>
      <c r="BC1077" s="153"/>
      <c r="BD1077" s="153"/>
      <c r="BE1077" s="153"/>
      <c r="BF1077" s="153"/>
      <c r="BG1077" s="223">
        <f t="shared" si="457"/>
        <v>60</v>
      </c>
      <c r="BH1077" s="224">
        <f t="shared" si="458"/>
        <v>1</v>
      </c>
      <c r="BI1077" s="225">
        <f t="shared" si="443"/>
        <v>1</v>
      </c>
      <c r="BJ1077" s="225">
        <f t="shared" si="444"/>
        <v>100</v>
      </c>
      <c r="BK1077" s="226">
        <f t="shared" si="445"/>
        <v>45</v>
      </c>
      <c r="BL1077" s="226">
        <f t="shared" si="446"/>
        <v>61.1111111111111</v>
      </c>
      <c r="BM1077" s="226">
        <f t="shared" si="447"/>
        <v>27.5</v>
      </c>
      <c r="BN1077" s="237">
        <f t="shared" si="461"/>
        <v>0</v>
      </c>
      <c r="BO1077" s="237">
        <f t="shared" si="462"/>
        <v>40</v>
      </c>
      <c r="BP1077" s="237">
        <f t="shared" si="463"/>
        <v>0</v>
      </c>
      <c r="BQ1077" s="238">
        <f t="shared" si="464"/>
        <v>0</v>
      </c>
      <c r="BW1077" s="153">
        <f t="shared" si="448"/>
        <v>18</v>
      </c>
    </row>
    <row r="1078" spans="1:75">
      <c r="A1078" s="170">
        <v>1135</v>
      </c>
      <c r="B1078" s="171">
        <v>46068</v>
      </c>
      <c r="C1078" s="223" t="s">
        <v>97</v>
      </c>
      <c r="D1078" s="130" t="str">
        <f t="shared" si="466"/>
        <v>IG</v>
      </c>
      <c r="E1078" s="172" t="s">
        <v>158</v>
      </c>
      <c r="F1078" s="172"/>
      <c r="G1078" s="173"/>
      <c r="H1078" s="173"/>
      <c r="I1078" s="173"/>
      <c r="J1078" s="105"/>
      <c r="K1078" s="197" t="e">
        <f>VLOOKUP(J1078,'[3]Item List (3)'!A$1:B$110000,2,FALSE)</f>
        <v>#N/A</v>
      </c>
      <c r="L1078" s="105"/>
      <c r="M1078" s="198" t="str">
        <f t="shared" si="459"/>
        <v>IR</v>
      </c>
      <c r="N1078" s="153"/>
      <c r="O1078" s="199" t="str">
        <f t="shared" si="460"/>
        <v/>
      </c>
      <c r="P1078" s="153"/>
      <c r="Q1078" s="153"/>
      <c r="R1078" s="153"/>
      <c r="S1078" s="153"/>
      <c r="T1078" s="153"/>
      <c r="U1078" s="209">
        <f t="shared" si="465"/>
        <v>0</v>
      </c>
      <c r="V1078" s="153"/>
      <c r="W1078" s="153"/>
      <c r="X1078" s="153"/>
      <c r="Y1078" s="153"/>
      <c r="Z1078" s="153"/>
      <c r="AA1078" s="153"/>
      <c r="AB1078" s="153"/>
      <c r="AC1078" s="153"/>
      <c r="AD1078" s="153"/>
      <c r="AE1078" s="153"/>
      <c r="AF1078" s="153"/>
      <c r="AG1078" s="153"/>
      <c r="AH1078" s="153"/>
      <c r="AI1078" s="153"/>
      <c r="AJ1078" s="153"/>
      <c r="AK1078" s="153"/>
      <c r="AL1078" s="153"/>
      <c r="AM1078" s="153"/>
      <c r="AN1078" s="153"/>
      <c r="AO1078" s="153"/>
      <c r="AP1078" s="153"/>
      <c r="AQ1078" s="153"/>
      <c r="AR1078" s="153">
        <v>480</v>
      </c>
      <c r="AS1078" s="153"/>
      <c r="AT1078" s="153"/>
      <c r="AU1078" s="153"/>
      <c r="AV1078" s="153"/>
      <c r="AW1078" s="153"/>
      <c r="AX1078" s="153"/>
      <c r="AY1078" s="153"/>
      <c r="AZ1078" s="153"/>
      <c r="BA1078" s="153"/>
      <c r="BB1078" s="153"/>
      <c r="BC1078" s="153"/>
      <c r="BD1078" s="153"/>
      <c r="BE1078" s="153"/>
      <c r="BF1078" s="153"/>
      <c r="BG1078" s="223">
        <f t="shared" si="457"/>
        <v>480</v>
      </c>
      <c r="BH1078" s="224">
        <f t="shared" si="458"/>
        <v>8</v>
      </c>
      <c r="BI1078" s="225">
        <f t="shared" si="443"/>
        <v>0</v>
      </c>
      <c r="BJ1078" s="225">
        <f t="shared" si="444"/>
        <v>0</v>
      </c>
      <c r="BK1078" s="226">
        <f t="shared" si="445"/>
        <v>0</v>
      </c>
      <c r="BL1078" s="226">
        <f t="shared" si="446"/>
        <v>0</v>
      </c>
      <c r="BM1078" s="226">
        <f t="shared" si="447"/>
        <v>0</v>
      </c>
      <c r="BN1078" s="237">
        <f t="shared" si="461"/>
        <v>0</v>
      </c>
      <c r="BO1078" s="237">
        <f t="shared" si="462"/>
        <v>0</v>
      </c>
      <c r="BP1078" s="237">
        <f t="shared" si="463"/>
        <v>8</v>
      </c>
      <c r="BQ1078" s="238">
        <f t="shared" si="464"/>
        <v>0</v>
      </c>
      <c r="BW1078" s="153">
        <f t="shared" si="448"/>
        <v>0</v>
      </c>
    </row>
    <row r="1079" spans="1:75">
      <c r="A1079" s="170">
        <v>1136</v>
      </c>
      <c r="B1079" s="171">
        <v>46068</v>
      </c>
      <c r="C1079" s="223" t="s">
        <v>99</v>
      </c>
      <c r="D1079" s="130" t="str">
        <f t="shared" si="466"/>
        <v>IG</v>
      </c>
      <c r="E1079" s="172" t="s">
        <v>158</v>
      </c>
      <c r="F1079" s="172"/>
      <c r="G1079" s="173"/>
      <c r="H1079" s="173"/>
      <c r="I1079" s="173"/>
      <c r="J1079" s="105"/>
      <c r="K1079" s="197" t="e">
        <f>VLOOKUP(J1079,'[3]Item List (3)'!A$1:B$110000,2,FALSE)</f>
        <v>#N/A</v>
      </c>
      <c r="L1079" s="105"/>
      <c r="M1079" s="198" t="str">
        <f t="shared" si="459"/>
        <v>IR</v>
      </c>
      <c r="N1079" s="153"/>
      <c r="O1079" s="199" t="str">
        <f t="shared" si="460"/>
        <v/>
      </c>
      <c r="P1079" s="153"/>
      <c r="Q1079" s="153"/>
      <c r="R1079" s="153"/>
      <c r="S1079" s="153"/>
      <c r="T1079" s="153"/>
      <c r="U1079" s="209">
        <f t="shared" si="465"/>
        <v>0</v>
      </c>
      <c r="V1079" s="153"/>
      <c r="W1079" s="153"/>
      <c r="X1079" s="153"/>
      <c r="Y1079" s="153"/>
      <c r="Z1079" s="153"/>
      <c r="AA1079" s="153"/>
      <c r="AB1079" s="153"/>
      <c r="AC1079" s="153"/>
      <c r="AD1079" s="153"/>
      <c r="AE1079" s="153"/>
      <c r="AF1079" s="153"/>
      <c r="AG1079" s="153"/>
      <c r="AH1079" s="153"/>
      <c r="AI1079" s="153"/>
      <c r="AJ1079" s="153"/>
      <c r="AK1079" s="153"/>
      <c r="AL1079" s="153"/>
      <c r="AM1079" s="153"/>
      <c r="AN1079" s="153"/>
      <c r="AO1079" s="153"/>
      <c r="AP1079" s="153"/>
      <c r="AQ1079" s="153"/>
      <c r="AR1079" s="153">
        <v>480</v>
      </c>
      <c r="AS1079" s="153"/>
      <c r="AT1079" s="153"/>
      <c r="AU1079" s="153"/>
      <c r="AV1079" s="153"/>
      <c r="AW1079" s="153"/>
      <c r="AX1079" s="153"/>
      <c r="AY1079" s="153"/>
      <c r="AZ1079" s="153"/>
      <c r="BA1079" s="153"/>
      <c r="BB1079" s="153"/>
      <c r="BC1079" s="153"/>
      <c r="BD1079" s="153"/>
      <c r="BE1079" s="153"/>
      <c r="BF1079" s="153"/>
      <c r="BG1079" s="223">
        <f t="shared" si="457"/>
        <v>480</v>
      </c>
      <c r="BH1079" s="224">
        <f t="shared" si="458"/>
        <v>8</v>
      </c>
      <c r="BI1079" s="225">
        <f t="shared" si="443"/>
        <v>0</v>
      </c>
      <c r="BJ1079" s="225">
        <f t="shared" si="444"/>
        <v>0</v>
      </c>
      <c r="BK1079" s="226">
        <f t="shared" si="445"/>
        <v>0</v>
      </c>
      <c r="BL1079" s="226">
        <f t="shared" si="446"/>
        <v>0</v>
      </c>
      <c r="BM1079" s="226">
        <f t="shared" si="447"/>
        <v>0</v>
      </c>
      <c r="BN1079" s="237">
        <f t="shared" si="461"/>
        <v>0</v>
      </c>
      <c r="BO1079" s="237">
        <f t="shared" si="462"/>
        <v>0</v>
      </c>
      <c r="BP1079" s="237">
        <f t="shared" si="463"/>
        <v>8</v>
      </c>
      <c r="BQ1079" s="238">
        <f t="shared" si="464"/>
        <v>0</v>
      </c>
      <c r="BW1079" s="153">
        <f t="shared" si="448"/>
        <v>0</v>
      </c>
    </row>
    <row r="1080" spans="1:75">
      <c r="A1080" s="170">
        <v>1137</v>
      </c>
      <c r="B1080" s="171">
        <v>46068</v>
      </c>
      <c r="C1080" s="223" t="s">
        <v>97</v>
      </c>
      <c r="D1080" s="130" t="str">
        <f t="shared" si="466"/>
        <v>HO</v>
      </c>
      <c r="E1080" s="172" t="s">
        <v>159</v>
      </c>
      <c r="F1080" s="172" t="s">
        <v>160</v>
      </c>
      <c r="G1080" s="173" t="s">
        <v>168</v>
      </c>
      <c r="H1080" s="173" t="s">
        <v>157</v>
      </c>
      <c r="I1080" s="173"/>
      <c r="J1080" s="105">
        <v>208281</v>
      </c>
      <c r="K1080" s="197" t="str">
        <f>VLOOKUP(J1080,'[3]Item List (3)'!A$1:B$110000,2,FALSE)</f>
        <v>D.OR 14536 </v>
      </c>
      <c r="L1080" s="105">
        <v>2512300010</v>
      </c>
      <c r="M1080" s="198" t="str">
        <f t="shared" si="459"/>
        <v>OR</v>
      </c>
      <c r="N1080" s="153">
        <v>85</v>
      </c>
      <c r="O1080" s="199">
        <f t="shared" si="460"/>
        <v>42.3529411764706</v>
      </c>
      <c r="P1080" s="153">
        <v>1</v>
      </c>
      <c r="Q1080" s="153">
        <v>270</v>
      </c>
      <c r="R1080" s="153"/>
      <c r="S1080" s="153"/>
      <c r="T1080" s="153"/>
      <c r="U1080" s="209">
        <f t="shared" si="465"/>
        <v>270</v>
      </c>
      <c r="V1080" s="153">
        <v>465</v>
      </c>
      <c r="W1080" s="153"/>
      <c r="X1080" s="153"/>
      <c r="Y1080" s="153"/>
      <c r="Z1080" s="153"/>
      <c r="AA1080" s="153"/>
      <c r="AB1080" s="153"/>
      <c r="AC1080" s="153"/>
      <c r="AD1080" s="153"/>
      <c r="AE1080" s="153"/>
      <c r="AF1080" s="153"/>
      <c r="AG1080" s="153"/>
      <c r="AH1080" s="153"/>
      <c r="AI1080" s="153"/>
      <c r="AJ1080" s="153"/>
      <c r="AK1080" s="153"/>
      <c r="AL1080" s="153"/>
      <c r="AM1080" s="153"/>
      <c r="AN1080" s="153"/>
      <c r="AO1080" s="153"/>
      <c r="AP1080" s="153">
        <v>45</v>
      </c>
      <c r="AQ1080" s="153"/>
      <c r="AR1080" s="153"/>
      <c r="AS1080" s="153"/>
      <c r="AT1080" s="153"/>
      <c r="AU1080" s="153"/>
      <c r="AV1080" s="153"/>
      <c r="AW1080" s="153"/>
      <c r="AX1080" s="153"/>
      <c r="AY1080" s="153"/>
      <c r="AZ1080" s="153"/>
      <c r="BA1080" s="153"/>
      <c r="BB1080" s="153"/>
      <c r="BC1080" s="153"/>
      <c r="BD1080" s="153"/>
      <c r="BE1080" s="153"/>
      <c r="BF1080" s="153"/>
      <c r="BG1080" s="223">
        <f t="shared" si="457"/>
        <v>510</v>
      </c>
      <c r="BH1080" s="224">
        <f t="shared" si="458"/>
        <v>8.5</v>
      </c>
      <c r="BI1080" s="225">
        <f t="shared" si="443"/>
        <v>7.75</v>
      </c>
      <c r="BJ1080" s="225">
        <f t="shared" si="444"/>
        <v>91.1764705882353</v>
      </c>
      <c r="BK1080" s="226">
        <f t="shared" si="445"/>
        <v>82.258064516129</v>
      </c>
      <c r="BL1080" s="226">
        <f t="shared" si="446"/>
        <v>100</v>
      </c>
      <c r="BM1080" s="226">
        <f t="shared" si="447"/>
        <v>75</v>
      </c>
      <c r="BN1080" s="237">
        <f t="shared" si="461"/>
        <v>0.75</v>
      </c>
      <c r="BO1080" s="237">
        <f t="shared" si="462"/>
        <v>328.235294117647</v>
      </c>
      <c r="BP1080" s="237">
        <f t="shared" si="463"/>
        <v>0</v>
      </c>
      <c r="BQ1080" s="238">
        <f t="shared" si="464"/>
        <v>0</v>
      </c>
      <c r="BW1080" s="153">
        <f t="shared" si="448"/>
        <v>270</v>
      </c>
    </row>
    <row r="1081" spans="1:75">
      <c r="A1081" s="170">
        <v>1138</v>
      </c>
      <c r="B1081" s="171">
        <v>46068</v>
      </c>
      <c r="C1081" s="223" t="s">
        <v>99</v>
      </c>
      <c r="D1081" s="130" t="str">
        <f t="shared" si="466"/>
        <v>HO</v>
      </c>
      <c r="E1081" s="172" t="s">
        <v>159</v>
      </c>
      <c r="F1081" s="172" t="s">
        <v>160</v>
      </c>
      <c r="G1081" s="173" t="s">
        <v>168</v>
      </c>
      <c r="H1081" s="173"/>
      <c r="I1081" s="173"/>
      <c r="J1081" s="105">
        <v>208281</v>
      </c>
      <c r="K1081" s="197" t="str">
        <f>VLOOKUP(J1081,'[3]Item List (3)'!A$1:B$110000,2,FALSE)</f>
        <v>D.OR 14536 </v>
      </c>
      <c r="L1081" s="105">
        <v>2512300010</v>
      </c>
      <c r="M1081" s="198" t="str">
        <f t="shared" si="459"/>
        <v>OR</v>
      </c>
      <c r="N1081" s="153">
        <v>85</v>
      </c>
      <c r="O1081" s="199">
        <f t="shared" si="460"/>
        <v>42.3529411764706</v>
      </c>
      <c r="P1081" s="153">
        <v>1</v>
      </c>
      <c r="Q1081" s="153">
        <v>34</v>
      </c>
      <c r="R1081" s="153"/>
      <c r="S1081" s="153"/>
      <c r="T1081" s="153"/>
      <c r="U1081" s="209">
        <f t="shared" si="465"/>
        <v>34</v>
      </c>
      <c r="V1081" s="153">
        <v>60</v>
      </c>
      <c r="W1081" s="153"/>
      <c r="X1081" s="153"/>
      <c r="Y1081" s="153"/>
      <c r="Z1081" s="153"/>
      <c r="AA1081" s="153"/>
      <c r="AB1081" s="153"/>
      <c r="AC1081" s="153"/>
      <c r="AD1081" s="153"/>
      <c r="AE1081" s="153"/>
      <c r="AF1081" s="153"/>
      <c r="AG1081" s="153"/>
      <c r="AH1081" s="153"/>
      <c r="AI1081" s="153"/>
      <c r="AJ1081" s="153"/>
      <c r="AK1081" s="153"/>
      <c r="AL1081" s="153"/>
      <c r="AM1081" s="153"/>
      <c r="AN1081" s="153"/>
      <c r="AO1081" s="153"/>
      <c r="AP1081" s="153"/>
      <c r="AQ1081" s="153"/>
      <c r="AR1081" s="153">
        <v>420</v>
      </c>
      <c r="AS1081" s="153"/>
      <c r="AT1081" s="153"/>
      <c r="AU1081" s="153"/>
      <c r="AV1081" s="153"/>
      <c r="AW1081" s="153"/>
      <c r="AX1081" s="153"/>
      <c r="AY1081" s="153"/>
      <c r="AZ1081" s="153"/>
      <c r="BA1081" s="153"/>
      <c r="BB1081" s="153"/>
      <c r="BC1081" s="153"/>
      <c r="BD1081" s="153"/>
      <c r="BE1081" s="153"/>
      <c r="BF1081" s="153"/>
      <c r="BG1081" s="223">
        <f t="shared" si="457"/>
        <v>480</v>
      </c>
      <c r="BH1081" s="224">
        <f t="shared" si="458"/>
        <v>8</v>
      </c>
      <c r="BI1081" s="225">
        <f t="shared" si="443"/>
        <v>1</v>
      </c>
      <c r="BJ1081" s="225">
        <f t="shared" si="444"/>
        <v>12.5</v>
      </c>
      <c r="BK1081" s="226">
        <f t="shared" si="445"/>
        <v>80.2777777777778</v>
      </c>
      <c r="BL1081" s="226">
        <f t="shared" si="446"/>
        <v>100</v>
      </c>
      <c r="BM1081" s="226">
        <f t="shared" si="447"/>
        <v>10.0347222222222</v>
      </c>
      <c r="BN1081" s="237">
        <f t="shared" si="461"/>
        <v>0</v>
      </c>
      <c r="BO1081" s="237">
        <f t="shared" si="462"/>
        <v>338.823529411765</v>
      </c>
      <c r="BP1081" s="237">
        <f t="shared" si="463"/>
        <v>7</v>
      </c>
      <c r="BQ1081" s="238">
        <f t="shared" si="464"/>
        <v>296.470588235294</v>
      </c>
      <c r="BW1081" s="153">
        <f t="shared" si="448"/>
        <v>34</v>
      </c>
    </row>
    <row r="1082" spans="1:75">
      <c r="A1082" s="170">
        <v>1139</v>
      </c>
      <c r="B1082" s="171">
        <v>46068</v>
      </c>
      <c r="C1082" s="223" t="s">
        <v>97</v>
      </c>
      <c r="D1082" s="130" t="str">
        <f t="shared" si="466"/>
        <v>HO</v>
      </c>
      <c r="E1082" s="172" t="s">
        <v>163</v>
      </c>
      <c r="F1082" s="172" t="s">
        <v>160</v>
      </c>
      <c r="G1082" s="173" t="s">
        <v>165</v>
      </c>
      <c r="H1082" s="173"/>
      <c r="I1082" s="173"/>
      <c r="J1082" s="105">
        <v>208344.01</v>
      </c>
      <c r="K1082" s="197" t="str">
        <f>VLOOKUP(J1082,'[3]Item List (3)'!A$1:B$110000,2,FALSE)</f>
        <v>NA/RNA.OR 6905 SR</v>
      </c>
      <c r="L1082" s="105">
        <v>260113006</v>
      </c>
      <c r="M1082" s="198" t="str">
        <f t="shared" si="459"/>
        <v>OR</v>
      </c>
      <c r="N1082" s="153">
        <v>20</v>
      </c>
      <c r="O1082" s="199">
        <f t="shared" si="460"/>
        <v>180</v>
      </c>
      <c r="P1082" s="153">
        <v>1</v>
      </c>
      <c r="Q1082" s="153">
        <v>85</v>
      </c>
      <c r="R1082" s="153"/>
      <c r="S1082" s="153"/>
      <c r="T1082" s="153"/>
      <c r="U1082" s="209">
        <f t="shared" si="465"/>
        <v>85</v>
      </c>
      <c r="V1082" s="153">
        <v>30</v>
      </c>
      <c r="W1082" s="153"/>
      <c r="X1082" s="153"/>
      <c r="Y1082" s="153"/>
      <c r="Z1082" s="153"/>
      <c r="AA1082" s="153"/>
      <c r="AB1082" s="153"/>
      <c r="AC1082" s="153"/>
      <c r="AD1082" s="153"/>
      <c r="AE1082" s="153"/>
      <c r="AF1082" s="153"/>
      <c r="AG1082" s="153"/>
      <c r="AH1082" s="153"/>
      <c r="AI1082" s="153"/>
      <c r="AJ1082" s="153"/>
      <c r="AK1082" s="153"/>
      <c r="AL1082" s="153"/>
      <c r="AM1082" s="153"/>
      <c r="AN1082" s="153"/>
      <c r="AO1082" s="153"/>
      <c r="AP1082" s="153"/>
      <c r="AQ1082" s="153"/>
      <c r="AR1082" s="153">
        <v>450</v>
      </c>
      <c r="AS1082" s="153"/>
      <c r="AT1082" s="153"/>
      <c r="AU1082" s="153"/>
      <c r="AV1082" s="153"/>
      <c r="AW1082" s="153"/>
      <c r="AX1082" s="153"/>
      <c r="AY1082" s="153"/>
      <c r="AZ1082" s="153"/>
      <c r="BA1082" s="153"/>
      <c r="BB1082" s="153"/>
      <c r="BC1082" s="153"/>
      <c r="BD1082" s="153"/>
      <c r="BE1082" s="153"/>
      <c r="BF1082" s="153"/>
      <c r="BG1082" s="223">
        <f t="shared" si="457"/>
        <v>480</v>
      </c>
      <c r="BH1082" s="224">
        <f t="shared" si="458"/>
        <v>8</v>
      </c>
      <c r="BI1082" s="225">
        <f t="shared" si="443"/>
        <v>0.5</v>
      </c>
      <c r="BJ1082" s="225">
        <f t="shared" si="444"/>
        <v>6.25</v>
      </c>
      <c r="BK1082" s="226">
        <f t="shared" si="445"/>
        <v>94.4444444444444</v>
      </c>
      <c r="BL1082" s="226">
        <f t="shared" si="446"/>
        <v>100</v>
      </c>
      <c r="BM1082" s="226">
        <f t="shared" si="447"/>
        <v>5.90277777777778</v>
      </c>
      <c r="BN1082" s="237">
        <f t="shared" si="461"/>
        <v>0</v>
      </c>
      <c r="BO1082" s="237">
        <f t="shared" si="462"/>
        <v>1440</v>
      </c>
      <c r="BP1082" s="237">
        <f t="shared" si="463"/>
        <v>7.5</v>
      </c>
      <c r="BQ1082" s="238">
        <f t="shared" si="464"/>
        <v>1350</v>
      </c>
      <c r="BW1082" s="153">
        <f t="shared" si="448"/>
        <v>85</v>
      </c>
    </row>
    <row r="1083" spans="1:75">
      <c r="A1083" s="170">
        <v>1140</v>
      </c>
      <c r="B1083" s="171">
        <v>46068</v>
      </c>
      <c r="C1083" s="223" t="s">
        <v>99</v>
      </c>
      <c r="D1083" s="130" t="str">
        <f t="shared" si="466"/>
        <v>HO</v>
      </c>
      <c r="E1083" s="172" t="s">
        <v>163</v>
      </c>
      <c r="F1083" s="172"/>
      <c r="G1083" s="173"/>
      <c r="H1083" s="173"/>
      <c r="I1083" s="173"/>
      <c r="J1083" s="105"/>
      <c r="K1083" s="197" t="e">
        <f>VLOOKUP(J1083,'[3]Item List (3)'!A$1:B$110000,2,FALSE)</f>
        <v>#N/A</v>
      </c>
      <c r="L1083" s="105"/>
      <c r="M1083" s="198" t="str">
        <f t="shared" si="459"/>
        <v>IR</v>
      </c>
      <c r="N1083" s="153"/>
      <c r="O1083" s="199" t="str">
        <f t="shared" si="460"/>
        <v/>
      </c>
      <c r="P1083" s="153"/>
      <c r="Q1083" s="153"/>
      <c r="R1083" s="153"/>
      <c r="S1083" s="153"/>
      <c r="T1083" s="153"/>
      <c r="U1083" s="209">
        <f t="shared" si="465"/>
        <v>0</v>
      </c>
      <c r="V1083" s="153"/>
      <c r="W1083" s="153"/>
      <c r="X1083" s="153"/>
      <c r="Y1083" s="153"/>
      <c r="Z1083" s="153"/>
      <c r="AA1083" s="153"/>
      <c r="AB1083" s="153"/>
      <c r="AC1083" s="153"/>
      <c r="AD1083" s="153"/>
      <c r="AE1083" s="153"/>
      <c r="AF1083" s="153"/>
      <c r="AG1083" s="153"/>
      <c r="AH1083" s="153"/>
      <c r="AI1083" s="153"/>
      <c r="AJ1083" s="153"/>
      <c r="AK1083" s="153"/>
      <c r="AL1083" s="153"/>
      <c r="AM1083" s="153"/>
      <c r="AN1083" s="153"/>
      <c r="AO1083" s="153"/>
      <c r="AP1083" s="153"/>
      <c r="AQ1083" s="153"/>
      <c r="AR1083" s="153"/>
      <c r="AS1083" s="153"/>
      <c r="AT1083" s="153"/>
      <c r="AU1083" s="153"/>
      <c r="AV1083" s="153"/>
      <c r="AW1083" s="153"/>
      <c r="AX1083" s="153"/>
      <c r="AY1083" s="153"/>
      <c r="AZ1083" s="153"/>
      <c r="BA1083" s="153"/>
      <c r="BB1083" s="153"/>
      <c r="BC1083" s="153"/>
      <c r="BD1083" s="153"/>
      <c r="BE1083" s="153"/>
      <c r="BF1083" s="153">
        <v>480</v>
      </c>
      <c r="BG1083" s="223">
        <f t="shared" si="457"/>
        <v>480</v>
      </c>
      <c r="BH1083" s="224">
        <f t="shared" si="458"/>
        <v>8</v>
      </c>
      <c r="BI1083" s="225">
        <f t="shared" si="443"/>
        <v>0</v>
      </c>
      <c r="BJ1083" s="225">
        <f t="shared" si="444"/>
        <v>0</v>
      </c>
      <c r="BK1083" s="226">
        <f t="shared" si="445"/>
        <v>0</v>
      </c>
      <c r="BL1083" s="226">
        <f t="shared" si="446"/>
        <v>0</v>
      </c>
      <c r="BM1083" s="226">
        <f t="shared" si="447"/>
        <v>0</v>
      </c>
      <c r="BN1083" s="237">
        <f t="shared" si="461"/>
        <v>8</v>
      </c>
      <c r="BO1083" s="237">
        <f t="shared" si="462"/>
        <v>0</v>
      </c>
      <c r="BP1083" s="237">
        <f t="shared" si="463"/>
        <v>0</v>
      </c>
      <c r="BQ1083" s="238">
        <f t="shared" si="464"/>
        <v>0</v>
      </c>
      <c r="BW1083" s="153">
        <f t="shared" si="448"/>
        <v>0</v>
      </c>
    </row>
    <row r="1084" spans="1:75">
      <c r="A1084" s="170">
        <v>1141</v>
      </c>
      <c r="B1084" s="171">
        <v>46068</v>
      </c>
      <c r="C1084" s="223" t="s">
        <v>97</v>
      </c>
      <c r="D1084" s="130" t="str">
        <f t="shared" si="466"/>
        <v>HO</v>
      </c>
      <c r="E1084" s="172" t="s">
        <v>167</v>
      </c>
      <c r="F1084" s="172"/>
      <c r="G1084" s="173"/>
      <c r="H1084" s="173"/>
      <c r="I1084" s="173"/>
      <c r="J1084" s="105"/>
      <c r="K1084" s="197" t="e">
        <f>VLOOKUP(J1084,'[3]Item List (3)'!A$1:B$110000,2,FALSE)</f>
        <v>#N/A</v>
      </c>
      <c r="L1084" s="105"/>
      <c r="M1084" s="198" t="str">
        <f t="shared" si="459"/>
        <v>IR</v>
      </c>
      <c r="N1084" s="153"/>
      <c r="O1084" s="199" t="str">
        <f t="shared" si="460"/>
        <v/>
      </c>
      <c r="P1084" s="153"/>
      <c r="Q1084" s="153"/>
      <c r="R1084" s="153"/>
      <c r="S1084" s="153"/>
      <c r="T1084" s="153"/>
      <c r="U1084" s="209">
        <f t="shared" si="465"/>
        <v>0</v>
      </c>
      <c r="V1084" s="153"/>
      <c r="W1084" s="153"/>
      <c r="X1084" s="153"/>
      <c r="Y1084" s="153"/>
      <c r="Z1084" s="153"/>
      <c r="AA1084" s="153"/>
      <c r="AB1084" s="153"/>
      <c r="AC1084" s="153"/>
      <c r="AD1084" s="153"/>
      <c r="AE1084" s="153"/>
      <c r="AF1084" s="153"/>
      <c r="AG1084" s="153"/>
      <c r="AH1084" s="153"/>
      <c r="AI1084" s="153"/>
      <c r="AJ1084" s="153"/>
      <c r="AK1084" s="153"/>
      <c r="AL1084" s="153"/>
      <c r="AM1084" s="153"/>
      <c r="AN1084" s="153"/>
      <c r="AO1084" s="153"/>
      <c r="AP1084" s="153"/>
      <c r="AQ1084" s="153"/>
      <c r="AR1084" s="153">
        <v>480</v>
      </c>
      <c r="AS1084" s="153"/>
      <c r="AT1084" s="153"/>
      <c r="AU1084" s="153"/>
      <c r="AV1084" s="153"/>
      <c r="AW1084" s="153"/>
      <c r="AX1084" s="153"/>
      <c r="AY1084" s="153"/>
      <c r="AZ1084" s="153"/>
      <c r="BA1084" s="153"/>
      <c r="BB1084" s="153"/>
      <c r="BC1084" s="153"/>
      <c r="BD1084" s="153"/>
      <c r="BE1084" s="153"/>
      <c r="BF1084" s="153"/>
      <c r="BG1084" s="223">
        <f t="shared" si="457"/>
        <v>480</v>
      </c>
      <c r="BH1084" s="224">
        <f t="shared" si="458"/>
        <v>8</v>
      </c>
      <c r="BI1084" s="225">
        <f t="shared" si="443"/>
        <v>0</v>
      </c>
      <c r="BJ1084" s="225">
        <f t="shared" si="444"/>
        <v>0</v>
      </c>
      <c r="BK1084" s="226">
        <f t="shared" si="445"/>
        <v>0</v>
      </c>
      <c r="BL1084" s="226">
        <f t="shared" si="446"/>
        <v>0</v>
      </c>
      <c r="BM1084" s="226">
        <f t="shared" si="447"/>
        <v>0</v>
      </c>
      <c r="BN1084" s="237">
        <f t="shared" si="461"/>
        <v>0</v>
      </c>
      <c r="BO1084" s="237">
        <f t="shared" si="462"/>
        <v>0</v>
      </c>
      <c r="BP1084" s="237">
        <f t="shared" si="463"/>
        <v>8</v>
      </c>
      <c r="BQ1084" s="238">
        <f t="shared" si="464"/>
        <v>0</v>
      </c>
      <c r="BW1084" s="153">
        <f t="shared" si="448"/>
        <v>0</v>
      </c>
    </row>
    <row r="1085" spans="1:75">
      <c r="A1085" s="170">
        <v>1142</v>
      </c>
      <c r="B1085" s="171">
        <v>46068</v>
      </c>
      <c r="C1085" s="223" t="s">
        <v>99</v>
      </c>
      <c r="D1085" s="130" t="str">
        <f t="shared" si="466"/>
        <v>HO</v>
      </c>
      <c r="E1085" s="172" t="s">
        <v>167</v>
      </c>
      <c r="F1085" s="172"/>
      <c r="G1085" s="173"/>
      <c r="H1085" s="173"/>
      <c r="I1085" s="173"/>
      <c r="J1085" s="105"/>
      <c r="K1085" s="197" t="e">
        <f>VLOOKUP(J1085,'[3]Item List (3)'!A$1:B$110000,2,FALSE)</f>
        <v>#N/A</v>
      </c>
      <c r="L1085" s="105"/>
      <c r="M1085" s="198" t="str">
        <f t="shared" si="459"/>
        <v>IR</v>
      </c>
      <c r="N1085" s="153"/>
      <c r="O1085" s="199" t="str">
        <f t="shared" si="460"/>
        <v/>
      </c>
      <c r="P1085" s="153"/>
      <c r="Q1085" s="153"/>
      <c r="R1085" s="153"/>
      <c r="S1085" s="153"/>
      <c r="T1085" s="153"/>
      <c r="U1085" s="209">
        <f t="shared" si="465"/>
        <v>0</v>
      </c>
      <c r="V1085" s="153"/>
      <c r="W1085" s="153"/>
      <c r="X1085" s="153"/>
      <c r="Y1085" s="153"/>
      <c r="Z1085" s="153"/>
      <c r="AA1085" s="153"/>
      <c r="AB1085" s="153"/>
      <c r="AC1085" s="153"/>
      <c r="AD1085" s="153"/>
      <c r="AE1085" s="153"/>
      <c r="AF1085" s="153"/>
      <c r="AG1085" s="153"/>
      <c r="AH1085" s="153"/>
      <c r="AI1085" s="153"/>
      <c r="AJ1085" s="153"/>
      <c r="AK1085" s="153"/>
      <c r="AL1085" s="153"/>
      <c r="AM1085" s="153"/>
      <c r="AN1085" s="153"/>
      <c r="AO1085" s="153"/>
      <c r="AP1085" s="153"/>
      <c r="AQ1085" s="153"/>
      <c r="AR1085" s="153">
        <v>480</v>
      </c>
      <c r="AS1085" s="153"/>
      <c r="AT1085" s="153"/>
      <c r="AU1085" s="153"/>
      <c r="AV1085" s="153"/>
      <c r="AW1085" s="153"/>
      <c r="AX1085" s="153"/>
      <c r="AY1085" s="153"/>
      <c r="AZ1085" s="153"/>
      <c r="BA1085" s="153"/>
      <c r="BB1085" s="153"/>
      <c r="BC1085" s="153"/>
      <c r="BD1085" s="153"/>
      <c r="BE1085" s="153"/>
      <c r="BF1085" s="153"/>
      <c r="BG1085" s="223">
        <f t="shared" si="457"/>
        <v>480</v>
      </c>
      <c r="BH1085" s="224">
        <f t="shared" si="458"/>
        <v>8</v>
      </c>
      <c r="BI1085" s="225">
        <f t="shared" ref="BI1085:BI1093" si="467">IFERROR(BH1085-SUM(W1085:BF1085)/60,0)</f>
        <v>0</v>
      </c>
      <c r="BJ1085" s="225">
        <f t="shared" ref="BJ1085:BJ1093" si="468">IFERROR(BI1085/BH1085*100,0)</f>
        <v>0</v>
      </c>
      <c r="BK1085" s="226">
        <f t="shared" ref="BK1085:BK1093" si="469">IFERROR(((U1085*N1085)/(BI1085*3600)*100),0)</f>
        <v>0</v>
      </c>
      <c r="BL1085" s="226">
        <f t="shared" ref="BL1085:BL1093" si="470">IFERROR(((U1085-(R1085+S1085+T1085))/U1085*100),0)</f>
        <v>0</v>
      </c>
      <c r="BM1085" s="226">
        <f t="shared" ref="BM1085:BM1093" si="471">IFERROR((((BJ1085*BK1085*BL1085)/1000000)*100),0)</f>
        <v>0</v>
      </c>
      <c r="BN1085" s="237">
        <f t="shared" si="461"/>
        <v>0</v>
      </c>
      <c r="BO1085" s="237">
        <f t="shared" si="462"/>
        <v>0</v>
      </c>
      <c r="BP1085" s="237">
        <f t="shared" si="463"/>
        <v>8</v>
      </c>
      <c r="BQ1085" s="238">
        <f t="shared" si="464"/>
        <v>0</v>
      </c>
      <c r="BW1085" s="153">
        <f t="shared" si="448"/>
        <v>0</v>
      </c>
    </row>
    <row r="1086" spans="1:75">
      <c r="A1086" s="170">
        <v>1143</v>
      </c>
      <c r="B1086" s="171">
        <v>46068</v>
      </c>
      <c r="C1086" s="223" t="s">
        <v>97</v>
      </c>
      <c r="D1086" s="130" t="str">
        <f t="shared" si="466"/>
        <v>HO</v>
      </c>
      <c r="E1086" s="172" t="s">
        <v>170</v>
      </c>
      <c r="F1086" s="172"/>
      <c r="G1086" s="173"/>
      <c r="H1086" s="173"/>
      <c r="I1086" s="173"/>
      <c r="J1086" s="105"/>
      <c r="K1086" s="197" t="e">
        <f>VLOOKUP(J1086,'[3]Item List (3)'!A$1:B$110000,2,FALSE)</f>
        <v>#N/A</v>
      </c>
      <c r="L1086" s="105"/>
      <c r="M1086" s="198" t="str">
        <f t="shared" si="459"/>
        <v>IR</v>
      </c>
      <c r="N1086" s="153"/>
      <c r="O1086" s="199" t="str">
        <f t="shared" si="460"/>
        <v/>
      </c>
      <c r="P1086" s="153"/>
      <c r="Q1086" s="153"/>
      <c r="R1086" s="153"/>
      <c r="S1086" s="153"/>
      <c r="T1086" s="153"/>
      <c r="U1086" s="209">
        <f t="shared" si="465"/>
        <v>0</v>
      </c>
      <c r="V1086" s="153"/>
      <c r="W1086" s="153"/>
      <c r="X1086" s="153"/>
      <c r="Y1086" s="153"/>
      <c r="Z1086" s="153"/>
      <c r="AA1086" s="153"/>
      <c r="AB1086" s="153"/>
      <c r="AC1086" s="153"/>
      <c r="AD1086" s="153"/>
      <c r="AE1086" s="153"/>
      <c r="AF1086" s="153"/>
      <c r="AG1086" s="153"/>
      <c r="AH1086" s="153"/>
      <c r="AI1086" s="153"/>
      <c r="AJ1086" s="153"/>
      <c r="AK1086" s="153"/>
      <c r="AL1086" s="153"/>
      <c r="AM1086" s="153"/>
      <c r="AN1086" s="153"/>
      <c r="AO1086" s="153"/>
      <c r="AP1086" s="153"/>
      <c r="AQ1086" s="153"/>
      <c r="AR1086" s="153"/>
      <c r="AS1086" s="153"/>
      <c r="AT1086" s="153"/>
      <c r="AU1086" s="153">
        <v>480</v>
      </c>
      <c r="AV1086" s="153"/>
      <c r="AW1086" s="153"/>
      <c r="AX1086" s="153"/>
      <c r="AY1086" s="153"/>
      <c r="AZ1086" s="153"/>
      <c r="BA1086" s="153"/>
      <c r="BB1086" s="153"/>
      <c r="BC1086" s="153"/>
      <c r="BD1086" s="153"/>
      <c r="BE1086" s="153"/>
      <c r="BF1086" s="153"/>
      <c r="BG1086" s="223">
        <f t="shared" si="457"/>
        <v>480</v>
      </c>
      <c r="BH1086" s="224">
        <f t="shared" si="458"/>
        <v>8</v>
      </c>
      <c r="BI1086" s="225">
        <f t="shared" si="467"/>
        <v>0</v>
      </c>
      <c r="BJ1086" s="225">
        <f t="shared" si="468"/>
        <v>0</v>
      </c>
      <c r="BK1086" s="226">
        <f t="shared" si="469"/>
        <v>0</v>
      </c>
      <c r="BL1086" s="226">
        <f t="shared" si="470"/>
        <v>0</v>
      </c>
      <c r="BM1086" s="226">
        <f t="shared" si="471"/>
        <v>0</v>
      </c>
      <c r="BN1086" s="237">
        <f t="shared" si="461"/>
        <v>0</v>
      </c>
      <c r="BO1086" s="237">
        <f t="shared" si="462"/>
        <v>0</v>
      </c>
      <c r="BP1086" s="237">
        <f t="shared" si="463"/>
        <v>8</v>
      </c>
      <c r="BQ1086" s="238">
        <f t="shared" si="464"/>
        <v>0</v>
      </c>
      <c r="BW1086" s="153">
        <f t="shared" si="448"/>
        <v>0</v>
      </c>
    </row>
    <row r="1087" spans="1:75">
      <c r="A1087" s="170">
        <v>1144</v>
      </c>
      <c r="B1087" s="171">
        <v>46068</v>
      </c>
      <c r="C1087" s="223" t="s">
        <v>99</v>
      </c>
      <c r="D1087" s="130" t="str">
        <f t="shared" si="466"/>
        <v>HO</v>
      </c>
      <c r="E1087" s="172" t="s">
        <v>170</v>
      </c>
      <c r="F1087" s="172"/>
      <c r="G1087" s="173"/>
      <c r="H1087" s="173"/>
      <c r="I1087" s="173"/>
      <c r="J1087" s="105"/>
      <c r="K1087" s="197" t="e">
        <f>VLOOKUP(J1087,'[3]Item List (3)'!A$1:B$110000,2,FALSE)</f>
        <v>#N/A</v>
      </c>
      <c r="L1087" s="105"/>
      <c r="M1087" s="198" t="str">
        <f t="shared" si="459"/>
        <v>IR</v>
      </c>
      <c r="N1087" s="153"/>
      <c r="O1087" s="199" t="str">
        <f t="shared" si="460"/>
        <v/>
      </c>
      <c r="P1087" s="153"/>
      <c r="Q1087" s="153"/>
      <c r="R1087" s="153"/>
      <c r="S1087" s="153"/>
      <c r="T1087" s="153"/>
      <c r="U1087" s="209">
        <f t="shared" si="465"/>
        <v>0</v>
      </c>
      <c r="V1087" s="153"/>
      <c r="W1087" s="153"/>
      <c r="X1087" s="153"/>
      <c r="Y1087" s="153"/>
      <c r="Z1087" s="153"/>
      <c r="AA1087" s="153"/>
      <c r="AB1087" s="153"/>
      <c r="AC1087" s="153"/>
      <c r="AD1087" s="153"/>
      <c r="AE1087" s="153"/>
      <c r="AF1087" s="153"/>
      <c r="AG1087" s="153"/>
      <c r="AH1087" s="153"/>
      <c r="AI1087" s="153"/>
      <c r="AJ1087" s="153"/>
      <c r="AK1087" s="153"/>
      <c r="AL1087" s="153"/>
      <c r="AM1087" s="153"/>
      <c r="AN1087" s="153"/>
      <c r="AO1087" s="153"/>
      <c r="AP1087" s="153"/>
      <c r="AQ1087" s="153"/>
      <c r="AR1087" s="153">
        <v>480</v>
      </c>
      <c r="AS1087" s="153"/>
      <c r="AT1087" s="153"/>
      <c r="AU1087" s="153"/>
      <c r="AV1087" s="153"/>
      <c r="AW1087" s="153"/>
      <c r="AX1087" s="153"/>
      <c r="AY1087" s="153"/>
      <c r="AZ1087" s="153"/>
      <c r="BA1087" s="153"/>
      <c r="BB1087" s="153"/>
      <c r="BC1087" s="153"/>
      <c r="BD1087" s="153"/>
      <c r="BE1087" s="153"/>
      <c r="BF1087" s="153"/>
      <c r="BG1087" s="223">
        <f t="shared" si="457"/>
        <v>480</v>
      </c>
      <c r="BH1087" s="224">
        <f t="shared" si="458"/>
        <v>8</v>
      </c>
      <c r="BI1087" s="225">
        <f t="shared" si="467"/>
        <v>0</v>
      </c>
      <c r="BJ1087" s="225">
        <f t="shared" si="468"/>
        <v>0</v>
      </c>
      <c r="BK1087" s="226">
        <f t="shared" si="469"/>
        <v>0</v>
      </c>
      <c r="BL1087" s="226">
        <f t="shared" si="470"/>
        <v>0</v>
      </c>
      <c r="BM1087" s="226">
        <f t="shared" si="471"/>
        <v>0</v>
      </c>
      <c r="BN1087" s="237">
        <f t="shared" si="461"/>
        <v>0</v>
      </c>
      <c r="BO1087" s="237">
        <f t="shared" si="462"/>
        <v>0</v>
      </c>
      <c r="BP1087" s="237">
        <f t="shared" si="463"/>
        <v>8</v>
      </c>
      <c r="BQ1087" s="238">
        <f t="shared" si="464"/>
        <v>0</v>
      </c>
      <c r="BW1087" s="153">
        <f t="shared" si="448"/>
        <v>0</v>
      </c>
    </row>
    <row r="1088" spans="1:75">
      <c r="A1088" s="170">
        <v>1145</v>
      </c>
      <c r="B1088" s="171">
        <v>46068</v>
      </c>
      <c r="C1088" s="223" t="s">
        <v>97</v>
      </c>
      <c r="D1088" s="130" t="str">
        <f t="shared" si="466"/>
        <v>HO</v>
      </c>
      <c r="E1088" s="172" t="s">
        <v>172</v>
      </c>
      <c r="F1088" s="172"/>
      <c r="G1088" s="173"/>
      <c r="H1088" s="173"/>
      <c r="I1088" s="173"/>
      <c r="J1088" s="105"/>
      <c r="K1088" s="197" t="e">
        <f>VLOOKUP(J1088,'[3]Item List (3)'!A$1:B$110000,2,FALSE)</f>
        <v>#N/A</v>
      </c>
      <c r="L1088" s="105"/>
      <c r="M1088" s="198" t="str">
        <f t="shared" si="459"/>
        <v>IR</v>
      </c>
      <c r="N1088" s="153"/>
      <c r="O1088" s="199" t="str">
        <f t="shared" si="460"/>
        <v/>
      </c>
      <c r="P1088" s="153"/>
      <c r="Q1088" s="153"/>
      <c r="R1088" s="153"/>
      <c r="S1088" s="153"/>
      <c r="T1088" s="153"/>
      <c r="U1088" s="209">
        <f t="shared" si="465"/>
        <v>0</v>
      </c>
      <c r="V1088" s="153"/>
      <c r="W1088" s="153"/>
      <c r="X1088" s="153"/>
      <c r="Y1088" s="153"/>
      <c r="Z1088" s="153"/>
      <c r="AA1088" s="153"/>
      <c r="AB1088" s="153"/>
      <c r="AC1088" s="153"/>
      <c r="AD1088" s="153"/>
      <c r="AE1088" s="153"/>
      <c r="AF1088" s="153"/>
      <c r="AG1088" s="153"/>
      <c r="AH1088" s="153"/>
      <c r="AI1088" s="153"/>
      <c r="AJ1088" s="153"/>
      <c r="AK1088" s="153"/>
      <c r="AL1088" s="153"/>
      <c r="AM1088" s="153"/>
      <c r="AN1088" s="153"/>
      <c r="AO1088" s="153"/>
      <c r="AP1088" s="153"/>
      <c r="AQ1088" s="153"/>
      <c r="AR1088" s="153"/>
      <c r="AS1088" s="153"/>
      <c r="AT1088" s="153"/>
      <c r="AU1088" s="153">
        <v>480</v>
      </c>
      <c r="AV1088" s="153"/>
      <c r="AW1088" s="153"/>
      <c r="AX1088" s="153"/>
      <c r="AY1088" s="153"/>
      <c r="AZ1088" s="153"/>
      <c r="BA1088" s="153"/>
      <c r="BB1088" s="153"/>
      <c r="BC1088" s="153"/>
      <c r="BD1088" s="153"/>
      <c r="BE1088" s="153"/>
      <c r="BF1088" s="153"/>
      <c r="BG1088" s="223">
        <f t="shared" si="457"/>
        <v>480</v>
      </c>
      <c r="BH1088" s="224">
        <f t="shared" si="458"/>
        <v>8</v>
      </c>
      <c r="BI1088" s="225">
        <f t="shared" si="467"/>
        <v>0</v>
      </c>
      <c r="BJ1088" s="225">
        <f t="shared" si="468"/>
        <v>0</v>
      </c>
      <c r="BK1088" s="226">
        <f t="shared" si="469"/>
        <v>0</v>
      </c>
      <c r="BL1088" s="226">
        <f t="shared" si="470"/>
        <v>0</v>
      </c>
      <c r="BM1088" s="226">
        <f t="shared" si="471"/>
        <v>0</v>
      </c>
      <c r="BN1088" s="237">
        <f t="shared" si="461"/>
        <v>0</v>
      </c>
      <c r="BO1088" s="237">
        <f t="shared" si="462"/>
        <v>0</v>
      </c>
      <c r="BP1088" s="237">
        <f t="shared" si="463"/>
        <v>8</v>
      </c>
      <c r="BQ1088" s="238">
        <f t="shared" si="464"/>
        <v>0</v>
      </c>
      <c r="BW1088" s="153">
        <f t="shared" si="448"/>
        <v>0</v>
      </c>
    </row>
    <row r="1089" spans="1:75">
      <c r="A1089" s="170">
        <v>1146</v>
      </c>
      <c r="B1089" s="171">
        <v>46068</v>
      </c>
      <c r="C1089" s="223" t="s">
        <v>99</v>
      </c>
      <c r="D1089" s="130" t="str">
        <f t="shared" si="466"/>
        <v>HO</v>
      </c>
      <c r="E1089" s="172" t="s">
        <v>172</v>
      </c>
      <c r="F1089" s="172"/>
      <c r="G1089" s="173"/>
      <c r="H1089" s="173"/>
      <c r="I1089" s="173"/>
      <c r="J1089" s="105"/>
      <c r="K1089" s="197" t="e">
        <f>VLOOKUP(J1089,'[3]Item List (3)'!A$1:B$110000,2,FALSE)</f>
        <v>#N/A</v>
      </c>
      <c r="L1089" s="105"/>
      <c r="M1089" s="198" t="str">
        <f t="shared" si="459"/>
        <v>IR</v>
      </c>
      <c r="N1089" s="153"/>
      <c r="O1089" s="199" t="str">
        <f t="shared" si="460"/>
        <v/>
      </c>
      <c r="P1089" s="153"/>
      <c r="Q1089" s="153"/>
      <c r="R1089" s="153"/>
      <c r="S1089" s="153"/>
      <c r="T1089" s="153"/>
      <c r="U1089" s="209">
        <f t="shared" si="465"/>
        <v>0</v>
      </c>
      <c r="V1089" s="153"/>
      <c r="W1089" s="153"/>
      <c r="X1089" s="153"/>
      <c r="Y1089" s="153"/>
      <c r="Z1089" s="153"/>
      <c r="AA1089" s="153"/>
      <c r="AB1089" s="153"/>
      <c r="AC1089" s="153"/>
      <c r="AD1089" s="153"/>
      <c r="AE1089" s="153"/>
      <c r="AF1089" s="153"/>
      <c r="AG1089" s="153"/>
      <c r="AH1089" s="153"/>
      <c r="AI1089" s="153"/>
      <c r="AJ1089" s="153"/>
      <c r="AK1089" s="153"/>
      <c r="AL1089" s="153"/>
      <c r="AM1089" s="153"/>
      <c r="AN1089" s="153"/>
      <c r="AO1089" s="153"/>
      <c r="AP1089" s="153"/>
      <c r="AQ1089" s="153"/>
      <c r="AR1089" s="153">
        <v>480</v>
      </c>
      <c r="AS1089" s="153"/>
      <c r="AT1089" s="153"/>
      <c r="AU1089" s="153"/>
      <c r="AV1089" s="153"/>
      <c r="AW1089" s="153"/>
      <c r="AX1089" s="153"/>
      <c r="AY1089" s="153"/>
      <c r="AZ1089" s="153"/>
      <c r="BA1089" s="153"/>
      <c r="BB1089" s="153"/>
      <c r="BC1089" s="153"/>
      <c r="BD1089" s="153"/>
      <c r="BE1089" s="153"/>
      <c r="BF1089" s="153"/>
      <c r="BG1089" s="223">
        <f t="shared" si="457"/>
        <v>480</v>
      </c>
      <c r="BH1089" s="224">
        <f t="shared" si="458"/>
        <v>8</v>
      </c>
      <c r="BI1089" s="225">
        <f t="shared" si="467"/>
        <v>0</v>
      </c>
      <c r="BJ1089" s="225">
        <f t="shared" si="468"/>
        <v>0</v>
      </c>
      <c r="BK1089" s="226">
        <f t="shared" si="469"/>
        <v>0</v>
      </c>
      <c r="BL1089" s="226">
        <f t="shared" si="470"/>
        <v>0</v>
      </c>
      <c r="BM1089" s="226">
        <f t="shared" si="471"/>
        <v>0</v>
      </c>
      <c r="BN1089" s="237">
        <f t="shared" si="461"/>
        <v>0</v>
      </c>
      <c r="BO1089" s="237">
        <f t="shared" si="462"/>
        <v>0</v>
      </c>
      <c r="BP1089" s="237">
        <f t="shared" si="463"/>
        <v>8</v>
      </c>
      <c r="BQ1089" s="238">
        <f t="shared" si="464"/>
        <v>0</v>
      </c>
      <c r="BW1089" s="153">
        <f t="shared" si="448"/>
        <v>0</v>
      </c>
    </row>
    <row r="1090" spans="1:75">
      <c r="A1090" s="170">
        <v>1147</v>
      </c>
      <c r="B1090" s="171">
        <v>46068</v>
      </c>
      <c r="C1090" s="223" t="s">
        <v>97</v>
      </c>
      <c r="D1090" s="130" t="str">
        <f t="shared" si="466"/>
        <v>HO</v>
      </c>
      <c r="E1090" s="172" t="s">
        <v>174</v>
      </c>
      <c r="F1090" s="172" t="s">
        <v>160</v>
      </c>
      <c r="G1090" s="173" t="s">
        <v>161</v>
      </c>
      <c r="H1090" s="173"/>
      <c r="I1090" s="173"/>
      <c r="J1090" s="105">
        <v>104737</v>
      </c>
      <c r="K1090" s="197" t="str">
        <f>VLOOKUP(J1090,'[3]Item List (3)'!A$1:B$110000,2,FALSE)</f>
        <v>IR.IR 42X51.5X37 </v>
      </c>
      <c r="L1090" s="105">
        <v>260121008</v>
      </c>
      <c r="M1090" s="198" t="str">
        <f t="shared" si="459"/>
        <v>IR</v>
      </c>
      <c r="N1090" s="153">
        <v>25</v>
      </c>
      <c r="O1090" s="199">
        <f t="shared" si="460"/>
        <v>144</v>
      </c>
      <c r="P1090" s="153">
        <v>1</v>
      </c>
      <c r="Q1090" s="153">
        <v>344</v>
      </c>
      <c r="R1090" s="153"/>
      <c r="S1090" s="153"/>
      <c r="T1090" s="153"/>
      <c r="U1090" s="209">
        <f t="shared" si="465"/>
        <v>344</v>
      </c>
      <c r="V1090" s="153">
        <v>150</v>
      </c>
      <c r="W1090" s="153"/>
      <c r="X1090" s="153"/>
      <c r="Y1090" s="153"/>
      <c r="Z1090" s="153"/>
      <c r="AA1090" s="153"/>
      <c r="AB1090" s="153"/>
      <c r="AC1090" s="153"/>
      <c r="AD1090" s="153"/>
      <c r="AE1090" s="153"/>
      <c r="AF1090" s="153"/>
      <c r="AG1090" s="153"/>
      <c r="AH1090" s="153"/>
      <c r="AI1090" s="153"/>
      <c r="AJ1090" s="153"/>
      <c r="AK1090" s="153"/>
      <c r="AL1090" s="153"/>
      <c r="AM1090" s="153"/>
      <c r="AN1090" s="153"/>
      <c r="AO1090" s="153"/>
      <c r="AP1090" s="153">
        <v>10</v>
      </c>
      <c r="AQ1090" s="153"/>
      <c r="AR1090" s="153">
        <v>320</v>
      </c>
      <c r="AS1090" s="153"/>
      <c r="AT1090" s="153"/>
      <c r="AU1090" s="153"/>
      <c r="AV1090" s="153"/>
      <c r="AW1090" s="153"/>
      <c r="AX1090" s="153"/>
      <c r="AY1090" s="153"/>
      <c r="AZ1090" s="153"/>
      <c r="BA1090" s="153"/>
      <c r="BB1090" s="153"/>
      <c r="BC1090" s="153"/>
      <c r="BD1090" s="153"/>
      <c r="BE1090" s="153"/>
      <c r="BF1090" s="153"/>
      <c r="BG1090" s="223">
        <f t="shared" si="457"/>
        <v>480</v>
      </c>
      <c r="BH1090" s="224">
        <f t="shared" si="458"/>
        <v>8</v>
      </c>
      <c r="BI1090" s="225">
        <f t="shared" si="467"/>
        <v>2.5</v>
      </c>
      <c r="BJ1090" s="225">
        <f t="shared" si="468"/>
        <v>31.25</v>
      </c>
      <c r="BK1090" s="226">
        <f t="shared" si="469"/>
        <v>95.5555555555556</v>
      </c>
      <c r="BL1090" s="226">
        <f t="shared" si="470"/>
        <v>100</v>
      </c>
      <c r="BM1090" s="226">
        <f t="shared" si="471"/>
        <v>29.8611111111111</v>
      </c>
      <c r="BN1090" s="237">
        <f t="shared" si="461"/>
        <v>0.166666666666667</v>
      </c>
      <c r="BO1090" s="237">
        <f t="shared" si="462"/>
        <v>1128</v>
      </c>
      <c r="BP1090" s="237">
        <f t="shared" si="463"/>
        <v>5.33333333333333</v>
      </c>
      <c r="BQ1090" s="238">
        <f t="shared" si="464"/>
        <v>768</v>
      </c>
      <c r="BW1090" s="153">
        <f t="shared" si="448"/>
        <v>344</v>
      </c>
    </row>
    <row r="1091" spans="1:75">
      <c r="A1091" s="170">
        <v>1148</v>
      </c>
      <c r="B1091" s="171">
        <v>46068</v>
      </c>
      <c r="C1091" s="223" t="s">
        <v>99</v>
      </c>
      <c r="D1091" s="130" t="str">
        <f t="shared" si="466"/>
        <v>HO</v>
      </c>
      <c r="E1091" s="172" t="s">
        <v>174</v>
      </c>
      <c r="F1091" s="172"/>
      <c r="G1091" s="173"/>
      <c r="H1091" s="173"/>
      <c r="I1091" s="173"/>
      <c r="J1091" s="105"/>
      <c r="K1091" s="197" t="e">
        <f>VLOOKUP(J1091,'[3]Item List (3)'!A$1:B$110000,2,FALSE)</f>
        <v>#N/A</v>
      </c>
      <c r="L1091" s="105"/>
      <c r="M1091" s="198" t="str">
        <f t="shared" si="459"/>
        <v>IR</v>
      </c>
      <c r="N1091" s="153"/>
      <c r="O1091" s="199" t="str">
        <f t="shared" si="460"/>
        <v/>
      </c>
      <c r="P1091" s="153"/>
      <c r="Q1091" s="153"/>
      <c r="R1091" s="153"/>
      <c r="S1091" s="153"/>
      <c r="T1091" s="153"/>
      <c r="U1091" s="209">
        <f t="shared" si="465"/>
        <v>0</v>
      </c>
      <c r="V1091" s="153"/>
      <c r="W1091" s="153"/>
      <c r="X1091" s="153"/>
      <c r="Y1091" s="153"/>
      <c r="Z1091" s="153"/>
      <c r="AA1091" s="153"/>
      <c r="AB1091" s="153"/>
      <c r="AC1091" s="153"/>
      <c r="AD1091" s="153"/>
      <c r="AE1091" s="153"/>
      <c r="AF1091" s="153"/>
      <c r="AG1091" s="153"/>
      <c r="AH1091" s="153"/>
      <c r="AI1091" s="153"/>
      <c r="AJ1091" s="153"/>
      <c r="AK1091" s="153"/>
      <c r="AL1091" s="153"/>
      <c r="AM1091" s="153"/>
      <c r="AN1091" s="153"/>
      <c r="AO1091" s="153"/>
      <c r="AP1091" s="153"/>
      <c r="AQ1091" s="153"/>
      <c r="AR1091" s="153">
        <v>480</v>
      </c>
      <c r="AS1091" s="153"/>
      <c r="AT1091" s="153"/>
      <c r="AU1091" s="153"/>
      <c r="AV1091" s="153"/>
      <c r="AW1091" s="153"/>
      <c r="AX1091" s="153"/>
      <c r="AY1091" s="153"/>
      <c r="AZ1091" s="153"/>
      <c r="BA1091" s="153"/>
      <c r="BB1091" s="153"/>
      <c r="BC1091" s="153"/>
      <c r="BD1091" s="153"/>
      <c r="BE1091" s="153"/>
      <c r="BF1091" s="153"/>
      <c r="BG1091" s="223">
        <f t="shared" si="457"/>
        <v>480</v>
      </c>
      <c r="BH1091" s="224">
        <f t="shared" si="458"/>
        <v>8</v>
      </c>
      <c r="BI1091" s="225">
        <f t="shared" si="467"/>
        <v>0</v>
      </c>
      <c r="BJ1091" s="225">
        <f t="shared" si="468"/>
        <v>0</v>
      </c>
      <c r="BK1091" s="226">
        <f t="shared" si="469"/>
        <v>0</v>
      </c>
      <c r="BL1091" s="226">
        <f t="shared" si="470"/>
        <v>0</v>
      </c>
      <c r="BM1091" s="226">
        <f t="shared" si="471"/>
        <v>0</v>
      </c>
      <c r="BN1091" s="237">
        <f t="shared" si="461"/>
        <v>0</v>
      </c>
      <c r="BO1091" s="237">
        <f t="shared" si="462"/>
        <v>0</v>
      </c>
      <c r="BP1091" s="237">
        <f t="shared" si="463"/>
        <v>8</v>
      </c>
      <c r="BQ1091" s="238">
        <f t="shared" si="464"/>
        <v>0</v>
      </c>
      <c r="BW1091" s="153">
        <f t="shared" si="448"/>
        <v>0</v>
      </c>
    </row>
    <row r="1092" spans="1:75">
      <c r="A1092" s="170">
        <v>1149</v>
      </c>
      <c r="B1092" s="171">
        <v>46068</v>
      </c>
      <c r="C1092" s="223" t="s">
        <v>97</v>
      </c>
      <c r="D1092" s="130" t="str">
        <f t="shared" ref="D1092:D1148" si="472">LEFT(E1092,2)</f>
        <v>HO</v>
      </c>
      <c r="E1092" s="172" t="s">
        <v>175</v>
      </c>
      <c r="F1092" s="172" t="s">
        <v>160</v>
      </c>
      <c r="G1092" s="173" t="s">
        <v>161</v>
      </c>
      <c r="H1092" s="173"/>
      <c r="I1092" s="173"/>
      <c r="J1092" s="105">
        <v>208497</v>
      </c>
      <c r="K1092" s="197" t="str">
        <f>VLOOKUP(J1092,'[3]Item List (3)'!A$1:B$110000,2,FALSE)</f>
        <v>NB.OR 95076 </v>
      </c>
      <c r="L1092" s="105">
        <v>260129019</v>
      </c>
      <c r="M1092" s="198" t="str">
        <f t="shared" si="459"/>
        <v>OR</v>
      </c>
      <c r="N1092" s="153">
        <v>15</v>
      </c>
      <c r="O1092" s="199">
        <f t="shared" ref="O1092:O1112" si="473">IFERROR(3600/N1092,"")</f>
        <v>240</v>
      </c>
      <c r="P1092" s="153">
        <v>1</v>
      </c>
      <c r="Q1092" s="153">
        <v>1195</v>
      </c>
      <c r="R1092" s="153"/>
      <c r="S1092" s="153"/>
      <c r="T1092" s="153"/>
      <c r="U1092" s="209">
        <f t="shared" ref="U1092:U1148" si="474">Q1092+S1092+T1092</f>
        <v>1195</v>
      </c>
      <c r="V1092" s="153">
        <v>340</v>
      </c>
      <c r="W1092" s="153"/>
      <c r="X1092" s="153"/>
      <c r="Y1092" s="153"/>
      <c r="Z1092" s="153"/>
      <c r="AA1092" s="153"/>
      <c r="AB1092" s="153"/>
      <c r="AC1092" s="153"/>
      <c r="AD1092" s="153"/>
      <c r="AE1092" s="153"/>
      <c r="AF1092" s="153"/>
      <c r="AG1092" s="153"/>
      <c r="AH1092" s="153"/>
      <c r="AI1092" s="153"/>
      <c r="AJ1092" s="153"/>
      <c r="AK1092" s="153"/>
      <c r="AL1092" s="153"/>
      <c r="AM1092" s="153"/>
      <c r="AN1092" s="153">
        <v>120</v>
      </c>
      <c r="AO1092" s="153"/>
      <c r="AP1092" s="153">
        <v>20</v>
      </c>
      <c r="AQ1092" s="153"/>
      <c r="AR1092" s="153"/>
      <c r="AS1092" s="153"/>
      <c r="AT1092" s="153"/>
      <c r="AU1092" s="153"/>
      <c r="AV1092" s="153"/>
      <c r="AW1092" s="153"/>
      <c r="AX1092" s="153"/>
      <c r="AY1092" s="153"/>
      <c r="AZ1092" s="153"/>
      <c r="BA1092" s="153"/>
      <c r="BB1092" s="153"/>
      <c r="BC1092" s="153"/>
      <c r="BD1092" s="153"/>
      <c r="BE1092" s="153"/>
      <c r="BF1092" s="153"/>
      <c r="BG1092" s="223">
        <f t="shared" ref="BG1092:BG1110" si="475">SUM(V1092:BF1092)</f>
        <v>480</v>
      </c>
      <c r="BH1092" s="224">
        <f t="shared" si="458"/>
        <v>8</v>
      </c>
      <c r="BI1092" s="225">
        <f t="shared" ref="BI1092:BI1111" si="476">IFERROR(BH1092-SUM(W1092:BF1092)/60,0)</f>
        <v>5.66666666666667</v>
      </c>
      <c r="BJ1092" s="225">
        <f t="shared" ref="BJ1092:BJ1111" si="477">IFERROR(BI1092/BH1092*100,0)</f>
        <v>70.8333333333333</v>
      </c>
      <c r="BK1092" s="226">
        <f t="shared" ref="BK1092:BK1111" si="478">IFERROR(((U1092*N1092)/(BI1092*3600)*100),0)</f>
        <v>87.8676470588235</v>
      </c>
      <c r="BL1092" s="226">
        <f t="shared" ref="BL1092:BL1111" si="479">IFERROR(((U1092-(R1092+S1092+T1092))/U1092*100),0)</f>
        <v>100</v>
      </c>
      <c r="BM1092" s="226">
        <f t="shared" ref="BM1092:BM1118" si="480">IFERROR((((BJ1092*BK1092*BL1092)/1000000)*100),0)</f>
        <v>62.2395833333333</v>
      </c>
      <c r="BN1092" s="237">
        <f t="shared" si="461"/>
        <v>0.333333333333333</v>
      </c>
      <c r="BO1092" s="237">
        <f t="shared" si="462"/>
        <v>1840</v>
      </c>
      <c r="BP1092" s="237">
        <f t="shared" si="463"/>
        <v>2</v>
      </c>
      <c r="BQ1092" s="238">
        <f t="shared" si="464"/>
        <v>480</v>
      </c>
      <c r="BW1092" s="153">
        <f t="shared" si="448"/>
        <v>1195</v>
      </c>
    </row>
    <row r="1093" spans="1:75">
      <c r="A1093" s="170">
        <v>1150</v>
      </c>
      <c r="B1093" s="171">
        <v>46068</v>
      </c>
      <c r="C1093" s="223" t="s">
        <v>99</v>
      </c>
      <c r="D1093" s="130" t="str">
        <f t="shared" si="472"/>
        <v>HO</v>
      </c>
      <c r="E1093" s="172" t="s">
        <v>175</v>
      </c>
      <c r="F1093" s="172"/>
      <c r="G1093" s="173"/>
      <c r="H1093" s="173"/>
      <c r="I1093" s="173"/>
      <c r="J1093" s="105"/>
      <c r="K1093" s="197" t="e">
        <f>VLOOKUP(J1093,'[3]Item List (3)'!A$1:B$110000,2,FALSE)</f>
        <v>#N/A</v>
      </c>
      <c r="L1093" s="105"/>
      <c r="M1093" s="198" t="str">
        <f t="shared" si="459"/>
        <v>IR</v>
      </c>
      <c r="N1093" s="153"/>
      <c r="O1093" s="199" t="str">
        <f t="shared" si="473"/>
        <v/>
      </c>
      <c r="P1093" s="153"/>
      <c r="Q1093" s="153"/>
      <c r="R1093" s="153"/>
      <c r="S1093" s="153"/>
      <c r="T1093" s="153"/>
      <c r="U1093" s="209">
        <f t="shared" si="474"/>
        <v>0</v>
      </c>
      <c r="V1093" s="153"/>
      <c r="W1093" s="153"/>
      <c r="X1093" s="153"/>
      <c r="Y1093" s="153"/>
      <c r="Z1093" s="153"/>
      <c r="AA1093" s="153"/>
      <c r="AB1093" s="153"/>
      <c r="AC1093" s="153"/>
      <c r="AD1093" s="153"/>
      <c r="AE1093" s="153"/>
      <c r="AF1093" s="153"/>
      <c r="AG1093" s="153"/>
      <c r="AH1093" s="153"/>
      <c r="AI1093" s="153"/>
      <c r="AJ1093" s="153"/>
      <c r="AK1093" s="153"/>
      <c r="AL1093" s="153"/>
      <c r="AM1093" s="153"/>
      <c r="AN1093" s="153"/>
      <c r="AO1093" s="153"/>
      <c r="AP1093" s="153"/>
      <c r="AQ1093" s="153"/>
      <c r="AR1093" s="153">
        <v>480</v>
      </c>
      <c r="AS1093" s="153"/>
      <c r="AT1093" s="153"/>
      <c r="AU1093" s="153"/>
      <c r="AV1093" s="153"/>
      <c r="AW1093" s="153"/>
      <c r="AX1093" s="153"/>
      <c r="AY1093" s="153"/>
      <c r="AZ1093" s="153"/>
      <c r="BA1093" s="153"/>
      <c r="BB1093" s="153"/>
      <c r="BC1093" s="153"/>
      <c r="BD1093" s="153"/>
      <c r="BE1093" s="153"/>
      <c r="BF1093" s="153"/>
      <c r="BG1093" s="223">
        <f t="shared" si="475"/>
        <v>480</v>
      </c>
      <c r="BH1093" s="224">
        <f t="shared" si="458"/>
        <v>8</v>
      </c>
      <c r="BI1093" s="225">
        <f t="shared" si="476"/>
        <v>0</v>
      </c>
      <c r="BJ1093" s="225">
        <f t="shared" si="477"/>
        <v>0</v>
      </c>
      <c r="BK1093" s="226">
        <f t="shared" si="478"/>
        <v>0</v>
      </c>
      <c r="BL1093" s="226">
        <f t="shared" si="479"/>
        <v>0</v>
      </c>
      <c r="BM1093" s="226">
        <f t="shared" si="480"/>
        <v>0</v>
      </c>
      <c r="BN1093" s="237">
        <f t="shared" si="461"/>
        <v>0</v>
      </c>
      <c r="BO1093" s="237">
        <f t="shared" si="462"/>
        <v>0</v>
      </c>
      <c r="BP1093" s="237">
        <f t="shared" si="463"/>
        <v>8</v>
      </c>
      <c r="BQ1093" s="238">
        <f t="shared" si="464"/>
        <v>0</v>
      </c>
      <c r="BW1093" s="153">
        <f t="shared" si="448"/>
        <v>0</v>
      </c>
    </row>
    <row r="1094" spans="1:75">
      <c r="A1094" s="170">
        <v>1151</v>
      </c>
      <c r="B1094" s="171">
        <v>46068</v>
      </c>
      <c r="C1094" s="223" t="s">
        <v>97</v>
      </c>
      <c r="D1094" s="130" t="str">
        <f t="shared" si="472"/>
        <v>HO</v>
      </c>
      <c r="E1094" s="172" t="s">
        <v>177</v>
      </c>
      <c r="F1094" s="172"/>
      <c r="G1094" s="173"/>
      <c r="H1094" s="173"/>
      <c r="I1094" s="173"/>
      <c r="J1094" s="105"/>
      <c r="K1094" s="197" t="e">
        <f>VLOOKUP(J1094,'[3]Item List (3)'!A$1:B$110000,2,FALSE)</f>
        <v>#N/A</v>
      </c>
      <c r="L1094" s="105"/>
      <c r="M1094" s="198" t="str">
        <f t="shared" si="459"/>
        <v>IR</v>
      </c>
      <c r="N1094" s="153"/>
      <c r="O1094" s="199" t="str">
        <f t="shared" si="473"/>
        <v/>
      </c>
      <c r="P1094" s="153"/>
      <c r="Q1094" s="153"/>
      <c r="R1094" s="153"/>
      <c r="S1094" s="153"/>
      <c r="T1094" s="153"/>
      <c r="U1094" s="209">
        <f t="shared" si="474"/>
        <v>0</v>
      </c>
      <c r="V1094" s="153"/>
      <c r="W1094" s="153"/>
      <c r="X1094" s="153"/>
      <c r="Y1094" s="153"/>
      <c r="Z1094" s="153"/>
      <c r="AA1094" s="153"/>
      <c r="AB1094" s="153"/>
      <c r="AC1094" s="153"/>
      <c r="AD1094" s="153"/>
      <c r="AE1094" s="153"/>
      <c r="AF1094" s="153"/>
      <c r="AG1094" s="153"/>
      <c r="AH1094" s="153"/>
      <c r="AI1094" s="153"/>
      <c r="AJ1094" s="153"/>
      <c r="AK1094" s="153"/>
      <c r="AL1094" s="153"/>
      <c r="AM1094" s="153"/>
      <c r="AN1094" s="153"/>
      <c r="AO1094" s="153"/>
      <c r="AP1094" s="153"/>
      <c r="AQ1094" s="153"/>
      <c r="AR1094" s="153"/>
      <c r="AS1094" s="153"/>
      <c r="AT1094" s="153"/>
      <c r="AU1094" s="153">
        <v>480</v>
      </c>
      <c r="AV1094" s="153"/>
      <c r="AW1094" s="153"/>
      <c r="AX1094" s="153"/>
      <c r="AY1094" s="153"/>
      <c r="AZ1094" s="153"/>
      <c r="BA1094" s="153"/>
      <c r="BB1094" s="153"/>
      <c r="BC1094" s="153"/>
      <c r="BD1094" s="153"/>
      <c r="BE1094" s="153"/>
      <c r="BF1094" s="153"/>
      <c r="BG1094" s="223">
        <f t="shared" si="475"/>
        <v>480</v>
      </c>
      <c r="BH1094" s="224">
        <f t="shared" si="458"/>
        <v>8</v>
      </c>
      <c r="BI1094" s="225">
        <f t="shared" si="476"/>
        <v>0</v>
      </c>
      <c r="BJ1094" s="225">
        <f t="shared" si="477"/>
        <v>0</v>
      </c>
      <c r="BK1094" s="226">
        <f t="shared" si="478"/>
        <v>0</v>
      </c>
      <c r="BL1094" s="226">
        <f t="shared" si="479"/>
        <v>0</v>
      </c>
      <c r="BM1094" s="226">
        <f t="shared" si="480"/>
        <v>0</v>
      </c>
      <c r="BN1094" s="237">
        <f t="shared" si="461"/>
        <v>0</v>
      </c>
      <c r="BO1094" s="237">
        <f t="shared" si="462"/>
        <v>0</v>
      </c>
      <c r="BP1094" s="237">
        <f t="shared" si="463"/>
        <v>8</v>
      </c>
      <c r="BQ1094" s="238">
        <f t="shared" si="464"/>
        <v>0</v>
      </c>
      <c r="BW1094" s="153">
        <f t="shared" si="448"/>
        <v>0</v>
      </c>
    </row>
    <row r="1095" spans="1:75">
      <c r="A1095" s="170">
        <v>1152</v>
      </c>
      <c r="B1095" s="171">
        <v>46068</v>
      </c>
      <c r="C1095" s="223" t="s">
        <v>99</v>
      </c>
      <c r="D1095" s="130" t="str">
        <f t="shared" si="472"/>
        <v>HO</v>
      </c>
      <c r="E1095" s="172" t="s">
        <v>177</v>
      </c>
      <c r="F1095" s="172"/>
      <c r="G1095" s="173"/>
      <c r="H1095" s="173"/>
      <c r="I1095" s="173"/>
      <c r="J1095" s="105"/>
      <c r="K1095" s="197" t="e">
        <f>VLOOKUP(J1095,'[3]Item List (3)'!A$1:B$110000,2,FALSE)</f>
        <v>#N/A</v>
      </c>
      <c r="L1095" s="105"/>
      <c r="M1095" s="198" t="str">
        <f t="shared" si="459"/>
        <v>IR</v>
      </c>
      <c r="N1095" s="153"/>
      <c r="O1095" s="199" t="str">
        <f t="shared" si="473"/>
        <v/>
      </c>
      <c r="P1095" s="153"/>
      <c r="Q1095" s="153"/>
      <c r="R1095" s="153"/>
      <c r="S1095" s="153"/>
      <c r="T1095" s="153"/>
      <c r="U1095" s="209">
        <f t="shared" si="474"/>
        <v>0</v>
      </c>
      <c r="V1095" s="153"/>
      <c r="W1095" s="153"/>
      <c r="X1095" s="153"/>
      <c r="Y1095" s="153"/>
      <c r="Z1095" s="153"/>
      <c r="AA1095" s="153"/>
      <c r="AB1095" s="153"/>
      <c r="AC1095" s="153"/>
      <c r="AD1095" s="153"/>
      <c r="AE1095" s="153"/>
      <c r="AF1095" s="153"/>
      <c r="AG1095" s="153"/>
      <c r="AH1095" s="153"/>
      <c r="AI1095" s="153"/>
      <c r="AJ1095" s="153"/>
      <c r="AK1095" s="153"/>
      <c r="AL1095" s="153"/>
      <c r="AM1095" s="153"/>
      <c r="AN1095" s="153"/>
      <c r="AO1095" s="153"/>
      <c r="AP1095" s="153"/>
      <c r="AQ1095" s="153"/>
      <c r="AR1095" s="153">
        <v>480</v>
      </c>
      <c r="AS1095" s="153"/>
      <c r="AT1095" s="153"/>
      <c r="AU1095" s="153"/>
      <c r="AV1095" s="153"/>
      <c r="AW1095" s="153"/>
      <c r="AX1095" s="153"/>
      <c r="AY1095" s="153"/>
      <c r="AZ1095" s="153"/>
      <c r="BA1095" s="153"/>
      <c r="BB1095" s="153"/>
      <c r="BC1095" s="153"/>
      <c r="BD1095" s="153"/>
      <c r="BE1095" s="153"/>
      <c r="BF1095" s="153"/>
      <c r="BG1095" s="223">
        <f t="shared" si="475"/>
        <v>480</v>
      </c>
      <c r="BH1095" s="224">
        <f t="shared" si="458"/>
        <v>8</v>
      </c>
      <c r="BI1095" s="225">
        <f t="shared" si="476"/>
        <v>0</v>
      </c>
      <c r="BJ1095" s="225">
        <f t="shared" si="477"/>
        <v>0</v>
      </c>
      <c r="BK1095" s="226">
        <f t="shared" si="478"/>
        <v>0</v>
      </c>
      <c r="BL1095" s="226">
        <f t="shared" si="479"/>
        <v>0</v>
      </c>
      <c r="BM1095" s="226">
        <f t="shared" si="480"/>
        <v>0</v>
      </c>
      <c r="BN1095" s="237">
        <f t="shared" si="461"/>
        <v>0</v>
      </c>
      <c r="BO1095" s="237">
        <f t="shared" si="462"/>
        <v>0</v>
      </c>
      <c r="BP1095" s="237">
        <f t="shared" si="463"/>
        <v>8</v>
      </c>
      <c r="BQ1095" s="238">
        <f t="shared" si="464"/>
        <v>0</v>
      </c>
      <c r="BW1095" s="153">
        <f t="shared" si="448"/>
        <v>0</v>
      </c>
    </row>
    <row r="1096" spans="1:75">
      <c r="A1096" s="170">
        <v>1153</v>
      </c>
      <c r="B1096" s="171">
        <v>46068</v>
      </c>
      <c r="C1096" s="223" t="s">
        <v>97</v>
      </c>
      <c r="D1096" s="130" t="str">
        <f t="shared" si="472"/>
        <v>HO</v>
      </c>
      <c r="E1096" s="172" t="s">
        <v>178</v>
      </c>
      <c r="F1096" s="172" t="s">
        <v>160</v>
      </c>
      <c r="G1096" s="173" t="s">
        <v>164</v>
      </c>
      <c r="H1096" s="173"/>
      <c r="I1096" s="173"/>
      <c r="J1096" s="105">
        <v>208247</v>
      </c>
      <c r="K1096" s="197" t="str">
        <f>VLOOKUP(J1096,'[3]Item List (3)'!A$1:B$110000,2,FALSE)</f>
        <v>OR.209 YY2 </v>
      </c>
      <c r="L1096" s="105">
        <v>260104004</v>
      </c>
      <c r="M1096" s="198" t="str">
        <f t="shared" si="459"/>
        <v>OR</v>
      </c>
      <c r="N1096" s="153">
        <v>20</v>
      </c>
      <c r="O1096" s="199">
        <f t="shared" si="473"/>
        <v>180</v>
      </c>
      <c r="P1096" s="153">
        <v>1</v>
      </c>
      <c r="Q1096" s="153">
        <v>1277</v>
      </c>
      <c r="R1096" s="153"/>
      <c r="S1096" s="153"/>
      <c r="T1096" s="153"/>
      <c r="U1096" s="209">
        <f t="shared" si="474"/>
        <v>1277</v>
      </c>
      <c r="V1096" s="153">
        <v>450</v>
      </c>
      <c r="W1096" s="153"/>
      <c r="X1096" s="153"/>
      <c r="Y1096" s="153"/>
      <c r="Z1096" s="153"/>
      <c r="AA1096" s="153"/>
      <c r="AB1096" s="153"/>
      <c r="AC1096" s="153"/>
      <c r="AD1096" s="153"/>
      <c r="AE1096" s="153"/>
      <c r="AF1096" s="153"/>
      <c r="AG1096" s="153"/>
      <c r="AH1096" s="153"/>
      <c r="AI1096" s="153"/>
      <c r="AJ1096" s="153"/>
      <c r="AK1096" s="153"/>
      <c r="AL1096" s="153"/>
      <c r="AM1096" s="153"/>
      <c r="AN1096" s="153"/>
      <c r="AO1096" s="153"/>
      <c r="AP1096" s="153">
        <v>30</v>
      </c>
      <c r="AQ1096" s="153"/>
      <c r="AR1096" s="153"/>
      <c r="AS1096" s="153"/>
      <c r="AT1096" s="153"/>
      <c r="AU1096" s="153"/>
      <c r="AV1096" s="153"/>
      <c r="AW1096" s="153"/>
      <c r="AX1096" s="153"/>
      <c r="AY1096" s="153"/>
      <c r="AZ1096" s="153"/>
      <c r="BA1096" s="153"/>
      <c r="BB1096" s="153"/>
      <c r="BC1096" s="153"/>
      <c r="BD1096" s="153"/>
      <c r="BE1096" s="153"/>
      <c r="BF1096" s="153"/>
      <c r="BG1096" s="223">
        <f t="shared" si="475"/>
        <v>480</v>
      </c>
      <c r="BH1096" s="224">
        <f t="shared" ref="BH1096:BH1101" si="481">BG1096/60</f>
        <v>8</v>
      </c>
      <c r="BI1096" s="225">
        <f t="shared" si="476"/>
        <v>7.5</v>
      </c>
      <c r="BJ1096" s="225">
        <f t="shared" si="477"/>
        <v>93.75</v>
      </c>
      <c r="BK1096" s="226">
        <f t="shared" si="478"/>
        <v>94.5925925925926</v>
      </c>
      <c r="BL1096" s="226">
        <f t="shared" si="479"/>
        <v>100</v>
      </c>
      <c r="BM1096" s="226">
        <f t="shared" si="480"/>
        <v>88.6805555555556</v>
      </c>
      <c r="BN1096" s="237">
        <f t="shared" ref="BN1096:BN1159" si="482">(W1096+AP1096+BE1096+BF1096)/60</f>
        <v>0.5</v>
      </c>
      <c r="BO1096" s="237">
        <f t="shared" ref="BO1096:BO1159" si="483">IFERROR(((BH1096-BN1096)*3600)/N1096,0)</f>
        <v>1350</v>
      </c>
      <c r="BP1096" s="237">
        <f t="shared" ref="BP1096:BP1159" si="484">IFERROR(SUM(W1096:BF1096)/60-BN1096,0)</f>
        <v>0</v>
      </c>
      <c r="BQ1096" s="238">
        <f t="shared" ref="BQ1096:BQ1159" si="485">IFERROR(BP1096*3600/N1096,0)</f>
        <v>0</v>
      </c>
      <c r="BW1096" s="153">
        <f t="shared" ref="BW1096:BW1159" si="486">Q1096*P1096</f>
        <v>1277</v>
      </c>
    </row>
    <row r="1097" spans="1:75">
      <c r="A1097" s="170">
        <v>1154</v>
      </c>
      <c r="B1097" s="171">
        <v>46068</v>
      </c>
      <c r="C1097" s="223" t="s">
        <v>99</v>
      </c>
      <c r="D1097" s="130" t="str">
        <f t="shared" si="472"/>
        <v>HO</v>
      </c>
      <c r="E1097" s="172" t="s">
        <v>178</v>
      </c>
      <c r="F1097" s="172" t="s">
        <v>160</v>
      </c>
      <c r="G1097" s="173" t="s">
        <v>164</v>
      </c>
      <c r="H1097" s="173"/>
      <c r="I1097" s="173"/>
      <c r="J1097" s="105">
        <v>208247</v>
      </c>
      <c r="K1097" s="197" t="str">
        <f>VLOOKUP(J1097,'[3]Item List (3)'!A$1:B$110000,2,FALSE)</f>
        <v>OR.209 YY2 </v>
      </c>
      <c r="L1097" s="105">
        <v>260104004</v>
      </c>
      <c r="M1097" s="198" t="str">
        <f t="shared" si="459"/>
        <v>OR</v>
      </c>
      <c r="N1097" s="153">
        <v>20</v>
      </c>
      <c r="O1097" s="199">
        <f t="shared" si="473"/>
        <v>180</v>
      </c>
      <c r="P1097" s="153">
        <v>1</v>
      </c>
      <c r="Q1097" s="153">
        <v>130</v>
      </c>
      <c r="R1097" s="153"/>
      <c r="S1097" s="153"/>
      <c r="T1097" s="153"/>
      <c r="U1097" s="209">
        <f t="shared" si="474"/>
        <v>130</v>
      </c>
      <c r="V1097" s="153">
        <v>50</v>
      </c>
      <c r="W1097" s="153"/>
      <c r="X1097" s="153"/>
      <c r="Y1097" s="153"/>
      <c r="Z1097" s="153"/>
      <c r="AA1097" s="153"/>
      <c r="AB1097" s="153"/>
      <c r="AC1097" s="153"/>
      <c r="AD1097" s="153"/>
      <c r="AE1097" s="153"/>
      <c r="AF1097" s="153"/>
      <c r="AG1097" s="153"/>
      <c r="AH1097" s="153"/>
      <c r="AI1097" s="153"/>
      <c r="AJ1097" s="153"/>
      <c r="AK1097" s="153"/>
      <c r="AL1097" s="153"/>
      <c r="AM1097" s="153"/>
      <c r="AN1097" s="153">
        <v>10</v>
      </c>
      <c r="AO1097" s="153"/>
      <c r="AP1097" s="153"/>
      <c r="AQ1097" s="153"/>
      <c r="AR1097" s="153">
        <v>420</v>
      </c>
      <c r="AS1097" s="153"/>
      <c r="AT1097" s="153"/>
      <c r="AU1097" s="153"/>
      <c r="AV1097" s="153"/>
      <c r="AW1097" s="153"/>
      <c r="AX1097" s="153"/>
      <c r="AY1097" s="153"/>
      <c r="AZ1097" s="153"/>
      <c r="BA1097" s="153"/>
      <c r="BB1097" s="153"/>
      <c r="BC1097" s="153"/>
      <c r="BD1097" s="153"/>
      <c r="BE1097" s="153"/>
      <c r="BF1097" s="153"/>
      <c r="BG1097" s="223">
        <f t="shared" si="475"/>
        <v>480</v>
      </c>
      <c r="BH1097" s="224">
        <f t="shared" ref="BH1097:BH1162" si="487">BG1097/60</f>
        <v>8</v>
      </c>
      <c r="BI1097" s="225">
        <f t="shared" si="476"/>
        <v>0.833333333333333</v>
      </c>
      <c r="BJ1097" s="225">
        <f t="shared" si="477"/>
        <v>10.4166666666667</v>
      </c>
      <c r="BK1097" s="226">
        <f t="shared" si="478"/>
        <v>86.6666666666667</v>
      </c>
      <c r="BL1097" s="226">
        <f t="shared" si="479"/>
        <v>100</v>
      </c>
      <c r="BM1097" s="226">
        <f t="shared" si="480"/>
        <v>9.02777777777781</v>
      </c>
      <c r="BN1097" s="237">
        <f t="shared" si="482"/>
        <v>0</v>
      </c>
      <c r="BO1097" s="237">
        <f t="shared" si="483"/>
        <v>1440</v>
      </c>
      <c r="BP1097" s="237">
        <f t="shared" si="484"/>
        <v>7.16666666666667</v>
      </c>
      <c r="BQ1097" s="238">
        <f t="shared" si="485"/>
        <v>1290</v>
      </c>
      <c r="BW1097" s="153">
        <f t="shared" si="486"/>
        <v>130</v>
      </c>
    </row>
    <row r="1098" spans="1:75">
      <c r="A1098" s="170">
        <v>1155</v>
      </c>
      <c r="B1098" s="171">
        <v>46069</v>
      </c>
      <c r="C1098" s="223" t="s">
        <v>97</v>
      </c>
      <c r="D1098" s="130" t="str">
        <f t="shared" si="472"/>
        <v>FG</v>
      </c>
      <c r="E1098" s="172" t="s">
        <v>98</v>
      </c>
      <c r="F1098" s="172" t="s">
        <v>106</v>
      </c>
      <c r="G1098" s="173" t="s">
        <v>179</v>
      </c>
      <c r="H1098" s="173" t="s">
        <v>105</v>
      </c>
      <c r="I1098" s="173"/>
      <c r="J1098" s="105">
        <v>208246</v>
      </c>
      <c r="K1098" s="197" t="str">
        <f>VLOOKUP(J1098,'[3]Item List (3)'!A$1:B$110000,2,FALSE)</f>
        <v>OR. 208 YY2 </v>
      </c>
      <c r="L1098" s="105">
        <v>260129015</v>
      </c>
      <c r="M1098" s="198" t="str">
        <f t="shared" si="459"/>
        <v>OR</v>
      </c>
      <c r="N1098" s="153"/>
      <c r="O1098" s="199" t="str">
        <f t="shared" si="473"/>
        <v/>
      </c>
      <c r="P1098" s="153">
        <v>2</v>
      </c>
      <c r="Q1098" s="153">
        <v>3400</v>
      </c>
      <c r="R1098" s="153"/>
      <c r="S1098" s="153"/>
      <c r="T1098" s="153"/>
      <c r="U1098" s="209">
        <f t="shared" si="474"/>
        <v>3400</v>
      </c>
      <c r="V1098" s="153">
        <v>240</v>
      </c>
      <c r="W1098" s="153"/>
      <c r="X1098" s="153"/>
      <c r="Y1098" s="153"/>
      <c r="Z1098" s="153"/>
      <c r="AA1098" s="153"/>
      <c r="AB1098" s="153"/>
      <c r="AC1098" s="153"/>
      <c r="AD1098" s="153"/>
      <c r="AE1098" s="153"/>
      <c r="AF1098" s="153"/>
      <c r="AG1098" s="153"/>
      <c r="AH1098" s="153"/>
      <c r="AI1098" s="153"/>
      <c r="AJ1098" s="153"/>
      <c r="AK1098" s="153"/>
      <c r="AL1098" s="153"/>
      <c r="AM1098" s="153"/>
      <c r="AN1098" s="153"/>
      <c r="AO1098" s="153"/>
      <c r="AP1098" s="153"/>
      <c r="AQ1098" s="153"/>
      <c r="AR1098" s="153"/>
      <c r="AS1098" s="153"/>
      <c r="AT1098" s="153"/>
      <c r="AU1098" s="153"/>
      <c r="AV1098" s="153"/>
      <c r="AW1098" s="153"/>
      <c r="AX1098" s="153"/>
      <c r="AY1098" s="153"/>
      <c r="AZ1098" s="153"/>
      <c r="BA1098" s="153"/>
      <c r="BB1098" s="153"/>
      <c r="BC1098" s="153"/>
      <c r="BD1098" s="153"/>
      <c r="BE1098" s="153"/>
      <c r="BF1098" s="153"/>
      <c r="BG1098" s="223">
        <f t="shared" si="475"/>
        <v>240</v>
      </c>
      <c r="BH1098" s="224">
        <f t="shared" si="487"/>
        <v>4</v>
      </c>
      <c r="BI1098" s="225">
        <f t="shared" si="476"/>
        <v>4</v>
      </c>
      <c r="BJ1098" s="225">
        <f t="shared" si="477"/>
        <v>100</v>
      </c>
      <c r="BK1098" s="226">
        <f t="shared" si="478"/>
        <v>0</v>
      </c>
      <c r="BL1098" s="226">
        <f t="shared" si="479"/>
        <v>100</v>
      </c>
      <c r="BM1098" s="226">
        <f t="shared" si="480"/>
        <v>0</v>
      </c>
      <c r="BN1098" s="237">
        <f t="shared" si="482"/>
        <v>0</v>
      </c>
      <c r="BO1098" s="237">
        <f t="shared" si="483"/>
        <v>0</v>
      </c>
      <c r="BP1098" s="237">
        <f t="shared" si="484"/>
        <v>0</v>
      </c>
      <c r="BQ1098" s="238">
        <f t="shared" si="485"/>
        <v>0</v>
      </c>
      <c r="BW1098" s="153">
        <f t="shared" si="486"/>
        <v>6800</v>
      </c>
    </row>
    <row r="1099" spans="1:75">
      <c r="A1099" s="170">
        <v>1156</v>
      </c>
      <c r="B1099" s="171">
        <v>46069</v>
      </c>
      <c r="C1099" s="223" t="s">
        <v>97</v>
      </c>
      <c r="D1099" s="130" t="str">
        <f t="shared" si="472"/>
        <v>FG</v>
      </c>
      <c r="E1099" s="172" t="s">
        <v>98</v>
      </c>
      <c r="F1099" s="172" t="s">
        <v>106</v>
      </c>
      <c r="G1099" s="173" t="s">
        <v>179</v>
      </c>
      <c r="H1099" s="173" t="s">
        <v>105</v>
      </c>
      <c r="I1099" s="173"/>
      <c r="J1099" s="105">
        <v>200261</v>
      </c>
      <c r="K1099" s="197" t="str">
        <f>VLOOKUP(J1099,'[3]Item List (3)'!A$1:B$110000,2,FALSE)</f>
        <v>OR.211 YY4 </v>
      </c>
      <c r="L1099" s="105">
        <v>260201002</v>
      </c>
      <c r="M1099" s="198" t="str">
        <f t="shared" si="459"/>
        <v>OR</v>
      </c>
      <c r="N1099" s="153"/>
      <c r="O1099" s="199" t="str">
        <f t="shared" si="473"/>
        <v/>
      </c>
      <c r="P1099" s="153">
        <v>1</v>
      </c>
      <c r="Q1099" s="153">
        <v>2876</v>
      </c>
      <c r="R1099" s="153"/>
      <c r="S1099" s="153"/>
      <c r="T1099" s="153"/>
      <c r="U1099" s="209">
        <f t="shared" si="474"/>
        <v>2876</v>
      </c>
      <c r="V1099" s="153">
        <v>120</v>
      </c>
      <c r="W1099" s="153">
        <v>120</v>
      </c>
      <c r="X1099" s="153"/>
      <c r="Y1099" s="153"/>
      <c r="Z1099" s="153"/>
      <c r="AA1099" s="153"/>
      <c r="AB1099" s="153"/>
      <c r="AC1099" s="153"/>
      <c r="AD1099" s="153"/>
      <c r="AE1099" s="153"/>
      <c r="AF1099" s="153"/>
      <c r="AG1099" s="153"/>
      <c r="AH1099" s="153"/>
      <c r="AI1099" s="153"/>
      <c r="AJ1099" s="153"/>
      <c r="AK1099" s="153"/>
      <c r="AL1099" s="153"/>
      <c r="AM1099" s="153"/>
      <c r="AN1099" s="153"/>
      <c r="AO1099" s="153"/>
      <c r="AP1099" s="153"/>
      <c r="AQ1099" s="153"/>
      <c r="AR1099" s="153"/>
      <c r="AS1099" s="153"/>
      <c r="AT1099" s="153"/>
      <c r="AU1099" s="153"/>
      <c r="AV1099" s="153"/>
      <c r="AW1099" s="153"/>
      <c r="AX1099" s="153"/>
      <c r="AY1099" s="153"/>
      <c r="AZ1099" s="153"/>
      <c r="BA1099" s="153"/>
      <c r="BB1099" s="153"/>
      <c r="BC1099" s="153"/>
      <c r="BD1099" s="153"/>
      <c r="BE1099" s="153"/>
      <c r="BF1099" s="153"/>
      <c r="BG1099" s="223">
        <f t="shared" si="475"/>
        <v>240</v>
      </c>
      <c r="BH1099" s="224">
        <f t="shared" si="487"/>
        <v>4</v>
      </c>
      <c r="BI1099" s="225">
        <f t="shared" si="476"/>
        <v>2</v>
      </c>
      <c r="BJ1099" s="225">
        <f t="shared" si="477"/>
        <v>50</v>
      </c>
      <c r="BK1099" s="226">
        <f t="shared" si="478"/>
        <v>0</v>
      </c>
      <c r="BL1099" s="226">
        <f t="shared" si="479"/>
        <v>100</v>
      </c>
      <c r="BM1099" s="226">
        <f t="shared" si="480"/>
        <v>0</v>
      </c>
      <c r="BN1099" s="237">
        <f t="shared" si="482"/>
        <v>2</v>
      </c>
      <c r="BO1099" s="237">
        <f t="shared" si="483"/>
        <v>0</v>
      </c>
      <c r="BP1099" s="237">
        <f t="shared" si="484"/>
        <v>0</v>
      </c>
      <c r="BQ1099" s="238">
        <f t="shared" si="485"/>
        <v>0</v>
      </c>
      <c r="BW1099" s="153">
        <f t="shared" si="486"/>
        <v>2876</v>
      </c>
    </row>
    <row r="1100" spans="1:75">
      <c r="A1100" s="170">
        <v>1157</v>
      </c>
      <c r="B1100" s="171">
        <v>46069</v>
      </c>
      <c r="C1100" s="223" t="s">
        <v>99</v>
      </c>
      <c r="D1100" s="130" t="str">
        <f t="shared" si="472"/>
        <v>FG</v>
      </c>
      <c r="E1100" s="172" t="s">
        <v>98</v>
      </c>
      <c r="F1100" s="172" t="s">
        <v>106</v>
      </c>
      <c r="G1100" s="173" t="s">
        <v>101</v>
      </c>
      <c r="H1100" s="173" t="s">
        <v>102</v>
      </c>
      <c r="I1100" s="173"/>
      <c r="J1100" s="105">
        <v>200261</v>
      </c>
      <c r="K1100" s="197" t="str">
        <f>VLOOKUP(J1100,'[3]Item List (3)'!A$1:B$110000,2,FALSE)</f>
        <v>OR.211 YY4 </v>
      </c>
      <c r="L1100" s="105">
        <v>260201002</v>
      </c>
      <c r="M1100" s="198" t="str">
        <f t="shared" si="459"/>
        <v>OR</v>
      </c>
      <c r="N1100" s="153"/>
      <c r="O1100" s="199" t="str">
        <f t="shared" si="473"/>
        <v/>
      </c>
      <c r="P1100" s="153">
        <v>1</v>
      </c>
      <c r="Q1100" s="153">
        <v>5124</v>
      </c>
      <c r="R1100" s="153"/>
      <c r="S1100" s="153"/>
      <c r="T1100" s="153"/>
      <c r="U1100" s="209">
        <f t="shared" si="474"/>
        <v>5124</v>
      </c>
      <c r="V1100" s="153">
        <v>240</v>
      </c>
      <c r="W1100" s="153"/>
      <c r="X1100" s="153"/>
      <c r="Y1100" s="153"/>
      <c r="Z1100" s="153"/>
      <c r="AA1100" s="153"/>
      <c r="AB1100" s="153"/>
      <c r="AC1100" s="153"/>
      <c r="AD1100" s="153"/>
      <c r="AE1100" s="153"/>
      <c r="AF1100" s="153"/>
      <c r="AG1100" s="153"/>
      <c r="AH1100" s="153"/>
      <c r="AI1100" s="153"/>
      <c r="AJ1100" s="153"/>
      <c r="AK1100" s="153"/>
      <c r="AL1100" s="153"/>
      <c r="AM1100" s="153"/>
      <c r="AN1100" s="153"/>
      <c r="AO1100" s="153"/>
      <c r="AP1100" s="153"/>
      <c r="AQ1100" s="153">
        <v>30</v>
      </c>
      <c r="AR1100" s="153"/>
      <c r="AS1100" s="153"/>
      <c r="AT1100" s="153"/>
      <c r="AU1100" s="153"/>
      <c r="AV1100" s="153"/>
      <c r="AW1100" s="153"/>
      <c r="AX1100" s="153"/>
      <c r="AY1100" s="153"/>
      <c r="AZ1100" s="153"/>
      <c r="BA1100" s="153"/>
      <c r="BB1100" s="153"/>
      <c r="BC1100" s="153"/>
      <c r="BD1100" s="153"/>
      <c r="BE1100" s="153"/>
      <c r="BF1100" s="153"/>
      <c r="BG1100" s="223">
        <f t="shared" si="475"/>
        <v>270</v>
      </c>
      <c r="BH1100" s="224">
        <f t="shared" si="481"/>
        <v>4.5</v>
      </c>
      <c r="BI1100" s="225">
        <f t="shared" si="476"/>
        <v>4</v>
      </c>
      <c r="BJ1100" s="225">
        <f t="shared" si="477"/>
        <v>88.8888888888889</v>
      </c>
      <c r="BK1100" s="226">
        <f t="shared" si="478"/>
        <v>0</v>
      </c>
      <c r="BL1100" s="226">
        <f t="shared" si="479"/>
        <v>100</v>
      </c>
      <c r="BM1100" s="226">
        <f t="shared" si="480"/>
        <v>0</v>
      </c>
      <c r="BN1100" s="237">
        <f t="shared" si="482"/>
        <v>0</v>
      </c>
      <c r="BO1100" s="237">
        <f t="shared" si="483"/>
        <v>0</v>
      </c>
      <c r="BP1100" s="237">
        <f t="shared" si="484"/>
        <v>0.5</v>
      </c>
      <c r="BQ1100" s="238">
        <f t="shared" si="485"/>
        <v>0</v>
      </c>
      <c r="BW1100" s="153">
        <f t="shared" si="486"/>
        <v>5124</v>
      </c>
    </row>
    <row r="1101" s="129" customFormat="1" spans="1:75">
      <c r="A1101" s="170">
        <v>1158</v>
      </c>
      <c r="B1101" s="171">
        <v>46069</v>
      </c>
      <c r="C1101" s="223" t="s">
        <v>99</v>
      </c>
      <c r="D1101" s="130" t="str">
        <f t="shared" si="472"/>
        <v>FG</v>
      </c>
      <c r="E1101" s="172" t="s">
        <v>98</v>
      </c>
      <c r="F1101" s="172" t="s">
        <v>100</v>
      </c>
      <c r="G1101" s="173" t="s">
        <v>101</v>
      </c>
      <c r="H1101" s="173" t="s">
        <v>102</v>
      </c>
      <c r="I1101" s="173"/>
      <c r="J1101" s="105">
        <v>100261</v>
      </c>
      <c r="K1101" s="197" t="str">
        <f>VLOOKUP(J1101,'[3]Item List (3)'!A$1:B$110000,2,FALSE)</f>
        <v>IR. 211 YY4</v>
      </c>
      <c r="L1101" s="105">
        <v>260210001</v>
      </c>
      <c r="M1101" s="198" t="str">
        <f t="shared" si="459"/>
        <v>IR</v>
      </c>
      <c r="N1101" s="153"/>
      <c r="O1101" s="199" t="str">
        <f t="shared" si="473"/>
        <v/>
      </c>
      <c r="P1101" s="153">
        <v>1</v>
      </c>
      <c r="Q1101" s="153">
        <v>1750</v>
      </c>
      <c r="R1101" s="153"/>
      <c r="S1101" s="153"/>
      <c r="T1101" s="153"/>
      <c r="U1101" s="209">
        <f t="shared" si="474"/>
        <v>1750</v>
      </c>
      <c r="V1101" s="153">
        <v>120</v>
      </c>
      <c r="W1101" s="153">
        <v>120</v>
      </c>
      <c r="X1101" s="153"/>
      <c r="Y1101" s="153"/>
      <c r="Z1101" s="153"/>
      <c r="AA1101" s="153"/>
      <c r="AB1101" s="153"/>
      <c r="AC1101" s="153"/>
      <c r="AD1101" s="153"/>
      <c r="AE1101" s="153"/>
      <c r="AF1101" s="153"/>
      <c r="AG1101" s="153"/>
      <c r="AH1101" s="153"/>
      <c r="AI1101" s="153"/>
      <c r="AJ1101" s="153"/>
      <c r="AK1101" s="153"/>
      <c r="AL1101" s="153"/>
      <c r="AM1101" s="153"/>
      <c r="AN1101" s="153"/>
      <c r="AO1101" s="153"/>
      <c r="AP1101" s="153"/>
      <c r="AQ1101" s="153"/>
      <c r="AR1101" s="153"/>
      <c r="AS1101" s="153"/>
      <c r="AT1101" s="153"/>
      <c r="AU1101" s="153"/>
      <c r="AV1101" s="153"/>
      <c r="AW1101" s="153"/>
      <c r="AX1101" s="153"/>
      <c r="AY1101" s="153"/>
      <c r="AZ1101" s="153"/>
      <c r="BA1101" s="153"/>
      <c r="BB1101" s="153"/>
      <c r="BC1101" s="153"/>
      <c r="BD1101" s="153"/>
      <c r="BE1101" s="153"/>
      <c r="BF1101" s="153"/>
      <c r="BG1101" s="223">
        <f t="shared" si="475"/>
        <v>240</v>
      </c>
      <c r="BH1101" s="224">
        <f t="shared" si="481"/>
        <v>4</v>
      </c>
      <c r="BI1101" s="225">
        <f t="shared" si="476"/>
        <v>2</v>
      </c>
      <c r="BJ1101" s="225">
        <f t="shared" si="477"/>
        <v>50</v>
      </c>
      <c r="BK1101" s="226">
        <f t="shared" si="478"/>
        <v>0</v>
      </c>
      <c r="BL1101" s="226">
        <f t="shared" si="479"/>
        <v>100</v>
      </c>
      <c r="BM1101" s="226">
        <f t="shared" si="480"/>
        <v>0</v>
      </c>
      <c r="BN1101" s="237">
        <f t="shared" si="482"/>
        <v>2</v>
      </c>
      <c r="BO1101" s="237">
        <f t="shared" si="483"/>
        <v>0</v>
      </c>
      <c r="BP1101" s="237">
        <f t="shared" si="484"/>
        <v>0</v>
      </c>
      <c r="BQ1101" s="238">
        <f t="shared" si="485"/>
        <v>0</v>
      </c>
      <c r="BR1101" s="140"/>
      <c r="BS1101" s="140"/>
      <c r="BT1101" s="140"/>
      <c r="BU1101" s="141"/>
      <c r="BV1101" s="140"/>
      <c r="BW1101" s="153">
        <f t="shared" si="486"/>
        <v>1750</v>
      </c>
    </row>
    <row r="1102" spans="1:75">
      <c r="A1102" s="170">
        <v>1159</v>
      </c>
      <c r="B1102" s="171">
        <v>46069</v>
      </c>
      <c r="C1102" s="223" t="s">
        <v>97</v>
      </c>
      <c r="D1102" s="130" t="str">
        <f t="shared" si="472"/>
        <v>FG</v>
      </c>
      <c r="E1102" s="172" t="s">
        <v>103</v>
      </c>
      <c r="F1102" s="172" t="s">
        <v>106</v>
      </c>
      <c r="G1102" s="173" t="s">
        <v>194</v>
      </c>
      <c r="H1102" s="173" t="s">
        <v>180</v>
      </c>
      <c r="I1102" s="173"/>
      <c r="J1102" s="105">
        <v>208299</v>
      </c>
      <c r="K1102" s="197" t="str">
        <f>VLOOKUP(J1102,'[3]Item List (3)'!A$1:B$110000,2,FALSE)</f>
        <v>OR.9916 </v>
      </c>
      <c r="L1102" s="105">
        <v>260106007</v>
      </c>
      <c r="M1102" s="198" t="str">
        <f t="shared" si="459"/>
        <v>OR</v>
      </c>
      <c r="N1102" s="153"/>
      <c r="O1102" s="199" t="str">
        <f t="shared" si="473"/>
        <v/>
      </c>
      <c r="P1102" s="153">
        <v>1</v>
      </c>
      <c r="Q1102" s="153">
        <v>1100</v>
      </c>
      <c r="R1102" s="153"/>
      <c r="S1102" s="153"/>
      <c r="T1102" s="153"/>
      <c r="U1102" s="209">
        <f t="shared" si="474"/>
        <v>1100</v>
      </c>
      <c r="V1102" s="153">
        <v>120</v>
      </c>
      <c r="W1102" s="153"/>
      <c r="X1102" s="153"/>
      <c r="Y1102" s="153"/>
      <c r="Z1102" s="153"/>
      <c r="AA1102" s="153"/>
      <c r="AB1102" s="153"/>
      <c r="AC1102" s="153"/>
      <c r="AD1102" s="153"/>
      <c r="AE1102" s="153"/>
      <c r="AF1102" s="153"/>
      <c r="AG1102" s="153"/>
      <c r="AH1102" s="153"/>
      <c r="AI1102" s="153"/>
      <c r="AJ1102" s="153"/>
      <c r="AK1102" s="153"/>
      <c r="AL1102" s="153"/>
      <c r="AM1102" s="153"/>
      <c r="AN1102" s="153"/>
      <c r="AO1102" s="153"/>
      <c r="AP1102" s="153"/>
      <c r="AQ1102" s="153">
        <v>60</v>
      </c>
      <c r="AR1102" s="153"/>
      <c r="AS1102" s="153"/>
      <c r="AT1102" s="153"/>
      <c r="AU1102" s="153"/>
      <c r="AV1102" s="153"/>
      <c r="AW1102" s="153"/>
      <c r="AX1102" s="153"/>
      <c r="AY1102" s="153"/>
      <c r="AZ1102" s="153"/>
      <c r="BA1102" s="153"/>
      <c r="BB1102" s="153"/>
      <c r="BC1102" s="153"/>
      <c r="BD1102" s="153"/>
      <c r="BE1102" s="153"/>
      <c r="BF1102" s="153"/>
      <c r="BG1102" s="223">
        <f t="shared" si="475"/>
        <v>180</v>
      </c>
      <c r="BH1102" s="224">
        <f t="shared" si="487"/>
        <v>3</v>
      </c>
      <c r="BI1102" s="225">
        <f t="shared" si="476"/>
        <v>2</v>
      </c>
      <c r="BJ1102" s="225">
        <f t="shared" si="477"/>
        <v>66.6666666666667</v>
      </c>
      <c r="BK1102" s="226">
        <f t="shared" si="478"/>
        <v>0</v>
      </c>
      <c r="BL1102" s="226">
        <f t="shared" si="479"/>
        <v>100</v>
      </c>
      <c r="BM1102" s="226">
        <f t="shared" si="480"/>
        <v>0</v>
      </c>
      <c r="BN1102" s="237">
        <f t="shared" si="482"/>
        <v>0</v>
      </c>
      <c r="BO1102" s="237">
        <f t="shared" si="483"/>
        <v>0</v>
      </c>
      <c r="BP1102" s="237">
        <f t="shared" si="484"/>
        <v>1</v>
      </c>
      <c r="BQ1102" s="238">
        <f t="shared" si="485"/>
        <v>0</v>
      </c>
      <c r="BW1102" s="153">
        <f t="shared" si="486"/>
        <v>1100</v>
      </c>
    </row>
    <row r="1103" spans="1:75">
      <c r="A1103" s="170">
        <v>1160</v>
      </c>
      <c r="B1103" s="171">
        <v>46069</v>
      </c>
      <c r="C1103" s="223" t="s">
        <v>97</v>
      </c>
      <c r="D1103" s="130" t="str">
        <f t="shared" si="472"/>
        <v>FG</v>
      </c>
      <c r="E1103" s="172" t="s">
        <v>103</v>
      </c>
      <c r="F1103" s="172" t="s">
        <v>106</v>
      </c>
      <c r="G1103" s="173" t="s">
        <v>194</v>
      </c>
      <c r="H1103" s="173" t="s">
        <v>180</v>
      </c>
      <c r="I1103" s="173"/>
      <c r="J1103" s="105">
        <v>201048</v>
      </c>
      <c r="K1103" s="197" t="str">
        <f>VLOOKUP(J1103,'[3]Item List (3)'!A$1:B$110000,2,FALSE)</f>
        <v>OR.3203 2RS</v>
      </c>
      <c r="L1103" s="105">
        <v>251029006</v>
      </c>
      <c r="M1103" s="198" t="str">
        <f t="shared" si="459"/>
        <v>OR</v>
      </c>
      <c r="N1103" s="153"/>
      <c r="O1103" s="199" t="str">
        <f t="shared" si="473"/>
        <v/>
      </c>
      <c r="P1103" s="153">
        <v>1</v>
      </c>
      <c r="Q1103" s="153">
        <v>2019</v>
      </c>
      <c r="R1103" s="153"/>
      <c r="S1103" s="153"/>
      <c r="T1103" s="153"/>
      <c r="U1103" s="209">
        <f t="shared" si="474"/>
        <v>2019</v>
      </c>
      <c r="V1103" s="153">
        <v>120</v>
      </c>
      <c r="W1103" s="153">
        <v>60</v>
      </c>
      <c r="X1103" s="153"/>
      <c r="Y1103" s="153"/>
      <c r="Z1103" s="153"/>
      <c r="AA1103" s="153"/>
      <c r="AB1103" s="153"/>
      <c r="AC1103" s="153"/>
      <c r="AD1103" s="153"/>
      <c r="AE1103" s="153"/>
      <c r="AF1103" s="153"/>
      <c r="AG1103" s="153"/>
      <c r="AH1103" s="153"/>
      <c r="AI1103" s="153"/>
      <c r="AJ1103" s="153"/>
      <c r="AK1103" s="153"/>
      <c r="AL1103" s="153"/>
      <c r="AM1103" s="153"/>
      <c r="AN1103" s="153"/>
      <c r="AO1103" s="153"/>
      <c r="AP1103" s="153"/>
      <c r="AQ1103" s="153">
        <v>120</v>
      </c>
      <c r="AR1103" s="153"/>
      <c r="AS1103" s="153"/>
      <c r="AT1103" s="153"/>
      <c r="AU1103" s="153"/>
      <c r="AV1103" s="153"/>
      <c r="AW1103" s="153"/>
      <c r="AX1103" s="153"/>
      <c r="AY1103" s="153"/>
      <c r="AZ1103" s="153"/>
      <c r="BA1103" s="153"/>
      <c r="BB1103" s="153"/>
      <c r="BC1103" s="153"/>
      <c r="BD1103" s="153"/>
      <c r="BE1103" s="153"/>
      <c r="BF1103" s="153"/>
      <c r="BG1103" s="223">
        <f t="shared" si="475"/>
        <v>300</v>
      </c>
      <c r="BH1103" s="224">
        <f t="shared" si="487"/>
        <v>5</v>
      </c>
      <c r="BI1103" s="225">
        <f t="shared" si="476"/>
        <v>2</v>
      </c>
      <c r="BJ1103" s="225">
        <f t="shared" si="477"/>
        <v>40</v>
      </c>
      <c r="BK1103" s="226">
        <f t="shared" si="478"/>
        <v>0</v>
      </c>
      <c r="BL1103" s="226">
        <f t="shared" si="479"/>
        <v>100</v>
      </c>
      <c r="BM1103" s="226">
        <f t="shared" si="480"/>
        <v>0</v>
      </c>
      <c r="BN1103" s="237">
        <f t="shared" si="482"/>
        <v>1</v>
      </c>
      <c r="BO1103" s="237">
        <f t="shared" si="483"/>
        <v>0</v>
      </c>
      <c r="BP1103" s="237">
        <f t="shared" si="484"/>
        <v>2</v>
      </c>
      <c r="BQ1103" s="238">
        <f t="shared" si="485"/>
        <v>0</v>
      </c>
      <c r="BW1103" s="153">
        <f t="shared" si="486"/>
        <v>2019</v>
      </c>
    </row>
    <row r="1104" spans="1:75">
      <c r="A1104" s="170">
        <v>1161</v>
      </c>
      <c r="B1104" s="171">
        <v>46069</v>
      </c>
      <c r="C1104" s="223" t="s">
        <v>99</v>
      </c>
      <c r="D1104" s="130" t="str">
        <f t="shared" si="472"/>
        <v>FG</v>
      </c>
      <c r="E1104" s="172" t="s">
        <v>103</v>
      </c>
      <c r="F1104" s="172" t="s">
        <v>106</v>
      </c>
      <c r="G1104" s="173" t="s">
        <v>105</v>
      </c>
      <c r="H1104" s="173" t="s">
        <v>117</v>
      </c>
      <c r="I1104" s="173"/>
      <c r="J1104" s="105">
        <v>100742</v>
      </c>
      <c r="K1104" s="197" t="str">
        <f>VLOOKUP(J1104,'[3]Item List (3)'!A$1:B$110000,2,FALSE)</f>
        <v>IR.IR 32X41X28 </v>
      </c>
      <c r="L1104" s="105">
        <v>260127002</v>
      </c>
      <c r="M1104" s="198" t="str">
        <f t="shared" si="459"/>
        <v>IR</v>
      </c>
      <c r="N1104" s="153"/>
      <c r="O1104" s="199" t="str">
        <f t="shared" si="473"/>
        <v/>
      </c>
      <c r="P1104" s="153">
        <v>3</v>
      </c>
      <c r="Q1104" s="153">
        <v>1470</v>
      </c>
      <c r="R1104" s="153"/>
      <c r="S1104" s="153"/>
      <c r="T1104" s="153"/>
      <c r="U1104" s="209">
        <f t="shared" si="474"/>
        <v>1470</v>
      </c>
      <c r="V1104" s="153">
        <v>120</v>
      </c>
      <c r="W1104" s="153">
        <v>60</v>
      </c>
      <c r="X1104" s="153"/>
      <c r="Y1104" s="153"/>
      <c r="Z1104" s="153"/>
      <c r="AA1104" s="153"/>
      <c r="AB1104" s="153"/>
      <c r="AC1104" s="153"/>
      <c r="AD1104" s="153"/>
      <c r="AE1104" s="153"/>
      <c r="AF1104" s="153"/>
      <c r="AG1104" s="153"/>
      <c r="AH1104" s="153"/>
      <c r="AI1104" s="153"/>
      <c r="AJ1104" s="153"/>
      <c r="AK1104" s="153"/>
      <c r="AL1104" s="153"/>
      <c r="AM1104" s="153"/>
      <c r="AN1104" s="153"/>
      <c r="AO1104" s="153"/>
      <c r="AP1104" s="153"/>
      <c r="AQ1104" s="153">
        <v>60</v>
      </c>
      <c r="AR1104" s="153"/>
      <c r="AS1104" s="153"/>
      <c r="AT1104" s="153"/>
      <c r="AU1104" s="153"/>
      <c r="AV1104" s="153"/>
      <c r="AW1104" s="153"/>
      <c r="AX1104" s="153"/>
      <c r="AY1104" s="153"/>
      <c r="AZ1104" s="153"/>
      <c r="BA1104" s="153"/>
      <c r="BB1104" s="153"/>
      <c r="BC1104" s="153"/>
      <c r="BD1104" s="153"/>
      <c r="BE1104" s="153"/>
      <c r="BF1104" s="153"/>
      <c r="BG1104" s="223">
        <f t="shared" si="475"/>
        <v>240</v>
      </c>
      <c r="BH1104" s="224">
        <f t="shared" si="487"/>
        <v>4</v>
      </c>
      <c r="BI1104" s="225">
        <f t="shared" si="476"/>
        <v>2</v>
      </c>
      <c r="BJ1104" s="225">
        <f t="shared" si="477"/>
        <v>50</v>
      </c>
      <c r="BK1104" s="226">
        <f t="shared" si="478"/>
        <v>0</v>
      </c>
      <c r="BL1104" s="226">
        <f t="shared" si="479"/>
        <v>100</v>
      </c>
      <c r="BM1104" s="226">
        <f t="shared" si="480"/>
        <v>0</v>
      </c>
      <c r="BN1104" s="237">
        <f t="shared" si="482"/>
        <v>1</v>
      </c>
      <c r="BO1104" s="237">
        <f t="shared" si="483"/>
        <v>0</v>
      </c>
      <c r="BP1104" s="237">
        <f t="shared" si="484"/>
        <v>1</v>
      </c>
      <c r="BQ1104" s="238">
        <f t="shared" si="485"/>
        <v>0</v>
      </c>
      <c r="BW1104" s="153">
        <f t="shared" si="486"/>
        <v>4410</v>
      </c>
    </row>
    <row r="1105" spans="1:75">
      <c r="A1105" s="170">
        <v>1162</v>
      </c>
      <c r="B1105" s="171">
        <v>46069</v>
      </c>
      <c r="C1105" s="223" t="s">
        <v>99</v>
      </c>
      <c r="D1105" s="130" t="str">
        <f t="shared" si="472"/>
        <v>FG</v>
      </c>
      <c r="E1105" s="172" t="s">
        <v>103</v>
      </c>
      <c r="F1105" s="172" t="s">
        <v>106</v>
      </c>
      <c r="G1105" s="173" t="s">
        <v>105</v>
      </c>
      <c r="H1105" s="173" t="s">
        <v>117</v>
      </c>
      <c r="I1105" s="173"/>
      <c r="J1105" s="105">
        <v>200827.1</v>
      </c>
      <c r="K1105" s="197" t="str">
        <f>VLOOKUP(J1105,'[3]Item List (3)'!A$1:B$110000,2,FALSE)</f>
        <v>MNA.OR 4020 </v>
      </c>
      <c r="L1105" s="105">
        <v>260116006</v>
      </c>
      <c r="M1105" s="198" t="str">
        <f t="shared" si="459"/>
        <v>OR</v>
      </c>
      <c r="N1105" s="153"/>
      <c r="O1105" s="199" t="str">
        <f t="shared" si="473"/>
        <v/>
      </c>
      <c r="P1105" s="153">
        <v>1</v>
      </c>
      <c r="Q1105" s="153">
        <v>4050</v>
      </c>
      <c r="R1105" s="153"/>
      <c r="S1105" s="153"/>
      <c r="T1105" s="153"/>
      <c r="U1105" s="209">
        <f t="shared" si="474"/>
        <v>4050</v>
      </c>
      <c r="V1105" s="153">
        <v>120</v>
      </c>
      <c r="W1105" s="153">
        <v>60</v>
      </c>
      <c r="X1105" s="153"/>
      <c r="Y1105" s="153"/>
      <c r="Z1105" s="153"/>
      <c r="AA1105" s="153"/>
      <c r="AB1105" s="153"/>
      <c r="AC1105" s="153"/>
      <c r="AD1105" s="153"/>
      <c r="AE1105" s="153"/>
      <c r="AF1105" s="153"/>
      <c r="AG1105" s="153"/>
      <c r="AH1105" s="153"/>
      <c r="AI1105" s="153"/>
      <c r="AJ1105" s="153"/>
      <c r="AK1105" s="153"/>
      <c r="AL1105" s="153"/>
      <c r="AM1105" s="153"/>
      <c r="AN1105" s="153"/>
      <c r="AO1105" s="153"/>
      <c r="AP1105" s="153"/>
      <c r="AQ1105" s="153">
        <v>60</v>
      </c>
      <c r="AR1105" s="153"/>
      <c r="AS1105" s="153"/>
      <c r="AT1105" s="153"/>
      <c r="AU1105" s="153"/>
      <c r="AV1105" s="153"/>
      <c r="AW1105" s="153"/>
      <c r="AX1105" s="153"/>
      <c r="AY1105" s="153"/>
      <c r="AZ1105" s="153"/>
      <c r="BA1105" s="153"/>
      <c r="BB1105" s="153"/>
      <c r="BC1105" s="153"/>
      <c r="BD1105" s="153"/>
      <c r="BE1105" s="153"/>
      <c r="BF1105" s="153"/>
      <c r="BG1105" s="223">
        <f t="shared" si="475"/>
        <v>240</v>
      </c>
      <c r="BH1105" s="224">
        <f t="shared" si="487"/>
        <v>4</v>
      </c>
      <c r="BI1105" s="225">
        <f t="shared" si="476"/>
        <v>2</v>
      </c>
      <c r="BJ1105" s="225">
        <f t="shared" si="477"/>
        <v>50</v>
      </c>
      <c r="BK1105" s="226">
        <f t="shared" si="478"/>
        <v>0</v>
      </c>
      <c r="BL1105" s="226">
        <f t="shared" si="479"/>
        <v>100</v>
      </c>
      <c r="BM1105" s="226">
        <f t="shared" si="480"/>
        <v>0</v>
      </c>
      <c r="BN1105" s="237">
        <f t="shared" si="482"/>
        <v>1</v>
      </c>
      <c r="BO1105" s="237">
        <f t="shared" si="483"/>
        <v>0</v>
      </c>
      <c r="BP1105" s="237">
        <f t="shared" si="484"/>
        <v>1</v>
      </c>
      <c r="BQ1105" s="238">
        <f t="shared" si="485"/>
        <v>0</v>
      </c>
      <c r="BW1105" s="153">
        <f t="shared" si="486"/>
        <v>4050</v>
      </c>
    </row>
    <row r="1106" spans="1:75">
      <c r="A1106" s="170">
        <v>1163</v>
      </c>
      <c r="B1106" s="171">
        <v>46069</v>
      </c>
      <c r="C1106" s="223" t="s">
        <v>97</v>
      </c>
      <c r="D1106" s="130" t="str">
        <f t="shared" si="472"/>
        <v>CG</v>
      </c>
      <c r="E1106" s="172" t="s">
        <v>109</v>
      </c>
      <c r="F1106" s="172"/>
      <c r="G1106" s="173"/>
      <c r="H1106" s="173"/>
      <c r="I1106" s="173"/>
      <c r="J1106" s="105"/>
      <c r="K1106" s="197" t="e">
        <f>VLOOKUP(J1106,'[3]Item List (3)'!A$1:B$110000,2,FALSE)</f>
        <v>#N/A</v>
      </c>
      <c r="L1106" s="105"/>
      <c r="M1106" s="198" t="str">
        <f t="shared" si="459"/>
        <v>IR</v>
      </c>
      <c r="N1106" s="153"/>
      <c r="O1106" s="199" t="str">
        <f t="shared" si="473"/>
        <v/>
      </c>
      <c r="P1106" s="153"/>
      <c r="Q1106" s="153"/>
      <c r="R1106" s="153"/>
      <c r="S1106" s="153"/>
      <c r="T1106" s="153"/>
      <c r="U1106" s="209">
        <f t="shared" si="474"/>
        <v>0</v>
      </c>
      <c r="V1106" s="153"/>
      <c r="W1106" s="153"/>
      <c r="X1106" s="153"/>
      <c r="Y1106" s="153"/>
      <c r="Z1106" s="153"/>
      <c r="AA1106" s="153"/>
      <c r="AB1106" s="153"/>
      <c r="AC1106" s="153"/>
      <c r="AD1106" s="153"/>
      <c r="AE1106" s="153"/>
      <c r="AF1106" s="153"/>
      <c r="AG1106" s="153"/>
      <c r="AH1106" s="153"/>
      <c r="AI1106" s="153"/>
      <c r="AJ1106" s="153"/>
      <c r="AK1106" s="153"/>
      <c r="AL1106" s="153"/>
      <c r="AM1106" s="153"/>
      <c r="AN1106" s="153"/>
      <c r="AO1106" s="153"/>
      <c r="AP1106" s="153"/>
      <c r="AQ1106" s="153"/>
      <c r="AR1106" s="153"/>
      <c r="AS1106" s="153"/>
      <c r="AT1106" s="153"/>
      <c r="AU1106" s="153"/>
      <c r="AV1106" s="153"/>
      <c r="AW1106" s="153"/>
      <c r="AX1106" s="153"/>
      <c r="AY1106" s="153"/>
      <c r="AZ1106" s="153"/>
      <c r="BA1106" s="153"/>
      <c r="BB1106" s="153"/>
      <c r="BC1106" s="153"/>
      <c r="BD1106" s="153"/>
      <c r="BE1106" s="153"/>
      <c r="BF1106" s="153">
        <v>480</v>
      </c>
      <c r="BG1106" s="223">
        <f t="shared" si="475"/>
        <v>480</v>
      </c>
      <c r="BH1106" s="224">
        <f t="shared" si="487"/>
        <v>8</v>
      </c>
      <c r="BI1106" s="225">
        <f t="shared" si="476"/>
        <v>0</v>
      </c>
      <c r="BJ1106" s="225">
        <f t="shared" si="477"/>
        <v>0</v>
      </c>
      <c r="BK1106" s="226">
        <f t="shared" si="478"/>
        <v>0</v>
      </c>
      <c r="BL1106" s="226">
        <f t="shared" si="479"/>
        <v>0</v>
      </c>
      <c r="BM1106" s="226">
        <f t="shared" si="480"/>
        <v>0</v>
      </c>
      <c r="BN1106" s="237">
        <f t="shared" si="482"/>
        <v>8</v>
      </c>
      <c r="BO1106" s="237">
        <f t="shared" si="483"/>
        <v>0</v>
      </c>
      <c r="BP1106" s="237">
        <f t="shared" si="484"/>
        <v>0</v>
      </c>
      <c r="BQ1106" s="238">
        <f t="shared" si="485"/>
        <v>0</v>
      </c>
      <c r="BW1106" s="153">
        <f t="shared" si="486"/>
        <v>0</v>
      </c>
    </row>
    <row r="1107" spans="1:75">
      <c r="A1107" s="170">
        <v>1164</v>
      </c>
      <c r="B1107" s="171">
        <v>46069</v>
      </c>
      <c r="C1107" s="223" t="s">
        <v>99</v>
      </c>
      <c r="D1107" s="130" t="str">
        <f t="shared" si="472"/>
        <v>CG</v>
      </c>
      <c r="E1107" s="172" t="s">
        <v>109</v>
      </c>
      <c r="F1107" s="172"/>
      <c r="G1107" s="173"/>
      <c r="H1107" s="173"/>
      <c r="I1107" s="173"/>
      <c r="J1107" s="105"/>
      <c r="K1107" s="197" t="e">
        <f>VLOOKUP(J1107,'[3]Item List (3)'!A$1:B$110000,2,FALSE)</f>
        <v>#N/A</v>
      </c>
      <c r="L1107" s="105"/>
      <c r="M1107" s="198" t="str">
        <f t="shared" si="459"/>
        <v>IR</v>
      </c>
      <c r="N1107" s="153"/>
      <c r="O1107" s="199" t="str">
        <f t="shared" si="473"/>
        <v/>
      </c>
      <c r="P1107" s="153"/>
      <c r="Q1107" s="153"/>
      <c r="R1107" s="153"/>
      <c r="S1107" s="153"/>
      <c r="T1107" s="153"/>
      <c r="U1107" s="209">
        <f t="shared" si="474"/>
        <v>0</v>
      </c>
      <c r="V1107" s="153"/>
      <c r="W1107" s="153"/>
      <c r="X1107" s="153"/>
      <c r="Y1107" s="153"/>
      <c r="Z1107" s="153"/>
      <c r="AA1107" s="153"/>
      <c r="AB1107" s="153"/>
      <c r="AC1107" s="153"/>
      <c r="AD1107" s="153"/>
      <c r="AE1107" s="153"/>
      <c r="AF1107" s="153"/>
      <c r="AG1107" s="153"/>
      <c r="AH1107" s="153"/>
      <c r="AI1107" s="153"/>
      <c r="AJ1107" s="153"/>
      <c r="AK1107" s="153"/>
      <c r="AL1107" s="153"/>
      <c r="AM1107" s="153"/>
      <c r="AN1107" s="153"/>
      <c r="AO1107" s="153"/>
      <c r="AP1107" s="153"/>
      <c r="AQ1107" s="153"/>
      <c r="AR1107" s="153"/>
      <c r="AS1107" s="153"/>
      <c r="AT1107" s="153"/>
      <c r="AU1107" s="153"/>
      <c r="AV1107" s="153"/>
      <c r="AW1107" s="153"/>
      <c r="AX1107" s="153"/>
      <c r="AY1107" s="153"/>
      <c r="AZ1107" s="153"/>
      <c r="BA1107" s="153"/>
      <c r="BB1107" s="153"/>
      <c r="BC1107" s="153"/>
      <c r="BD1107" s="153"/>
      <c r="BE1107" s="153"/>
      <c r="BF1107" s="153">
        <v>480</v>
      </c>
      <c r="BG1107" s="223">
        <f t="shared" si="475"/>
        <v>480</v>
      </c>
      <c r="BH1107" s="224">
        <f t="shared" si="487"/>
        <v>8</v>
      </c>
      <c r="BI1107" s="225">
        <f t="shared" si="476"/>
        <v>0</v>
      </c>
      <c r="BJ1107" s="225">
        <f t="shared" si="477"/>
        <v>0</v>
      </c>
      <c r="BK1107" s="226">
        <f t="shared" si="478"/>
        <v>0</v>
      </c>
      <c r="BL1107" s="226">
        <f t="shared" si="479"/>
        <v>0</v>
      </c>
      <c r="BM1107" s="226">
        <f t="shared" si="480"/>
        <v>0</v>
      </c>
      <c r="BN1107" s="237">
        <f t="shared" si="482"/>
        <v>8</v>
      </c>
      <c r="BO1107" s="237">
        <f t="shared" si="483"/>
        <v>0</v>
      </c>
      <c r="BP1107" s="237">
        <f t="shared" si="484"/>
        <v>0</v>
      </c>
      <c r="BQ1107" s="238">
        <f t="shared" si="485"/>
        <v>0</v>
      </c>
      <c r="BW1107" s="153">
        <f t="shared" si="486"/>
        <v>0</v>
      </c>
    </row>
    <row r="1108" spans="1:75">
      <c r="A1108" s="170">
        <v>1165</v>
      </c>
      <c r="B1108" s="171">
        <v>46069</v>
      </c>
      <c r="C1108" s="223" t="s">
        <v>97</v>
      </c>
      <c r="D1108" s="130" t="str">
        <f t="shared" si="472"/>
        <v>CG</v>
      </c>
      <c r="E1108" s="172" t="s">
        <v>110</v>
      </c>
      <c r="F1108" s="172" t="s">
        <v>114</v>
      </c>
      <c r="G1108" s="173" t="s">
        <v>190</v>
      </c>
      <c r="H1108" s="173" t="s">
        <v>191</v>
      </c>
      <c r="I1108" s="173" t="s">
        <v>182</v>
      </c>
      <c r="J1108" s="105">
        <v>208497</v>
      </c>
      <c r="K1108" s="197" t="str">
        <f>VLOOKUP(J1108,'[3]Item List (3)'!A$1:B$110000,2,FALSE)</f>
        <v>NB.OR 95076 </v>
      </c>
      <c r="L1108" s="105">
        <v>260129019</v>
      </c>
      <c r="M1108" s="198" t="str">
        <f t="shared" si="459"/>
        <v>OR</v>
      </c>
      <c r="N1108" s="153"/>
      <c r="O1108" s="199" t="str">
        <f t="shared" si="473"/>
        <v/>
      </c>
      <c r="P1108" s="153">
        <v>1</v>
      </c>
      <c r="Q1108" s="153">
        <v>2011</v>
      </c>
      <c r="R1108" s="153"/>
      <c r="S1108" s="153">
        <v>4</v>
      </c>
      <c r="T1108" s="153"/>
      <c r="U1108" s="209">
        <f t="shared" si="474"/>
        <v>2015</v>
      </c>
      <c r="V1108" s="153">
        <v>120</v>
      </c>
      <c r="W1108" s="153"/>
      <c r="X1108" s="153"/>
      <c r="Y1108" s="153"/>
      <c r="Z1108" s="153"/>
      <c r="AA1108" s="153"/>
      <c r="AB1108" s="153"/>
      <c r="AC1108" s="153"/>
      <c r="AD1108" s="153"/>
      <c r="AE1108" s="153"/>
      <c r="AF1108" s="153"/>
      <c r="AG1108" s="153"/>
      <c r="AH1108" s="153"/>
      <c r="AI1108" s="153"/>
      <c r="AJ1108" s="153"/>
      <c r="AK1108" s="153"/>
      <c r="AL1108" s="153"/>
      <c r="AM1108" s="153"/>
      <c r="AN1108" s="153"/>
      <c r="AO1108" s="153"/>
      <c r="AP1108" s="153"/>
      <c r="AQ1108" s="153">
        <v>120</v>
      </c>
      <c r="AR1108" s="153"/>
      <c r="AS1108" s="153"/>
      <c r="AT1108" s="153"/>
      <c r="AU1108" s="153"/>
      <c r="AV1108" s="153"/>
      <c r="AW1108" s="153"/>
      <c r="AX1108" s="153"/>
      <c r="AY1108" s="153"/>
      <c r="AZ1108" s="153"/>
      <c r="BA1108" s="153"/>
      <c r="BB1108" s="153"/>
      <c r="BC1108" s="153"/>
      <c r="BD1108" s="153"/>
      <c r="BE1108" s="153"/>
      <c r="BF1108" s="153"/>
      <c r="BG1108" s="223">
        <f t="shared" si="475"/>
        <v>240</v>
      </c>
      <c r="BH1108" s="224">
        <f t="shared" si="487"/>
        <v>4</v>
      </c>
      <c r="BI1108" s="225">
        <f t="shared" si="476"/>
        <v>2</v>
      </c>
      <c r="BJ1108" s="225">
        <f t="shared" si="477"/>
        <v>50</v>
      </c>
      <c r="BK1108" s="226">
        <f t="shared" si="478"/>
        <v>0</v>
      </c>
      <c r="BL1108" s="226">
        <f t="shared" si="479"/>
        <v>99.8014888337469</v>
      </c>
      <c r="BM1108" s="226">
        <f t="shared" si="480"/>
        <v>0</v>
      </c>
      <c r="BN1108" s="237">
        <f t="shared" si="482"/>
        <v>0</v>
      </c>
      <c r="BO1108" s="237">
        <f t="shared" si="483"/>
        <v>0</v>
      </c>
      <c r="BP1108" s="237">
        <f t="shared" si="484"/>
        <v>2</v>
      </c>
      <c r="BQ1108" s="238">
        <f t="shared" si="485"/>
        <v>0</v>
      </c>
      <c r="BW1108" s="153">
        <f t="shared" si="486"/>
        <v>2011</v>
      </c>
    </row>
    <row r="1109" spans="1:75">
      <c r="A1109" s="170">
        <v>1166</v>
      </c>
      <c r="B1109" s="171">
        <v>46069</v>
      </c>
      <c r="C1109" s="223" t="s">
        <v>97</v>
      </c>
      <c r="D1109" s="130" t="str">
        <f t="shared" si="472"/>
        <v>CG</v>
      </c>
      <c r="E1109" s="172" t="s">
        <v>110</v>
      </c>
      <c r="F1109" s="172" t="s">
        <v>114</v>
      </c>
      <c r="G1109" s="173" t="s">
        <v>190</v>
      </c>
      <c r="H1109" s="173" t="s">
        <v>191</v>
      </c>
      <c r="I1109" s="173" t="s">
        <v>182</v>
      </c>
      <c r="J1109" s="105">
        <v>208246</v>
      </c>
      <c r="K1109" s="197" t="str">
        <f>VLOOKUP(J1109,'[3]Item List (3)'!A$1:B$110000,2,FALSE)</f>
        <v>OR. 208 YY2 </v>
      </c>
      <c r="L1109" s="105"/>
      <c r="M1109" s="198" t="str">
        <f t="shared" ref="M1109:M1172" si="488">IF((LEFT(J1109))="2",$L$2,$J$2)</f>
        <v>OR</v>
      </c>
      <c r="N1109" s="153"/>
      <c r="O1109" s="199" t="str">
        <f t="shared" si="473"/>
        <v/>
      </c>
      <c r="P1109" s="153">
        <v>3</v>
      </c>
      <c r="Q1109" s="153">
        <v>1140</v>
      </c>
      <c r="R1109" s="153"/>
      <c r="S1109" s="153"/>
      <c r="T1109" s="153"/>
      <c r="U1109" s="209">
        <f t="shared" si="474"/>
        <v>1140</v>
      </c>
      <c r="V1109" s="153">
        <v>60</v>
      </c>
      <c r="W1109" s="153">
        <v>120</v>
      </c>
      <c r="X1109" s="153"/>
      <c r="Y1109" s="153"/>
      <c r="Z1109" s="153"/>
      <c r="AA1109" s="153"/>
      <c r="AB1109" s="153"/>
      <c r="AC1109" s="153"/>
      <c r="AD1109" s="153"/>
      <c r="AE1109" s="153"/>
      <c r="AF1109" s="153"/>
      <c r="AG1109" s="153"/>
      <c r="AH1109" s="153"/>
      <c r="AI1109" s="153"/>
      <c r="AJ1109" s="153"/>
      <c r="AK1109" s="153"/>
      <c r="AL1109" s="153"/>
      <c r="AM1109" s="153"/>
      <c r="AN1109" s="153"/>
      <c r="AO1109" s="153"/>
      <c r="AP1109" s="153"/>
      <c r="AQ1109" s="153"/>
      <c r="AR1109" s="153"/>
      <c r="AS1109" s="153"/>
      <c r="AT1109" s="153"/>
      <c r="AU1109" s="153"/>
      <c r="AV1109" s="153"/>
      <c r="AW1109" s="153"/>
      <c r="AX1109" s="153"/>
      <c r="AY1109" s="153"/>
      <c r="AZ1109" s="153"/>
      <c r="BA1109" s="153"/>
      <c r="BB1109" s="153"/>
      <c r="BC1109" s="153"/>
      <c r="BD1109" s="153"/>
      <c r="BE1109" s="153"/>
      <c r="BF1109" s="153"/>
      <c r="BG1109" s="223">
        <f t="shared" si="475"/>
        <v>180</v>
      </c>
      <c r="BH1109" s="224">
        <f t="shared" si="487"/>
        <v>3</v>
      </c>
      <c r="BI1109" s="225">
        <f t="shared" si="476"/>
        <v>1</v>
      </c>
      <c r="BJ1109" s="225">
        <f t="shared" si="477"/>
        <v>33.3333333333333</v>
      </c>
      <c r="BK1109" s="226">
        <f t="shared" si="478"/>
        <v>0</v>
      </c>
      <c r="BL1109" s="226">
        <f t="shared" si="479"/>
        <v>100</v>
      </c>
      <c r="BM1109" s="226">
        <f t="shared" si="480"/>
        <v>0</v>
      </c>
      <c r="BN1109" s="237">
        <f t="shared" si="482"/>
        <v>2</v>
      </c>
      <c r="BO1109" s="237">
        <f t="shared" si="483"/>
        <v>0</v>
      </c>
      <c r="BP1109" s="237">
        <f t="shared" si="484"/>
        <v>0</v>
      </c>
      <c r="BQ1109" s="238">
        <f t="shared" si="485"/>
        <v>0</v>
      </c>
      <c r="BW1109" s="153">
        <f t="shared" si="486"/>
        <v>3420</v>
      </c>
    </row>
    <row r="1110" spans="1:75">
      <c r="A1110" s="170">
        <v>1167</v>
      </c>
      <c r="B1110" s="171">
        <v>46069</v>
      </c>
      <c r="C1110" s="223" t="s">
        <v>97</v>
      </c>
      <c r="D1110" s="130" t="str">
        <f t="shared" si="472"/>
        <v>CG</v>
      </c>
      <c r="E1110" s="172" t="s">
        <v>110</v>
      </c>
      <c r="F1110" s="172" t="s">
        <v>111</v>
      </c>
      <c r="G1110" s="173" t="s">
        <v>190</v>
      </c>
      <c r="H1110" s="173" t="s">
        <v>191</v>
      </c>
      <c r="I1110" s="173" t="s">
        <v>182</v>
      </c>
      <c r="J1110" s="105">
        <v>208246</v>
      </c>
      <c r="K1110" s="197" t="str">
        <f>VLOOKUP(J1110,'[3]Item List (3)'!A$1:B$110000,2,FALSE)</f>
        <v>OR. 208 YY2 </v>
      </c>
      <c r="L1110" s="105"/>
      <c r="M1110" s="198" t="str">
        <f t="shared" si="488"/>
        <v>OR</v>
      </c>
      <c r="N1110" s="153"/>
      <c r="O1110" s="199" t="str">
        <f t="shared" si="473"/>
        <v/>
      </c>
      <c r="P1110" s="153">
        <v>1</v>
      </c>
      <c r="Q1110" s="153">
        <v>1352</v>
      </c>
      <c r="R1110" s="153"/>
      <c r="S1110" s="153"/>
      <c r="T1110" s="153"/>
      <c r="U1110" s="209">
        <f t="shared" si="474"/>
        <v>1352</v>
      </c>
      <c r="V1110" s="153">
        <v>60</v>
      </c>
      <c r="W1110" s="153"/>
      <c r="X1110" s="153"/>
      <c r="Y1110" s="153"/>
      <c r="Z1110" s="153"/>
      <c r="AA1110" s="153"/>
      <c r="AB1110" s="153"/>
      <c r="AC1110" s="153"/>
      <c r="AD1110" s="153"/>
      <c r="AE1110" s="153"/>
      <c r="AF1110" s="153"/>
      <c r="AG1110" s="153"/>
      <c r="AH1110" s="153"/>
      <c r="AI1110" s="153"/>
      <c r="AJ1110" s="153"/>
      <c r="AK1110" s="153"/>
      <c r="AL1110" s="153"/>
      <c r="AM1110" s="153"/>
      <c r="AN1110" s="153"/>
      <c r="AO1110" s="153"/>
      <c r="AP1110" s="153"/>
      <c r="AQ1110" s="153"/>
      <c r="AR1110" s="153"/>
      <c r="AS1110" s="153"/>
      <c r="AT1110" s="153"/>
      <c r="AU1110" s="153"/>
      <c r="AV1110" s="153"/>
      <c r="AW1110" s="153"/>
      <c r="AX1110" s="153"/>
      <c r="AY1110" s="153"/>
      <c r="AZ1110" s="153"/>
      <c r="BA1110" s="153"/>
      <c r="BB1110" s="153"/>
      <c r="BC1110" s="153"/>
      <c r="BD1110" s="153"/>
      <c r="BE1110" s="153"/>
      <c r="BF1110" s="153"/>
      <c r="BG1110" s="223">
        <f t="shared" si="475"/>
        <v>60</v>
      </c>
      <c r="BH1110" s="224">
        <f t="shared" si="487"/>
        <v>1</v>
      </c>
      <c r="BI1110" s="225">
        <f t="shared" si="476"/>
        <v>1</v>
      </c>
      <c r="BJ1110" s="225">
        <f t="shared" si="477"/>
        <v>100</v>
      </c>
      <c r="BK1110" s="226">
        <f t="shared" si="478"/>
        <v>0</v>
      </c>
      <c r="BL1110" s="226">
        <f t="shared" si="479"/>
        <v>100</v>
      </c>
      <c r="BM1110" s="226">
        <f t="shared" si="480"/>
        <v>0</v>
      </c>
      <c r="BN1110" s="237">
        <f t="shared" si="482"/>
        <v>0</v>
      </c>
      <c r="BO1110" s="237">
        <f t="shared" si="483"/>
        <v>0</v>
      </c>
      <c r="BP1110" s="237">
        <f t="shared" si="484"/>
        <v>0</v>
      </c>
      <c r="BQ1110" s="238">
        <f t="shared" si="485"/>
        <v>0</v>
      </c>
      <c r="BW1110" s="153">
        <f t="shared" si="486"/>
        <v>1352</v>
      </c>
    </row>
    <row r="1111" spans="1:75">
      <c r="A1111" s="170">
        <v>1168</v>
      </c>
      <c r="B1111" s="171">
        <v>46069</v>
      </c>
      <c r="C1111" s="223" t="s">
        <v>99</v>
      </c>
      <c r="D1111" s="130" t="str">
        <f t="shared" si="472"/>
        <v>CG</v>
      </c>
      <c r="E1111" s="172" t="s">
        <v>110</v>
      </c>
      <c r="F1111" s="172" t="s">
        <v>111</v>
      </c>
      <c r="G1111" s="173" t="s">
        <v>115</v>
      </c>
      <c r="H1111" s="173" t="s">
        <v>116</v>
      </c>
      <c r="I1111" s="173" t="s">
        <v>192</v>
      </c>
      <c r="J1111" s="105">
        <v>208246</v>
      </c>
      <c r="K1111" s="197" t="str">
        <f>VLOOKUP(J1111,'[3]Item List (3)'!A$1:B$110000,2,FALSE)</f>
        <v>OR. 208 YY2 </v>
      </c>
      <c r="L1111" s="105">
        <v>260129015</v>
      </c>
      <c r="M1111" s="198" t="str">
        <f t="shared" si="488"/>
        <v>OR</v>
      </c>
      <c r="N1111" s="153"/>
      <c r="O1111" s="199" t="str">
        <f t="shared" si="473"/>
        <v/>
      </c>
      <c r="P1111" s="153">
        <v>1</v>
      </c>
      <c r="Q1111" s="153">
        <v>1210</v>
      </c>
      <c r="R1111" s="153"/>
      <c r="S1111" s="153"/>
      <c r="T1111" s="153"/>
      <c r="U1111" s="209">
        <f t="shared" si="474"/>
        <v>1210</v>
      </c>
      <c r="V1111" s="153">
        <v>60</v>
      </c>
      <c r="W1111" s="153"/>
      <c r="X1111" s="153">
        <v>40</v>
      </c>
      <c r="Y1111" s="153"/>
      <c r="Z1111" s="153"/>
      <c r="AA1111" s="153"/>
      <c r="AB1111" s="153"/>
      <c r="AC1111" s="153"/>
      <c r="AD1111" s="153"/>
      <c r="AE1111" s="153"/>
      <c r="AF1111" s="153"/>
      <c r="AG1111" s="153"/>
      <c r="AH1111" s="153"/>
      <c r="AI1111" s="153"/>
      <c r="AJ1111" s="153"/>
      <c r="AK1111" s="153"/>
      <c r="AL1111" s="153"/>
      <c r="AM1111" s="153"/>
      <c r="AN1111" s="153"/>
      <c r="AO1111" s="153"/>
      <c r="AP1111" s="153"/>
      <c r="AQ1111" s="153">
        <v>90</v>
      </c>
      <c r="AR1111" s="153"/>
      <c r="AS1111" s="153"/>
      <c r="AT1111" s="153"/>
      <c r="AU1111" s="153"/>
      <c r="AV1111" s="153"/>
      <c r="AW1111" s="153"/>
      <c r="AX1111" s="153"/>
      <c r="AY1111" s="153"/>
      <c r="AZ1111" s="153"/>
      <c r="BA1111" s="153"/>
      <c r="BB1111" s="153"/>
      <c r="BC1111" s="153"/>
      <c r="BD1111" s="153"/>
      <c r="BE1111" s="153"/>
      <c r="BF1111" s="153"/>
      <c r="BG1111" s="223">
        <f t="shared" ref="BG1092:BG1173" si="489">SUM(V1111:BF1111)</f>
        <v>190</v>
      </c>
      <c r="BH1111" s="224">
        <f t="shared" si="487"/>
        <v>3.16666666666667</v>
      </c>
      <c r="BI1111" s="225">
        <f t="shared" si="476"/>
        <v>1</v>
      </c>
      <c r="BJ1111" s="225">
        <f t="shared" si="477"/>
        <v>31.5789473684211</v>
      </c>
      <c r="BK1111" s="226">
        <f t="shared" si="478"/>
        <v>0</v>
      </c>
      <c r="BL1111" s="226">
        <f t="shared" si="479"/>
        <v>100</v>
      </c>
      <c r="BM1111" s="226">
        <f t="shared" si="480"/>
        <v>0</v>
      </c>
      <c r="BN1111" s="237">
        <f t="shared" si="482"/>
        <v>0</v>
      </c>
      <c r="BO1111" s="237">
        <f t="shared" si="483"/>
        <v>0</v>
      </c>
      <c r="BP1111" s="237">
        <f t="shared" si="484"/>
        <v>2.16666666666667</v>
      </c>
      <c r="BQ1111" s="238">
        <f t="shared" si="485"/>
        <v>0</v>
      </c>
      <c r="BW1111" s="153">
        <f t="shared" si="486"/>
        <v>1210</v>
      </c>
    </row>
    <row r="1112" spans="1:75">
      <c r="A1112" s="170">
        <v>1169</v>
      </c>
      <c r="B1112" s="171">
        <v>46069</v>
      </c>
      <c r="C1112" s="223" t="s">
        <v>99</v>
      </c>
      <c r="D1112" s="130" t="str">
        <f t="shared" si="472"/>
        <v>CG</v>
      </c>
      <c r="E1112" s="172" t="s">
        <v>110</v>
      </c>
      <c r="F1112" s="172" t="s">
        <v>111</v>
      </c>
      <c r="G1112" s="173" t="s">
        <v>115</v>
      </c>
      <c r="H1112" s="173" t="s">
        <v>116</v>
      </c>
      <c r="I1112" s="173" t="s">
        <v>192</v>
      </c>
      <c r="J1112" s="105">
        <v>208246</v>
      </c>
      <c r="K1112" s="197" t="str">
        <f>VLOOKUP(J1112,'[3]Item List (3)'!A$1:B$110000,2,FALSE)</f>
        <v>OR. 208 YY2 </v>
      </c>
      <c r="L1112" s="105">
        <v>260129015</v>
      </c>
      <c r="M1112" s="198" t="str">
        <f t="shared" si="488"/>
        <v>OR</v>
      </c>
      <c r="N1112" s="153"/>
      <c r="O1112" s="199" t="str">
        <f t="shared" si="473"/>
        <v/>
      </c>
      <c r="P1112" s="153">
        <v>1</v>
      </c>
      <c r="Q1112" s="153">
        <v>4060</v>
      </c>
      <c r="R1112" s="153"/>
      <c r="S1112" s="153"/>
      <c r="T1112" s="153"/>
      <c r="U1112" s="209">
        <f t="shared" si="474"/>
        <v>4060</v>
      </c>
      <c r="V1112" s="153">
        <v>120</v>
      </c>
      <c r="W1112" s="153"/>
      <c r="X1112" s="153"/>
      <c r="Y1112" s="153"/>
      <c r="Z1112" s="153"/>
      <c r="AA1112" s="153"/>
      <c r="AB1112" s="153"/>
      <c r="AC1112" s="153"/>
      <c r="AD1112" s="153"/>
      <c r="AE1112" s="153"/>
      <c r="AF1112" s="153"/>
      <c r="AG1112" s="153"/>
      <c r="AH1112" s="153"/>
      <c r="AI1112" s="153"/>
      <c r="AJ1112" s="153"/>
      <c r="AK1112" s="153"/>
      <c r="AL1112" s="153"/>
      <c r="AM1112" s="153"/>
      <c r="AN1112" s="153"/>
      <c r="AO1112" s="153"/>
      <c r="AP1112" s="153"/>
      <c r="AQ1112" s="153"/>
      <c r="AR1112" s="153"/>
      <c r="AS1112" s="153"/>
      <c r="AT1112" s="153"/>
      <c r="AU1112" s="153"/>
      <c r="AV1112" s="153"/>
      <c r="AW1112" s="153"/>
      <c r="AX1112" s="153"/>
      <c r="AY1112" s="153"/>
      <c r="AZ1112" s="153"/>
      <c r="BA1112" s="153"/>
      <c r="BB1112" s="153"/>
      <c r="BC1112" s="153"/>
      <c r="BD1112" s="153"/>
      <c r="BE1112" s="153"/>
      <c r="BF1112" s="153"/>
      <c r="BG1112" s="223">
        <f t="shared" si="489"/>
        <v>120</v>
      </c>
      <c r="BH1112" s="224">
        <f t="shared" si="487"/>
        <v>2</v>
      </c>
      <c r="BI1112" s="225">
        <f t="shared" ref="BI1096:BI1173" si="490">IFERROR(BH1112-SUM(W1112:BF1112)/60,0)</f>
        <v>2</v>
      </c>
      <c r="BJ1112" s="225">
        <f t="shared" ref="BJ1096:BJ1173" si="491">IFERROR(BI1112/BH1112*100,0)</f>
        <v>100</v>
      </c>
      <c r="BK1112" s="226">
        <f t="shared" ref="BK1096:BK1173" si="492">IFERROR(((U1112*N1112)/(BI1112*3600)*100),0)</f>
        <v>0</v>
      </c>
      <c r="BL1112" s="226">
        <f t="shared" ref="BL1096:BL1173" si="493">IFERROR(((U1112-(R1112+S1112+T1112))/U1112*100),0)</f>
        <v>100</v>
      </c>
      <c r="BM1112" s="226">
        <f t="shared" si="480"/>
        <v>0</v>
      </c>
      <c r="BN1112" s="237">
        <f t="shared" si="482"/>
        <v>0</v>
      </c>
      <c r="BO1112" s="237">
        <f t="shared" si="483"/>
        <v>0</v>
      </c>
      <c r="BP1112" s="237">
        <f t="shared" si="484"/>
        <v>0</v>
      </c>
      <c r="BQ1112" s="238">
        <f t="shared" si="485"/>
        <v>0</v>
      </c>
      <c r="BW1112" s="153">
        <f t="shared" si="486"/>
        <v>4060</v>
      </c>
    </row>
    <row r="1113" spans="1:75">
      <c r="A1113" s="170">
        <v>1170</v>
      </c>
      <c r="B1113" s="171">
        <v>46069</v>
      </c>
      <c r="C1113" s="223" t="s">
        <v>99</v>
      </c>
      <c r="D1113" s="130" t="str">
        <f t="shared" si="472"/>
        <v>CG</v>
      </c>
      <c r="E1113" s="172" t="s">
        <v>110</v>
      </c>
      <c r="F1113" s="172" t="s">
        <v>114</v>
      </c>
      <c r="G1113" s="173" t="s">
        <v>115</v>
      </c>
      <c r="H1113" s="173" t="s">
        <v>116</v>
      </c>
      <c r="I1113" s="173" t="s">
        <v>192</v>
      </c>
      <c r="J1113" s="105">
        <v>208246</v>
      </c>
      <c r="K1113" s="197" t="str">
        <f>VLOOKUP(J1113,'[3]Item List (3)'!A$1:B$110000,2,FALSE)</f>
        <v>OR. 208 YY2 </v>
      </c>
      <c r="L1113" s="105">
        <v>260129015</v>
      </c>
      <c r="M1113" s="198" t="str">
        <f t="shared" si="488"/>
        <v>OR</v>
      </c>
      <c r="N1113" s="153"/>
      <c r="O1113" s="199" t="str">
        <f t="shared" ref="O1113:O1148" si="494">IFERROR(3600/N1113,"")</f>
        <v/>
      </c>
      <c r="P1113" s="153">
        <v>1</v>
      </c>
      <c r="Q1113" s="153">
        <v>2832</v>
      </c>
      <c r="R1113" s="153"/>
      <c r="S1113" s="153">
        <v>24</v>
      </c>
      <c r="T1113" s="153"/>
      <c r="U1113" s="209">
        <f t="shared" si="474"/>
        <v>2856</v>
      </c>
      <c r="V1113" s="153">
        <v>110</v>
      </c>
      <c r="W1113" s="153"/>
      <c r="X1113" s="153"/>
      <c r="Y1113" s="153"/>
      <c r="Z1113" s="153"/>
      <c r="AA1113" s="153"/>
      <c r="AB1113" s="153"/>
      <c r="AC1113" s="153"/>
      <c r="AD1113" s="153"/>
      <c r="AE1113" s="153"/>
      <c r="AF1113" s="153"/>
      <c r="AG1113" s="153"/>
      <c r="AH1113" s="153"/>
      <c r="AI1113" s="153"/>
      <c r="AJ1113" s="153"/>
      <c r="AK1113" s="153"/>
      <c r="AL1113" s="153"/>
      <c r="AM1113" s="153"/>
      <c r="AN1113" s="153"/>
      <c r="AO1113" s="153"/>
      <c r="AP1113" s="153"/>
      <c r="AQ1113" s="153"/>
      <c r="AR1113" s="153"/>
      <c r="AS1113" s="153"/>
      <c r="AT1113" s="153"/>
      <c r="AU1113" s="153"/>
      <c r="AV1113" s="153"/>
      <c r="AW1113" s="153"/>
      <c r="AX1113" s="153"/>
      <c r="AY1113" s="153"/>
      <c r="AZ1113" s="153"/>
      <c r="BA1113" s="153"/>
      <c r="BB1113" s="153"/>
      <c r="BC1113" s="153"/>
      <c r="BD1113" s="153"/>
      <c r="BE1113" s="153"/>
      <c r="BF1113" s="153"/>
      <c r="BG1113" s="223">
        <f t="shared" si="489"/>
        <v>110</v>
      </c>
      <c r="BH1113" s="224">
        <f t="shared" si="487"/>
        <v>1.83333333333333</v>
      </c>
      <c r="BI1113" s="225">
        <f t="shared" si="490"/>
        <v>1.83333333333333</v>
      </c>
      <c r="BJ1113" s="225">
        <f t="shared" si="491"/>
        <v>100</v>
      </c>
      <c r="BK1113" s="226">
        <f t="shared" si="492"/>
        <v>0</v>
      </c>
      <c r="BL1113" s="226">
        <f t="shared" si="493"/>
        <v>99.1596638655462</v>
      </c>
      <c r="BM1113" s="226">
        <f t="shared" si="480"/>
        <v>0</v>
      </c>
      <c r="BN1113" s="237">
        <f t="shared" si="482"/>
        <v>0</v>
      </c>
      <c r="BO1113" s="237">
        <f t="shared" si="483"/>
        <v>0</v>
      </c>
      <c r="BP1113" s="237">
        <f t="shared" si="484"/>
        <v>0</v>
      </c>
      <c r="BQ1113" s="238">
        <f t="shared" si="485"/>
        <v>0</v>
      </c>
      <c r="BW1113" s="153">
        <f t="shared" si="486"/>
        <v>2832</v>
      </c>
    </row>
    <row r="1114" spans="1:75">
      <c r="A1114" s="170">
        <v>1171</v>
      </c>
      <c r="B1114" s="171">
        <v>46069</v>
      </c>
      <c r="C1114" s="223" t="s">
        <v>99</v>
      </c>
      <c r="D1114" s="130" t="str">
        <f t="shared" si="472"/>
        <v>CG</v>
      </c>
      <c r="E1114" s="172" t="s">
        <v>110</v>
      </c>
      <c r="F1114" s="172" t="s">
        <v>111</v>
      </c>
      <c r="G1114" s="173" t="s">
        <v>115</v>
      </c>
      <c r="H1114" s="173" t="s">
        <v>116</v>
      </c>
      <c r="I1114" s="173" t="s">
        <v>192</v>
      </c>
      <c r="J1114" s="105">
        <v>208246</v>
      </c>
      <c r="K1114" s="197" t="str">
        <f>VLOOKUP(J1114,'[3]Item List (3)'!A$1:B$110000,2,FALSE)</f>
        <v>OR. 208 YY2 </v>
      </c>
      <c r="L1114" s="105">
        <v>260129015</v>
      </c>
      <c r="M1114" s="198" t="str">
        <f t="shared" si="488"/>
        <v>OR</v>
      </c>
      <c r="N1114" s="153"/>
      <c r="O1114" s="199" t="str">
        <f t="shared" si="494"/>
        <v/>
      </c>
      <c r="P1114" s="153">
        <v>1</v>
      </c>
      <c r="Q1114" s="153">
        <v>1393</v>
      </c>
      <c r="R1114" s="153"/>
      <c r="S1114" s="153"/>
      <c r="T1114" s="153"/>
      <c r="U1114" s="209">
        <f t="shared" si="474"/>
        <v>1393</v>
      </c>
      <c r="V1114" s="153">
        <v>60</v>
      </c>
      <c r="W1114" s="153"/>
      <c r="X1114" s="153"/>
      <c r="Y1114" s="153"/>
      <c r="Z1114" s="153"/>
      <c r="AA1114" s="153"/>
      <c r="AB1114" s="153"/>
      <c r="AC1114" s="153"/>
      <c r="AD1114" s="153"/>
      <c r="AE1114" s="153"/>
      <c r="AF1114" s="153"/>
      <c r="AG1114" s="153"/>
      <c r="AH1114" s="153"/>
      <c r="AI1114" s="153"/>
      <c r="AJ1114" s="153"/>
      <c r="AK1114" s="153"/>
      <c r="AL1114" s="153"/>
      <c r="AM1114" s="153"/>
      <c r="AN1114" s="153"/>
      <c r="AO1114" s="153"/>
      <c r="AP1114" s="153"/>
      <c r="AQ1114" s="153"/>
      <c r="AR1114" s="153"/>
      <c r="AS1114" s="153"/>
      <c r="AT1114" s="153"/>
      <c r="AU1114" s="153"/>
      <c r="AV1114" s="153"/>
      <c r="AW1114" s="153"/>
      <c r="AX1114" s="153"/>
      <c r="AY1114" s="153"/>
      <c r="AZ1114" s="153"/>
      <c r="BA1114" s="153"/>
      <c r="BB1114" s="153"/>
      <c r="BC1114" s="153"/>
      <c r="BD1114" s="153"/>
      <c r="BE1114" s="153"/>
      <c r="BF1114" s="153"/>
      <c r="BG1114" s="223">
        <f t="shared" si="489"/>
        <v>60</v>
      </c>
      <c r="BH1114" s="224">
        <f t="shared" si="487"/>
        <v>1</v>
      </c>
      <c r="BI1114" s="225">
        <f t="shared" si="490"/>
        <v>1</v>
      </c>
      <c r="BJ1114" s="225">
        <f t="shared" si="491"/>
        <v>100</v>
      </c>
      <c r="BK1114" s="226">
        <f t="shared" si="492"/>
        <v>0</v>
      </c>
      <c r="BL1114" s="226">
        <f t="shared" si="493"/>
        <v>100</v>
      </c>
      <c r="BM1114" s="226">
        <f t="shared" si="480"/>
        <v>0</v>
      </c>
      <c r="BN1114" s="237">
        <f t="shared" si="482"/>
        <v>0</v>
      </c>
      <c r="BO1114" s="237">
        <f t="shared" si="483"/>
        <v>0</v>
      </c>
      <c r="BP1114" s="237">
        <f t="shared" si="484"/>
        <v>0</v>
      </c>
      <c r="BQ1114" s="238">
        <f t="shared" si="485"/>
        <v>0</v>
      </c>
      <c r="BW1114" s="153">
        <f t="shared" si="486"/>
        <v>1393</v>
      </c>
    </row>
    <row r="1115" spans="1:75">
      <c r="A1115" s="170">
        <v>1172</v>
      </c>
      <c r="B1115" s="171">
        <v>46069</v>
      </c>
      <c r="C1115" s="223" t="s">
        <v>97</v>
      </c>
      <c r="D1115" s="130" t="str">
        <f t="shared" si="472"/>
        <v>CG</v>
      </c>
      <c r="E1115" s="172" t="s">
        <v>118</v>
      </c>
      <c r="F1115" s="172" t="s">
        <v>114</v>
      </c>
      <c r="G1115" s="173" t="s">
        <v>112</v>
      </c>
      <c r="H1115" s="173" t="s">
        <v>113</v>
      </c>
      <c r="I1115" s="173" t="s">
        <v>189</v>
      </c>
      <c r="J1115" s="105">
        <v>208281</v>
      </c>
      <c r="K1115" s="197" t="str">
        <f>VLOOKUP(J1115,'[3]Item List (3)'!A$1:B$110000,2,FALSE)</f>
        <v>D.OR 14536 </v>
      </c>
      <c r="L1115" s="105"/>
      <c r="M1115" s="198" t="str">
        <f t="shared" si="488"/>
        <v>OR</v>
      </c>
      <c r="N1115" s="153"/>
      <c r="O1115" s="199" t="str">
        <f t="shared" si="494"/>
        <v/>
      </c>
      <c r="P1115" s="153">
        <v>4</v>
      </c>
      <c r="Q1115" s="153">
        <v>840</v>
      </c>
      <c r="R1115" s="153"/>
      <c r="S1115" s="153"/>
      <c r="T1115" s="153"/>
      <c r="U1115" s="209">
        <f t="shared" si="474"/>
        <v>840</v>
      </c>
      <c r="V1115" s="153">
        <v>180</v>
      </c>
      <c r="W1115" s="153">
        <v>75</v>
      </c>
      <c r="X1115" s="153"/>
      <c r="Y1115" s="153"/>
      <c r="Z1115" s="153"/>
      <c r="AA1115" s="153"/>
      <c r="AB1115" s="153"/>
      <c r="AC1115" s="153"/>
      <c r="AD1115" s="153"/>
      <c r="AE1115" s="153"/>
      <c r="AF1115" s="153"/>
      <c r="AG1115" s="153"/>
      <c r="AH1115" s="153"/>
      <c r="AI1115" s="153"/>
      <c r="AJ1115" s="153"/>
      <c r="AK1115" s="153"/>
      <c r="AL1115" s="153"/>
      <c r="AM1115" s="153"/>
      <c r="AN1115" s="153"/>
      <c r="AO1115" s="153"/>
      <c r="AP1115" s="153"/>
      <c r="AQ1115" s="153">
        <v>60</v>
      </c>
      <c r="AR1115" s="153"/>
      <c r="AS1115" s="153"/>
      <c r="AT1115" s="153"/>
      <c r="AU1115" s="153"/>
      <c r="AV1115" s="153"/>
      <c r="AW1115" s="153"/>
      <c r="AX1115" s="153"/>
      <c r="AY1115" s="153"/>
      <c r="AZ1115" s="153"/>
      <c r="BA1115" s="153"/>
      <c r="BB1115" s="153"/>
      <c r="BC1115" s="153"/>
      <c r="BD1115" s="153"/>
      <c r="BE1115" s="153"/>
      <c r="BF1115" s="153"/>
      <c r="BG1115" s="223">
        <f t="shared" si="489"/>
        <v>315</v>
      </c>
      <c r="BH1115" s="224">
        <f t="shared" si="487"/>
        <v>5.25</v>
      </c>
      <c r="BI1115" s="225">
        <f t="shared" si="490"/>
        <v>3</v>
      </c>
      <c r="BJ1115" s="225">
        <f t="shared" si="491"/>
        <v>57.1428571428571</v>
      </c>
      <c r="BK1115" s="226">
        <f t="shared" si="492"/>
        <v>0</v>
      </c>
      <c r="BL1115" s="226">
        <f t="shared" si="493"/>
        <v>100</v>
      </c>
      <c r="BM1115" s="226">
        <f t="shared" si="480"/>
        <v>0</v>
      </c>
      <c r="BN1115" s="237">
        <f t="shared" si="482"/>
        <v>1.25</v>
      </c>
      <c r="BO1115" s="237">
        <f t="shared" si="483"/>
        <v>0</v>
      </c>
      <c r="BP1115" s="237">
        <f t="shared" si="484"/>
        <v>1</v>
      </c>
      <c r="BQ1115" s="238">
        <f t="shared" si="485"/>
        <v>0</v>
      </c>
      <c r="BW1115" s="153">
        <f t="shared" si="486"/>
        <v>3360</v>
      </c>
    </row>
    <row r="1116" spans="1:75">
      <c r="A1116" s="170">
        <v>1173</v>
      </c>
      <c r="B1116" s="171">
        <v>46069</v>
      </c>
      <c r="C1116" s="223" t="s">
        <v>97</v>
      </c>
      <c r="D1116" s="130" t="str">
        <f t="shared" si="472"/>
        <v>CG</v>
      </c>
      <c r="E1116" s="172" t="s">
        <v>118</v>
      </c>
      <c r="F1116" s="172" t="s">
        <v>111</v>
      </c>
      <c r="G1116" s="173" t="s">
        <v>112</v>
      </c>
      <c r="H1116" s="173" t="s">
        <v>113</v>
      </c>
      <c r="I1116" s="173" t="s">
        <v>189</v>
      </c>
      <c r="J1116" s="105">
        <v>208332.01</v>
      </c>
      <c r="K1116" s="197" t="str">
        <f>VLOOKUP(J1116,'[3]Item List (3)'!A$1:B$110000,2,FALSE)</f>
        <v>NA/RNA.OR 6908</v>
      </c>
      <c r="L1116" s="105"/>
      <c r="M1116" s="198" t="str">
        <f t="shared" si="488"/>
        <v>OR</v>
      </c>
      <c r="N1116" s="153"/>
      <c r="O1116" s="199" t="str">
        <f t="shared" si="494"/>
        <v/>
      </c>
      <c r="P1116" s="153">
        <v>2</v>
      </c>
      <c r="Q1116" s="153">
        <v>470</v>
      </c>
      <c r="R1116" s="153"/>
      <c r="S1116" s="153"/>
      <c r="T1116" s="153"/>
      <c r="U1116" s="209">
        <f t="shared" si="474"/>
        <v>470</v>
      </c>
      <c r="V1116" s="153">
        <v>75</v>
      </c>
      <c r="W1116" s="153">
        <v>90</v>
      </c>
      <c r="X1116" s="153"/>
      <c r="Y1116" s="153"/>
      <c r="Z1116" s="153"/>
      <c r="AA1116" s="153"/>
      <c r="AB1116" s="153"/>
      <c r="AC1116" s="153"/>
      <c r="AD1116" s="153"/>
      <c r="AE1116" s="153"/>
      <c r="AF1116" s="153"/>
      <c r="AG1116" s="153"/>
      <c r="AH1116" s="153"/>
      <c r="AI1116" s="153"/>
      <c r="AJ1116" s="153"/>
      <c r="AK1116" s="153"/>
      <c r="AL1116" s="153"/>
      <c r="AM1116" s="153"/>
      <c r="AN1116" s="153"/>
      <c r="AO1116" s="153"/>
      <c r="AP1116" s="153"/>
      <c r="AQ1116" s="153"/>
      <c r="AR1116" s="153"/>
      <c r="AS1116" s="153"/>
      <c r="AT1116" s="153"/>
      <c r="AU1116" s="153"/>
      <c r="AV1116" s="153"/>
      <c r="AW1116" s="153"/>
      <c r="AX1116" s="153"/>
      <c r="AY1116" s="153"/>
      <c r="AZ1116" s="153"/>
      <c r="BA1116" s="153"/>
      <c r="BB1116" s="153"/>
      <c r="BC1116" s="153"/>
      <c r="BD1116" s="153"/>
      <c r="BE1116" s="153"/>
      <c r="BF1116" s="153"/>
      <c r="BG1116" s="223">
        <f t="shared" si="489"/>
        <v>165</v>
      </c>
      <c r="BH1116" s="224">
        <f t="shared" si="487"/>
        <v>2.75</v>
      </c>
      <c r="BI1116" s="225">
        <f t="shared" si="490"/>
        <v>1.25</v>
      </c>
      <c r="BJ1116" s="225">
        <f t="shared" si="491"/>
        <v>45.4545454545455</v>
      </c>
      <c r="BK1116" s="226">
        <f t="shared" si="492"/>
        <v>0</v>
      </c>
      <c r="BL1116" s="226">
        <f t="shared" si="493"/>
        <v>100</v>
      </c>
      <c r="BM1116" s="226">
        <f t="shared" si="480"/>
        <v>0</v>
      </c>
      <c r="BN1116" s="237">
        <f t="shared" si="482"/>
        <v>1.5</v>
      </c>
      <c r="BO1116" s="237">
        <f t="shared" si="483"/>
        <v>0</v>
      </c>
      <c r="BP1116" s="237">
        <f t="shared" si="484"/>
        <v>0</v>
      </c>
      <c r="BQ1116" s="238">
        <f t="shared" si="485"/>
        <v>0</v>
      </c>
      <c r="BW1116" s="153">
        <f t="shared" si="486"/>
        <v>940</v>
      </c>
    </row>
    <row r="1117" spans="1:75">
      <c r="A1117" s="170">
        <v>1174</v>
      </c>
      <c r="B1117" s="171">
        <v>46069</v>
      </c>
      <c r="C1117" s="223" t="s">
        <v>99</v>
      </c>
      <c r="D1117" s="130" t="str">
        <f t="shared" si="472"/>
        <v>CG</v>
      </c>
      <c r="E1117" s="172" t="s">
        <v>118</v>
      </c>
      <c r="F1117" s="172"/>
      <c r="G1117" s="173"/>
      <c r="H1117" s="173"/>
      <c r="I1117" s="173"/>
      <c r="J1117" s="105"/>
      <c r="K1117" s="197" t="e">
        <f>VLOOKUP(J1117,'[3]Item List (3)'!A$1:B$110000,2,FALSE)</f>
        <v>#N/A</v>
      </c>
      <c r="L1117" s="105"/>
      <c r="M1117" s="198" t="str">
        <f t="shared" si="488"/>
        <v>IR</v>
      </c>
      <c r="N1117" s="153"/>
      <c r="O1117" s="199" t="str">
        <f t="shared" si="494"/>
        <v/>
      </c>
      <c r="P1117" s="153"/>
      <c r="Q1117" s="153"/>
      <c r="R1117" s="153"/>
      <c r="S1117" s="153"/>
      <c r="T1117" s="153"/>
      <c r="U1117" s="209">
        <f t="shared" si="474"/>
        <v>0</v>
      </c>
      <c r="V1117" s="153"/>
      <c r="W1117" s="153"/>
      <c r="X1117" s="153"/>
      <c r="Y1117" s="153"/>
      <c r="Z1117" s="153"/>
      <c r="AA1117" s="153"/>
      <c r="AB1117" s="153"/>
      <c r="AC1117" s="153"/>
      <c r="AD1117" s="153"/>
      <c r="AE1117" s="153"/>
      <c r="AF1117" s="153"/>
      <c r="AG1117" s="153"/>
      <c r="AH1117" s="153"/>
      <c r="AI1117" s="153"/>
      <c r="AJ1117" s="153"/>
      <c r="AK1117" s="153"/>
      <c r="AL1117" s="153"/>
      <c r="AM1117" s="153"/>
      <c r="AN1117" s="153"/>
      <c r="AO1117" s="153"/>
      <c r="AP1117" s="153"/>
      <c r="AQ1117" s="153"/>
      <c r="AR1117" s="153"/>
      <c r="AS1117" s="153"/>
      <c r="AT1117" s="153"/>
      <c r="AU1117" s="153"/>
      <c r="AV1117" s="153"/>
      <c r="AW1117" s="153"/>
      <c r="AX1117" s="153"/>
      <c r="AY1117" s="153"/>
      <c r="AZ1117" s="153"/>
      <c r="BA1117" s="153"/>
      <c r="BB1117" s="153"/>
      <c r="BC1117" s="153"/>
      <c r="BD1117" s="153"/>
      <c r="BE1117" s="153"/>
      <c r="BF1117" s="153">
        <v>480</v>
      </c>
      <c r="BG1117" s="223">
        <f t="shared" si="489"/>
        <v>480</v>
      </c>
      <c r="BH1117" s="224">
        <f t="shared" si="487"/>
        <v>8</v>
      </c>
      <c r="BI1117" s="225">
        <f t="shared" si="490"/>
        <v>0</v>
      </c>
      <c r="BJ1117" s="225">
        <f t="shared" si="491"/>
        <v>0</v>
      </c>
      <c r="BK1117" s="226">
        <f t="shared" si="492"/>
        <v>0</v>
      </c>
      <c r="BL1117" s="226">
        <f t="shared" si="493"/>
        <v>0</v>
      </c>
      <c r="BM1117" s="226">
        <f t="shared" si="480"/>
        <v>0</v>
      </c>
      <c r="BN1117" s="237">
        <f t="shared" si="482"/>
        <v>8</v>
      </c>
      <c r="BO1117" s="237">
        <f t="shared" si="483"/>
        <v>0</v>
      </c>
      <c r="BP1117" s="237">
        <f t="shared" si="484"/>
        <v>0</v>
      </c>
      <c r="BQ1117" s="238">
        <f t="shared" si="485"/>
        <v>0</v>
      </c>
      <c r="BW1117" s="153">
        <f t="shared" si="486"/>
        <v>0</v>
      </c>
    </row>
    <row r="1118" spans="1:75">
      <c r="A1118" s="170">
        <v>1175</v>
      </c>
      <c r="B1118" s="171">
        <v>46069</v>
      </c>
      <c r="C1118" s="223" t="s">
        <v>97</v>
      </c>
      <c r="D1118" s="130" t="str">
        <f t="shared" si="472"/>
        <v>EG</v>
      </c>
      <c r="E1118" s="172" t="s">
        <v>120</v>
      </c>
      <c r="F1118" s="172" t="s">
        <v>140</v>
      </c>
      <c r="G1118" s="173" t="s">
        <v>126</v>
      </c>
      <c r="H1118" s="173"/>
      <c r="I1118" s="173"/>
      <c r="J1118" s="105">
        <v>100742</v>
      </c>
      <c r="K1118" s="197" t="str">
        <f>VLOOKUP(J1118,'[3]Item List (3)'!A$1:B$110000,2,FALSE)</f>
        <v>IR.IR 32X41X28 </v>
      </c>
      <c r="L1118" s="105">
        <v>251111011</v>
      </c>
      <c r="M1118" s="198" t="str">
        <f t="shared" si="488"/>
        <v>IR</v>
      </c>
      <c r="N1118" s="153">
        <v>30</v>
      </c>
      <c r="O1118" s="199">
        <f t="shared" si="494"/>
        <v>120</v>
      </c>
      <c r="P1118" s="153">
        <v>1</v>
      </c>
      <c r="Q1118" s="153">
        <v>68</v>
      </c>
      <c r="R1118" s="153"/>
      <c r="S1118" s="153"/>
      <c r="T1118" s="153"/>
      <c r="U1118" s="209">
        <f t="shared" si="474"/>
        <v>68</v>
      </c>
      <c r="V1118" s="153">
        <v>35</v>
      </c>
      <c r="W1118" s="153"/>
      <c r="X1118" s="153"/>
      <c r="Y1118" s="153"/>
      <c r="Z1118" s="153"/>
      <c r="AA1118" s="153"/>
      <c r="AB1118" s="153"/>
      <c r="AC1118" s="153"/>
      <c r="AD1118" s="153"/>
      <c r="AE1118" s="153"/>
      <c r="AF1118" s="153"/>
      <c r="AG1118" s="153"/>
      <c r="AH1118" s="153"/>
      <c r="AI1118" s="153"/>
      <c r="AJ1118" s="153"/>
      <c r="AK1118" s="153"/>
      <c r="AL1118" s="153"/>
      <c r="AM1118" s="153"/>
      <c r="AN1118" s="153">
        <v>25</v>
      </c>
      <c r="AO1118" s="153"/>
      <c r="AP1118" s="153"/>
      <c r="AQ1118" s="153"/>
      <c r="AR1118" s="153">
        <v>420</v>
      </c>
      <c r="AS1118" s="153"/>
      <c r="AT1118" s="153"/>
      <c r="AU1118" s="153"/>
      <c r="AV1118" s="153"/>
      <c r="AW1118" s="153"/>
      <c r="AX1118" s="153"/>
      <c r="AY1118" s="153"/>
      <c r="AZ1118" s="153"/>
      <c r="BA1118" s="153"/>
      <c r="BB1118" s="153"/>
      <c r="BC1118" s="153"/>
      <c r="BD1118" s="153"/>
      <c r="BE1118" s="153"/>
      <c r="BF1118" s="153"/>
      <c r="BG1118" s="223">
        <f t="shared" si="489"/>
        <v>480</v>
      </c>
      <c r="BH1118" s="224">
        <f t="shared" si="487"/>
        <v>8</v>
      </c>
      <c r="BI1118" s="225">
        <f t="shared" si="490"/>
        <v>0.583333333333333</v>
      </c>
      <c r="BJ1118" s="225">
        <f t="shared" si="491"/>
        <v>7.29166666666666</v>
      </c>
      <c r="BK1118" s="226">
        <f t="shared" si="492"/>
        <v>97.1428571428572</v>
      </c>
      <c r="BL1118" s="226">
        <f t="shared" si="493"/>
        <v>100</v>
      </c>
      <c r="BM1118" s="226">
        <f t="shared" si="480"/>
        <v>7.08333333333333</v>
      </c>
      <c r="BN1118" s="237">
        <f t="shared" si="482"/>
        <v>0</v>
      </c>
      <c r="BO1118" s="237">
        <f t="shared" si="483"/>
        <v>960</v>
      </c>
      <c r="BP1118" s="237">
        <f t="shared" si="484"/>
        <v>7.41666666666667</v>
      </c>
      <c r="BQ1118" s="238">
        <f t="shared" si="485"/>
        <v>890</v>
      </c>
      <c r="BW1118" s="153">
        <f t="shared" si="486"/>
        <v>68</v>
      </c>
    </row>
    <row r="1119" spans="1:75">
      <c r="A1119" s="170">
        <v>1176</v>
      </c>
      <c r="B1119" s="171">
        <v>46069</v>
      </c>
      <c r="C1119" s="223" t="s">
        <v>99</v>
      </c>
      <c r="D1119" s="130" t="str">
        <f t="shared" si="472"/>
        <v>EG</v>
      </c>
      <c r="E1119" s="172" t="s">
        <v>120</v>
      </c>
      <c r="F1119" s="172" t="s">
        <v>129</v>
      </c>
      <c r="G1119" s="173" t="s">
        <v>124</v>
      </c>
      <c r="H1119" s="173"/>
      <c r="I1119" s="173"/>
      <c r="J1119" s="105">
        <v>100742</v>
      </c>
      <c r="K1119" s="197" t="str">
        <f>VLOOKUP(J1119,'[3]Item List (3)'!A$1:B$110000,2,FALSE)</f>
        <v>IR.IR 32X41X28 </v>
      </c>
      <c r="L1119" s="105">
        <v>260127002</v>
      </c>
      <c r="M1119" s="198" t="str">
        <f t="shared" si="488"/>
        <v>IR</v>
      </c>
      <c r="N1119" s="153">
        <v>30</v>
      </c>
      <c r="O1119" s="199">
        <f t="shared" si="494"/>
        <v>120</v>
      </c>
      <c r="P1119" s="153">
        <v>1</v>
      </c>
      <c r="Q1119" s="153">
        <v>526</v>
      </c>
      <c r="R1119" s="153">
        <v>2</v>
      </c>
      <c r="S1119" s="153">
        <v>1</v>
      </c>
      <c r="T1119" s="153"/>
      <c r="U1119" s="209">
        <f t="shared" si="474"/>
        <v>527</v>
      </c>
      <c r="V1119" s="153">
        <v>275</v>
      </c>
      <c r="W1119" s="153"/>
      <c r="X1119" s="153"/>
      <c r="Y1119" s="153"/>
      <c r="Z1119" s="153"/>
      <c r="AA1119" s="153"/>
      <c r="AB1119" s="153"/>
      <c r="AC1119" s="153"/>
      <c r="AD1119" s="153"/>
      <c r="AE1119" s="153"/>
      <c r="AF1119" s="153"/>
      <c r="AG1119" s="153"/>
      <c r="AH1119" s="153"/>
      <c r="AI1119" s="153"/>
      <c r="AJ1119" s="153"/>
      <c r="AK1119" s="153"/>
      <c r="AL1119" s="153"/>
      <c r="AM1119" s="153"/>
      <c r="AN1119" s="153">
        <v>205</v>
      </c>
      <c r="AO1119" s="153"/>
      <c r="AP1119" s="153"/>
      <c r="AQ1119" s="153"/>
      <c r="AR1119" s="153"/>
      <c r="AS1119" s="153"/>
      <c r="AT1119" s="153"/>
      <c r="AU1119" s="153"/>
      <c r="AV1119" s="153"/>
      <c r="AW1119" s="153"/>
      <c r="AX1119" s="153"/>
      <c r="AY1119" s="153"/>
      <c r="AZ1119" s="153"/>
      <c r="BA1119" s="153"/>
      <c r="BB1119" s="153"/>
      <c r="BC1119" s="153"/>
      <c r="BD1119" s="153"/>
      <c r="BE1119" s="153"/>
      <c r="BF1119" s="153"/>
      <c r="BG1119" s="223">
        <f t="shared" si="489"/>
        <v>480</v>
      </c>
      <c r="BH1119" s="224">
        <f t="shared" si="487"/>
        <v>8</v>
      </c>
      <c r="BI1119" s="225">
        <f t="shared" si="490"/>
        <v>4.58333333333333</v>
      </c>
      <c r="BJ1119" s="225">
        <f t="shared" si="491"/>
        <v>57.2916666666667</v>
      </c>
      <c r="BK1119" s="226">
        <f t="shared" si="492"/>
        <v>95.8181818181818</v>
      </c>
      <c r="BL1119" s="226">
        <f t="shared" si="493"/>
        <v>99.4307400379507</v>
      </c>
      <c r="BM1119" s="226"/>
      <c r="BN1119" s="237">
        <f t="shared" si="482"/>
        <v>0</v>
      </c>
      <c r="BO1119" s="237">
        <f t="shared" si="483"/>
        <v>960</v>
      </c>
      <c r="BP1119" s="237">
        <f t="shared" si="484"/>
        <v>3.41666666666667</v>
      </c>
      <c r="BQ1119" s="238">
        <f t="shared" si="485"/>
        <v>410</v>
      </c>
      <c r="BW1119" s="153">
        <f t="shared" si="486"/>
        <v>526</v>
      </c>
    </row>
    <row r="1120" spans="1:75">
      <c r="A1120" s="170">
        <v>1177</v>
      </c>
      <c r="B1120" s="171">
        <v>46069</v>
      </c>
      <c r="C1120" s="223" t="s">
        <v>97</v>
      </c>
      <c r="D1120" s="130" t="str">
        <f t="shared" si="472"/>
        <v>EG</v>
      </c>
      <c r="E1120" s="172" t="s">
        <v>121</v>
      </c>
      <c r="F1120" s="172"/>
      <c r="G1120" s="173"/>
      <c r="H1120" s="173"/>
      <c r="I1120" s="173"/>
      <c r="J1120" s="105"/>
      <c r="K1120" s="197" t="e">
        <f>VLOOKUP(J1120,'[3]Item List (3)'!A$1:B$110000,2,FALSE)</f>
        <v>#N/A</v>
      </c>
      <c r="L1120" s="105"/>
      <c r="M1120" s="198" t="str">
        <f t="shared" si="488"/>
        <v>IR</v>
      </c>
      <c r="N1120" s="153"/>
      <c r="O1120" s="199" t="str">
        <f t="shared" si="494"/>
        <v/>
      </c>
      <c r="P1120" s="153"/>
      <c r="Q1120" s="153"/>
      <c r="R1120" s="153"/>
      <c r="S1120" s="153"/>
      <c r="T1120" s="153"/>
      <c r="U1120" s="209">
        <f t="shared" si="474"/>
        <v>0</v>
      </c>
      <c r="V1120" s="153"/>
      <c r="W1120" s="153"/>
      <c r="X1120" s="153"/>
      <c r="Y1120" s="153"/>
      <c r="Z1120" s="153"/>
      <c r="AA1120" s="153"/>
      <c r="AB1120" s="153"/>
      <c r="AC1120" s="153"/>
      <c r="AD1120" s="153"/>
      <c r="AE1120" s="153"/>
      <c r="AF1120" s="153"/>
      <c r="AG1120" s="153"/>
      <c r="AH1120" s="153"/>
      <c r="AI1120" s="153"/>
      <c r="AJ1120" s="153"/>
      <c r="AK1120" s="153"/>
      <c r="AL1120" s="153"/>
      <c r="AM1120" s="153"/>
      <c r="AN1120" s="153"/>
      <c r="AO1120" s="153"/>
      <c r="AP1120" s="153"/>
      <c r="AQ1120" s="153"/>
      <c r="AR1120" s="153">
        <v>480</v>
      </c>
      <c r="AS1120" s="153"/>
      <c r="AT1120" s="153"/>
      <c r="AU1120" s="153"/>
      <c r="AV1120" s="153"/>
      <c r="AW1120" s="153"/>
      <c r="AX1120" s="153"/>
      <c r="AY1120" s="153"/>
      <c r="AZ1120" s="153"/>
      <c r="BA1120" s="153"/>
      <c r="BB1120" s="153"/>
      <c r="BC1120" s="153"/>
      <c r="BD1120" s="153"/>
      <c r="BE1120" s="153"/>
      <c r="BF1120" s="153"/>
      <c r="BG1120" s="223">
        <f t="shared" si="489"/>
        <v>480</v>
      </c>
      <c r="BH1120" s="224">
        <f t="shared" si="487"/>
        <v>8</v>
      </c>
      <c r="BI1120" s="225">
        <f t="shared" si="490"/>
        <v>0</v>
      </c>
      <c r="BJ1120" s="225">
        <f t="shared" si="491"/>
        <v>0</v>
      </c>
      <c r="BK1120" s="226">
        <f t="shared" si="492"/>
        <v>0</v>
      </c>
      <c r="BL1120" s="226">
        <f t="shared" si="493"/>
        <v>0</v>
      </c>
      <c r="BM1120" s="226">
        <f t="shared" ref="BM1120:BM1148" si="495">IFERROR((((BJ1120*BK1120*BL1120)/1000000)*100),0)</f>
        <v>0</v>
      </c>
      <c r="BN1120" s="237">
        <f t="shared" si="482"/>
        <v>0</v>
      </c>
      <c r="BO1120" s="237">
        <f t="shared" si="483"/>
        <v>0</v>
      </c>
      <c r="BP1120" s="237">
        <f t="shared" si="484"/>
        <v>8</v>
      </c>
      <c r="BQ1120" s="238">
        <f t="shared" si="485"/>
        <v>0</v>
      </c>
      <c r="BW1120" s="153">
        <f t="shared" si="486"/>
        <v>0</v>
      </c>
    </row>
    <row r="1121" spans="1:75">
      <c r="A1121" s="170">
        <v>1178</v>
      </c>
      <c r="B1121" s="171">
        <v>46069</v>
      </c>
      <c r="C1121" s="223" t="s">
        <v>99</v>
      </c>
      <c r="D1121" s="130" t="str">
        <f t="shared" si="472"/>
        <v>EG</v>
      </c>
      <c r="E1121" s="172" t="s">
        <v>121</v>
      </c>
      <c r="F1121" s="172" t="s">
        <v>122</v>
      </c>
      <c r="G1121" s="173" t="s">
        <v>142</v>
      </c>
      <c r="H1121" s="173"/>
      <c r="I1121" s="173"/>
      <c r="J1121" s="105">
        <v>208583</v>
      </c>
      <c r="K1121" s="197" t="str">
        <f>VLOOKUP(J1121,'[3]Item List (3)'!A$1:B$110000,2,FALSE)</f>
        <v>WS 81108 </v>
      </c>
      <c r="L1121" s="105">
        <v>260112013</v>
      </c>
      <c r="M1121" s="198" t="str">
        <f t="shared" si="488"/>
        <v>OR</v>
      </c>
      <c r="N1121" s="153">
        <v>45</v>
      </c>
      <c r="O1121" s="199">
        <f t="shared" si="494"/>
        <v>80</v>
      </c>
      <c r="P1121" s="153">
        <v>1</v>
      </c>
      <c r="Q1121" s="153">
        <v>66</v>
      </c>
      <c r="R1121" s="153">
        <v>2</v>
      </c>
      <c r="S1121" s="153"/>
      <c r="T1121" s="153"/>
      <c r="U1121" s="209">
        <f t="shared" si="474"/>
        <v>66</v>
      </c>
      <c r="V1121" s="153">
        <v>60</v>
      </c>
      <c r="W1121" s="153">
        <v>60</v>
      </c>
      <c r="X1121" s="153"/>
      <c r="Y1121" s="153"/>
      <c r="Z1121" s="153"/>
      <c r="AA1121" s="153"/>
      <c r="AB1121" s="153"/>
      <c r="AC1121" s="153"/>
      <c r="AD1121" s="153"/>
      <c r="AE1121" s="153"/>
      <c r="AF1121" s="153"/>
      <c r="AG1121" s="153"/>
      <c r="AH1121" s="153"/>
      <c r="AI1121" s="153"/>
      <c r="AJ1121" s="153"/>
      <c r="AK1121" s="153"/>
      <c r="AL1121" s="153"/>
      <c r="AM1121" s="153"/>
      <c r="AN1121" s="153"/>
      <c r="AO1121" s="153"/>
      <c r="AP1121" s="153"/>
      <c r="AQ1121" s="153"/>
      <c r="AR1121" s="153">
        <v>360</v>
      </c>
      <c r="AS1121" s="153"/>
      <c r="AT1121" s="153"/>
      <c r="AU1121" s="153"/>
      <c r="AV1121" s="153"/>
      <c r="AW1121" s="153"/>
      <c r="AX1121" s="153"/>
      <c r="AY1121" s="153"/>
      <c r="AZ1121" s="153"/>
      <c r="BA1121" s="153"/>
      <c r="BB1121" s="153"/>
      <c r="BC1121" s="153"/>
      <c r="BD1121" s="153"/>
      <c r="BE1121" s="153"/>
      <c r="BF1121" s="153"/>
      <c r="BG1121" s="223">
        <f t="shared" si="489"/>
        <v>480</v>
      </c>
      <c r="BH1121" s="224">
        <f t="shared" si="487"/>
        <v>8</v>
      </c>
      <c r="BI1121" s="225">
        <f t="shared" si="490"/>
        <v>1</v>
      </c>
      <c r="BJ1121" s="225">
        <f t="shared" si="491"/>
        <v>12.5</v>
      </c>
      <c r="BK1121" s="226">
        <f t="shared" si="492"/>
        <v>82.5</v>
      </c>
      <c r="BL1121" s="226">
        <f t="shared" si="493"/>
        <v>96.969696969697</v>
      </c>
      <c r="BM1121" s="226">
        <f t="shared" si="495"/>
        <v>10</v>
      </c>
      <c r="BN1121" s="237">
        <f t="shared" si="482"/>
        <v>1</v>
      </c>
      <c r="BO1121" s="237">
        <f t="shared" si="483"/>
        <v>560</v>
      </c>
      <c r="BP1121" s="237">
        <f t="shared" si="484"/>
        <v>6</v>
      </c>
      <c r="BQ1121" s="238">
        <f t="shared" si="485"/>
        <v>480</v>
      </c>
      <c r="BW1121" s="153">
        <f t="shared" si="486"/>
        <v>66</v>
      </c>
    </row>
    <row r="1122" spans="1:75">
      <c r="A1122" s="170">
        <v>1179</v>
      </c>
      <c r="B1122" s="171">
        <v>46069</v>
      </c>
      <c r="C1122" s="223" t="s">
        <v>97</v>
      </c>
      <c r="D1122" s="130" t="str">
        <f t="shared" si="472"/>
        <v>EG</v>
      </c>
      <c r="E1122" s="172" t="s">
        <v>125</v>
      </c>
      <c r="F1122" s="172" t="s">
        <v>122</v>
      </c>
      <c r="G1122" s="173" t="s">
        <v>124</v>
      </c>
      <c r="H1122" s="173"/>
      <c r="I1122" s="173"/>
      <c r="J1122" s="105">
        <v>208582</v>
      </c>
      <c r="K1122" s="197" t="str">
        <f>VLOOKUP(J1122,'[3]Item List (3)'!A$1:B$110000,2,FALSE)</f>
        <v>WS 81107 </v>
      </c>
      <c r="L1122" s="105"/>
      <c r="M1122" s="198" t="str">
        <f t="shared" si="488"/>
        <v>OR</v>
      </c>
      <c r="N1122" s="153"/>
      <c r="O1122" s="199" t="str">
        <f t="shared" si="494"/>
        <v/>
      </c>
      <c r="P1122" s="153"/>
      <c r="Q1122" s="153"/>
      <c r="R1122" s="153"/>
      <c r="S1122" s="153"/>
      <c r="T1122" s="153"/>
      <c r="U1122" s="209">
        <f t="shared" si="474"/>
        <v>0</v>
      </c>
      <c r="V1122" s="153"/>
      <c r="W1122" s="153">
        <v>120</v>
      </c>
      <c r="X1122" s="153"/>
      <c r="Y1122" s="153"/>
      <c r="Z1122" s="153"/>
      <c r="AA1122" s="153"/>
      <c r="AB1122" s="153"/>
      <c r="AC1122" s="153"/>
      <c r="AD1122" s="153"/>
      <c r="AE1122" s="153"/>
      <c r="AF1122" s="153"/>
      <c r="AG1122" s="153"/>
      <c r="AH1122" s="153"/>
      <c r="AI1122" s="153"/>
      <c r="AJ1122" s="153"/>
      <c r="AK1122" s="153"/>
      <c r="AL1122" s="153"/>
      <c r="AM1122" s="153"/>
      <c r="AN1122" s="153"/>
      <c r="AO1122" s="153"/>
      <c r="AP1122" s="153"/>
      <c r="AQ1122" s="153"/>
      <c r="AR1122" s="153">
        <v>360</v>
      </c>
      <c r="AS1122" s="153"/>
      <c r="AT1122" s="153"/>
      <c r="AU1122" s="153"/>
      <c r="AV1122" s="153"/>
      <c r="AW1122" s="153"/>
      <c r="AX1122" s="153"/>
      <c r="AY1122" s="153"/>
      <c r="AZ1122" s="153"/>
      <c r="BA1122" s="153"/>
      <c r="BB1122" s="153"/>
      <c r="BC1122" s="153"/>
      <c r="BD1122" s="153"/>
      <c r="BE1122" s="153"/>
      <c r="BF1122" s="153"/>
      <c r="BG1122" s="223">
        <f t="shared" si="489"/>
        <v>480</v>
      </c>
      <c r="BH1122" s="224">
        <f t="shared" si="487"/>
        <v>8</v>
      </c>
      <c r="BI1122" s="225">
        <f t="shared" si="490"/>
        <v>0</v>
      </c>
      <c r="BJ1122" s="225">
        <f t="shared" si="491"/>
        <v>0</v>
      </c>
      <c r="BK1122" s="226">
        <f t="shared" si="492"/>
        <v>0</v>
      </c>
      <c r="BL1122" s="226">
        <f t="shared" si="493"/>
        <v>0</v>
      </c>
      <c r="BM1122" s="226">
        <f t="shared" si="495"/>
        <v>0</v>
      </c>
      <c r="BN1122" s="237">
        <f t="shared" si="482"/>
        <v>2</v>
      </c>
      <c r="BO1122" s="237">
        <f t="shared" si="483"/>
        <v>0</v>
      </c>
      <c r="BP1122" s="237">
        <f t="shared" si="484"/>
        <v>6</v>
      </c>
      <c r="BQ1122" s="238">
        <f t="shared" si="485"/>
        <v>0</v>
      </c>
      <c r="BW1122" s="153">
        <f t="shared" si="486"/>
        <v>0</v>
      </c>
    </row>
    <row r="1123" spans="1:75">
      <c r="A1123" s="170">
        <v>1180</v>
      </c>
      <c r="B1123" s="171">
        <v>46069</v>
      </c>
      <c r="C1123" s="223" t="s">
        <v>99</v>
      </c>
      <c r="D1123" s="130" t="str">
        <f t="shared" si="472"/>
        <v>EG</v>
      </c>
      <c r="E1123" s="172" t="s">
        <v>125</v>
      </c>
      <c r="F1123" s="172" t="s">
        <v>122</v>
      </c>
      <c r="G1123" s="173" t="s">
        <v>124</v>
      </c>
      <c r="H1123" s="173"/>
      <c r="I1123" s="173"/>
      <c r="J1123" s="105">
        <v>208582</v>
      </c>
      <c r="K1123" s="197" t="str">
        <f>VLOOKUP(J1123,'[3]Item List (3)'!A$1:B$110000,2,FALSE)</f>
        <v>WS 81107 </v>
      </c>
      <c r="L1123" s="105">
        <v>260112012</v>
      </c>
      <c r="M1123" s="198" t="str">
        <f t="shared" si="488"/>
        <v>OR</v>
      </c>
      <c r="N1123" s="153">
        <v>40</v>
      </c>
      <c r="O1123" s="199">
        <f t="shared" si="494"/>
        <v>90</v>
      </c>
      <c r="P1123" s="153">
        <v>1</v>
      </c>
      <c r="Q1123" s="153">
        <v>188</v>
      </c>
      <c r="R1123" s="153">
        <v>4</v>
      </c>
      <c r="S1123" s="153"/>
      <c r="T1123" s="153"/>
      <c r="U1123" s="209">
        <f t="shared" si="474"/>
        <v>188</v>
      </c>
      <c r="V1123" s="153">
        <v>150</v>
      </c>
      <c r="W1123" s="153">
        <v>30</v>
      </c>
      <c r="X1123" s="153"/>
      <c r="Y1123" s="153"/>
      <c r="Z1123" s="153"/>
      <c r="AA1123" s="153"/>
      <c r="AB1123" s="153"/>
      <c r="AC1123" s="153"/>
      <c r="AD1123" s="153"/>
      <c r="AE1123" s="153"/>
      <c r="AF1123" s="153"/>
      <c r="AG1123" s="153"/>
      <c r="AH1123" s="153"/>
      <c r="AI1123" s="153"/>
      <c r="AJ1123" s="153"/>
      <c r="AK1123" s="153"/>
      <c r="AL1123" s="153"/>
      <c r="AM1123" s="153"/>
      <c r="AN1123" s="153"/>
      <c r="AO1123" s="153"/>
      <c r="AP1123" s="153"/>
      <c r="AQ1123" s="153"/>
      <c r="AR1123" s="153">
        <v>300</v>
      </c>
      <c r="AS1123" s="153"/>
      <c r="AT1123" s="153"/>
      <c r="AU1123" s="153"/>
      <c r="AV1123" s="153"/>
      <c r="AW1123" s="153"/>
      <c r="AX1123" s="153"/>
      <c r="AY1123" s="153"/>
      <c r="AZ1123" s="153"/>
      <c r="BA1123" s="153"/>
      <c r="BB1123" s="153"/>
      <c r="BC1123" s="153"/>
      <c r="BD1123" s="153"/>
      <c r="BE1123" s="153"/>
      <c r="BF1123" s="153"/>
      <c r="BG1123" s="223">
        <f t="shared" si="489"/>
        <v>480</v>
      </c>
      <c r="BH1123" s="224">
        <f t="shared" si="487"/>
        <v>8</v>
      </c>
      <c r="BI1123" s="225">
        <f t="shared" si="490"/>
        <v>2.5</v>
      </c>
      <c r="BJ1123" s="225">
        <f t="shared" si="491"/>
        <v>31.25</v>
      </c>
      <c r="BK1123" s="226">
        <f t="shared" si="492"/>
        <v>83.5555555555556</v>
      </c>
      <c r="BL1123" s="226">
        <f t="shared" si="493"/>
        <v>97.8723404255319</v>
      </c>
      <c r="BM1123" s="226">
        <f t="shared" si="495"/>
        <v>25.5555555555556</v>
      </c>
      <c r="BN1123" s="237">
        <f t="shared" si="482"/>
        <v>0.5</v>
      </c>
      <c r="BO1123" s="237">
        <f t="shared" si="483"/>
        <v>675</v>
      </c>
      <c r="BP1123" s="237">
        <f t="shared" si="484"/>
        <v>5</v>
      </c>
      <c r="BQ1123" s="238">
        <f t="shared" si="485"/>
        <v>450</v>
      </c>
      <c r="BW1123" s="153">
        <f t="shared" si="486"/>
        <v>188</v>
      </c>
    </row>
    <row r="1124" spans="1:75">
      <c r="A1124" s="170">
        <v>1181</v>
      </c>
      <c r="B1124" s="171">
        <v>46069</v>
      </c>
      <c r="C1124" s="223" t="s">
        <v>97</v>
      </c>
      <c r="D1124" s="130" t="str">
        <f t="shared" si="472"/>
        <v>EG</v>
      </c>
      <c r="E1124" s="172" t="s">
        <v>128</v>
      </c>
      <c r="F1124" s="172" t="s">
        <v>129</v>
      </c>
      <c r="G1124" s="173" t="s">
        <v>173</v>
      </c>
      <c r="H1124" s="173" t="s">
        <v>165</v>
      </c>
      <c r="I1124" s="173" t="s">
        <v>126</v>
      </c>
      <c r="J1124" s="105">
        <v>104246</v>
      </c>
      <c r="K1124" s="197" t="str">
        <f>VLOOKUP(J1124,'[3]Item List (3)'!A$1:B$110000,2,FALSE)</f>
        <v>IN. 208</v>
      </c>
      <c r="L1124" s="105">
        <v>260120003</v>
      </c>
      <c r="M1124" s="198" t="str">
        <f t="shared" si="488"/>
        <v>IR</v>
      </c>
      <c r="N1124" s="153">
        <v>20</v>
      </c>
      <c r="O1124" s="199">
        <f t="shared" si="494"/>
        <v>180</v>
      </c>
      <c r="P1124" s="153">
        <v>1</v>
      </c>
      <c r="Q1124" s="153">
        <v>1351</v>
      </c>
      <c r="R1124" s="153"/>
      <c r="S1124" s="153"/>
      <c r="T1124" s="153"/>
      <c r="U1124" s="209">
        <f t="shared" si="474"/>
        <v>1351</v>
      </c>
      <c r="V1124" s="153">
        <v>465</v>
      </c>
      <c r="W1124" s="153"/>
      <c r="X1124" s="153"/>
      <c r="Y1124" s="153"/>
      <c r="Z1124" s="153"/>
      <c r="AA1124" s="153"/>
      <c r="AB1124" s="153"/>
      <c r="AC1124" s="153"/>
      <c r="AD1124" s="153"/>
      <c r="AE1124" s="153"/>
      <c r="AF1124" s="153"/>
      <c r="AG1124" s="153"/>
      <c r="AH1124" s="153"/>
      <c r="AI1124" s="153"/>
      <c r="AJ1124" s="153"/>
      <c r="AK1124" s="153"/>
      <c r="AL1124" s="153"/>
      <c r="AM1124" s="153"/>
      <c r="AN1124" s="153"/>
      <c r="AO1124" s="153"/>
      <c r="AP1124" s="153"/>
      <c r="AQ1124" s="153"/>
      <c r="AR1124" s="153"/>
      <c r="AS1124" s="153"/>
      <c r="AT1124" s="153"/>
      <c r="AU1124" s="153"/>
      <c r="AV1124" s="153"/>
      <c r="AW1124" s="153"/>
      <c r="AX1124" s="153"/>
      <c r="AY1124" s="153"/>
      <c r="AZ1124" s="153">
        <v>15</v>
      </c>
      <c r="BA1124" s="153"/>
      <c r="BB1124" s="153"/>
      <c r="BC1124" s="153"/>
      <c r="BD1124" s="153"/>
      <c r="BE1124" s="153"/>
      <c r="BF1124" s="153"/>
      <c r="BG1124" s="223">
        <f t="shared" si="489"/>
        <v>480</v>
      </c>
      <c r="BH1124" s="224">
        <f t="shared" si="487"/>
        <v>8</v>
      </c>
      <c r="BI1124" s="225">
        <f t="shared" si="490"/>
        <v>7.75</v>
      </c>
      <c r="BJ1124" s="225">
        <f t="shared" si="491"/>
        <v>96.875</v>
      </c>
      <c r="BK1124" s="226">
        <f t="shared" si="492"/>
        <v>96.8458781362007</v>
      </c>
      <c r="BL1124" s="226">
        <f t="shared" si="493"/>
        <v>100</v>
      </c>
      <c r="BM1124" s="226">
        <f t="shared" si="495"/>
        <v>93.8194444444444</v>
      </c>
      <c r="BN1124" s="237">
        <f t="shared" si="482"/>
        <v>0</v>
      </c>
      <c r="BO1124" s="237">
        <f t="shared" si="483"/>
        <v>1440</v>
      </c>
      <c r="BP1124" s="237">
        <f t="shared" si="484"/>
        <v>0.25</v>
      </c>
      <c r="BQ1124" s="238">
        <f t="shared" si="485"/>
        <v>45</v>
      </c>
      <c r="BW1124" s="153">
        <f t="shared" si="486"/>
        <v>1351</v>
      </c>
    </row>
    <row r="1125" spans="1:75">
      <c r="A1125" s="170">
        <v>1182</v>
      </c>
      <c r="B1125" s="171">
        <v>46069</v>
      </c>
      <c r="C1125" s="223" t="s">
        <v>99</v>
      </c>
      <c r="D1125" s="130" t="str">
        <f t="shared" si="472"/>
        <v>EG</v>
      </c>
      <c r="E1125" s="172" t="s">
        <v>128</v>
      </c>
      <c r="F1125" s="172" t="s">
        <v>129</v>
      </c>
      <c r="G1125" s="173" t="s">
        <v>169</v>
      </c>
      <c r="H1125" s="173"/>
      <c r="I1125" s="173"/>
      <c r="J1125" s="105">
        <v>104246</v>
      </c>
      <c r="K1125" s="197" t="str">
        <f>VLOOKUP(J1125,'[3]Item List (3)'!A$1:B$110000,2,FALSE)</f>
        <v>IN. 208</v>
      </c>
      <c r="L1125" s="105">
        <v>260120003</v>
      </c>
      <c r="M1125" s="198" t="str">
        <f t="shared" si="488"/>
        <v>IR</v>
      </c>
      <c r="N1125" s="153">
        <v>20</v>
      </c>
      <c r="O1125" s="199">
        <f t="shared" si="494"/>
        <v>180</v>
      </c>
      <c r="P1125" s="153">
        <v>1</v>
      </c>
      <c r="Q1125" s="153">
        <v>1386</v>
      </c>
      <c r="R1125" s="153">
        <v>4</v>
      </c>
      <c r="S1125" s="153">
        <v>1</v>
      </c>
      <c r="T1125" s="153"/>
      <c r="U1125" s="209">
        <f t="shared" si="474"/>
        <v>1387</v>
      </c>
      <c r="V1125" s="153">
        <v>480</v>
      </c>
      <c r="W1125" s="153"/>
      <c r="X1125" s="153"/>
      <c r="Y1125" s="153"/>
      <c r="Z1125" s="153"/>
      <c r="AA1125" s="153"/>
      <c r="AB1125" s="153"/>
      <c r="AC1125" s="153"/>
      <c r="AD1125" s="153"/>
      <c r="AE1125" s="153"/>
      <c r="AF1125" s="153"/>
      <c r="AG1125" s="153"/>
      <c r="AH1125" s="153"/>
      <c r="AI1125" s="153"/>
      <c r="AJ1125" s="153"/>
      <c r="AK1125" s="153"/>
      <c r="AL1125" s="153"/>
      <c r="AM1125" s="153"/>
      <c r="AN1125" s="153"/>
      <c r="AO1125" s="153"/>
      <c r="AP1125" s="153"/>
      <c r="AQ1125" s="153"/>
      <c r="AR1125" s="153"/>
      <c r="AS1125" s="153"/>
      <c r="AT1125" s="153"/>
      <c r="AU1125" s="153"/>
      <c r="AV1125" s="153"/>
      <c r="AW1125" s="153"/>
      <c r="AX1125" s="153"/>
      <c r="AY1125" s="153"/>
      <c r="AZ1125" s="153"/>
      <c r="BA1125" s="153"/>
      <c r="BB1125" s="153"/>
      <c r="BC1125" s="153"/>
      <c r="BD1125" s="153"/>
      <c r="BE1125" s="153"/>
      <c r="BF1125" s="153"/>
      <c r="BG1125" s="223">
        <f t="shared" si="489"/>
        <v>480</v>
      </c>
      <c r="BH1125" s="224">
        <f t="shared" si="487"/>
        <v>8</v>
      </c>
      <c r="BI1125" s="225">
        <f t="shared" si="490"/>
        <v>8</v>
      </c>
      <c r="BJ1125" s="225">
        <f t="shared" si="491"/>
        <v>100</v>
      </c>
      <c r="BK1125" s="226">
        <f t="shared" si="492"/>
        <v>96.3194444444444</v>
      </c>
      <c r="BL1125" s="226">
        <f t="shared" si="493"/>
        <v>99.6395097332372</v>
      </c>
      <c r="BM1125" s="226">
        <f t="shared" si="495"/>
        <v>95.9722222222222</v>
      </c>
      <c r="BN1125" s="237">
        <f t="shared" si="482"/>
        <v>0</v>
      </c>
      <c r="BO1125" s="237">
        <f t="shared" si="483"/>
        <v>1440</v>
      </c>
      <c r="BP1125" s="237">
        <f t="shared" si="484"/>
        <v>0</v>
      </c>
      <c r="BQ1125" s="238">
        <f t="shared" si="485"/>
        <v>0</v>
      </c>
      <c r="BW1125" s="153">
        <f t="shared" si="486"/>
        <v>1386</v>
      </c>
    </row>
    <row r="1126" spans="1:75">
      <c r="A1126" s="170">
        <v>1183</v>
      </c>
      <c r="B1126" s="171">
        <v>46069</v>
      </c>
      <c r="C1126" s="223" t="s">
        <v>97</v>
      </c>
      <c r="D1126" s="130" t="str">
        <f t="shared" si="472"/>
        <v>EG</v>
      </c>
      <c r="E1126" s="172" t="s">
        <v>131</v>
      </c>
      <c r="F1126" s="172" t="s">
        <v>129</v>
      </c>
      <c r="G1126" s="173" t="s">
        <v>126</v>
      </c>
      <c r="H1126" s="173"/>
      <c r="I1126" s="173"/>
      <c r="J1126" s="105">
        <v>104246</v>
      </c>
      <c r="K1126" s="197" t="str">
        <f>VLOOKUP(J1126,'[3]Item List (3)'!A$1:B$110000,2,FALSE)</f>
        <v>IN. 208</v>
      </c>
      <c r="L1126" s="105">
        <v>260129016</v>
      </c>
      <c r="M1126" s="198" t="str">
        <f t="shared" si="488"/>
        <v>IR</v>
      </c>
      <c r="N1126" s="153">
        <v>40</v>
      </c>
      <c r="O1126" s="199">
        <f t="shared" si="494"/>
        <v>90</v>
      </c>
      <c r="P1126" s="153">
        <v>1</v>
      </c>
      <c r="Q1126" s="153">
        <v>40</v>
      </c>
      <c r="R1126" s="153"/>
      <c r="S1126" s="153"/>
      <c r="T1126" s="153"/>
      <c r="U1126" s="209">
        <f t="shared" si="474"/>
        <v>40</v>
      </c>
      <c r="V1126" s="153">
        <v>30</v>
      </c>
      <c r="W1126" s="153"/>
      <c r="X1126" s="153">
        <v>90</v>
      </c>
      <c r="Y1126" s="153"/>
      <c r="Z1126" s="153"/>
      <c r="AA1126" s="153"/>
      <c r="AB1126" s="153"/>
      <c r="AC1126" s="153"/>
      <c r="AD1126" s="153"/>
      <c r="AE1126" s="153"/>
      <c r="AF1126" s="153"/>
      <c r="AG1126" s="153"/>
      <c r="AH1126" s="153"/>
      <c r="AI1126" s="153"/>
      <c r="AJ1126" s="153"/>
      <c r="AK1126" s="153"/>
      <c r="AL1126" s="153"/>
      <c r="AM1126" s="153"/>
      <c r="AN1126" s="153"/>
      <c r="AO1126" s="153"/>
      <c r="AP1126" s="153"/>
      <c r="AQ1126" s="153"/>
      <c r="AR1126" s="153">
        <v>360</v>
      </c>
      <c r="AS1126" s="153"/>
      <c r="AT1126" s="153"/>
      <c r="AU1126" s="153"/>
      <c r="AV1126" s="153"/>
      <c r="AW1126" s="153"/>
      <c r="AX1126" s="153"/>
      <c r="AY1126" s="153"/>
      <c r="AZ1126" s="153"/>
      <c r="BA1126" s="153"/>
      <c r="BB1126" s="153"/>
      <c r="BC1126" s="153"/>
      <c r="BD1126" s="153"/>
      <c r="BE1126" s="153"/>
      <c r="BF1126" s="153"/>
      <c r="BG1126" s="223">
        <f t="shared" si="489"/>
        <v>480</v>
      </c>
      <c r="BH1126" s="224">
        <f t="shared" si="487"/>
        <v>8</v>
      </c>
      <c r="BI1126" s="225">
        <f t="shared" si="490"/>
        <v>0.5</v>
      </c>
      <c r="BJ1126" s="225">
        <f t="shared" si="491"/>
        <v>6.25</v>
      </c>
      <c r="BK1126" s="226">
        <f t="shared" si="492"/>
        <v>88.8888888888889</v>
      </c>
      <c r="BL1126" s="226">
        <f t="shared" si="493"/>
        <v>100</v>
      </c>
      <c r="BM1126" s="226">
        <f t="shared" si="495"/>
        <v>5.55555555555556</v>
      </c>
      <c r="BN1126" s="237">
        <f t="shared" si="482"/>
        <v>0</v>
      </c>
      <c r="BO1126" s="237">
        <f t="shared" si="483"/>
        <v>720</v>
      </c>
      <c r="BP1126" s="237">
        <f t="shared" si="484"/>
        <v>7.5</v>
      </c>
      <c r="BQ1126" s="238">
        <f t="shared" si="485"/>
        <v>675</v>
      </c>
      <c r="BW1126" s="153">
        <f t="shared" si="486"/>
        <v>40</v>
      </c>
    </row>
    <row r="1127" spans="1:75">
      <c r="A1127" s="170">
        <v>1184</v>
      </c>
      <c r="B1127" s="171">
        <v>46069</v>
      </c>
      <c r="C1127" s="223" t="s">
        <v>99</v>
      </c>
      <c r="D1127" s="130" t="str">
        <f t="shared" si="472"/>
        <v>EG</v>
      </c>
      <c r="E1127" s="172" t="s">
        <v>131</v>
      </c>
      <c r="F1127" s="172" t="s">
        <v>129</v>
      </c>
      <c r="G1127" s="173" t="s">
        <v>126</v>
      </c>
      <c r="H1127" s="173"/>
      <c r="I1127" s="173"/>
      <c r="J1127" s="105">
        <v>104246</v>
      </c>
      <c r="K1127" s="197" t="str">
        <f>VLOOKUP(J1127,'[3]Item List (3)'!A$1:B$110000,2,FALSE)</f>
        <v>IN. 208</v>
      </c>
      <c r="L1127" s="105">
        <v>260129016</v>
      </c>
      <c r="M1127" s="198" t="str">
        <f t="shared" si="488"/>
        <v>IR</v>
      </c>
      <c r="N1127" s="153">
        <v>40</v>
      </c>
      <c r="O1127" s="199">
        <f t="shared" si="494"/>
        <v>90</v>
      </c>
      <c r="P1127" s="153">
        <v>1</v>
      </c>
      <c r="Q1127" s="153">
        <v>246</v>
      </c>
      <c r="R1127" s="153"/>
      <c r="S1127" s="153"/>
      <c r="T1127" s="153"/>
      <c r="U1127" s="209">
        <f t="shared" si="474"/>
        <v>246</v>
      </c>
      <c r="V1127" s="153">
        <v>180</v>
      </c>
      <c r="W1127" s="153"/>
      <c r="X1127" s="153"/>
      <c r="Y1127" s="153"/>
      <c r="Z1127" s="153"/>
      <c r="AA1127" s="153"/>
      <c r="AB1127" s="153"/>
      <c r="AC1127" s="153"/>
      <c r="AD1127" s="153"/>
      <c r="AE1127" s="153"/>
      <c r="AF1127" s="153"/>
      <c r="AG1127" s="153"/>
      <c r="AH1127" s="153"/>
      <c r="AI1127" s="153"/>
      <c r="AJ1127" s="153"/>
      <c r="AK1127" s="153"/>
      <c r="AL1127" s="153"/>
      <c r="AM1127" s="153"/>
      <c r="AN1127" s="153"/>
      <c r="AO1127" s="153"/>
      <c r="AP1127" s="153"/>
      <c r="AQ1127" s="153"/>
      <c r="AR1127" s="153">
        <v>300</v>
      </c>
      <c r="AS1127" s="153"/>
      <c r="AT1127" s="153"/>
      <c r="AU1127" s="153"/>
      <c r="AV1127" s="153"/>
      <c r="AW1127" s="153"/>
      <c r="AX1127" s="153"/>
      <c r="AY1127" s="153"/>
      <c r="AZ1127" s="153"/>
      <c r="BA1127" s="153"/>
      <c r="BB1127" s="153"/>
      <c r="BC1127" s="153"/>
      <c r="BD1127" s="153"/>
      <c r="BE1127" s="153"/>
      <c r="BF1127" s="153"/>
      <c r="BG1127" s="223">
        <f t="shared" si="489"/>
        <v>480</v>
      </c>
      <c r="BH1127" s="224">
        <f t="shared" si="487"/>
        <v>8</v>
      </c>
      <c r="BI1127" s="225">
        <f t="shared" si="490"/>
        <v>3</v>
      </c>
      <c r="BJ1127" s="225">
        <f t="shared" si="491"/>
        <v>37.5</v>
      </c>
      <c r="BK1127" s="226">
        <f t="shared" si="492"/>
        <v>91.1111111111111</v>
      </c>
      <c r="BL1127" s="226">
        <f t="shared" si="493"/>
        <v>100</v>
      </c>
      <c r="BM1127" s="226">
        <f t="shared" si="495"/>
        <v>34.1666666666667</v>
      </c>
      <c r="BN1127" s="237">
        <f t="shared" si="482"/>
        <v>0</v>
      </c>
      <c r="BO1127" s="237">
        <f t="shared" si="483"/>
        <v>720</v>
      </c>
      <c r="BP1127" s="237">
        <f t="shared" si="484"/>
        <v>5</v>
      </c>
      <c r="BQ1127" s="238">
        <f t="shared" si="485"/>
        <v>450</v>
      </c>
      <c r="BW1127" s="153">
        <f t="shared" si="486"/>
        <v>246</v>
      </c>
    </row>
    <row r="1128" spans="1:75">
      <c r="A1128" s="170">
        <v>1185</v>
      </c>
      <c r="B1128" s="171">
        <v>46069</v>
      </c>
      <c r="C1128" s="255" t="s">
        <v>97</v>
      </c>
      <c r="D1128" s="130" t="str">
        <f t="shared" si="472"/>
        <v>IG</v>
      </c>
      <c r="E1128" s="172" t="s">
        <v>132</v>
      </c>
      <c r="F1128" s="172" t="s">
        <v>134</v>
      </c>
      <c r="G1128" s="173" t="s">
        <v>154</v>
      </c>
      <c r="H1128" s="173"/>
      <c r="I1128" s="173"/>
      <c r="J1128" s="105">
        <v>104249</v>
      </c>
      <c r="K1128" s="197" t="str">
        <f>VLOOKUP(J1128,'[3]Item List (3)'!A$1:B$110000,2,FALSE)</f>
        <v>IW. BDA-4003</v>
      </c>
      <c r="L1128" s="105">
        <v>260120002</v>
      </c>
      <c r="M1128" s="198" t="str">
        <f t="shared" si="488"/>
        <v>IR</v>
      </c>
      <c r="N1128" s="153">
        <v>23</v>
      </c>
      <c r="O1128" s="199">
        <f t="shared" si="494"/>
        <v>156.521739130435</v>
      </c>
      <c r="P1128" s="153">
        <v>1</v>
      </c>
      <c r="Q1128" s="163">
        <v>1089</v>
      </c>
      <c r="R1128" s="163">
        <v>27</v>
      </c>
      <c r="S1128" s="163">
        <v>24</v>
      </c>
      <c r="T1128" s="163"/>
      <c r="U1128" s="209">
        <f t="shared" si="474"/>
        <v>1113</v>
      </c>
      <c r="V1128" s="163">
        <v>440</v>
      </c>
      <c r="W1128" s="163"/>
      <c r="X1128" s="163"/>
      <c r="Y1128" s="163"/>
      <c r="Z1128" s="163">
        <v>15</v>
      </c>
      <c r="AA1128" s="163"/>
      <c r="AB1128" s="163"/>
      <c r="AC1128" s="163">
        <v>15</v>
      </c>
      <c r="AD1128" s="163"/>
      <c r="AE1128" s="163"/>
      <c r="AF1128" s="163"/>
      <c r="AG1128" s="163"/>
      <c r="AH1128" s="163"/>
      <c r="AI1128" s="163"/>
      <c r="AJ1128" s="163"/>
      <c r="AK1128" s="163"/>
      <c r="AL1128" s="163"/>
      <c r="AM1128" s="163"/>
      <c r="AN1128" s="163"/>
      <c r="AO1128" s="163"/>
      <c r="AP1128" s="163">
        <v>10</v>
      </c>
      <c r="AQ1128" s="163"/>
      <c r="AR1128" s="163"/>
      <c r="AS1128" s="163"/>
      <c r="AT1128" s="163"/>
      <c r="AU1128" s="163"/>
      <c r="AV1128" s="163"/>
      <c r="AW1128" s="163"/>
      <c r="AX1128" s="163"/>
      <c r="AY1128" s="163"/>
      <c r="AZ1128" s="163"/>
      <c r="BA1128" s="163"/>
      <c r="BB1128" s="163"/>
      <c r="BC1128" s="163"/>
      <c r="BD1128" s="163"/>
      <c r="BE1128" s="163"/>
      <c r="BF1128" s="163"/>
      <c r="BG1128" s="223">
        <f t="shared" si="489"/>
        <v>480</v>
      </c>
      <c r="BH1128" s="224">
        <f t="shared" si="487"/>
        <v>8</v>
      </c>
      <c r="BI1128" s="225">
        <f t="shared" si="490"/>
        <v>7.33333333333333</v>
      </c>
      <c r="BJ1128" s="225">
        <f t="shared" si="491"/>
        <v>91.6666666666667</v>
      </c>
      <c r="BK1128" s="226">
        <f t="shared" si="492"/>
        <v>96.9659090909091</v>
      </c>
      <c r="BL1128" s="226">
        <f t="shared" si="493"/>
        <v>95.4177897574124</v>
      </c>
      <c r="BM1128" s="226">
        <f t="shared" si="495"/>
        <v>84.8125</v>
      </c>
      <c r="BN1128" s="237">
        <f t="shared" si="482"/>
        <v>0.166666666666667</v>
      </c>
      <c r="BO1128" s="237">
        <f t="shared" si="483"/>
        <v>1226.08695652174</v>
      </c>
      <c r="BP1128" s="237">
        <f t="shared" si="484"/>
        <v>0.5</v>
      </c>
      <c r="BQ1128" s="238">
        <f t="shared" si="485"/>
        <v>78.2608695652174</v>
      </c>
      <c r="BR1128" s="140">
        <v>1</v>
      </c>
      <c r="BW1128" s="153">
        <f t="shared" si="486"/>
        <v>1089</v>
      </c>
    </row>
    <row r="1129" spans="1:75">
      <c r="A1129" s="170">
        <v>1186</v>
      </c>
      <c r="B1129" s="171">
        <v>46069</v>
      </c>
      <c r="C1129" s="223" t="s">
        <v>99</v>
      </c>
      <c r="D1129" s="130" t="str">
        <f t="shared" si="472"/>
        <v>IG</v>
      </c>
      <c r="E1129" s="172" t="s">
        <v>132</v>
      </c>
      <c r="F1129" s="172" t="s">
        <v>134</v>
      </c>
      <c r="G1129" s="173" t="s">
        <v>148</v>
      </c>
      <c r="H1129" s="173"/>
      <c r="I1129" s="173"/>
      <c r="J1129" s="105">
        <v>104249</v>
      </c>
      <c r="K1129" s="197" t="str">
        <f>VLOOKUP(J1129,'[3]Item List (3)'!A$1:B$110000,2,FALSE)</f>
        <v>IW. BDA-4003</v>
      </c>
      <c r="L1129" s="105">
        <v>260120002</v>
      </c>
      <c r="M1129" s="198" t="str">
        <f t="shared" si="488"/>
        <v>IR</v>
      </c>
      <c r="N1129" s="153">
        <v>23</v>
      </c>
      <c r="O1129" s="199">
        <f t="shared" si="494"/>
        <v>156.521739130435</v>
      </c>
      <c r="P1129" s="153">
        <v>1</v>
      </c>
      <c r="Q1129" s="153">
        <v>1155</v>
      </c>
      <c r="R1129" s="153">
        <v>10</v>
      </c>
      <c r="S1129" s="153">
        <v>24</v>
      </c>
      <c r="T1129" s="153">
        <v>5</v>
      </c>
      <c r="U1129" s="209">
        <f t="shared" si="474"/>
        <v>1184</v>
      </c>
      <c r="V1129" s="153">
        <v>455</v>
      </c>
      <c r="W1129" s="153"/>
      <c r="X1129" s="153"/>
      <c r="Y1129" s="153"/>
      <c r="Z1129" s="153"/>
      <c r="AA1129" s="153"/>
      <c r="AB1129" s="153"/>
      <c r="AC1129" s="153"/>
      <c r="AD1129" s="153"/>
      <c r="AE1129" s="153">
        <v>5</v>
      </c>
      <c r="AF1129" s="153"/>
      <c r="AG1129" s="153"/>
      <c r="AH1129" s="153"/>
      <c r="AI1129" s="153"/>
      <c r="AJ1129" s="153"/>
      <c r="AK1129" s="153"/>
      <c r="AL1129" s="153"/>
      <c r="AM1129" s="153"/>
      <c r="AN1129" s="153"/>
      <c r="AO1129" s="153"/>
      <c r="AP1129" s="153">
        <v>20</v>
      </c>
      <c r="AQ1129" s="153"/>
      <c r="AR1129" s="153"/>
      <c r="AS1129" s="153"/>
      <c r="AT1129" s="153"/>
      <c r="AU1129" s="153"/>
      <c r="AV1129" s="153"/>
      <c r="AW1129" s="153"/>
      <c r="AX1129" s="153"/>
      <c r="AY1129" s="153"/>
      <c r="AZ1129" s="153"/>
      <c r="BA1129" s="153"/>
      <c r="BB1129" s="153"/>
      <c r="BC1129" s="153"/>
      <c r="BD1129" s="153"/>
      <c r="BE1129" s="153"/>
      <c r="BF1129" s="153"/>
      <c r="BG1129" s="223">
        <f t="shared" si="489"/>
        <v>480</v>
      </c>
      <c r="BH1129" s="224">
        <f t="shared" si="487"/>
        <v>8</v>
      </c>
      <c r="BI1129" s="225">
        <f t="shared" si="490"/>
        <v>7.58333333333333</v>
      </c>
      <c r="BJ1129" s="225">
        <f t="shared" si="491"/>
        <v>94.7916666666667</v>
      </c>
      <c r="BK1129" s="226">
        <f t="shared" si="492"/>
        <v>99.7509157509158</v>
      </c>
      <c r="BL1129" s="226">
        <f t="shared" si="493"/>
        <v>96.7060810810811</v>
      </c>
      <c r="BM1129" s="226">
        <f t="shared" si="495"/>
        <v>91.4409722222223</v>
      </c>
      <c r="BN1129" s="237">
        <f t="shared" si="482"/>
        <v>0.333333333333333</v>
      </c>
      <c r="BO1129" s="237">
        <f t="shared" si="483"/>
        <v>1200</v>
      </c>
      <c r="BP1129" s="237">
        <f t="shared" si="484"/>
        <v>0.0833333333333334</v>
      </c>
      <c r="BQ1129" s="238">
        <f t="shared" si="485"/>
        <v>13.0434782608696</v>
      </c>
      <c r="BR1129" s="140">
        <v>3</v>
      </c>
      <c r="BT1129" s="140">
        <v>1</v>
      </c>
      <c r="BU1129" s="141">
        <v>1</v>
      </c>
      <c r="BW1129" s="153">
        <f t="shared" si="486"/>
        <v>1155</v>
      </c>
    </row>
    <row r="1130" spans="1:75">
      <c r="A1130" s="170">
        <v>1187</v>
      </c>
      <c r="B1130" s="171">
        <v>46069</v>
      </c>
      <c r="C1130" s="223" t="s">
        <v>97</v>
      </c>
      <c r="D1130" s="130" t="str">
        <f t="shared" si="472"/>
        <v>IG</v>
      </c>
      <c r="E1130" s="172" t="s">
        <v>133</v>
      </c>
      <c r="F1130" s="172" t="s">
        <v>134</v>
      </c>
      <c r="G1130" s="173" t="s">
        <v>136</v>
      </c>
      <c r="H1130" s="173"/>
      <c r="I1130" s="173"/>
      <c r="J1130" s="105">
        <v>100742</v>
      </c>
      <c r="K1130" s="197" t="str">
        <f>VLOOKUP(J1130,'[3]Item List (3)'!A$1:B$110000,2,FALSE)</f>
        <v>IR.IR 32X41X28 </v>
      </c>
      <c r="L1130" s="105">
        <v>260127002</v>
      </c>
      <c r="M1130" s="198" t="str">
        <f t="shared" si="488"/>
        <v>IR</v>
      </c>
      <c r="N1130" s="153">
        <v>35</v>
      </c>
      <c r="O1130" s="199">
        <f t="shared" si="494"/>
        <v>102.857142857143</v>
      </c>
      <c r="P1130" s="153">
        <v>1</v>
      </c>
      <c r="Q1130" s="153">
        <v>642</v>
      </c>
      <c r="R1130" s="153">
        <v>7</v>
      </c>
      <c r="S1130" s="153">
        <v>6</v>
      </c>
      <c r="T1130" s="153"/>
      <c r="U1130" s="209">
        <f t="shared" si="474"/>
        <v>648</v>
      </c>
      <c r="V1130" s="153">
        <v>425</v>
      </c>
      <c r="W1130" s="153"/>
      <c r="X1130" s="153"/>
      <c r="Y1130" s="153"/>
      <c r="Z1130" s="153">
        <v>10</v>
      </c>
      <c r="AA1130" s="153"/>
      <c r="AB1130" s="153"/>
      <c r="AC1130" s="153"/>
      <c r="AD1130" s="153"/>
      <c r="AE1130" s="153">
        <v>5</v>
      </c>
      <c r="AF1130" s="153"/>
      <c r="AG1130" s="153"/>
      <c r="AH1130" s="153"/>
      <c r="AI1130" s="153"/>
      <c r="AJ1130" s="153"/>
      <c r="AK1130" s="153"/>
      <c r="AL1130" s="153"/>
      <c r="AM1130" s="153"/>
      <c r="AN1130" s="153"/>
      <c r="AO1130" s="153"/>
      <c r="AP1130" s="153">
        <v>30</v>
      </c>
      <c r="AQ1130" s="153"/>
      <c r="AR1130" s="153"/>
      <c r="AS1130" s="153"/>
      <c r="AT1130" s="153"/>
      <c r="AU1130" s="153"/>
      <c r="AV1130" s="153"/>
      <c r="AW1130" s="153"/>
      <c r="AX1130" s="153"/>
      <c r="AY1130" s="153"/>
      <c r="AZ1130" s="153"/>
      <c r="BA1130" s="153"/>
      <c r="BB1130" s="153"/>
      <c r="BC1130" s="153">
        <v>10</v>
      </c>
      <c r="BD1130" s="153"/>
      <c r="BE1130" s="153"/>
      <c r="BF1130" s="153"/>
      <c r="BG1130" s="223">
        <f t="shared" si="489"/>
        <v>480</v>
      </c>
      <c r="BH1130" s="224">
        <f t="shared" si="487"/>
        <v>8</v>
      </c>
      <c r="BI1130" s="225">
        <f t="shared" si="490"/>
        <v>7.08333333333333</v>
      </c>
      <c r="BJ1130" s="225">
        <f t="shared" si="491"/>
        <v>88.5416666666667</v>
      </c>
      <c r="BK1130" s="226">
        <f t="shared" si="492"/>
        <v>88.9411764705882</v>
      </c>
      <c r="BL1130" s="226">
        <f t="shared" si="493"/>
        <v>97.9938271604938</v>
      </c>
      <c r="BM1130" s="226">
        <f t="shared" si="495"/>
        <v>77.1701388888889</v>
      </c>
      <c r="BN1130" s="237">
        <f t="shared" si="482"/>
        <v>0.5</v>
      </c>
      <c r="BO1130" s="237">
        <f t="shared" si="483"/>
        <v>771.428571428571</v>
      </c>
      <c r="BP1130" s="237">
        <f t="shared" si="484"/>
        <v>0.416666666666667</v>
      </c>
      <c r="BQ1130" s="238">
        <f t="shared" si="485"/>
        <v>42.8571428571429</v>
      </c>
      <c r="BW1130" s="153">
        <f t="shared" si="486"/>
        <v>642</v>
      </c>
    </row>
    <row r="1131" spans="1:75">
      <c r="A1131" s="170">
        <v>1188</v>
      </c>
      <c r="B1131" s="171">
        <v>46069</v>
      </c>
      <c r="C1131" s="223" t="s">
        <v>99</v>
      </c>
      <c r="D1131" s="130" t="str">
        <f t="shared" si="472"/>
        <v>IG</v>
      </c>
      <c r="E1131" s="172" t="s">
        <v>133</v>
      </c>
      <c r="F1131" s="172" t="s">
        <v>134</v>
      </c>
      <c r="G1131" s="173" t="s">
        <v>183</v>
      </c>
      <c r="H1131" s="173"/>
      <c r="I1131" s="173"/>
      <c r="J1131" s="105">
        <v>100742</v>
      </c>
      <c r="K1131" s="197" t="str">
        <f>VLOOKUP(J1131,'[3]Item List (3)'!A$1:B$110000,2,FALSE)</f>
        <v>IR.IR 32X41X28 </v>
      </c>
      <c r="L1131" s="105">
        <v>260127002</v>
      </c>
      <c r="M1131" s="198" t="str">
        <f t="shared" si="488"/>
        <v>IR</v>
      </c>
      <c r="N1131" s="153">
        <v>35</v>
      </c>
      <c r="O1131" s="199">
        <f t="shared" si="494"/>
        <v>102.857142857143</v>
      </c>
      <c r="P1131" s="153">
        <v>1</v>
      </c>
      <c r="Q1131" s="153">
        <v>255</v>
      </c>
      <c r="R1131" s="153">
        <v>2</v>
      </c>
      <c r="S1131" s="153"/>
      <c r="T1131" s="153"/>
      <c r="U1131" s="209">
        <f t="shared" si="474"/>
        <v>255</v>
      </c>
      <c r="V1131" s="153">
        <v>170</v>
      </c>
      <c r="W1131" s="153"/>
      <c r="X1131" s="153"/>
      <c r="Y1131" s="153"/>
      <c r="Z1131" s="153"/>
      <c r="AA1131" s="153"/>
      <c r="AB1131" s="153"/>
      <c r="AC1131" s="153"/>
      <c r="AD1131" s="153"/>
      <c r="AE1131" s="153"/>
      <c r="AF1131" s="153"/>
      <c r="AG1131" s="153"/>
      <c r="AH1131" s="153"/>
      <c r="AI1131" s="153"/>
      <c r="AJ1131" s="153"/>
      <c r="AK1131" s="153"/>
      <c r="AL1131" s="153"/>
      <c r="AM1131" s="153"/>
      <c r="AN1131" s="153">
        <v>240</v>
      </c>
      <c r="AO1131" s="153"/>
      <c r="AP1131" s="153">
        <v>10</v>
      </c>
      <c r="AQ1131" s="153"/>
      <c r="AR1131" s="153"/>
      <c r="AS1131" s="153"/>
      <c r="AT1131" s="153"/>
      <c r="AU1131" s="153"/>
      <c r="AV1131" s="153"/>
      <c r="AW1131" s="153"/>
      <c r="AX1131" s="153"/>
      <c r="AY1131" s="153"/>
      <c r="AZ1131" s="153"/>
      <c r="BA1131" s="153"/>
      <c r="BB1131" s="153"/>
      <c r="BC1131" s="153"/>
      <c r="BD1131" s="153"/>
      <c r="BE1131" s="153"/>
      <c r="BF1131" s="153"/>
      <c r="BG1131" s="223">
        <f t="shared" si="489"/>
        <v>420</v>
      </c>
      <c r="BH1131" s="224">
        <f t="shared" si="487"/>
        <v>7</v>
      </c>
      <c r="BI1131" s="225">
        <f t="shared" si="490"/>
        <v>2.83333333333333</v>
      </c>
      <c r="BJ1131" s="225">
        <f t="shared" si="491"/>
        <v>40.4761904761905</v>
      </c>
      <c r="BK1131" s="226">
        <f t="shared" si="492"/>
        <v>87.5</v>
      </c>
      <c r="BL1131" s="226">
        <f t="shared" si="493"/>
        <v>99.2156862745098</v>
      </c>
      <c r="BM1131" s="226">
        <f t="shared" si="495"/>
        <v>35.1388888888889</v>
      </c>
      <c r="BN1131" s="237">
        <f t="shared" si="482"/>
        <v>0.166666666666667</v>
      </c>
      <c r="BO1131" s="237">
        <f t="shared" si="483"/>
        <v>702.857142857143</v>
      </c>
      <c r="BP1131" s="237">
        <f t="shared" si="484"/>
        <v>4</v>
      </c>
      <c r="BQ1131" s="238">
        <f t="shared" si="485"/>
        <v>411.428571428571</v>
      </c>
      <c r="BR1131" s="140">
        <v>1</v>
      </c>
      <c r="BT1131" s="140">
        <v>1</v>
      </c>
      <c r="BU1131" s="141">
        <v>1</v>
      </c>
      <c r="BW1131" s="153">
        <f t="shared" si="486"/>
        <v>255</v>
      </c>
    </row>
    <row r="1132" spans="1:75">
      <c r="A1132" s="170">
        <v>1189</v>
      </c>
      <c r="B1132" s="171">
        <v>46069</v>
      </c>
      <c r="C1132" s="223" t="s">
        <v>99</v>
      </c>
      <c r="D1132" s="130" t="str">
        <f t="shared" si="472"/>
        <v>IG</v>
      </c>
      <c r="E1132" s="172" t="s">
        <v>133</v>
      </c>
      <c r="F1132" s="172" t="s">
        <v>140</v>
      </c>
      <c r="G1132" s="173" t="s">
        <v>183</v>
      </c>
      <c r="H1132" s="173"/>
      <c r="I1132" s="173"/>
      <c r="J1132" s="105">
        <v>100742</v>
      </c>
      <c r="K1132" s="197" t="str">
        <f>VLOOKUP(J1132,'[3]Item List (3)'!A$1:B$110000,2,FALSE)</f>
        <v>IR.IR 32X41X28 </v>
      </c>
      <c r="L1132" s="105">
        <v>260127002</v>
      </c>
      <c r="M1132" s="198" t="str">
        <f t="shared" si="488"/>
        <v>IR</v>
      </c>
      <c r="N1132" s="153">
        <v>35</v>
      </c>
      <c r="O1132" s="199">
        <f t="shared" si="494"/>
        <v>102.857142857143</v>
      </c>
      <c r="P1132" s="153">
        <v>1</v>
      </c>
      <c r="Q1132" s="153">
        <v>65</v>
      </c>
      <c r="R1132" s="153"/>
      <c r="S1132" s="153">
        <v>3</v>
      </c>
      <c r="T1132" s="153"/>
      <c r="U1132" s="209">
        <f t="shared" si="474"/>
        <v>68</v>
      </c>
      <c r="V1132" s="153">
        <v>60</v>
      </c>
      <c r="W1132" s="153"/>
      <c r="X1132" s="153"/>
      <c r="Y1132" s="153"/>
      <c r="Z1132" s="153"/>
      <c r="AA1132" s="153"/>
      <c r="AB1132" s="153"/>
      <c r="AC1132" s="153"/>
      <c r="AD1132" s="153"/>
      <c r="AE1132" s="153"/>
      <c r="AF1132" s="153"/>
      <c r="AG1132" s="153"/>
      <c r="AH1132" s="153"/>
      <c r="AI1132" s="153"/>
      <c r="AJ1132" s="153"/>
      <c r="AK1132" s="153"/>
      <c r="AL1132" s="153"/>
      <c r="AM1132" s="153"/>
      <c r="AN1132" s="153"/>
      <c r="AO1132" s="153"/>
      <c r="AP1132" s="153"/>
      <c r="AQ1132" s="153"/>
      <c r="AR1132" s="153"/>
      <c r="AS1132" s="153"/>
      <c r="AT1132" s="153"/>
      <c r="AU1132" s="153"/>
      <c r="AV1132" s="153"/>
      <c r="AW1132" s="153"/>
      <c r="AX1132" s="153"/>
      <c r="AY1132" s="153"/>
      <c r="AZ1132" s="153"/>
      <c r="BA1132" s="153"/>
      <c r="BB1132" s="153"/>
      <c r="BC1132" s="153"/>
      <c r="BD1132" s="153"/>
      <c r="BE1132" s="153"/>
      <c r="BF1132" s="153"/>
      <c r="BG1132" s="223">
        <f t="shared" si="489"/>
        <v>60</v>
      </c>
      <c r="BH1132" s="224">
        <f t="shared" si="487"/>
        <v>1</v>
      </c>
      <c r="BI1132" s="225">
        <f t="shared" si="490"/>
        <v>1</v>
      </c>
      <c r="BJ1132" s="225">
        <f t="shared" si="491"/>
        <v>100</v>
      </c>
      <c r="BK1132" s="226">
        <f t="shared" si="492"/>
        <v>66.1111111111111</v>
      </c>
      <c r="BL1132" s="226">
        <f t="shared" si="493"/>
        <v>95.5882352941177</v>
      </c>
      <c r="BM1132" s="226">
        <f t="shared" si="495"/>
        <v>63.1944444444444</v>
      </c>
      <c r="BN1132" s="237">
        <f t="shared" si="482"/>
        <v>0</v>
      </c>
      <c r="BO1132" s="237">
        <f t="shared" si="483"/>
        <v>102.857142857143</v>
      </c>
      <c r="BP1132" s="237">
        <f t="shared" si="484"/>
        <v>0</v>
      </c>
      <c r="BQ1132" s="238">
        <f t="shared" si="485"/>
        <v>0</v>
      </c>
      <c r="BW1132" s="153">
        <f t="shared" si="486"/>
        <v>65</v>
      </c>
    </row>
    <row r="1133" spans="1:75">
      <c r="A1133" s="170">
        <v>1190</v>
      </c>
      <c r="B1133" s="171">
        <v>46069</v>
      </c>
      <c r="C1133" s="223" t="s">
        <v>97</v>
      </c>
      <c r="D1133" s="130" t="str">
        <f t="shared" si="472"/>
        <v>IG</v>
      </c>
      <c r="E1133" s="172" t="s">
        <v>137</v>
      </c>
      <c r="F1133" s="172" t="s">
        <v>134</v>
      </c>
      <c r="G1133" s="173" t="s">
        <v>135</v>
      </c>
      <c r="H1133" s="173"/>
      <c r="I1133" s="173"/>
      <c r="J1133" s="105">
        <v>104246</v>
      </c>
      <c r="K1133" s="197" t="str">
        <f>VLOOKUP(J1133,'[3]Item List (3)'!A$1:B$110000,2,FALSE)</f>
        <v>IN. 208</v>
      </c>
      <c r="L1133" s="105">
        <v>260120003</v>
      </c>
      <c r="M1133" s="198" t="str">
        <f t="shared" si="488"/>
        <v>IR</v>
      </c>
      <c r="N1133" s="153">
        <v>25</v>
      </c>
      <c r="O1133" s="199">
        <f t="shared" si="494"/>
        <v>144</v>
      </c>
      <c r="P1133" s="153">
        <v>1</v>
      </c>
      <c r="Q1133" s="153">
        <v>627</v>
      </c>
      <c r="R1133" s="153">
        <v>18</v>
      </c>
      <c r="S1133" s="153">
        <v>17</v>
      </c>
      <c r="T1133" s="153"/>
      <c r="U1133" s="209">
        <f t="shared" si="474"/>
        <v>644</v>
      </c>
      <c r="V1133" s="153">
        <v>330</v>
      </c>
      <c r="W1133" s="153">
        <v>100</v>
      </c>
      <c r="X1133" s="153"/>
      <c r="Y1133" s="153">
        <v>15</v>
      </c>
      <c r="Z1133" s="153"/>
      <c r="AA1133" s="153"/>
      <c r="AB1133" s="153"/>
      <c r="AC1133" s="153"/>
      <c r="AD1133" s="153"/>
      <c r="AE1133" s="153">
        <v>5</v>
      </c>
      <c r="AF1133" s="153"/>
      <c r="AG1133" s="153"/>
      <c r="AH1133" s="153"/>
      <c r="AI1133" s="153"/>
      <c r="AJ1133" s="153"/>
      <c r="AK1133" s="153"/>
      <c r="AL1133" s="153"/>
      <c r="AM1133" s="153"/>
      <c r="AN1133" s="153"/>
      <c r="AO1133" s="153"/>
      <c r="AP1133" s="153">
        <v>20</v>
      </c>
      <c r="AQ1133" s="153"/>
      <c r="AR1133" s="153"/>
      <c r="AS1133" s="153"/>
      <c r="AT1133" s="153"/>
      <c r="AU1133" s="153"/>
      <c r="AV1133" s="153"/>
      <c r="AW1133" s="153"/>
      <c r="AX1133" s="153"/>
      <c r="AY1133" s="153"/>
      <c r="AZ1133" s="153"/>
      <c r="BA1133" s="153"/>
      <c r="BB1133" s="153"/>
      <c r="BC1133" s="153">
        <v>10</v>
      </c>
      <c r="BD1133" s="153"/>
      <c r="BE1133" s="153"/>
      <c r="BF1133" s="153"/>
      <c r="BG1133" s="223">
        <f t="shared" si="489"/>
        <v>480</v>
      </c>
      <c r="BH1133" s="224">
        <f t="shared" si="487"/>
        <v>8</v>
      </c>
      <c r="BI1133" s="225">
        <f t="shared" si="490"/>
        <v>5.5</v>
      </c>
      <c r="BJ1133" s="225">
        <f t="shared" si="491"/>
        <v>68.75</v>
      </c>
      <c r="BK1133" s="226">
        <f t="shared" si="492"/>
        <v>81.3131313131313</v>
      </c>
      <c r="BL1133" s="226">
        <f t="shared" si="493"/>
        <v>94.5652173913043</v>
      </c>
      <c r="BM1133" s="226">
        <f t="shared" si="495"/>
        <v>52.8645833333333</v>
      </c>
      <c r="BN1133" s="237">
        <f t="shared" si="482"/>
        <v>2</v>
      </c>
      <c r="BO1133" s="237">
        <f t="shared" si="483"/>
        <v>864</v>
      </c>
      <c r="BP1133" s="237">
        <f t="shared" si="484"/>
        <v>0.5</v>
      </c>
      <c r="BQ1133" s="238">
        <f t="shared" si="485"/>
        <v>72</v>
      </c>
      <c r="BR1133" s="140">
        <v>1</v>
      </c>
      <c r="BW1133" s="153">
        <f t="shared" si="486"/>
        <v>627</v>
      </c>
    </row>
    <row r="1134" spans="1:75">
      <c r="A1134" s="170">
        <v>1191</v>
      </c>
      <c r="B1134" s="171">
        <v>46069</v>
      </c>
      <c r="C1134" s="223" t="s">
        <v>99</v>
      </c>
      <c r="D1134" s="130" t="str">
        <f t="shared" si="472"/>
        <v>IG</v>
      </c>
      <c r="E1134" s="172" t="s">
        <v>137</v>
      </c>
      <c r="F1134" s="172" t="s">
        <v>134</v>
      </c>
      <c r="G1134" s="173" t="s">
        <v>151</v>
      </c>
      <c r="H1134" s="173"/>
      <c r="I1134" s="173"/>
      <c r="J1134" s="105">
        <v>104246</v>
      </c>
      <c r="K1134" s="197" t="str">
        <f>VLOOKUP(J1134,'[3]Item List (3)'!A$1:B$110000,2,FALSE)</f>
        <v>IN. 208</v>
      </c>
      <c r="L1134" s="105">
        <v>260120003</v>
      </c>
      <c r="M1134" s="198" t="str">
        <f t="shared" si="488"/>
        <v>IR</v>
      </c>
      <c r="N1134" s="153">
        <v>25</v>
      </c>
      <c r="O1134" s="199">
        <f t="shared" si="494"/>
        <v>144</v>
      </c>
      <c r="P1134" s="153">
        <v>1</v>
      </c>
      <c r="Q1134" s="153">
        <v>743</v>
      </c>
      <c r="R1134" s="153">
        <v>45</v>
      </c>
      <c r="S1134" s="153">
        <v>18</v>
      </c>
      <c r="T1134" s="153"/>
      <c r="U1134" s="209">
        <f t="shared" si="474"/>
        <v>761</v>
      </c>
      <c r="V1134" s="153">
        <v>395</v>
      </c>
      <c r="W1134" s="153"/>
      <c r="X1134" s="153"/>
      <c r="Y1134" s="153"/>
      <c r="Z1134" s="153"/>
      <c r="AA1134" s="153"/>
      <c r="AB1134" s="153"/>
      <c r="AC1134" s="153">
        <v>25</v>
      </c>
      <c r="AD1134" s="153"/>
      <c r="AE1134" s="153">
        <v>15</v>
      </c>
      <c r="AF1134" s="153"/>
      <c r="AG1134" s="153"/>
      <c r="AH1134" s="153"/>
      <c r="AI1134" s="153"/>
      <c r="AJ1134" s="153"/>
      <c r="AK1134" s="153"/>
      <c r="AL1134" s="153"/>
      <c r="AM1134" s="153"/>
      <c r="AN1134" s="153"/>
      <c r="AO1134" s="153"/>
      <c r="AP1134" s="153">
        <v>30</v>
      </c>
      <c r="AQ1134" s="153"/>
      <c r="AR1134" s="153"/>
      <c r="AS1134" s="153"/>
      <c r="AT1134" s="153"/>
      <c r="AU1134" s="153"/>
      <c r="AV1134" s="153"/>
      <c r="AW1134" s="153"/>
      <c r="AX1134" s="153"/>
      <c r="AY1134" s="153"/>
      <c r="AZ1134" s="153"/>
      <c r="BA1134" s="153"/>
      <c r="BB1134" s="153"/>
      <c r="BC1134" s="153">
        <v>10</v>
      </c>
      <c r="BD1134" s="153"/>
      <c r="BE1134" s="153">
        <v>5</v>
      </c>
      <c r="BF1134" s="153"/>
      <c r="BG1134" s="223">
        <f t="shared" si="489"/>
        <v>480</v>
      </c>
      <c r="BH1134" s="224">
        <f t="shared" si="487"/>
        <v>8</v>
      </c>
      <c r="BI1134" s="225">
        <f t="shared" si="490"/>
        <v>6.58333333333333</v>
      </c>
      <c r="BJ1134" s="225">
        <f t="shared" si="491"/>
        <v>82.2916666666667</v>
      </c>
      <c r="BK1134" s="226">
        <f t="shared" si="492"/>
        <v>80.2742616033755</v>
      </c>
      <c r="BL1134" s="226">
        <f t="shared" si="493"/>
        <v>91.7214191852825</v>
      </c>
      <c r="BM1134" s="226">
        <f t="shared" si="495"/>
        <v>60.5902777777778</v>
      </c>
      <c r="BN1134" s="237">
        <f t="shared" si="482"/>
        <v>0.583333333333333</v>
      </c>
      <c r="BO1134" s="237">
        <f t="shared" si="483"/>
        <v>1068</v>
      </c>
      <c r="BP1134" s="237">
        <f t="shared" si="484"/>
        <v>0.833333333333333</v>
      </c>
      <c r="BQ1134" s="238">
        <f t="shared" si="485"/>
        <v>120</v>
      </c>
      <c r="BR1134" s="140">
        <v>1</v>
      </c>
      <c r="BW1134" s="153">
        <f t="shared" si="486"/>
        <v>743</v>
      </c>
    </row>
    <row r="1135" spans="1:75">
      <c r="A1135" s="170">
        <v>1192</v>
      </c>
      <c r="B1135" s="171">
        <v>46069</v>
      </c>
      <c r="C1135" s="223" t="s">
        <v>97</v>
      </c>
      <c r="D1135" s="130" t="str">
        <f t="shared" si="472"/>
        <v>IG</v>
      </c>
      <c r="E1135" s="172" t="s">
        <v>138</v>
      </c>
      <c r="F1135" s="172" t="s">
        <v>134</v>
      </c>
      <c r="G1135" s="173" t="s">
        <v>150</v>
      </c>
      <c r="H1135" s="173"/>
      <c r="I1135" s="173"/>
      <c r="J1135" s="105">
        <v>208497</v>
      </c>
      <c r="K1135" s="197" t="str">
        <f>VLOOKUP(J1135,'[3]Item List (3)'!A$1:B$110000,2,FALSE)</f>
        <v>NB.OR 95076 </v>
      </c>
      <c r="L1135" s="105">
        <v>260129019</v>
      </c>
      <c r="M1135" s="198" t="str">
        <f t="shared" si="488"/>
        <v>OR</v>
      </c>
      <c r="N1135" s="153">
        <v>35</v>
      </c>
      <c r="O1135" s="199">
        <f t="shared" si="494"/>
        <v>102.857142857143</v>
      </c>
      <c r="P1135" s="153">
        <v>1</v>
      </c>
      <c r="Q1135" s="153">
        <v>539</v>
      </c>
      <c r="R1135" s="153">
        <v>46</v>
      </c>
      <c r="S1135" s="153"/>
      <c r="T1135" s="153"/>
      <c r="U1135" s="209">
        <f t="shared" si="474"/>
        <v>539</v>
      </c>
      <c r="V1135" s="153">
        <v>405</v>
      </c>
      <c r="W1135" s="153"/>
      <c r="X1135" s="153"/>
      <c r="Y1135" s="153"/>
      <c r="Z1135" s="153">
        <v>10</v>
      </c>
      <c r="AA1135" s="153"/>
      <c r="AB1135" s="153"/>
      <c r="AC1135" s="153">
        <v>45</v>
      </c>
      <c r="AD1135" s="153"/>
      <c r="AE1135" s="153">
        <v>5</v>
      </c>
      <c r="AF1135" s="153"/>
      <c r="AG1135" s="153"/>
      <c r="AH1135" s="153"/>
      <c r="AI1135" s="153"/>
      <c r="AJ1135" s="153"/>
      <c r="AK1135" s="153"/>
      <c r="AL1135" s="153"/>
      <c r="AM1135" s="153"/>
      <c r="AN1135" s="153"/>
      <c r="AO1135" s="153"/>
      <c r="AP1135" s="153">
        <v>10</v>
      </c>
      <c r="AQ1135" s="153"/>
      <c r="AR1135" s="153"/>
      <c r="AS1135" s="153"/>
      <c r="AT1135" s="153"/>
      <c r="AU1135" s="153"/>
      <c r="AV1135" s="153"/>
      <c r="AW1135" s="153"/>
      <c r="AX1135" s="153"/>
      <c r="AY1135" s="153"/>
      <c r="AZ1135" s="153"/>
      <c r="BA1135" s="153"/>
      <c r="BB1135" s="153"/>
      <c r="BC1135" s="153"/>
      <c r="BD1135" s="153"/>
      <c r="BE1135" s="153">
        <v>5</v>
      </c>
      <c r="BF1135" s="153"/>
      <c r="BG1135" s="223">
        <f t="shared" si="489"/>
        <v>480</v>
      </c>
      <c r="BH1135" s="224">
        <f t="shared" si="487"/>
        <v>8</v>
      </c>
      <c r="BI1135" s="225">
        <f t="shared" si="490"/>
        <v>6.75</v>
      </c>
      <c r="BJ1135" s="225">
        <f t="shared" si="491"/>
        <v>84.375</v>
      </c>
      <c r="BK1135" s="226">
        <f t="shared" si="492"/>
        <v>77.6337448559671</v>
      </c>
      <c r="BL1135" s="226">
        <f t="shared" si="493"/>
        <v>91.4656771799629</v>
      </c>
      <c r="BM1135" s="226">
        <f t="shared" si="495"/>
        <v>59.9131944444445</v>
      </c>
      <c r="BN1135" s="237">
        <f t="shared" si="482"/>
        <v>0.25</v>
      </c>
      <c r="BO1135" s="237">
        <f t="shared" si="483"/>
        <v>797.142857142857</v>
      </c>
      <c r="BP1135" s="237">
        <f t="shared" si="484"/>
        <v>1</v>
      </c>
      <c r="BQ1135" s="238">
        <f t="shared" si="485"/>
        <v>102.857142857143</v>
      </c>
      <c r="BR1135" s="140">
        <v>1</v>
      </c>
      <c r="BW1135" s="153">
        <f t="shared" si="486"/>
        <v>539</v>
      </c>
    </row>
    <row r="1136" spans="1:75">
      <c r="A1136" s="170">
        <v>1193</v>
      </c>
      <c r="B1136" s="171">
        <v>46069</v>
      </c>
      <c r="C1136" s="223" t="s">
        <v>99</v>
      </c>
      <c r="D1136" s="130" t="str">
        <f t="shared" si="472"/>
        <v>IG</v>
      </c>
      <c r="E1136" s="172" t="s">
        <v>138</v>
      </c>
      <c r="F1136" s="172" t="s">
        <v>134</v>
      </c>
      <c r="G1136" s="173" t="s">
        <v>176</v>
      </c>
      <c r="H1136" s="173"/>
      <c r="I1136" s="173"/>
      <c r="J1136" s="105">
        <v>208497</v>
      </c>
      <c r="K1136" s="197" t="str">
        <f>VLOOKUP(J1136,'[3]Item List (3)'!A$1:B$110000,2,FALSE)</f>
        <v>NB.OR 95076 </v>
      </c>
      <c r="L1136" s="105">
        <v>260129019</v>
      </c>
      <c r="M1136" s="198" t="str">
        <f t="shared" si="488"/>
        <v>OR</v>
      </c>
      <c r="N1136" s="153">
        <v>35</v>
      </c>
      <c r="O1136" s="199">
        <f t="shared" si="494"/>
        <v>102.857142857143</v>
      </c>
      <c r="P1136" s="153">
        <v>1</v>
      </c>
      <c r="Q1136" s="153">
        <v>673</v>
      </c>
      <c r="R1136" s="153">
        <v>45</v>
      </c>
      <c r="S1136" s="153">
        <v>4</v>
      </c>
      <c r="T1136" s="153"/>
      <c r="U1136" s="209">
        <f t="shared" si="474"/>
        <v>677</v>
      </c>
      <c r="V1136" s="153">
        <v>455</v>
      </c>
      <c r="W1136" s="153"/>
      <c r="X1136" s="153"/>
      <c r="Y1136" s="153"/>
      <c r="Z1136" s="153"/>
      <c r="AA1136" s="153"/>
      <c r="AB1136" s="153"/>
      <c r="AC1136" s="153"/>
      <c r="AD1136" s="153"/>
      <c r="AE1136" s="153">
        <v>5</v>
      </c>
      <c r="AF1136" s="153"/>
      <c r="AG1136" s="153"/>
      <c r="AH1136" s="153"/>
      <c r="AI1136" s="153"/>
      <c r="AJ1136" s="153"/>
      <c r="AK1136" s="153"/>
      <c r="AL1136" s="153"/>
      <c r="AM1136" s="153"/>
      <c r="AN1136" s="153"/>
      <c r="AO1136" s="153"/>
      <c r="AP1136" s="153">
        <v>20</v>
      </c>
      <c r="AQ1136" s="153"/>
      <c r="AR1136" s="153"/>
      <c r="AS1136" s="153"/>
      <c r="AT1136" s="153"/>
      <c r="AU1136" s="153"/>
      <c r="AV1136" s="153"/>
      <c r="AW1136" s="153"/>
      <c r="AX1136" s="153"/>
      <c r="AY1136" s="153"/>
      <c r="AZ1136" s="153"/>
      <c r="BA1136" s="153"/>
      <c r="BB1136" s="153"/>
      <c r="BC1136" s="153"/>
      <c r="BD1136" s="153"/>
      <c r="BE1136" s="153"/>
      <c r="BF1136" s="153"/>
      <c r="BG1136" s="223">
        <f t="shared" si="489"/>
        <v>480</v>
      </c>
      <c r="BH1136" s="224">
        <f t="shared" si="487"/>
        <v>8</v>
      </c>
      <c r="BI1136" s="225">
        <f t="shared" si="490"/>
        <v>7.58333333333333</v>
      </c>
      <c r="BJ1136" s="225">
        <f t="shared" si="491"/>
        <v>94.7916666666667</v>
      </c>
      <c r="BK1136" s="226">
        <f t="shared" si="492"/>
        <v>86.7948717948718</v>
      </c>
      <c r="BL1136" s="226">
        <f t="shared" si="493"/>
        <v>92.7621861152142</v>
      </c>
      <c r="BM1136" s="226">
        <f t="shared" si="495"/>
        <v>76.3194444444445</v>
      </c>
      <c r="BN1136" s="237">
        <f t="shared" si="482"/>
        <v>0.333333333333333</v>
      </c>
      <c r="BO1136" s="237">
        <f t="shared" si="483"/>
        <v>788.571428571429</v>
      </c>
      <c r="BP1136" s="237">
        <f t="shared" si="484"/>
        <v>0.0833333333333334</v>
      </c>
      <c r="BQ1136" s="238">
        <f t="shared" si="485"/>
        <v>8.57142857142857</v>
      </c>
      <c r="BW1136" s="153">
        <f t="shared" si="486"/>
        <v>673</v>
      </c>
    </row>
    <row r="1137" spans="1:75">
      <c r="A1137" s="170">
        <v>1194</v>
      </c>
      <c r="B1137" s="171">
        <v>46069</v>
      </c>
      <c r="C1137" s="223" t="s">
        <v>97</v>
      </c>
      <c r="D1137" s="130" t="str">
        <f t="shared" si="472"/>
        <v>IG</v>
      </c>
      <c r="E1137" s="172" t="s">
        <v>139</v>
      </c>
      <c r="F1137" s="172" t="s">
        <v>134</v>
      </c>
      <c r="G1137" s="173" t="s">
        <v>187</v>
      </c>
      <c r="H1137" s="173" t="s">
        <v>123</v>
      </c>
      <c r="I1137" s="173"/>
      <c r="J1137" s="105">
        <v>208344.01</v>
      </c>
      <c r="K1137" s="197" t="str">
        <f>VLOOKUP(J1137,'[3]Item List (3)'!A$1:B$110000,2,FALSE)</f>
        <v>NA/RNA.OR 6905 SR</v>
      </c>
      <c r="L1137" s="105">
        <v>260113006</v>
      </c>
      <c r="M1137" s="198" t="str">
        <f t="shared" si="488"/>
        <v>OR</v>
      </c>
      <c r="N1137" s="153">
        <v>45</v>
      </c>
      <c r="O1137" s="199">
        <f t="shared" si="494"/>
        <v>80</v>
      </c>
      <c r="P1137" s="153">
        <v>1</v>
      </c>
      <c r="Q1137" s="153">
        <v>459</v>
      </c>
      <c r="R1137" s="153">
        <v>17</v>
      </c>
      <c r="S1137" s="153">
        <v>2</v>
      </c>
      <c r="T1137" s="153"/>
      <c r="U1137" s="209">
        <f t="shared" si="474"/>
        <v>461</v>
      </c>
      <c r="V1137" s="153">
        <v>440</v>
      </c>
      <c r="W1137" s="153"/>
      <c r="X1137" s="153"/>
      <c r="Y1137" s="153"/>
      <c r="Z1137" s="153">
        <v>15</v>
      </c>
      <c r="AA1137" s="153"/>
      <c r="AB1137" s="153"/>
      <c r="AC1137" s="153"/>
      <c r="AD1137" s="153"/>
      <c r="AE1137" s="153"/>
      <c r="AF1137" s="153"/>
      <c r="AG1137" s="153"/>
      <c r="AH1137" s="153"/>
      <c r="AI1137" s="153"/>
      <c r="AJ1137" s="153">
        <v>15</v>
      </c>
      <c r="AK1137" s="153"/>
      <c r="AL1137" s="153"/>
      <c r="AM1137" s="153"/>
      <c r="AN1137" s="153"/>
      <c r="AO1137" s="153"/>
      <c r="AP1137" s="153">
        <v>10</v>
      </c>
      <c r="AQ1137" s="153"/>
      <c r="AR1137" s="153"/>
      <c r="AS1137" s="153"/>
      <c r="AT1137" s="153"/>
      <c r="AU1137" s="153"/>
      <c r="AV1137" s="153"/>
      <c r="AW1137" s="153"/>
      <c r="AX1137" s="153"/>
      <c r="AY1137" s="153"/>
      <c r="AZ1137" s="153"/>
      <c r="BA1137" s="153"/>
      <c r="BB1137" s="153"/>
      <c r="BC1137" s="153"/>
      <c r="BD1137" s="153"/>
      <c r="BE1137" s="153"/>
      <c r="BF1137" s="153"/>
      <c r="BG1137" s="223">
        <f t="shared" si="489"/>
        <v>480</v>
      </c>
      <c r="BH1137" s="224">
        <f t="shared" si="487"/>
        <v>8</v>
      </c>
      <c r="BI1137" s="225">
        <f t="shared" si="490"/>
        <v>7.33333333333333</v>
      </c>
      <c r="BJ1137" s="225">
        <f t="shared" si="491"/>
        <v>91.6666666666667</v>
      </c>
      <c r="BK1137" s="226">
        <f t="shared" si="492"/>
        <v>78.5795454545455</v>
      </c>
      <c r="BL1137" s="226">
        <f t="shared" si="493"/>
        <v>95.8785249457701</v>
      </c>
      <c r="BM1137" s="226">
        <f t="shared" si="495"/>
        <v>69.0625000000001</v>
      </c>
      <c r="BN1137" s="237">
        <f t="shared" si="482"/>
        <v>0.166666666666667</v>
      </c>
      <c r="BO1137" s="237">
        <f t="shared" si="483"/>
        <v>626.666666666667</v>
      </c>
      <c r="BP1137" s="237">
        <f t="shared" si="484"/>
        <v>0.5</v>
      </c>
      <c r="BQ1137" s="238">
        <f t="shared" si="485"/>
        <v>40</v>
      </c>
      <c r="BW1137" s="153">
        <f t="shared" si="486"/>
        <v>459</v>
      </c>
    </row>
    <row r="1138" spans="1:75">
      <c r="A1138" s="170">
        <v>1195</v>
      </c>
      <c r="B1138" s="171">
        <v>46069</v>
      </c>
      <c r="C1138" s="223" t="s">
        <v>99</v>
      </c>
      <c r="D1138" s="130" t="str">
        <f t="shared" si="472"/>
        <v>IG</v>
      </c>
      <c r="E1138" s="172" t="s">
        <v>139</v>
      </c>
      <c r="F1138" s="172" t="s">
        <v>134</v>
      </c>
      <c r="G1138" s="173" t="s">
        <v>143</v>
      </c>
      <c r="H1138" s="173"/>
      <c r="I1138" s="173"/>
      <c r="J1138" s="105">
        <v>208344.01</v>
      </c>
      <c r="K1138" s="197" t="str">
        <f>VLOOKUP(J1138,'[3]Item List (3)'!A$1:B$110000,2,FALSE)</f>
        <v>NA/RNA.OR 6905 SR</v>
      </c>
      <c r="L1138" s="105">
        <v>260113006</v>
      </c>
      <c r="M1138" s="198" t="str">
        <f t="shared" si="488"/>
        <v>OR</v>
      </c>
      <c r="N1138" s="153">
        <v>45</v>
      </c>
      <c r="O1138" s="199">
        <f t="shared" si="494"/>
        <v>80</v>
      </c>
      <c r="P1138" s="153">
        <v>1</v>
      </c>
      <c r="Q1138" s="153">
        <v>459</v>
      </c>
      <c r="R1138" s="153">
        <v>22</v>
      </c>
      <c r="S1138" s="153"/>
      <c r="T1138" s="153"/>
      <c r="U1138" s="209">
        <f t="shared" si="474"/>
        <v>459</v>
      </c>
      <c r="V1138" s="153">
        <v>435</v>
      </c>
      <c r="W1138" s="153"/>
      <c r="X1138" s="153"/>
      <c r="Y1138" s="153"/>
      <c r="Z1138" s="153"/>
      <c r="AA1138" s="153"/>
      <c r="AB1138" s="153"/>
      <c r="AC1138" s="153"/>
      <c r="AD1138" s="153"/>
      <c r="AE1138" s="153">
        <v>5</v>
      </c>
      <c r="AF1138" s="153"/>
      <c r="AG1138" s="153"/>
      <c r="AH1138" s="153"/>
      <c r="AI1138" s="153"/>
      <c r="AJ1138" s="153">
        <v>20</v>
      </c>
      <c r="AK1138" s="153"/>
      <c r="AL1138" s="153"/>
      <c r="AM1138" s="153"/>
      <c r="AN1138" s="153"/>
      <c r="AO1138" s="153"/>
      <c r="AP1138" s="153">
        <v>20</v>
      </c>
      <c r="AQ1138" s="153"/>
      <c r="AR1138" s="153"/>
      <c r="AS1138" s="153"/>
      <c r="AT1138" s="153"/>
      <c r="AU1138" s="153"/>
      <c r="AV1138" s="153"/>
      <c r="AW1138" s="153"/>
      <c r="AX1138" s="153"/>
      <c r="AY1138" s="153"/>
      <c r="AZ1138" s="153"/>
      <c r="BA1138" s="153"/>
      <c r="BB1138" s="153"/>
      <c r="BC1138" s="153"/>
      <c r="BD1138" s="153"/>
      <c r="BE1138" s="153"/>
      <c r="BF1138" s="153"/>
      <c r="BG1138" s="223">
        <f t="shared" si="489"/>
        <v>480</v>
      </c>
      <c r="BH1138" s="224">
        <f t="shared" si="487"/>
        <v>8</v>
      </c>
      <c r="BI1138" s="225">
        <f t="shared" si="490"/>
        <v>7.25</v>
      </c>
      <c r="BJ1138" s="225">
        <f t="shared" si="491"/>
        <v>90.625</v>
      </c>
      <c r="BK1138" s="226">
        <f t="shared" si="492"/>
        <v>79.1379310344828</v>
      </c>
      <c r="BL1138" s="226">
        <f t="shared" si="493"/>
        <v>95.2069716775599</v>
      </c>
      <c r="BM1138" s="226">
        <f t="shared" si="495"/>
        <v>68.28125</v>
      </c>
      <c r="BN1138" s="237">
        <f t="shared" si="482"/>
        <v>0.333333333333333</v>
      </c>
      <c r="BO1138" s="237">
        <f t="shared" si="483"/>
        <v>613.333333333333</v>
      </c>
      <c r="BP1138" s="237">
        <f t="shared" si="484"/>
        <v>0.416666666666667</v>
      </c>
      <c r="BQ1138" s="238">
        <f t="shared" si="485"/>
        <v>33.3333333333333</v>
      </c>
      <c r="BW1138" s="153">
        <f t="shared" si="486"/>
        <v>459</v>
      </c>
    </row>
    <row r="1139" spans="1:75">
      <c r="A1139" s="170">
        <v>1196</v>
      </c>
      <c r="B1139" s="171">
        <v>46069</v>
      </c>
      <c r="C1139" s="223" t="s">
        <v>97</v>
      </c>
      <c r="D1139" s="130" t="str">
        <f t="shared" si="472"/>
        <v>IG</v>
      </c>
      <c r="E1139" s="172" t="s">
        <v>144</v>
      </c>
      <c r="F1139" s="172" t="s">
        <v>134</v>
      </c>
      <c r="G1139" s="173" t="s">
        <v>142</v>
      </c>
      <c r="H1139" s="173"/>
      <c r="I1139" s="173"/>
      <c r="J1139" s="105">
        <v>208247</v>
      </c>
      <c r="K1139" s="197" t="str">
        <f>VLOOKUP(J1139,'[3]Item List (3)'!A$1:B$110000,2,FALSE)</f>
        <v>OR.209 YY2 </v>
      </c>
      <c r="L1139" s="105">
        <v>251221004</v>
      </c>
      <c r="M1139" s="198" t="str">
        <f t="shared" si="488"/>
        <v>OR</v>
      </c>
      <c r="N1139" s="153">
        <v>20</v>
      </c>
      <c r="O1139" s="199">
        <f t="shared" si="494"/>
        <v>180</v>
      </c>
      <c r="P1139" s="153">
        <v>1</v>
      </c>
      <c r="Q1139" s="153">
        <v>54</v>
      </c>
      <c r="R1139" s="153">
        <v>2</v>
      </c>
      <c r="S1139" s="153"/>
      <c r="T1139" s="153"/>
      <c r="U1139" s="209">
        <f t="shared" si="474"/>
        <v>54</v>
      </c>
      <c r="V1139" s="153">
        <v>30</v>
      </c>
      <c r="W1139" s="153"/>
      <c r="X1139" s="153"/>
      <c r="Y1139" s="153"/>
      <c r="Z1139" s="153"/>
      <c r="AA1139" s="153"/>
      <c r="AB1139" s="153"/>
      <c r="AC1139" s="153"/>
      <c r="AD1139" s="153"/>
      <c r="AE1139" s="153"/>
      <c r="AF1139" s="153"/>
      <c r="AG1139" s="153"/>
      <c r="AH1139" s="153"/>
      <c r="AI1139" s="153"/>
      <c r="AJ1139" s="153"/>
      <c r="AK1139" s="153"/>
      <c r="AL1139" s="153"/>
      <c r="AM1139" s="153"/>
      <c r="AN1139" s="153"/>
      <c r="AO1139" s="153"/>
      <c r="AP1139" s="153"/>
      <c r="AQ1139" s="153"/>
      <c r="AR1139" s="153"/>
      <c r="AS1139" s="153"/>
      <c r="AT1139" s="153"/>
      <c r="AU1139" s="153"/>
      <c r="AV1139" s="153"/>
      <c r="AW1139" s="153"/>
      <c r="AX1139" s="153"/>
      <c r="AY1139" s="153"/>
      <c r="AZ1139" s="153"/>
      <c r="BA1139" s="153"/>
      <c r="BB1139" s="153"/>
      <c r="BC1139" s="153"/>
      <c r="BD1139" s="153"/>
      <c r="BE1139" s="153"/>
      <c r="BF1139" s="153"/>
      <c r="BG1139" s="223">
        <f t="shared" si="489"/>
        <v>30</v>
      </c>
      <c r="BH1139" s="224">
        <f t="shared" si="487"/>
        <v>0.5</v>
      </c>
      <c r="BI1139" s="225">
        <f t="shared" si="490"/>
        <v>0.5</v>
      </c>
      <c r="BJ1139" s="225">
        <f t="shared" si="491"/>
        <v>100</v>
      </c>
      <c r="BK1139" s="226">
        <f t="shared" si="492"/>
        <v>60</v>
      </c>
      <c r="BL1139" s="226">
        <f t="shared" si="493"/>
        <v>96.2962962962963</v>
      </c>
      <c r="BM1139" s="226">
        <f t="shared" si="495"/>
        <v>57.7777777777778</v>
      </c>
      <c r="BN1139" s="237">
        <f t="shared" si="482"/>
        <v>0</v>
      </c>
      <c r="BO1139" s="237">
        <f t="shared" si="483"/>
        <v>90</v>
      </c>
      <c r="BP1139" s="237">
        <f t="shared" si="484"/>
        <v>0</v>
      </c>
      <c r="BQ1139" s="238">
        <f t="shared" si="485"/>
        <v>0</v>
      </c>
      <c r="BW1139" s="153">
        <f t="shared" si="486"/>
        <v>54</v>
      </c>
    </row>
    <row r="1140" spans="1:75">
      <c r="A1140" s="170">
        <v>1197</v>
      </c>
      <c r="B1140" s="171">
        <v>46069</v>
      </c>
      <c r="C1140" s="223" t="s">
        <v>97</v>
      </c>
      <c r="D1140" s="130" t="str">
        <f t="shared" si="472"/>
        <v>IG</v>
      </c>
      <c r="E1140" s="172" t="s">
        <v>144</v>
      </c>
      <c r="F1140" s="172" t="s">
        <v>134</v>
      </c>
      <c r="G1140" s="173" t="s">
        <v>142</v>
      </c>
      <c r="H1140" s="173"/>
      <c r="I1140" s="173"/>
      <c r="J1140" s="105">
        <v>208246</v>
      </c>
      <c r="K1140" s="197" t="str">
        <f>VLOOKUP(J1140,'[3]Item List (3)'!A$1:B$110000,2,FALSE)</f>
        <v>OR. 208 YY2 </v>
      </c>
      <c r="L1140" s="105">
        <v>260129015</v>
      </c>
      <c r="M1140" s="198" t="str">
        <f t="shared" si="488"/>
        <v>OR</v>
      </c>
      <c r="N1140" s="153">
        <v>20</v>
      </c>
      <c r="O1140" s="199">
        <f t="shared" si="494"/>
        <v>180</v>
      </c>
      <c r="P1140" s="153">
        <v>1</v>
      </c>
      <c r="Q1140" s="153">
        <v>54</v>
      </c>
      <c r="R1140" s="153">
        <v>4</v>
      </c>
      <c r="S1140" s="153"/>
      <c r="T1140" s="153"/>
      <c r="U1140" s="209">
        <f t="shared" si="474"/>
        <v>54</v>
      </c>
      <c r="V1140" s="153">
        <v>30</v>
      </c>
      <c r="W1140" s="153">
        <v>240</v>
      </c>
      <c r="X1140" s="153"/>
      <c r="Y1140" s="153"/>
      <c r="Z1140" s="153"/>
      <c r="AA1140" s="153"/>
      <c r="AB1140" s="153"/>
      <c r="AC1140" s="153"/>
      <c r="AD1140" s="153"/>
      <c r="AE1140" s="153"/>
      <c r="AF1140" s="153"/>
      <c r="AG1140" s="153"/>
      <c r="AH1140" s="153"/>
      <c r="AI1140" s="153"/>
      <c r="AJ1140" s="153"/>
      <c r="AK1140" s="153"/>
      <c r="AL1140" s="153"/>
      <c r="AM1140" s="153"/>
      <c r="AN1140" s="153">
        <v>180</v>
      </c>
      <c r="AO1140" s="153"/>
      <c r="AP1140" s="153"/>
      <c r="AQ1140" s="153"/>
      <c r="AR1140" s="153"/>
      <c r="AS1140" s="153"/>
      <c r="AT1140" s="153"/>
      <c r="AU1140" s="153"/>
      <c r="AV1140" s="153"/>
      <c r="AW1140" s="153"/>
      <c r="AX1140" s="153"/>
      <c r="AY1140" s="153"/>
      <c r="AZ1140" s="153"/>
      <c r="BA1140" s="153"/>
      <c r="BB1140" s="153"/>
      <c r="BC1140" s="153"/>
      <c r="BD1140" s="153"/>
      <c r="BE1140" s="153"/>
      <c r="BF1140" s="153"/>
      <c r="BG1140" s="223">
        <f t="shared" si="489"/>
        <v>450</v>
      </c>
      <c r="BH1140" s="224">
        <f t="shared" si="487"/>
        <v>7.5</v>
      </c>
      <c r="BI1140" s="225">
        <f t="shared" si="490"/>
        <v>0.5</v>
      </c>
      <c r="BJ1140" s="225">
        <f t="shared" si="491"/>
        <v>6.66666666666667</v>
      </c>
      <c r="BK1140" s="226">
        <f t="shared" si="492"/>
        <v>60</v>
      </c>
      <c r="BL1140" s="226">
        <f t="shared" si="493"/>
        <v>92.5925925925926</v>
      </c>
      <c r="BM1140" s="226">
        <f t="shared" si="495"/>
        <v>3.7037037037037</v>
      </c>
      <c r="BN1140" s="237">
        <f t="shared" si="482"/>
        <v>4</v>
      </c>
      <c r="BO1140" s="237">
        <f t="shared" si="483"/>
        <v>630</v>
      </c>
      <c r="BP1140" s="237">
        <f t="shared" si="484"/>
        <v>3</v>
      </c>
      <c r="BQ1140" s="238">
        <f t="shared" si="485"/>
        <v>540</v>
      </c>
      <c r="BW1140" s="153">
        <f t="shared" si="486"/>
        <v>54</v>
      </c>
    </row>
    <row r="1141" spans="1:75">
      <c r="A1141" s="170">
        <v>1198</v>
      </c>
      <c r="B1141" s="171">
        <v>46069</v>
      </c>
      <c r="C1141" s="223" t="s">
        <v>99</v>
      </c>
      <c r="D1141" s="130" t="str">
        <f t="shared" si="472"/>
        <v>IG</v>
      </c>
      <c r="E1141" s="172" t="s">
        <v>144</v>
      </c>
      <c r="F1141" s="172" t="s">
        <v>134</v>
      </c>
      <c r="G1141" s="173" t="s">
        <v>145</v>
      </c>
      <c r="H1141" s="173"/>
      <c r="I1141" s="173"/>
      <c r="J1141" s="105">
        <v>208246</v>
      </c>
      <c r="K1141" s="197" t="str">
        <f>VLOOKUP(J1141,'[3]Item List (3)'!A$1:B$110000,2,FALSE)</f>
        <v>OR. 208 YY2 </v>
      </c>
      <c r="L1141" s="105">
        <v>260129015</v>
      </c>
      <c r="M1141" s="198" t="str">
        <f t="shared" si="488"/>
        <v>OR</v>
      </c>
      <c r="N1141" s="153">
        <v>20</v>
      </c>
      <c r="O1141" s="199">
        <f t="shared" si="494"/>
        <v>180</v>
      </c>
      <c r="P1141" s="153">
        <v>1</v>
      </c>
      <c r="Q1141" s="153">
        <v>1250</v>
      </c>
      <c r="R1141" s="153">
        <v>8</v>
      </c>
      <c r="S1141" s="153">
        <v>2</v>
      </c>
      <c r="T1141" s="153"/>
      <c r="U1141" s="209">
        <f t="shared" si="474"/>
        <v>1252</v>
      </c>
      <c r="V1141" s="153">
        <v>460</v>
      </c>
      <c r="W1141" s="153"/>
      <c r="X1141" s="153"/>
      <c r="Y1141" s="153"/>
      <c r="Z1141" s="153"/>
      <c r="AA1141" s="153"/>
      <c r="AB1141" s="153"/>
      <c r="AC1141" s="153"/>
      <c r="AD1141" s="153"/>
      <c r="AE1141" s="153"/>
      <c r="AF1141" s="153"/>
      <c r="AG1141" s="153"/>
      <c r="AH1141" s="153"/>
      <c r="AI1141" s="153"/>
      <c r="AJ1141" s="153"/>
      <c r="AK1141" s="153"/>
      <c r="AL1141" s="153"/>
      <c r="AM1141" s="153"/>
      <c r="AN1141" s="153"/>
      <c r="AO1141" s="153"/>
      <c r="AP1141" s="153">
        <v>20</v>
      </c>
      <c r="AQ1141" s="153"/>
      <c r="AR1141" s="153"/>
      <c r="AS1141" s="153"/>
      <c r="AT1141" s="153"/>
      <c r="AU1141" s="153"/>
      <c r="AV1141" s="153"/>
      <c r="AW1141" s="153"/>
      <c r="AX1141" s="153"/>
      <c r="AY1141" s="153"/>
      <c r="AZ1141" s="153"/>
      <c r="BA1141" s="153"/>
      <c r="BB1141" s="153"/>
      <c r="BC1141" s="153"/>
      <c r="BD1141" s="153"/>
      <c r="BE1141" s="153"/>
      <c r="BF1141" s="153"/>
      <c r="BG1141" s="223">
        <f t="shared" si="489"/>
        <v>480</v>
      </c>
      <c r="BH1141" s="224">
        <f t="shared" si="487"/>
        <v>8</v>
      </c>
      <c r="BI1141" s="225">
        <f t="shared" si="490"/>
        <v>7.66666666666667</v>
      </c>
      <c r="BJ1141" s="225">
        <f t="shared" si="491"/>
        <v>95.8333333333333</v>
      </c>
      <c r="BK1141" s="226">
        <f t="shared" si="492"/>
        <v>90.7246376811594</v>
      </c>
      <c r="BL1141" s="226">
        <f t="shared" si="493"/>
        <v>99.2012779552716</v>
      </c>
      <c r="BM1141" s="226">
        <f t="shared" si="495"/>
        <v>86.2499999999999</v>
      </c>
      <c r="BN1141" s="237">
        <f t="shared" si="482"/>
        <v>0.333333333333333</v>
      </c>
      <c r="BO1141" s="237">
        <f t="shared" si="483"/>
        <v>1380</v>
      </c>
      <c r="BP1141" s="237">
        <f t="shared" si="484"/>
        <v>0</v>
      </c>
      <c r="BQ1141" s="238">
        <f t="shared" si="485"/>
        <v>0</v>
      </c>
      <c r="BR1141" s="140">
        <v>1</v>
      </c>
      <c r="BT1141" s="140">
        <v>1</v>
      </c>
      <c r="BU1141" s="141">
        <v>1</v>
      </c>
      <c r="BW1141" s="153">
        <f t="shared" si="486"/>
        <v>1250</v>
      </c>
    </row>
    <row r="1142" spans="1:75">
      <c r="A1142" s="170">
        <v>1199</v>
      </c>
      <c r="B1142" s="171">
        <v>46069</v>
      </c>
      <c r="C1142" s="223" t="s">
        <v>97</v>
      </c>
      <c r="D1142" s="130" t="str">
        <f t="shared" si="472"/>
        <v>IG</v>
      </c>
      <c r="E1142" s="172" t="s">
        <v>146</v>
      </c>
      <c r="F1142" s="172" t="s">
        <v>134</v>
      </c>
      <c r="G1142" s="173" t="s">
        <v>123</v>
      </c>
      <c r="H1142" s="173" t="s">
        <v>185</v>
      </c>
      <c r="I1142" s="173"/>
      <c r="J1142" s="105">
        <v>104247</v>
      </c>
      <c r="K1142" s="197" t="str">
        <f>VLOOKUP(J1142,'[3]Item List (3)'!A$1:B$110000,2,FALSE)</f>
        <v>IR.209</v>
      </c>
      <c r="L1142" s="105">
        <v>251221001</v>
      </c>
      <c r="M1142" s="198" t="str">
        <f t="shared" si="488"/>
        <v>IR</v>
      </c>
      <c r="N1142" s="153">
        <v>30</v>
      </c>
      <c r="O1142" s="199">
        <f t="shared" si="494"/>
        <v>120</v>
      </c>
      <c r="P1142" s="153">
        <v>1</v>
      </c>
      <c r="Q1142" s="153">
        <v>335</v>
      </c>
      <c r="R1142" s="153">
        <v>33</v>
      </c>
      <c r="S1142" s="153"/>
      <c r="T1142" s="153">
        <v>18</v>
      </c>
      <c r="U1142" s="209">
        <f t="shared" si="474"/>
        <v>353</v>
      </c>
      <c r="V1142" s="153">
        <v>265</v>
      </c>
      <c r="W1142" s="153"/>
      <c r="X1142" s="153">
        <v>10</v>
      </c>
      <c r="Y1142" s="153"/>
      <c r="Z1142" s="153"/>
      <c r="AA1142" s="153"/>
      <c r="AB1142" s="153"/>
      <c r="AC1142" s="153"/>
      <c r="AD1142" s="153"/>
      <c r="AE1142" s="153"/>
      <c r="AF1142" s="153"/>
      <c r="AG1142" s="153"/>
      <c r="AH1142" s="153"/>
      <c r="AI1142" s="153"/>
      <c r="AJ1142" s="153"/>
      <c r="AK1142" s="153"/>
      <c r="AL1142" s="153"/>
      <c r="AM1142" s="153"/>
      <c r="AN1142" s="153"/>
      <c r="AO1142" s="153"/>
      <c r="AP1142" s="153">
        <v>10</v>
      </c>
      <c r="AQ1142" s="153"/>
      <c r="AR1142" s="153">
        <v>35</v>
      </c>
      <c r="AS1142" s="153"/>
      <c r="AT1142" s="153"/>
      <c r="AU1142" s="153"/>
      <c r="AV1142" s="153"/>
      <c r="AW1142" s="153"/>
      <c r="AX1142" s="153"/>
      <c r="AY1142" s="153"/>
      <c r="AZ1142" s="153"/>
      <c r="BA1142" s="153"/>
      <c r="BB1142" s="153"/>
      <c r="BC1142" s="153">
        <v>40</v>
      </c>
      <c r="BD1142" s="153"/>
      <c r="BE1142" s="153"/>
      <c r="BF1142" s="153"/>
      <c r="BG1142" s="223">
        <f t="shared" si="489"/>
        <v>360</v>
      </c>
      <c r="BH1142" s="224">
        <f t="shared" si="487"/>
        <v>6</v>
      </c>
      <c r="BI1142" s="225">
        <f t="shared" si="490"/>
        <v>4.41666666666667</v>
      </c>
      <c r="BJ1142" s="225">
        <f t="shared" si="491"/>
        <v>73.6111111111111</v>
      </c>
      <c r="BK1142" s="226">
        <f t="shared" si="492"/>
        <v>66.6037735849057</v>
      </c>
      <c r="BL1142" s="226">
        <f t="shared" si="493"/>
        <v>85.5524079320113</v>
      </c>
      <c r="BM1142" s="226">
        <f t="shared" si="495"/>
        <v>41.9444444444445</v>
      </c>
      <c r="BN1142" s="237">
        <f t="shared" si="482"/>
        <v>0.166666666666667</v>
      </c>
      <c r="BO1142" s="237">
        <f t="shared" si="483"/>
        <v>700</v>
      </c>
      <c r="BP1142" s="237">
        <f t="shared" si="484"/>
        <v>1.41666666666667</v>
      </c>
      <c r="BQ1142" s="238">
        <f t="shared" si="485"/>
        <v>170</v>
      </c>
      <c r="BR1142" s="140">
        <v>1</v>
      </c>
      <c r="BW1142" s="153">
        <f t="shared" si="486"/>
        <v>335</v>
      </c>
    </row>
    <row r="1143" spans="1:75">
      <c r="A1143" s="170">
        <v>1200</v>
      </c>
      <c r="B1143" s="171">
        <v>46069</v>
      </c>
      <c r="C1143" s="223" t="s">
        <v>97</v>
      </c>
      <c r="D1143" s="130" t="str">
        <f t="shared" si="472"/>
        <v>IG</v>
      </c>
      <c r="E1143" s="172" t="s">
        <v>146</v>
      </c>
      <c r="F1143" s="172" t="s">
        <v>134</v>
      </c>
      <c r="G1143" s="173" t="s">
        <v>123</v>
      </c>
      <c r="H1143" s="173" t="s">
        <v>185</v>
      </c>
      <c r="I1143" s="173"/>
      <c r="J1143" s="105">
        <v>100261</v>
      </c>
      <c r="K1143" s="197" t="str">
        <f>VLOOKUP(J1143,'[3]Item List (3)'!A$1:B$110000,2,FALSE)</f>
        <v>IR. 211 YY4</v>
      </c>
      <c r="L1143" s="105"/>
      <c r="M1143" s="198" t="str">
        <f t="shared" si="488"/>
        <v>IR</v>
      </c>
      <c r="N1143" s="153"/>
      <c r="O1143" s="199" t="str">
        <f t="shared" si="494"/>
        <v/>
      </c>
      <c r="P1143" s="153"/>
      <c r="Q1143" s="153"/>
      <c r="R1143" s="153"/>
      <c r="S1143" s="153"/>
      <c r="T1143" s="153"/>
      <c r="U1143" s="209">
        <f t="shared" si="474"/>
        <v>0</v>
      </c>
      <c r="V1143" s="153"/>
      <c r="W1143" s="153">
        <v>120</v>
      </c>
      <c r="X1143" s="153"/>
      <c r="Y1143" s="153"/>
      <c r="Z1143" s="153"/>
      <c r="AA1143" s="153"/>
      <c r="AB1143" s="153"/>
      <c r="AC1143" s="153"/>
      <c r="AD1143" s="153"/>
      <c r="AE1143" s="153"/>
      <c r="AF1143" s="153"/>
      <c r="AG1143" s="153"/>
      <c r="AH1143" s="153"/>
      <c r="AI1143" s="153"/>
      <c r="AJ1143" s="153"/>
      <c r="AK1143" s="153"/>
      <c r="AL1143" s="153"/>
      <c r="AM1143" s="153"/>
      <c r="AN1143" s="153"/>
      <c r="AO1143" s="153"/>
      <c r="AP1143" s="153"/>
      <c r="AQ1143" s="153"/>
      <c r="AR1143" s="153"/>
      <c r="AS1143" s="153"/>
      <c r="AT1143" s="153"/>
      <c r="AU1143" s="153"/>
      <c r="AV1143" s="153"/>
      <c r="AW1143" s="153"/>
      <c r="AX1143" s="153"/>
      <c r="AY1143" s="153"/>
      <c r="AZ1143" s="153"/>
      <c r="BA1143" s="153"/>
      <c r="BB1143" s="153"/>
      <c r="BC1143" s="153"/>
      <c r="BD1143" s="153"/>
      <c r="BE1143" s="153"/>
      <c r="BF1143" s="153"/>
      <c r="BG1143" s="223">
        <f t="shared" si="489"/>
        <v>120</v>
      </c>
      <c r="BH1143" s="224">
        <f t="shared" si="487"/>
        <v>2</v>
      </c>
      <c r="BI1143" s="225">
        <f t="shared" si="490"/>
        <v>0</v>
      </c>
      <c r="BJ1143" s="225">
        <f t="shared" si="491"/>
        <v>0</v>
      </c>
      <c r="BK1143" s="226">
        <f t="shared" si="492"/>
        <v>0</v>
      </c>
      <c r="BL1143" s="226">
        <f t="shared" si="493"/>
        <v>0</v>
      </c>
      <c r="BM1143" s="226">
        <f t="shared" si="495"/>
        <v>0</v>
      </c>
      <c r="BN1143" s="237">
        <f t="shared" si="482"/>
        <v>2</v>
      </c>
      <c r="BO1143" s="237">
        <f t="shared" si="483"/>
        <v>0</v>
      </c>
      <c r="BP1143" s="237">
        <f t="shared" si="484"/>
        <v>0</v>
      </c>
      <c r="BQ1143" s="238">
        <f t="shared" si="485"/>
        <v>0</v>
      </c>
      <c r="BW1143" s="153">
        <f t="shared" si="486"/>
        <v>0</v>
      </c>
    </row>
    <row r="1144" spans="1:75">
      <c r="A1144" s="170">
        <v>1201</v>
      </c>
      <c r="B1144" s="171">
        <v>46069</v>
      </c>
      <c r="C1144" s="223" t="s">
        <v>99</v>
      </c>
      <c r="D1144" s="130" t="str">
        <f t="shared" si="472"/>
        <v>IG</v>
      </c>
      <c r="E1144" s="172" t="s">
        <v>146</v>
      </c>
      <c r="F1144" s="172" t="s">
        <v>134</v>
      </c>
      <c r="G1144" s="173" t="s">
        <v>185</v>
      </c>
      <c r="H1144" s="173"/>
      <c r="I1144" s="173"/>
      <c r="J1144" s="105">
        <v>202100</v>
      </c>
      <c r="K1144" s="197" t="e">
        <f>VLOOKUP(J1144,'[3]Item List (3)'!A$1:B$110000,2,FALSE)</f>
        <v>#N/A</v>
      </c>
      <c r="L1144" s="105"/>
      <c r="M1144" s="198" t="str">
        <f t="shared" si="488"/>
        <v>OR</v>
      </c>
      <c r="N1144" s="153">
        <v>55</v>
      </c>
      <c r="O1144" s="199">
        <f t="shared" si="494"/>
        <v>65.4545454545455</v>
      </c>
      <c r="P1144" s="153">
        <v>1</v>
      </c>
      <c r="Q1144" s="153">
        <v>214</v>
      </c>
      <c r="R1144" s="153"/>
      <c r="S1144" s="153">
        <v>1</v>
      </c>
      <c r="T1144" s="153"/>
      <c r="U1144" s="209">
        <f t="shared" si="474"/>
        <v>215</v>
      </c>
      <c r="V1144" s="153">
        <v>245</v>
      </c>
      <c r="W1144" s="153">
        <v>135</v>
      </c>
      <c r="X1144" s="153"/>
      <c r="Y1144" s="153"/>
      <c r="Z1144" s="153"/>
      <c r="AA1144" s="153"/>
      <c r="AB1144" s="153"/>
      <c r="AC1144" s="153">
        <v>30</v>
      </c>
      <c r="AD1144" s="153"/>
      <c r="AE1144" s="153"/>
      <c r="AF1144" s="153"/>
      <c r="AG1144" s="153"/>
      <c r="AH1144" s="153"/>
      <c r="AI1144" s="153"/>
      <c r="AJ1144" s="153"/>
      <c r="AK1144" s="153"/>
      <c r="AL1144" s="153"/>
      <c r="AM1144" s="153"/>
      <c r="AN1144" s="153"/>
      <c r="AO1144" s="153">
        <v>60</v>
      </c>
      <c r="AP1144" s="153">
        <v>10</v>
      </c>
      <c r="AQ1144" s="153"/>
      <c r="AR1144" s="153"/>
      <c r="AS1144" s="153"/>
      <c r="AT1144" s="153"/>
      <c r="AU1144" s="153"/>
      <c r="AV1144" s="153"/>
      <c r="AW1144" s="153"/>
      <c r="AX1144" s="153"/>
      <c r="AY1144" s="153"/>
      <c r="AZ1144" s="153"/>
      <c r="BA1144" s="153"/>
      <c r="BB1144" s="153"/>
      <c r="BC1144" s="153"/>
      <c r="BD1144" s="153"/>
      <c r="BE1144" s="153"/>
      <c r="BF1144" s="153"/>
      <c r="BG1144" s="223">
        <f t="shared" si="489"/>
        <v>480</v>
      </c>
      <c r="BH1144" s="224">
        <f t="shared" si="487"/>
        <v>8</v>
      </c>
      <c r="BI1144" s="225">
        <f t="shared" si="490"/>
        <v>4.08333333333333</v>
      </c>
      <c r="BJ1144" s="225">
        <f t="shared" si="491"/>
        <v>51.0416666666667</v>
      </c>
      <c r="BK1144" s="226">
        <f t="shared" si="492"/>
        <v>80.4421768707483</v>
      </c>
      <c r="BL1144" s="226">
        <f t="shared" si="493"/>
        <v>99.5348837209302</v>
      </c>
      <c r="BM1144" s="226">
        <f t="shared" si="495"/>
        <v>40.8680555555556</v>
      </c>
      <c r="BN1144" s="237">
        <f t="shared" si="482"/>
        <v>2.41666666666667</v>
      </c>
      <c r="BO1144" s="237">
        <f t="shared" si="483"/>
        <v>365.454545454545</v>
      </c>
      <c r="BP1144" s="237">
        <f t="shared" si="484"/>
        <v>1.5</v>
      </c>
      <c r="BQ1144" s="238">
        <f t="shared" si="485"/>
        <v>98.1818181818182</v>
      </c>
      <c r="BW1144" s="153">
        <f t="shared" si="486"/>
        <v>214</v>
      </c>
    </row>
    <row r="1145" spans="1:75">
      <c r="A1145" s="170">
        <v>1202</v>
      </c>
      <c r="B1145" s="171">
        <v>46069</v>
      </c>
      <c r="C1145" s="223" t="s">
        <v>97</v>
      </c>
      <c r="D1145" s="130" t="str">
        <f t="shared" si="472"/>
        <v>IG</v>
      </c>
      <c r="E1145" s="172" t="s">
        <v>149</v>
      </c>
      <c r="F1145" s="172" t="s">
        <v>134</v>
      </c>
      <c r="G1145" s="173" t="s">
        <v>130</v>
      </c>
      <c r="H1145" s="173"/>
      <c r="I1145" s="173"/>
      <c r="J1145" s="105">
        <v>200497.11</v>
      </c>
      <c r="K1145" s="197" t="str">
        <f>VLOOKUP(J1145,'[3]Item List (3)'!A$1:B$110000,2,FALSE)</f>
        <v>OR.MNA6718G</v>
      </c>
      <c r="L1145" s="105">
        <v>260202011</v>
      </c>
      <c r="M1145" s="198" t="str">
        <f t="shared" si="488"/>
        <v>OR</v>
      </c>
      <c r="N1145" s="153">
        <v>30</v>
      </c>
      <c r="O1145" s="199">
        <f t="shared" si="494"/>
        <v>120</v>
      </c>
      <c r="P1145" s="153">
        <v>1</v>
      </c>
      <c r="Q1145" s="153">
        <v>839</v>
      </c>
      <c r="R1145" s="153">
        <v>8</v>
      </c>
      <c r="S1145" s="153"/>
      <c r="T1145" s="153"/>
      <c r="U1145" s="209">
        <f t="shared" si="474"/>
        <v>839</v>
      </c>
      <c r="V1145" s="153">
        <v>465</v>
      </c>
      <c r="W1145" s="153"/>
      <c r="X1145" s="153"/>
      <c r="Y1145" s="153"/>
      <c r="Z1145" s="153"/>
      <c r="AA1145" s="153"/>
      <c r="AB1145" s="153"/>
      <c r="AC1145" s="153"/>
      <c r="AD1145" s="153"/>
      <c r="AE1145" s="153">
        <v>5</v>
      </c>
      <c r="AF1145" s="153"/>
      <c r="AG1145" s="153"/>
      <c r="AH1145" s="153"/>
      <c r="AI1145" s="153"/>
      <c r="AJ1145" s="153"/>
      <c r="AK1145" s="153"/>
      <c r="AL1145" s="153"/>
      <c r="AM1145" s="153"/>
      <c r="AN1145" s="153"/>
      <c r="AO1145" s="153"/>
      <c r="AP1145" s="153">
        <v>10</v>
      </c>
      <c r="AQ1145" s="153"/>
      <c r="AR1145" s="153"/>
      <c r="AS1145" s="153"/>
      <c r="AT1145" s="153"/>
      <c r="AU1145" s="153"/>
      <c r="AV1145" s="153"/>
      <c r="AW1145" s="153"/>
      <c r="AX1145" s="153"/>
      <c r="AY1145" s="153"/>
      <c r="AZ1145" s="153"/>
      <c r="BA1145" s="153"/>
      <c r="BB1145" s="153"/>
      <c r="BC1145" s="153"/>
      <c r="BD1145" s="153"/>
      <c r="BE1145" s="153"/>
      <c r="BF1145" s="153"/>
      <c r="BG1145" s="223">
        <f t="shared" si="489"/>
        <v>480</v>
      </c>
      <c r="BH1145" s="224">
        <f t="shared" si="487"/>
        <v>8</v>
      </c>
      <c r="BI1145" s="225">
        <f t="shared" si="490"/>
        <v>7.75</v>
      </c>
      <c r="BJ1145" s="225">
        <f t="shared" si="491"/>
        <v>96.875</v>
      </c>
      <c r="BK1145" s="226">
        <f t="shared" si="492"/>
        <v>90.2150537634408</v>
      </c>
      <c r="BL1145" s="226">
        <f t="shared" si="493"/>
        <v>99.046483909416</v>
      </c>
      <c r="BM1145" s="226">
        <f t="shared" si="495"/>
        <v>86.5625</v>
      </c>
      <c r="BN1145" s="237">
        <f t="shared" si="482"/>
        <v>0.166666666666667</v>
      </c>
      <c r="BO1145" s="237">
        <f t="shared" si="483"/>
        <v>940</v>
      </c>
      <c r="BP1145" s="237">
        <f t="shared" si="484"/>
        <v>0.0833333333333333</v>
      </c>
      <c r="BQ1145" s="238">
        <f t="shared" si="485"/>
        <v>10</v>
      </c>
      <c r="BR1145" s="140">
        <v>1</v>
      </c>
      <c r="BW1145" s="153">
        <f t="shared" si="486"/>
        <v>839</v>
      </c>
    </row>
    <row r="1146" spans="1:75">
      <c r="A1146" s="170">
        <v>1203</v>
      </c>
      <c r="B1146" s="171">
        <v>46069</v>
      </c>
      <c r="C1146" s="223" t="s">
        <v>99</v>
      </c>
      <c r="D1146" s="130" t="str">
        <f t="shared" si="472"/>
        <v>IG</v>
      </c>
      <c r="E1146" s="172" t="s">
        <v>149</v>
      </c>
      <c r="F1146" s="172" t="s">
        <v>134</v>
      </c>
      <c r="G1146" s="173" t="s">
        <v>162</v>
      </c>
      <c r="H1146" s="173"/>
      <c r="I1146" s="173"/>
      <c r="J1146" s="105">
        <v>200497.11</v>
      </c>
      <c r="K1146" s="197" t="str">
        <f>VLOOKUP(J1146,'[3]Item List (3)'!A$1:B$110000,2,FALSE)</f>
        <v>OR.MNA6718G</v>
      </c>
      <c r="L1146" s="105">
        <v>260202011</v>
      </c>
      <c r="M1146" s="198" t="str">
        <f t="shared" si="488"/>
        <v>OR</v>
      </c>
      <c r="N1146" s="153">
        <v>30</v>
      </c>
      <c r="O1146" s="199">
        <f t="shared" ref="O1146:O1209" si="496">IFERROR(3600/N1146,"")</f>
        <v>120</v>
      </c>
      <c r="P1146" s="153">
        <v>1</v>
      </c>
      <c r="Q1146" s="153">
        <v>581</v>
      </c>
      <c r="R1146" s="153">
        <v>18</v>
      </c>
      <c r="S1146" s="153">
        <v>17</v>
      </c>
      <c r="T1146" s="153"/>
      <c r="U1146" s="209">
        <f t="shared" ref="U1146:U1170" si="497">Q1146+S1146+T1146</f>
        <v>598</v>
      </c>
      <c r="V1146" s="153">
        <v>390</v>
      </c>
      <c r="W1146" s="153"/>
      <c r="X1146" s="153">
        <v>10</v>
      </c>
      <c r="Y1146" s="153"/>
      <c r="Z1146" s="153"/>
      <c r="AA1146" s="153"/>
      <c r="AB1146" s="153"/>
      <c r="AC1146" s="153"/>
      <c r="AD1146" s="153"/>
      <c r="AE1146" s="153">
        <v>10</v>
      </c>
      <c r="AF1146" s="153"/>
      <c r="AG1146" s="153"/>
      <c r="AH1146" s="153"/>
      <c r="AI1146" s="153"/>
      <c r="AJ1146" s="153"/>
      <c r="AK1146" s="153"/>
      <c r="AL1146" s="153"/>
      <c r="AM1146" s="153"/>
      <c r="AN1146" s="153"/>
      <c r="AO1146" s="153"/>
      <c r="AP1146" s="153">
        <v>10</v>
      </c>
      <c r="AQ1146" s="153"/>
      <c r="AR1146" s="153"/>
      <c r="AS1146" s="153"/>
      <c r="AT1146" s="153"/>
      <c r="AU1146" s="153"/>
      <c r="AV1146" s="153"/>
      <c r="AW1146" s="153"/>
      <c r="AX1146" s="153"/>
      <c r="AY1146" s="153"/>
      <c r="AZ1146" s="153"/>
      <c r="BA1146" s="153"/>
      <c r="BB1146" s="153"/>
      <c r="BC1146" s="153">
        <v>60</v>
      </c>
      <c r="BD1146" s="153"/>
      <c r="BE1146" s="153"/>
      <c r="BF1146" s="153"/>
      <c r="BG1146" s="223">
        <f t="shared" si="489"/>
        <v>480</v>
      </c>
      <c r="BH1146" s="224">
        <f t="shared" si="487"/>
        <v>8</v>
      </c>
      <c r="BI1146" s="225">
        <f t="shared" si="490"/>
        <v>6.5</v>
      </c>
      <c r="BJ1146" s="225">
        <f t="shared" si="491"/>
        <v>81.25</v>
      </c>
      <c r="BK1146" s="226">
        <f t="shared" si="492"/>
        <v>76.6666666666667</v>
      </c>
      <c r="BL1146" s="226">
        <f t="shared" si="493"/>
        <v>94.1471571906355</v>
      </c>
      <c r="BM1146" s="226">
        <f t="shared" ref="BM1146:BM1209" si="498">IFERROR((((BJ1146*BK1146*BL1146)/1000000)*100),0)</f>
        <v>58.6458333333334</v>
      </c>
      <c r="BN1146" s="237">
        <f t="shared" si="482"/>
        <v>0.166666666666667</v>
      </c>
      <c r="BO1146" s="237">
        <f t="shared" si="483"/>
        <v>940</v>
      </c>
      <c r="BP1146" s="237">
        <f t="shared" si="484"/>
        <v>1.33333333333333</v>
      </c>
      <c r="BQ1146" s="238">
        <f t="shared" si="485"/>
        <v>160</v>
      </c>
      <c r="BW1146" s="153">
        <f t="shared" si="486"/>
        <v>581</v>
      </c>
    </row>
    <row r="1147" s="129" customFormat="1" spans="1:75">
      <c r="A1147" s="170">
        <v>1204</v>
      </c>
      <c r="B1147" s="171">
        <v>46069</v>
      </c>
      <c r="C1147" s="223" t="s">
        <v>97</v>
      </c>
      <c r="D1147" s="130" t="str">
        <f t="shared" si="472"/>
        <v>IG</v>
      </c>
      <c r="E1147" s="172" t="s">
        <v>152</v>
      </c>
      <c r="F1147" s="172"/>
      <c r="G1147" s="173"/>
      <c r="H1147" s="173"/>
      <c r="I1147" s="173"/>
      <c r="J1147" s="105"/>
      <c r="K1147" s="197" t="e">
        <f>VLOOKUP(J1147,'[3]Item List (3)'!A$1:B$110000,2,FALSE)</f>
        <v>#N/A</v>
      </c>
      <c r="L1147" s="105"/>
      <c r="M1147" s="198" t="str">
        <f t="shared" si="488"/>
        <v>IR</v>
      </c>
      <c r="N1147" s="153"/>
      <c r="O1147" s="199" t="str">
        <f t="shared" si="496"/>
        <v/>
      </c>
      <c r="P1147" s="153"/>
      <c r="Q1147" s="153"/>
      <c r="R1147" s="153"/>
      <c r="S1147" s="153"/>
      <c r="T1147" s="153"/>
      <c r="U1147" s="209">
        <f t="shared" si="497"/>
        <v>0</v>
      </c>
      <c r="V1147" s="153"/>
      <c r="W1147" s="153"/>
      <c r="X1147" s="153"/>
      <c r="Y1147" s="153"/>
      <c r="Z1147" s="153"/>
      <c r="AA1147" s="153"/>
      <c r="AB1147" s="153"/>
      <c r="AC1147" s="153"/>
      <c r="AD1147" s="153"/>
      <c r="AE1147" s="153"/>
      <c r="AF1147" s="153"/>
      <c r="AG1147" s="153"/>
      <c r="AH1147" s="153"/>
      <c r="AI1147" s="153"/>
      <c r="AJ1147" s="153"/>
      <c r="AK1147" s="153"/>
      <c r="AL1147" s="153"/>
      <c r="AM1147" s="153"/>
      <c r="AN1147" s="153"/>
      <c r="AO1147" s="153"/>
      <c r="AP1147" s="153"/>
      <c r="AQ1147" s="153"/>
      <c r="AR1147" s="153">
        <v>480</v>
      </c>
      <c r="AS1147" s="153"/>
      <c r="AT1147" s="153"/>
      <c r="AU1147" s="153"/>
      <c r="AV1147" s="153"/>
      <c r="AW1147" s="153"/>
      <c r="AX1147" s="153"/>
      <c r="AY1147" s="153"/>
      <c r="AZ1147" s="153"/>
      <c r="BA1147" s="153"/>
      <c r="BB1147" s="153"/>
      <c r="BC1147" s="153"/>
      <c r="BD1147" s="153"/>
      <c r="BE1147" s="153"/>
      <c r="BF1147" s="153"/>
      <c r="BG1147" s="223">
        <f t="shared" si="489"/>
        <v>480</v>
      </c>
      <c r="BH1147" s="224">
        <f t="shared" si="487"/>
        <v>8</v>
      </c>
      <c r="BI1147" s="225">
        <f t="shared" si="490"/>
        <v>0</v>
      </c>
      <c r="BJ1147" s="225">
        <f t="shared" si="491"/>
        <v>0</v>
      </c>
      <c r="BK1147" s="226">
        <f t="shared" si="492"/>
        <v>0</v>
      </c>
      <c r="BL1147" s="226">
        <f t="shared" si="493"/>
        <v>0</v>
      </c>
      <c r="BM1147" s="226">
        <f t="shared" si="498"/>
        <v>0</v>
      </c>
      <c r="BN1147" s="237">
        <f t="shared" si="482"/>
        <v>0</v>
      </c>
      <c r="BO1147" s="237">
        <f t="shared" si="483"/>
        <v>0</v>
      </c>
      <c r="BP1147" s="237">
        <f t="shared" si="484"/>
        <v>8</v>
      </c>
      <c r="BQ1147" s="238">
        <f t="shared" si="485"/>
        <v>0</v>
      </c>
      <c r="BR1147" s="140"/>
      <c r="BS1147" s="140"/>
      <c r="BT1147" s="140"/>
      <c r="BU1147" s="141"/>
      <c r="BV1147" s="140"/>
      <c r="BW1147" s="153">
        <f t="shared" si="486"/>
        <v>0</v>
      </c>
    </row>
    <row r="1148" s="129" customFormat="1" spans="1:75">
      <c r="A1148" s="170">
        <v>1205</v>
      </c>
      <c r="B1148" s="171">
        <v>46069</v>
      </c>
      <c r="C1148" s="223" t="s">
        <v>99</v>
      </c>
      <c r="D1148" s="130" t="str">
        <f t="shared" si="472"/>
        <v>IG</v>
      </c>
      <c r="E1148" s="172" t="s">
        <v>152</v>
      </c>
      <c r="F1148" s="172" t="s">
        <v>134</v>
      </c>
      <c r="G1148" s="173" t="s">
        <v>155</v>
      </c>
      <c r="H1148" s="173"/>
      <c r="I1148" s="173"/>
      <c r="J1148" s="105">
        <v>201049.11</v>
      </c>
      <c r="K1148" s="197" t="str">
        <f>VLOOKUP(J1148,'[3]Item List (3)'!A$1:B$110000,2,FALSE)</f>
        <v>NUTR. OR 1542X</v>
      </c>
      <c r="L1148" s="105">
        <v>251121004</v>
      </c>
      <c r="M1148" s="198" t="str">
        <f t="shared" si="488"/>
        <v>OR</v>
      </c>
      <c r="N1148" s="153">
        <v>50</v>
      </c>
      <c r="O1148" s="199">
        <f t="shared" si="496"/>
        <v>72</v>
      </c>
      <c r="P1148" s="153">
        <v>1</v>
      </c>
      <c r="Q1148" s="153">
        <v>238</v>
      </c>
      <c r="R1148" s="153">
        <v>50</v>
      </c>
      <c r="S1148" s="153">
        <v>5</v>
      </c>
      <c r="T1148" s="153"/>
      <c r="U1148" s="209">
        <f t="shared" si="497"/>
        <v>243</v>
      </c>
      <c r="V1148" s="153">
        <v>375</v>
      </c>
      <c r="W1148" s="153"/>
      <c r="X1148" s="153">
        <v>10</v>
      </c>
      <c r="Y1148" s="153"/>
      <c r="Z1148" s="153">
        <v>10</v>
      </c>
      <c r="AA1148" s="153"/>
      <c r="AB1148" s="153"/>
      <c r="AC1148" s="153">
        <v>10</v>
      </c>
      <c r="AD1148" s="153"/>
      <c r="AE1148" s="153">
        <v>15</v>
      </c>
      <c r="AF1148" s="153"/>
      <c r="AG1148" s="153">
        <v>20</v>
      </c>
      <c r="AH1148" s="153"/>
      <c r="AI1148" s="153"/>
      <c r="AJ1148" s="153"/>
      <c r="AK1148" s="153"/>
      <c r="AL1148" s="153"/>
      <c r="AM1148" s="153"/>
      <c r="AN1148" s="153"/>
      <c r="AO1148" s="153"/>
      <c r="AP1148" s="153">
        <v>10</v>
      </c>
      <c r="AQ1148" s="153"/>
      <c r="AR1148" s="153"/>
      <c r="AS1148" s="153"/>
      <c r="AT1148" s="153"/>
      <c r="AU1148" s="153"/>
      <c r="AV1148" s="153"/>
      <c r="AW1148" s="153"/>
      <c r="AX1148" s="153">
        <v>30</v>
      </c>
      <c r="AY1148" s="153"/>
      <c r="AZ1148" s="153"/>
      <c r="BA1148" s="153"/>
      <c r="BB1148" s="153"/>
      <c r="BC1148" s="153"/>
      <c r="BD1148" s="153"/>
      <c r="BE1148" s="153"/>
      <c r="BF1148" s="153"/>
      <c r="BG1148" s="223">
        <f t="shared" si="489"/>
        <v>480</v>
      </c>
      <c r="BH1148" s="224">
        <f t="shared" si="487"/>
        <v>8</v>
      </c>
      <c r="BI1148" s="225">
        <f t="shared" si="490"/>
        <v>6.25</v>
      </c>
      <c r="BJ1148" s="225">
        <f t="shared" si="491"/>
        <v>78.125</v>
      </c>
      <c r="BK1148" s="226">
        <f t="shared" si="492"/>
        <v>54</v>
      </c>
      <c r="BL1148" s="226">
        <f t="shared" si="493"/>
        <v>77.3662551440329</v>
      </c>
      <c r="BM1148" s="226">
        <f t="shared" si="498"/>
        <v>32.6388888888889</v>
      </c>
      <c r="BN1148" s="237">
        <f t="shared" si="482"/>
        <v>0.166666666666667</v>
      </c>
      <c r="BO1148" s="237">
        <f t="shared" si="483"/>
        <v>564</v>
      </c>
      <c r="BP1148" s="237">
        <f t="shared" si="484"/>
        <v>1.58333333333333</v>
      </c>
      <c r="BQ1148" s="238">
        <f t="shared" si="485"/>
        <v>114</v>
      </c>
      <c r="BR1148" s="140"/>
      <c r="BS1148" s="140"/>
      <c r="BT1148" s="140"/>
      <c r="BU1148" s="141"/>
      <c r="BV1148" s="140"/>
      <c r="BW1148" s="153">
        <f t="shared" si="486"/>
        <v>238</v>
      </c>
    </row>
    <row r="1149" s="129" customFormat="1" spans="1:75">
      <c r="A1149" s="170">
        <v>1206</v>
      </c>
      <c r="B1149" s="171">
        <v>46069</v>
      </c>
      <c r="C1149" s="223" t="s">
        <v>97</v>
      </c>
      <c r="D1149" s="130" t="str">
        <f t="shared" ref="D1149:D1171" si="499">LEFT(E1149,2)</f>
        <v>IG</v>
      </c>
      <c r="E1149" s="172" t="s">
        <v>153</v>
      </c>
      <c r="F1149" s="172"/>
      <c r="G1149" s="173"/>
      <c r="H1149" s="173"/>
      <c r="I1149" s="173"/>
      <c r="J1149" s="105"/>
      <c r="K1149" s="197" t="e">
        <f>VLOOKUP(J1149,'[3]Item List (3)'!A$1:B$110000,2,FALSE)</f>
        <v>#N/A</v>
      </c>
      <c r="L1149" s="105"/>
      <c r="M1149" s="198" t="str">
        <f t="shared" si="488"/>
        <v>IR</v>
      </c>
      <c r="N1149" s="153"/>
      <c r="O1149" s="199" t="str">
        <f t="shared" si="496"/>
        <v/>
      </c>
      <c r="P1149" s="153"/>
      <c r="Q1149" s="153"/>
      <c r="R1149" s="153"/>
      <c r="S1149" s="153"/>
      <c r="T1149" s="153"/>
      <c r="U1149" s="209">
        <f t="shared" si="497"/>
        <v>0</v>
      </c>
      <c r="V1149" s="153"/>
      <c r="W1149" s="153"/>
      <c r="X1149" s="153"/>
      <c r="Y1149" s="153"/>
      <c r="Z1149" s="153"/>
      <c r="AA1149" s="153"/>
      <c r="AB1149" s="153"/>
      <c r="AC1149" s="153"/>
      <c r="AD1149" s="153"/>
      <c r="AE1149" s="153"/>
      <c r="AF1149" s="153"/>
      <c r="AG1149" s="153"/>
      <c r="AH1149" s="153"/>
      <c r="AI1149" s="153"/>
      <c r="AJ1149" s="153"/>
      <c r="AK1149" s="153"/>
      <c r="AL1149" s="153"/>
      <c r="AM1149" s="153"/>
      <c r="AN1149" s="153"/>
      <c r="AO1149" s="153"/>
      <c r="AP1149" s="153"/>
      <c r="AQ1149" s="153"/>
      <c r="AR1149" s="153">
        <v>480</v>
      </c>
      <c r="AS1149" s="153"/>
      <c r="AT1149" s="153"/>
      <c r="AU1149" s="153"/>
      <c r="AV1149" s="153"/>
      <c r="AW1149" s="153"/>
      <c r="AX1149" s="153"/>
      <c r="AY1149" s="153"/>
      <c r="AZ1149" s="153"/>
      <c r="BA1149" s="153"/>
      <c r="BB1149" s="153"/>
      <c r="BC1149" s="153"/>
      <c r="BD1149" s="153"/>
      <c r="BE1149" s="153"/>
      <c r="BF1149" s="153"/>
      <c r="BG1149" s="223">
        <f t="shared" si="489"/>
        <v>480</v>
      </c>
      <c r="BH1149" s="224">
        <f t="shared" si="487"/>
        <v>8</v>
      </c>
      <c r="BI1149" s="225">
        <f t="shared" si="490"/>
        <v>0</v>
      </c>
      <c r="BJ1149" s="225">
        <f t="shared" si="491"/>
        <v>0</v>
      </c>
      <c r="BK1149" s="226">
        <f t="shared" si="492"/>
        <v>0</v>
      </c>
      <c r="BL1149" s="226">
        <f t="shared" si="493"/>
        <v>0</v>
      </c>
      <c r="BM1149" s="226">
        <f t="shared" si="498"/>
        <v>0</v>
      </c>
      <c r="BN1149" s="237">
        <f t="shared" si="482"/>
        <v>0</v>
      </c>
      <c r="BO1149" s="237">
        <f t="shared" si="483"/>
        <v>0</v>
      </c>
      <c r="BP1149" s="237">
        <f t="shared" si="484"/>
        <v>8</v>
      </c>
      <c r="BQ1149" s="238">
        <f t="shared" si="485"/>
        <v>0</v>
      </c>
      <c r="BR1149" s="140"/>
      <c r="BS1149" s="140"/>
      <c r="BT1149" s="140"/>
      <c r="BU1149" s="141"/>
      <c r="BV1149" s="140"/>
      <c r="BW1149" s="153">
        <f t="shared" si="486"/>
        <v>0</v>
      </c>
    </row>
    <row r="1150" s="129" customFormat="1" spans="1:75">
      <c r="A1150" s="170">
        <v>1207</v>
      </c>
      <c r="B1150" s="171">
        <v>46069</v>
      </c>
      <c r="C1150" s="223" t="s">
        <v>99</v>
      </c>
      <c r="D1150" s="130" t="str">
        <f t="shared" si="499"/>
        <v>IG</v>
      </c>
      <c r="E1150" s="172" t="s">
        <v>153</v>
      </c>
      <c r="F1150" s="172"/>
      <c r="G1150" s="173"/>
      <c r="H1150" s="173"/>
      <c r="I1150" s="173"/>
      <c r="J1150" s="105"/>
      <c r="K1150" s="197" t="e">
        <f>VLOOKUP(J1150,'[3]Item List (3)'!A$1:B$110000,2,FALSE)</f>
        <v>#N/A</v>
      </c>
      <c r="L1150" s="105"/>
      <c r="M1150" s="198" t="str">
        <f t="shared" si="488"/>
        <v>IR</v>
      </c>
      <c r="N1150" s="153"/>
      <c r="O1150" s="199" t="str">
        <f t="shared" si="496"/>
        <v/>
      </c>
      <c r="P1150" s="153"/>
      <c r="Q1150" s="153"/>
      <c r="R1150" s="153"/>
      <c r="S1150" s="153"/>
      <c r="T1150" s="153"/>
      <c r="U1150" s="209">
        <f t="shared" si="497"/>
        <v>0</v>
      </c>
      <c r="V1150" s="153"/>
      <c r="W1150" s="153"/>
      <c r="X1150" s="153"/>
      <c r="Y1150" s="153"/>
      <c r="Z1150" s="153"/>
      <c r="AA1150" s="153"/>
      <c r="AB1150" s="153"/>
      <c r="AC1150" s="153"/>
      <c r="AD1150" s="153"/>
      <c r="AE1150" s="153"/>
      <c r="AF1150" s="153"/>
      <c r="AG1150" s="153"/>
      <c r="AH1150" s="153"/>
      <c r="AI1150" s="153"/>
      <c r="AJ1150" s="153"/>
      <c r="AK1150" s="153"/>
      <c r="AL1150" s="153"/>
      <c r="AM1150" s="153"/>
      <c r="AN1150" s="153"/>
      <c r="AO1150" s="153"/>
      <c r="AP1150" s="153"/>
      <c r="AQ1150" s="153"/>
      <c r="AR1150" s="153">
        <v>480</v>
      </c>
      <c r="AS1150" s="153"/>
      <c r="AT1150" s="153"/>
      <c r="AU1150" s="153"/>
      <c r="AV1150" s="153"/>
      <c r="AW1150" s="153"/>
      <c r="AX1150" s="153"/>
      <c r="AY1150" s="153"/>
      <c r="AZ1150" s="153"/>
      <c r="BA1150" s="153"/>
      <c r="BB1150" s="153"/>
      <c r="BC1150" s="153"/>
      <c r="BD1150" s="153"/>
      <c r="BE1150" s="153"/>
      <c r="BF1150" s="153"/>
      <c r="BG1150" s="223">
        <f t="shared" si="489"/>
        <v>480</v>
      </c>
      <c r="BH1150" s="224">
        <f t="shared" si="487"/>
        <v>8</v>
      </c>
      <c r="BI1150" s="225">
        <f t="shared" si="490"/>
        <v>0</v>
      </c>
      <c r="BJ1150" s="225">
        <f t="shared" si="491"/>
        <v>0</v>
      </c>
      <c r="BK1150" s="226">
        <f t="shared" si="492"/>
        <v>0</v>
      </c>
      <c r="BL1150" s="226">
        <f t="shared" si="493"/>
        <v>0</v>
      </c>
      <c r="BM1150" s="226">
        <f t="shared" si="498"/>
        <v>0</v>
      </c>
      <c r="BN1150" s="237">
        <f t="shared" si="482"/>
        <v>0</v>
      </c>
      <c r="BO1150" s="237">
        <f t="shared" si="483"/>
        <v>0</v>
      </c>
      <c r="BP1150" s="237">
        <f t="shared" si="484"/>
        <v>8</v>
      </c>
      <c r="BQ1150" s="238">
        <f t="shared" si="485"/>
        <v>0</v>
      </c>
      <c r="BR1150" s="140"/>
      <c r="BS1150" s="140"/>
      <c r="BT1150" s="140"/>
      <c r="BU1150" s="141"/>
      <c r="BV1150" s="140"/>
      <c r="BW1150" s="153">
        <f t="shared" si="486"/>
        <v>0</v>
      </c>
    </row>
    <row r="1151" s="129" customFormat="1" spans="1:75">
      <c r="A1151" s="170">
        <v>1208</v>
      </c>
      <c r="B1151" s="171">
        <v>46069</v>
      </c>
      <c r="C1151" s="223" t="s">
        <v>97</v>
      </c>
      <c r="D1151" s="130" t="str">
        <f t="shared" si="499"/>
        <v>IG</v>
      </c>
      <c r="E1151" s="172" t="s">
        <v>156</v>
      </c>
      <c r="F1151" s="172" t="s">
        <v>134</v>
      </c>
      <c r="G1151" s="173" t="s">
        <v>157</v>
      </c>
      <c r="H1151" s="173"/>
      <c r="I1151" s="173"/>
      <c r="J1151" s="105">
        <v>208281</v>
      </c>
      <c r="K1151" s="197" t="str">
        <f>VLOOKUP(J1151,'[3]Item List (3)'!A$1:B$110000,2,FALSE)</f>
        <v>D.OR 14536 </v>
      </c>
      <c r="L1151" s="105">
        <v>251230010</v>
      </c>
      <c r="M1151" s="198" t="str">
        <f t="shared" si="488"/>
        <v>OR</v>
      </c>
      <c r="N1151" s="153">
        <v>90</v>
      </c>
      <c r="O1151" s="199">
        <f t="shared" si="496"/>
        <v>40</v>
      </c>
      <c r="P1151" s="153">
        <v>1</v>
      </c>
      <c r="Q1151" s="153">
        <v>224</v>
      </c>
      <c r="R1151" s="153">
        <v>17</v>
      </c>
      <c r="S1151" s="153">
        <v>6</v>
      </c>
      <c r="T1151" s="153"/>
      <c r="U1151" s="209">
        <f t="shared" si="497"/>
        <v>230</v>
      </c>
      <c r="V1151" s="153">
        <v>435</v>
      </c>
      <c r="W1151" s="153"/>
      <c r="X1151" s="153"/>
      <c r="Y1151" s="153"/>
      <c r="Z1151" s="153"/>
      <c r="AA1151" s="153"/>
      <c r="AB1151" s="153"/>
      <c r="AC1151" s="153"/>
      <c r="AD1151" s="153"/>
      <c r="AE1151" s="153"/>
      <c r="AF1151" s="153"/>
      <c r="AG1151" s="153"/>
      <c r="AH1151" s="153"/>
      <c r="AI1151" s="153"/>
      <c r="AJ1151" s="153"/>
      <c r="AK1151" s="153"/>
      <c r="AL1151" s="153"/>
      <c r="AM1151" s="153"/>
      <c r="AN1151" s="153"/>
      <c r="AO1151" s="153"/>
      <c r="AP1151" s="153"/>
      <c r="AQ1151" s="153"/>
      <c r="AR1151" s="153"/>
      <c r="AS1151" s="153"/>
      <c r="AT1151" s="153"/>
      <c r="AU1151" s="153"/>
      <c r="AV1151" s="153"/>
      <c r="AW1151" s="153"/>
      <c r="AX1151" s="153">
        <v>30</v>
      </c>
      <c r="AY1151" s="153"/>
      <c r="AZ1151" s="153">
        <v>15</v>
      </c>
      <c r="BA1151" s="153"/>
      <c r="BB1151" s="153"/>
      <c r="BC1151" s="153"/>
      <c r="BD1151" s="153"/>
      <c r="BE1151" s="153"/>
      <c r="BF1151" s="153"/>
      <c r="BG1151" s="223">
        <f t="shared" si="489"/>
        <v>480</v>
      </c>
      <c r="BH1151" s="224">
        <f t="shared" si="487"/>
        <v>8</v>
      </c>
      <c r="BI1151" s="225">
        <f t="shared" si="490"/>
        <v>7.25</v>
      </c>
      <c r="BJ1151" s="225">
        <f t="shared" si="491"/>
        <v>90.625</v>
      </c>
      <c r="BK1151" s="226">
        <f t="shared" si="492"/>
        <v>79.3103448275862</v>
      </c>
      <c r="BL1151" s="226">
        <f t="shared" si="493"/>
        <v>90</v>
      </c>
      <c r="BM1151" s="226">
        <f t="shared" si="498"/>
        <v>64.6875</v>
      </c>
      <c r="BN1151" s="237">
        <f t="shared" si="482"/>
        <v>0</v>
      </c>
      <c r="BO1151" s="237">
        <f t="shared" si="483"/>
        <v>320</v>
      </c>
      <c r="BP1151" s="237">
        <f t="shared" si="484"/>
        <v>0.75</v>
      </c>
      <c r="BQ1151" s="238">
        <f t="shared" si="485"/>
        <v>30</v>
      </c>
      <c r="BR1151" s="140"/>
      <c r="BS1151" s="140"/>
      <c r="BT1151" s="140"/>
      <c r="BU1151" s="141"/>
      <c r="BV1151" s="140"/>
      <c r="BW1151" s="153">
        <f t="shared" si="486"/>
        <v>224</v>
      </c>
    </row>
    <row r="1152" s="129" customFormat="1" spans="1:75">
      <c r="A1152" s="170">
        <v>1209</v>
      </c>
      <c r="B1152" s="171">
        <v>46069</v>
      </c>
      <c r="C1152" s="223" t="s">
        <v>99</v>
      </c>
      <c r="D1152" s="130" t="str">
        <f t="shared" si="499"/>
        <v>IG</v>
      </c>
      <c r="E1152" s="172" t="s">
        <v>156</v>
      </c>
      <c r="F1152" s="172"/>
      <c r="G1152" s="173"/>
      <c r="H1152" s="173"/>
      <c r="I1152" s="173"/>
      <c r="J1152" s="105"/>
      <c r="K1152" s="197" t="e">
        <f>VLOOKUP(J1152,'[3]Item List (3)'!A$1:B$110000,2,FALSE)</f>
        <v>#N/A</v>
      </c>
      <c r="L1152" s="105"/>
      <c r="M1152" s="198" t="str">
        <f t="shared" si="488"/>
        <v>IR</v>
      </c>
      <c r="N1152" s="153"/>
      <c r="O1152" s="199" t="str">
        <f t="shared" si="496"/>
        <v/>
      </c>
      <c r="P1152" s="153"/>
      <c r="Q1152" s="153"/>
      <c r="R1152" s="153"/>
      <c r="S1152" s="153"/>
      <c r="T1152" s="153"/>
      <c r="U1152" s="209">
        <f t="shared" si="497"/>
        <v>0</v>
      </c>
      <c r="V1152" s="153"/>
      <c r="W1152" s="153"/>
      <c r="X1152" s="153"/>
      <c r="Y1152" s="153"/>
      <c r="Z1152" s="153"/>
      <c r="AA1152" s="153"/>
      <c r="AB1152" s="153"/>
      <c r="AC1152" s="153"/>
      <c r="AD1152" s="153"/>
      <c r="AE1152" s="153"/>
      <c r="AF1152" s="153"/>
      <c r="AG1152" s="153"/>
      <c r="AH1152" s="153"/>
      <c r="AI1152" s="153"/>
      <c r="AJ1152" s="153"/>
      <c r="AK1152" s="153"/>
      <c r="AL1152" s="153"/>
      <c r="AM1152" s="153"/>
      <c r="AN1152" s="153"/>
      <c r="AO1152" s="153"/>
      <c r="AP1152" s="153"/>
      <c r="AQ1152" s="153"/>
      <c r="AR1152" s="153"/>
      <c r="AS1152" s="153"/>
      <c r="AT1152" s="153"/>
      <c r="AU1152" s="153"/>
      <c r="AV1152" s="153"/>
      <c r="AW1152" s="153"/>
      <c r="AX1152" s="153"/>
      <c r="AY1152" s="153"/>
      <c r="AZ1152" s="153"/>
      <c r="BA1152" s="153"/>
      <c r="BB1152" s="153"/>
      <c r="BC1152" s="153"/>
      <c r="BD1152" s="153"/>
      <c r="BE1152" s="153"/>
      <c r="BF1152" s="153">
        <v>480</v>
      </c>
      <c r="BG1152" s="223">
        <f t="shared" si="489"/>
        <v>480</v>
      </c>
      <c r="BH1152" s="224">
        <f t="shared" si="487"/>
        <v>8</v>
      </c>
      <c r="BI1152" s="225">
        <f t="shared" si="490"/>
        <v>0</v>
      </c>
      <c r="BJ1152" s="225">
        <f t="shared" si="491"/>
        <v>0</v>
      </c>
      <c r="BK1152" s="226">
        <f t="shared" si="492"/>
        <v>0</v>
      </c>
      <c r="BL1152" s="226">
        <f t="shared" si="493"/>
        <v>0</v>
      </c>
      <c r="BM1152" s="226">
        <f t="shared" si="498"/>
        <v>0</v>
      </c>
      <c r="BN1152" s="237">
        <f t="shared" si="482"/>
        <v>8</v>
      </c>
      <c r="BO1152" s="237">
        <f t="shared" si="483"/>
        <v>0</v>
      </c>
      <c r="BP1152" s="237">
        <f t="shared" si="484"/>
        <v>0</v>
      </c>
      <c r="BQ1152" s="238">
        <f t="shared" si="485"/>
        <v>0</v>
      </c>
      <c r="BR1152" s="140"/>
      <c r="BS1152" s="140"/>
      <c r="BT1152" s="140"/>
      <c r="BU1152" s="141"/>
      <c r="BV1152" s="140"/>
      <c r="BW1152" s="153">
        <f t="shared" si="486"/>
        <v>0</v>
      </c>
    </row>
    <row r="1153" s="129" customFormat="1" spans="1:75">
      <c r="A1153" s="170">
        <v>1210</v>
      </c>
      <c r="B1153" s="171">
        <v>46069</v>
      </c>
      <c r="C1153" s="223" t="s">
        <v>97</v>
      </c>
      <c r="D1153" s="130" t="str">
        <f t="shared" si="499"/>
        <v>IG</v>
      </c>
      <c r="E1153" s="172" t="s">
        <v>158</v>
      </c>
      <c r="F1153" s="172"/>
      <c r="G1153" s="173"/>
      <c r="H1153" s="173"/>
      <c r="I1153" s="173"/>
      <c r="J1153" s="105"/>
      <c r="K1153" s="197" t="e">
        <f>VLOOKUP(J1153,'[3]Item List (3)'!A$1:B$110000,2,FALSE)</f>
        <v>#N/A</v>
      </c>
      <c r="L1153" s="105"/>
      <c r="M1153" s="198" t="str">
        <f t="shared" si="488"/>
        <v>IR</v>
      </c>
      <c r="N1153" s="153"/>
      <c r="O1153" s="199" t="str">
        <f t="shared" si="496"/>
        <v/>
      </c>
      <c r="P1153" s="153"/>
      <c r="Q1153" s="153"/>
      <c r="R1153" s="153"/>
      <c r="S1153" s="153"/>
      <c r="T1153" s="153"/>
      <c r="U1153" s="209">
        <f t="shared" si="497"/>
        <v>0</v>
      </c>
      <c r="V1153" s="153"/>
      <c r="W1153" s="153"/>
      <c r="X1153" s="153"/>
      <c r="Y1153" s="153"/>
      <c r="Z1153" s="153"/>
      <c r="AA1153" s="153"/>
      <c r="AB1153" s="153"/>
      <c r="AC1153" s="153"/>
      <c r="AD1153" s="153"/>
      <c r="AE1153" s="153"/>
      <c r="AF1153" s="153"/>
      <c r="AG1153" s="153"/>
      <c r="AH1153" s="153"/>
      <c r="AI1153" s="153"/>
      <c r="AJ1153" s="153"/>
      <c r="AK1153" s="153"/>
      <c r="AL1153" s="153"/>
      <c r="AM1153" s="153"/>
      <c r="AN1153" s="153"/>
      <c r="AO1153" s="153"/>
      <c r="AP1153" s="153"/>
      <c r="AQ1153" s="153"/>
      <c r="AR1153" s="153">
        <v>480</v>
      </c>
      <c r="AS1153" s="153"/>
      <c r="AT1153" s="153"/>
      <c r="AU1153" s="153"/>
      <c r="AV1153" s="153"/>
      <c r="AW1153" s="153"/>
      <c r="AX1153" s="153"/>
      <c r="AY1153" s="153"/>
      <c r="AZ1153" s="153"/>
      <c r="BA1153" s="153"/>
      <c r="BB1153" s="153"/>
      <c r="BC1153" s="153"/>
      <c r="BD1153" s="153"/>
      <c r="BE1153" s="153"/>
      <c r="BF1153" s="153"/>
      <c r="BG1153" s="223">
        <f t="shared" si="489"/>
        <v>480</v>
      </c>
      <c r="BH1153" s="224">
        <f t="shared" si="487"/>
        <v>8</v>
      </c>
      <c r="BI1153" s="225">
        <f t="shared" si="490"/>
        <v>0</v>
      </c>
      <c r="BJ1153" s="225">
        <f t="shared" si="491"/>
        <v>0</v>
      </c>
      <c r="BK1153" s="226">
        <f t="shared" si="492"/>
        <v>0</v>
      </c>
      <c r="BL1153" s="226">
        <f t="shared" si="493"/>
        <v>0</v>
      </c>
      <c r="BM1153" s="226">
        <f t="shared" si="498"/>
        <v>0</v>
      </c>
      <c r="BN1153" s="237">
        <f t="shared" si="482"/>
        <v>0</v>
      </c>
      <c r="BO1153" s="237">
        <f t="shared" si="483"/>
        <v>0</v>
      </c>
      <c r="BP1153" s="237">
        <f t="shared" si="484"/>
        <v>8</v>
      </c>
      <c r="BQ1153" s="238">
        <f t="shared" si="485"/>
        <v>0</v>
      </c>
      <c r="BR1153" s="140"/>
      <c r="BS1153" s="140"/>
      <c r="BT1153" s="140"/>
      <c r="BU1153" s="141"/>
      <c r="BV1153" s="140"/>
      <c r="BW1153" s="153">
        <f t="shared" si="486"/>
        <v>0</v>
      </c>
    </row>
    <row r="1154" s="129" customFormat="1" spans="1:75">
      <c r="A1154" s="170">
        <v>1211</v>
      </c>
      <c r="B1154" s="171">
        <v>46069</v>
      </c>
      <c r="C1154" s="223" t="s">
        <v>99</v>
      </c>
      <c r="D1154" s="130" t="str">
        <f t="shared" si="499"/>
        <v>IG</v>
      </c>
      <c r="E1154" s="172" t="s">
        <v>158</v>
      </c>
      <c r="F1154" s="172" t="s">
        <v>134</v>
      </c>
      <c r="G1154" s="173" t="s">
        <v>154</v>
      </c>
      <c r="H1154" s="173"/>
      <c r="I1154" s="173"/>
      <c r="J1154" s="105">
        <v>104246</v>
      </c>
      <c r="K1154" s="197" t="str">
        <f>VLOOKUP(J1154,'[3]Item List (3)'!A$1:B$110000,2,FALSE)</f>
        <v>IN. 208</v>
      </c>
      <c r="L1154" s="105">
        <v>260129016</v>
      </c>
      <c r="M1154" s="198" t="str">
        <f t="shared" si="488"/>
        <v>IR</v>
      </c>
      <c r="N1154" s="153">
        <v>30</v>
      </c>
      <c r="O1154" s="199">
        <f t="shared" si="496"/>
        <v>120</v>
      </c>
      <c r="P1154" s="153">
        <v>1</v>
      </c>
      <c r="Q1154" s="153">
        <v>130</v>
      </c>
      <c r="R1154" s="153">
        <v>17</v>
      </c>
      <c r="S1154" s="153">
        <v>1</v>
      </c>
      <c r="T1154" s="153"/>
      <c r="U1154" s="209">
        <f t="shared" si="497"/>
        <v>131</v>
      </c>
      <c r="V1154" s="153">
        <v>110</v>
      </c>
      <c r="W1154" s="153"/>
      <c r="X1154" s="153"/>
      <c r="Y1154" s="153"/>
      <c r="Z1154" s="153">
        <v>10</v>
      </c>
      <c r="AA1154" s="153"/>
      <c r="AB1154" s="153"/>
      <c r="AC1154" s="153"/>
      <c r="AD1154" s="153"/>
      <c r="AE1154" s="153"/>
      <c r="AF1154" s="153"/>
      <c r="AG1154" s="153"/>
      <c r="AH1154" s="153"/>
      <c r="AI1154" s="153"/>
      <c r="AJ1154" s="153"/>
      <c r="AK1154" s="153"/>
      <c r="AL1154" s="153"/>
      <c r="AM1154" s="153"/>
      <c r="AN1154" s="153"/>
      <c r="AO1154" s="153"/>
      <c r="AP1154" s="153"/>
      <c r="AQ1154" s="153"/>
      <c r="AR1154" s="153">
        <v>360</v>
      </c>
      <c r="AS1154" s="153"/>
      <c r="AT1154" s="153"/>
      <c r="AU1154" s="153"/>
      <c r="AV1154" s="153"/>
      <c r="AW1154" s="153"/>
      <c r="AX1154" s="153"/>
      <c r="AY1154" s="153"/>
      <c r="AZ1154" s="153"/>
      <c r="BA1154" s="153"/>
      <c r="BB1154" s="153"/>
      <c r="BC1154" s="153"/>
      <c r="BD1154" s="153"/>
      <c r="BE1154" s="153"/>
      <c r="BF1154" s="153"/>
      <c r="BG1154" s="223">
        <f t="shared" si="489"/>
        <v>480</v>
      </c>
      <c r="BH1154" s="224">
        <f t="shared" si="487"/>
        <v>8</v>
      </c>
      <c r="BI1154" s="225">
        <f t="shared" si="490"/>
        <v>1.83333333333333</v>
      </c>
      <c r="BJ1154" s="225">
        <f t="shared" si="491"/>
        <v>22.9166666666667</v>
      </c>
      <c r="BK1154" s="226">
        <f t="shared" si="492"/>
        <v>59.5454545454546</v>
      </c>
      <c r="BL1154" s="226">
        <f t="shared" si="493"/>
        <v>86.2595419847328</v>
      </c>
      <c r="BM1154" s="226">
        <f t="shared" si="498"/>
        <v>11.7708333333334</v>
      </c>
      <c r="BN1154" s="237">
        <f t="shared" si="482"/>
        <v>0</v>
      </c>
      <c r="BO1154" s="237">
        <f t="shared" si="483"/>
        <v>960</v>
      </c>
      <c r="BP1154" s="237">
        <f t="shared" si="484"/>
        <v>6.16666666666667</v>
      </c>
      <c r="BQ1154" s="238">
        <f t="shared" si="485"/>
        <v>740</v>
      </c>
      <c r="BR1154" s="140">
        <v>3</v>
      </c>
      <c r="BS1154" s="140"/>
      <c r="BT1154" s="140"/>
      <c r="BU1154" s="141"/>
      <c r="BV1154" s="140"/>
      <c r="BW1154" s="153">
        <f t="shared" si="486"/>
        <v>130</v>
      </c>
    </row>
    <row r="1155" s="129" customFormat="1" spans="1:75">
      <c r="A1155" s="170">
        <v>1212</v>
      </c>
      <c r="B1155" s="171">
        <v>46069</v>
      </c>
      <c r="C1155" s="223" t="s">
        <v>97</v>
      </c>
      <c r="D1155" s="130" t="str">
        <f t="shared" si="499"/>
        <v>HO</v>
      </c>
      <c r="E1155" s="172" t="s">
        <v>159</v>
      </c>
      <c r="F1155" s="172"/>
      <c r="G1155" s="173"/>
      <c r="H1155" s="173"/>
      <c r="I1155" s="173"/>
      <c r="J1155" s="105"/>
      <c r="K1155" s="197" t="e">
        <f>VLOOKUP(J1155,'[3]Item List (3)'!A$1:B$110000,2,FALSE)</f>
        <v>#N/A</v>
      </c>
      <c r="L1155" s="105"/>
      <c r="M1155" s="198" t="str">
        <f t="shared" si="488"/>
        <v>IR</v>
      </c>
      <c r="N1155" s="153"/>
      <c r="O1155" s="199" t="str">
        <f t="shared" si="496"/>
        <v/>
      </c>
      <c r="P1155" s="153"/>
      <c r="Q1155" s="153"/>
      <c r="R1155" s="153"/>
      <c r="S1155" s="153"/>
      <c r="T1155" s="153"/>
      <c r="U1155" s="209">
        <f t="shared" si="497"/>
        <v>0</v>
      </c>
      <c r="V1155" s="153"/>
      <c r="W1155" s="153"/>
      <c r="X1155" s="153"/>
      <c r="Y1155" s="153"/>
      <c r="Z1155" s="153"/>
      <c r="AA1155" s="153"/>
      <c r="AB1155" s="153"/>
      <c r="AC1155" s="153"/>
      <c r="AD1155" s="153"/>
      <c r="AE1155" s="153"/>
      <c r="AF1155" s="153"/>
      <c r="AG1155" s="153"/>
      <c r="AH1155" s="153"/>
      <c r="AI1155" s="153"/>
      <c r="AJ1155" s="153"/>
      <c r="AK1155" s="153"/>
      <c r="AL1155" s="153"/>
      <c r="AM1155" s="153"/>
      <c r="AN1155" s="153"/>
      <c r="AO1155" s="153"/>
      <c r="AP1155" s="153"/>
      <c r="AQ1155" s="153"/>
      <c r="AR1155" s="153">
        <v>480</v>
      </c>
      <c r="AS1155" s="153"/>
      <c r="AT1155" s="153"/>
      <c r="AU1155" s="153"/>
      <c r="AV1155" s="153"/>
      <c r="AW1155" s="153"/>
      <c r="AX1155" s="153"/>
      <c r="AY1155" s="153"/>
      <c r="AZ1155" s="153"/>
      <c r="BA1155" s="153"/>
      <c r="BB1155" s="153"/>
      <c r="BC1155" s="153"/>
      <c r="BD1155" s="153"/>
      <c r="BE1155" s="153"/>
      <c r="BF1155" s="153"/>
      <c r="BG1155" s="223">
        <f t="shared" si="489"/>
        <v>480</v>
      </c>
      <c r="BH1155" s="224">
        <f t="shared" si="487"/>
        <v>8</v>
      </c>
      <c r="BI1155" s="225">
        <f t="shared" si="490"/>
        <v>0</v>
      </c>
      <c r="BJ1155" s="225">
        <f t="shared" si="491"/>
        <v>0</v>
      </c>
      <c r="BK1155" s="226">
        <f t="shared" si="492"/>
        <v>0</v>
      </c>
      <c r="BL1155" s="226">
        <f t="shared" si="493"/>
        <v>0</v>
      </c>
      <c r="BM1155" s="226">
        <f t="shared" si="498"/>
        <v>0</v>
      </c>
      <c r="BN1155" s="237">
        <f t="shared" si="482"/>
        <v>0</v>
      </c>
      <c r="BO1155" s="237">
        <f t="shared" si="483"/>
        <v>0</v>
      </c>
      <c r="BP1155" s="237">
        <f t="shared" si="484"/>
        <v>8</v>
      </c>
      <c r="BQ1155" s="238">
        <f t="shared" si="485"/>
        <v>0</v>
      </c>
      <c r="BR1155" s="140"/>
      <c r="BS1155" s="140"/>
      <c r="BT1155" s="140"/>
      <c r="BU1155" s="141"/>
      <c r="BV1155" s="140"/>
      <c r="BW1155" s="153">
        <f t="shared" si="486"/>
        <v>0</v>
      </c>
    </row>
    <row r="1156" s="129" customFormat="1" spans="1:75">
      <c r="A1156" s="170">
        <v>1213</v>
      </c>
      <c r="B1156" s="171">
        <v>46069</v>
      </c>
      <c r="C1156" s="223" t="s">
        <v>99</v>
      </c>
      <c r="D1156" s="130" t="str">
        <f t="shared" si="499"/>
        <v>HO</v>
      </c>
      <c r="E1156" s="172" t="s">
        <v>159</v>
      </c>
      <c r="F1156" s="172" t="s">
        <v>160</v>
      </c>
      <c r="G1156" s="173" t="s">
        <v>157</v>
      </c>
      <c r="H1156" s="173"/>
      <c r="I1156" s="173"/>
      <c r="J1156" s="105">
        <v>208281</v>
      </c>
      <c r="K1156" s="197" t="str">
        <f>VLOOKUP(J1156,'[3]Item List (3)'!A$1:B$110000,2,FALSE)</f>
        <v>D.OR 14536 </v>
      </c>
      <c r="L1156" s="105">
        <v>251230010</v>
      </c>
      <c r="M1156" s="198" t="str">
        <f t="shared" si="488"/>
        <v>OR</v>
      </c>
      <c r="N1156" s="153">
        <v>85</v>
      </c>
      <c r="O1156" s="199">
        <f t="shared" si="496"/>
        <v>42.3529411764706</v>
      </c>
      <c r="P1156" s="153">
        <v>1</v>
      </c>
      <c r="Q1156" s="153">
        <v>98</v>
      </c>
      <c r="R1156" s="153"/>
      <c r="S1156" s="153"/>
      <c r="T1156" s="153"/>
      <c r="U1156" s="209">
        <f t="shared" si="497"/>
        <v>98</v>
      </c>
      <c r="V1156" s="153">
        <v>165</v>
      </c>
      <c r="W1156" s="153"/>
      <c r="X1156" s="153"/>
      <c r="Y1156" s="153"/>
      <c r="Z1156" s="153"/>
      <c r="AA1156" s="153"/>
      <c r="AB1156" s="153"/>
      <c r="AC1156" s="153"/>
      <c r="AD1156" s="153"/>
      <c r="AE1156" s="153"/>
      <c r="AF1156" s="153"/>
      <c r="AG1156" s="153"/>
      <c r="AH1156" s="153"/>
      <c r="AI1156" s="153"/>
      <c r="AJ1156" s="153"/>
      <c r="AK1156" s="153"/>
      <c r="AL1156" s="153"/>
      <c r="AM1156" s="153"/>
      <c r="AN1156" s="153"/>
      <c r="AO1156" s="153"/>
      <c r="AP1156" s="153">
        <v>15</v>
      </c>
      <c r="AQ1156" s="153"/>
      <c r="AR1156" s="153">
        <v>300</v>
      </c>
      <c r="AS1156" s="153"/>
      <c r="AT1156" s="153"/>
      <c r="AU1156" s="153"/>
      <c r="AV1156" s="153"/>
      <c r="AW1156" s="153"/>
      <c r="AX1156" s="153"/>
      <c r="AY1156" s="153"/>
      <c r="AZ1156" s="153"/>
      <c r="BA1156" s="153"/>
      <c r="BB1156" s="153"/>
      <c r="BC1156" s="153"/>
      <c r="BD1156" s="153"/>
      <c r="BE1156" s="153"/>
      <c r="BF1156" s="153"/>
      <c r="BG1156" s="223">
        <f t="shared" si="489"/>
        <v>480</v>
      </c>
      <c r="BH1156" s="224">
        <f t="shared" si="487"/>
        <v>8</v>
      </c>
      <c r="BI1156" s="225">
        <f t="shared" si="490"/>
        <v>2.75</v>
      </c>
      <c r="BJ1156" s="225">
        <f t="shared" si="491"/>
        <v>34.375</v>
      </c>
      <c r="BK1156" s="226">
        <f t="shared" si="492"/>
        <v>84.1414141414141</v>
      </c>
      <c r="BL1156" s="226">
        <f t="shared" si="493"/>
        <v>100</v>
      </c>
      <c r="BM1156" s="226">
        <f t="shared" si="498"/>
        <v>28.9236111111111</v>
      </c>
      <c r="BN1156" s="237">
        <f t="shared" si="482"/>
        <v>0.25</v>
      </c>
      <c r="BO1156" s="237">
        <f t="shared" si="483"/>
        <v>328.235294117647</v>
      </c>
      <c r="BP1156" s="237">
        <f t="shared" si="484"/>
        <v>5</v>
      </c>
      <c r="BQ1156" s="238">
        <f t="shared" si="485"/>
        <v>211.764705882353</v>
      </c>
      <c r="BR1156" s="140"/>
      <c r="BS1156" s="140"/>
      <c r="BT1156" s="140"/>
      <c r="BU1156" s="141"/>
      <c r="BV1156" s="140"/>
      <c r="BW1156" s="153">
        <f t="shared" si="486"/>
        <v>98</v>
      </c>
    </row>
    <row r="1157" s="129" customFormat="1" spans="1:75">
      <c r="A1157" s="170">
        <v>1214</v>
      </c>
      <c r="B1157" s="171">
        <v>46069</v>
      </c>
      <c r="C1157" s="223" t="s">
        <v>97</v>
      </c>
      <c r="D1157" s="130" t="str">
        <f t="shared" si="499"/>
        <v>HO</v>
      </c>
      <c r="E1157" s="172" t="s">
        <v>163</v>
      </c>
      <c r="F1157" s="172" t="s">
        <v>160</v>
      </c>
      <c r="G1157" s="173" t="s">
        <v>165</v>
      </c>
      <c r="H1157" s="173"/>
      <c r="I1157" s="173"/>
      <c r="J1157" s="105">
        <v>208433.01</v>
      </c>
      <c r="K1157" s="197" t="str">
        <f>VLOOKUP(J1157,'[3]Item List (3)'!A$1:B$110000,2,FALSE)</f>
        <v>R.OR 433(RNA 6902 SPL)</v>
      </c>
      <c r="L1157" s="105">
        <v>260113006</v>
      </c>
      <c r="M1157" s="198" t="str">
        <f t="shared" si="488"/>
        <v>OR</v>
      </c>
      <c r="N1157" s="153">
        <v>20</v>
      </c>
      <c r="O1157" s="199">
        <f t="shared" si="496"/>
        <v>180</v>
      </c>
      <c r="P1157" s="153">
        <v>1</v>
      </c>
      <c r="Q1157" s="153">
        <v>280</v>
      </c>
      <c r="R1157" s="153"/>
      <c r="S1157" s="153"/>
      <c r="T1157" s="153"/>
      <c r="U1157" s="209">
        <f t="shared" si="497"/>
        <v>280</v>
      </c>
      <c r="V1157" s="153">
        <v>105</v>
      </c>
      <c r="W1157" s="153"/>
      <c r="X1157" s="153"/>
      <c r="Y1157" s="153"/>
      <c r="Z1157" s="153"/>
      <c r="AA1157" s="153"/>
      <c r="AB1157" s="153"/>
      <c r="AC1157" s="153"/>
      <c r="AD1157" s="153"/>
      <c r="AE1157" s="153"/>
      <c r="AF1157" s="153"/>
      <c r="AG1157" s="153"/>
      <c r="AH1157" s="153"/>
      <c r="AI1157" s="153"/>
      <c r="AJ1157" s="153"/>
      <c r="AK1157" s="153"/>
      <c r="AL1157" s="153"/>
      <c r="AM1157" s="153"/>
      <c r="AN1157" s="153"/>
      <c r="AO1157" s="153"/>
      <c r="AP1157" s="153">
        <v>15</v>
      </c>
      <c r="AQ1157" s="153"/>
      <c r="AR1157" s="153">
        <v>360</v>
      </c>
      <c r="AS1157" s="153"/>
      <c r="AT1157" s="153"/>
      <c r="AU1157" s="153"/>
      <c r="AV1157" s="153"/>
      <c r="AW1157" s="153"/>
      <c r="AX1157" s="153"/>
      <c r="AY1157" s="153"/>
      <c r="AZ1157" s="153"/>
      <c r="BA1157" s="153"/>
      <c r="BB1157" s="153"/>
      <c r="BC1157" s="153"/>
      <c r="BD1157" s="153"/>
      <c r="BE1157" s="153"/>
      <c r="BF1157" s="153"/>
      <c r="BG1157" s="223">
        <f t="shared" si="489"/>
        <v>480</v>
      </c>
      <c r="BH1157" s="224">
        <f t="shared" si="487"/>
        <v>8</v>
      </c>
      <c r="BI1157" s="225">
        <f t="shared" si="490"/>
        <v>1.75</v>
      </c>
      <c r="BJ1157" s="225">
        <f t="shared" si="491"/>
        <v>21.875</v>
      </c>
      <c r="BK1157" s="226">
        <f t="shared" si="492"/>
        <v>88.8888888888889</v>
      </c>
      <c r="BL1157" s="226">
        <f t="shared" si="493"/>
        <v>100</v>
      </c>
      <c r="BM1157" s="226">
        <f t="shared" si="498"/>
        <v>19.4444444444444</v>
      </c>
      <c r="BN1157" s="237">
        <f t="shared" si="482"/>
        <v>0.25</v>
      </c>
      <c r="BO1157" s="237">
        <f t="shared" si="483"/>
        <v>1395</v>
      </c>
      <c r="BP1157" s="237">
        <f t="shared" si="484"/>
        <v>6</v>
      </c>
      <c r="BQ1157" s="238">
        <f t="shared" si="485"/>
        <v>1080</v>
      </c>
      <c r="BR1157" s="140"/>
      <c r="BS1157" s="140"/>
      <c r="BT1157" s="140"/>
      <c r="BU1157" s="141"/>
      <c r="BV1157" s="140"/>
      <c r="BW1157" s="153">
        <f t="shared" si="486"/>
        <v>280</v>
      </c>
    </row>
    <row r="1158" s="129" customFormat="1" spans="1:75">
      <c r="A1158" s="170">
        <v>1215</v>
      </c>
      <c r="B1158" s="171">
        <v>46069</v>
      </c>
      <c r="C1158" s="223" t="s">
        <v>99</v>
      </c>
      <c r="D1158" s="130" t="str">
        <f t="shared" si="499"/>
        <v>HO</v>
      </c>
      <c r="E1158" s="172" t="s">
        <v>163</v>
      </c>
      <c r="F1158" s="172" t="s">
        <v>160</v>
      </c>
      <c r="G1158" s="173" t="s">
        <v>165</v>
      </c>
      <c r="H1158" s="173"/>
      <c r="I1158" s="173"/>
      <c r="J1158" s="105">
        <v>208433.01</v>
      </c>
      <c r="K1158" s="197" t="str">
        <f>VLOOKUP(J1158,'[3]Item List (3)'!A$1:B$110000,2,FALSE)</f>
        <v>R.OR 433(RNA 6902 SPL)</v>
      </c>
      <c r="L1158" s="105">
        <v>260113006</v>
      </c>
      <c r="M1158" s="198" t="str">
        <f t="shared" si="488"/>
        <v>OR</v>
      </c>
      <c r="N1158" s="153">
        <v>20</v>
      </c>
      <c r="O1158" s="199">
        <f t="shared" si="496"/>
        <v>180</v>
      </c>
      <c r="P1158" s="153">
        <v>1</v>
      </c>
      <c r="Q1158" s="153">
        <v>321</v>
      </c>
      <c r="R1158" s="153"/>
      <c r="S1158" s="153"/>
      <c r="T1158" s="153"/>
      <c r="U1158" s="209">
        <f t="shared" si="497"/>
        <v>321</v>
      </c>
      <c r="V1158" s="153">
        <v>120</v>
      </c>
      <c r="W1158" s="153"/>
      <c r="X1158" s="153"/>
      <c r="Y1158" s="153"/>
      <c r="Z1158" s="153"/>
      <c r="AA1158" s="153"/>
      <c r="AB1158" s="153"/>
      <c r="AC1158" s="153"/>
      <c r="AD1158" s="153"/>
      <c r="AE1158" s="153"/>
      <c r="AF1158" s="153"/>
      <c r="AG1158" s="153"/>
      <c r="AH1158" s="153"/>
      <c r="AI1158" s="153"/>
      <c r="AJ1158" s="153"/>
      <c r="AK1158" s="153"/>
      <c r="AL1158" s="153"/>
      <c r="AM1158" s="153"/>
      <c r="AN1158" s="153"/>
      <c r="AO1158" s="153"/>
      <c r="AP1158" s="153"/>
      <c r="AQ1158" s="153"/>
      <c r="AR1158" s="153">
        <v>360</v>
      </c>
      <c r="AS1158" s="153"/>
      <c r="AT1158" s="153"/>
      <c r="AU1158" s="153"/>
      <c r="AV1158" s="153"/>
      <c r="AW1158" s="153"/>
      <c r="AX1158" s="153"/>
      <c r="AY1158" s="153"/>
      <c r="AZ1158" s="153"/>
      <c r="BA1158" s="153"/>
      <c r="BB1158" s="153"/>
      <c r="BC1158" s="153"/>
      <c r="BD1158" s="153"/>
      <c r="BE1158" s="153"/>
      <c r="BF1158" s="153"/>
      <c r="BG1158" s="223">
        <f t="shared" si="489"/>
        <v>480</v>
      </c>
      <c r="BH1158" s="224">
        <f t="shared" si="487"/>
        <v>8</v>
      </c>
      <c r="BI1158" s="225">
        <f t="shared" si="490"/>
        <v>2</v>
      </c>
      <c r="BJ1158" s="225">
        <f t="shared" si="491"/>
        <v>25</v>
      </c>
      <c r="BK1158" s="226">
        <f t="shared" si="492"/>
        <v>89.1666666666667</v>
      </c>
      <c r="BL1158" s="226">
        <f t="shared" si="493"/>
        <v>100</v>
      </c>
      <c r="BM1158" s="226">
        <f t="shared" si="498"/>
        <v>22.2916666666667</v>
      </c>
      <c r="BN1158" s="237">
        <f t="shared" si="482"/>
        <v>0</v>
      </c>
      <c r="BO1158" s="237">
        <f t="shared" si="483"/>
        <v>1440</v>
      </c>
      <c r="BP1158" s="237">
        <f t="shared" si="484"/>
        <v>6</v>
      </c>
      <c r="BQ1158" s="238">
        <f t="shared" si="485"/>
        <v>1080</v>
      </c>
      <c r="BR1158" s="140"/>
      <c r="BS1158" s="140"/>
      <c r="BT1158" s="140"/>
      <c r="BU1158" s="141"/>
      <c r="BV1158" s="140"/>
      <c r="BW1158" s="153">
        <f t="shared" si="486"/>
        <v>321</v>
      </c>
    </row>
    <row r="1159" s="129" customFormat="1" spans="1:75">
      <c r="A1159" s="170">
        <v>1216</v>
      </c>
      <c r="B1159" s="171">
        <v>46069</v>
      </c>
      <c r="C1159" s="223" t="s">
        <v>97</v>
      </c>
      <c r="D1159" s="130" t="str">
        <f t="shared" si="499"/>
        <v>HO</v>
      </c>
      <c r="E1159" s="172" t="s">
        <v>167</v>
      </c>
      <c r="F1159" s="172" t="s">
        <v>160</v>
      </c>
      <c r="G1159" s="173" t="s">
        <v>166</v>
      </c>
      <c r="H1159" s="173"/>
      <c r="I1159" s="173"/>
      <c r="J1159" s="105">
        <v>104781</v>
      </c>
      <c r="K1159" s="197" t="e">
        <f>VLOOKUP(J1159,'[3]Item List (3)'!A$1:B$110000,2,FALSE)</f>
        <v>#N/A</v>
      </c>
      <c r="L1159" s="105">
        <v>251223015</v>
      </c>
      <c r="M1159" s="198" t="str">
        <f t="shared" si="488"/>
        <v>IR</v>
      </c>
      <c r="N1159" s="153">
        <v>70</v>
      </c>
      <c r="O1159" s="199">
        <f t="shared" si="496"/>
        <v>51.4285714285714</v>
      </c>
      <c r="P1159" s="153">
        <v>1</v>
      </c>
      <c r="Q1159" s="153">
        <v>68</v>
      </c>
      <c r="R1159" s="153"/>
      <c r="S1159" s="153"/>
      <c r="T1159" s="153"/>
      <c r="U1159" s="209">
        <f t="shared" si="497"/>
        <v>68</v>
      </c>
      <c r="V1159" s="153">
        <v>120</v>
      </c>
      <c r="W1159" s="153"/>
      <c r="X1159" s="153"/>
      <c r="Y1159" s="153"/>
      <c r="Z1159" s="153"/>
      <c r="AA1159" s="153"/>
      <c r="AB1159" s="153"/>
      <c r="AC1159" s="153"/>
      <c r="AD1159" s="153"/>
      <c r="AE1159" s="153"/>
      <c r="AF1159" s="153"/>
      <c r="AG1159" s="153"/>
      <c r="AH1159" s="153"/>
      <c r="AI1159" s="153"/>
      <c r="AJ1159" s="153"/>
      <c r="AK1159" s="153"/>
      <c r="AL1159" s="153"/>
      <c r="AM1159" s="153"/>
      <c r="AN1159" s="153"/>
      <c r="AO1159" s="153"/>
      <c r="AP1159" s="153"/>
      <c r="AQ1159" s="153"/>
      <c r="AR1159" s="153">
        <v>360</v>
      </c>
      <c r="AS1159" s="153"/>
      <c r="AT1159" s="153"/>
      <c r="AU1159" s="153"/>
      <c r="AV1159" s="153"/>
      <c r="AW1159" s="153"/>
      <c r="AX1159" s="153"/>
      <c r="AY1159" s="153"/>
      <c r="AZ1159" s="153"/>
      <c r="BA1159" s="153"/>
      <c r="BB1159" s="153"/>
      <c r="BC1159" s="153"/>
      <c r="BD1159" s="153"/>
      <c r="BE1159" s="153"/>
      <c r="BF1159" s="153"/>
      <c r="BG1159" s="223">
        <f t="shared" si="489"/>
        <v>480</v>
      </c>
      <c r="BH1159" s="224">
        <f t="shared" si="487"/>
        <v>8</v>
      </c>
      <c r="BI1159" s="225">
        <f t="shared" si="490"/>
        <v>2</v>
      </c>
      <c r="BJ1159" s="225">
        <f t="shared" si="491"/>
        <v>25</v>
      </c>
      <c r="BK1159" s="226">
        <f t="shared" si="492"/>
        <v>66.1111111111111</v>
      </c>
      <c r="BL1159" s="226">
        <f t="shared" si="493"/>
        <v>100</v>
      </c>
      <c r="BM1159" s="226">
        <f t="shared" si="498"/>
        <v>16.5277777777778</v>
      </c>
      <c r="BN1159" s="237">
        <f t="shared" si="482"/>
        <v>0</v>
      </c>
      <c r="BO1159" s="237">
        <f t="shared" si="483"/>
        <v>411.428571428571</v>
      </c>
      <c r="BP1159" s="237">
        <f t="shared" si="484"/>
        <v>6</v>
      </c>
      <c r="BQ1159" s="238">
        <f t="shared" si="485"/>
        <v>308.571428571429</v>
      </c>
      <c r="BR1159" s="140"/>
      <c r="BS1159" s="140"/>
      <c r="BT1159" s="140"/>
      <c r="BU1159" s="141"/>
      <c r="BV1159" s="140"/>
      <c r="BW1159" s="153">
        <f t="shared" si="486"/>
        <v>68</v>
      </c>
    </row>
    <row r="1160" s="129" customFormat="1" spans="1:75">
      <c r="A1160" s="170">
        <v>1217</v>
      </c>
      <c r="B1160" s="171">
        <v>46069</v>
      </c>
      <c r="C1160" s="223" t="s">
        <v>99</v>
      </c>
      <c r="D1160" s="130" t="str">
        <f t="shared" si="499"/>
        <v>HO</v>
      </c>
      <c r="E1160" s="172" t="s">
        <v>167</v>
      </c>
      <c r="F1160" s="172"/>
      <c r="G1160" s="173"/>
      <c r="H1160" s="173"/>
      <c r="I1160" s="173"/>
      <c r="J1160" s="105"/>
      <c r="K1160" s="197" t="e">
        <f>VLOOKUP(J1160,'[3]Item List (3)'!A$1:B$110000,2,FALSE)</f>
        <v>#N/A</v>
      </c>
      <c r="L1160" s="105"/>
      <c r="M1160" s="198" t="str">
        <f t="shared" si="488"/>
        <v>IR</v>
      </c>
      <c r="N1160" s="153"/>
      <c r="O1160" s="199" t="str">
        <f t="shared" si="496"/>
        <v/>
      </c>
      <c r="P1160" s="153"/>
      <c r="Q1160" s="153"/>
      <c r="R1160" s="153"/>
      <c r="S1160" s="153"/>
      <c r="T1160" s="153"/>
      <c r="U1160" s="209">
        <f t="shared" si="497"/>
        <v>0</v>
      </c>
      <c r="V1160" s="153"/>
      <c r="W1160" s="153"/>
      <c r="X1160" s="153"/>
      <c r="Y1160" s="153"/>
      <c r="Z1160" s="153"/>
      <c r="AA1160" s="153"/>
      <c r="AB1160" s="153"/>
      <c r="AC1160" s="153"/>
      <c r="AD1160" s="153"/>
      <c r="AE1160" s="153"/>
      <c r="AF1160" s="153"/>
      <c r="AG1160" s="153"/>
      <c r="AH1160" s="153"/>
      <c r="AI1160" s="153"/>
      <c r="AJ1160" s="153"/>
      <c r="AK1160" s="153"/>
      <c r="AL1160" s="153"/>
      <c r="AM1160" s="153"/>
      <c r="AN1160" s="153"/>
      <c r="AO1160" s="153"/>
      <c r="AP1160" s="153"/>
      <c r="AQ1160" s="153"/>
      <c r="AR1160" s="153"/>
      <c r="AS1160" s="153"/>
      <c r="AT1160" s="153"/>
      <c r="AU1160" s="153"/>
      <c r="AV1160" s="153"/>
      <c r="AW1160" s="153"/>
      <c r="AX1160" s="153"/>
      <c r="AY1160" s="153"/>
      <c r="AZ1160" s="153"/>
      <c r="BA1160" s="153"/>
      <c r="BB1160" s="153"/>
      <c r="BC1160" s="153"/>
      <c r="BD1160" s="153"/>
      <c r="BE1160" s="153"/>
      <c r="BF1160" s="153">
        <v>480</v>
      </c>
      <c r="BG1160" s="223">
        <f t="shared" si="489"/>
        <v>480</v>
      </c>
      <c r="BH1160" s="224">
        <f t="shared" si="487"/>
        <v>8</v>
      </c>
      <c r="BI1160" s="225">
        <f t="shared" si="490"/>
        <v>0</v>
      </c>
      <c r="BJ1160" s="225">
        <f t="shared" si="491"/>
        <v>0</v>
      </c>
      <c r="BK1160" s="226">
        <f t="shared" si="492"/>
        <v>0</v>
      </c>
      <c r="BL1160" s="226">
        <f t="shared" si="493"/>
        <v>0</v>
      </c>
      <c r="BM1160" s="226">
        <f t="shared" si="498"/>
        <v>0</v>
      </c>
      <c r="BN1160" s="237">
        <f t="shared" ref="BN1160:BN1170" si="500">(W1160+AP1160+BE1160+BF1160)/60</f>
        <v>8</v>
      </c>
      <c r="BO1160" s="237">
        <f t="shared" ref="BO1160:BO1170" si="501">IFERROR(((BH1160-BN1160)*3600)/N1160,0)</f>
        <v>0</v>
      </c>
      <c r="BP1160" s="237">
        <f t="shared" ref="BP1160:BP1170" si="502">IFERROR(SUM(W1160:BF1160)/60-BN1160,0)</f>
        <v>0</v>
      </c>
      <c r="BQ1160" s="238">
        <f t="shared" ref="BQ1160:BQ1170" si="503">IFERROR(BP1160*3600/N1160,0)</f>
        <v>0</v>
      </c>
      <c r="BR1160" s="140"/>
      <c r="BS1160" s="140"/>
      <c r="BT1160" s="140"/>
      <c r="BU1160" s="141"/>
      <c r="BV1160" s="140"/>
      <c r="BW1160" s="153">
        <f t="shared" ref="BW1160:BW1223" si="504">Q1160*P1160</f>
        <v>0</v>
      </c>
    </row>
    <row r="1161" s="129" customFormat="1" spans="1:75">
      <c r="A1161" s="170">
        <v>1218</v>
      </c>
      <c r="B1161" s="171">
        <v>46069</v>
      </c>
      <c r="C1161" s="223" t="s">
        <v>97</v>
      </c>
      <c r="D1161" s="130" t="str">
        <f t="shared" si="499"/>
        <v>HO</v>
      </c>
      <c r="E1161" s="172" t="s">
        <v>170</v>
      </c>
      <c r="F1161" s="172" t="s">
        <v>160</v>
      </c>
      <c r="G1161" s="173" t="s">
        <v>188</v>
      </c>
      <c r="H1161" s="173"/>
      <c r="I1161" s="173"/>
      <c r="J1161" s="105">
        <v>104299</v>
      </c>
      <c r="K1161" s="197" t="str">
        <f>VLOOKUP(J1161,'[3]Item List (3)'!A$1:B$110000,2,FALSE)</f>
        <v>IR.9916</v>
      </c>
      <c r="L1161" s="105">
        <v>251207010</v>
      </c>
      <c r="M1161" s="198" t="str">
        <f t="shared" si="488"/>
        <v>IR</v>
      </c>
      <c r="N1161" s="153">
        <v>15</v>
      </c>
      <c r="O1161" s="199">
        <f t="shared" si="496"/>
        <v>240</v>
      </c>
      <c r="P1161" s="153">
        <v>1</v>
      </c>
      <c r="Q1161" s="153">
        <v>1744</v>
      </c>
      <c r="R1161" s="153"/>
      <c r="S1161" s="153"/>
      <c r="T1161" s="153"/>
      <c r="U1161" s="209">
        <f t="shared" si="497"/>
        <v>1744</v>
      </c>
      <c r="V1161" s="153">
        <v>450</v>
      </c>
      <c r="W1161" s="153"/>
      <c r="X1161" s="153"/>
      <c r="Y1161" s="153"/>
      <c r="Z1161" s="153"/>
      <c r="AA1161" s="153"/>
      <c r="AB1161" s="153"/>
      <c r="AC1161" s="153"/>
      <c r="AD1161" s="153"/>
      <c r="AE1161" s="153"/>
      <c r="AF1161" s="153"/>
      <c r="AG1161" s="153"/>
      <c r="AH1161" s="153"/>
      <c r="AI1161" s="153"/>
      <c r="AJ1161" s="153"/>
      <c r="AK1161" s="153"/>
      <c r="AL1161" s="153"/>
      <c r="AM1161" s="153"/>
      <c r="AN1161" s="153"/>
      <c r="AO1161" s="153"/>
      <c r="AP1161" s="153">
        <v>30</v>
      </c>
      <c r="AQ1161" s="153"/>
      <c r="AR1161" s="153"/>
      <c r="AS1161" s="153"/>
      <c r="AT1161" s="153"/>
      <c r="AU1161" s="153"/>
      <c r="AV1161" s="153"/>
      <c r="AW1161" s="153"/>
      <c r="AX1161" s="153"/>
      <c r="AY1161" s="153"/>
      <c r="AZ1161" s="153"/>
      <c r="BA1161" s="153"/>
      <c r="BB1161" s="153"/>
      <c r="BC1161" s="153"/>
      <c r="BD1161" s="153"/>
      <c r="BE1161" s="153"/>
      <c r="BF1161" s="153"/>
      <c r="BG1161" s="223">
        <f t="shared" si="489"/>
        <v>480</v>
      </c>
      <c r="BH1161" s="224">
        <f t="shared" ref="BH1161:BH1170" si="505">BG1161/60</f>
        <v>8</v>
      </c>
      <c r="BI1161" s="225">
        <f t="shared" si="490"/>
        <v>7.5</v>
      </c>
      <c r="BJ1161" s="225">
        <f t="shared" si="491"/>
        <v>93.75</v>
      </c>
      <c r="BK1161" s="226">
        <f t="shared" si="492"/>
        <v>96.8888888888889</v>
      </c>
      <c r="BL1161" s="226">
        <f t="shared" si="493"/>
        <v>100</v>
      </c>
      <c r="BM1161" s="226">
        <f t="shared" si="498"/>
        <v>90.8333333333333</v>
      </c>
      <c r="BN1161" s="237">
        <f t="shared" si="500"/>
        <v>0.5</v>
      </c>
      <c r="BO1161" s="237">
        <f t="shared" si="501"/>
        <v>1800</v>
      </c>
      <c r="BP1161" s="237">
        <f t="shared" si="502"/>
        <v>0</v>
      </c>
      <c r="BQ1161" s="238">
        <f t="shared" si="503"/>
        <v>0</v>
      </c>
      <c r="BR1161" s="140"/>
      <c r="BS1161" s="140"/>
      <c r="BT1161" s="140"/>
      <c r="BU1161" s="141"/>
      <c r="BV1161" s="140"/>
      <c r="BW1161" s="153">
        <f t="shared" si="504"/>
        <v>1744</v>
      </c>
    </row>
    <row r="1162" s="129" customFormat="1" spans="1:75">
      <c r="A1162" s="170">
        <v>1219</v>
      </c>
      <c r="B1162" s="171">
        <v>46069</v>
      </c>
      <c r="C1162" s="223" t="s">
        <v>99</v>
      </c>
      <c r="D1162" s="130" t="str">
        <f t="shared" si="499"/>
        <v>HO</v>
      </c>
      <c r="E1162" s="172" t="s">
        <v>170</v>
      </c>
      <c r="F1162" s="172" t="s">
        <v>160</v>
      </c>
      <c r="G1162" s="173" t="s">
        <v>173</v>
      </c>
      <c r="H1162" s="173"/>
      <c r="I1162" s="173"/>
      <c r="J1162" s="105">
        <v>104299</v>
      </c>
      <c r="K1162" s="197" t="str">
        <f>VLOOKUP(J1162,'[3]Item List (3)'!A$1:B$110000,2,FALSE)</f>
        <v>IR.9916</v>
      </c>
      <c r="L1162" s="105">
        <v>251207010</v>
      </c>
      <c r="M1162" s="198" t="str">
        <f t="shared" si="488"/>
        <v>IR</v>
      </c>
      <c r="N1162" s="153">
        <v>15</v>
      </c>
      <c r="O1162" s="199">
        <f t="shared" si="496"/>
        <v>240</v>
      </c>
      <c r="P1162" s="153">
        <v>1</v>
      </c>
      <c r="Q1162" s="153">
        <v>1741</v>
      </c>
      <c r="R1162" s="153"/>
      <c r="S1162" s="153"/>
      <c r="T1162" s="153"/>
      <c r="U1162" s="209">
        <f t="shared" si="497"/>
        <v>1741</v>
      </c>
      <c r="V1162" s="153">
        <v>450</v>
      </c>
      <c r="W1162" s="153"/>
      <c r="X1162" s="153"/>
      <c r="Y1162" s="153"/>
      <c r="Z1162" s="153"/>
      <c r="AA1162" s="153"/>
      <c r="AB1162" s="153"/>
      <c r="AC1162" s="153"/>
      <c r="AD1162" s="153"/>
      <c r="AE1162" s="153"/>
      <c r="AF1162" s="153"/>
      <c r="AG1162" s="153"/>
      <c r="AH1162" s="153"/>
      <c r="AI1162" s="153"/>
      <c r="AJ1162" s="153"/>
      <c r="AK1162" s="153"/>
      <c r="AL1162" s="153"/>
      <c r="AM1162" s="153"/>
      <c r="AN1162" s="153"/>
      <c r="AO1162" s="153"/>
      <c r="AP1162" s="153">
        <v>30</v>
      </c>
      <c r="AQ1162" s="153"/>
      <c r="AR1162" s="153"/>
      <c r="AS1162" s="153"/>
      <c r="AT1162" s="153"/>
      <c r="AU1162" s="153"/>
      <c r="AV1162" s="153"/>
      <c r="AW1162" s="153"/>
      <c r="AX1162" s="153"/>
      <c r="AY1162" s="153"/>
      <c r="AZ1162" s="153"/>
      <c r="BA1162" s="153"/>
      <c r="BB1162" s="153"/>
      <c r="BC1162" s="153"/>
      <c r="BD1162" s="153"/>
      <c r="BE1162" s="153"/>
      <c r="BF1162" s="153"/>
      <c r="BG1162" s="223">
        <f t="shared" si="489"/>
        <v>480</v>
      </c>
      <c r="BH1162" s="224">
        <f t="shared" si="505"/>
        <v>8</v>
      </c>
      <c r="BI1162" s="225">
        <f t="shared" si="490"/>
        <v>7.5</v>
      </c>
      <c r="BJ1162" s="225">
        <f t="shared" si="491"/>
        <v>93.75</v>
      </c>
      <c r="BK1162" s="226">
        <f t="shared" si="492"/>
        <v>96.7222222222222</v>
      </c>
      <c r="BL1162" s="226">
        <f t="shared" si="493"/>
        <v>100</v>
      </c>
      <c r="BM1162" s="226">
        <f t="shared" si="498"/>
        <v>90.6770833333333</v>
      </c>
      <c r="BN1162" s="237">
        <f t="shared" si="500"/>
        <v>0.5</v>
      </c>
      <c r="BO1162" s="237">
        <f t="shared" si="501"/>
        <v>1800</v>
      </c>
      <c r="BP1162" s="237">
        <f t="shared" si="502"/>
        <v>0</v>
      </c>
      <c r="BQ1162" s="238">
        <f t="shared" si="503"/>
        <v>0</v>
      </c>
      <c r="BR1162" s="140"/>
      <c r="BS1162" s="140"/>
      <c r="BT1162" s="140"/>
      <c r="BU1162" s="141"/>
      <c r="BV1162" s="140"/>
      <c r="BW1162" s="153">
        <f t="shared" si="504"/>
        <v>1741</v>
      </c>
    </row>
    <row r="1163" s="129" customFormat="1" spans="1:75">
      <c r="A1163" s="170">
        <v>1220</v>
      </c>
      <c r="B1163" s="171">
        <v>46069</v>
      </c>
      <c r="C1163" s="223" t="s">
        <v>97</v>
      </c>
      <c r="D1163" s="130" t="str">
        <f t="shared" si="499"/>
        <v>HO</v>
      </c>
      <c r="E1163" s="172" t="s">
        <v>172</v>
      </c>
      <c r="F1163" s="172" t="s">
        <v>160</v>
      </c>
      <c r="G1163" s="173" t="s">
        <v>168</v>
      </c>
      <c r="H1163" s="173"/>
      <c r="I1163" s="173"/>
      <c r="J1163" s="105">
        <v>208299</v>
      </c>
      <c r="K1163" s="197" t="str">
        <f>VLOOKUP(J1163,'[3]Item List (3)'!A$1:B$110000,2,FALSE)</f>
        <v>OR.9916 </v>
      </c>
      <c r="L1163" s="105">
        <v>260106007</v>
      </c>
      <c r="M1163" s="198" t="str">
        <f t="shared" si="488"/>
        <v>OR</v>
      </c>
      <c r="N1163" s="153">
        <v>15</v>
      </c>
      <c r="O1163" s="199">
        <f t="shared" si="496"/>
        <v>240</v>
      </c>
      <c r="P1163" s="153">
        <v>1</v>
      </c>
      <c r="Q1163" s="153">
        <v>1746</v>
      </c>
      <c r="R1163" s="153"/>
      <c r="S1163" s="153"/>
      <c r="T1163" s="153"/>
      <c r="U1163" s="209">
        <f t="shared" si="497"/>
        <v>1746</v>
      </c>
      <c r="V1163" s="153">
        <v>450</v>
      </c>
      <c r="W1163" s="153"/>
      <c r="X1163" s="153"/>
      <c r="Y1163" s="153"/>
      <c r="Z1163" s="153"/>
      <c r="AA1163" s="153"/>
      <c r="AB1163" s="153"/>
      <c r="AC1163" s="153"/>
      <c r="AD1163" s="153"/>
      <c r="AE1163" s="153"/>
      <c r="AF1163" s="153"/>
      <c r="AG1163" s="153"/>
      <c r="AH1163" s="153"/>
      <c r="AI1163" s="153"/>
      <c r="AJ1163" s="153"/>
      <c r="AK1163" s="153"/>
      <c r="AL1163" s="153"/>
      <c r="AM1163" s="153"/>
      <c r="AN1163" s="153"/>
      <c r="AO1163" s="153"/>
      <c r="AP1163" s="153">
        <v>30</v>
      </c>
      <c r="AQ1163" s="153"/>
      <c r="AR1163" s="153"/>
      <c r="AS1163" s="153"/>
      <c r="AT1163" s="153"/>
      <c r="AU1163" s="153"/>
      <c r="AV1163" s="153"/>
      <c r="AW1163" s="153"/>
      <c r="AX1163" s="153"/>
      <c r="AY1163" s="153"/>
      <c r="AZ1163" s="153"/>
      <c r="BA1163" s="153"/>
      <c r="BB1163" s="153"/>
      <c r="BC1163" s="153"/>
      <c r="BD1163" s="153"/>
      <c r="BE1163" s="153"/>
      <c r="BF1163" s="153"/>
      <c r="BG1163" s="223">
        <f t="shared" si="489"/>
        <v>480</v>
      </c>
      <c r="BH1163" s="224">
        <f t="shared" si="505"/>
        <v>8</v>
      </c>
      <c r="BI1163" s="225">
        <f t="shared" si="490"/>
        <v>7.5</v>
      </c>
      <c r="BJ1163" s="225">
        <f t="shared" si="491"/>
        <v>93.75</v>
      </c>
      <c r="BK1163" s="226">
        <f t="shared" si="492"/>
        <v>97</v>
      </c>
      <c r="BL1163" s="226">
        <f t="shared" si="493"/>
        <v>100</v>
      </c>
      <c r="BM1163" s="226">
        <f t="shared" si="498"/>
        <v>90.9375</v>
      </c>
      <c r="BN1163" s="237">
        <f t="shared" si="500"/>
        <v>0.5</v>
      </c>
      <c r="BO1163" s="237">
        <f t="shared" si="501"/>
        <v>1800</v>
      </c>
      <c r="BP1163" s="237">
        <f t="shared" si="502"/>
        <v>0</v>
      </c>
      <c r="BQ1163" s="238">
        <f t="shared" si="503"/>
        <v>0</v>
      </c>
      <c r="BR1163" s="140"/>
      <c r="BS1163" s="140"/>
      <c r="BT1163" s="140"/>
      <c r="BU1163" s="141"/>
      <c r="BV1163" s="140"/>
      <c r="BW1163" s="153">
        <f t="shared" si="504"/>
        <v>1746</v>
      </c>
    </row>
    <row r="1164" s="129" customFormat="1" spans="1:75">
      <c r="A1164" s="170">
        <v>1221</v>
      </c>
      <c r="B1164" s="171">
        <v>46069</v>
      </c>
      <c r="C1164" s="223" t="s">
        <v>99</v>
      </c>
      <c r="D1164" s="130" t="str">
        <f t="shared" si="499"/>
        <v>HO</v>
      </c>
      <c r="E1164" s="172" t="s">
        <v>172</v>
      </c>
      <c r="F1164" s="172" t="s">
        <v>160</v>
      </c>
      <c r="G1164" s="173" t="s">
        <v>171</v>
      </c>
      <c r="H1164" s="173"/>
      <c r="I1164" s="173"/>
      <c r="J1164" s="105">
        <v>208299</v>
      </c>
      <c r="K1164" s="197" t="str">
        <f>VLOOKUP(J1164,'[3]Item List (3)'!A$1:B$110000,2,FALSE)</f>
        <v>OR.9916 </v>
      </c>
      <c r="L1164" s="105">
        <v>260106007</v>
      </c>
      <c r="M1164" s="198" t="str">
        <f t="shared" si="488"/>
        <v>OR</v>
      </c>
      <c r="N1164" s="153">
        <v>15</v>
      </c>
      <c r="O1164" s="199">
        <f t="shared" si="496"/>
        <v>240</v>
      </c>
      <c r="P1164" s="153">
        <v>1</v>
      </c>
      <c r="Q1164" s="153">
        <v>1735</v>
      </c>
      <c r="R1164" s="153"/>
      <c r="S1164" s="153"/>
      <c r="T1164" s="153"/>
      <c r="U1164" s="209">
        <f t="shared" si="497"/>
        <v>1735</v>
      </c>
      <c r="V1164" s="153">
        <v>450</v>
      </c>
      <c r="W1164" s="153"/>
      <c r="X1164" s="153"/>
      <c r="Y1164" s="153"/>
      <c r="Z1164" s="153"/>
      <c r="AA1164" s="153"/>
      <c r="AB1164" s="153"/>
      <c r="AC1164" s="153"/>
      <c r="AD1164" s="153"/>
      <c r="AE1164" s="153"/>
      <c r="AF1164" s="153"/>
      <c r="AG1164" s="153"/>
      <c r="AH1164" s="153"/>
      <c r="AI1164" s="153"/>
      <c r="AJ1164" s="153"/>
      <c r="AK1164" s="153"/>
      <c r="AL1164" s="153"/>
      <c r="AM1164" s="153"/>
      <c r="AN1164" s="153"/>
      <c r="AO1164" s="153"/>
      <c r="AP1164" s="153">
        <v>30</v>
      </c>
      <c r="AQ1164" s="153"/>
      <c r="AR1164" s="153"/>
      <c r="AS1164" s="153"/>
      <c r="AT1164" s="153"/>
      <c r="AU1164" s="153"/>
      <c r="AV1164" s="153"/>
      <c r="AW1164" s="153"/>
      <c r="AX1164" s="153"/>
      <c r="AY1164" s="153"/>
      <c r="AZ1164" s="153"/>
      <c r="BA1164" s="153"/>
      <c r="BB1164" s="153"/>
      <c r="BC1164" s="153"/>
      <c r="BD1164" s="153"/>
      <c r="BE1164" s="153"/>
      <c r="BF1164" s="153"/>
      <c r="BG1164" s="223">
        <f t="shared" si="489"/>
        <v>480</v>
      </c>
      <c r="BH1164" s="224">
        <f t="shared" si="505"/>
        <v>8</v>
      </c>
      <c r="BI1164" s="225">
        <f t="shared" si="490"/>
        <v>7.5</v>
      </c>
      <c r="BJ1164" s="225">
        <f t="shared" si="491"/>
        <v>93.75</v>
      </c>
      <c r="BK1164" s="226">
        <f t="shared" si="492"/>
        <v>96.3888888888889</v>
      </c>
      <c r="BL1164" s="226">
        <f t="shared" si="493"/>
        <v>100</v>
      </c>
      <c r="BM1164" s="226">
        <f t="shared" si="498"/>
        <v>90.3645833333333</v>
      </c>
      <c r="BN1164" s="237">
        <f t="shared" si="500"/>
        <v>0.5</v>
      </c>
      <c r="BO1164" s="237">
        <f t="shared" si="501"/>
        <v>1800</v>
      </c>
      <c r="BP1164" s="237">
        <f t="shared" si="502"/>
        <v>0</v>
      </c>
      <c r="BQ1164" s="238">
        <f t="shared" si="503"/>
        <v>0</v>
      </c>
      <c r="BR1164" s="140"/>
      <c r="BS1164" s="140"/>
      <c r="BT1164" s="140"/>
      <c r="BU1164" s="141"/>
      <c r="BV1164" s="140"/>
      <c r="BW1164" s="153">
        <f t="shared" si="504"/>
        <v>1735</v>
      </c>
    </row>
    <row r="1165" s="129" customFormat="1" spans="1:75">
      <c r="A1165" s="170">
        <v>1222</v>
      </c>
      <c r="B1165" s="171">
        <v>46069</v>
      </c>
      <c r="C1165" s="223" t="s">
        <v>97</v>
      </c>
      <c r="D1165" s="130" t="str">
        <f t="shared" si="499"/>
        <v>HO</v>
      </c>
      <c r="E1165" s="172" t="s">
        <v>174</v>
      </c>
      <c r="F1165" s="172" t="s">
        <v>160</v>
      </c>
      <c r="G1165" s="173" t="s">
        <v>126</v>
      </c>
      <c r="H1165" s="173"/>
      <c r="I1165" s="173"/>
      <c r="J1165" s="105">
        <v>104737</v>
      </c>
      <c r="K1165" s="197" t="str">
        <f>VLOOKUP(J1165,'[3]Item List (3)'!A$1:B$110000,2,FALSE)</f>
        <v>IR.IR 42X51.5X37 </v>
      </c>
      <c r="L1165" s="105">
        <v>260121008</v>
      </c>
      <c r="M1165" s="198" t="str">
        <f t="shared" si="488"/>
        <v>IR</v>
      </c>
      <c r="N1165" s="153">
        <v>25</v>
      </c>
      <c r="O1165" s="199">
        <f t="shared" si="496"/>
        <v>144</v>
      </c>
      <c r="P1165" s="153">
        <v>1</v>
      </c>
      <c r="Q1165" s="153">
        <v>650</v>
      </c>
      <c r="R1165" s="153"/>
      <c r="S1165" s="153"/>
      <c r="T1165" s="153"/>
      <c r="U1165" s="209">
        <f t="shared" si="497"/>
        <v>650</v>
      </c>
      <c r="V1165" s="153">
        <v>285</v>
      </c>
      <c r="W1165" s="153"/>
      <c r="X1165" s="153"/>
      <c r="Y1165" s="153"/>
      <c r="Z1165" s="153"/>
      <c r="AA1165" s="153"/>
      <c r="AB1165" s="153"/>
      <c r="AC1165" s="153"/>
      <c r="AD1165" s="153"/>
      <c r="AE1165" s="153"/>
      <c r="AF1165" s="153"/>
      <c r="AG1165" s="153"/>
      <c r="AH1165" s="153"/>
      <c r="AI1165" s="153"/>
      <c r="AJ1165" s="153"/>
      <c r="AK1165" s="153"/>
      <c r="AL1165" s="153"/>
      <c r="AM1165" s="153"/>
      <c r="AN1165" s="153">
        <v>120</v>
      </c>
      <c r="AO1165" s="153"/>
      <c r="AP1165" s="153">
        <v>20</v>
      </c>
      <c r="AQ1165" s="153"/>
      <c r="AR1165" s="153">
        <v>30</v>
      </c>
      <c r="AS1165" s="153"/>
      <c r="AT1165" s="153"/>
      <c r="AU1165" s="153"/>
      <c r="AV1165" s="153"/>
      <c r="AW1165" s="153"/>
      <c r="AX1165" s="153"/>
      <c r="AY1165" s="153"/>
      <c r="AZ1165" s="153">
        <v>15</v>
      </c>
      <c r="BA1165" s="153"/>
      <c r="BB1165" s="153"/>
      <c r="BC1165" s="153">
        <v>10</v>
      </c>
      <c r="BD1165" s="153"/>
      <c r="BE1165" s="153"/>
      <c r="BF1165" s="153"/>
      <c r="BG1165" s="223">
        <f t="shared" si="489"/>
        <v>480</v>
      </c>
      <c r="BH1165" s="224">
        <f t="shared" si="505"/>
        <v>8</v>
      </c>
      <c r="BI1165" s="225">
        <f t="shared" si="490"/>
        <v>4.75</v>
      </c>
      <c r="BJ1165" s="225">
        <f t="shared" si="491"/>
        <v>59.375</v>
      </c>
      <c r="BK1165" s="226">
        <f t="shared" si="492"/>
        <v>95.0292397660819</v>
      </c>
      <c r="BL1165" s="226">
        <f t="shared" si="493"/>
        <v>100</v>
      </c>
      <c r="BM1165" s="226">
        <f t="shared" si="498"/>
        <v>56.4236111111111</v>
      </c>
      <c r="BN1165" s="237">
        <f t="shared" si="500"/>
        <v>0.333333333333333</v>
      </c>
      <c r="BO1165" s="237">
        <f t="shared" si="501"/>
        <v>1104</v>
      </c>
      <c r="BP1165" s="237">
        <f t="shared" si="502"/>
        <v>2.91666666666667</v>
      </c>
      <c r="BQ1165" s="238">
        <f t="shared" si="503"/>
        <v>420</v>
      </c>
      <c r="BR1165" s="140"/>
      <c r="BS1165" s="140"/>
      <c r="BT1165" s="140"/>
      <c r="BU1165" s="141"/>
      <c r="BV1165" s="140"/>
      <c r="BW1165" s="153">
        <f t="shared" si="504"/>
        <v>650</v>
      </c>
    </row>
    <row r="1166" s="129" customFormat="1" spans="1:75">
      <c r="A1166" s="170">
        <v>1223</v>
      </c>
      <c r="B1166" s="171">
        <v>46069</v>
      </c>
      <c r="C1166" s="223" t="s">
        <v>99</v>
      </c>
      <c r="D1166" s="130" t="str">
        <f t="shared" si="499"/>
        <v>HO</v>
      </c>
      <c r="E1166" s="172" t="s">
        <v>174</v>
      </c>
      <c r="F1166" s="172" t="s">
        <v>160</v>
      </c>
      <c r="G1166" s="173" t="s">
        <v>166</v>
      </c>
      <c r="H1166" s="173"/>
      <c r="I1166" s="173"/>
      <c r="J1166" s="105">
        <v>104737</v>
      </c>
      <c r="K1166" s="197" t="str">
        <f>VLOOKUP(J1166,'[3]Item List (3)'!A$1:B$110000,2,FALSE)</f>
        <v>IR.IR 42X51.5X37 </v>
      </c>
      <c r="L1166" s="105">
        <v>260121008</v>
      </c>
      <c r="M1166" s="198" t="str">
        <f t="shared" si="488"/>
        <v>IR</v>
      </c>
      <c r="N1166" s="153">
        <v>25</v>
      </c>
      <c r="O1166" s="199">
        <f t="shared" si="496"/>
        <v>144</v>
      </c>
      <c r="P1166" s="153">
        <v>1</v>
      </c>
      <c r="Q1166" s="153">
        <v>720</v>
      </c>
      <c r="R1166" s="153"/>
      <c r="S1166" s="153"/>
      <c r="T1166" s="153"/>
      <c r="U1166" s="209">
        <f t="shared" si="497"/>
        <v>720</v>
      </c>
      <c r="V1166" s="153">
        <v>320</v>
      </c>
      <c r="W1166" s="153"/>
      <c r="X1166" s="153"/>
      <c r="Y1166" s="153"/>
      <c r="Z1166" s="153"/>
      <c r="AA1166" s="153"/>
      <c r="AB1166" s="153"/>
      <c r="AC1166" s="153"/>
      <c r="AD1166" s="153"/>
      <c r="AE1166" s="153"/>
      <c r="AF1166" s="153"/>
      <c r="AG1166" s="153"/>
      <c r="AH1166" s="153"/>
      <c r="AI1166" s="153"/>
      <c r="AJ1166" s="153"/>
      <c r="AK1166" s="153"/>
      <c r="AL1166" s="153"/>
      <c r="AM1166" s="153"/>
      <c r="AN1166" s="153">
        <v>140</v>
      </c>
      <c r="AO1166" s="153"/>
      <c r="AP1166" s="153">
        <v>20</v>
      </c>
      <c r="AQ1166" s="153"/>
      <c r="AR1166" s="153"/>
      <c r="AS1166" s="153"/>
      <c r="AT1166" s="153"/>
      <c r="AU1166" s="153"/>
      <c r="AV1166" s="153"/>
      <c r="AW1166" s="153"/>
      <c r="AX1166" s="153"/>
      <c r="AY1166" s="153"/>
      <c r="AZ1166" s="153"/>
      <c r="BA1166" s="153"/>
      <c r="BB1166" s="153"/>
      <c r="BC1166" s="153"/>
      <c r="BD1166" s="153"/>
      <c r="BE1166" s="153"/>
      <c r="BF1166" s="153"/>
      <c r="BG1166" s="223">
        <f t="shared" si="489"/>
        <v>480</v>
      </c>
      <c r="BH1166" s="224">
        <f t="shared" si="505"/>
        <v>8</v>
      </c>
      <c r="BI1166" s="225">
        <f t="shared" si="490"/>
        <v>5.33333333333333</v>
      </c>
      <c r="BJ1166" s="225">
        <f t="shared" si="491"/>
        <v>66.6666666666667</v>
      </c>
      <c r="BK1166" s="226">
        <f t="shared" si="492"/>
        <v>93.75</v>
      </c>
      <c r="BL1166" s="226">
        <f t="shared" si="493"/>
        <v>100</v>
      </c>
      <c r="BM1166" s="226">
        <f t="shared" si="498"/>
        <v>62.5</v>
      </c>
      <c r="BN1166" s="237">
        <f t="shared" si="500"/>
        <v>0.333333333333333</v>
      </c>
      <c r="BO1166" s="237">
        <f t="shared" si="501"/>
        <v>1104</v>
      </c>
      <c r="BP1166" s="237">
        <f t="shared" si="502"/>
        <v>2.33333333333333</v>
      </c>
      <c r="BQ1166" s="238">
        <f t="shared" si="503"/>
        <v>336</v>
      </c>
      <c r="BR1166" s="140"/>
      <c r="BS1166" s="140"/>
      <c r="BT1166" s="140"/>
      <c r="BU1166" s="141"/>
      <c r="BV1166" s="140"/>
      <c r="BW1166" s="153">
        <f t="shared" si="504"/>
        <v>720</v>
      </c>
    </row>
    <row r="1167" s="129" customFormat="1" spans="1:75">
      <c r="A1167" s="170">
        <v>1224</v>
      </c>
      <c r="B1167" s="171">
        <v>46069</v>
      </c>
      <c r="C1167" s="223" t="s">
        <v>97</v>
      </c>
      <c r="D1167" s="130" t="str">
        <f t="shared" si="499"/>
        <v>HO</v>
      </c>
      <c r="E1167" s="172" t="s">
        <v>175</v>
      </c>
      <c r="F1167" s="172" t="s">
        <v>160</v>
      </c>
      <c r="G1167" s="173" t="s">
        <v>161</v>
      </c>
      <c r="H1167" s="173"/>
      <c r="I1167" s="173"/>
      <c r="J1167" s="105">
        <v>208497</v>
      </c>
      <c r="K1167" s="197" t="str">
        <f>VLOOKUP(J1167,'[3]Item List (3)'!A$1:B$110000,2,FALSE)</f>
        <v>NB.OR 95076 </v>
      </c>
      <c r="L1167" s="105">
        <v>260129019</v>
      </c>
      <c r="M1167" s="198" t="str">
        <f t="shared" si="488"/>
        <v>OR</v>
      </c>
      <c r="N1167" s="153">
        <v>15</v>
      </c>
      <c r="O1167" s="199">
        <f t="shared" si="496"/>
        <v>240</v>
      </c>
      <c r="P1167" s="153">
        <v>1</v>
      </c>
      <c r="Q1167" s="153">
        <v>800</v>
      </c>
      <c r="R1167" s="153"/>
      <c r="S1167" s="153"/>
      <c r="T1167" s="153"/>
      <c r="U1167" s="209">
        <f t="shared" si="497"/>
        <v>800</v>
      </c>
      <c r="V1167" s="153">
        <v>180</v>
      </c>
      <c r="W1167" s="153"/>
      <c r="X1167" s="153"/>
      <c r="Y1167" s="153"/>
      <c r="Z1167" s="153"/>
      <c r="AA1167" s="153"/>
      <c r="AB1167" s="153"/>
      <c r="AC1167" s="153"/>
      <c r="AD1167" s="153"/>
      <c r="AE1167" s="153"/>
      <c r="AF1167" s="153"/>
      <c r="AG1167" s="153"/>
      <c r="AH1167" s="153"/>
      <c r="AI1167" s="153"/>
      <c r="AJ1167" s="153"/>
      <c r="AK1167" s="153"/>
      <c r="AL1167" s="153"/>
      <c r="AM1167" s="153"/>
      <c r="AN1167" s="153"/>
      <c r="AO1167" s="153"/>
      <c r="AP1167" s="153">
        <v>10</v>
      </c>
      <c r="AQ1167" s="153"/>
      <c r="AR1167" s="153"/>
      <c r="AS1167" s="153"/>
      <c r="AT1167" s="153"/>
      <c r="AU1167" s="153"/>
      <c r="AV1167" s="153"/>
      <c r="AW1167" s="153"/>
      <c r="AX1167" s="153"/>
      <c r="AY1167" s="153"/>
      <c r="AZ1167" s="153"/>
      <c r="BA1167" s="153"/>
      <c r="BB1167" s="153"/>
      <c r="BC1167" s="153"/>
      <c r="BD1167" s="153"/>
      <c r="BE1167" s="153"/>
      <c r="BF1167" s="153"/>
      <c r="BG1167" s="223">
        <f t="shared" si="489"/>
        <v>190</v>
      </c>
      <c r="BH1167" s="224">
        <f t="shared" si="505"/>
        <v>3.16666666666667</v>
      </c>
      <c r="BI1167" s="225">
        <f t="shared" si="490"/>
        <v>3</v>
      </c>
      <c r="BJ1167" s="225">
        <f t="shared" si="491"/>
        <v>94.7368421052632</v>
      </c>
      <c r="BK1167" s="226">
        <f t="shared" si="492"/>
        <v>111.111111111111</v>
      </c>
      <c r="BL1167" s="226">
        <f t="shared" si="493"/>
        <v>100</v>
      </c>
      <c r="BM1167" s="226">
        <f t="shared" si="498"/>
        <v>105.263157894737</v>
      </c>
      <c r="BN1167" s="237">
        <f t="shared" si="500"/>
        <v>0.166666666666667</v>
      </c>
      <c r="BO1167" s="237">
        <f t="shared" si="501"/>
        <v>720</v>
      </c>
      <c r="BP1167" s="237">
        <f t="shared" si="502"/>
        <v>0</v>
      </c>
      <c r="BQ1167" s="238">
        <f t="shared" si="503"/>
        <v>0</v>
      </c>
      <c r="BR1167" s="140"/>
      <c r="BS1167" s="140"/>
      <c r="BT1167" s="140"/>
      <c r="BU1167" s="141"/>
      <c r="BV1167" s="140"/>
      <c r="BW1167" s="153">
        <f t="shared" si="504"/>
        <v>800</v>
      </c>
    </row>
    <row r="1168" s="129" customFormat="1" spans="1:75">
      <c r="A1168" s="170">
        <v>1225</v>
      </c>
      <c r="B1168" s="171">
        <v>46069</v>
      </c>
      <c r="C1168" s="223" t="s">
        <v>97</v>
      </c>
      <c r="D1168" s="130" t="str">
        <f t="shared" si="499"/>
        <v>HO</v>
      </c>
      <c r="E1168" s="172" t="s">
        <v>175</v>
      </c>
      <c r="F1168" s="172" t="s">
        <v>160</v>
      </c>
      <c r="G1168" s="173" t="s">
        <v>161</v>
      </c>
      <c r="H1168" s="173"/>
      <c r="I1168" s="173"/>
      <c r="J1168" s="105">
        <v>200497.11</v>
      </c>
      <c r="K1168" s="197" t="str">
        <f>VLOOKUP(J1168,'[3]Item List (3)'!A$1:B$110000,2,FALSE)</f>
        <v>OR.MNA6718G</v>
      </c>
      <c r="L1168" s="105">
        <v>260129020</v>
      </c>
      <c r="M1168" s="198" t="str">
        <f t="shared" si="488"/>
        <v>OR</v>
      </c>
      <c r="N1168" s="153">
        <v>15</v>
      </c>
      <c r="O1168" s="199">
        <f t="shared" si="496"/>
        <v>240</v>
      </c>
      <c r="P1168" s="153">
        <v>1</v>
      </c>
      <c r="Q1168" s="153">
        <v>567</v>
      </c>
      <c r="R1168" s="153"/>
      <c r="S1168" s="153"/>
      <c r="T1168" s="153"/>
      <c r="U1168" s="209">
        <f t="shared" si="497"/>
        <v>567</v>
      </c>
      <c r="V1168" s="153">
        <v>170</v>
      </c>
      <c r="W1168" s="153">
        <v>120</v>
      </c>
      <c r="X1168" s="153"/>
      <c r="Y1168" s="153"/>
      <c r="Z1168" s="153"/>
      <c r="AA1168" s="153"/>
      <c r="AB1168" s="153"/>
      <c r="AC1168" s="153"/>
      <c r="AD1168" s="153"/>
      <c r="AE1168" s="153"/>
      <c r="AF1168" s="153"/>
      <c r="AG1168" s="153"/>
      <c r="AH1168" s="153"/>
      <c r="AI1168" s="153"/>
      <c r="AJ1168" s="153"/>
      <c r="AK1168" s="153"/>
      <c r="AL1168" s="153"/>
      <c r="AM1168" s="153"/>
      <c r="AN1168" s="153"/>
      <c r="AO1168" s="153"/>
      <c r="AP1168" s="153"/>
      <c r="AQ1168" s="153"/>
      <c r="AR1168" s="153"/>
      <c r="AS1168" s="153"/>
      <c r="AT1168" s="153"/>
      <c r="AU1168" s="153"/>
      <c r="AV1168" s="153"/>
      <c r="AW1168" s="153"/>
      <c r="AX1168" s="153"/>
      <c r="AY1168" s="153"/>
      <c r="AZ1168" s="153"/>
      <c r="BA1168" s="153"/>
      <c r="BB1168" s="153"/>
      <c r="BC1168" s="153"/>
      <c r="BD1168" s="153"/>
      <c r="BE1168" s="153"/>
      <c r="BF1168" s="153"/>
      <c r="BG1168" s="223">
        <f t="shared" si="489"/>
        <v>290</v>
      </c>
      <c r="BH1168" s="224">
        <f t="shared" si="505"/>
        <v>4.83333333333333</v>
      </c>
      <c r="BI1168" s="225">
        <f t="shared" si="490"/>
        <v>2.83333333333333</v>
      </c>
      <c r="BJ1168" s="225">
        <f t="shared" si="491"/>
        <v>58.6206896551724</v>
      </c>
      <c r="BK1168" s="226">
        <f t="shared" si="492"/>
        <v>83.3823529411765</v>
      </c>
      <c r="BL1168" s="226">
        <f t="shared" si="493"/>
        <v>100</v>
      </c>
      <c r="BM1168" s="226">
        <f t="shared" si="498"/>
        <v>48.8793103448276</v>
      </c>
      <c r="BN1168" s="237">
        <f t="shared" si="500"/>
        <v>2</v>
      </c>
      <c r="BO1168" s="237">
        <f t="shared" si="501"/>
        <v>680</v>
      </c>
      <c r="BP1168" s="237">
        <f t="shared" si="502"/>
        <v>0</v>
      </c>
      <c r="BQ1168" s="238">
        <f t="shared" si="503"/>
        <v>0</v>
      </c>
      <c r="BR1168" s="140"/>
      <c r="BS1168" s="140"/>
      <c r="BT1168" s="140"/>
      <c r="BU1168" s="141"/>
      <c r="BV1168" s="140"/>
      <c r="BW1168" s="153">
        <f t="shared" si="504"/>
        <v>567</v>
      </c>
    </row>
    <row r="1169" s="129" customFormat="1" spans="1:75">
      <c r="A1169" s="170">
        <v>1226</v>
      </c>
      <c r="B1169" s="171">
        <v>46069</v>
      </c>
      <c r="C1169" s="223" t="s">
        <v>99</v>
      </c>
      <c r="D1169" s="130" t="str">
        <f t="shared" si="499"/>
        <v>HO</v>
      </c>
      <c r="E1169" s="172" t="s">
        <v>175</v>
      </c>
      <c r="F1169" s="172" t="s">
        <v>160</v>
      </c>
      <c r="G1169" s="173" t="s">
        <v>107</v>
      </c>
      <c r="H1169" s="173"/>
      <c r="I1169" s="173"/>
      <c r="J1169" s="105">
        <v>200497.11</v>
      </c>
      <c r="K1169" s="197" t="str">
        <f>VLOOKUP(J1169,'[3]Item List (3)'!A$1:B$110000,2,FALSE)</f>
        <v>OR.MNA6718G</v>
      </c>
      <c r="L1169" s="105">
        <v>260202011</v>
      </c>
      <c r="M1169" s="198" t="str">
        <f t="shared" si="488"/>
        <v>OR</v>
      </c>
      <c r="N1169" s="153">
        <v>15</v>
      </c>
      <c r="O1169" s="199">
        <f t="shared" si="496"/>
        <v>240</v>
      </c>
      <c r="P1169" s="153">
        <v>1</v>
      </c>
      <c r="Q1169" s="153">
        <v>1740</v>
      </c>
      <c r="R1169" s="153"/>
      <c r="S1169" s="153"/>
      <c r="T1169" s="153"/>
      <c r="U1169" s="209">
        <f t="shared" si="497"/>
        <v>1740</v>
      </c>
      <c r="V1169" s="153">
        <v>450</v>
      </c>
      <c r="W1169" s="153"/>
      <c r="X1169" s="153"/>
      <c r="Y1169" s="153"/>
      <c r="Z1169" s="153"/>
      <c r="AA1169" s="153"/>
      <c r="AB1169" s="153"/>
      <c r="AC1169" s="153"/>
      <c r="AD1169" s="153"/>
      <c r="AE1169" s="153"/>
      <c r="AF1169" s="153"/>
      <c r="AG1169" s="153"/>
      <c r="AH1169" s="153"/>
      <c r="AI1169" s="153"/>
      <c r="AJ1169" s="153"/>
      <c r="AK1169" s="153"/>
      <c r="AL1169" s="153"/>
      <c r="AM1169" s="153"/>
      <c r="AN1169" s="153"/>
      <c r="AO1169" s="153"/>
      <c r="AP1169" s="153">
        <v>30</v>
      </c>
      <c r="AQ1169" s="153"/>
      <c r="AR1169" s="153"/>
      <c r="AS1169" s="153"/>
      <c r="AT1169" s="153"/>
      <c r="AU1169" s="153"/>
      <c r="AV1169" s="153"/>
      <c r="AW1169" s="153"/>
      <c r="AX1169" s="153"/>
      <c r="AY1169" s="153"/>
      <c r="AZ1169" s="153"/>
      <c r="BA1169" s="153"/>
      <c r="BB1169" s="153"/>
      <c r="BC1169" s="153"/>
      <c r="BD1169" s="153"/>
      <c r="BE1169" s="153"/>
      <c r="BF1169" s="153"/>
      <c r="BG1169" s="223">
        <f t="shared" si="489"/>
        <v>480</v>
      </c>
      <c r="BH1169" s="224">
        <f t="shared" si="505"/>
        <v>8</v>
      </c>
      <c r="BI1169" s="225">
        <f t="shared" si="490"/>
        <v>7.5</v>
      </c>
      <c r="BJ1169" s="225">
        <f t="shared" si="491"/>
        <v>93.75</v>
      </c>
      <c r="BK1169" s="226">
        <f t="shared" si="492"/>
        <v>96.6666666666667</v>
      </c>
      <c r="BL1169" s="226">
        <f t="shared" si="493"/>
        <v>100</v>
      </c>
      <c r="BM1169" s="226">
        <f t="shared" si="498"/>
        <v>90.625</v>
      </c>
      <c r="BN1169" s="237">
        <f t="shared" si="500"/>
        <v>0.5</v>
      </c>
      <c r="BO1169" s="237">
        <f t="shared" si="501"/>
        <v>1800</v>
      </c>
      <c r="BP1169" s="237">
        <f t="shared" si="502"/>
        <v>0</v>
      </c>
      <c r="BQ1169" s="238">
        <f t="shared" si="503"/>
        <v>0</v>
      </c>
      <c r="BR1169" s="140"/>
      <c r="BS1169" s="140"/>
      <c r="BT1169" s="140"/>
      <c r="BU1169" s="141"/>
      <c r="BV1169" s="140"/>
      <c r="BW1169" s="153">
        <f t="shared" si="504"/>
        <v>1740</v>
      </c>
    </row>
    <row r="1170" s="129" customFormat="1" spans="1:75">
      <c r="A1170" s="170">
        <v>1227</v>
      </c>
      <c r="B1170" s="171">
        <v>46069</v>
      </c>
      <c r="C1170" s="223" t="s">
        <v>97</v>
      </c>
      <c r="D1170" s="130" t="str">
        <f t="shared" si="499"/>
        <v>HO</v>
      </c>
      <c r="E1170" s="172" t="s">
        <v>177</v>
      </c>
      <c r="F1170" s="172" t="s">
        <v>160</v>
      </c>
      <c r="G1170" s="173" t="s">
        <v>164</v>
      </c>
      <c r="H1170" s="173"/>
      <c r="I1170" s="173"/>
      <c r="J1170" s="105">
        <v>104247</v>
      </c>
      <c r="K1170" s="197" t="str">
        <f>VLOOKUP(J1170,'[3]Item List (3)'!A$1:B$110000,2,FALSE)</f>
        <v>IR.209</v>
      </c>
      <c r="L1170" s="105">
        <v>260104001</v>
      </c>
      <c r="M1170" s="198" t="str">
        <f t="shared" si="488"/>
        <v>IR</v>
      </c>
      <c r="N1170" s="153">
        <v>15</v>
      </c>
      <c r="O1170" s="199">
        <f t="shared" si="496"/>
        <v>240</v>
      </c>
      <c r="P1170" s="153">
        <v>1</v>
      </c>
      <c r="Q1170" s="153">
        <v>1644</v>
      </c>
      <c r="R1170" s="153"/>
      <c r="S1170" s="153"/>
      <c r="T1170" s="153"/>
      <c r="U1170" s="209">
        <f t="shared" si="497"/>
        <v>1644</v>
      </c>
      <c r="V1170" s="153">
        <v>430</v>
      </c>
      <c r="W1170" s="153"/>
      <c r="X1170" s="153"/>
      <c r="Y1170" s="153"/>
      <c r="Z1170" s="153"/>
      <c r="AA1170" s="153"/>
      <c r="AB1170" s="153"/>
      <c r="AC1170" s="153"/>
      <c r="AD1170" s="153"/>
      <c r="AE1170" s="153"/>
      <c r="AF1170" s="153"/>
      <c r="AG1170" s="153"/>
      <c r="AH1170" s="153"/>
      <c r="AI1170" s="153"/>
      <c r="AJ1170" s="153"/>
      <c r="AK1170" s="153"/>
      <c r="AL1170" s="153"/>
      <c r="AM1170" s="153"/>
      <c r="AN1170" s="153"/>
      <c r="AO1170" s="153"/>
      <c r="AP1170" s="153">
        <v>30</v>
      </c>
      <c r="AQ1170" s="153"/>
      <c r="AR1170" s="153"/>
      <c r="AS1170" s="153"/>
      <c r="AT1170" s="153"/>
      <c r="AU1170" s="153"/>
      <c r="AV1170" s="153"/>
      <c r="AW1170" s="153"/>
      <c r="AX1170" s="153"/>
      <c r="AY1170" s="153"/>
      <c r="AZ1170" s="153"/>
      <c r="BA1170" s="153"/>
      <c r="BB1170" s="153"/>
      <c r="BC1170" s="153">
        <v>20</v>
      </c>
      <c r="BD1170" s="153"/>
      <c r="BE1170" s="153"/>
      <c r="BF1170" s="153"/>
      <c r="BG1170" s="223">
        <f t="shared" si="489"/>
        <v>480</v>
      </c>
      <c r="BH1170" s="224">
        <f t="shared" si="505"/>
        <v>8</v>
      </c>
      <c r="BI1170" s="225">
        <f t="shared" si="490"/>
        <v>7.16666666666667</v>
      </c>
      <c r="BJ1170" s="225">
        <f t="shared" si="491"/>
        <v>89.5833333333333</v>
      </c>
      <c r="BK1170" s="226">
        <f t="shared" si="492"/>
        <v>95.5813953488372</v>
      </c>
      <c r="BL1170" s="226">
        <f t="shared" si="493"/>
        <v>100</v>
      </c>
      <c r="BM1170" s="226">
        <f t="shared" si="498"/>
        <v>85.625</v>
      </c>
      <c r="BN1170" s="237">
        <f t="shared" si="500"/>
        <v>0.5</v>
      </c>
      <c r="BO1170" s="237">
        <f t="shared" si="501"/>
        <v>1800</v>
      </c>
      <c r="BP1170" s="237">
        <f t="shared" si="502"/>
        <v>0.333333333333333</v>
      </c>
      <c r="BQ1170" s="238">
        <f t="shared" si="503"/>
        <v>80</v>
      </c>
      <c r="BR1170" s="140"/>
      <c r="BS1170" s="140"/>
      <c r="BT1170" s="140"/>
      <c r="BU1170" s="141"/>
      <c r="BV1170" s="140"/>
      <c r="BW1170" s="153">
        <f t="shared" si="504"/>
        <v>1644</v>
      </c>
    </row>
    <row r="1171" s="129" customFormat="1" spans="1:75">
      <c r="A1171" s="170">
        <v>1228</v>
      </c>
      <c r="B1171" s="171">
        <v>46069</v>
      </c>
      <c r="C1171" s="223" t="s">
        <v>99</v>
      </c>
      <c r="D1171" s="130" t="str">
        <f t="shared" si="499"/>
        <v>HO</v>
      </c>
      <c r="E1171" s="172" t="s">
        <v>177</v>
      </c>
      <c r="F1171" s="172" t="s">
        <v>160</v>
      </c>
      <c r="G1171" s="173" t="s">
        <v>166</v>
      </c>
      <c r="H1171" s="173"/>
      <c r="I1171" s="173"/>
      <c r="J1171" s="105">
        <v>104247</v>
      </c>
      <c r="K1171" s="197" t="str">
        <f>VLOOKUP(J1171,'[3]Item List (3)'!A$1:B$110000,2,FALSE)</f>
        <v>IR.209</v>
      </c>
      <c r="L1171" s="105">
        <v>260104001</v>
      </c>
      <c r="M1171" s="198" t="str">
        <f t="shared" si="488"/>
        <v>IR</v>
      </c>
      <c r="N1171" s="153">
        <v>15</v>
      </c>
      <c r="O1171" s="199">
        <f t="shared" si="496"/>
        <v>240</v>
      </c>
      <c r="P1171" s="153">
        <v>1</v>
      </c>
      <c r="Q1171" s="153">
        <v>238</v>
      </c>
      <c r="R1171" s="153"/>
      <c r="S1171" s="153"/>
      <c r="T1171" s="153"/>
      <c r="U1171" s="209">
        <f t="shared" ref="U1166:U1228" si="506">Q1171+S1171+T1171</f>
        <v>238</v>
      </c>
      <c r="V1171" s="153">
        <v>60</v>
      </c>
      <c r="W1171" s="153">
        <v>90</v>
      </c>
      <c r="X1171" s="153"/>
      <c r="Y1171" s="153"/>
      <c r="Z1171" s="153"/>
      <c r="AA1171" s="153"/>
      <c r="AB1171" s="153"/>
      <c r="AC1171" s="153"/>
      <c r="AD1171" s="153"/>
      <c r="AE1171" s="153"/>
      <c r="AF1171" s="153"/>
      <c r="AG1171" s="153"/>
      <c r="AH1171" s="153"/>
      <c r="AI1171" s="153"/>
      <c r="AJ1171" s="153"/>
      <c r="AK1171" s="153"/>
      <c r="AL1171" s="153"/>
      <c r="AM1171" s="153"/>
      <c r="AN1171" s="153"/>
      <c r="AO1171" s="153"/>
      <c r="AP1171" s="153"/>
      <c r="AQ1171" s="153"/>
      <c r="AR1171" s="153">
        <v>330</v>
      </c>
      <c r="AS1171" s="153"/>
      <c r="AT1171" s="153"/>
      <c r="AU1171" s="153"/>
      <c r="AV1171" s="153"/>
      <c r="AW1171" s="153"/>
      <c r="AX1171" s="153"/>
      <c r="AY1171" s="153"/>
      <c r="AZ1171" s="153"/>
      <c r="BA1171" s="153"/>
      <c r="BB1171" s="153"/>
      <c r="BC1171" s="153"/>
      <c r="BD1171" s="153"/>
      <c r="BE1171" s="153"/>
      <c r="BF1171" s="153"/>
      <c r="BG1171" s="223">
        <f t="shared" ref="BG1149:BG1228" si="507">SUM(V1171:BF1171)</f>
        <v>480</v>
      </c>
      <c r="BH1171" s="224">
        <f t="shared" ref="BH1161:BH1234" si="508">BG1171/60</f>
        <v>8</v>
      </c>
      <c r="BI1171" s="225">
        <f t="shared" ref="BI1160:BI1234" si="509">IFERROR(BH1171-SUM(W1171:BF1171)/60,0)</f>
        <v>1</v>
      </c>
      <c r="BJ1171" s="225">
        <f t="shared" ref="BJ1160:BJ1234" si="510">IFERROR(BI1171/BH1171*100,0)</f>
        <v>12.5</v>
      </c>
      <c r="BK1171" s="226">
        <f t="shared" ref="BK1160:BK1234" si="511">IFERROR(((U1171*N1171)/(BI1171*3600)*100),0)</f>
        <v>99.1666666666667</v>
      </c>
      <c r="BL1171" s="226">
        <f t="shared" ref="BL1160:BL1234" si="512">IFERROR(((U1171-(R1171+S1171+T1171))/U1171*100),0)</f>
        <v>100</v>
      </c>
      <c r="BM1171" s="226">
        <f t="shared" si="498"/>
        <v>12.3958333333333</v>
      </c>
      <c r="BN1171" s="237">
        <f t="shared" ref="BN1160:BN1234" si="513">(W1171+AP1171+BE1171+BF1171)/60</f>
        <v>1.5</v>
      </c>
      <c r="BO1171" s="237">
        <f t="shared" ref="BO1160:BO1234" si="514">IFERROR(((BH1171-BN1171)*3600)/N1171,0)</f>
        <v>1560</v>
      </c>
      <c r="BP1171" s="237">
        <f t="shared" ref="BP1160:BP1234" si="515">IFERROR(SUM(W1171:BF1171)/60-BN1171,0)</f>
        <v>5.5</v>
      </c>
      <c r="BQ1171" s="238">
        <f t="shared" ref="BQ1160:BQ1234" si="516">IFERROR(BP1171*3600/N1171,0)</f>
        <v>1320</v>
      </c>
      <c r="BR1171" s="140"/>
      <c r="BS1171" s="140"/>
      <c r="BT1171" s="140"/>
      <c r="BU1171" s="141"/>
      <c r="BV1171" s="140"/>
      <c r="BW1171" s="153">
        <f t="shared" si="504"/>
        <v>238</v>
      </c>
    </row>
    <row r="1172" s="129" customFormat="1" spans="1:75">
      <c r="A1172" s="170">
        <v>1229</v>
      </c>
      <c r="B1172" s="171">
        <v>46069</v>
      </c>
      <c r="C1172" s="223" t="s">
        <v>97</v>
      </c>
      <c r="D1172" s="130" t="str">
        <f t="shared" ref="D1169:D1229" si="517">LEFT(E1172,2)</f>
        <v>HO</v>
      </c>
      <c r="E1172" s="172" t="s">
        <v>178</v>
      </c>
      <c r="F1172" s="172" t="s">
        <v>160</v>
      </c>
      <c r="G1172" s="173" t="s">
        <v>164</v>
      </c>
      <c r="H1172" s="173"/>
      <c r="I1172" s="173"/>
      <c r="J1172" s="105">
        <v>208247</v>
      </c>
      <c r="K1172" s="197" t="str">
        <f>VLOOKUP(J1172,'[3]Item List (3)'!A$1:B$110000,2,FALSE)</f>
        <v>OR.209 YY2 </v>
      </c>
      <c r="L1172" s="105">
        <v>260104005</v>
      </c>
      <c r="M1172" s="198" t="str">
        <f t="shared" si="488"/>
        <v>OR</v>
      </c>
      <c r="N1172" s="153">
        <v>20</v>
      </c>
      <c r="O1172" s="199">
        <f t="shared" si="496"/>
        <v>180</v>
      </c>
      <c r="P1172" s="153">
        <v>1</v>
      </c>
      <c r="Q1172" s="153">
        <v>1116</v>
      </c>
      <c r="R1172" s="153"/>
      <c r="S1172" s="153"/>
      <c r="T1172" s="153"/>
      <c r="U1172" s="209">
        <f t="shared" si="506"/>
        <v>1116</v>
      </c>
      <c r="V1172" s="153">
        <v>400</v>
      </c>
      <c r="W1172" s="153"/>
      <c r="X1172" s="153">
        <v>50</v>
      </c>
      <c r="Y1172" s="153"/>
      <c r="Z1172" s="153"/>
      <c r="AA1172" s="153"/>
      <c r="AB1172" s="153"/>
      <c r="AC1172" s="153"/>
      <c r="AD1172" s="153"/>
      <c r="AE1172" s="153"/>
      <c r="AF1172" s="153"/>
      <c r="AG1172" s="153"/>
      <c r="AH1172" s="153"/>
      <c r="AI1172" s="153"/>
      <c r="AJ1172" s="153"/>
      <c r="AK1172" s="153"/>
      <c r="AL1172" s="153"/>
      <c r="AM1172" s="153"/>
      <c r="AN1172" s="153"/>
      <c r="AO1172" s="153"/>
      <c r="AP1172" s="153">
        <v>30</v>
      </c>
      <c r="AQ1172" s="153"/>
      <c r="AR1172" s="153"/>
      <c r="AS1172" s="153"/>
      <c r="AT1172" s="153"/>
      <c r="AU1172" s="153"/>
      <c r="AV1172" s="153"/>
      <c r="AW1172" s="153"/>
      <c r="AX1172" s="153"/>
      <c r="AY1172" s="153"/>
      <c r="AZ1172" s="153"/>
      <c r="BA1172" s="153"/>
      <c r="BB1172" s="153"/>
      <c r="BC1172" s="153"/>
      <c r="BD1172" s="153"/>
      <c r="BE1172" s="153"/>
      <c r="BF1172" s="153"/>
      <c r="BG1172" s="223">
        <f t="shared" si="507"/>
        <v>480</v>
      </c>
      <c r="BH1172" s="224">
        <f t="shared" si="508"/>
        <v>8</v>
      </c>
      <c r="BI1172" s="225">
        <f t="shared" si="509"/>
        <v>6.66666666666667</v>
      </c>
      <c r="BJ1172" s="225">
        <f t="shared" si="510"/>
        <v>83.3333333333333</v>
      </c>
      <c r="BK1172" s="226">
        <f t="shared" si="511"/>
        <v>93</v>
      </c>
      <c r="BL1172" s="226">
        <f t="shared" si="512"/>
        <v>100</v>
      </c>
      <c r="BM1172" s="226">
        <f t="shared" si="498"/>
        <v>77.5</v>
      </c>
      <c r="BN1172" s="237">
        <f t="shared" si="513"/>
        <v>0.5</v>
      </c>
      <c r="BO1172" s="237">
        <f t="shared" si="514"/>
        <v>1350</v>
      </c>
      <c r="BP1172" s="237">
        <f t="shared" si="515"/>
        <v>0.833333333333333</v>
      </c>
      <c r="BQ1172" s="238">
        <f t="shared" si="516"/>
        <v>150</v>
      </c>
      <c r="BR1172" s="140"/>
      <c r="BS1172" s="140"/>
      <c r="BT1172" s="140"/>
      <c r="BU1172" s="141"/>
      <c r="BV1172" s="140"/>
      <c r="BW1172" s="153">
        <f t="shared" si="504"/>
        <v>1116</v>
      </c>
    </row>
    <row r="1173" s="129" customFormat="1" spans="1:75">
      <c r="A1173" s="170">
        <v>1230</v>
      </c>
      <c r="B1173" s="171">
        <v>46069</v>
      </c>
      <c r="C1173" s="223" t="s">
        <v>99</v>
      </c>
      <c r="D1173" s="130" t="str">
        <f t="shared" si="517"/>
        <v>HO</v>
      </c>
      <c r="E1173" s="172" t="s">
        <v>178</v>
      </c>
      <c r="F1173" s="172" t="s">
        <v>160</v>
      </c>
      <c r="G1173" s="173" t="s">
        <v>166</v>
      </c>
      <c r="H1173" s="173"/>
      <c r="I1173" s="173"/>
      <c r="J1173" s="105">
        <v>208247</v>
      </c>
      <c r="K1173" s="197" t="str">
        <f>VLOOKUP(J1173,'[3]Item List (3)'!A$1:B$110000,2,FALSE)</f>
        <v>OR.209 YY2 </v>
      </c>
      <c r="L1173" s="105">
        <v>260104005</v>
      </c>
      <c r="M1173" s="198" t="str">
        <f>IF((LEFT(J1173))="2",$L$2,$J$2)</f>
        <v>OR</v>
      </c>
      <c r="N1173" s="153">
        <v>20</v>
      </c>
      <c r="O1173" s="199">
        <f t="shared" si="496"/>
        <v>180</v>
      </c>
      <c r="P1173" s="153">
        <v>1</v>
      </c>
      <c r="Q1173" s="153">
        <v>163</v>
      </c>
      <c r="R1173" s="153"/>
      <c r="S1173" s="153"/>
      <c r="T1173" s="153"/>
      <c r="U1173" s="209">
        <f t="shared" si="506"/>
        <v>163</v>
      </c>
      <c r="V1173" s="153">
        <v>60</v>
      </c>
      <c r="W1173" s="153"/>
      <c r="X1173" s="153"/>
      <c r="Y1173" s="153"/>
      <c r="Z1173" s="153"/>
      <c r="AA1173" s="153"/>
      <c r="AB1173" s="153"/>
      <c r="AC1173" s="153"/>
      <c r="AD1173" s="153"/>
      <c r="AE1173" s="153"/>
      <c r="AF1173" s="153"/>
      <c r="AG1173" s="153"/>
      <c r="AH1173" s="153"/>
      <c r="AI1173" s="153"/>
      <c r="AJ1173" s="153"/>
      <c r="AK1173" s="153"/>
      <c r="AL1173" s="153"/>
      <c r="AM1173" s="153"/>
      <c r="AN1173" s="153"/>
      <c r="AO1173" s="153"/>
      <c r="AP1173" s="153"/>
      <c r="AQ1173" s="153"/>
      <c r="AR1173" s="153">
        <v>420</v>
      </c>
      <c r="AS1173" s="153"/>
      <c r="AT1173" s="153"/>
      <c r="AU1173" s="153"/>
      <c r="AV1173" s="153"/>
      <c r="AW1173" s="153"/>
      <c r="AX1173" s="153"/>
      <c r="AY1173" s="153"/>
      <c r="AZ1173" s="153"/>
      <c r="BA1173" s="153"/>
      <c r="BB1173" s="153"/>
      <c r="BC1173" s="153"/>
      <c r="BD1173" s="153"/>
      <c r="BE1173" s="153"/>
      <c r="BF1173" s="153"/>
      <c r="BG1173" s="223">
        <f t="shared" si="507"/>
        <v>480</v>
      </c>
      <c r="BH1173" s="224">
        <f t="shared" si="508"/>
        <v>8</v>
      </c>
      <c r="BI1173" s="225">
        <f t="shared" si="509"/>
        <v>1</v>
      </c>
      <c r="BJ1173" s="225">
        <f t="shared" si="510"/>
        <v>12.5</v>
      </c>
      <c r="BK1173" s="226">
        <f t="shared" si="511"/>
        <v>90.5555555555556</v>
      </c>
      <c r="BL1173" s="226">
        <f t="shared" si="512"/>
        <v>100</v>
      </c>
      <c r="BM1173" s="226">
        <f t="shared" si="498"/>
        <v>11.3194444444444</v>
      </c>
      <c r="BN1173" s="237">
        <f t="shared" si="513"/>
        <v>0</v>
      </c>
      <c r="BO1173" s="237">
        <f t="shared" si="514"/>
        <v>1440</v>
      </c>
      <c r="BP1173" s="237">
        <f t="shared" si="515"/>
        <v>7</v>
      </c>
      <c r="BQ1173" s="238">
        <f t="shared" si="516"/>
        <v>1260</v>
      </c>
      <c r="BR1173" s="140"/>
      <c r="BS1173" s="140"/>
      <c r="BT1173" s="140"/>
      <c r="BU1173" s="141"/>
      <c r="BV1173" s="140"/>
      <c r="BW1173" s="153">
        <f t="shared" si="504"/>
        <v>163</v>
      </c>
    </row>
    <row r="1174" s="129" customFormat="1" spans="1:75">
      <c r="A1174" s="170">
        <v>1231</v>
      </c>
      <c r="B1174" s="171">
        <v>46070</v>
      </c>
      <c r="C1174" s="223" t="s">
        <v>97</v>
      </c>
      <c r="D1174" s="130" t="str">
        <f t="shared" si="517"/>
        <v>FG</v>
      </c>
      <c r="E1174" s="172" t="s">
        <v>98</v>
      </c>
      <c r="F1174" s="172" t="s">
        <v>106</v>
      </c>
      <c r="G1174" s="173" t="s">
        <v>179</v>
      </c>
      <c r="H1174" s="173" t="s">
        <v>189</v>
      </c>
      <c r="I1174" s="173"/>
      <c r="J1174" s="105">
        <v>100261</v>
      </c>
      <c r="K1174" s="197" t="str">
        <f>VLOOKUP(J1174,'[3]Item List (3)'!A$1:B$110000,2,FALSE)</f>
        <v>IR. 211 YY4</v>
      </c>
      <c r="L1174" s="105">
        <v>260210001</v>
      </c>
      <c r="M1174" s="198" t="str">
        <f>IF((LEFT(J1174))="2",$L$2,$J$2)</f>
        <v>IR</v>
      </c>
      <c r="N1174" s="153"/>
      <c r="O1174" s="199" t="str">
        <f t="shared" si="496"/>
        <v/>
      </c>
      <c r="P1174" s="153">
        <v>1</v>
      </c>
      <c r="Q1174" s="153">
        <v>7422</v>
      </c>
      <c r="R1174" s="153"/>
      <c r="S1174" s="153"/>
      <c r="T1174" s="153"/>
      <c r="U1174" s="209">
        <f t="shared" si="506"/>
        <v>7422</v>
      </c>
      <c r="V1174" s="153">
        <v>420</v>
      </c>
      <c r="W1174" s="153"/>
      <c r="X1174" s="153"/>
      <c r="Y1174" s="153"/>
      <c r="Z1174" s="153"/>
      <c r="AA1174" s="153"/>
      <c r="AB1174" s="153"/>
      <c r="AC1174" s="153"/>
      <c r="AD1174" s="153"/>
      <c r="AE1174" s="153"/>
      <c r="AF1174" s="153"/>
      <c r="AG1174" s="153"/>
      <c r="AH1174" s="153"/>
      <c r="AI1174" s="153"/>
      <c r="AJ1174" s="153"/>
      <c r="AK1174" s="153"/>
      <c r="AL1174" s="153"/>
      <c r="AM1174" s="153"/>
      <c r="AN1174" s="153"/>
      <c r="AO1174" s="153"/>
      <c r="AP1174" s="153"/>
      <c r="AQ1174" s="153"/>
      <c r="AR1174" s="153"/>
      <c r="AS1174" s="153"/>
      <c r="AT1174" s="153"/>
      <c r="AU1174" s="153"/>
      <c r="AV1174" s="153"/>
      <c r="AW1174" s="153"/>
      <c r="AX1174" s="153"/>
      <c r="AY1174" s="153"/>
      <c r="AZ1174" s="153"/>
      <c r="BA1174" s="153"/>
      <c r="BB1174" s="153"/>
      <c r="BC1174" s="153"/>
      <c r="BD1174" s="153"/>
      <c r="BE1174" s="153"/>
      <c r="BF1174" s="153"/>
      <c r="BG1174" s="223">
        <f t="shared" si="507"/>
        <v>420</v>
      </c>
      <c r="BH1174" s="224">
        <f t="shared" si="508"/>
        <v>7</v>
      </c>
      <c r="BI1174" s="225">
        <f t="shared" si="509"/>
        <v>7</v>
      </c>
      <c r="BJ1174" s="225">
        <f t="shared" si="510"/>
        <v>100</v>
      </c>
      <c r="BK1174" s="226">
        <f t="shared" si="511"/>
        <v>0</v>
      </c>
      <c r="BL1174" s="226">
        <f t="shared" si="512"/>
        <v>100</v>
      </c>
      <c r="BM1174" s="226">
        <f t="shared" si="498"/>
        <v>0</v>
      </c>
      <c r="BN1174" s="237">
        <f t="shared" si="513"/>
        <v>0</v>
      </c>
      <c r="BO1174" s="237">
        <f t="shared" si="514"/>
        <v>0</v>
      </c>
      <c r="BP1174" s="237">
        <f t="shared" si="515"/>
        <v>0</v>
      </c>
      <c r="BQ1174" s="238">
        <f t="shared" si="516"/>
        <v>0</v>
      </c>
      <c r="BR1174" s="140"/>
      <c r="BS1174" s="140"/>
      <c r="BT1174" s="140"/>
      <c r="BU1174" s="141"/>
      <c r="BV1174" s="140"/>
      <c r="BW1174" s="153">
        <f t="shared" si="504"/>
        <v>7422</v>
      </c>
    </row>
    <row r="1175" s="129" customFormat="1" spans="1:75">
      <c r="A1175" s="170">
        <v>1232</v>
      </c>
      <c r="B1175" s="171">
        <v>46070</v>
      </c>
      <c r="C1175" s="223" t="s">
        <v>97</v>
      </c>
      <c r="D1175" s="130" t="str">
        <f t="shared" si="517"/>
        <v>FG</v>
      </c>
      <c r="E1175" s="172" t="s">
        <v>98</v>
      </c>
      <c r="F1175" s="172"/>
      <c r="G1175" s="173" t="s">
        <v>179</v>
      </c>
      <c r="H1175" s="173" t="s">
        <v>189</v>
      </c>
      <c r="I1175" s="173"/>
      <c r="J1175" s="105">
        <v>200827.1</v>
      </c>
      <c r="K1175" s="197" t="str">
        <f>VLOOKUP(J1175,'[3]Item List (3)'!A$1:B$110000,2,FALSE)</f>
        <v>MNA.OR 4020 </v>
      </c>
      <c r="L1175" s="105"/>
      <c r="M1175" s="198" t="str">
        <f>IF((LEFT(J1175))="2",$L$2,$J$2)</f>
        <v>OR</v>
      </c>
      <c r="N1175" s="153"/>
      <c r="O1175" s="199" t="str">
        <f t="shared" si="496"/>
        <v/>
      </c>
      <c r="P1175" s="153"/>
      <c r="Q1175" s="153"/>
      <c r="R1175" s="153"/>
      <c r="S1175" s="153"/>
      <c r="T1175" s="153"/>
      <c r="U1175" s="209">
        <f t="shared" si="506"/>
        <v>0</v>
      </c>
      <c r="V1175" s="153"/>
      <c r="W1175" s="153">
        <v>60</v>
      </c>
      <c r="X1175" s="153"/>
      <c r="Y1175" s="153"/>
      <c r="Z1175" s="153"/>
      <c r="AA1175" s="153"/>
      <c r="AB1175" s="153"/>
      <c r="AC1175" s="153"/>
      <c r="AD1175" s="153"/>
      <c r="AE1175" s="153"/>
      <c r="AF1175" s="153"/>
      <c r="AG1175" s="153"/>
      <c r="AH1175" s="153"/>
      <c r="AI1175" s="153"/>
      <c r="AJ1175" s="153"/>
      <c r="AK1175" s="153"/>
      <c r="AL1175" s="153"/>
      <c r="AM1175" s="153"/>
      <c r="AN1175" s="153"/>
      <c r="AO1175" s="153"/>
      <c r="AP1175" s="153"/>
      <c r="AQ1175" s="153"/>
      <c r="AR1175" s="153"/>
      <c r="AS1175" s="153"/>
      <c r="AT1175" s="153"/>
      <c r="AU1175" s="153"/>
      <c r="AV1175" s="153"/>
      <c r="AW1175" s="153"/>
      <c r="AX1175" s="153"/>
      <c r="AY1175" s="153"/>
      <c r="AZ1175" s="153"/>
      <c r="BA1175" s="153"/>
      <c r="BB1175" s="153"/>
      <c r="BC1175" s="153"/>
      <c r="BD1175" s="153"/>
      <c r="BE1175" s="153"/>
      <c r="BF1175" s="153"/>
      <c r="BG1175" s="223">
        <f t="shared" si="507"/>
        <v>60</v>
      </c>
      <c r="BH1175" s="224">
        <f t="shared" si="508"/>
        <v>1</v>
      </c>
      <c r="BI1175" s="225">
        <f t="shared" si="509"/>
        <v>0</v>
      </c>
      <c r="BJ1175" s="225">
        <f t="shared" si="510"/>
        <v>0</v>
      </c>
      <c r="BK1175" s="226">
        <f t="shared" si="511"/>
        <v>0</v>
      </c>
      <c r="BL1175" s="226">
        <f t="shared" si="512"/>
        <v>0</v>
      </c>
      <c r="BM1175" s="226">
        <f t="shared" si="498"/>
        <v>0</v>
      </c>
      <c r="BN1175" s="237">
        <f t="shared" si="513"/>
        <v>1</v>
      </c>
      <c r="BO1175" s="237">
        <f t="shared" si="514"/>
        <v>0</v>
      </c>
      <c r="BP1175" s="237">
        <f t="shared" si="515"/>
        <v>0</v>
      </c>
      <c r="BQ1175" s="238">
        <f t="shared" si="516"/>
        <v>0</v>
      </c>
      <c r="BR1175" s="140"/>
      <c r="BS1175" s="140"/>
      <c r="BT1175" s="140"/>
      <c r="BU1175" s="141"/>
      <c r="BV1175" s="140"/>
      <c r="BW1175" s="153">
        <f t="shared" si="504"/>
        <v>0</v>
      </c>
    </row>
    <row r="1176" s="129" customFormat="1" spans="1:75">
      <c r="A1176" s="170">
        <v>1233</v>
      </c>
      <c r="B1176" s="171">
        <v>46070</v>
      </c>
      <c r="C1176" s="223" t="s">
        <v>99</v>
      </c>
      <c r="D1176" s="130" t="str">
        <f t="shared" si="517"/>
        <v>FG</v>
      </c>
      <c r="E1176" s="172" t="s">
        <v>98</v>
      </c>
      <c r="F1176" s="172" t="s">
        <v>106</v>
      </c>
      <c r="G1176" s="173" t="s">
        <v>101</v>
      </c>
      <c r="H1176" s="173" t="s">
        <v>102</v>
      </c>
      <c r="I1176" s="173"/>
      <c r="J1176" s="105">
        <v>200827.1</v>
      </c>
      <c r="K1176" s="197" t="str">
        <f>VLOOKUP(J1176,'[3]Item List (3)'!A$1:B$110000,2,FALSE)</f>
        <v>MNA.OR 4020 </v>
      </c>
      <c r="L1176" s="105">
        <v>260116006</v>
      </c>
      <c r="M1176" s="198" t="str">
        <f>IF((LEFT(J1176))="2",$L$2,$J$2)</f>
        <v>OR</v>
      </c>
      <c r="N1176" s="153"/>
      <c r="O1176" s="199" t="str">
        <f t="shared" si="496"/>
        <v/>
      </c>
      <c r="P1176" s="153">
        <v>1</v>
      </c>
      <c r="Q1176" s="153">
        <v>8049</v>
      </c>
      <c r="R1176" s="153"/>
      <c r="S1176" s="153">
        <v>2</v>
      </c>
      <c r="T1176" s="153"/>
      <c r="U1176" s="209">
        <f t="shared" si="506"/>
        <v>8051</v>
      </c>
      <c r="V1176" s="153">
        <v>210</v>
      </c>
      <c r="W1176" s="153">
        <v>60</v>
      </c>
      <c r="X1176" s="153"/>
      <c r="Y1176" s="153"/>
      <c r="Z1176" s="153"/>
      <c r="AA1176" s="153"/>
      <c r="AB1176" s="153"/>
      <c r="AC1176" s="153"/>
      <c r="AD1176" s="153"/>
      <c r="AE1176" s="153"/>
      <c r="AF1176" s="153"/>
      <c r="AG1176" s="153"/>
      <c r="AH1176" s="153"/>
      <c r="AI1176" s="153"/>
      <c r="AJ1176" s="153"/>
      <c r="AK1176" s="153"/>
      <c r="AL1176" s="153"/>
      <c r="AM1176" s="153"/>
      <c r="AN1176" s="153"/>
      <c r="AO1176" s="153"/>
      <c r="AP1176" s="153"/>
      <c r="AQ1176" s="153"/>
      <c r="AR1176" s="153">
        <v>30</v>
      </c>
      <c r="AS1176" s="153"/>
      <c r="AT1176" s="153"/>
      <c r="AU1176" s="153"/>
      <c r="AV1176" s="153"/>
      <c r="AW1176" s="153"/>
      <c r="AX1176" s="153"/>
      <c r="AY1176" s="153"/>
      <c r="AZ1176" s="153"/>
      <c r="BA1176" s="153"/>
      <c r="BB1176" s="153"/>
      <c r="BC1176" s="153"/>
      <c r="BD1176" s="153"/>
      <c r="BE1176" s="153"/>
      <c r="BF1176" s="153"/>
      <c r="BG1176" s="223">
        <f t="shared" si="507"/>
        <v>300</v>
      </c>
      <c r="BH1176" s="224">
        <f t="shared" si="508"/>
        <v>5</v>
      </c>
      <c r="BI1176" s="225">
        <f t="shared" si="509"/>
        <v>3.5</v>
      </c>
      <c r="BJ1176" s="225">
        <f t="shared" si="510"/>
        <v>70</v>
      </c>
      <c r="BK1176" s="226">
        <f t="shared" si="511"/>
        <v>0</v>
      </c>
      <c r="BL1176" s="226">
        <f t="shared" si="512"/>
        <v>99.9751583654204</v>
      </c>
      <c r="BM1176" s="226">
        <f t="shared" si="498"/>
        <v>0</v>
      </c>
      <c r="BN1176" s="237">
        <f t="shared" si="513"/>
        <v>1</v>
      </c>
      <c r="BO1176" s="237">
        <f t="shared" si="514"/>
        <v>0</v>
      </c>
      <c r="BP1176" s="237">
        <f t="shared" si="515"/>
        <v>0.5</v>
      </c>
      <c r="BQ1176" s="238">
        <f t="shared" si="516"/>
        <v>0</v>
      </c>
      <c r="BR1176" s="140"/>
      <c r="BS1176" s="140"/>
      <c r="BT1176" s="140"/>
      <c r="BU1176" s="141"/>
      <c r="BV1176" s="140"/>
      <c r="BW1176" s="153">
        <f t="shared" si="504"/>
        <v>8049</v>
      </c>
    </row>
    <row r="1177" s="129" customFormat="1" spans="1:75">
      <c r="A1177" s="170">
        <v>1234</v>
      </c>
      <c r="B1177" s="171">
        <v>46070</v>
      </c>
      <c r="C1177" s="223" t="s">
        <v>99</v>
      </c>
      <c r="D1177" s="130" t="str">
        <f t="shared" si="517"/>
        <v>FG</v>
      </c>
      <c r="E1177" s="172" t="s">
        <v>98</v>
      </c>
      <c r="F1177" s="172" t="s">
        <v>106</v>
      </c>
      <c r="G1177" s="173" t="s">
        <v>101</v>
      </c>
      <c r="H1177" s="173" t="s">
        <v>102</v>
      </c>
      <c r="I1177" s="173"/>
      <c r="J1177" s="105">
        <v>200827.1</v>
      </c>
      <c r="K1177" s="197" t="str">
        <f>VLOOKUP(J1177,'[3]Item List (3)'!A$1:B$110000,2,FALSE)</f>
        <v>MNA.OR 4020 </v>
      </c>
      <c r="L1177" s="105">
        <v>260201001</v>
      </c>
      <c r="M1177" s="198" t="str">
        <f>IF((LEFT(J1177))="2",$L$2,$J$2)</f>
        <v>OR</v>
      </c>
      <c r="N1177" s="153"/>
      <c r="O1177" s="199" t="str">
        <f t="shared" si="496"/>
        <v/>
      </c>
      <c r="P1177" s="153">
        <v>1</v>
      </c>
      <c r="Q1177" s="153">
        <v>3712</v>
      </c>
      <c r="R1177" s="153"/>
      <c r="S1177" s="153"/>
      <c r="T1177" s="153"/>
      <c r="U1177" s="209">
        <f t="shared" si="506"/>
        <v>3712</v>
      </c>
      <c r="V1177" s="153">
        <v>180</v>
      </c>
      <c r="W1177" s="153"/>
      <c r="X1177" s="153"/>
      <c r="Y1177" s="153"/>
      <c r="Z1177" s="153"/>
      <c r="AA1177" s="153"/>
      <c r="AB1177" s="153"/>
      <c r="AC1177" s="153"/>
      <c r="AD1177" s="153"/>
      <c r="AE1177" s="153"/>
      <c r="AF1177" s="153"/>
      <c r="AG1177" s="153"/>
      <c r="AH1177" s="153"/>
      <c r="AI1177" s="153"/>
      <c r="AJ1177" s="153"/>
      <c r="AK1177" s="153"/>
      <c r="AL1177" s="153"/>
      <c r="AM1177" s="153"/>
      <c r="AN1177" s="153"/>
      <c r="AO1177" s="153"/>
      <c r="AP1177" s="153"/>
      <c r="AQ1177" s="153"/>
      <c r="AR1177" s="153"/>
      <c r="AS1177" s="153"/>
      <c r="AT1177" s="153"/>
      <c r="AU1177" s="153"/>
      <c r="AV1177" s="153"/>
      <c r="AW1177" s="153"/>
      <c r="AX1177" s="153"/>
      <c r="AY1177" s="153"/>
      <c r="AZ1177" s="153"/>
      <c r="BA1177" s="153"/>
      <c r="BB1177" s="153"/>
      <c r="BC1177" s="153"/>
      <c r="BD1177" s="153"/>
      <c r="BE1177" s="153"/>
      <c r="BF1177" s="153"/>
      <c r="BG1177" s="223">
        <f t="shared" si="507"/>
        <v>180</v>
      </c>
      <c r="BH1177" s="224">
        <f t="shared" si="508"/>
        <v>3</v>
      </c>
      <c r="BI1177" s="225">
        <f t="shared" si="509"/>
        <v>3</v>
      </c>
      <c r="BJ1177" s="225">
        <f t="shared" si="510"/>
        <v>100</v>
      </c>
      <c r="BK1177" s="226">
        <f t="shared" si="511"/>
        <v>0</v>
      </c>
      <c r="BL1177" s="226">
        <f t="shared" si="512"/>
        <v>100</v>
      </c>
      <c r="BM1177" s="226">
        <f t="shared" si="498"/>
        <v>0</v>
      </c>
      <c r="BN1177" s="237">
        <f t="shared" si="513"/>
        <v>0</v>
      </c>
      <c r="BO1177" s="237">
        <f t="shared" si="514"/>
        <v>0</v>
      </c>
      <c r="BP1177" s="237">
        <f t="shared" si="515"/>
        <v>0</v>
      </c>
      <c r="BQ1177" s="238">
        <f t="shared" si="516"/>
        <v>0</v>
      </c>
      <c r="BR1177" s="140"/>
      <c r="BS1177" s="140"/>
      <c r="BT1177" s="140"/>
      <c r="BU1177" s="141"/>
      <c r="BV1177" s="140"/>
      <c r="BW1177" s="153">
        <f t="shared" si="504"/>
        <v>3712</v>
      </c>
    </row>
    <row r="1178" s="129" customFormat="1" spans="1:75">
      <c r="A1178" s="170">
        <v>1235</v>
      </c>
      <c r="B1178" s="171">
        <v>46070</v>
      </c>
      <c r="C1178" s="223" t="s">
        <v>97</v>
      </c>
      <c r="D1178" s="130" t="str">
        <f t="shared" si="517"/>
        <v>FG</v>
      </c>
      <c r="E1178" s="172" t="s">
        <v>103</v>
      </c>
      <c r="F1178" s="172" t="s">
        <v>106</v>
      </c>
      <c r="G1178" s="173" t="s">
        <v>194</v>
      </c>
      <c r="H1178" s="173" t="s">
        <v>180</v>
      </c>
      <c r="I1178" s="173"/>
      <c r="J1178" s="105">
        <v>100742</v>
      </c>
      <c r="K1178" s="197" t="str">
        <f>VLOOKUP(J1178,'[3]Item List (3)'!A$1:B$110000,2,FALSE)</f>
        <v>IR.IR 32X41X28 </v>
      </c>
      <c r="L1178" s="105">
        <v>260123002</v>
      </c>
      <c r="M1178" s="198" t="str">
        <f>IF((LEFT(J1178))="2",$L$2,$J$2)</f>
        <v>IR</v>
      </c>
      <c r="N1178" s="153"/>
      <c r="O1178" s="199" t="str">
        <f t="shared" si="496"/>
        <v/>
      </c>
      <c r="P1178" s="153">
        <v>1</v>
      </c>
      <c r="Q1178" s="153">
        <v>1715</v>
      </c>
      <c r="R1178" s="153"/>
      <c r="S1178" s="153"/>
      <c r="T1178" s="153"/>
      <c r="U1178" s="209">
        <f t="shared" si="506"/>
        <v>1715</v>
      </c>
      <c r="V1178" s="153">
        <v>180</v>
      </c>
      <c r="W1178" s="153">
        <v>60</v>
      </c>
      <c r="X1178" s="153"/>
      <c r="Y1178" s="153"/>
      <c r="Z1178" s="153"/>
      <c r="AA1178" s="153"/>
      <c r="AB1178" s="153"/>
      <c r="AC1178" s="153"/>
      <c r="AD1178" s="153"/>
      <c r="AE1178" s="153"/>
      <c r="AF1178" s="153"/>
      <c r="AG1178" s="153"/>
      <c r="AH1178" s="153"/>
      <c r="AI1178" s="153"/>
      <c r="AJ1178" s="153"/>
      <c r="AK1178" s="153"/>
      <c r="AL1178" s="153"/>
      <c r="AM1178" s="153"/>
      <c r="AN1178" s="153"/>
      <c r="AO1178" s="153"/>
      <c r="AP1178" s="153">
        <v>120</v>
      </c>
      <c r="AQ1178" s="153">
        <v>120</v>
      </c>
      <c r="AR1178" s="153"/>
      <c r="AS1178" s="153"/>
      <c r="AT1178" s="153"/>
      <c r="AU1178" s="153"/>
      <c r="AV1178" s="153"/>
      <c r="AW1178" s="153"/>
      <c r="AX1178" s="153"/>
      <c r="AY1178" s="153"/>
      <c r="AZ1178" s="153"/>
      <c r="BA1178" s="153"/>
      <c r="BB1178" s="153"/>
      <c r="BC1178" s="153"/>
      <c r="BD1178" s="153"/>
      <c r="BE1178" s="153"/>
      <c r="BF1178" s="153"/>
      <c r="BG1178" s="223">
        <f t="shared" si="507"/>
        <v>480</v>
      </c>
      <c r="BH1178" s="224">
        <f t="shared" si="508"/>
        <v>8</v>
      </c>
      <c r="BI1178" s="225">
        <f t="shared" si="509"/>
        <v>3</v>
      </c>
      <c r="BJ1178" s="225">
        <f t="shared" si="510"/>
        <v>37.5</v>
      </c>
      <c r="BK1178" s="226">
        <f t="shared" si="511"/>
        <v>0</v>
      </c>
      <c r="BL1178" s="226">
        <f t="shared" si="512"/>
        <v>100</v>
      </c>
      <c r="BM1178" s="226">
        <f t="shared" si="498"/>
        <v>0</v>
      </c>
      <c r="BN1178" s="237">
        <f t="shared" si="513"/>
        <v>3</v>
      </c>
      <c r="BO1178" s="237">
        <f t="shared" si="514"/>
        <v>0</v>
      </c>
      <c r="BP1178" s="237">
        <f t="shared" si="515"/>
        <v>2</v>
      </c>
      <c r="BQ1178" s="238">
        <f t="shared" si="516"/>
        <v>0</v>
      </c>
      <c r="BR1178" s="140"/>
      <c r="BS1178" s="140"/>
      <c r="BT1178" s="140"/>
      <c r="BU1178" s="141"/>
      <c r="BV1178" s="140"/>
      <c r="BW1178" s="153">
        <f t="shared" si="504"/>
        <v>1715</v>
      </c>
    </row>
    <row r="1179" s="129" customFormat="1" spans="1:75">
      <c r="A1179" s="170">
        <v>1236</v>
      </c>
      <c r="B1179" s="171">
        <v>46070</v>
      </c>
      <c r="C1179" s="223" t="s">
        <v>99</v>
      </c>
      <c r="D1179" s="130" t="str">
        <f t="shared" si="517"/>
        <v>FG</v>
      </c>
      <c r="E1179" s="172" t="s">
        <v>103</v>
      </c>
      <c r="F1179" s="172" t="s">
        <v>106</v>
      </c>
      <c r="G1179" s="173" t="s">
        <v>105</v>
      </c>
      <c r="H1179" s="173" t="s">
        <v>117</v>
      </c>
      <c r="I1179" s="173"/>
      <c r="J1179" s="105">
        <v>100742</v>
      </c>
      <c r="K1179" s="197" t="str">
        <f>VLOOKUP(J1179,'[3]Item List (3)'!A$1:B$110000,2,FALSE)</f>
        <v>IR.IR 32X41X28 </v>
      </c>
      <c r="L1179" s="105">
        <v>260123002</v>
      </c>
      <c r="M1179" s="198" t="str">
        <f>IF((LEFT(J1179))="2",$L$2,$J$2)</f>
        <v>IR</v>
      </c>
      <c r="N1179" s="153"/>
      <c r="O1179" s="199" t="str">
        <f t="shared" si="496"/>
        <v/>
      </c>
      <c r="P1179" s="153">
        <v>1</v>
      </c>
      <c r="Q1179" s="153">
        <v>1600</v>
      </c>
      <c r="R1179" s="153"/>
      <c r="S1179" s="153"/>
      <c r="T1179" s="153"/>
      <c r="U1179" s="209">
        <f t="shared" si="506"/>
        <v>1600</v>
      </c>
      <c r="V1179" s="153">
        <v>360</v>
      </c>
      <c r="W1179" s="153"/>
      <c r="X1179" s="153"/>
      <c r="Y1179" s="153"/>
      <c r="Z1179" s="153"/>
      <c r="AA1179" s="153"/>
      <c r="AB1179" s="153"/>
      <c r="AC1179" s="153"/>
      <c r="AD1179" s="153"/>
      <c r="AE1179" s="153"/>
      <c r="AF1179" s="153"/>
      <c r="AG1179" s="153"/>
      <c r="AH1179" s="153"/>
      <c r="AI1179" s="153"/>
      <c r="AJ1179" s="153"/>
      <c r="AK1179" s="153"/>
      <c r="AL1179" s="153"/>
      <c r="AM1179" s="153"/>
      <c r="AN1179" s="153"/>
      <c r="AO1179" s="153"/>
      <c r="AP1179" s="153"/>
      <c r="AQ1179" s="153">
        <v>120</v>
      </c>
      <c r="AR1179" s="153"/>
      <c r="AS1179" s="153"/>
      <c r="AT1179" s="153"/>
      <c r="AU1179" s="153"/>
      <c r="AV1179" s="153"/>
      <c r="AW1179" s="153"/>
      <c r="AX1179" s="153"/>
      <c r="AY1179" s="153"/>
      <c r="AZ1179" s="153"/>
      <c r="BA1179" s="153"/>
      <c r="BB1179" s="153"/>
      <c r="BC1179" s="153"/>
      <c r="BD1179" s="153"/>
      <c r="BE1179" s="153"/>
      <c r="BF1179" s="153"/>
      <c r="BG1179" s="223">
        <f t="shared" si="507"/>
        <v>480</v>
      </c>
      <c r="BH1179" s="224">
        <f t="shared" si="508"/>
        <v>8</v>
      </c>
      <c r="BI1179" s="225">
        <f t="shared" si="509"/>
        <v>6</v>
      </c>
      <c r="BJ1179" s="225">
        <f t="shared" si="510"/>
        <v>75</v>
      </c>
      <c r="BK1179" s="226">
        <f t="shared" si="511"/>
        <v>0</v>
      </c>
      <c r="BL1179" s="226">
        <f t="shared" si="512"/>
        <v>100</v>
      </c>
      <c r="BM1179" s="226">
        <f t="shared" si="498"/>
        <v>0</v>
      </c>
      <c r="BN1179" s="237">
        <f t="shared" si="513"/>
        <v>0</v>
      </c>
      <c r="BO1179" s="237">
        <f t="shared" si="514"/>
        <v>0</v>
      </c>
      <c r="BP1179" s="237">
        <f t="shared" si="515"/>
        <v>2</v>
      </c>
      <c r="BQ1179" s="238">
        <f t="shared" si="516"/>
        <v>0</v>
      </c>
      <c r="BR1179" s="140"/>
      <c r="BS1179" s="140"/>
      <c r="BT1179" s="140"/>
      <c r="BU1179" s="141"/>
      <c r="BV1179" s="140"/>
      <c r="BW1179" s="153">
        <f t="shared" si="504"/>
        <v>1600</v>
      </c>
    </row>
    <row r="1180" s="129" customFormat="1" spans="1:75">
      <c r="A1180" s="170">
        <v>1237</v>
      </c>
      <c r="B1180" s="171">
        <v>46070</v>
      </c>
      <c r="C1180" s="223" t="s">
        <v>97</v>
      </c>
      <c r="D1180" s="130" t="str">
        <f t="shared" si="517"/>
        <v>CG</v>
      </c>
      <c r="E1180" s="172" t="s">
        <v>109</v>
      </c>
      <c r="F1180" s="172"/>
      <c r="G1180" s="173"/>
      <c r="H1180" s="173"/>
      <c r="I1180" s="173"/>
      <c r="J1180" s="105"/>
      <c r="K1180" s="197" t="e">
        <f>VLOOKUP(J1180,'[3]Item List (3)'!A$1:B$110000,2,FALSE)</f>
        <v>#N/A</v>
      </c>
      <c r="L1180" s="105"/>
      <c r="M1180" s="198" t="str">
        <f>IF((LEFT(J1180))="2",$L$2,$J$2)</f>
        <v>IR</v>
      </c>
      <c r="N1180" s="153"/>
      <c r="O1180" s="199" t="str">
        <f t="shared" si="496"/>
        <v/>
      </c>
      <c r="P1180" s="153"/>
      <c r="Q1180" s="153"/>
      <c r="R1180" s="153"/>
      <c r="S1180" s="153"/>
      <c r="T1180" s="153"/>
      <c r="U1180" s="209">
        <f t="shared" si="506"/>
        <v>0</v>
      </c>
      <c r="V1180" s="153"/>
      <c r="W1180" s="153"/>
      <c r="X1180" s="153"/>
      <c r="Y1180" s="153"/>
      <c r="Z1180" s="153"/>
      <c r="AA1180" s="153"/>
      <c r="AB1180" s="153"/>
      <c r="AC1180" s="153"/>
      <c r="AD1180" s="153"/>
      <c r="AE1180" s="153"/>
      <c r="AF1180" s="153"/>
      <c r="AG1180" s="153"/>
      <c r="AH1180" s="153"/>
      <c r="AI1180" s="153"/>
      <c r="AJ1180" s="153"/>
      <c r="AK1180" s="153"/>
      <c r="AL1180" s="153"/>
      <c r="AM1180" s="153"/>
      <c r="AN1180" s="153"/>
      <c r="AO1180" s="153"/>
      <c r="AP1180" s="153"/>
      <c r="AQ1180" s="153"/>
      <c r="AR1180" s="153"/>
      <c r="AS1180" s="153"/>
      <c r="AT1180" s="153"/>
      <c r="AU1180" s="153"/>
      <c r="AV1180" s="153"/>
      <c r="AW1180" s="153"/>
      <c r="AX1180" s="153"/>
      <c r="AY1180" s="153"/>
      <c r="AZ1180" s="153"/>
      <c r="BA1180" s="153"/>
      <c r="BB1180" s="153"/>
      <c r="BC1180" s="153"/>
      <c r="BD1180" s="153"/>
      <c r="BE1180" s="153"/>
      <c r="BF1180" s="153">
        <v>480</v>
      </c>
      <c r="BG1180" s="223">
        <f t="shared" si="507"/>
        <v>480</v>
      </c>
      <c r="BH1180" s="224">
        <f t="shared" si="508"/>
        <v>8</v>
      </c>
      <c r="BI1180" s="225">
        <f t="shared" si="509"/>
        <v>0</v>
      </c>
      <c r="BJ1180" s="225">
        <f t="shared" si="510"/>
        <v>0</v>
      </c>
      <c r="BK1180" s="226">
        <f t="shared" si="511"/>
        <v>0</v>
      </c>
      <c r="BL1180" s="226">
        <f t="shared" si="512"/>
        <v>0</v>
      </c>
      <c r="BM1180" s="226">
        <f t="shared" si="498"/>
        <v>0</v>
      </c>
      <c r="BN1180" s="237">
        <f t="shared" si="513"/>
        <v>8</v>
      </c>
      <c r="BO1180" s="237">
        <f t="shared" si="514"/>
        <v>0</v>
      </c>
      <c r="BP1180" s="237">
        <f t="shared" si="515"/>
        <v>0</v>
      </c>
      <c r="BQ1180" s="238">
        <f t="shared" si="516"/>
        <v>0</v>
      </c>
      <c r="BR1180" s="140"/>
      <c r="BS1180" s="140"/>
      <c r="BT1180" s="140"/>
      <c r="BU1180" s="141"/>
      <c r="BV1180" s="140"/>
      <c r="BW1180" s="153">
        <f t="shared" si="504"/>
        <v>0</v>
      </c>
    </row>
    <row r="1181" s="129" customFormat="1" spans="1:75">
      <c r="A1181" s="170">
        <v>1238</v>
      </c>
      <c r="B1181" s="171">
        <v>46070</v>
      </c>
      <c r="C1181" s="223" t="s">
        <v>99</v>
      </c>
      <c r="D1181" s="130" t="str">
        <f t="shared" si="517"/>
        <v>CG</v>
      </c>
      <c r="E1181" s="172" t="s">
        <v>109</v>
      </c>
      <c r="F1181" s="172"/>
      <c r="G1181" s="173"/>
      <c r="H1181" s="173"/>
      <c r="I1181" s="173"/>
      <c r="J1181" s="105"/>
      <c r="K1181" s="197" t="e">
        <f>VLOOKUP(J1181,'[3]Item List (3)'!A$1:B$110000,2,FALSE)</f>
        <v>#N/A</v>
      </c>
      <c r="L1181" s="105"/>
      <c r="M1181" s="198" t="str">
        <f>IF((LEFT(J1181))="2",$L$2,$J$2)</f>
        <v>IR</v>
      </c>
      <c r="N1181" s="153"/>
      <c r="O1181" s="199" t="str">
        <f t="shared" si="496"/>
        <v/>
      </c>
      <c r="P1181" s="153"/>
      <c r="Q1181" s="153"/>
      <c r="R1181" s="153"/>
      <c r="S1181" s="153"/>
      <c r="T1181" s="153"/>
      <c r="U1181" s="209">
        <f t="shared" si="506"/>
        <v>0</v>
      </c>
      <c r="V1181" s="153"/>
      <c r="W1181" s="153"/>
      <c r="X1181" s="153"/>
      <c r="Y1181" s="153"/>
      <c r="Z1181" s="153"/>
      <c r="AA1181" s="153"/>
      <c r="AB1181" s="153"/>
      <c r="AC1181" s="153"/>
      <c r="AD1181" s="153"/>
      <c r="AE1181" s="153"/>
      <c r="AF1181" s="153"/>
      <c r="AG1181" s="153"/>
      <c r="AH1181" s="153"/>
      <c r="AI1181" s="153"/>
      <c r="AJ1181" s="153"/>
      <c r="AK1181" s="153"/>
      <c r="AL1181" s="153"/>
      <c r="AM1181" s="153"/>
      <c r="AN1181" s="153"/>
      <c r="AO1181" s="153"/>
      <c r="AP1181" s="153"/>
      <c r="AQ1181" s="153"/>
      <c r="AR1181" s="153"/>
      <c r="AS1181" s="153"/>
      <c r="AT1181" s="153"/>
      <c r="AU1181" s="153"/>
      <c r="AV1181" s="153"/>
      <c r="AW1181" s="153"/>
      <c r="AX1181" s="153"/>
      <c r="AY1181" s="153"/>
      <c r="AZ1181" s="153"/>
      <c r="BA1181" s="153"/>
      <c r="BB1181" s="153"/>
      <c r="BC1181" s="153"/>
      <c r="BD1181" s="153"/>
      <c r="BE1181" s="153"/>
      <c r="BF1181" s="153">
        <v>480</v>
      </c>
      <c r="BG1181" s="223">
        <f t="shared" si="507"/>
        <v>480</v>
      </c>
      <c r="BH1181" s="224">
        <f t="shared" si="508"/>
        <v>8</v>
      </c>
      <c r="BI1181" s="225">
        <f t="shared" si="509"/>
        <v>0</v>
      </c>
      <c r="BJ1181" s="225">
        <f t="shared" si="510"/>
        <v>0</v>
      </c>
      <c r="BK1181" s="226">
        <f t="shared" si="511"/>
        <v>0</v>
      </c>
      <c r="BL1181" s="226">
        <f t="shared" si="512"/>
        <v>0</v>
      </c>
      <c r="BM1181" s="226">
        <f t="shared" si="498"/>
        <v>0</v>
      </c>
      <c r="BN1181" s="237">
        <f t="shared" si="513"/>
        <v>8</v>
      </c>
      <c r="BO1181" s="237">
        <f t="shared" si="514"/>
        <v>0</v>
      </c>
      <c r="BP1181" s="237">
        <f t="shared" si="515"/>
        <v>0</v>
      </c>
      <c r="BQ1181" s="238">
        <f t="shared" si="516"/>
        <v>0</v>
      </c>
      <c r="BR1181" s="140"/>
      <c r="BS1181" s="140"/>
      <c r="BT1181" s="140"/>
      <c r="BU1181" s="141"/>
      <c r="BV1181" s="140"/>
      <c r="BW1181" s="153">
        <f t="shared" si="504"/>
        <v>0</v>
      </c>
    </row>
    <row r="1182" s="129" customFormat="1" spans="1:75">
      <c r="A1182" s="170">
        <v>1239</v>
      </c>
      <c r="B1182" s="171">
        <v>46070</v>
      </c>
      <c r="C1182" s="223" t="s">
        <v>97</v>
      </c>
      <c r="D1182" s="130" t="str">
        <f t="shared" si="517"/>
        <v>CG</v>
      </c>
      <c r="E1182" s="172" t="s">
        <v>110</v>
      </c>
      <c r="F1182" s="172" t="s">
        <v>111</v>
      </c>
      <c r="G1182" s="173" t="s">
        <v>182</v>
      </c>
      <c r="H1182" s="173" t="s">
        <v>224</v>
      </c>
      <c r="I1182" s="173"/>
      <c r="J1182" s="105">
        <v>208246</v>
      </c>
      <c r="K1182" s="197" t="str">
        <f>VLOOKUP(J1182,'[3]Item List (3)'!A$1:B$110000,2,FALSE)</f>
        <v>OR. 208 YY2 </v>
      </c>
      <c r="L1182" s="105"/>
      <c r="M1182" s="198" t="str">
        <f>IF((LEFT(J1182))="2",$L$2,$J$2)</f>
        <v>OR</v>
      </c>
      <c r="N1182" s="153"/>
      <c r="O1182" s="199" t="str">
        <f t="shared" si="496"/>
        <v/>
      </c>
      <c r="P1182" s="153">
        <v>1</v>
      </c>
      <c r="Q1182" s="153">
        <v>4772</v>
      </c>
      <c r="R1182" s="153"/>
      <c r="S1182" s="153"/>
      <c r="T1182" s="153"/>
      <c r="U1182" s="209">
        <f t="shared" si="506"/>
        <v>4772</v>
      </c>
      <c r="V1182" s="153">
        <v>180</v>
      </c>
      <c r="W1182" s="153"/>
      <c r="X1182" s="153">
        <v>60</v>
      </c>
      <c r="Y1182" s="153"/>
      <c r="Z1182" s="153"/>
      <c r="AA1182" s="153"/>
      <c r="AB1182" s="153"/>
      <c r="AC1182" s="153"/>
      <c r="AD1182" s="153"/>
      <c r="AE1182" s="153"/>
      <c r="AF1182" s="153"/>
      <c r="AG1182" s="153"/>
      <c r="AH1182" s="153"/>
      <c r="AI1182" s="153"/>
      <c r="AJ1182" s="153"/>
      <c r="AK1182" s="153"/>
      <c r="AL1182" s="153"/>
      <c r="AM1182" s="153"/>
      <c r="AN1182" s="153"/>
      <c r="AO1182" s="153"/>
      <c r="AP1182" s="153"/>
      <c r="AQ1182" s="153">
        <v>45</v>
      </c>
      <c r="AR1182" s="153">
        <v>60</v>
      </c>
      <c r="AS1182" s="153"/>
      <c r="AT1182" s="153"/>
      <c r="AU1182" s="153"/>
      <c r="AV1182" s="153"/>
      <c r="AW1182" s="153"/>
      <c r="AX1182" s="153"/>
      <c r="AY1182" s="153"/>
      <c r="AZ1182" s="153"/>
      <c r="BA1182" s="153"/>
      <c r="BB1182" s="153"/>
      <c r="BC1182" s="153"/>
      <c r="BD1182" s="153"/>
      <c r="BE1182" s="153"/>
      <c r="BF1182" s="153"/>
      <c r="BG1182" s="223">
        <f t="shared" si="507"/>
        <v>345</v>
      </c>
      <c r="BH1182" s="224">
        <f t="shared" si="508"/>
        <v>5.75</v>
      </c>
      <c r="BI1182" s="225">
        <f t="shared" si="509"/>
        <v>3</v>
      </c>
      <c r="BJ1182" s="225">
        <f t="shared" si="510"/>
        <v>52.1739130434783</v>
      </c>
      <c r="BK1182" s="226">
        <f t="shared" si="511"/>
        <v>0</v>
      </c>
      <c r="BL1182" s="226">
        <f t="shared" si="512"/>
        <v>100</v>
      </c>
      <c r="BM1182" s="226">
        <f t="shared" si="498"/>
        <v>0</v>
      </c>
      <c r="BN1182" s="237">
        <f t="shared" si="513"/>
        <v>0</v>
      </c>
      <c r="BO1182" s="237">
        <f t="shared" si="514"/>
        <v>0</v>
      </c>
      <c r="BP1182" s="237">
        <f t="shared" si="515"/>
        <v>2.75</v>
      </c>
      <c r="BQ1182" s="238">
        <f t="shared" si="516"/>
        <v>0</v>
      </c>
      <c r="BR1182" s="140"/>
      <c r="BS1182" s="140"/>
      <c r="BT1182" s="140"/>
      <c r="BU1182" s="141"/>
      <c r="BV1182" s="140"/>
      <c r="BW1182" s="153">
        <f t="shared" si="504"/>
        <v>4772</v>
      </c>
    </row>
    <row r="1183" s="129" customFormat="1" spans="1:75">
      <c r="A1183" s="170">
        <v>1240</v>
      </c>
      <c r="B1183" s="171">
        <v>46070</v>
      </c>
      <c r="C1183" s="223" t="s">
        <v>97</v>
      </c>
      <c r="D1183" s="130" t="str">
        <f t="shared" si="517"/>
        <v>CG</v>
      </c>
      <c r="E1183" s="172" t="s">
        <v>110</v>
      </c>
      <c r="F1183" s="172" t="s">
        <v>111</v>
      </c>
      <c r="G1183" s="173" t="s">
        <v>182</v>
      </c>
      <c r="H1183" s="173" t="s">
        <v>224</v>
      </c>
      <c r="I1183" s="173"/>
      <c r="J1183" s="105">
        <v>208246</v>
      </c>
      <c r="K1183" s="197" t="str">
        <f>VLOOKUP(J1183,'[3]Item List (3)'!A$1:B$110000,2,FALSE)</f>
        <v>OR. 208 YY2 </v>
      </c>
      <c r="L1183" s="105"/>
      <c r="M1183" s="198" t="str">
        <f>IF((LEFT(J1183))="2",$L$2,$J$2)</f>
        <v>OR</v>
      </c>
      <c r="N1183" s="153"/>
      <c r="O1183" s="199" t="str">
        <f t="shared" si="496"/>
        <v/>
      </c>
      <c r="P1183" s="153">
        <v>1</v>
      </c>
      <c r="Q1183" s="153">
        <v>3872</v>
      </c>
      <c r="R1183" s="153"/>
      <c r="S1183" s="153"/>
      <c r="T1183" s="153"/>
      <c r="U1183" s="209">
        <f t="shared" si="506"/>
        <v>3872</v>
      </c>
      <c r="V1183" s="153">
        <v>135</v>
      </c>
      <c r="W1183" s="153"/>
      <c r="X1183" s="153"/>
      <c r="Y1183" s="153"/>
      <c r="Z1183" s="153"/>
      <c r="AA1183" s="153"/>
      <c r="AB1183" s="153"/>
      <c r="AC1183" s="153"/>
      <c r="AD1183" s="153"/>
      <c r="AE1183" s="153"/>
      <c r="AF1183" s="153"/>
      <c r="AG1183" s="153"/>
      <c r="AH1183" s="153"/>
      <c r="AI1183" s="153"/>
      <c r="AJ1183" s="153"/>
      <c r="AK1183" s="153"/>
      <c r="AL1183" s="153"/>
      <c r="AM1183" s="153"/>
      <c r="AN1183" s="153"/>
      <c r="AO1183" s="153"/>
      <c r="AP1183" s="153"/>
      <c r="AQ1183" s="153"/>
      <c r="AR1183" s="153"/>
      <c r="AS1183" s="153"/>
      <c r="AT1183" s="153"/>
      <c r="AU1183" s="153"/>
      <c r="AV1183" s="153"/>
      <c r="AW1183" s="153"/>
      <c r="AX1183" s="153"/>
      <c r="AY1183" s="153"/>
      <c r="AZ1183" s="153"/>
      <c r="BA1183" s="153"/>
      <c r="BB1183" s="153"/>
      <c r="BC1183" s="153"/>
      <c r="BD1183" s="153"/>
      <c r="BE1183" s="153"/>
      <c r="BF1183" s="153"/>
      <c r="BG1183" s="223">
        <f t="shared" si="507"/>
        <v>135</v>
      </c>
      <c r="BH1183" s="224">
        <f t="shared" si="508"/>
        <v>2.25</v>
      </c>
      <c r="BI1183" s="225">
        <f t="shared" si="509"/>
        <v>2.25</v>
      </c>
      <c r="BJ1183" s="225">
        <f t="shared" si="510"/>
        <v>100</v>
      </c>
      <c r="BK1183" s="226">
        <f t="shared" si="511"/>
        <v>0</v>
      </c>
      <c r="BL1183" s="226">
        <f t="shared" si="512"/>
        <v>100</v>
      </c>
      <c r="BM1183" s="226">
        <f t="shared" si="498"/>
        <v>0</v>
      </c>
      <c r="BN1183" s="237">
        <f t="shared" si="513"/>
        <v>0</v>
      </c>
      <c r="BO1183" s="237">
        <f t="shared" si="514"/>
        <v>0</v>
      </c>
      <c r="BP1183" s="237">
        <f t="shared" si="515"/>
        <v>0</v>
      </c>
      <c r="BQ1183" s="238">
        <f t="shared" si="516"/>
        <v>0</v>
      </c>
      <c r="BR1183" s="140"/>
      <c r="BS1183" s="140"/>
      <c r="BT1183" s="140"/>
      <c r="BU1183" s="141"/>
      <c r="BV1183" s="140"/>
      <c r="BW1183" s="153">
        <f t="shared" si="504"/>
        <v>3872</v>
      </c>
    </row>
    <row r="1184" s="129" customFormat="1" spans="1:75">
      <c r="A1184" s="170">
        <v>1241</v>
      </c>
      <c r="B1184" s="171">
        <v>46070</v>
      </c>
      <c r="C1184" s="223" t="s">
        <v>99</v>
      </c>
      <c r="D1184" s="130" t="str">
        <f t="shared" si="517"/>
        <v>CG</v>
      </c>
      <c r="E1184" s="172" t="s">
        <v>110</v>
      </c>
      <c r="F1184" s="172" t="s">
        <v>111</v>
      </c>
      <c r="G1184" s="173" t="s">
        <v>115</v>
      </c>
      <c r="H1184" s="173"/>
      <c r="I1184" s="173"/>
      <c r="J1184" s="105">
        <v>208246</v>
      </c>
      <c r="K1184" s="197" t="str">
        <f>VLOOKUP(J1184,'[3]Item List (3)'!A$1:B$110000,2,FALSE)</f>
        <v>OR. 208 YY2 </v>
      </c>
      <c r="L1184" s="105">
        <v>260129015</v>
      </c>
      <c r="M1184" s="198" t="str">
        <f>IF((LEFT(J1184))="2",$L$2,$J$2)</f>
        <v>OR</v>
      </c>
      <c r="N1184" s="153"/>
      <c r="O1184" s="199" t="str">
        <f t="shared" si="496"/>
        <v/>
      </c>
      <c r="P1184" s="153">
        <v>1</v>
      </c>
      <c r="Q1184" s="153">
        <v>2097</v>
      </c>
      <c r="R1184" s="153"/>
      <c r="S1184" s="153"/>
      <c r="T1184" s="153"/>
      <c r="U1184" s="209">
        <f t="shared" si="506"/>
        <v>2097</v>
      </c>
      <c r="V1184" s="153">
        <v>105</v>
      </c>
      <c r="W1184" s="153"/>
      <c r="X1184" s="153">
        <v>150</v>
      </c>
      <c r="Y1184" s="153"/>
      <c r="Z1184" s="153"/>
      <c r="AA1184" s="153"/>
      <c r="AB1184" s="153"/>
      <c r="AC1184" s="153"/>
      <c r="AD1184" s="153"/>
      <c r="AE1184" s="153"/>
      <c r="AF1184" s="153"/>
      <c r="AG1184" s="153"/>
      <c r="AH1184" s="153"/>
      <c r="AI1184" s="153"/>
      <c r="AJ1184" s="153"/>
      <c r="AK1184" s="153"/>
      <c r="AL1184" s="153"/>
      <c r="AM1184" s="153"/>
      <c r="AN1184" s="153"/>
      <c r="AO1184" s="153"/>
      <c r="AP1184" s="153"/>
      <c r="AQ1184" s="153">
        <v>165</v>
      </c>
      <c r="AR1184" s="153"/>
      <c r="AS1184" s="153"/>
      <c r="AT1184" s="153"/>
      <c r="AU1184" s="153"/>
      <c r="AV1184" s="153"/>
      <c r="AW1184" s="153"/>
      <c r="AX1184" s="153"/>
      <c r="AY1184" s="153"/>
      <c r="AZ1184" s="153"/>
      <c r="BA1184" s="153"/>
      <c r="BB1184" s="153"/>
      <c r="BC1184" s="153"/>
      <c r="BD1184" s="153"/>
      <c r="BE1184" s="153"/>
      <c r="BF1184" s="153"/>
      <c r="BG1184" s="223">
        <f t="shared" si="507"/>
        <v>420</v>
      </c>
      <c r="BH1184" s="224">
        <f t="shared" si="508"/>
        <v>7</v>
      </c>
      <c r="BI1184" s="225">
        <f t="shared" si="509"/>
        <v>1.75</v>
      </c>
      <c r="BJ1184" s="225">
        <f t="shared" si="510"/>
        <v>25</v>
      </c>
      <c r="BK1184" s="226">
        <f t="shared" si="511"/>
        <v>0</v>
      </c>
      <c r="BL1184" s="226">
        <f t="shared" si="512"/>
        <v>100</v>
      </c>
      <c r="BM1184" s="226">
        <f t="shared" si="498"/>
        <v>0</v>
      </c>
      <c r="BN1184" s="237">
        <f t="shared" si="513"/>
        <v>0</v>
      </c>
      <c r="BO1184" s="237">
        <f t="shared" si="514"/>
        <v>0</v>
      </c>
      <c r="BP1184" s="237">
        <f t="shared" si="515"/>
        <v>5.25</v>
      </c>
      <c r="BQ1184" s="238">
        <f t="shared" si="516"/>
        <v>0</v>
      </c>
      <c r="BR1184" s="140"/>
      <c r="BS1184" s="140"/>
      <c r="BT1184" s="140"/>
      <c r="BU1184" s="141"/>
      <c r="BV1184" s="140"/>
      <c r="BW1184" s="153">
        <f t="shared" si="504"/>
        <v>2097</v>
      </c>
    </row>
    <row r="1185" s="129" customFormat="1" spans="1:75">
      <c r="A1185" s="170">
        <v>1242</v>
      </c>
      <c r="B1185" s="171">
        <v>46070</v>
      </c>
      <c r="C1185" s="223" t="s">
        <v>99</v>
      </c>
      <c r="D1185" s="130" t="str">
        <f t="shared" si="517"/>
        <v>CG</v>
      </c>
      <c r="E1185" s="172" t="s">
        <v>110</v>
      </c>
      <c r="F1185" s="172" t="s">
        <v>114</v>
      </c>
      <c r="G1185" s="173" t="s">
        <v>115</v>
      </c>
      <c r="H1185" s="173"/>
      <c r="I1185" s="173"/>
      <c r="J1185" s="105">
        <v>208246</v>
      </c>
      <c r="K1185" s="197" t="str">
        <f>VLOOKUP(J1185,'[3]Item List (3)'!A$1:B$110000,2,FALSE)</f>
        <v>OR. 208 YY2 </v>
      </c>
      <c r="L1185" s="105">
        <v>260129015</v>
      </c>
      <c r="M1185" s="198" t="str">
        <f>IF((LEFT(J1185))="2",$L$2,$J$2)</f>
        <v>OR</v>
      </c>
      <c r="N1185" s="153"/>
      <c r="O1185" s="199" t="str">
        <f t="shared" si="496"/>
        <v/>
      </c>
      <c r="P1185" s="153">
        <v>1</v>
      </c>
      <c r="Q1185" s="153">
        <v>2546</v>
      </c>
      <c r="R1185" s="153"/>
      <c r="S1185" s="153">
        <v>4</v>
      </c>
      <c r="T1185" s="153"/>
      <c r="U1185" s="209">
        <f t="shared" si="506"/>
        <v>2550</v>
      </c>
      <c r="V1185" s="153">
        <v>60</v>
      </c>
      <c r="W1185" s="153"/>
      <c r="X1185" s="153"/>
      <c r="Y1185" s="153"/>
      <c r="Z1185" s="153"/>
      <c r="AA1185" s="153"/>
      <c r="AB1185" s="153"/>
      <c r="AC1185" s="153"/>
      <c r="AD1185" s="153"/>
      <c r="AE1185" s="153"/>
      <c r="AF1185" s="153"/>
      <c r="AG1185" s="153"/>
      <c r="AH1185" s="153"/>
      <c r="AI1185" s="153"/>
      <c r="AJ1185" s="153"/>
      <c r="AK1185" s="153"/>
      <c r="AL1185" s="153"/>
      <c r="AM1185" s="153"/>
      <c r="AN1185" s="153"/>
      <c r="AO1185" s="153"/>
      <c r="AP1185" s="153"/>
      <c r="AQ1185" s="153"/>
      <c r="AR1185" s="153"/>
      <c r="AS1185" s="153"/>
      <c r="AT1185" s="153"/>
      <c r="AU1185" s="153"/>
      <c r="AV1185" s="153"/>
      <c r="AW1185" s="153"/>
      <c r="AX1185" s="153"/>
      <c r="AY1185" s="153"/>
      <c r="AZ1185" s="153"/>
      <c r="BA1185" s="153"/>
      <c r="BB1185" s="153"/>
      <c r="BC1185" s="153"/>
      <c r="BD1185" s="153"/>
      <c r="BE1185" s="153"/>
      <c r="BF1185" s="153"/>
      <c r="BG1185" s="223">
        <f t="shared" si="507"/>
        <v>60</v>
      </c>
      <c r="BH1185" s="224">
        <f t="shared" si="508"/>
        <v>1</v>
      </c>
      <c r="BI1185" s="225">
        <f t="shared" si="509"/>
        <v>1</v>
      </c>
      <c r="BJ1185" s="225">
        <f t="shared" si="510"/>
        <v>100</v>
      </c>
      <c r="BK1185" s="226">
        <f t="shared" si="511"/>
        <v>0</v>
      </c>
      <c r="BL1185" s="226">
        <f t="shared" si="512"/>
        <v>99.843137254902</v>
      </c>
      <c r="BM1185" s="226">
        <f t="shared" si="498"/>
        <v>0</v>
      </c>
      <c r="BN1185" s="237">
        <f t="shared" si="513"/>
        <v>0</v>
      </c>
      <c r="BO1185" s="237">
        <f t="shared" si="514"/>
        <v>0</v>
      </c>
      <c r="BP1185" s="237">
        <f t="shared" si="515"/>
        <v>0</v>
      </c>
      <c r="BQ1185" s="238">
        <f t="shared" si="516"/>
        <v>0</v>
      </c>
      <c r="BR1185" s="140"/>
      <c r="BS1185" s="140"/>
      <c r="BT1185" s="140"/>
      <c r="BU1185" s="141"/>
      <c r="BV1185" s="140"/>
      <c r="BW1185" s="153">
        <f t="shared" si="504"/>
        <v>2546</v>
      </c>
    </row>
    <row r="1186" s="129" customFormat="1" spans="1:75">
      <c r="A1186" s="170">
        <v>1243</v>
      </c>
      <c r="B1186" s="171">
        <v>46070</v>
      </c>
      <c r="C1186" s="223" t="s">
        <v>97</v>
      </c>
      <c r="D1186" s="130" t="str">
        <f t="shared" si="517"/>
        <v>CG</v>
      </c>
      <c r="E1186" s="172" t="s">
        <v>118</v>
      </c>
      <c r="F1186" s="172" t="s">
        <v>181</v>
      </c>
      <c r="G1186" s="173" t="s">
        <v>112</v>
      </c>
      <c r="H1186" s="173" t="s">
        <v>113</v>
      </c>
      <c r="I1186" s="173" t="s">
        <v>182</v>
      </c>
      <c r="J1186" s="105">
        <v>208332.01</v>
      </c>
      <c r="K1186" s="197" t="str">
        <f>VLOOKUP(J1186,'[3]Item List (3)'!A$1:B$110000,2,FALSE)</f>
        <v>NA/RNA.OR 6908</v>
      </c>
      <c r="L1186" s="105">
        <v>251204014</v>
      </c>
      <c r="M1186" s="198" t="str">
        <f>IF((LEFT(J1186))="2",$L$2,$J$2)</f>
        <v>OR</v>
      </c>
      <c r="N1186" s="153"/>
      <c r="O1186" s="199" t="str">
        <f t="shared" si="496"/>
        <v/>
      </c>
      <c r="P1186" s="153">
        <v>3</v>
      </c>
      <c r="Q1186" s="153">
        <v>470</v>
      </c>
      <c r="R1186" s="153">
        <f>470*3</f>
        <v>1410</v>
      </c>
      <c r="S1186" s="153"/>
      <c r="T1186" s="153"/>
      <c r="U1186" s="209">
        <f t="shared" si="506"/>
        <v>470</v>
      </c>
      <c r="V1186" s="153">
        <v>150</v>
      </c>
      <c r="W1186" s="153"/>
      <c r="X1186" s="153"/>
      <c r="Y1186" s="153"/>
      <c r="Z1186" s="153"/>
      <c r="AA1186" s="153"/>
      <c r="AB1186" s="153"/>
      <c r="AC1186" s="153"/>
      <c r="AD1186" s="153"/>
      <c r="AE1186" s="153"/>
      <c r="AF1186" s="153"/>
      <c r="AG1186" s="153"/>
      <c r="AH1186" s="153"/>
      <c r="AI1186" s="153"/>
      <c r="AJ1186" s="153"/>
      <c r="AK1186" s="153"/>
      <c r="AL1186" s="153"/>
      <c r="AM1186" s="153"/>
      <c r="AN1186" s="153"/>
      <c r="AO1186" s="153"/>
      <c r="AP1186" s="153"/>
      <c r="AQ1186" s="153">
        <v>90</v>
      </c>
      <c r="AR1186" s="153"/>
      <c r="AS1186" s="153"/>
      <c r="AT1186" s="153"/>
      <c r="AU1186" s="153"/>
      <c r="AV1186" s="153"/>
      <c r="AW1186" s="153"/>
      <c r="AX1186" s="153"/>
      <c r="AY1186" s="153"/>
      <c r="AZ1186" s="153"/>
      <c r="BA1186" s="153"/>
      <c r="BB1186" s="153"/>
      <c r="BC1186" s="153"/>
      <c r="BD1186" s="153"/>
      <c r="BE1186" s="153"/>
      <c r="BF1186" s="153"/>
      <c r="BG1186" s="223">
        <f t="shared" si="507"/>
        <v>240</v>
      </c>
      <c r="BH1186" s="224">
        <f t="shared" si="508"/>
        <v>4</v>
      </c>
      <c r="BI1186" s="225">
        <f t="shared" si="509"/>
        <v>2.5</v>
      </c>
      <c r="BJ1186" s="225">
        <f t="shared" si="510"/>
        <v>62.5</v>
      </c>
      <c r="BK1186" s="226">
        <f t="shared" si="511"/>
        <v>0</v>
      </c>
      <c r="BL1186" s="226">
        <f t="shared" si="512"/>
        <v>-200</v>
      </c>
      <c r="BM1186" s="226">
        <f t="shared" si="498"/>
        <v>0</v>
      </c>
      <c r="BN1186" s="237">
        <f t="shared" si="513"/>
        <v>0</v>
      </c>
      <c r="BO1186" s="237">
        <f t="shared" si="514"/>
        <v>0</v>
      </c>
      <c r="BP1186" s="237">
        <f t="shared" si="515"/>
        <v>1.5</v>
      </c>
      <c r="BQ1186" s="238">
        <f t="shared" si="516"/>
        <v>0</v>
      </c>
      <c r="BR1186" s="140"/>
      <c r="BS1186" s="140"/>
      <c r="BT1186" s="140"/>
      <c r="BU1186" s="141"/>
      <c r="BV1186" s="140"/>
      <c r="BW1186" s="153">
        <f t="shared" si="504"/>
        <v>1410</v>
      </c>
    </row>
    <row r="1187" s="129" customFormat="1" spans="1:75">
      <c r="A1187" s="170">
        <v>1244</v>
      </c>
      <c r="B1187" s="171">
        <v>46070</v>
      </c>
      <c r="C1187" s="223" t="s">
        <v>97</v>
      </c>
      <c r="D1187" s="130" t="str">
        <f t="shared" si="517"/>
        <v>CG</v>
      </c>
      <c r="E1187" s="172" t="s">
        <v>118</v>
      </c>
      <c r="F1187" s="172" t="s">
        <v>114</v>
      </c>
      <c r="G1187" s="173" t="s">
        <v>112</v>
      </c>
      <c r="H1187" s="173" t="s">
        <v>113</v>
      </c>
      <c r="I1187" s="173" t="s">
        <v>182</v>
      </c>
      <c r="J1187" s="105">
        <v>200827.1</v>
      </c>
      <c r="K1187" s="197" t="str">
        <f>VLOOKUP(J1187,'[3]Item List (3)'!A$1:B$110000,2,FALSE)</f>
        <v>MNA.OR 4020 </v>
      </c>
      <c r="L1187" s="105"/>
      <c r="M1187" s="198" t="str">
        <f>IF((LEFT(J1187))="2",$L$2,$J$2)</f>
        <v>OR</v>
      </c>
      <c r="N1187" s="153"/>
      <c r="O1187" s="199" t="str">
        <f t="shared" si="496"/>
        <v/>
      </c>
      <c r="P1187" s="153">
        <v>4</v>
      </c>
      <c r="Q1187" s="153">
        <v>1055</v>
      </c>
      <c r="R1187" s="153">
        <f>1055*4</f>
        <v>4220</v>
      </c>
      <c r="S1187" s="153"/>
      <c r="T1187" s="153"/>
      <c r="U1187" s="209">
        <f t="shared" si="506"/>
        <v>1055</v>
      </c>
      <c r="V1187" s="153">
        <v>180</v>
      </c>
      <c r="W1187" s="153">
        <v>60</v>
      </c>
      <c r="X1187" s="153"/>
      <c r="Y1187" s="153"/>
      <c r="Z1187" s="153"/>
      <c r="AA1187" s="153"/>
      <c r="AB1187" s="153"/>
      <c r="AC1187" s="153"/>
      <c r="AD1187" s="153"/>
      <c r="AE1187" s="153"/>
      <c r="AF1187" s="153"/>
      <c r="AG1187" s="153"/>
      <c r="AH1187" s="153"/>
      <c r="AI1187" s="153"/>
      <c r="AJ1187" s="153"/>
      <c r="AK1187" s="153"/>
      <c r="AL1187" s="153"/>
      <c r="AM1187" s="153"/>
      <c r="AN1187" s="153"/>
      <c r="AO1187" s="153"/>
      <c r="AP1187" s="153"/>
      <c r="AQ1187" s="153"/>
      <c r="AR1187" s="153"/>
      <c r="AS1187" s="153"/>
      <c r="AT1187" s="153"/>
      <c r="AU1187" s="153"/>
      <c r="AV1187" s="153"/>
      <c r="AW1187" s="153"/>
      <c r="AX1187" s="153"/>
      <c r="AY1187" s="153"/>
      <c r="AZ1187" s="153"/>
      <c r="BA1187" s="153"/>
      <c r="BB1187" s="153"/>
      <c r="BC1187" s="153"/>
      <c r="BD1187" s="153"/>
      <c r="BE1187" s="153"/>
      <c r="BF1187" s="153"/>
      <c r="BG1187" s="223">
        <f t="shared" si="507"/>
        <v>240</v>
      </c>
      <c r="BH1187" s="224">
        <f t="shared" si="508"/>
        <v>4</v>
      </c>
      <c r="BI1187" s="225">
        <f t="shared" si="509"/>
        <v>3</v>
      </c>
      <c r="BJ1187" s="225">
        <f t="shared" si="510"/>
        <v>75</v>
      </c>
      <c r="BK1187" s="226">
        <f t="shared" si="511"/>
        <v>0</v>
      </c>
      <c r="BL1187" s="226">
        <f t="shared" si="512"/>
        <v>-300</v>
      </c>
      <c r="BM1187" s="226">
        <f t="shared" si="498"/>
        <v>0</v>
      </c>
      <c r="BN1187" s="237">
        <f t="shared" si="513"/>
        <v>1</v>
      </c>
      <c r="BO1187" s="237">
        <f t="shared" si="514"/>
        <v>0</v>
      </c>
      <c r="BP1187" s="237">
        <f t="shared" si="515"/>
        <v>0</v>
      </c>
      <c r="BQ1187" s="238">
        <f t="shared" si="516"/>
        <v>0</v>
      </c>
      <c r="BR1187" s="140"/>
      <c r="BS1187" s="140"/>
      <c r="BT1187" s="140"/>
      <c r="BU1187" s="141"/>
      <c r="BV1187" s="140"/>
      <c r="BW1187" s="153">
        <f t="shared" si="504"/>
        <v>4220</v>
      </c>
    </row>
    <row r="1188" s="129" customFormat="1" spans="1:75">
      <c r="A1188" s="170">
        <v>1245</v>
      </c>
      <c r="B1188" s="171">
        <v>46070</v>
      </c>
      <c r="C1188" s="223" t="s">
        <v>99</v>
      </c>
      <c r="D1188" s="130" t="str">
        <f t="shared" si="517"/>
        <v>CG</v>
      </c>
      <c r="E1188" s="172" t="s">
        <v>118</v>
      </c>
      <c r="F1188" s="172" t="s">
        <v>111</v>
      </c>
      <c r="G1188" s="173" t="s">
        <v>113</v>
      </c>
      <c r="H1188" s="173" t="s">
        <v>107</v>
      </c>
      <c r="I1188" s="173" t="s">
        <v>105</v>
      </c>
      <c r="J1188" s="105">
        <v>200827.1</v>
      </c>
      <c r="K1188" s="197" t="str">
        <f>VLOOKUP(J1188,'[3]Item List (3)'!A$1:B$110000,2,FALSE)</f>
        <v>MNA.OR 4020 </v>
      </c>
      <c r="L1188" s="105">
        <v>260201001</v>
      </c>
      <c r="M1188" s="198" t="str">
        <f>IF((LEFT(J1188))="2",$L$2,$J$2)</f>
        <v>OR</v>
      </c>
      <c r="N1188" s="153"/>
      <c r="O1188" s="199" t="str">
        <f t="shared" si="496"/>
        <v/>
      </c>
      <c r="P1188" s="153">
        <v>1</v>
      </c>
      <c r="Q1188" s="153">
        <v>3538</v>
      </c>
      <c r="R1188" s="153"/>
      <c r="S1188" s="153"/>
      <c r="T1188" s="153"/>
      <c r="U1188" s="209">
        <f t="shared" si="506"/>
        <v>3538</v>
      </c>
      <c r="V1188" s="153">
        <v>150</v>
      </c>
      <c r="W1188" s="153"/>
      <c r="X1188" s="153"/>
      <c r="Y1188" s="153"/>
      <c r="Z1188" s="153"/>
      <c r="AA1188" s="153"/>
      <c r="AB1188" s="153"/>
      <c r="AC1188" s="153"/>
      <c r="AD1188" s="153"/>
      <c r="AE1188" s="153"/>
      <c r="AF1188" s="153"/>
      <c r="AG1188" s="153"/>
      <c r="AH1188" s="153"/>
      <c r="AI1188" s="153"/>
      <c r="AJ1188" s="153"/>
      <c r="AK1188" s="153"/>
      <c r="AL1188" s="153"/>
      <c r="AM1188" s="153"/>
      <c r="AN1188" s="153"/>
      <c r="AO1188" s="153"/>
      <c r="AP1188" s="153"/>
      <c r="AQ1188" s="153">
        <v>75</v>
      </c>
      <c r="AR1188" s="153"/>
      <c r="AS1188" s="153"/>
      <c r="AT1188" s="153"/>
      <c r="AU1188" s="153"/>
      <c r="AV1188" s="153"/>
      <c r="AW1188" s="153"/>
      <c r="AX1188" s="153"/>
      <c r="AY1188" s="153"/>
      <c r="AZ1188" s="153"/>
      <c r="BA1188" s="153"/>
      <c r="BB1188" s="153"/>
      <c r="BC1188" s="153"/>
      <c r="BD1188" s="153"/>
      <c r="BE1188" s="153"/>
      <c r="BF1188" s="153"/>
      <c r="BG1188" s="223">
        <f t="shared" si="507"/>
        <v>225</v>
      </c>
      <c r="BH1188" s="224">
        <f t="shared" si="508"/>
        <v>3.75</v>
      </c>
      <c r="BI1188" s="225">
        <f t="shared" si="509"/>
        <v>2.5</v>
      </c>
      <c r="BJ1188" s="225">
        <f t="shared" si="510"/>
        <v>66.6666666666667</v>
      </c>
      <c r="BK1188" s="226">
        <f t="shared" si="511"/>
        <v>0</v>
      </c>
      <c r="BL1188" s="226">
        <f t="shared" si="512"/>
        <v>100</v>
      </c>
      <c r="BM1188" s="226">
        <f t="shared" si="498"/>
        <v>0</v>
      </c>
      <c r="BN1188" s="237">
        <f t="shared" si="513"/>
        <v>0</v>
      </c>
      <c r="BO1188" s="237">
        <f t="shared" si="514"/>
        <v>0</v>
      </c>
      <c r="BP1188" s="237">
        <f t="shared" si="515"/>
        <v>1.25</v>
      </c>
      <c r="BQ1188" s="238">
        <f t="shared" si="516"/>
        <v>0</v>
      </c>
      <c r="BR1188" s="140"/>
      <c r="BS1188" s="140"/>
      <c r="BT1188" s="140"/>
      <c r="BU1188" s="141"/>
      <c r="BV1188" s="140"/>
      <c r="BW1188" s="153">
        <f t="shared" si="504"/>
        <v>3538</v>
      </c>
    </row>
    <row r="1189" s="129" customFormat="1" spans="1:75">
      <c r="A1189" s="170">
        <v>1246</v>
      </c>
      <c r="B1189" s="171">
        <v>46070</v>
      </c>
      <c r="C1189" s="223" t="s">
        <v>99</v>
      </c>
      <c r="D1189" s="130" t="str">
        <f t="shared" si="517"/>
        <v>CG</v>
      </c>
      <c r="E1189" s="172" t="s">
        <v>118</v>
      </c>
      <c r="F1189" s="172" t="s">
        <v>111</v>
      </c>
      <c r="G1189" s="173" t="s">
        <v>113</v>
      </c>
      <c r="H1189" s="173" t="s">
        <v>107</v>
      </c>
      <c r="I1189" s="173" t="s">
        <v>105</v>
      </c>
      <c r="J1189" s="105">
        <v>200827.1</v>
      </c>
      <c r="K1189" s="197" t="str">
        <f>VLOOKUP(J1189,'[3]Item List (3)'!A$1:B$110000,2,FALSE)</f>
        <v>MNA.OR 4020 </v>
      </c>
      <c r="L1189" s="105">
        <v>260201001</v>
      </c>
      <c r="M1189" s="198" t="str">
        <f>IF((LEFT(J1189))="2",$L$2,$J$2)</f>
        <v>OR</v>
      </c>
      <c r="N1189" s="153"/>
      <c r="O1189" s="199" t="str">
        <f t="shared" si="496"/>
        <v/>
      </c>
      <c r="P1189" s="153">
        <v>1</v>
      </c>
      <c r="Q1189" s="153">
        <v>3538</v>
      </c>
      <c r="R1189" s="153"/>
      <c r="S1189" s="153"/>
      <c r="T1189" s="153"/>
      <c r="U1189" s="209">
        <f t="shared" si="506"/>
        <v>3538</v>
      </c>
      <c r="V1189" s="153">
        <v>150</v>
      </c>
      <c r="W1189" s="153"/>
      <c r="X1189" s="153"/>
      <c r="Y1189" s="153"/>
      <c r="Z1189" s="153"/>
      <c r="AA1189" s="153"/>
      <c r="AB1189" s="153"/>
      <c r="AC1189" s="153"/>
      <c r="AD1189" s="153"/>
      <c r="AE1189" s="153"/>
      <c r="AF1189" s="153"/>
      <c r="AG1189" s="153"/>
      <c r="AH1189" s="153"/>
      <c r="AI1189" s="153"/>
      <c r="AJ1189" s="153"/>
      <c r="AK1189" s="153"/>
      <c r="AL1189" s="153"/>
      <c r="AM1189" s="153"/>
      <c r="AN1189" s="153"/>
      <c r="AO1189" s="153"/>
      <c r="AP1189" s="153"/>
      <c r="AQ1189" s="153"/>
      <c r="AR1189" s="153"/>
      <c r="AS1189" s="153"/>
      <c r="AT1189" s="153"/>
      <c r="AU1189" s="153"/>
      <c r="AV1189" s="153"/>
      <c r="AW1189" s="153"/>
      <c r="AX1189" s="153"/>
      <c r="AY1189" s="153"/>
      <c r="AZ1189" s="153"/>
      <c r="BA1189" s="153"/>
      <c r="BB1189" s="153"/>
      <c r="BC1189" s="153"/>
      <c r="BD1189" s="153"/>
      <c r="BE1189" s="153"/>
      <c r="BF1189" s="153"/>
      <c r="BG1189" s="223">
        <f t="shared" si="507"/>
        <v>150</v>
      </c>
      <c r="BH1189" s="224">
        <f t="shared" si="508"/>
        <v>2.5</v>
      </c>
      <c r="BI1189" s="225">
        <f t="shared" si="509"/>
        <v>2.5</v>
      </c>
      <c r="BJ1189" s="225">
        <f t="shared" si="510"/>
        <v>100</v>
      </c>
      <c r="BK1189" s="226">
        <f t="shared" si="511"/>
        <v>0</v>
      </c>
      <c r="BL1189" s="226">
        <f t="shared" si="512"/>
        <v>100</v>
      </c>
      <c r="BM1189" s="226">
        <f t="shared" si="498"/>
        <v>0</v>
      </c>
      <c r="BN1189" s="237">
        <f t="shared" si="513"/>
        <v>0</v>
      </c>
      <c r="BO1189" s="237">
        <f t="shared" si="514"/>
        <v>0</v>
      </c>
      <c r="BP1189" s="237">
        <f t="shared" si="515"/>
        <v>0</v>
      </c>
      <c r="BQ1189" s="238">
        <f t="shared" si="516"/>
        <v>0</v>
      </c>
      <c r="BR1189" s="140"/>
      <c r="BS1189" s="140"/>
      <c r="BT1189" s="140"/>
      <c r="BU1189" s="141"/>
      <c r="BV1189" s="140"/>
      <c r="BW1189" s="153">
        <f t="shared" si="504"/>
        <v>3538</v>
      </c>
    </row>
    <row r="1190" s="129" customFormat="1" spans="1:75">
      <c r="A1190" s="170">
        <v>1247</v>
      </c>
      <c r="B1190" s="171">
        <v>46070</v>
      </c>
      <c r="C1190" s="223" t="s">
        <v>99</v>
      </c>
      <c r="D1190" s="130" t="str">
        <f t="shared" si="517"/>
        <v>CG</v>
      </c>
      <c r="E1190" s="172" t="s">
        <v>118</v>
      </c>
      <c r="F1190" s="172" t="s">
        <v>111</v>
      </c>
      <c r="G1190" s="173" t="s">
        <v>113</v>
      </c>
      <c r="H1190" s="173" t="s">
        <v>107</v>
      </c>
      <c r="I1190" s="173" t="s">
        <v>105</v>
      </c>
      <c r="J1190" s="105">
        <v>200827.1</v>
      </c>
      <c r="K1190" s="197" t="str">
        <f>VLOOKUP(J1190,'[3]Item List (3)'!A$1:B$110000,2,FALSE)</f>
        <v>MNA.OR 4020 </v>
      </c>
      <c r="L1190" s="105">
        <v>260201001</v>
      </c>
      <c r="M1190" s="198" t="str">
        <f>IF((LEFT(J1190))="2",$L$2,$J$2)</f>
        <v>OR</v>
      </c>
      <c r="N1190" s="153"/>
      <c r="O1190" s="199" t="str">
        <f t="shared" si="496"/>
        <v/>
      </c>
      <c r="P1190" s="153">
        <v>1</v>
      </c>
      <c r="Q1190" s="153">
        <v>2032</v>
      </c>
      <c r="R1190" s="153"/>
      <c r="S1190" s="153"/>
      <c r="T1190" s="153"/>
      <c r="U1190" s="209">
        <f t="shared" si="506"/>
        <v>2032</v>
      </c>
      <c r="V1190" s="153">
        <v>105</v>
      </c>
      <c r="W1190" s="153"/>
      <c r="X1190" s="153"/>
      <c r="Y1190" s="153"/>
      <c r="Z1190" s="153"/>
      <c r="AA1190" s="153"/>
      <c r="AB1190" s="153"/>
      <c r="AC1190" s="153"/>
      <c r="AD1190" s="153"/>
      <c r="AE1190" s="153"/>
      <c r="AF1190" s="153"/>
      <c r="AG1190" s="153"/>
      <c r="AH1190" s="153"/>
      <c r="AI1190" s="153"/>
      <c r="AJ1190" s="153"/>
      <c r="AK1190" s="153"/>
      <c r="AL1190" s="153"/>
      <c r="AM1190" s="153"/>
      <c r="AN1190" s="153"/>
      <c r="AO1190" s="153"/>
      <c r="AP1190" s="153"/>
      <c r="AQ1190" s="153"/>
      <c r="AR1190" s="153"/>
      <c r="AS1190" s="153"/>
      <c r="AT1190" s="153"/>
      <c r="AU1190" s="153"/>
      <c r="AV1190" s="153"/>
      <c r="AW1190" s="153"/>
      <c r="AX1190" s="153"/>
      <c r="AY1190" s="153"/>
      <c r="AZ1190" s="153"/>
      <c r="BA1190" s="153"/>
      <c r="BB1190" s="153"/>
      <c r="BC1190" s="153"/>
      <c r="BD1190" s="153"/>
      <c r="BE1190" s="153"/>
      <c r="BF1190" s="153"/>
      <c r="BG1190" s="223">
        <f t="shared" si="507"/>
        <v>105</v>
      </c>
      <c r="BH1190" s="224">
        <f t="shared" si="508"/>
        <v>1.75</v>
      </c>
      <c r="BI1190" s="225">
        <f t="shared" si="509"/>
        <v>1.75</v>
      </c>
      <c r="BJ1190" s="225">
        <f t="shared" si="510"/>
        <v>100</v>
      </c>
      <c r="BK1190" s="226">
        <f t="shared" si="511"/>
        <v>0</v>
      </c>
      <c r="BL1190" s="226">
        <f t="shared" si="512"/>
        <v>100</v>
      </c>
      <c r="BM1190" s="226">
        <f t="shared" si="498"/>
        <v>0</v>
      </c>
      <c r="BN1190" s="237">
        <f t="shared" si="513"/>
        <v>0</v>
      </c>
      <c r="BO1190" s="237">
        <f t="shared" si="514"/>
        <v>0</v>
      </c>
      <c r="BP1190" s="237">
        <f t="shared" si="515"/>
        <v>0</v>
      </c>
      <c r="BQ1190" s="238">
        <f t="shared" si="516"/>
        <v>0</v>
      </c>
      <c r="BR1190" s="140"/>
      <c r="BS1190" s="140"/>
      <c r="BT1190" s="140"/>
      <c r="BU1190" s="141"/>
      <c r="BV1190" s="140"/>
      <c r="BW1190" s="153">
        <f t="shared" si="504"/>
        <v>2032</v>
      </c>
    </row>
    <row r="1191" spans="1:75">
      <c r="A1191" s="170">
        <v>1248</v>
      </c>
      <c r="B1191" s="171">
        <v>46070</v>
      </c>
      <c r="C1191" s="223" t="s">
        <v>97</v>
      </c>
      <c r="D1191" s="130" t="str">
        <f t="shared" si="517"/>
        <v>CG</v>
      </c>
      <c r="E1191" s="172" t="s">
        <v>119</v>
      </c>
      <c r="F1191" s="172"/>
      <c r="G1191" s="173"/>
      <c r="H1191" s="173"/>
      <c r="I1191" s="173"/>
      <c r="J1191" s="105"/>
      <c r="K1191" s="197" t="e">
        <f>VLOOKUP(J1191,'[3]Item List (3)'!A$1:B$110000,2,FALSE)</f>
        <v>#N/A</v>
      </c>
      <c r="L1191" s="105"/>
      <c r="M1191" s="198" t="str">
        <f>IF((LEFT(J1191))="2",$L$2,$J$2)</f>
        <v>IR</v>
      </c>
      <c r="N1191" s="153"/>
      <c r="O1191" s="199" t="str">
        <f t="shared" si="496"/>
        <v/>
      </c>
      <c r="P1191" s="153"/>
      <c r="Q1191" s="153"/>
      <c r="R1191" s="153"/>
      <c r="S1191" s="153"/>
      <c r="T1191" s="153"/>
      <c r="U1191" s="209">
        <f t="shared" si="506"/>
        <v>0</v>
      </c>
      <c r="V1191" s="153"/>
      <c r="W1191" s="153"/>
      <c r="X1191" s="153"/>
      <c r="Y1191" s="153"/>
      <c r="Z1191" s="153"/>
      <c r="AA1191" s="153"/>
      <c r="AB1191" s="153"/>
      <c r="AC1191" s="153"/>
      <c r="AD1191" s="153"/>
      <c r="AE1191" s="153"/>
      <c r="AF1191" s="153"/>
      <c r="AG1191" s="153"/>
      <c r="AH1191" s="153"/>
      <c r="AI1191" s="153"/>
      <c r="AJ1191" s="153"/>
      <c r="AK1191" s="153"/>
      <c r="AL1191" s="153"/>
      <c r="AM1191" s="153"/>
      <c r="AN1191" s="153"/>
      <c r="AO1191" s="153"/>
      <c r="AP1191" s="153"/>
      <c r="AQ1191" s="153"/>
      <c r="AR1191" s="153">
        <v>480</v>
      </c>
      <c r="AS1191" s="153"/>
      <c r="AT1191" s="153"/>
      <c r="AU1191" s="153"/>
      <c r="AV1191" s="153"/>
      <c r="AW1191" s="153"/>
      <c r="AX1191" s="153"/>
      <c r="AY1191" s="153"/>
      <c r="AZ1191" s="153"/>
      <c r="BA1191" s="153"/>
      <c r="BB1191" s="153"/>
      <c r="BC1191" s="153"/>
      <c r="BD1191" s="153"/>
      <c r="BE1191" s="153"/>
      <c r="BF1191" s="153"/>
      <c r="BG1191" s="223">
        <f t="shared" si="507"/>
        <v>480</v>
      </c>
      <c r="BH1191" s="224">
        <f t="shared" si="508"/>
        <v>8</v>
      </c>
      <c r="BI1191" s="225">
        <f t="shared" si="509"/>
        <v>0</v>
      </c>
      <c r="BJ1191" s="225">
        <f t="shared" si="510"/>
        <v>0</v>
      </c>
      <c r="BK1191" s="226">
        <f t="shared" si="511"/>
        <v>0</v>
      </c>
      <c r="BL1191" s="226">
        <f t="shared" si="512"/>
        <v>0</v>
      </c>
      <c r="BM1191" s="226">
        <f t="shared" si="498"/>
        <v>0</v>
      </c>
      <c r="BN1191" s="237">
        <f t="shared" si="513"/>
        <v>0</v>
      </c>
      <c r="BO1191" s="237">
        <f t="shared" si="514"/>
        <v>0</v>
      </c>
      <c r="BP1191" s="237">
        <f t="shared" si="515"/>
        <v>8</v>
      </c>
      <c r="BQ1191" s="238">
        <f t="shared" si="516"/>
        <v>0</v>
      </c>
      <c r="BW1191" s="153">
        <f t="shared" si="504"/>
        <v>0</v>
      </c>
    </row>
    <row r="1192" spans="1:75">
      <c r="A1192" s="170">
        <v>1249</v>
      </c>
      <c r="B1192" s="171">
        <v>46070</v>
      </c>
      <c r="C1192" s="223" t="s">
        <v>99</v>
      </c>
      <c r="D1192" s="130" t="str">
        <f t="shared" si="517"/>
        <v>CG</v>
      </c>
      <c r="E1192" s="172" t="s">
        <v>119</v>
      </c>
      <c r="F1192" s="172"/>
      <c r="G1192" s="173"/>
      <c r="H1192" s="173"/>
      <c r="I1192" s="173"/>
      <c r="J1192" s="105"/>
      <c r="K1192" s="197" t="e">
        <f>VLOOKUP(J1192,'[3]Item List (3)'!A$1:B$110000,2,FALSE)</f>
        <v>#N/A</v>
      </c>
      <c r="L1192" s="105"/>
      <c r="M1192" s="198" t="str">
        <f>IF((LEFT(J1192))="2",$L$2,$J$2)</f>
        <v>IR</v>
      </c>
      <c r="N1192" s="153"/>
      <c r="O1192" s="199" t="str">
        <f t="shared" si="496"/>
        <v/>
      </c>
      <c r="P1192" s="153"/>
      <c r="Q1192" s="153"/>
      <c r="R1192" s="153"/>
      <c r="S1192" s="153"/>
      <c r="T1192" s="153"/>
      <c r="U1192" s="209">
        <f t="shared" si="506"/>
        <v>0</v>
      </c>
      <c r="V1192" s="153"/>
      <c r="W1192" s="153"/>
      <c r="X1192" s="153"/>
      <c r="Y1192" s="153"/>
      <c r="Z1192" s="153"/>
      <c r="AA1192" s="153"/>
      <c r="AB1192" s="153"/>
      <c r="AC1192" s="153"/>
      <c r="AD1192" s="153"/>
      <c r="AE1192" s="153"/>
      <c r="AF1192" s="153"/>
      <c r="AG1192" s="153"/>
      <c r="AH1192" s="153"/>
      <c r="AI1192" s="153"/>
      <c r="AJ1192" s="153"/>
      <c r="AK1192" s="153"/>
      <c r="AL1192" s="153"/>
      <c r="AM1192" s="153"/>
      <c r="AN1192" s="153"/>
      <c r="AO1192" s="153"/>
      <c r="AP1192" s="153"/>
      <c r="AQ1192" s="153"/>
      <c r="AR1192" s="153">
        <v>480</v>
      </c>
      <c r="AS1192" s="153"/>
      <c r="AT1192" s="153"/>
      <c r="AU1192" s="153"/>
      <c r="AV1192" s="153"/>
      <c r="AW1192" s="153"/>
      <c r="AX1192" s="153"/>
      <c r="AY1192" s="153"/>
      <c r="AZ1192" s="153"/>
      <c r="BA1192" s="153"/>
      <c r="BB1192" s="153"/>
      <c r="BC1192" s="153"/>
      <c r="BD1192" s="153"/>
      <c r="BE1192" s="153"/>
      <c r="BF1192" s="153"/>
      <c r="BG1192" s="223">
        <f t="shared" si="507"/>
        <v>480</v>
      </c>
      <c r="BH1192" s="224">
        <f t="shared" si="508"/>
        <v>8</v>
      </c>
      <c r="BI1192" s="225">
        <f t="shared" si="509"/>
        <v>0</v>
      </c>
      <c r="BJ1192" s="225">
        <f t="shared" si="510"/>
        <v>0</v>
      </c>
      <c r="BK1192" s="226">
        <f t="shared" si="511"/>
        <v>0</v>
      </c>
      <c r="BL1192" s="226">
        <f t="shared" si="512"/>
        <v>0</v>
      </c>
      <c r="BM1192" s="226">
        <f t="shared" si="498"/>
        <v>0</v>
      </c>
      <c r="BN1192" s="237">
        <f t="shared" si="513"/>
        <v>0</v>
      </c>
      <c r="BO1192" s="237">
        <f t="shared" si="514"/>
        <v>0</v>
      </c>
      <c r="BP1192" s="237">
        <f t="shared" si="515"/>
        <v>8</v>
      </c>
      <c r="BQ1192" s="238">
        <f t="shared" si="516"/>
        <v>0</v>
      </c>
      <c r="BW1192" s="153">
        <f t="shared" si="504"/>
        <v>0</v>
      </c>
    </row>
    <row r="1193" spans="1:75">
      <c r="A1193" s="170">
        <v>1250</v>
      </c>
      <c r="B1193" s="171">
        <v>46070</v>
      </c>
      <c r="C1193" s="223" t="s">
        <v>97</v>
      </c>
      <c r="D1193" s="130" t="str">
        <f t="shared" si="517"/>
        <v>EG</v>
      </c>
      <c r="E1193" s="172" t="s">
        <v>120</v>
      </c>
      <c r="F1193" s="172" t="s">
        <v>129</v>
      </c>
      <c r="G1193" s="173" t="s">
        <v>157</v>
      </c>
      <c r="H1193" s="173"/>
      <c r="I1193" s="173"/>
      <c r="J1193" s="105">
        <v>100742</v>
      </c>
      <c r="K1193" s="197" t="str">
        <f>VLOOKUP(J1193,'[3]Item List (3)'!A$1:B$110000,2,FALSE)</f>
        <v>IR.IR 32X41X28 </v>
      </c>
      <c r="L1193" s="105">
        <v>260123002</v>
      </c>
      <c r="M1193" s="198" t="str">
        <f>IF((LEFT(J1193))="2",$L$2,$J$2)</f>
        <v>IR</v>
      </c>
      <c r="N1193" s="153">
        <v>30</v>
      </c>
      <c r="O1193" s="199">
        <f t="shared" si="496"/>
        <v>120</v>
      </c>
      <c r="P1193" s="153">
        <v>1</v>
      </c>
      <c r="Q1193" s="153">
        <v>910</v>
      </c>
      <c r="R1193" s="153">
        <v>5</v>
      </c>
      <c r="S1193" s="153"/>
      <c r="T1193" s="153"/>
      <c r="U1193" s="209">
        <f t="shared" si="506"/>
        <v>910</v>
      </c>
      <c r="V1193" s="153">
        <v>480</v>
      </c>
      <c r="W1193" s="153"/>
      <c r="X1193" s="153"/>
      <c r="Y1193" s="153"/>
      <c r="Z1193" s="153"/>
      <c r="AA1193" s="153"/>
      <c r="AB1193" s="153"/>
      <c r="AC1193" s="153"/>
      <c r="AD1193" s="153"/>
      <c r="AE1193" s="153"/>
      <c r="AF1193" s="153"/>
      <c r="AG1193" s="153"/>
      <c r="AH1193" s="153"/>
      <c r="AI1193" s="153"/>
      <c r="AJ1193" s="153"/>
      <c r="AK1193" s="153"/>
      <c r="AL1193" s="153"/>
      <c r="AM1193" s="153"/>
      <c r="AN1193" s="153"/>
      <c r="AO1193" s="153"/>
      <c r="AP1193" s="153"/>
      <c r="AQ1193" s="153"/>
      <c r="AR1193" s="153"/>
      <c r="AS1193" s="153"/>
      <c r="AT1193" s="153"/>
      <c r="AU1193" s="153"/>
      <c r="AV1193" s="153"/>
      <c r="AW1193" s="153"/>
      <c r="AX1193" s="153"/>
      <c r="AY1193" s="153"/>
      <c r="AZ1193" s="153"/>
      <c r="BA1193" s="153"/>
      <c r="BB1193" s="153"/>
      <c r="BC1193" s="153"/>
      <c r="BD1193" s="153"/>
      <c r="BE1193" s="153"/>
      <c r="BF1193" s="153"/>
      <c r="BG1193" s="223">
        <f t="shared" si="507"/>
        <v>480</v>
      </c>
      <c r="BH1193" s="224">
        <f t="shared" si="508"/>
        <v>8</v>
      </c>
      <c r="BI1193" s="225">
        <f t="shared" si="509"/>
        <v>8</v>
      </c>
      <c r="BJ1193" s="225">
        <f t="shared" si="510"/>
        <v>100</v>
      </c>
      <c r="BK1193" s="226">
        <f t="shared" si="511"/>
        <v>94.7916666666667</v>
      </c>
      <c r="BL1193" s="226">
        <f t="shared" si="512"/>
        <v>99.4505494505495</v>
      </c>
      <c r="BM1193" s="226">
        <f t="shared" si="498"/>
        <v>94.2708333333334</v>
      </c>
      <c r="BN1193" s="237">
        <f t="shared" si="513"/>
        <v>0</v>
      </c>
      <c r="BO1193" s="237">
        <f t="shared" si="514"/>
        <v>960</v>
      </c>
      <c r="BP1193" s="237">
        <f t="shared" si="515"/>
        <v>0</v>
      </c>
      <c r="BQ1193" s="238">
        <f t="shared" si="516"/>
        <v>0</v>
      </c>
      <c r="BW1193" s="153">
        <f t="shared" si="504"/>
        <v>910</v>
      </c>
    </row>
    <row r="1194" spans="1:75">
      <c r="A1194" s="170">
        <v>1251</v>
      </c>
      <c r="B1194" s="171">
        <v>46070</v>
      </c>
      <c r="C1194" s="223" t="s">
        <v>99</v>
      </c>
      <c r="D1194" s="130" t="str">
        <f t="shared" si="517"/>
        <v>EG</v>
      </c>
      <c r="E1194" s="172" t="s">
        <v>120</v>
      </c>
      <c r="F1194" s="172" t="s">
        <v>129</v>
      </c>
      <c r="G1194" s="173" t="s">
        <v>124</v>
      </c>
      <c r="H1194" s="173"/>
      <c r="I1194" s="173"/>
      <c r="J1194" s="105">
        <v>100742</v>
      </c>
      <c r="K1194" s="197" t="str">
        <f>VLOOKUP(J1194,'[3]Item List (3)'!A$1:B$110000,2,FALSE)</f>
        <v>IR.IR 32X41X28 </v>
      </c>
      <c r="L1194" s="105">
        <v>260123002</v>
      </c>
      <c r="M1194" s="198" t="str">
        <f>IF((LEFT(J1194))="2",$L$2,$J$2)</f>
        <v>IR</v>
      </c>
      <c r="N1194" s="153">
        <v>30</v>
      </c>
      <c r="O1194" s="199">
        <f t="shared" si="496"/>
        <v>120</v>
      </c>
      <c r="P1194" s="153">
        <v>1</v>
      </c>
      <c r="Q1194" s="153">
        <v>930</v>
      </c>
      <c r="R1194" s="153"/>
      <c r="S1194" s="153"/>
      <c r="T1194" s="153"/>
      <c r="U1194" s="209">
        <f t="shared" si="506"/>
        <v>930</v>
      </c>
      <c r="V1194" s="153">
        <v>480</v>
      </c>
      <c r="W1194" s="153"/>
      <c r="X1194" s="153"/>
      <c r="Y1194" s="153"/>
      <c r="Z1194" s="153"/>
      <c r="AA1194" s="153"/>
      <c r="AB1194" s="153"/>
      <c r="AC1194" s="153"/>
      <c r="AD1194" s="153"/>
      <c r="AE1194" s="153"/>
      <c r="AF1194" s="153"/>
      <c r="AG1194" s="153"/>
      <c r="AH1194" s="153"/>
      <c r="AI1194" s="153"/>
      <c r="AJ1194" s="153"/>
      <c r="AK1194" s="153"/>
      <c r="AL1194" s="153"/>
      <c r="AM1194" s="153"/>
      <c r="AN1194" s="153"/>
      <c r="AO1194" s="153"/>
      <c r="AP1194" s="153"/>
      <c r="AQ1194" s="153"/>
      <c r="AR1194" s="153"/>
      <c r="AS1194" s="153"/>
      <c r="AT1194" s="153"/>
      <c r="AU1194" s="153"/>
      <c r="AV1194" s="153"/>
      <c r="AW1194" s="153"/>
      <c r="AX1194" s="153"/>
      <c r="AY1194" s="153"/>
      <c r="AZ1194" s="153"/>
      <c r="BA1194" s="153"/>
      <c r="BB1194" s="153"/>
      <c r="BC1194" s="153"/>
      <c r="BD1194" s="153"/>
      <c r="BE1194" s="153"/>
      <c r="BF1194" s="153"/>
      <c r="BG1194" s="223">
        <f t="shared" si="507"/>
        <v>480</v>
      </c>
      <c r="BH1194" s="224">
        <f t="shared" si="508"/>
        <v>8</v>
      </c>
      <c r="BI1194" s="225">
        <f t="shared" si="509"/>
        <v>8</v>
      </c>
      <c r="BJ1194" s="225">
        <f t="shared" si="510"/>
        <v>100</v>
      </c>
      <c r="BK1194" s="226">
        <f t="shared" si="511"/>
        <v>96.875</v>
      </c>
      <c r="BL1194" s="226">
        <f t="shared" si="512"/>
        <v>100</v>
      </c>
      <c r="BM1194" s="226">
        <f t="shared" si="498"/>
        <v>96.875</v>
      </c>
      <c r="BN1194" s="237">
        <f t="shared" si="513"/>
        <v>0</v>
      </c>
      <c r="BO1194" s="237">
        <f t="shared" si="514"/>
        <v>960</v>
      </c>
      <c r="BP1194" s="237">
        <f t="shared" si="515"/>
        <v>0</v>
      </c>
      <c r="BQ1194" s="238">
        <f t="shared" si="516"/>
        <v>0</v>
      </c>
      <c r="BW1194" s="153">
        <f t="shared" si="504"/>
        <v>930</v>
      </c>
    </row>
    <row r="1195" spans="1:75">
      <c r="A1195" s="170">
        <v>1252</v>
      </c>
      <c r="B1195" s="171">
        <v>46070</v>
      </c>
      <c r="C1195" s="223" t="s">
        <v>97</v>
      </c>
      <c r="D1195" s="130" t="str">
        <f t="shared" si="517"/>
        <v>EG</v>
      </c>
      <c r="E1195" s="172" t="s">
        <v>121</v>
      </c>
      <c r="F1195" s="172"/>
      <c r="G1195" s="173"/>
      <c r="H1195" s="173"/>
      <c r="I1195" s="173"/>
      <c r="J1195" s="105"/>
      <c r="K1195" s="197" t="e">
        <f>VLOOKUP(J1195,'[3]Item List (3)'!A$1:B$110000,2,FALSE)</f>
        <v>#N/A</v>
      </c>
      <c r="L1195" s="105"/>
      <c r="M1195" s="198" t="str">
        <f>IF((LEFT(J1195))="2",$L$2,$J$2)</f>
        <v>IR</v>
      </c>
      <c r="N1195" s="153"/>
      <c r="O1195" s="199" t="str">
        <f t="shared" si="496"/>
        <v/>
      </c>
      <c r="P1195" s="153"/>
      <c r="Q1195" s="153"/>
      <c r="R1195" s="153"/>
      <c r="S1195" s="153"/>
      <c r="T1195" s="153"/>
      <c r="U1195" s="209">
        <f t="shared" si="506"/>
        <v>0</v>
      </c>
      <c r="V1195" s="153"/>
      <c r="W1195" s="153"/>
      <c r="X1195" s="153"/>
      <c r="Y1195" s="153"/>
      <c r="Z1195" s="153"/>
      <c r="AA1195" s="153"/>
      <c r="AB1195" s="153"/>
      <c r="AC1195" s="153"/>
      <c r="AD1195" s="153"/>
      <c r="AE1195" s="153"/>
      <c r="AF1195" s="153"/>
      <c r="AG1195" s="153"/>
      <c r="AH1195" s="153"/>
      <c r="AI1195" s="153"/>
      <c r="AJ1195" s="153"/>
      <c r="AK1195" s="153"/>
      <c r="AL1195" s="153"/>
      <c r="AM1195" s="153"/>
      <c r="AN1195" s="153"/>
      <c r="AO1195" s="153"/>
      <c r="AP1195" s="153"/>
      <c r="AQ1195" s="153"/>
      <c r="AR1195" s="153">
        <v>480</v>
      </c>
      <c r="AS1195" s="153"/>
      <c r="AT1195" s="153"/>
      <c r="AU1195" s="153"/>
      <c r="AV1195" s="153"/>
      <c r="AW1195" s="153"/>
      <c r="AX1195" s="153"/>
      <c r="AY1195" s="153"/>
      <c r="AZ1195" s="153"/>
      <c r="BA1195" s="153"/>
      <c r="BB1195" s="153"/>
      <c r="BC1195" s="153"/>
      <c r="BD1195" s="153"/>
      <c r="BE1195" s="153"/>
      <c r="BF1195" s="153"/>
      <c r="BG1195" s="223">
        <f t="shared" si="507"/>
        <v>480</v>
      </c>
      <c r="BH1195" s="224">
        <f t="shared" si="508"/>
        <v>8</v>
      </c>
      <c r="BI1195" s="225">
        <f t="shared" si="509"/>
        <v>0</v>
      </c>
      <c r="BJ1195" s="225">
        <f t="shared" si="510"/>
        <v>0</v>
      </c>
      <c r="BK1195" s="226">
        <f t="shared" si="511"/>
        <v>0</v>
      </c>
      <c r="BL1195" s="226">
        <f t="shared" si="512"/>
        <v>0</v>
      </c>
      <c r="BM1195" s="226">
        <f t="shared" si="498"/>
        <v>0</v>
      </c>
      <c r="BN1195" s="237">
        <f t="shared" si="513"/>
        <v>0</v>
      </c>
      <c r="BO1195" s="237">
        <f t="shared" si="514"/>
        <v>0</v>
      </c>
      <c r="BP1195" s="237">
        <f t="shared" si="515"/>
        <v>8</v>
      </c>
      <c r="BQ1195" s="238">
        <f t="shared" si="516"/>
        <v>0</v>
      </c>
      <c r="BW1195" s="153">
        <f t="shared" si="504"/>
        <v>0</v>
      </c>
    </row>
    <row r="1196" spans="1:75">
      <c r="A1196" s="170">
        <v>1253</v>
      </c>
      <c r="B1196" s="171">
        <v>46070</v>
      </c>
      <c r="C1196" s="223" t="s">
        <v>99</v>
      </c>
      <c r="D1196" s="130" t="str">
        <f t="shared" si="517"/>
        <v>EG</v>
      </c>
      <c r="E1196" s="172" t="s">
        <v>121</v>
      </c>
      <c r="F1196" s="172"/>
      <c r="G1196" s="173"/>
      <c r="H1196" s="173"/>
      <c r="I1196" s="173"/>
      <c r="J1196" s="105"/>
      <c r="K1196" s="197" t="e">
        <f>VLOOKUP(J1196,'[3]Item List (3)'!A$1:B$110000,2,FALSE)</f>
        <v>#N/A</v>
      </c>
      <c r="L1196" s="105"/>
      <c r="M1196" s="198" t="str">
        <f>IF((LEFT(J1196))="2",$L$2,$J$2)</f>
        <v>IR</v>
      </c>
      <c r="N1196" s="153"/>
      <c r="O1196" s="199" t="str">
        <f t="shared" si="496"/>
        <v/>
      </c>
      <c r="P1196" s="153"/>
      <c r="Q1196" s="153"/>
      <c r="R1196" s="153"/>
      <c r="S1196" s="153"/>
      <c r="T1196" s="153"/>
      <c r="U1196" s="209">
        <f t="shared" si="506"/>
        <v>0</v>
      </c>
      <c r="V1196" s="153"/>
      <c r="W1196" s="153"/>
      <c r="X1196" s="153"/>
      <c r="Y1196" s="153"/>
      <c r="Z1196" s="153"/>
      <c r="AA1196" s="153"/>
      <c r="AB1196" s="153"/>
      <c r="AC1196" s="153"/>
      <c r="AD1196" s="153"/>
      <c r="AE1196" s="153"/>
      <c r="AF1196" s="153"/>
      <c r="AG1196" s="153"/>
      <c r="AH1196" s="153"/>
      <c r="AI1196" s="153"/>
      <c r="AJ1196" s="153"/>
      <c r="AK1196" s="153"/>
      <c r="AL1196" s="153"/>
      <c r="AM1196" s="153"/>
      <c r="AN1196" s="153"/>
      <c r="AO1196" s="153"/>
      <c r="AP1196" s="153"/>
      <c r="AQ1196" s="153"/>
      <c r="AR1196" s="153"/>
      <c r="AS1196" s="153"/>
      <c r="AT1196" s="153"/>
      <c r="AU1196" s="153"/>
      <c r="AV1196" s="153"/>
      <c r="AW1196" s="153"/>
      <c r="AX1196" s="153"/>
      <c r="AY1196" s="153"/>
      <c r="AZ1196" s="153"/>
      <c r="BA1196" s="153"/>
      <c r="BB1196" s="153"/>
      <c r="BC1196" s="153"/>
      <c r="BD1196" s="153"/>
      <c r="BE1196" s="153"/>
      <c r="BF1196" s="153">
        <v>480</v>
      </c>
      <c r="BG1196" s="223">
        <f t="shared" si="507"/>
        <v>480</v>
      </c>
      <c r="BH1196" s="224">
        <f t="shared" si="508"/>
        <v>8</v>
      </c>
      <c r="BI1196" s="225">
        <f t="shared" si="509"/>
        <v>0</v>
      </c>
      <c r="BJ1196" s="225">
        <f t="shared" si="510"/>
        <v>0</v>
      </c>
      <c r="BK1196" s="226">
        <f t="shared" si="511"/>
        <v>0</v>
      </c>
      <c r="BL1196" s="226">
        <f t="shared" si="512"/>
        <v>0</v>
      </c>
      <c r="BM1196" s="226">
        <f t="shared" si="498"/>
        <v>0</v>
      </c>
      <c r="BN1196" s="237">
        <f t="shared" si="513"/>
        <v>8</v>
      </c>
      <c r="BO1196" s="237">
        <f t="shared" si="514"/>
        <v>0</v>
      </c>
      <c r="BP1196" s="237">
        <f t="shared" si="515"/>
        <v>0</v>
      </c>
      <c r="BQ1196" s="238">
        <f t="shared" si="516"/>
        <v>0</v>
      </c>
      <c r="BW1196" s="153">
        <f t="shared" si="504"/>
        <v>0</v>
      </c>
    </row>
    <row r="1197" spans="1:75">
      <c r="A1197" s="170">
        <v>1254</v>
      </c>
      <c r="B1197" s="171">
        <v>46070</v>
      </c>
      <c r="C1197" s="223" t="s">
        <v>97</v>
      </c>
      <c r="D1197" s="130" t="str">
        <f t="shared" si="517"/>
        <v>EG</v>
      </c>
      <c r="E1197" s="172" t="s">
        <v>125</v>
      </c>
      <c r="F1197" s="172" t="s">
        <v>122</v>
      </c>
      <c r="G1197" s="173" t="s">
        <v>147</v>
      </c>
      <c r="H1197" s="173"/>
      <c r="I1197" s="173"/>
      <c r="J1197" s="105">
        <v>208582</v>
      </c>
      <c r="K1197" s="197" t="str">
        <f>VLOOKUP(J1197,'[3]Item List (3)'!A$1:B$110000,2,FALSE)</f>
        <v>WS 81107 </v>
      </c>
      <c r="L1197" s="105">
        <v>260112012</v>
      </c>
      <c r="M1197" s="198" t="str">
        <f>IF((LEFT(J1197))="2",$L$2,$J$2)</f>
        <v>OR</v>
      </c>
      <c r="N1197" s="153">
        <v>40</v>
      </c>
      <c r="O1197" s="199">
        <f t="shared" si="496"/>
        <v>90</v>
      </c>
      <c r="P1197" s="153">
        <v>1</v>
      </c>
      <c r="Q1197" s="153">
        <v>40</v>
      </c>
      <c r="R1197" s="153">
        <v>2</v>
      </c>
      <c r="S1197" s="153"/>
      <c r="T1197" s="153"/>
      <c r="U1197" s="209">
        <f t="shared" si="506"/>
        <v>40</v>
      </c>
      <c r="V1197" s="153">
        <v>55</v>
      </c>
      <c r="W1197" s="153"/>
      <c r="X1197" s="153">
        <v>45</v>
      </c>
      <c r="Y1197" s="153"/>
      <c r="Z1197" s="153"/>
      <c r="AA1197" s="153"/>
      <c r="AB1197" s="153"/>
      <c r="AC1197" s="153"/>
      <c r="AD1197" s="153"/>
      <c r="AE1197" s="153"/>
      <c r="AF1197" s="153"/>
      <c r="AG1197" s="153"/>
      <c r="AH1197" s="153"/>
      <c r="AI1197" s="153"/>
      <c r="AJ1197" s="153"/>
      <c r="AK1197" s="153"/>
      <c r="AL1197" s="153"/>
      <c r="AM1197" s="153"/>
      <c r="AN1197" s="153"/>
      <c r="AO1197" s="153">
        <v>15</v>
      </c>
      <c r="AP1197" s="153"/>
      <c r="AQ1197" s="153"/>
      <c r="AR1197" s="153">
        <v>360</v>
      </c>
      <c r="AS1197" s="153"/>
      <c r="AT1197" s="153"/>
      <c r="AU1197" s="153"/>
      <c r="AV1197" s="153"/>
      <c r="AW1197" s="153"/>
      <c r="AX1197" s="153"/>
      <c r="AY1197" s="153"/>
      <c r="AZ1197" s="153"/>
      <c r="BA1197" s="153"/>
      <c r="BB1197" s="153"/>
      <c r="BC1197" s="153"/>
      <c r="BD1197" s="153"/>
      <c r="BE1197" s="153">
        <v>5</v>
      </c>
      <c r="BF1197" s="153"/>
      <c r="BG1197" s="223">
        <f t="shared" si="507"/>
        <v>480</v>
      </c>
      <c r="BH1197" s="224">
        <f t="shared" si="508"/>
        <v>8</v>
      </c>
      <c r="BI1197" s="225">
        <f t="shared" si="509"/>
        <v>0.916666666666667</v>
      </c>
      <c r="BJ1197" s="225">
        <f t="shared" si="510"/>
        <v>11.4583333333333</v>
      </c>
      <c r="BK1197" s="226">
        <f t="shared" si="511"/>
        <v>48.4848484848485</v>
      </c>
      <c r="BL1197" s="226">
        <f t="shared" si="512"/>
        <v>95</v>
      </c>
      <c r="BM1197" s="226">
        <f t="shared" si="498"/>
        <v>5.27777777777776</v>
      </c>
      <c r="BN1197" s="237">
        <f t="shared" si="513"/>
        <v>0.0833333333333333</v>
      </c>
      <c r="BO1197" s="237">
        <f t="shared" si="514"/>
        <v>712.5</v>
      </c>
      <c r="BP1197" s="237">
        <f t="shared" si="515"/>
        <v>7</v>
      </c>
      <c r="BQ1197" s="238">
        <f t="shared" si="516"/>
        <v>630</v>
      </c>
      <c r="BW1197" s="153">
        <f t="shared" si="504"/>
        <v>40</v>
      </c>
    </row>
    <row r="1198" spans="1:75">
      <c r="A1198" s="170">
        <v>1255</v>
      </c>
      <c r="B1198" s="171">
        <v>46070</v>
      </c>
      <c r="C1198" s="223" t="s">
        <v>99</v>
      </c>
      <c r="D1198" s="130" t="str">
        <f t="shared" si="517"/>
        <v>EG</v>
      </c>
      <c r="E1198" s="172" t="s">
        <v>125</v>
      </c>
      <c r="F1198" s="172" t="s">
        <v>122</v>
      </c>
      <c r="G1198" s="173" t="s">
        <v>157</v>
      </c>
      <c r="H1198" s="173"/>
      <c r="I1198" s="173"/>
      <c r="J1198" s="105">
        <v>208582</v>
      </c>
      <c r="K1198" s="197" t="str">
        <f>VLOOKUP(J1198,'[3]Item List (3)'!A$1:B$110000,2,FALSE)</f>
        <v>WS 81107 </v>
      </c>
      <c r="L1198" s="105">
        <v>260112012</v>
      </c>
      <c r="M1198" s="198" t="str">
        <f>IF((LEFT(J1198))="2",$L$2,$J$2)</f>
        <v>OR</v>
      </c>
      <c r="N1198" s="153">
        <v>40</v>
      </c>
      <c r="O1198" s="199">
        <f t="shared" si="496"/>
        <v>90</v>
      </c>
      <c r="P1198" s="153">
        <v>1</v>
      </c>
      <c r="Q1198" s="153">
        <v>233</v>
      </c>
      <c r="R1198" s="153"/>
      <c r="S1198" s="153"/>
      <c r="T1198" s="153"/>
      <c r="U1198" s="209">
        <f t="shared" si="506"/>
        <v>233</v>
      </c>
      <c r="V1198" s="153">
        <v>180</v>
      </c>
      <c r="W1198" s="153"/>
      <c r="X1198" s="153"/>
      <c r="Y1198" s="153"/>
      <c r="Z1198" s="153"/>
      <c r="AA1198" s="153"/>
      <c r="AB1198" s="153"/>
      <c r="AC1198" s="153"/>
      <c r="AD1198" s="153"/>
      <c r="AE1198" s="153"/>
      <c r="AF1198" s="153"/>
      <c r="AG1198" s="153"/>
      <c r="AH1198" s="153"/>
      <c r="AI1198" s="153"/>
      <c r="AJ1198" s="153"/>
      <c r="AK1198" s="153"/>
      <c r="AL1198" s="153"/>
      <c r="AM1198" s="153"/>
      <c r="AN1198" s="153"/>
      <c r="AO1198" s="153"/>
      <c r="AP1198" s="153"/>
      <c r="AQ1198" s="153"/>
      <c r="AR1198" s="153">
        <v>300</v>
      </c>
      <c r="AS1198" s="153"/>
      <c r="AT1198" s="153"/>
      <c r="AU1198" s="153"/>
      <c r="AV1198" s="153"/>
      <c r="AW1198" s="153"/>
      <c r="AX1198" s="153"/>
      <c r="AY1198" s="153"/>
      <c r="AZ1198" s="153"/>
      <c r="BA1198" s="153"/>
      <c r="BB1198" s="153"/>
      <c r="BC1198" s="153"/>
      <c r="BD1198" s="153"/>
      <c r="BE1198" s="153"/>
      <c r="BF1198" s="153"/>
      <c r="BG1198" s="223">
        <f t="shared" si="507"/>
        <v>480</v>
      </c>
      <c r="BH1198" s="224">
        <f t="shared" si="508"/>
        <v>8</v>
      </c>
      <c r="BI1198" s="225">
        <f t="shared" si="509"/>
        <v>3</v>
      </c>
      <c r="BJ1198" s="225">
        <f t="shared" si="510"/>
        <v>37.5</v>
      </c>
      <c r="BK1198" s="226">
        <f t="shared" si="511"/>
        <v>86.2962962962963</v>
      </c>
      <c r="BL1198" s="226">
        <f t="shared" si="512"/>
        <v>100</v>
      </c>
      <c r="BM1198" s="226">
        <f t="shared" si="498"/>
        <v>32.3611111111111</v>
      </c>
      <c r="BN1198" s="237">
        <f t="shared" si="513"/>
        <v>0</v>
      </c>
      <c r="BO1198" s="237">
        <f t="shared" si="514"/>
        <v>720</v>
      </c>
      <c r="BP1198" s="237">
        <f t="shared" si="515"/>
        <v>5</v>
      </c>
      <c r="BQ1198" s="238">
        <f t="shared" si="516"/>
        <v>450</v>
      </c>
      <c r="BW1198" s="153">
        <f t="shared" si="504"/>
        <v>233</v>
      </c>
    </row>
    <row r="1199" spans="1:75">
      <c r="A1199" s="170">
        <v>1256</v>
      </c>
      <c r="B1199" s="171">
        <v>46070</v>
      </c>
      <c r="C1199" s="223" t="s">
        <v>97</v>
      </c>
      <c r="D1199" s="130" t="str">
        <f t="shared" si="517"/>
        <v>EG</v>
      </c>
      <c r="E1199" s="172" t="s">
        <v>128</v>
      </c>
      <c r="F1199" s="172" t="s">
        <v>129</v>
      </c>
      <c r="G1199" s="173" t="s">
        <v>142</v>
      </c>
      <c r="H1199" s="173" t="s">
        <v>168</v>
      </c>
      <c r="I1199" s="173"/>
      <c r="J1199" s="105">
        <v>104246</v>
      </c>
      <c r="K1199" s="197" t="str">
        <f>VLOOKUP(J1199,'[3]Item List (3)'!A$1:B$110000,2,FALSE)</f>
        <v>IN. 208</v>
      </c>
      <c r="L1199" s="105">
        <v>260120003</v>
      </c>
      <c r="M1199" s="198" t="str">
        <f>IF((LEFT(J1199))="2",$L$2,$J$2)</f>
        <v>IR</v>
      </c>
      <c r="N1199" s="153">
        <v>20</v>
      </c>
      <c r="O1199" s="199">
        <f t="shared" si="496"/>
        <v>180</v>
      </c>
      <c r="P1199" s="153">
        <v>1</v>
      </c>
      <c r="Q1199" s="153">
        <v>75</v>
      </c>
      <c r="R1199" s="153">
        <v>5</v>
      </c>
      <c r="S1199" s="153"/>
      <c r="T1199" s="153"/>
      <c r="U1199" s="209">
        <f t="shared" si="506"/>
        <v>75</v>
      </c>
      <c r="V1199" s="153">
        <v>30</v>
      </c>
      <c r="W1199" s="153"/>
      <c r="X1199" s="153"/>
      <c r="Y1199" s="153"/>
      <c r="Z1199" s="153"/>
      <c r="AA1199" s="153"/>
      <c r="AB1199" s="153"/>
      <c r="AC1199" s="153"/>
      <c r="AD1199" s="153"/>
      <c r="AE1199" s="153"/>
      <c r="AF1199" s="153"/>
      <c r="AG1199" s="153"/>
      <c r="AH1199" s="153"/>
      <c r="AI1199" s="153"/>
      <c r="AJ1199" s="153"/>
      <c r="AK1199" s="153"/>
      <c r="AL1199" s="153"/>
      <c r="AM1199" s="153"/>
      <c r="AN1199" s="153"/>
      <c r="AO1199" s="153"/>
      <c r="AP1199" s="153"/>
      <c r="AQ1199" s="153"/>
      <c r="AR1199" s="153"/>
      <c r="AS1199" s="153"/>
      <c r="AT1199" s="153"/>
      <c r="AU1199" s="153"/>
      <c r="AV1199" s="153"/>
      <c r="AW1199" s="153"/>
      <c r="AX1199" s="153"/>
      <c r="AY1199" s="153"/>
      <c r="AZ1199" s="153"/>
      <c r="BA1199" s="153"/>
      <c r="BB1199" s="153"/>
      <c r="BC1199" s="153"/>
      <c r="BD1199" s="153"/>
      <c r="BE1199" s="153"/>
      <c r="BF1199" s="153"/>
      <c r="BG1199" s="223">
        <f t="shared" si="507"/>
        <v>30</v>
      </c>
      <c r="BH1199" s="224">
        <f t="shared" si="508"/>
        <v>0.5</v>
      </c>
      <c r="BI1199" s="225">
        <f t="shared" si="509"/>
        <v>0.5</v>
      </c>
      <c r="BJ1199" s="225">
        <f t="shared" si="510"/>
        <v>100</v>
      </c>
      <c r="BK1199" s="226">
        <f t="shared" si="511"/>
        <v>83.3333333333333</v>
      </c>
      <c r="BL1199" s="226">
        <f t="shared" si="512"/>
        <v>93.3333333333333</v>
      </c>
      <c r="BM1199" s="226">
        <f t="shared" si="498"/>
        <v>77.7777777777777</v>
      </c>
      <c r="BN1199" s="237">
        <f t="shared" si="513"/>
        <v>0</v>
      </c>
      <c r="BO1199" s="237">
        <f t="shared" si="514"/>
        <v>90</v>
      </c>
      <c r="BP1199" s="237">
        <f t="shared" si="515"/>
        <v>0</v>
      </c>
      <c r="BQ1199" s="238">
        <f t="shared" si="516"/>
        <v>0</v>
      </c>
      <c r="BW1199" s="153">
        <f t="shared" si="504"/>
        <v>75</v>
      </c>
    </row>
    <row r="1200" spans="1:75">
      <c r="A1200" s="170">
        <v>1257</v>
      </c>
      <c r="B1200" s="171">
        <v>46070</v>
      </c>
      <c r="C1200" s="223" t="s">
        <v>97</v>
      </c>
      <c r="D1200" s="130" t="str">
        <f t="shared" si="517"/>
        <v>EG</v>
      </c>
      <c r="E1200" s="172" t="s">
        <v>128</v>
      </c>
      <c r="F1200" s="172" t="s">
        <v>129</v>
      </c>
      <c r="G1200" s="173" t="s">
        <v>142</v>
      </c>
      <c r="H1200" s="173" t="s">
        <v>168</v>
      </c>
      <c r="I1200" s="173"/>
      <c r="J1200" s="105">
        <v>100261</v>
      </c>
      <c r="K1200" s="197" t="str">
        <f>VLOOKUP(J1200,'[3]Item List (3)'!A$1:B$110000,2,FALSE)</f>
        <v>IR. 211 YY4</v>
      </c>
      <c r="L1200" s="105">
        <v>260210004</v>
      </c>
      <c r="M1200" s="198" t="str">
        <f>IF((LEFT(J1200))="2",$L$2,$J$2)</f>
        <v>IR</v>
      </c>
      <c r="N1200" s="153">
        <v>20</v>
      </c>
      <c r="O1200" s="199">
        <f t="shared" si="496"/>
        <v>180</v>
      </c>
      <c r="P1200" s="153">
        <v>1</v>
      </c>
      <c r="Q1200" s="153">
        <v>300</v>
      </c>
      <c r="R1200" s="153"/>
      <c r="S1200" s="153"/>
      <c r="T1200" s="153"/>
      <c r="U1200" s="209">
        <f t="shared" si="506"/>
        <v>300</v>
      </c>
      <c r="V1200" s="153">
        <v>120</v>
      </c>
      <c r="W1200" s="153">
        <v>180</v>
      </c>
      <c r="X1200" s="153"/>
      <c r="Y1200" s="153"/>
      <c r="Z1200" s="153"/>
      <c r="AA1200" s="153"/>
      <c r="AB1200" s="153"/>
      <c r="AC1200" s="153"/>
      <c r="AD1200" s="153"/>
      <c r="AE1200" s="153"/>
      <c r="AF1200" s="153"/>
      <c r="AG1200" s="153"/>
      <c r="AH1200" s="153"/>
      <c r="AI1200" s="153"/>
      <c r="AJ1200" s="153"/>
      <c r="AK1200" s="153"/>
      <c r="AL1200" s="153"/>
      <c r="AM1200" s="153"/>
      <c r="AN1200" s="153"/>
      <c r="AO1200" s="153"/>
      <c r="AP1200" s="153"/>
      <c r="AQ1200" s="153"/>
      <c r="AR1200" s="153">
        <v>150</v>
      </c>
      <c r="AS1200" s="153"/>
      <c r="AT1200" s="153"/>
      <c r="AU1200" s="153"/>
      <c r="AV1200" s="153"/>
      <c r="AW1200" s="153"/>
      <c r="AX1200" s="153"/>
      <c r="AY1200" s="153"/>
      <c r="AZ1200" s="153"/>
      <c r="BA1200" s="153"/>
      <c r="BB1200" s="153"/>
      <c r="BC1200" s="153"/>
      <c r="BD1200" s="153"/>
      <c r="BE1200" s="153"/>
      <c r="BF1200" s="153"/>
      <c r="BG1200" s="223">
        <f t="shared" si="507"/>
        <v>450</v>
      </c>
      <c r="BH1200" s="224">
        <f t="shared" si="508"/>
        <v>7.5</v>
      </c>
      <c r="BI1200" s="225">
        <f t="shared" si="509"/>
        <v>2</v>
      </c>
      <c r="BJ1200" s="225">
        <f t="shared" si="510"/>
        <v>26.6666666666667</v>
      </c>
      <c r="BK1200" s="226">
        <f t="shared" si="511"/>
        <v>83.3333333333333</v>
      </c>
      <c r="BL1200" s="226">
        <f t="shared" si="512"/>
        <v>100</v>
      </c>
      <c r="BM1200" s="226">
        <f t="shared" si="498"/>
        <v>22.2222222222222</v>
      </c>
      <c r="BN1200" s="237">
        <f t="shared" si="513"/>
        <v>3</v>
      </c>
      <c r="BO1200" s="237">
        <f t="shared" si="514"/>
        <v>810</v>
      </c>
      <c r="BP1200" s="237">
        <f t="shared" si="515"/>
        <v>2.5</v>
      </c>
      <c r="BQ1200" s="238">
        <f t="shared" si="516"/>
        <v>450</v>
      </c>
      <c r="BW1200" s="153">
        <f t="shared" si="504"/>
        <v>300</v>
      </c>
    </row>
    <row r="1201" spans="1:75">
      <c r="A1201" s="170">
        <v>1258</v>
      </c>
      <c r="B1201" s="171">
        <v>46070</v>
      </c>
      <c r="C1201" s="223" t="s">
        <v>99</v>
      </c>
      <c r="D1201" s="130" t="str">
        <f t="shared" si="517"/>
        <v>EG</v>
      </c>
      <c r="E1201" s="172" t="s">
        <v>128</v>
      </c>
      <c r="F1201" s="172" t="s">
        <v>129</v>
      </c>
      <c r="G1201" s="173" t="s">
        <v>162</v>
      </c>
      <c r="H1201" s="173"/>
      <c r="I1201" s="173"/>
      <c r="J1201" s="105">
        <v>100261</v>
      </c>
      <c r="K1201" s="197" t="str">
        <f>VLOOKUP(J1201,'[3]Item List (3)'!A$1:B$110000,2,FALSE)</f>
        <v>IR. 211 YY4</v>
      </c>
      <c r="L1201" s="105">
        <v>260210004</v>
      </c>
      <c r="M1201" s="198" t="str">
        <f>IF((LEFT(J1201))="2",$L$2,$J$2)</f>
        <v>IR</v>
      </c>
      <c r="N1201" s="153">
        <v>20</v>
      </c>
      <c r="O1201" s="199">
        <f t="shared" si="496"/>
        <v>180</v>
      </c>
      <c r="P1201" s="153">
        <v>1</v>
      </c>
      <c r="Q1201" s="153">
        <v>1374</v>
      </c>
      <c r="R1201" s="153"/>
      <c r="S1201" s="153"/>
      <c r="T1201" s="153"/>
      <c r="U1201" s="209">
        <f t="shared" si="506"/>
        <v>1374</v>
      </c>
      <c r="V1201" s="153">
        <v>480</v>
      </c>
      <c r="W1201" s="153"/>
      <c r="X1201" s="153"/>
      <c r="Y1201" s="153"/>
      <c r="Z1201" s="153"/>
      <c r="AA1201" s="153"/>
      <c r="AB1201" s="153"/>
      <c r="AC1201" s="153"/>
      <c r="AD1201" s="153"/>
      <c r="AE1201" s="153"/>
      <c r="AF1201" s="153"/>
      <c r="AG1201" s="153"/>
      <c r="AH1201" s="153"/>
      <c r="AI1201" s="153"/>
      <c r="AJ1201" s="153"/>
      <c r="AK1201" s="153"/>
      <c r="AL1201" s="153"/>
      <c r="AM1201" s="153"/>
      <c r="AN1201" s="153"/>
      <c r="AO1201" s="153"/>
      <c r="AP1201" s="153"/>
      <c r="AQ1201" s="153"/>
      <c r="AR1201" s="153"/>
      <c r="AS1201" s="153"/>
      <c r="AT1201" s="153"/>
      <c r="AU1201" s="153"/>
      <c r="AV1201" s="153"/>
      <c r="AW1201" s="153"/>
      <c r="AX1201" s="153"/>
      <c r="AY1201" s="153"/>
      <c r="AZ1201" s="153"/>
      <c r="BA1201" s="153"/>
      <c r="BB1201" s="153"/>
      <c r="BC1201" s="153"/>
      <c r="BD1201" s="153"/>
      <c r="BE1201" s="153"/>
      <c r="BF1201" s="153"/>
      <c r="BG1201" s="223">
        <f t="shared" si="507"/>
        <v>480</v>
      </c>
      <c r="BH1201" s="224">
        <f t="shared" si="508"/>
        <v>8</v>
      </c>
      <c r="BI1201" s="225">
        <f t="shared" si="509"/>
        <v>8</v>
      </c>
      <c r="BJ1201" s="225">
        <f t="shared" si="510"/>
        <v>100</v>
      </c>
      <c r="BK1201" s="226">
        <f t="shared" si="511"/>
        <v>95.4166666666667</v>
      </c>
      <c r="BL1201" s="226">
        <f t="shared" si="512"/>
        <v>100</v>
      </c>
      <c r="BM1201" s="226">
        <f t="shared" si="498"/>
        <v>95.4166666666667</v>
      </c>
      <c r="BN1201" s="237">
        <f t="shared" si="513"/>
        <v>0</v>
      </c>
      <c r="BO1201" s="237">
        <f t="shared" si="514"/>
        <v>1440</v>
      </c>
      <c r="BP1201" s="237">
        <f t="shared" si="515"/>
        <v>0</v>
      </c>
      <c r="BQ1201" s="238">
        <f t="shared" si="516"/>
        <v>0</v>
      </c>
      <c r="BW1201" s="153">
        <f t="shared" si="504"/>
        <v>1374</v>
      </c>
    </row>
    <row r="1202" spans="1:75">
      <c r="A1202" s="170">
        <v>1259</v>
      </c>
      <c r="B1202" s="171">
        <v>46070</v>
      </c>
      <c r="C1202" s="223" t="s">
        <v>97</v>
      </c>
      <c r="D1202" s="130" t="str">
        <f t="shared" si="517"/>
        <v>EG</v>
      </c>
      <c r="E1202" s="172" t="s">
        <v>131</v>
      </c>
      <c r="F1202" s="172" t="s">
        <v>129</v>
      </c>
      <c r="G1202" s="173" t="s">
        <v>186</v>
      </c>
      <c r="H1202" s="173"/>
      <c r="I1202" s="173"/>
      <c r="J1202" s="105">
        <v>104246</v>
      </c>
      <c r="K1202" s="197" t="str">
        <f>VLOOKUP(J1202,'[3]Item List (3)'!A$1:B$110000,2,FALSE)</f>
        <v>IN. 208</v>
      </c>
      <c r="L1202" s="105">
        <v>260129016</v>
      </c>
      <c r="M1202" s="198" t="str">
        <f>IF((LEFT(J1202))="2",$L$2,$J$2)</f>
        <v>IR</v>
      </c>
      <c r="N1202" s="153">
        <v>40</v>
      </c>
      <c r="O1202" s="199">
        <f t="shared" si="496"/>
        <v>90</v>
      </c>
      <c r="P1202" s="153">
        <v>1</v>
      </c>
      <c r="Q1202" s="153">
        <v>579</v>
      </c>
      <c r="R1202" s="153"/>
      <c r="S1202" s="153"/>
      <c r="T1202" s="153"/>
      <c r="U1202" s="209">
        <f t="shared" si="506"/>
        <v>579</v>
      </c>
      <c r="V1202" s="153">
        <v>420</v>
      </c>
      <c r="W1202" s="153"/>
      <c r="X1202" s="153"/>
      <c r="Y1202" s="153"/>
      <c r="Z1202" s="153"/>
      <c r="AA1202" s="153"/>
      <c r="AB1202" s="153"/>
      <c r="AC1202" s="153"/>
      <c r="AD1202" s="153"/>
      <c r="AE1202" s="153"/>
      <c r="AF1202" s="153"/>
      <c r="AG1202" s="153"/>
      <c r="AH1202" s="153"/>
      <c r="AI1202" s="153"/>
      <c r="AJ1202" s="153"/>
      <c r="AK1202" s="153"/>
      <c r="AL1202" s="153"/>
      <c r="AM1202" s="153"/>
      <c r="AN1202" s="153"/>
      <c r="AO1202" s="153"/>
      <c r="AP1202" s="153"/>
      <c r="AQ1202" s="153"/>
      <c r="AR1202" s="153">
        <v>60</v>
      </c>
      <c r="AS1202" s="153"/>
      <c r="AT1202" s="153"/>
      <c r="AU1202" s="153"/>
      <c r="AV1202" s="153"/>
      <c r="AW1202" s="153"/>
      <c r="AX1202" s="153"/>
      <c r="AY1202" s="153"/>
      <c r="AZ1202" s="153"/>
      <c r="BA1202" s="153"/>
      <c r="BB1202" s="153"/>
      <c r="BC1202" s="153"/>
      <c r="BD1202" s="153"/>
      <c r="BE1202" s="153"/>
      <c r="BF1202" s="153"/>
      <c r="BG1202" s="223">
        <f t="shared" si="507"/>
        <v>480</v>
      </c>
      <c r="BH1202" s="224">
        <f t="shared" si="508"/>
        <v>8</v>
      </c>
      <c r="BI1202" s="225">
        <f t="shared" si="509"/>
        <v>7</v>
      </c>
      <c r="BJ1202" s="225">
        <f t="shared" si="510"/>
        <v>87.5</v>
      </c>
      <c r="BK1202" s="226">
        <f t="shared" si="511"/>
        <v>91.9047619047619</v>
      </c>
      <c r="BL1202" s="226">
        <f t="shared" si="512"/>
        <v>100</v>
      </c>
      <c r="BM1202" s="226">
        <f t="shared" si="498"/>
        <v>80.4166666666667</v>
      </c>
      <c r="BN1202" s="237">
        <f t="shared" si="513"/>
        <v>0</v>
      </c>
      <c r="BO1202" s="237">
        <f t="shared" si="514"/>
        <v>720</v>
      </c>
      <c r="BP1202" s="237">
        <f t="shared" si="515"/>
        <v>1</v>
      </c>
      <c r="BQ1202" s="238">
        <f t="shared" si="516"/>
        <v>90</v>
      </c>
      <c r="BR1202" s="140">
        <v>1</v>
      </c>
      <c r="BW1202" s="153">
        <f t="shared" si="504"/>
        <v>579</v>
      </c>
    </row>
    <row r="1203" spans="1:75">
      <c r="A1203" s="170">
        <v>1260</v>
      </c>
      <c r="B1203" s="171">
        <v>46070</v>
      </c>
      <c r="C1203" s="223" t="s">
        <v>99</v>
      </c>
      <c r="D1203" s="130" t="str">
        <f t="shared" si="517"/>
        <v>EG</v>
      </c>
      <c r="E1203" s="172" t="s">
        <v>131</v>
      </c>
      <c r="F1203" s="172" t="s">
        <v>129</v>
      </c>
      <c r="G1203" s="173" t="s">
        <v>186</v>
      </c>
      <c r="H1203" s="173"/>
      <c r="I1203" s="173"/>
      <c r="J1203" s="105">
        <v>104246</v>
      </c>
      <c r="K1203" s="197" t="str">
        <f>VLOOKUP(J1203,'[3]Item List (3)'!A$1:B$110000,2,FALSE)</f>
        <v>IN. 208</v>
      </c>
      <c r="L1203" s="105">
        <v>260129016</v>
      </c>
      <c r="M1203" s="198" t="str">
        <f>IF((LEFT(J1203))="2",$L$2,$J$2)</f>
        <v>IR</v>
      </c>
      <c r="N1203" s="153">
        <v>40</v>
      </c>
      <c r="O1203" s="199">
        <f t="shared" si="496"/>
        <v>90</v>
      </c>
      <c r="P1203" s="153">
        <v>1</v>
      </c>
      <c r="Q1203" s="153">
        <v>254</v>
      </c>
      <c r="R1203" s="153"/>
      <c r="S1203" s="153"/>
      <c r="T1203" s="153"/>
      <c r="U1203" s="209">
        <f t="shared" si="506"/>
        <v>254</v>
      </c>
      <c r="V1203" s="153">
        <v>180</v>
      </c>
      <c r="W1203" s="153"/>
      <c r="X1203" s="153"/>
      <c r="Y1203" s="153"/>
      <c r="Z1203" s="153"/>
      <c r="AA1203" s="153"/>
      <c r="AB1203" s="153"/>
      <c r="AC1203" s="153"/>
      <c r="AD1203" s="153"/>
      <c r="AE1203" s="153"/>
      <c r="AF1203" s="153"/>
      <c r="AG1203" s="153"/>
      <c r="AH1203" s="153"/>
      <c r="AI1203" s="153"/>
      <c r="AJ1203" s="153"/>
      <c r="AK1203" s="153"/>
      <c r="AL1203" s="153"/>
      <c r="AM1203" s="153"/>
      <c r="AN1203" s="153"/>
      <c r="AO1203" s="153"/>
      <c r="AP1203" s="153"/>
      <c r="AQ1203" s="153"/>
      <c r="AR1203" s="153">
        <v>300</v>
      </c>
      <c r="AS1203" s="153"/>
      <c r="AT1203" s="153"/>
      <c r="AU1203" s="153"/>
      <c r="AV1203" s="153"/>
      <c r="AW1203" s="153"/>
      <c r="AX1203" s="153"/>
      <c r="AY1203" s="153"/>
      <c r="AZ1203" s="153"/>
      <c r="BA1203" s="153"/>
      <c r="BB1203" s="153"/>
      <c r="BC1203" s="153"/>
      <c r="BD1203" s="153"/>
      <c r="BE1203" s="153"/>
      <c r="BF1203" s="153"/>
      <c r="BG1203" s="223">
        <f t="shared" si="507"/>
        <v>480</v>
      </c>
      <c r="BH1203" s="224">
        <f t="shared" si="508"/>
        <v>8</v>
      </c>
      <c r="BI1203" s="225">
        <f t="shared" si="509"/>
        <v>3</v>
      </c>
      <c r="BJ1203" s="225">
        <f t="shared" si="510"/>
        <v>37.5</v>
      </c>
      <c r="BK1203" s="226">
        <f t="shared" si="511"/>
        <v>94.0740740740741</v>
      </c>
      <c r="BL1203" s="226">
        <f t="shared" si="512"/>
        <v>100</v>
      </c>
      <c r="BM1203" s="226">
        <f t="shared" si="498"/>
        <v>35.2777777777778</v>
      </c>
      <c r="BN1203" s="237">
        <f t="shared" si="513"/>
        <v>0</v>
      </c>
      <c r="BO1203" s="237">
        <f t="shared" si="514"/>
        <v>720</v>
      </c>
      <c r="BP1203" s="237">
        <f t="shared" si="515"/>
        <v>5</v>
      </c>
      <c r="BQ1203" s="238">
        <f t="shared" si="516"/>
        <v>450</v>
      </c>
      <c r="BW1203" s="153">
        <f t="shared" si="504"/>
        <v>254</v>
      </c>
    </row>
    <row r="1204" spans="1:75">
      <c r="A1204" s="170">
        <v>1261</v>
      </c>
      <c r="B1204" s="171">
        <v>46070</v>
      </c>
      <c r="C1204" s="223" t="s">
        <v>97</v>
      </c>
      <c r="D1204" s="130" t="str">
        <f t="shared" si="517"/>
        <v>IG</v>
      </c>
      <c r="E1204" s="172" t="s">
        <v>132</v>
      </c>
      <c r="F1204" s="172" t="s">
        <v>134</v>
      </c>
      <c r="G1204" s="173" t="s">
        <v>154</v>
      </c>
      <c r="H1204" s="173"/>
      <c r="I1204" s="173"/>
      <c r="J1204" s="105">
        <v>104249</v>
      </c>
      <c r="K1204" s="197" t="str">
        <f>VLOOKUP(J1204,'[3]Item List (3)'!A$1:B$110000,2,FALSE)</f>
        <v>IW. BDA-4003</v>
      </c>
      <c r="L1204" s="105">
        <v>260120002</v>
      </c>
      <c r="M1204" s="198" t="str">
        <f>IF((LEFT(J1204))="2",$L$2,$J$2)</f>
        <v>IR</v>
      </c>
      <c r="N1204" s="153">
        <v>23</v>
      </c>
      <c r="O1204" s="199">
        <f t="shared" si="496"/>
        <v>156.521739130435</v>
      </c>
      <c r="P1204" s="153">
        <v>1</v>
      </c>
      <c r="Q1204" s="153">
        <v>1193</v>
      </c>
      <c r="R1204" s="153">
        <v>7</v>
      </c>
      <c r="S1204" s="153">
        <v>7</v>
      </c>
      <c r="T1204" s="153"/>
      <c r="U1204" s="209">
        <f t="shared" si="506"/>
        <v>1200</v>
      </c>
      <c r="V1204" s="153">
        <v>460</v>
      </c>
      <c r="W1204" s="153"/>
      <c r="X1204" s="153"/>
      <c r="Y1204" s="153"/>
      <c r="Z1204" s="153"/>
      <c r="AA1204" s="153"/>
      <c r="AB1204" s="153"/>
      <c r="AC1204" s="153"/>
      <c r="AD1204" s="153"/>
      <c r="AE1204" s="153"/>
      <c r="AF1204" s="153"/>
      <c r="AG1204" s="153"/>
      <c r="AH1204" s="153"/>
      <c r="AI1204" s="153"/>
      <c r="AJ1204" s="153"/>
      <c r="AK1204" s="153"/>
      <c r="AL1204" s="153"/>
      <c r="AM1204" s="153"/>
      <c r="AN1204" s="153"/>
      <c r="AO1204" s="153"/>
      <c r="AP1204" s="153">
        <v>20</v>
      </c>
      <c r="AQ1204" s="153"/>
      <c r="AR1204" s="153"/>
      <c r="AS1204" s="153"/>
      <c r="AT1204" s="153"/>
      <c r="AU1204" s="153"/>
      <c r="AV1204" s="153"/>
      <c r="AW1204" s="153"/>
      <c r="AX1204" s="153"/>
      <c r="AY1204" s="153"/>
      <c r="AZ1204" s="153"/>
      <c r="BA1204" s="153"/>
      <c r="BB1204" s="153"/>
      <c r="BC1204" s="153"/>
      <c r="BD1204" s="153"/>
      <c r="BE1204" s="153"/>
      <c r="BF1204" s="153"/>
      <c r="BG1204" s="223">
        <f t="shared" si="507"/>
        <v>480</v>
      </c>
      <c r="BH1204" s="224">
        <f t="shared" si="508"/>
        <v>8</v>
      </c>
      <c r="BI1204" s="225">
        <f t="shared" si="509"/>
        <v>7.66666666666667</v>
      </c>
      <c r="BJ1204" s="225">
        <f t="shared" si="510"/>
        <v>95.8333333333333</v>
      </c>
      <c r="BK1204" s="226">
        <f t="shared" si="511"/>
        <v>100</v>
      </c>
      <c r="BL1204" s="226">
        <f t="shared" si="512"/>
        <v>98.8333333333333</v>
      </c>
      <c r="BM1204" s="226">
        <f t="shared" si="498"/>
        <v>94.7152777777777</v>
      </c>
      <c r="BN1204" s="237">
        <f t="shared" si="513"/>
        <v>0.333333333333333</v>
      </c>
      <c r="BO1204" s="237">
        <f t="shared" si="514"/>
        <v>1200</v>
      </c>
      <c r="BP1204" s="237">
        <f t="shared" si="515"/>
        <v>0</v>
      </c>
      <c r="BQ1204" s="238">
        <f t="shared" si="516"/>
        <v>0</v>
      </c>
      <c r="BR1204" s="140">
        <v>1</v>
      </c>
      <c r="BW1204" s="153">
        <f t="shared" si="504"/>
        <v>1193</v>
      </c>
    </row>
    <row r="1205" spans="1:75">
      <c r="A1205" s="170">
        <v>1262</v>
      </c>
      <c r="B1205" s="171">
        <v>46070</v>
      </c>
      <c r="C1205" s="223" t="s">
        <v>99</v>
      </c>
      <c r="D1205" s="130" t="str">
        <f t="shared" si="517"/>
        <v>IG</v>
      </c>
      <c r="E1205" s="172" t="s">
        <v>132</v>
      </c>
      <c r="F1205" s="172" t="s">
        <v>134</v>
      </c>
      <c r="G1205" s="173" t="s">
        <v>148</v>
      </c>
      <c r="H1205" s="173"/>
      <c r="I1205" s="173"/>
      <c r="J1205" s="105">
        <v>104249</v>
      </c>
      <c r="K1205" s="197" t="str">
        <f>VLOOKUP(J1205,'[3]Item List (3)'!A$1:B$110000,2,FALSE)</f>
        <v>IW. BDA-4003</v>
      </c>
      <c r="L1205" s="105">
        <v>260120002</v>
      </c>
      <c r="M1205" s="198" t="str">
        <f>IF((LEFT(J1205))="2",$L$2,$J$2)</f>
        <v>IR</v>
      </c>
      <c r="N1205" s="153">
        <v>23</v>
      </c>
      <c r="O1205" s="199">
        <f t="shared" si="496"/>
        <v>156.521739130435</v>
      </c>
      <c r="P1205" s="153">
        <v>1</v>
      </c>
      <c r="Q1205" s="153">
        <v>1228</v>
      </c>
      <c r="R1205" s="153">
        <v>2</v>
      </c>
      <c r="S1205" s="153">
        <v>8</v>
      </c>
      <c r="T1205" s="153"/>
      <c r="U1205" s="209">
        <f t="shared" si="506"/>
        <v>1236</v>
      </c>
      <c r="V1205" s="153">
        <v>470</v>
      </c>
      <c r="W1205" s="153"/>
      <c r="X1205" s="153"/>
      <c r="Y1205" s="153"/>
      <c r="Z1205" s="153"/>
      <c r="AA1205" s="153"/>
      <c r="AB1205" s="153"/>
      <c r="AC1205" s="153"/>
      <c r="AD1205" s="153"/>
      <c r="AE1205" s="153"/>
      <c r="AF1205" s="153"/>
      <c r="AG1205" s="153"/>
      <c r="AH1205" s="153"/>
      <c r="AI1205" s="153"/>
      <c r="AJ1205" s="153"/>
      <c r="AK1205" s="153"/>
      <c r="AL1205" s="153"/>
      <c r="AM1205" s="153"/>
      <c r="AN1205" s="153"/>
      <c r="AO1205" s="153"/>
      <c r="AP1205" s="153">
        <v>10</v>
      </c>
      <c r="AQ1205" s="153"/>
      <c r="AR1205" s="153"/>
      <c r="AS1205" s="153"/>
      <c r="AT1205" s="153"/>
      <c r="AU1205" s="153"/>
      <c r="AV1205" s="153"/>
      <c r="AW1205" s="153"/>
      <c r="AX1205" s="153"/>
      <c r="AY1205" s="153"/>
      <c r="AZ1205" s="153"/>
      <c r="BA1205" s="153"/>
      <c r="BB1205" s="153"/>
      <c r="BC1205" s="153"/>
      <c r="BD1205" s="153"/>
      <c r="BE1205" s="153"/>
      <c r="BF1205" s="153"/>
      <c r="BG1205" s="223">
        <f t="shared" si="507"/>
        <v>480</v>
      </c>
      <c r="BH1205" s="224">
        <f t="shared" si="508"/>
        <v>8</v>
      </c>
      <c r="BI1205" s="225">
        <f t="shared" si="509"/>
        <v>7.83333333333333</v>
      </c>
      <c r="BJ1205" s="225">
        <f t="shared" si="510"/>
        <v>97.9166666666667</v>
      </c>
      <c r="BK1205" s="226">
        <f t="shared" si="511"/>
        <v>100.808510638298</v>
      </c>
      <c r="BL1205" s="226">
        <f t="shared" si="512"/>
        <v>99.1909385113269</v>
      </c>
      <c r="BM1205" s="226">
        <f t="shared" si="498"/>
        <v>97.9097222222224</v>
      </c>
      <c r="BN1205" s="237">
        <f t="shared" si="513"/>
        <v>0.166666666666667</v>
      </c>
      <c r="BO1205" s="237">
        <f t="shared" si="514"/>
        <v>1226.08695652174</v>
      </c>
      <c r="BP1205" s="237">
        <f t="shared" si="515"/>
        <v>0</v>
      </c>
      <c r="BQ1205" s="238">
        <f t="shared" si="516"/>
        <v>0</v>
      </c>
      <c r="BR1205" s="140">
        <v>1</v>
      </c>
      <c r="BT1205" s="140">
        <v>1</v>
      </c>
      <c r="BU1205" s="141">
        <v>1</v>
      </c>
      <c r="BW1205" s="153">
        <f t="shared" si="504"/>
        <v>1228</v>
      </c>
    </row>
    <row r="1206" spans="1:75">
      <c r="A1206" s="170">
        <v>1263</v>
      </c>
      <c r="B1206" s="171">
        <v>46070</v>
      </c>
      <c r="C1206" s="223" t="s">
        <v>97</v>
      </c>
      <c r="D1206" s="130" t="str">
        <f t="shared" si="517"/>
        <v>IG</v>
      </c>
      <c r="E1206" s="172" t="s">
        <v>133</v>
      </c>
      <c r="F1206" s="172" t="s">
        <v>134</v>
      </c>
      <c r="G1206" s="173" t="s">
        <v>136</v>
      </c>
      <c r="H1206" s="173"/>
      <c r="I1206" s="173"/>
      <c r="J1206" s="105">
        <v>100742</v>
      </c>
      <c r="K1206" s="197" t="str">
        <f>VLOOKUP(J1206,'[3]Item List (3)'!A$1:B$110000,2,FALSE)</f>
        <v>IR.IR 32X41X28 </v>
      </c>
      <c r="L1206" s="105">
        <v>260127002</v>
      </c>
      <c r="M1206" s="198" t="str">
        <f>IF((LEFT(J1206))="2",$L$2,$J$2)</f>
        <v>IR</v>
      </c>
      <c r="N1206" s="153">
        <v>35</v>
      </c>
      <c r="O1206" s="199">
        <f t="shared" si="496"/>
        <v>102.857142857143</v>
      </c>
      <c r="P1206" s="153">
        <v>1</v>
      </c>
      <c r="Q1206" s="153">
        <v>643</v>
      </c>
      <c r="R1206" s="153">
        <v>11</v>
      </c>
      <c r="S1206" s="153">
        <v>11</v>
      </c>
      <c r="T1206" s="153"/>
      <c r="U1206" s="209">
        <f t="shared" si="506"/>
        <v>654</v>
      </c>
      <c r="V1206" s="153">
        <v>425</v>
      </c>
      <c r="W1206" s="153"/>
      <c r="X1206" s="153"/>
      <c r="Y1206" s="153"/>
      <c r="Z1206" s="153">
        <v>10</v>
      </c>
      <c r="AA1206" s="153"/>
      <c r="AB1206" s="153"/>
      <c r="AC1206" s="153"/>
      <c r="AD1206" s="153"/>
      <c r="AE1206" s="153">
        <v>5</v>
      </c>
      <c r="AF1206" s="153"/>
      <c r="AG1206" s="153"/>
      <c r="AH1206" s="153"/>
      <c r="AI1206" s="153"/>
      <c r="AJ1206" s="153"/>
      <c r="AK1206" s="153"/>
      <c r="AL1206" s="153"/>
      <c r="AM1206" s="153"/>
      <c r="AN1206" s="153"/>
      <c r="AO1206" s="153"/>
      <c r="AP1206" s="153">
        <v>30</v>
      </c>
      <c r="AQ1206" s="153"/>
      <c r="AR1206" s="153"/>
      <c r="AS1206" s="153"/>
      <c r="AT1206" s="153"/>
      <c r="AU1206" s="153"/>
      <c r="AV1206" s="153"/>
      <c r="AW1206" s="153"/>
      <c r="AX1206" s="153"/>
      <c r="AY1206" s="153"/>
      <c r="AZ1206" s="153"/>
      <c r="BA1206" s="153"/>
      <c r="BB1206" s="153"/>
      <c r="BC1206" s="153">
        <v>10</v>
      </c>
      <c r="BD1206" s="153"/>
      <c r="BE1206" s="153"/>
      <c r="BF1206" s="153"/>
      <c r="BG1206" s="223">
        <f t="shared" si="507"/>
        <v>480</v>
      </c>
      <c r="BH1206" s="224">
        <f t="shared" si="508"/>
        <v>8</v>
      </c>
      <c r="BI1206" s="225">
        <f t="shared" si="509"/>
        <v>7.08333333333333</v>
      </c>
      <c r="BJ1206" s="225">
        <f t="shared" si="510"/>
        <v>88.5416666666667</v>
      </c>
      <c r="BK1206" s="226">
        <f t="shared" si="511"/>
        <v>89.7647058823529</v>
      </c>
      <c r="BL1206" s="226">
        <f t="shared" si="512"/>
        <v>96.6360856269113</v>
      </c>
      <c r="BM1206" s="226">
        <f t="shared" si="498"/>
        <v>76.8055555555555</v>
      </c>
      <c r="BN1206" s="237">
        <f t="shared" si="513"/>
        <v>0.5</v>
      </c>
      <c r="BO1206" s="237">
        <f t="shared" si="514"/>
        <v>771.428571428571</v>
      </c>
      <c r="BP1206" s="237">
        <f t="shared" si="515"/>
        <v>0.416666666666667</v>
      </c>
      <c r="BQ1206" s="238">
        <f t="shared" si="516"/>
        <v>42.8571428571429</v>
      </c>
      <c r="BW1206" s="153">
        <f t="shared" si="504"/>
        <v>643</v>
      </c>
    </row>
    <row r="1207" spans="1:75">
      <c r="A1207" s="170">
        <v>1264</v>
      </c>
      <c r="B1207" s="171">
        <v>46070</v>
      </c>
      <c r="C1207" s="223" t="s">
        <v>99</v>
      </c>
      <c r="D1207" s="130" t="str">
        <f t="shared" si="517"/>
        <v>IG</v>
      </c>
      <c r="E1207" s="172" t="s">
        <v>133</v>
      </c>
      <c r="F1207" s="172" t="s">
        <v>134</v>
      </c>
      <c r="G1207" s="173" t="s">
        <v>183</v>
      </c>
      <c r="H1207" s="173"/>
      <c r="I1207" s="173"/>
      <c r="J1207" s="105">
        <v>100742</v>
      </c>
      <c r="K1207" s="197" t="str">
        <f>VLOOKUP(J1207,'[3]Item List (3)'!A$1:B$110000,2,FALSE)</f>
        <v>IR.IR 32X41X28 </v>
      </c>
      <c r="L1207" s="105">
        <v>260127002</v>
      </c>
      <c r="M1207" s="198" t="str">
        <f>IF((LEFT(J1207))="2",$L$2,$J$2)</f>
        <v>IR</v>
      </c>
      <c r="N1207" s="153">
        <v>35</v>
      </c>
      <c r="O1207" s="199">
        <f t="shared" si="496"/>
        <v>102.857142857143</v>
      </c>
      <c r="P1207" s="153">
        <v>1</v>
      </c>
      <c r="Q1207" s="153">
        <v>678</v>
      </c>
      <c r="R1207" s="153">
        <v>6</v>
      </c>
      <c r="S1207" s="153">
        <v>4</v>
      </c>
      <c r="T1207" s="153"/>
      <c r="U1207" s="209">
        <f t="shared" si="506"/>
        <v>682</v>
      </c>
      <c r="V1207" s="153">
        <v>440</v>
      </c>
      <c r="W1207" s="153"/>
      <c r="X1207" s="153">
        <v>10</v>
      </c>
      <c r="Y1207" s="153"/>
      <c r="Z1207" s="153"/>
      <c r="AA1207" s="153"/>
      <c r="AB1207" s="153"/>
      <c r="AC1207" s="153"/>
      <c r="AD1207" s="153"/>
      <c r="AE1207" s="153"/>
      <c r="AF1207" s="153"/>
      <c r="AG1207" s="153"/>
      <c r="AH1207" s="153"/>
      <c r="AI1207" s="153"/>
      <c r="AJ1207" s="153"/>
      <c r="AK1207" s="153"/>
      <c r="AL1207" s="153"/>
      <c r="AM1207" s="153"/>
      <c r="AN1207" s="153"/>
      <c r="AO1207" s="153"/>
      <c r="AP1207" s="153">
        <v>30</v>
      </c>
      <c r="AQ1207" s="153"/>
      <c r="AR1207" s="153"/>
      <c r="AS1207" s="153"/>
      <c r="AT1207" s="153"/>
      <c r="AU1207" s="153"/>
      <c r="AV1207" s="153"/>
      <c r="AW1207" s="153"/>
      <c r="AX1207" s="153"/>
      <c r="AY1207" s="153"/>
      <c r="AZ1207" s="153"/>
      <c r="BA1207" s="153"/>
      <c r="BB1207" s="153"/>
      <c r="BC1207" s="153"/>
      <c r="BD1207" s="153"/>
      <c r="BE1207" s="153"/>
      <c r="BF1207" s="153"/>
      <c r="BG1207" s="223">
        <f t="shared" si="507"/>
        <v>480</v>
      </c>
      <c r="BH1207" s="224">
        <f t="shared" si="508"/>
        <v>8</v>
      </c>
      <c r="BI1207" s="225">
        <f t="shared" si="509"/>
        <v>7.33333333333333</v>
      </c>
      <c r="BJ1207" s="225">
        <f t="shared" si="510"/>
        <v>91.6666666666667</v>
      </c>
      <c r="BK1207" s="226">
        <f t="shared" si="511"/>
        <v>90.4166666666667</v>
      </c>
      <c r="BL1207" s="226">
        <f t="shared" si="512"/>
        <v>98.533724340176</v>
      </c>
      <c r="BM1207" s="226">
        <f t="shared" si="498"/>
        <v>81.6666666666667</v>
      </c>
      <c r="BN1207" s="237">
        <f t="shared" si="513"/>
        <v>0.5</v>
      </c>
      <c r="BO1207" s="237">
        <f t="shared" si="514"/>
        <v>771.428571428571</v>
      </c>
      <c r="BP1207" s="237">
        <f t="shared" si="515"/>
        <v>0.166666666666667</v>
      </c>
      <c r="BQ1207" s="238">
        <f t="shared" si="516"/>
        <v>17.1428571428571</v>
      </c>
      <c r="BW1207" s="153">
        <f t="shared" si="504"/>
        <v>678</v>
      </c>
    </row>
    <row r="1208" spans="1:75">
      <c r="A1208" s="170">
        <v>1265</v>
      </c>
      <c r="B1208" s="171">
        <v>46070</v>
      </c>
      <c r="C1208" s="223" t="s">
        <v>97</v>
      </c>
      <c r="D1208" s="130" t="str">
        <f t="shared" si="517"/>
        <v>IG</v>
      </c>
      <c r="E1208" s="172" t="s">
        <v>137</v>
      </c>
      <c r="F1208" s="172" t="s">
        <v>134</v>
      </c>
      <c r="G1208" s="173" t="s">
        <v>186</v>
      </c>
      <c r="H1208" s="173" t="s">
        <v>123</v>
      </c>
      <c r="I1208" s="173"/>
      <c r="J1208" s="105">
        <v>104246</v>
      </c>
      <c r="K1208" s="197" t="str">
        <f>VLOOKUP(J1208,'[3]Item List (3)'!A$1:B$110000,2,FALSE)</f>
        <v>IN. 208</v>
      </c>
      <c r="L1208" s="105">
        <v>260120003</v>
      </c>
      <c r="M1208" s="198" t="str">
        <f>IF((LEFT(J1208))="2",$L$2,$J$2)</f>
        <v>IR</v>
      </c>
      <c r="N1208" s="153">
        <v>25</v>
      </c>
      <c r="O1208" s="199">
        <f t="shared" si="496"/>
        <v>144</v>
      </c>
      <c r="P1208" s="153">
        <v>1</v>
      </c>
      <c r="Q1208" s="153">
        <v>469</v>
      </c>
      <c r="R1208" s="153">
        <v>50</v>
      </c>
      <c r="S1208" s="153">
        <v>19</v>
      </c>
      <c r="T1208" s="153"/>
      <c r="U1208" s="209">
        <f t="shared" si="506"/>
        <v>488</v>
      </c>
      <c r="V1208" s="153">
        <v>400</v>
      </c>
      <c r="W1208" s="153"/>
      <c r="X1208" s="153"/>
      <c r="Y1208" s="153"/>
      <c r="Z1208" s="153">
        <v>20</v>
      </c>
      <c r="AA1208" s="153"/>
      <c r="AB1208" s="153"/>
      <c r="AC1208" s="153">
        <v>30</v>
      </c>
      <c r="AD1208" s="153"/>
      <c r="AE1208" s="153">
        <v>10</v>
      </c>
      <c r="AF1208" s="153"/>
      <c r="AG1208" s="153"/>
      <c r="AH1208" s="153"/>
      <c r="AI1208" s="153"/>
      <c r="AJ1208" s="153"/>
      <c r="AK1208" s="153"/>
      <c r="AL1208" s="153"/>
      <c r="AM1208" s="153"/>
      <c r="AN1208" s="153"/>
      <c r="AO1208" s="153"/>
      <c r="AP1208" s="153">
        <v>20</v>
      </c>
      <c r="AQ1208" s="153"/>
      <c r="AR1208" s="153"/>
      <c r="AS1208" s="153"/>
      <c r="AT1208" s="153"/>
      <c r="AU1208" s="153"/>
      <c r="AV1208" s="153"/>
      <c r="AW1208" s="153"/>
      <c r="AX1208" s="153"/>
      <c r="AY1208" s="153"/>
      <c r="AZ1208" s="153"/>
      <c r="BA1208" s="153"/>
      <c r="BB1208" s="153"/>
      <c r="BC1208" s="153"/>
      <c r="BD1208" s="153"/>
      <c r="BE1208" s="153"/>
      <c r="BF1208" s="153"/>
      <c r="BG1208" s="223">
        <f t="shared" si="507"/>
        <v>480</v>
      </c>
      <c r="BH1208" s="224">
        <f t="shared" si="508"/>
        <v>8</v>
      </c>
      <c r="BI1208" s="225">
        <f t="shared" si="509"/>
        <v>6.66666666666667</v>
      </c>
      <c r="BJ1208" s="225">
        <f t="shared" si="510"/>
        <v>83.3333333333333</v>
      </c>
      <c r="BK1208" s="226">
        <f t="shared" si="511"/>
        <v>50.8333333333333</v>
      </c>
      <c r="BL1208" s="226">
        <f t="shared" si="512"/>
        <v>85.8606557377049</v>
      </c>
      <c r="BM1208" s="226">
        <f t="shared" si="498"/>
        <v>36.3715277777777</v>
      </c>
      <c r="BN1208" s="237">
        <f t="shared" si="513"/>
        <v>0.333333333333333</v>
      </c>
      <c r="BO1208" s="237">
        <f t="shared" si="514"/>
        <v>1104</v>
      </c>
      <c r="BP1208" s="237">
        <f t="shared" si="515"/>
        <v>1</v>
      </c>
      <c r="BQ1208" s="238">
        <f t="shared" si="516"/>
        <v>144</v>
      </c>
      <c r="BW1208" s="153">
        <f t="shared" si="504"/>
        <v>469</v>
      </c>
    </row>
    <row r="1209" spans="1:75">
      <c r="A1209" s="170">
        <v>1266</v>
      </c>
      <c r="B1209" s="171">
        <v>46070</v>
      </c>
      <c r="C1209" s="223" t="s">
        <v>99</v>
      </c>
      <c r="D1209" s="130" t="str">
        <f t="shared" si="517"/>
        <v>IG</v>
      </c>
      <c r="E1209" s="172" t="s">
        <v>137</v>
      </c>
      <c r="F1209" s="172" t="s">
        <v>134</v>
      </c>
      <c r="G1209" s="173" t="s">
        <v>151</v>
      </c>
      <c r="H1209" s="173"/>
      <c r="I1209" s="173"/>
      <c r="J1209" s="105">
        <v>104246</v>
      </c>
      <c r="K1209" s="197" t="str">
        <f>VLOOKUP(J1209,'[3]Item List (3)'!A$1:B$110000,2,FALSE)</f>
        <v>IN. 208</v>
      </c>
      <c r="L1209" s="105">
        <v>260120003</v>
      </c>
      <c r="M1209" s="198" t="str">
        <f>IF((LEFT(J1209))="2",$L$2,$J$2)</f>
        <v>IR</v>
      </c>
      <c r="N1209" s="153">
        <v>25</v>
      </c>
      <c r="O1209" s="199">
        <f t="shared" si="496"/>
        <v>144</v>
      </c>
      <c r="P1209" s="153">
        <v>1</v>
      </c>
      <c r="Q1209" s="153">
        <v>470</v>
      </c>
      <c r="R1209" s="153">
        <v>65</v>
      </c>
      <c r="S1209" s="153">
        <v>23</v>
      </c>
      <c r="T1209" s="153"/>
      <c r="U1209" s="209">
        <f t="shared" si="506"/>
        <v>493</v>
      </c>
      <c r="V1209" s="153">
        <v>350</v>
      </c>
      <c r="W1209" s="153"/>
      <c r="X1209" s="153"/>
      <c r="Y1209" s="153"/>
      <c r="Z1209" s="153">
        <v>45</v>
      </c>
      <c r="AA1209" s="153"/>
      <c r="AB1209" s="153"/>
      <c r="AC1209" s="153">
        <v>50</v>
      </c>
      <c r="AD1209" s="153"/>
      <c r="AE1209" s="153">
        <v>15</v>
      </c>
      <c r="AF1209" s="153"/>
      <c r="AG1209" s="153"/>
      <c r="AH1209" s="153"/>
      <c r="AI1209" s="153"/>
      <c r="AJ1209" s="153"/>
      <c r="AK1209" s="153"/>
      <c r="AL1209" s="153"/>
      <c r="AM1209" s="153"/>
      <c r="AN1209" s="153"/>
      <c r="AO1209" s="153"/>
      <c r="AP1209" s="153">
        <v>20</v>
      </c>
      <c r="AQ1209" s="153"/>
      <c r="AR1209" s="153"/>
      <c r="AS1209" s="153"/>
      <c r="AT1209" s="153"/>
      <c r="AU1209" s="153"/>
      <c r="AV1209" s="153"/>
      <c r="AW1209" s="153"/>
      <c r="AX1209" s="153"/>
      <c r="AY1209" s="153"/>
      <c r="AZ1209" s="153"/>
      <c r="BA1209" s="153"/>
      <c r="BB1209" s="153"/>
      <c r="BC1209" s="153"/>
      <c r="BD1209" s="153"/>
      <c r="BE1209" s="153"/>
      <c r="BF1209" s="153"/>
      <c r="BG1209" s="223">
        <f t="shared" si="507"/>
        <v>480</v>
      </c>
      <c r="BH1209" s="224">
        <f t="shared" si="508"/>
        <v>8</v>
      </c>
      <c r="BI1209" s="225">
        <f t="shared" si="509"/>
        <v>5.83333333333333</v>
      </c>
      <c r="BJ1209" s="225">
        <f t="shared" si="510"/>
        <v>72.9166666666667</v>
      </c>
      <c r="BK1209" s="226">
        <f t="shared" si="511"/>
        <v>58.6904761904762</v>
      </c>
      <c r="BL1209" s="226">
        <f t="shared" si="512"/>
        <v>82.1501014198783</v>
      </c>
      <c r="BM1209" s="226">
        <f t="shared" si="498"/>
        <v>35.15625</v>
      </c>
      <c r="BN1209" s="237">
        <f t="shared" si="513"/>
        <v>0.333333333333333</v>
      </c>
      <c r="BO1209" s="237">
        <f t="shared" si="514"/>
        <v>1104</v>
      </c>
      <c r="BP1209" s="237">
        <f t="shared" si="515"/>
        <v>1.83333333333333</v>
      </c>
      <c r="BQ1209" s="238">
        <f t="shared" si="516"/>
        <v>264</v>
      </c>
      <c r="BR1209" s="140">
        <v>1</v>
      </c>
      <c r="BW1209" s="153">
        <f t="shared" si="504"/>
        <v>470</v>
      </c>
    </row>
    <row r="1210" spans="1:75">
      <c r="A1210" s="170">
        <v>1267</v>
      </c>
      <c r="B1210" s="171">
        <v>46070</v>
      </c>
      <c r="C1210" s="223" t="s">
        <v>97</v>
      </c>
      <c r="D1210" s="130" t="str">
        <f t="shared" si="517"/>
        <v>IG</v>
      </c>
      <c r="E1210" s="172" t="s">
        <v>138</v>
      </c>
      <c r="F1210" s="172" t="s">
        <v>134</v>
      </c>
      <c r="G1210" s="173" t="s">
        <v>150</v>
      </c>
      <c r="H1210" s="173"/>
      <c r="I1210" s="173"/>
      <c r="J1210" s="105">
        <v>208497</v>
      </c>
      <c r="K1210" s="197" t="str">
        <f>VLOOKUP(J1210,'[3]Item List (3)'!A$1:B$110000,2,FALSE)</f>
        <v>NB.OR 95076 </v>
      </c>
      <c r="L1210" s="105">
        <v>260129019</v>
      </c>
      <c r="M1210" s="198" t="str">
        <f>IF((LEFT(J1210))="2",$L$2,$J$2)</f>
        <v>OR</v>
      </c>
      <c r="N1210" s="153">
        <v>35</v>
      </c>
      <c r="O1210" s="199">
        <f>IFERROR(3600/N1210,"")</f>
        <v>102.857142857143</v>
      </c>
      <c r="P1210" s="153">
        <v>1</v>
      </c>
      <c r="Q1210" s="153">
        <v>602</v>
      </c>
      <c r="R1210" s="153">
        <v>31</v>
      </c>
      <c r="S1210" s="153">
        <v>1</v>
      </c>
      <c r="T1210" s="153"/>
      <c r="U1210" s="209">
        <f t="shared" si="506"/>
        <v>603</v>
      </c>
      <c r="V1210" s="153">
        <v>435</v>
      </c>
      <c r="W1210" s="153"/>
      <c r="X1210" s="153"/>
      <c r="Y1210" s="153"/>
      <c r="Z1210" s="153">
        <v>10</v>
      </c>
      <c r="AA1210" s="153"/>
      <c r="AB1210" s="153"/>
      <c r="AC1210" s="153"/>
      <c r="AD1210" s="153"/>
      <c r="AE1210" s="153">
        <v>10</v>
      </c>
      <c r="AF1210" s="153"/>
      <c r="AG1210" s="153"/>
      <c r="AH1210" s="153"/>
      <c r="AI1210" s="153"/>
      <c r="AJ1210" s="153"/>
      <c r="AK1210" s="153"/>
      <c r="AL1210" s="153"/>
      <c r="AM1210" s="153"/>
      <c r="AN1210" s="153"/>
      <c r="AO1210" s="153"/>
      <c r="AP1210" s="153">
        <v>20</v>
      </c>
      <c r="AQ1210" s="153"/>
      <c r="AR1210" s="153"/>
      <c r="AS1210" s="153"/>
      <c r="AT1210" s="153"/>
      <c r="AU1210" s="153"/>
      <c r="AV1210" s="153"/>
      <c r="AW1210" s="153"/>
      <c r="AX1210" s="153"/>
      <c r="AY1210" s="153"/>
      <c r="AZ1210" s="153"/>
      <c r="BA1210" s="153"/>
      <c r="BB1210" s="153"/>
      <c r="BC1210" s="153"/>
      <c r="BD1210" s="153"/>
      <c r="BE1210" s="153">
        <v>5</v>
      </c>
      <c r="BF1210" s="153"/>
      <c r="BG1210" s="223">
        <f t="shared" si="507"/>
        <v>480</v>
      </c>
      <c r="BH1210" s="224">
        <f t="shared" si="508"/>
        <v>8</v>
      </c>
      <c r="BI1210" s="225">
        <f t="shared" si="509"/>
        <v>7.25</v>
      </c>
      <c r="BJ1210" s="225">
        <f t="shared" si="510"/>
        <v>90.625</v>
      </c>
      <c r="BK1210" s="226">
        <f t="shared" si="511"/>
        <v>80.8620689655172</v>
      </c>
      <c r="BL1210" s="226">
        <f t="shared" si="512"/>
        <v>94.6932006633499</v>
      </c>
      <c r="BM1210" s="226">
        <f t="shared" ref="BM1210:BM1228" si="518">IFERROR((((BJ1210*BK1210*BL1210)/1000000)*100),0)</f>
        <v>69.3923611111111</v>
      </c>
      <c r="BN1210" s="237">
        <f t="shared" si="513"/>
        <v>0.416666666666667</v>
      </c>
      <c r="BO1210" s="237">
        <f t="shared" si="514"/>
        <v>780</v>
      </c>
      <c r="BP1210" s="237">
        <f t="shared" si="515"/>
        <v>0.333333333333333</v>
      </c>
      <c r="BQ1210" s="238">
        <f t="shared" si="516"/>
        <v>34.2857142857143</v>
      </c>
      <c r="BR1210" s="140">
        <v>1</v>
      </c>
      <c r="BW1210" s="153">
        <f t="shared" si="504"/>
        <v>602</v>
      </c>
    </row>
    <row r="1211" spans="1:75">
      <c r="A1211" s="170">
        <v>1268</v>
      </c>
      <c r="B1211" s="171">
        <v>46070</v>
      </c>
      <c r="C1211" s="223" t="s">
        <v>99</v>
      </c>
      <c r="D1211" s="130" t="str">
        <f t="shared" si="517"/>
        <v>IG</v>
      </c>
      <c r="E1211" s="172" t="s">
        <v>138</v>
      </c>
      <c r="F1211" s="172" t="s">
        <v>134</v>
      </c>
      <c r="G1211" s="173" t="s">
        <v>176</v>
      </c>
      <c r="H1211" s="173"/>
      <c r="I1211" s="173"/>
      <c r="J1211" s="105">
        <v>208497</v>
      </c>
      <c r="K1211" s="197" t="str">
        <f>VLOOKUP(J1211,'[3]Item List (3)'!A$1:B$110000,2,FALSE)</f>
        <v>NB.OR 95076 </v>
      </c>
      <c r="L1211" s="105">
        <v>260129019</v>
      </c>
      <c r="M1211" s="198" t="str">
        <f>IF((LEFT(J1211))="2",$L$2,$J$2)</f>
        <v>OR</v>
      </c>
      <c r="N1211" s="153">
        <v>35</v>
      </c>
      <c r="O1211" s="199">
        <f>IFERROR(3600/N1211,"")</f>
        <v>102.857142857143</v>
      </c>
      <c r="P1211" s="153">
        <v>1</v>
      </c>
      <c r="Q1211" s="153">
        <v>635</v>
      </c>
      <c r="R1211" s="153">
        <v>30</v>
      </c>
      <c r="S1211" s="153">
        <v>21</v>
      </c>
      <c r="T1211" s="153"/>
      <c r="U1211" s="209">
        <f t="shared" si="506"/>
        <v>656</v>
      </c>
      <c r="V1211" s="153">
        <v>440</v>
      </c>
      <c r="W1211" s="153"/>
      <c r="X1211" s="153"/>
      <c r="Y1211" s="153"/>
      <c r="Z1211" s="153"/>
      <c r="AA1211" s="153"/>
      <c r="AB1211" s="153"/>
      <c r="AC1211" s="153">
        <v>10</v>
      </c>
      <c r="AD1211" s="153"/>
      <c r="AE1211" s="153">
        <v>5</v>
      </c>
      <c r="AF1211" s="153"/>
      <c r="AG1211" s="153"/>
      <c r="AH1211" s="153"/>
      <c r="AI1211" s="153"/>
      <c r="AJ1211" s="153"/>
      <c r="AK1211" s="153"/>
      <c r="AL1211" s="153"/>
      <c r="AM1211" s="153"/>
      <c r="AN1211" s="153"/>
      <c r="AO1211" s="153"/>
      <c r="AP1211" s="153">
        <v>20</v>
      </c>
      <c r="AQ1211" s="153"/>
      <c r="AR1211" s="153"/>
      <c r="AS1211" s="153"/>
      <c r="AT1211" s="153"/>
      <c r="AU1211" s="153"/>
      <c r="AV1211" s="153"/>
      <c r="AW1211" s="153"/>
      <c r="AX1211" s="153"/>
      <c r="AY1211" s="153"/>
      <c r="AZ1211" s="153"/>
      <c r="BA1211" s="153"/>
      <c r="BB1211" s="153"/>
      <c r="BC1211" s="153"/>
      <c r="BD1211" s="153"/>
      <c r="BE1211" s="153">
        <v>5</v>
      </c>
      <c r="BF1211" s="153"/>
      <c r="BG1211" s="223">
        <f t="shared" si="507"/>
        <v>480</v>
      </c>
      <c r="BH1211" s="224">
        <f t="shared" si="508"/>
        <v>8</v>
      </c>
      <c r="BI1211" s="225">
        <f t="shared" si="509"/>
        <v>7.33333333333333</v>
      </c>
      <c r="BJ1211" s="225">
        <f t="shared" si="510"/>
        <v>91.6666666666667</v>
      </c>
      <c r="BK1211" s="226">
        <f t="shared" si="511"/>
        <v>86.969696969697</v>
      </c>
      <c r="BL1211" s="226">
        <f t="shared" si="512"/>
        <v>92.2256097560976</v>
      </c>
      <c r="BM1211" s="226">
        <f t="shared" si="518"/>
        <v>73.5243055555556</v>
      </c>
      <c r="BN1211" s="237">
        <f t="shared" si="513"/>
        <v>0.416666666666667</v>
      </c>
      <c r="BO1211" s="237">
        <f t="shared" si="514"/>
        <v>780</v>
      </c>
      <c r="BP1211" s="237">
        <f t="shared" si="515"/>
        <v>0.25</v>
      </c>
      <c r="BQ1211" s="238">
        <f t="shared" si="516"/>
        <v>25.7142857142857</v>
      </c>
      <c r="BW1211" s="153">
        <f t="shared" si="504"/>
        <v>635</v>
      </c>
    </row>
    <row r="1212" spans="1:75">
      <c r="A1212" s="170">
        <v>1269</v>
      </c>
      <c r="B1212" s="171">
        <v>46070</v>
      </c>
      <c r="C1212" s="223" t="s">
        <v>97</v>
      </c>
      <c r="D1212" s="130" t="str">
        <f t="shared" si="517"/>
        <v>IG</v>
      </c>
      <c r="E1212" s="172" t="s">
        <v>139</v>
      </c>
      <c r="F1212" s="172" t="s">
        <v>134</v>
      </c>
      <c r="G1212" s="173" t="s">
        <v>185</v>
      </c>
      <c r="H1212" s="173"/>
      <c r="I1212" s="173"/>
      <c r="J1212" s="105">
        <v>208332.01</v>
      </c>
      <c r="K1212" s="197" t="str">
        <f>VLOOKUP(J1212,'[3]Item List (3)'!A$1:B$110000,2,FALSE)</f>
        <v>NA/RNA.OR 6908</v>
      </c>
      <c r="L1212" s="105">
        <v>251204014</v>
      </c>
      <c r="M1212" s="198" t="str">
        <f>IF((LEFT(J1212))="2",$L$2,$J$2)</f>
        <v>OR</v>
      </c>
      <c r="N1212" s="153"/>
      <c r="O1212" s="199" t="str">
        <f t="shared" ref="O1211:O1228" si="519">IFERROR(3600/N1212,"")</f>
        <v/>
      </c>
      <c r="P1212" s="153">
        <v>1</v>
      </c>
      <c r="Q1212" s="153"/>
      <c r="R1212" s="153"/>
      <c r="S1212" s="153"/>
      <c r="T1212" s="153"/>
      <c r="U1212" s="209">
        <f t="shared" si="506"/>
        <v>0</v>
      </c>
      <c r="V1212" s="153"/>
      <c r="W1212" s="153">
        <v>120</v>
      </c>
      <c r="X1212" s="153"/>
      <c r="Y1212" s="153"/>
      <c r="Z1212" s="153"/>
      <c r="AA1212" s="153"/>
      <c r="AB1212" s="153"/>
      <c r="AC1212" s="153"/>
      <c r="AD1212" s="153"/>
      <c r="AE1212" s="153"/>
      <c r="AF1212" s="153"/>
      <c r="AG1212" s="153"/>
      <c r="AH1212" s="153"/>
      <c r="AI1212" s="153"/>
      <c r="AJ1212" s="153"/>
      <c r="AK1212" s="153"/>
      <c r="AL1212" s="153"/>
      <c r="AM1212" s="153"/>
      <c r="AN1212" s="153"/>
      <c r="AO1212" s="153"/>
      <c r="AP1212" s="153"/>
      <c r="AQ1212" s="153"/>
      <c r="AR1212" s="153">
        <v>360</v>
      </c>
      <c r="AS1212" s="153"/>
      <c r="AT1212" s="153"/>
      <c r="AU1212" s="153"/>
      <c r="AV1212" s="153"/>
      <c r="AW1212" s="153"/>
      <c r="AX1212" s="153"/>
      <c r="AY1212" s="153"/>
      <c r="AZ1212" s="153"/>
      <c r="BA1212" s="153"/>
      <c r="BB1212" s="153"/>
      <c r="BC1212" s="153"/>
      <c r="BD1212" s="153"/>
      <c r="BE1212" s="153"/>
      <c r="BF1212" s="153"/>
      <c r="BG1212" s="223">
        <f t="shared" si="507"/>
        <v>480</v>
      </c>
      <c r="BH1212" s="224">
        <f t="shared" si="508"/>
        <v>8</v>
      </c>
      <c r="BI1212" s="225">
        <f t="shared" si="509"/>
        <v>0</v>
      </c>
      <c r="BJ1212" s="225">
        <f t="shared" si="510"/>
        <v>0</v>
      </c>
      <c r="BK1212" s="226">
        <f t="shared" si="511"/>
        <v>0</v>
      </c>
      <c r="BL1212" s="226">
        <f t="shared" si="512"/>
        <v>0</v>
      </c>
      <c r="BM1212" s="226">
        <f t="shared" si="518"/>
        <v>0</v>
      </c>
      <c r="BN1212" s="237">
        <f t="shared" si="513"/>
        <v>2</v>
      </c>
      <c r="BO1212" s="237">
        <f t="shared" si="514"/>
        <v>0</v>
      </c>
      <c r="BP1212" s="237">
        <f t="shared" si="515"/>
        <v>6</v>
      </c>
      <c r="BQ1212" s="238">
        <f t="shared" si="516"/>
        <v>0</v>
      </c>
      <c r="BW1212" s="153">
        <f t="shared" si="504"/>
        <v>0</v>
      </c>
    </row>
    <row r="1213" spans="1:75">
      <c r="A1213" s="170">
        <v>1270</v>
      </c>
      <c r="B1213" s="171">
        <v>46070</v>
      </c>
      <c r="C1213" s="223" t="s">
        <v>99</v>
      </c>
      <c r="D1213" s="130" t="str">
        <f t="shared" si="517"/>
        <v>IG</v>
      </c>
      <c r="E1213" s="172" t="s">
        <v>139</v>
      </c>
      <c r="F1213" s="172" t="s">
        <v>134</v>
      </c>
      <c r="G1213" s="173" t="s">
        <v>185</v>
      </c>
      <c r="H1213" s="173"/>
      <c r="I1213" s="173"/>
      <c r="J1213" s="105">
        <v>208332.01</v>
      </c>
      <c r="K1213" s="197" t="str">
        <f>VLOOKUP(J1213,'[3]Item List (3)'!A$1:B$110000,2,FALSE)</f>
        <v>NA/RNA.OR 6908</v>
      </c>
      <c r="L1213" s="105">
        <v>251204014</v>
      </c>
      <c r="M1213" s="198" t="str">
        <f>IF((LEFT(J1213))="2",$L$2,$J$2)</f>
        <v>OR</v>
      </c>
      <c r="N1213" s="153">
        <v>100</v>
      </c>
      <c r="O1213" s="199">
        <f t="shared" si="519"/>
        <v>36</v>
      </c>
      <c r="P1213" s="153">
        <v>1</v>
      </c>
      <c r="Q1213" s="153">
        <v>82</v>
      </c>
      <c r="R1213" s="153">
        <v>47</v>
      </c>
      <c r="S1213" s="153">
        <v>2</v>
      </c>
      <c r="T1213" s="153"/>
      <c r="U1213" s="209">
        <f t="shared" si="506"/>
        <v>84</v>
      </c>
      <c r="V1213" s="153">
        <v>240</v>
      </c>
      <c r="W1213" s="153"/>
      <c r="X1213" s="153">
        <v>60</v>
      </c>
      <c r="Y1213" s="153">
        <v>180</v>
      </c>
      <c r="Z1213" s="153"/>
      <c r="AA1213" s="153"/>
      <c r="AB1213" s="153"/>
      <c r="AC1213" s="153"/>
      <c r="AD1213" s="153"/>
      <c r="AE1213" s="153"/>
      <c r="AF1213" s="153"/>
      <c r="AG1213" s="153"/>
      <c r="AH1213" s="153"/>
      <c r="AI1213" s="153"/>
      <c r="AJ1213" s="153"/>
      <c r="AK1213" s="153"/>
      <c r="AL1213" s="153"/>
      <c r="AM1213" s="153"/>
      <c r="AN1213" s="153"/>
      <c r="AO1213" s="153"/>
      <c r="AP1213" s="153"/>
      <c r="AQ1213" s="153"/>
      <c r="AR1213" s="153"/>
      <c r="AS1213" s="153"/>
      <c r="AT1213" s="153"/>
      <c r="AU1213" s="153"/>
      <c r="AV1213" s="153"/>
      <c r="AW1213" s="153"/>
      <c r="AX1213" s="153"/>
      <c r="AY1213" s="153"/>
      <c r="AZ1213" s="153"/>
      <c r="BA1213" s="153"/>
      <c r="BB1213" s="153"/>
      <c r="BC1213" s="153"/>
      <c r="BD1213" s="153"/>
      <c r="BE1213" s="153"/>
      <c r="BF1213" s="153"/>
      <c r="BG1213" s="223">
        <f t="shared" si="507"/>
        <v>480</v>
      </c>
      <c r="BH1213" s="224">
        <f t="shared" si="508"/>
        <v>8</v>
      </c>
      <c r="BI1213" s="225">
        <f t="shared" si="509"/>
        <v>4</v>
      </c>
      <c r="BJ1213" s="225">
        <f t="shared" si="510"/>
        <v>50</v>
      </c>
      <c r="BK1213" s="226">
        <f t="shared" si="511"/>
        <v>58.3333333333333</v>
      </c>
      <c r="BL1213" s="226">
        <f t="shared" si="512"/>
        <v>41.6666666666667</v>
      </c>
      <c r="BM1213" s="226">
        <f t="shared" si="518"/>
        <v>12.1527777777778</v>
      </c>
      <c r="BN1213" s="237">
        <f t="shared" si="513"/>
        <v>0</v>
      </c>
      <c r="BO1213" s="237">
        <f t="shared" si="514"/>
        <v>288</v>
      </c>
      <c r="BP1213" s="237">
        <f t="shared" si="515"/>
        <v>4</v>
      </c>
      <c r="BQ1213" s="238">
        <f t="shared" si="516"/>
        <v>144</v>
      </c>
      <c r="BW1213" s="153">
        <f t="shared" si="504"/>
        <v>82</v>
      </c>
    </row>
    <row r="1214" spans="1:75">
      <c r="A1214" s="170">
        <v>1271</v>
      </c>
      <c r="B1214" s="171">
        <v>46070</v>
      </c>
      <c r="C1214" s="223" t="s">
        <v>97</v>
      </c>
      <c r="D1214" s="130" t="str">
        <f t="shared" si="517"/>
        <v>IG</v>
      </c>
      <c r="E1214" s="172" t="s">
        <v>144</v>
      </c>
      <c r="F1214" s="172" t="s">
        <v>134</v>
      </c>
      <c r="G1214" s="173" t="s">
        <v>147</v>
      </c>
      <c r="H1214" s="173"/>
      <c r="I1214" s="173"/>
      <c r="J1214" s="105">
        <v>208246</v>
      </c>
      <c r="K1214" s="197" t="str">
        <f>VLOOKUP(J1214,'[3]Item List (3)'!A$1:B$110000,2,FALSE)</f>
        <v>OR. 208 YY2 </v>
      </c>
      <c r="L1214" s="105">
        <v>260129015</v>
      </c>
      <c r="M1214" s="198" t="str">
        <f>IF((LEFT(J1214))="2",$L$2,$J$2)</f>
        <v>OR</v>
      </c>
      <c r="N1214" s="153">
        <v>20</v>
      </c>
      <c r="O1214" s="199">
        <f t="shared" si="519"/>
        <v>180</v>
      </c>
      <c r="P1214" s="153">
        <v>1</v>
      </c>
      <c r="Q1214" s="153">
        <v>1012</v>
      </c>
      <c r="R1214" s="153">
        <v>16</v>
      </c>
      <c r="S1214" s="153"/>
      <c r="T1214" s="153"/>
      <c r="U1214" s="209">
        <f t="shared" si="506"/>
        <v>1012</v>
      </c>
      <c r="V1214" s="153">
        <v>440</v>
      </c>
      <c r="W1214" s="153"/>
      <c r="X1214" s="153"/>
      <c r="Y1214" s="153"/>
      <c r="Z1214" s="153"/>
      <c r="AA1214" s="153"/>
      <c r="AB1214" s="153"/>
      <c r="AC1214" s="153"/>
      <c r="AD1214" s="153"/>
      <c r="AE1214" s="153"/>
      <c r="AF1214" s="153"/>
      <c r="AG1214" s="153"/>
      <c r="AH1214" s="153"/>
      <c r="AI1214" s="153"/>
      <c r="AJ1214" s="153"/>
      <c r="AK1214" s="153"/>
      <c r="AL1214" s="153"/>
      <c r="AM1214" s="153"/>
      <c r="AN1214" s="153"/>
      <c r="AO1214" s="153"/>
      <c r="AP1214" s="153">
        <v>40</v>
      </c>
      <c r="AQ1214" s="153"/>
      <c r="AR1214" s="153"/>
      <c r="AS1214" s="153"/>
      <c r="AT1214" s="153"/>
      <c r="AU1214" s="153"/>
      <c r="AV1214" s="153"/>
      <c r="AW1214" s="153"/>
      <c r="AX1214" s="153"/>
      <c r="AY1214" s="153"/>
      <c r="AZ1214" s="153"/>
      <c r="BA1214" s="153"/>
      <c r="BB1214" s="153"/>
      <c r="BC1214" s="153"/>
      <c r="BD1214" s="153"/>
      <c r="BE1214" s="153"/>
      <c r="BF1214" s="153"/>
      <c r="BG1214" s="223">
        <f t="shared" si="507"/>
        <v>480</v>
      </c>
      <c r="BH1214" s="224">
        <f t="shared" si="508"/>
        <v>8</v>
      </c>
      <c r="BI1214" s="225">
        <f t="shared" si="509"/>
        <v>7.33333333333333</v>
      </c>
      <c r="BJ1214" s="225">
        <f t="shared" si="510"/>
        <v>91.6666666666667</v>
      </c>
      <c r="BK1214" s="226">
        <f t="shared" si="511"/>
        <v>76.6666666666667</v>
      </c>
      <c r="BL1214" s="226">
        <f t="shared" si="512"/>
        <v>98.4189723320158</v>
      </c>
      <c r="BM1214" s="226">
        <f t="shared" si="518"/>
        <v>69.1666666666667</v>
      </c>
      <c r="BN1214" s="237">
        <f t="shared" si="513"/>
        <v>0.666666666666667</v>
      </c>
      <c r="BO1214" s="237">
        <f t="shared" si="514"/>
        <v>1320</v>
      </c>
      <c r="BP1214" s="237">
        <f t="shared" si="515"/>
        <v>0</v>
      </c>
      <c r="BQ1214" s="238">
        <f t="shared" si="516"/>
        <v>0</v>
      </c>
      <c r="BW1214" s="153">
        <f t="shared" si="504"/>
        <v>1012</v>
      </c>
    </row>
    <row r="1215" spans="1:75">
      <c r="A1215" s="170">
        <v>1272</v>
      </c>
      <c r="B1215" s="171">
        <v>46070</v>
      </c>
      <c r="C1215" s="223" t="s">
        <v>99</v>
      </c>
      <c r="D1215" s="130" t="str">
        <f t="shared" si="517"/>
        <v>IG</v>
      </c>
      <c r="E1215" s="172" t="s">
        <v>144</v>
      </c>
      <c r="F1215" s="172" t="s">
        <v>134</v>
      </c>
      <c r="G1215" s="173" t="s">
        <v>145</v>
      </c>
      <c r="H1215" s="173"/>
      <c r="I1215" s="173"/>
      <c r="J1215" s="105">
        <v>208246</v>
      </c>
      <c r="K1215" s="197" t="str">
        <f>VLOOKUP(J1215,'[3]Item List (3)'!A$1:B$110000,2,FALSE)</f>
        <v>OR. 208 YY2 </v>
      </c>
      <c r="L1215" s="105">
        <v>260129015</v>
      </c>
      <c r="M1215" s="198" t="str">
        <f>IF((LEFT(J1215))="2",$L$2,$J$2)</f>
        <v>OR</v>
      </c>
      <c r="N1215" s="153">
        <v>20</v>
      </c>
      <c r="O1215" s="199">
        <f t="shared" si="519"/>
        <v>180</v>
      </c>
      <c r="P1215" s="153">
        <v>1</v>
      </c>
      <c r="Q1215" s="153">
        <v>1244</v>
      </c>
      <c r="R1215" s="153">
        <v>8</v>
      </c>
      <c r="S1215" s="153">
        <v>8</v>
      </c>
      <c r="T1215" s="153"/>
      <c r="U1215" s="209">
        <f t="shared" si="506"/>
        <v>1252</v>
      </c>
      <c r="V1215" s="153">
        <v>460</v>
      </c>
      <c r="W1215" s="153"/>
      <c r="X1215" s="153"/>
      <c r="Y1215" s="153"/>
      <c r="Z1215" s="153"/>
      <c r="AA1215" s="153"/>
      <c r="AB1215" s="153"/>
      <c r="AC1215" s="153"/>
      <c r="AD1215" s="153"/>
      <c r="AE1215" s="153"/>
      <c r="AF1215" s="153"/>
      <c r="AG1215" s="153"/>
      <c r="AH1215" s="153"/>
      <c r="AI1215" s="153"/>
      <c r="AJ1215" s="153"/>
      <c r="AK1215" s="153"/>
      <c r="AL1215" s="153"/>
      <c r="AM1215" s="153"/>
      <c r="AN1215" s="153"/>
      <c r="AO1215" s="153"/>
      <c r="AP1215" s="153">
        <v>20</v>
      </c>
      <c r="AQ1215" s="153"/>
      <c r="AR1215" s="153"/>
      <c r="AS1215" s="153"/>
      <c r="AT1215" s="153"/>
      <c r="AU1215" s="153"/>
      <c r="AV1215" s="153"/>
      <c r="AW1215" s="153"/>
      <c r="AX1215" s="153"/>
      <c r="AY1215" s="153"/>
      <c r="AZ1215" s="153"/>
      <c r="BA1215" s="153"/>
      <c r="BB1215" s="153"/>
      <c r="BC1215" s="153"/>
      <c r="BD1215" s="153"/>
      <c r="BE1215" s="153"/>
      <c r="BF1215" s="153"/>
      <c r="BG1215" s="223">
        <f t="shared" si="507"/>
        <v>480</v>
      </c>
      <c r="BH1215" s="224">
        <f t="shared" si="508"/>
        <v>8</v>
      </c>
      <c r="BI1215" s="225">
        <f t="shared" si="509"/>
        <v>7.66666666666667</v>
      </c>
      <c r="BJ1215" s="225">
        <f t="shared" si="510"/>
        <v>95.8333333333333</v>
      </c>
      <c r="BK1215" s="226">
        <f t="shared" si="511"/>
        <v>90.7246376811594</v>
      </c>
      <c r="BL1215" s="226">
        <f t="shared" si="512"/>
        <v>98.7220447284345</v>
      </c>
      <c r="BM1215" s="226">
        <f t="shared" si="518"/>
        <v>85.8333333333333</v>
      </c>
      <c r="BN1215" s="237">
        <f t="shared" si="513"/>
        <v>0.333333333333333</v>
      </c>
      <c r="BO1215" s="237">
        <f t="shared" si="514"/>
        <v>1380</v>
      </c>
      <c r="BP1215" s="237">
        <f t="shared" si="515"/>
        <v>0</v>
      </c>
      <c r="BQ1215" s="238">
        <f t="shared" si="516"/>
        <v>0</v>
      </c>
      <c r="BR1215" s="140">
        <v>1</v>
      </c>
      <c r="BT1215" s="140">
        <v>1</v>
      </c>
      <c r="BU1215" s="141">
        <v>1</v>
      </c>
      <c r="BW1215" s="153">
        <f t="shared" si="504"/>
        <v>1244</v>
      </c>
    </row>
    <row r="1216" spans="1:75">
      <c r="A1216" s="170">
        <v>1273</v>
      </c>
      <c r="B1216" s="171">
        <v>46070</v>
      </c>
      <c r="C1216" s="223" t="s">
        <v>97</v>
      </c>
      <c r="D1216" s="130" t="str">
        <f t="shared" si="517"/>
        <v>IG</v>
      </c>
      <c r="E1216" s="172" t="s">
        <v>146</v>
      </c>
      <c r="F1216" s="172" t="s">
        <v>134</v>
      </c>
      <c r="G1216" s="173" t="s">
        <v>142</v>
      </c>
      <c r="H1216" s="173"/>
      <c r="I1216" s="173"/>
      <c r="J1216" s="105">
        <v>100261</v>
      </c>
      <c r="K1216" s="197" t="str">
        <f>VLOOKUP(J1216,'[3]Item List (3)'!A$1:B$110000,2,FALSE)</f>
        <v>IR. 211 YY4</v>
      </c>
      <c r="L1216" s="105"/>
      <c r="M1216" s="198" t="str">
        <f>IF((LEFT(J1216))="2",$L$2,$J$2)</f>
        <v>IR</v>
      </c>
      <c r="N1216" s="153">
        <v>30</v>
      </c>
      <c r="O1216" s="199">
        <f t="shared" si="519"/>
        <v>120</v>
      </c>
      <c r="P1216" s="153">
        <v>1</v>
      </c>
      <c r="Q1216" s="153">
        <v>49</v>
      </c>
      <c r="R1216" s="153">
        <v>20</v>
      </c>
      <c r="S1216" s="153">
        <v>5</v>
      </c>
      <c r="T1216" s="153">
        <v>5</v>
      </c>
      <c r="U1216" s="209">
        <f t="shared" si="506"/>
        <v>59</v>
      </c>
      <c r="V1216" s="153">
        <v>60</v>
      </c>
      <c r="W1216" s="153">
        <v>270</v>
      </c>
      <c r="X1216" s="153"/>
      <c r="Y1216" s="153"/>
      <c r="Z1216" s="153"/>
      <c r="AA1216" s="153"/>
      <c r="AB1216" s="153"/>
      <c r="AC1216" s="153"/>
      <c r="AD1216" s="153"/>
      <c r="AE1216" s="153"/>
      <c r="AF1216" s="153"/>
      <c r="AG1216" s="153"/>
      <c r="AH1216" s="153"/>
      <c r="AI1216" s="153"/>
      <c r="AJ1216" s="153"/>
      <c r="AK1216" s="153"/>
      <c r="AL1216" s="153"/>
      <c r="AM1216" s="153"/>
      <c r="AN1216" s="153"/>
      <c r="AO1216" s="153"/>
      <c r="AP1216" s="153"/>
      <c r="AQ1216" s="153"/>
      <c r="AR1216" s="153">
        <v>150</v>
      </c>
      <c r="AS1216" s="153"/>
      <c r="AT1216" s="153"/>
      <c r="AU1216" s="153"/>
      <c r="AV1216" s="153"/>
      <c r="AW1216" s="153"/>
      <c r="AX1216" s="153"/>
      <c r="AY1216" s="153"/>
      <c r="AZ1216" s="153"/>
      <c r="BA1216" s="153"/>
      <c r="BB1216" s="153"/>
      <c r="BC1216" s="153"/>
      <c r="BD1216" s="153"/>
      <c r="BE1216" s="153"/>
      <c r="BF1216" s="153"/>
      <c r="BG1216" s="223">
        <f t="shared" si="507"/>
        <v>480</v>
      </c>
      <c r="BH1216" s="224">
        <f t="shared" si="508"/>
        <v>8</v>
      </c>
      <c r="BI1216" s="225">
        <f t="shared" si="509"/>
        <v>1</v>
      </c>
      <c r="BJ1216" s="225">
        <f t="shared" si="510"/>
        <v>12.5</v>
      </c>
      <c r="BK1216" s="226">
        <f t="shared" si="511"/>
        <v>49.1666666666667</v>
      </c>
      <c r="BL1216" s="226">
        <f t="shared" si="512"/>
        <v>49.1525423728814</v>
      </c>
      <c r="BM1216" s="226">
        <f t="shared" si="518"/>
        <v>3.02083333333334</v>
      </c>
      <c r="BN1216" s="237">
        <f t="shared" si="513"/>
        <v>4.5</v>
      </c>
      <c r="BO1216" s="237">
        <f t="shared" si="514"/>
        <v>420</v>
      </c>
      <c r="BP1216" s="237">
        <f t="shared" si="515"/>
        <v>2.5</v>
      </c>
      <c r="BQ1216" s="238">
        <f t="shared" si="516"/>
        <v>300</v>
      </c>
      <c r="BW1216" s="153">
        <f t="shared" si="504"/>
        <v>49</v>
      </c>
    </row>
    <row r="1217" spans="1:75">
      <c r="A1217" s="170">
        <v>1274</v>
      </c>
      <c r="B1217" s="171">
        <v>46070</v>
      </c>
      <c r="C1217" s="223" t="s">
        <v>99</v>
      </c>
      <c r="D1217" s="130" t="str">
        <f t="shared" si="517"/>
        <v>IG</v>
      </c>
      <c r="E1217" s="172" t="s">
        <v>146</v>
      </c>
      <c r="F1217" s="172" t="s">
        <v>134</v>
      </c>
      <c r="G1217" s="173" t="s">
        <v>154</v>
      </c>
      <c r="H1217" s="173"/>
      <c r="I1217" s="173"/>
      <c r="J1217" s="105">
        <v>100261</v>
      </c>
      <c r="K1217" s="197" t="str">
        <f>VLOOKUP(J1217,'[3]Item List (3)'!A$1:B$110000,2,FALSE)</f>
        <v>IR. 211 YY4</v>
      </c>
      <c r="L1217" s="105">
        <v>260210004</v>
      </c>
      <c r="M1217" s="198" t="str">
        <f>IF((LEFT(J1217))="2",$L$2,$J$2)</f>
        <v>IR</v>
      </c>
      <c r="N1217" s="153">
        <v>35</v>
      </c>
      <c r="O1217" s="199">
        <f t="shared" si="519"/>
        <v>102.857142857143</v>
      </c>
      <c r="P1217" s="153">
        <v>1</v>
      </c>
      <c r="Q1217" s="153">
        <v>484</v>
      </c>
      <c r="R1217" s="153">
        <v>55</v>
      </c>
      <c r="S1217" s="153">
        <v>30</v>
      </c>
      <c r="T1217" s="153">
        <v>14</v>
      </c>
      <c r="U1217" s="209">
        <f t="shared" si="506"/>
        <v>528</v>
      </c>
      <c r="V1217" s="153">
        <v>350</v>
      </c>
      <c r="W1217" s="153"/>
      <c r="X1217" s="153">
        <v>50</v>
      </c>
      <c r="Y1217" s="153"/>
      <c r="Z1217" s="153">
        <v>15</v>
      </c>
      <c r="AA1217" s="153"/>
      <c r="AB1217" s="153"/>
      <c r="AC1217" s="153">
        <v>30</v>
      </c>
      <c r="AD1217" s="153"/>
      <c r="AE1217" s="153">
        <v>5</v>
      </c>
      <c r="AF1217" s="153"/>
      <c r="AG1217" s="153"/>
      <c r="AH1217" s="153"/>
      <c r="AI1217" s="153"/>
      <c r="AJ1217" s="153"/>
      <c r="AK1217" s="153"/>
      <c r="AL1217" s="153"/>
      <c r="AM1217" s="153"/>
      <c r="AN1217" s="153"/>
      <c r="AO1217" s="153"/>
      <c r="AP1217" s="153">
        <v>20</v>
      </c>
      <c r="AQ1217" s="153"/>
      <c r="AR1217" s="153"/>
      <c r="AS1217" s="153"/>
      <c r="AT1217" s="153"/>
      <c r="AU1217" s="153"/>
      <c r="AV1217" s="153"/>
      <c r="AW1217" s="153"/>
      <c r="AX1217" s="153"/>
      <c r="AY1217" s="153"/>
      <c r="AZ1217" s="153"/>
      <c r="BA1217" s="153"/>
      <c r="BB1217" s="153"/>
      <c r="BC1217" s="153">
        <v>10</v>
      </c>
      <c r="BD1217" s="153"/>
      <c r="BE1217" s="153"/>
      <c r="BF1217" s="153"/>
      <c r="BG1217" s="223">
        <f t="shared" si="507"/>
        <v>480</v>
      </c>
      <c r="BH1217" s="224">
        <f t="shared" si="508"/>
        <v>8</v>
      </c>
      <c r="BI1217" s="225">
        <f t="shared" si="509"/>
        <v>5.83333333333333</v>
      </c>
      <c r="BJ1217" s="225">
        <f t="shared" si="510"/>
        <v>72.9166666666667</v>
      </c>
      <c r="BK1217" s="226">
        <f t="shared" si="511"/>
        <v>88</v>
      </c>
      <c r="BL1217" s="226">
        <f t="shared" si="512"/>
        <v>81.25</v>
      </c>
      <c r="BM1217" s="226">
        <f t="shared" si="518"/>
        <v>52.1354166666667</v>
      </c>
      <c r="BN1217" s="237">
        <f t="shared" si="513"/>
        <v>0.333333333333333</v>
      </c>
      <c r="BO1217" s="237">
        <f t="shared" si="514"/>
        <v>788.571428571429</v>
      </c>
      <c r="BP1217" s="237">
        <f t="shared" si="515"/>
        <v>1.83333333333333</v>
      </c>
      <c r="BQ1217" s="238">
        <f t="shared" si="516"/>
        <v>188.571428571429</v>
      </c>
      <c r="BR1217" s="140">
        <v>1</v>
      </c>
      <c r="BW1217" s="153">
        <f t="shared" si="504"/>
        <v>484</v>
      </c>
    </row>
    <row r="1218" spans="1:75">
      <c r="A1218" s="170">
        <v>1275</v>
      </c>
      <c r="B1218" s="171">
        <v>46070</v>
      </c>
      <c r="C1218" s="223" t="s">
        <v>97</v>
      </c>
      <c r="D1218" s="130" t="str">
        <f t="shared" si="517"/>
        <v>IG</v>
      </c>
      <c r="E1218" s="172" t="s">
        <v>149</v>
      </c>
      <c r="F1218" s="172" t="s">
        <v>134</v>
      </c>
      <c r="G1218" s="173" t="s">
        <v>142</v>
      </c>
      <c r="H1218" s="173"/>
      <c r="I1218" s="173"/>
      <c r="J1218" s="105">
        <v>200827.1</v>
      </c>
      <c r="K1218" s="197" t="str">
        <f>VLOOKUP(J1218,'[3]Item List (3)'!A$1:B$110000,2,FALSE)</f>
        <v>MNA.OR 4020 </v>
      </c>
      <c r="L1218" s="105">
        <v>260116006</v>
      </c>
      <c r="M1218" s="198" t="str">
        <f>IF((LEFT(J1218))="2",$L$2,$J$2)</f>
        <v>OR</v>
      </c>
      <c r="N1218" s="153">
        <v>25</v>
      </c>
      <c r="O1218" s="199">
        <f t="shared" si="519"/>
        <v>144</v>
      </c>
      <c r="P1218" s="153">
        <v>1</v>
      </c>
      <c r="Q1218" s="153">
        <v>32</v>
      </c>
      <c r="R1218" s="153">
        <v>5</v>
      </c>
      <c r="S1218" s="153"/>
      <c r="T1218" s="153"/>
      <c r="U1218" s="209">
        <f t="shared" si="506"/>
        <v>32</v>
      </c>
      <c r="V1218" s="153">
        <v>20</v>
      </c>
      <c r="W1218" s="153">
        <v>240</v>
      </c>
      <c r="X1218" s="153"/>
      <c r="Y1218" s="153"/>
      <c r="Z1218" s="153"/>
      <c r="AA1218" s="153"/>
      <c r="AB1218" s="153"/>
      <c r="AC1218" s="153"/>
      <c r="AD1218" s="153"/>
      <c r="AE1218" s="153"/>
      <c r="AF1218" s="153"/>
      <c r="AG1218" s="153"/>
      <c r="AH1218" s="153"/>
      <c r="AI1218" s="153"/>
      <c r="AJ1218" s="153"/>
      <c r="AK1218" s="153"/>
      <c r="AL1218" s="153"/>
      <c r="AM1218" s="153"/>
      <c r="AN1218" s="153"/>
      <c r="AO1218" s="153"/>
      <c r="AP1218" s="153"/>
      <c r="AQ1218" s="153"/>
      <c r="AR1218" s="153">
        <v>220</v>
      </c>
      <c r="AS1218" s="153"/>
      <c r="AT1218" s="153"/>
      <c r="AU1218" s="153"/>
      <c r="AV1218" s="153"/>
      <c r="AW1218" s="153"/>
      <c r="AX1218" s="153"/>
      <c r="AY1218" s="153"/>
      <c r="AZ1218" s="153"/>
      <c r="BA1218" s="153"/>
      <c r="BB1218" s="153"/>
      <c r="BC1218" s="153"/>
      <c r="BD1218" s="153"/>
      <c r="BE1218" s="153"/>
      <c r="BF1218" s="153"/>
      <c r="BG1218" s="223">
        <f t="shared" si="507"/>
        <v>480</v>
      </c>
      <c r="BH1218" s="224">
        <f t="shared" si="508"/>
        <v>8</v>
      </c>
      <c r="BI1218" s="225">
        <f t="shared" si="509"/>
        <v>0.333333333333333</v>
      </c>
      <c r="BJ1218" s="225">
        <f t="shared" si="510"/>
        <v>4.16666666666666</v>
      </c>
      <c r="BK1218" s="226">
        <f t="shared" si="511"/>
        <v>66.6666666666667</v>
      </c>
      <c r="BL1218" s="226">
        <f t="shared" si="512"/>
        <v>84.375</v>
      </c>
      <c r="BM1218" s="226">
        <f t="shared" si="518"/>
        <v>2.34375</v>
      </c>
      <c r="BN1218" s="237">
        <f t="shared" si="513"/>
        <v>4</v>
      </c>
      <c r="BO1218" s="237">
        <f t="shared" si="514"/>
        <v>576</v>
      </c>
      <c r="BP1218" s="237">
        <f t="shared" si="515"/>
        <v>3.66666666666667</v>
      </c>
      <c r="BQ1218" s="238">
        <f t="shared" si="516"/>
        <v>528</v>
      </c>
      <c r="BW1218" s="153">
        <f t="shared" si="504"/>
        <v>32</v>
      </c>
    </row>
    <row r="1219" spans="1:75">
      <c r="A1219" s="170">
        <v>1276</v>
      </c>
      <c r="B1219" s="171">
        <v>46070</v>
      </c>
      <c r="C1219" s="223" t="s">
        <v>99</v>
      </c>
      <c r="D1219" s="130" t="str">
        <f t="shared" si="517"/>
        <v>IG</v>
      </c>
      <c r="E1219" s="172" t="s">
        <v>149</v>
      </c>
      <c r="F1219" s="172" t="s">
        <v>134</v>
      </c>
      <c r="G1219" s="173" t="s">
        <v>143</v>
      </c>
      <c r="H1219" s="173" t="s">
        <v>154</v>
      </c>
      <c r="I1219" s="173"/>
      <c r="J1219" s="105">
        <v>200827.1</v>
      </c>
      <c r="K1219" s="197" t="str">
        <f>VLOOKUP(J1219,'[3]Item List (3)'!A$1:B$110000,2,FALSE)</f>
        <v>MNA.OR 4020 </v>
      </c>
      <c r="L1219" s="105">
        <v>260116006</v>
      </c>
      <c r="M1219" s="198" t="str">
        <f>IF((LEFT(J1219))="2",$L$2,$J$2)</f>
        <v>OR</v>
      </c>
      <c r="N1219" s="153">
        <v>30</v>
      </c>
      <c r="O1219" s="199">
        <f t="shared" si="519"/>
        <v>120</v>
      </c>
      <c r="P1219" s="153">
        <v>1</v>
      </c>
      <c r="Q1219" s="153">
        <v>633</v>
      </c>
      <c r="R1219" s="153">
        <v>7</v>
      </c>
      <c r="S1219" s="153">
        <v>9</v>
      </c>
      <c r="T1219" s="153"/>
      <c r="U1219" s="209">
        <f t="shared" si="506"/>
        <v>642</v>
      </c>
      <c r="V1219" s="153">
        <v>330</v>
      </c>
      <c r="W1219" s="153"/>
      <c r="X1219" s="153">
        <v>120</v>
      </c>
      <c r="Y1219" s="153"/>
      <c r="Z1219" s="153"/>
      <c r="AA1219" s="153"/>
      <c r="AB1219" s="153"/>
      <c r="AC1219" s="153"/>
      <c r="AD1219" s="153"/>
      <c r="AE1219" s="153"/>
      <c r="AF1219" s="153"/>
      <c r="AG1219" s="153"/>
      <c r="AH1219" s="153"/>
      <c r="AI1219" s="153"/>
      <c r="AJ1219" s="153"/>
      <c r="AK1219" s="153"/>
      <c r="AL1219" s="153"/>
      <c r="AM1219" s="153"/>
      <c r="AN1219" s="153"/>
      <c r="AO1219" s="153"/>
      <c r="AP1219" s="153">
        <v>30</v>
      </c>
      <c r="AQ1219" s="153"/>
      <c r="AR1219" s="153"/>
      <c r="AS1219" s="153"/>
      <c r="AT1219" s="153"/>
      <c r="AU1219" s="153"/>
      <c r="AV1219" s="153"/>
      <c r="AW1219" s="153"/>
      <c r="AX1219" s="153"/>
      <c r="AY1219" s="153"/>
      <c r="AZ1219" s="153"/>
      <c r="BA1219" s="153"/>
      <c r="BB1219" s="153"/>
      <c r="BC1219" s="153"/>
      <c r="BD1219" s="153"/>
      <c r="BE1219" s="153"/>
      <c r="BF1219" s="153"/>
      <c r="BG1219" s="223">
        <f t="shared" si="507"/>
        <v>480</v>
      </c>
      <c r="BH1219" s="224">
        <f t="shared" si="508"/>
        <v>8</v>
      </c>
      <c r="BI1219" s="225">
        <f t="shared" si="509"/>
        <v>5.5</v>
      </c>
      <c r="BJ1219" s="225">
        <f t="shared" si="510"/>
        <v>68.75</v>
      </c>
      <c r="BK1219" s="226">
        <f t="shared" si="511"/>
        <v>97.2727272727273</v>
      </c>
      <c r="BL1219" s="226">
        <f t="shared" si="512"/>
        <v>97.5077881619938</v>
      </c>
      <c r="BM1219" s="226">
        <f t="shared" si="518"/>
        <v>65.2083333333333</v>
      </c>
      <c r="BN1219" s="237">
        <f t="shared" si="513"/>
        <v>0.5</v>
      </c>
      <c r="BO1219" s="237">
        <f t="shared" si="514"/>
        <v>900</v>
      </c>
      <c r="BP1219" s="237">
        <f t="shared" si="515"/>
        <v>2</v>
      </c>
      <c r="BQ1219" s="238">
        <f t="shared" si="516"/>
        <v>240</v>
      </c>
      <c r="BW1219" s="153">
        <f t="shared" si="504"/>
        <v>633</v>
      </c>
    </row>
    <row r="1220" spans="1:75">
      <c r="A1220" s="170">
        <v>1277</v>
      </c>
      <c r="B1220" s="171">
        <v>46070</v>
      </c>
      <c r="C1220" s="223" t="s">
        <v>97</v>
      </c>
      <c r="D1220" s="130" t="str">
        <f t="shared" si="517"/>
        <v>IG</v>
      </c>
      <c r="E1220" s="172" t="s">
        <v>152</v>
      </c>
      <c r="F1220" s="172" t="s">
        <v>134</v>
      </c>
      <c r="G1220" s="173" t="s">
        <v>135</v>
      </c>
      <c r="H1220" s="173"/>
      <c r="I1220" s="173"/>
      <c r="J1220" s="105">
        <v>201049.11</v>
      </c>
      <c r="K1220" s="197" t="str">
        <f>VLOOKUP(J1220,'[3]Item List (3)'!A$1:B$110000,2,FALSE)</f>
        <v>NUTR. OR 1542X</v>
      </c>
      <c r="L1220" s="105">
        <v>251121004</v>
      </c>
      <c r="M1220" s="198" t="str">
        <f>IF((LEFT(J1220))="2",$L$2,$J$2)</f>
        <v>OR</v>
      </c>
      <c r="N1220" s="153">
        <v>50</v>
      </c>
      <c r="O1220" s="199">
        <f t="shared" si="519"/>
        <v>72</v>
      </c>
      <c r="P1220" s="153">
        <v>1</v>
      </c>
      <c r="Q1220" s="153">
        <v>273</v>
      </c>
      <c r="R1220" s="153">
        <v>36</v>
      </c>
      <c r="S1220" s="153">
        <v>1</v>
      </c>
      <c r="T1220" s="153"/>
      <c r="U1220" s="209">
        <f t="shared" si="506"/>
        <v>274</v>
      </c>
      <c r="V1220" s="153">
        <v>400</v>
      </c>
      <c r="W1220" s="153"/>
      <c r="X1220" s="153"/>
      <c r="Y1220" s="153"/>
      <c r="Z1220" s="153">
        <v>30</v>
      </c>
      <c r="AA1220" s="153"/>
      <c r="AB1220" s="153"/>
      <c r="AC1220" s="153"/>
      <c r="AD1220" s="153"/>
      <c r="AE1220" s="153"/>
      <c r="AF1220" s="153"/>
      <c r="AG1220" s="153"/>
      <c r="AH1220" s="153"/>
      <c r="AI1220" s="153"/>
      <c r="AJ1220" s="153">
        <v>30</v>
      </c>
      <c r="AK1220" s="153"/>
      <c r="AL1220" s="153"/>
      <c r="AM1220" s="153"/>
      <c r="AN1220" s="153"/>
      <c r="AO1220" s="153"/>
      <c r="AP1220" s="153">
        <v>20</v>
      </c>
      <c r="AQ1220" s="153"/>
      <c r="AR1220" s="153"/>
      <c r="AS1220" s="153"/>
      <c r="AT1220" s="153"/>
      <c r="AU1220" s="153"/>
      <c r="AV1220" s="153"/>
      <c r="AW1220" s="153"/>
      <c r="AX1220" s="153"/>
      <c r="AY1220" s="153"/>
      <c r="AZ1220" s="153"/>
      <c r="BA1220" s="153"/>
      <c r="BB1220" s="153"/>
      <c r="BC1220" s="153"/>
      <c r="BD1220" s="153"/>
      <c r="BE1220" s="153"/>
      <c r="BF1220" s="153"/>
      <c r="BG1220" s="223">
        <f t="shared" si="507"/>
        <v>480</v>
      </c>
      <c r="BH1220" s="224">
        <f t="shared" si="508"/>
        <v>8</v>
      </c>
      <c r="BI1220" s="225">
        <f t="shared" si="509"/>
        <v>6.66666666666667</v>
      </c>
      <c r="BJ1220" s="225">
        <f t="shared" si="510"/>
        <v>83.3333333333333</v>
      </c>
      <c r="BK1220" s="226">
        <f t="shared" si="511"/>
        <v>57.0833333333333</v>
      </c>
      <c r="BL1220" s="226">
        <f t="shared" si="512"/>
        <v>86.4963503649635</v>
      </c>
      <c r="BM1220" s="226">
        <f t="shared" si="518"/>
        <v>41.1458333333333</v>
      </c>
      <c r="BN1220" s="237">
        <f t="shared" si="513"/>
        <v>0.333333333333333</v>
      </c>
      <c r="BO1220" s="237">
        <f t="shared" si="514"/>
        <v>552</v>
      </c>
      <c r="BP1220" s="237">
        <f t="shared" si="515"/>
        <v>1</v>
      </c>
      <c r="BQ1220" s="238">
        <f t="shared" si="516"/>
        <v>72</v>
      </c>
      <c r="BW1220" s="153">
        <f t="shared" si="504"/>
        <v>273</v>
      </c>
    </row>
    <row r="1221" spans="1:75">
      <c r="A1221" s="170">
        <v>1278</v>
      </c>
      <c r="B1221" s="171">
        <v>46070</v>
      </c>
      <c r="C1221" s="223" t="s">
        <v>99</v>
      </c>
      <c r="D1221" s="130" t="str">
        <f t="shared" si="517"/>
        <v>IG</v>
      </c>
      <c r="E1221" s="172" t="s">
        <v>152</v>
      </c>
      <c r="F1221" s="172"/>
      <c r="G1221" s="173"/>
      <c r="H1221" s="173"/>
      <c r="I1221" s="173"/>
      <c r="J1221" s="105"/>
      <c r="K1221" s="197" t="e">
        <f>VLOOKUP(J1221,'[3]Item List (3)'!A$1:B$110000,2,FALSE)</f>
        <v>#N/A</v>
      </c>
      <c r="L1221" s="105"/>
      <c r="M1221" s="198" t="str">
        <f>IF((LEFT(J1221))="2",$L$2,$J$2)</f>
        <v>IR</v>
      </c>
      <c r="N1221" s="153"/>
      <c r="O1221" s="199" t="str">
        <f t="shared" si="519"/>
        <v/>
      </c>
      <c r="P1221" s="153"/>
      <c r="Q1221" s="153"/>
      <c r="R1221" s="153"/>
      <c r="S1221" s="153"/>
      <c r="T1221" s="153"/>
      <c r="U1221" s="209">
        <f t="shared" si="506"/>
        <v>0</v>
      </c>
      <c r="V1221" s="153"/>
      <c r="W1221" s="153"/>
      <c r="X1221" s="153"/>
      <c r="Y1221" s="153"/>
      <c r="Z1221" s="153"/>
      <c r="AA1221" s="153"/>
      <c r="AB1221" s="153"/>
      <c r="AC1221" s="153"/>
      <c r="AD1221" s="153"/>
      <c r="AE1221" s="153"/>
      <c r="AF1221" s="153"/>
      <c r="AG1221" s="153"/>
      <c r="AH1221" s="153"/>
      <c r="AI1221" s="153"/>
      <c r="AJ1221" s="153"/>
      <c r="AK1221" s="153"/>
      <c r="AL1221" s="153"/>
      <c r="AM1221" s="153"/>
      <c r="AN1221" s="153"/>
      <c r="AO1221" s="153"/>
      <c r="AP1221" s="153"/>
      <c r="AQ1221" s="153"/>
      <c r="AR1221" s="153"/>
      <c r="AS1221" s="153"/>
      <c r="AT1221" s="153"/>
      <c r="AU1221" s="153"/>
      <c r="AV1221" s="153"/>
      <c r="AW1221" s="153"/>
      <c r="AX1221" s="153"/>
      <c r="AY1221" s="153"/>
      <c r="AZ1221" s="153"/>
      <c r="BA1221" s="153"/>
      <c r="BB1221" s="153"/>
      <c r="BC1221" s="153"/>
      <c r="BD1221" s="153"/>
      <c r="BE1221" s="153"/>
      <c r="BF1221" s="153">
        <v>480</v>
      </c>
      <c r="BG1221" s="223">
        <f t="shared" si="507"/>
        <v>480</v>
      </c>
      <c r="BH1221" s="224">
        <f t="shared" si="508"/>
        <v>8</v>
      </c>
      <c r="BI1221" s="225">
        <f t="shared" si="509"/>
        <v>0</v>
      </c>
      <c r="BJ1221" s="225">
        <f t="shared" si="510"/>
        <v>0</v>
      </c>
      <c r="BK1221" s="226">
        <f t="shared" si="511"/>
        <v>0</v>
      </c>
      <c r="BL1221" s="226">
        <f t="shared" si="512"/>
        <v>0</v>
      </c>
      <c r="BM1221" s="226">
        <f t="shared" si="518"/>
        <v>0</v>
      </c>
      <c r="BN1221" s="237">
        <f t="shared" si="513"/>
        <v>8</v>
      </c>
      <c r="BO1221" s="237">
        <f t="shared" si="514"/>
        <v>0</v>
      </c>
      <c r="BP1221" s="237">
        <f t="shared" si="515"/>
        <v>0</v>
      </c>
      <c r="BQ1221" s="238">
        <f t="shared" si="516"/>
        <v>0</v>
      </c>
      <c r="BW1221" s="153">
        <f t="shared" si="504"/>
        <v>0</v>
      </c>
    </row>
    <row r="1222" spans="1:75">
      <c r="A1222" s="170">
        <v>1279</v>
      </c>
      <c r="B1222" s="171">
        <v>46070</v>
      </c>
      <c r="C1222" s="223" t="s">
        <v>97</v>
      </c>
      <c r="D1222" s="130" t="str">
        <f t="shared" si="517"/>
        <v>IG</v>
      </c>
      <c r="E1222" s="172" t="s">
        <v>153</v>
      </c>
      <c r="F1222" s="172" t="s">
        <v>134</v>
      </c>
      <c r="G1222" s="173" t="s">
        <v>187</v>
      </c>
      <c r="H1222" s="173"/>
      <c r="I1222" s="173"/>
      <c r="J1222" s="105">
        <v>208417</v>
      </c>
      <c r="K1222" s="197" t="str">
        <f>VLOOKUP(J1222,'[3]Item List (3)'!A$1:B$110000,2,FALSE)</f>
        <v>JC.OR 8008 </v>
      </c>
      <c r="L1222" s="105">
        <v>260110013</v>
      </c>
      <c r="M1222" s="198" t="str">
        <f>IF((LEFT(J1222))="2",$L$2,$J$2)</f>
        <v>OR</v>
      </c>
      <c r="N1222" s="153">
        <v>30</v>
      </c>
      <c r="O1222" s="199">
        <f t="shared" si="519"/>
        <v>120</v>
      </c>
      <c r="P1222" s="153">
        <v>1</v>
      </c>
      <c r="Q1222" s="153">
        <v>416</v>
      </c>
      <c r="R1222" s="153">
        <v>27</v>
      </c>
      <c r="S1222" s="153">
        <v>20</v>
      </c>
      <c r="T1222" s="153"/>
      <c r="U1222" s="209">
        <f t="shared" si="506"/>
        <v>436</v>
      </c>
      <c r="V1222" s="153">
        <v>265</v>
      </c>
      <c r="W1222" s="153"/>
      <c r="X1222" s="153">
        <v>205</v>
      </c>
      <c r="Y1222" s="153"/>
      <c r="Z1222" s="153"/>
      <c r="AA1222" s="153"/>
      <c r="AB1222" s="153"/>
      <c r="AC1222" s="153"/>
      <c r="AD1222" s="153"/>
      <c r="AE1222" s="153"/>
      <c r="AF1222" s="153"/>
      <c r="AG1222" s="153"/>
      <c r="AH1222" s="153"/>
      <c r="AI1222" s="153"/>
      <c r="AJ1222" s="153"/>
      <c r="AK1222" s="153"/>
      <c r="AL1222" s="153"/>
      <c r="AM1222" s="153"/>
      <c r="AN1222" s="153"/>
      <c r="AO1222" s="153"/>
      <c r="AP1222" s="153">
        <v>10</v>
      </c>
      <c r="AQ1222" s="153"/>
      <c r="AR1222" s="153"/>
      <c r="AS1222" s="153"/>
      <c r="AT1222" s="153"/>
      <c r="AU1222" s="153"/>
      <c r="AV1222" s="153"/>
      <c r="AW1222" s="153"/>
      <c r="AX1222" s="153"/>
      <c r="AY1222" s="153"/>
      <c r="AZ1222" s="153"/>
      <c r="BA1222" s="153"/>
      <c r="BB1222" s="153"/>
      <c r="BC1222" s="153"/>
      <c r="BD1222" s="153"/>
      <c r="BE1222" s="153"/>
      <c r="BF1222" s="153"/>
      <c r="BG1222" s="223">
        <f t="shared" si="507"/>
        <v>480</v>
      </c>
      <c r="BH1222" s="224">
        <f t="shared" si="508"/>
        <v>8</v>
      </c>
      <c r="BI1222" s="225">
        <f t="shared" si="509"/>
        <v>4.41666666666667</v>
      </c>
      <c r="BJ1222" s="225">
        <f t="shared" si="510"/>
        <v>55.2083333333333</v>
      </c>
      <c r="BK1222" s="226">
        <f t="shared" si="511"/>
        <v>82.2641509433962</v>
      </c>
      <c r="BL1222" s="226">
        <f t="shared" si="512"/>
        <v>89.2201834862385</v>
      </c>
      <c r="BM1222" s="226">
        <f t="shared" si="518"/>
        <v>40.5208333333333</v>
      </c>
      <c r="BN1222" s="237">
        <f t="shared" si="513"/>
        <v>0.166666666666667</v>
      </c>
      <c r="BO1222" s="237">
        <f t="shared" si="514"/>
        <v>940</v>
      </c>
      <c r="BP1222" s="237">
        <f t="shared" si="515"/>
        <v>3.41666666666667</v>
      </c>
      <c r="BQ1222" s="238">
        <f t="shared" si="516"/>
        <v>410</v>
      </c>
      <c r="BS1222" s="140">
        <v>1</v>
      </c>
      <c r="BW1222" s="153">
        <f t="shared" si="504"/>
        <v>416</v>
      </c>
    </row>
    <row r="1223" spans="1:75">
      <c r="A1223" s="170">
        <v>1280</v>
      </c>
      <c r="B1223" s="171">
        <v>46070</v>
      </c>
      <c r="C1223" s="223" t="s">
        <v>99</v>
      </c>
      <c r="D1223" s="130" t="str">
        <f t="shared" si="517"/>
        <v>IG</v>
      </c>
      <c r="E1223" s="172" t="s">
        <v>153</v>
      </c>
      <c r="F1223" s="172" t="s">
        <v>134</v>
      </c>
      <c r="G1223" s="173" t="s">
        <v>155</v>
      </c>
      <c r="H1223" s="173"/>
      <c r="I1223" s="173"/>
      <c r="J1223" s="105">
        <v>208417</v>
      </c>
      <c r="K1223" s="197" t="str">
        <f>VLOOKUP(J1223,'[3]Item List (3)'!A$1:B$110000,2,FALSE)</f>
        <v>JC.OR 8008 </v>
      </c>
      <c r="L1223" s="105">
        <v>260110013</v>
      </c>
      <c r="M1223" s="198" t="str">
        <f>IF((LEFT(J1223))="2",$L$2,$J$2)</f>
        <v>OR</v>
      </c>
      <c r="N1223" s="153">
        <v>30</v>
      </c>
      <c r="O1223" s="199">
        <f t="shared" si="519"/>
        <v>120</v>
      </c>
      <c r="P1223" s="153">
        <v>1</v>
      </c>
      <c r="Q1223" s="153">
        <v>546</v>
      </c>
      <c r="R1223" s="153">
        <v>19</v>
      </c>
      <c r="S1223" s="153">
        <v>60</v>
      </c>
      <c r="T1223" s="153"/>
      <c r="U1223" s="209">
        <f t="shared" si="506"/>
        <v>606</v>
      </c>
      <c r="V1223" s="153">
        <v>330</v>
      </c>
      <c r="W1223" s="153"/>
      <c r="X1223" s="153">
        <v>60</v>
      </c>
      <c r="Y1223" s="153">
        <v>10</v>
      </c>
      <c r="Z1223" s="153"/>
      <c r="AA1223" s="153"/>
      <c r="AB1223" s="153"/>
      <c r="AC1223" s="153">
        <v>15</v>
      </c>
      <c r="AD1223" s="153"/>
      <c r="AE1223" s="153">
        <v>10</v>
      </c>
      <c r="AF1223" s="153"/>
      <c r="AG1223" s="153">
        <v>10</v>
      </c>
      <c r="AH1223" s="153"/>
      <c r="AI1223" s="153"/>
      <c r="AJ1223" s="153"/>
      <c r="AK1223" s="153"/>
      <c r="AL1223" s="153"/>
      <c r="AM1223" s="153"/>
      <c r="AN1223" s="153"/>
      <c r="AO1223" s="153"/>
      <c r="AP1223" s="153">
        <v>20</v>
      </c>
      <c r="AQ1223" s="153"/>
      <c r="AR1223" s="153"/>
      <c r="AS1223" s="153"/>
      <c r="AT1223" s="153"/>
      <c r="AU1223" s="153"/>
      <c r="AV1223" s="153"/>
      <c r="AW1223" s="153"/>
      <c r="AX1223" s="153">
        <v>15</v>
      </c>
      <c r="AY1223" s="153"/>
      <c r="AZ1223" s="153"/>
      <c r="BA1223" s="153"/>
      <c r="BB1223" s="153"/>
      <c r="BC1223" s="153">
        <v>10</v>
      </c>
      <c r="BD1223" s="153"/>
      <c r="BE1223" s="153"/>
      <c r="BF1223" s="153"/>
      <c r="BG1223" s="223">
        <f t="shared" si="507"/>
        <v>480</v>
      </c>
      <c r="BH1223" s="224">
        <f t="shared" si="508"/>
        <v>8</v>
      </c>
      <c r="BI1223" s="225">
        <f t="shared" si="509"/>
        <v>5.5</v>
      </c>
      <c r="BJ1223" s="225">
        <f t="shared" si="510"/>
        <v>68.75</v>
      </c>
      <c r="BK1223" s="226">
        <f t="shared" si="511"/>
        <v>91.8181818181818</v>
      </c>
      <c r="BL1223" s="226">
        <f t="shared" si="512"/>
        <v>86.963696369637</v>
      </c>
      <c r="BM1223" s="226">
        <f t="shared" si="518"/>
        <v>54.8958333333333</v>
      </c>
      <c r="BN1223" s="237">
        <f t="shared" si="513"/>
        <v>0.333333333333333</v>
      </c>
      <c r="BO1223" s="237">
        <f t="shared" si="514"/>
        <v>920</v>
      </c>
      <c r="BP1223" s="237">
        <f t="shared" si="515"/>
        <v>2.16666666666667</v>
      </c>
      <c r="BQ1223" s="238">
        <f t="shared" si="516"/>
        <v>260</v>
      </c>
      <c r="BS1223" s="140">
        <v>1</v>
      </c>
      <c r="BW1223" s="153">
        <f t="shared" si="504"/>
        <v>546</v>
      </c>
    </row>
    <row r="1224" spans="1:75">
      <c r="A1224" s="170">
        <v>1281</v>
      </c>
      <c r="B1224" s="171">
        <v>46070</v>
      </c>
      <c r="C1224" s="223" t="s">
        <v>97</v>
      </c>
      <c r="D1224" s="130" t="str">
        <f t="shared" si="517"/>
        <v>IG</v>
      </c>
      <c r="E1224" s="172" t="s">
        <v>156</v>
      </c>
      <c r="F1224" s="172"/>
      <c r="G1224" s="173"/>
      <c r="H1224" s="173"/>
      <c r="I1224" s="173"/>
      <c r="J1224" s="105"/>
      <c r="K1224" s="197" t="e">
        <f>VLOOKUP(J1224,'[3]Item List (3)'!A$1:B$110000,2,FALSE)</f>
        <v>#N/A</v>
      </c>
      <c r="L1224" s="105"/>
      <c r="M1224" s="198" t="str">
        <f>IF((LEFT(J1224))="2",$L$2,$J$2)</f>
        <v>IR</v>
      </c>
      <c r="N1224" s="153"/>
      <c r="O1224" s="199" t="str">
        <f t="shared" si="519"/>
        <v/>
      </c>
      <c r="P1224" s="153"/>
      <c r="Q1224" s="153"/>
      <c r="R1224" s="153"/>
      <c r="S1224" s="153"/>
      <c r="T1224" s="153"/>
      <c r="U1224" s="209">
        <f t="shared" si="506"/>
        <v>0</v>
      </c>
      <c r="V1224" s="153"/>
      <c r="W1224" s="153"/>
      <c r="X1224" s="153"/>
      <c r="Y1224" s="153"/>
      <c r="Z1224" s="153"/>
      <c r="AA1224" s="153"/>
      <c r="AB1224" s="153"/>
      <c r="AC1224" s="153"/>
      <c r="AD1224" s="153"/>
      <c r="AE1224" s="153"/>
      <c r="AF1224" s="153"/>
      <c r="AG1224" s="153"/>
      <c r="AH1224" s="153"/>
      <c r="AI1224" s="153"/>
      <c r="AJ1224" s="153"/>
      <c r="AK1224" s="153"/>
      <c r="AL1224" s="153"/>
      <c r="AM1224" s="153"/>
      <c r="AN1224" s="153"/>
      <c r="AO1224" s="153"/>
      <c r="AP1224" s="153"/>
      <c r="AQ1224" s="153"/>
      <c r="AR1224" s="153">
        <v>480</v>
      </c>
      <c r="AS1224" s="153"/>
      <c r="AT1224" s="153"/>
      <c r="AU1224" s="153"/>
      <c r="AV1224" s="153"/>
      <c r="AW1224" s="153"/>
      <c r="AX1224" s="153"/>
      <c r="AY1224" s="153"/>
      <c r="AZ1224" s="153"/>
      <c r="BA1224" s="153"/>
      <c r="BB1224" s="153"/>
      <c r="BC1224" s="153"/>
      <c r="BD1224" s="153"/>
      <c r="BE1224" s="153"/>
      <c r="BF1224" s="153"/>
      <c r="BG1224" s="223">
        <f t="shared" si="507"/>
        <v>480</v>
      </c>
      <c r="BH1224" s="224">
        <f t="shared" si="508"/>
        <v>8</v>
      </c>
      <c r="BI1224" s="225">
        <f t="shared" si="509"/>
        <v>0</v>
      </c>
      <c r="BJ1224" s="225">
        <f t="shared" si="510"/>
        <v>0</v>
      </c>
      <c r="BK1224" s="226">
        <f t="shared" si="511"/>
        <v>0</v>
      </c>
      <c r="BL1224" s="226">
        <f t="shared" si="512"/>
        <v>0</v>
      </c>
      <c r="BM1224" s="226">
        <f t="shared" si="518"/>
        <v>0</v>
      </c>
      <c r="BN1224" s="237">
        <f t="shared" si="513"/>
        <v>0</v>
      </c>
      <c r="BO1224" s="237">
        <f t="shared" si="514"/>
        <v>0</v>
      </c>
      <c r="BP1224" s="237">
        <f t="shared" si="515"/>
        <v>8</v>
      </c>
      <c r="BQ1224" s="238">
        <f t="shared" si="516"/>
        <v>0</v>
      </c>
      <c r="BW1224" s="153">
        <f t="shared" ref="BW1224:BW1287" si="520">Q1224*P1224</f>
        <v>0</v>
      </c>
    </row>
    <row r="1225" spans="1:75">
      <c r="A1225" s="170">
        <v>1282</v>
      </c>
      <c r="B1225" s="171">
        <v>46070</v>
      </c>
      <c r="C1225" s="223" t="s">
        <v>99</v>
      </c>
      <c r="D1225" s="130" t="str">
        <f t="shared" si="517"/>
        <v>IG</v>
      </c>
      <c r="E1225" s="172" t="s">
        <v>156</v>
      </c>
      <c r="F1225" s="172"/>
      <c r="G1225" s="173"/>
      <c r="H1225" s="173"/>
      <c r="I1225" s="173"/>
      <c r="J1225" s="105"/>
      <c r="K1225" s="197" t="e">
        <f>VLOOKUP(J1225,'[3]Item List (3)'!A$1:B$110000,2,FALSE)</f>
        <v>#N/A</v>
      </c>
      <c r="L1225" s="105"/>
      <c r="M1225" s="198" t="str">
        <f>IF((LEFT(J1225))="2",$L$2,$J$2)</f>
        <v>IR</v>
      </c>
      <c r="N1225" s="153"/>
      <c r="O1225" s="199" t="str">
        <f t="shared" si="519"/>
        <v/>
      </c>
      <c r="P1225" s="153"/>
      <c r="Q1225" s="153"/>
      <c r="R1225" s="153"/>
      <c r="S1225" s="153"/>
      <c r="T1225" s="153"/>
      <c r="U1225" s="209">
        <f t="shared" si="506"/>
        <v>0</v>
      </c>
      <c r="V1225" s="153"/>
      <c r="W1225" s="153"/>
      <c r="X1225" s="153"/>
      <c r="Y1225" s="153"/>
      <c r="Z1225" s="153"/>
      <c r="AA1225" s="153"/>
      <c r="AB1225" s="153"/>
      <c r="AC1225" s="153"/>
      <c r="AD1225" s="153"/>
      <c r="AE1225" s="153"/>
      <c r="AF1225" s="153"/>
      <c r="AG1225" s="153"/>
      <c r="AH1225" s="153"/>
      <c r="AI1225" s="153"/>
      <c r="AJ1225" s="153"/>
      <c r="AK1225" s="153"/>
      <c r="AL1225" s="153"/>
      <c r="AM1225" s="153"/>
      <c r="AN1225" s="153"/>
      <c r="AO1225" s="153"/>
      <c r="AP1225" s="153"/>
      <c r="AQ1225" s="153"/>
      <c r="AR1225" s="153"/>
      <c r="AS1225" s="153"/>
      <c r="AT1225" s="153"/>
      <c r="AU1225" s="153"/>
      <c r="AV1225" s="153"/>
      <c r="AW1225" s="153"/>
      <c r="AX1225" s="153"/>
      <c r="AY1225" s="153"/>
      <c r="AZ1225" s="153"/>
      <c r="BA1225" s="153"/>
      <c r="BB1225" s="153"/>
      <c r="BC1225" s="153"/>
      <c r="BD1225" s="153"/>
      <c r="BE1225" s="153"/>
      <c r="BF1225" s="153">
        <v>480</v>
      </c>
      <c r="BG1225" s="223">
        <f t="shared" si="507"/>
        <v>480</v>
      </c>
      <c r="BH1225" s="224">
        <f t="shared" si="508"/>
        <v>8</v>
      </c>
      <c r="BI1225" s="225">
        <f t="shared" si="509"/>
        <v>0</v>
      </c>
      <c r="BJ1225" s="225">
        <f t="shared" si="510"/>
        <v>0</v>
      </c>
      <c r="BK1225" s="226">
        <f t="shared" si="511"/>
        <v>0</v>
      </c>
      <c r="BL1225" s="226">
        <f t="shared" si="512"/>
        <v>0</v>
      </c>
      <c r="BM1225" s="226">
        <f t="shared" si="518"/>
        <v>0</v>
      </c>
      <c r="BN1225" s="237">
        <f t="shared" si="513"/>
        <v>8</v>
      </c>
      <c r="BO1225" s="237">
        <f t="shared" si="514"/>
        <v>0</v>
      </c>
      <c r="BP1225" s="237">
        <f t="shared" si="515"/>
        <v>0</v>
      </c>
      <c r="BQ1225" s="238">
        <f t="shared" si="516"/>
        <v>0</v>
      </c>
      <c r="BW1225" s="153">
        <f t="shared" si="520"/>
        <v>0</v>
      </c>
    </row>
    <row r="1226" spans="1:75">
      <c r="A1226" s="170">
        <v>1283</v>
      </c>
      <c r="B1226" s="171">
        <v>46070</v>
      </c>
      <c r="C1226" s="223" t="s">
        <v>97</v>
      </c>
      <c r="D1226" s="130" t="str">
        <f t="shared" si="517"/>
        <v>IG</v>
      </c>
      <c r="E1226" s="172" t="s">
        <v>158</v>
      </c>
      <c r="F1226" s="172" t="s">
        <v>134</v>
      </c>
      <c r="G1226" s="173" t="s">
        <v>126</v>
      </c>
      <c r="H1226" s="173"/>
      <c r="I1226" s="173"/>
      <c r="J1226" s="105">
        <v>104246</v>
      </c>
      <c r="K1226" s="197" t="str">
        <f>VLOOKUP(J1226,'[3]Item List (3)'!A$1:B$110000,2,FALSE)</f>
        <v>IN. 208</v>
      </c>
      <c r="L1226" s="105">
        <v>260129016</v>
      </c>
      <c r="M1226" s="198" t="str">
        <f>IF((LEFT(J1226))="2",$L$2,$J$2)</f>
        <v>IR</v>
      </c>
      <c r="N1226" s="153">
        <v>30</v>
      </c>
      <c r="O1226" s="199">
        <f t="shared" si="519"/>
        <v>120</v>
      </c>
      <c r="P1226" s="153">
        <v>1</v>
      </c>
      <c r="Q1226" s="153">
        <v>627</v>
      </c>
      <c r="R1226" s="153">
        <v>20</v>
      </c>
      <c r="S1226" s="153">
        <v>1</v>
      </c>
      <c r="T1226" s="153"/>
      <c r="U1226" s="209">
        <f t="shared" si="506"/>
        <v>628</v>
      </c>
      <c r="V1226" s="153">
        <v>405</v>
      </c>
      <c r="W1226" s="153"/>
      <c r="X1226" s="153">
        <v>50</v>
      </c>
      <c r="Y1226" s="153"/>
      <c r="Z1226" s="153"/>
      <c r="AA1226" s="153"/>
      <c r="AB1226" s="153"/>
      <c r="AC1226" s="153"/>
      <c r="AD1226" s="153"/>
      <c r="AE1226" s="153"/>
      <c r="AF1226" s="153"/>
      <c r="AG1226" s="153"/>
      <c r="AH1226" s="153"/>
      <c r="AI1226" s="153"/>
      <c r="AJ1226" s="153"/>
      <c r="AK1226" s="153"/>
      <c r="AL1226" s="153"/>
      <c r="AM1226" s="153"/>
      <c r="AN1226" s="153"/>
      <c r="AO1226" s="153"/>
      <c r="AP1226" s="153">
        <v>20</v>
      </c>
      <c r="AQ1226" s="153"/>
      <c r="AR1226" s="153"/>
      <c r="AS1226" s="153"/>
      <c r="AT1226" s="153"/>
      <c r="AU1226" s="153"/>
      <c r="AV1226" s="153"/>
      <c r="AW1226" s="153"/>
      <c r="AX1226" s="153"/>
      <c r="AY1226" s="153"/>
      <c r="AZ1226" s="153"/>
      <c r="BA1226" s="153"/>
      <c r="BB1226" s="153"/>
      <c r="BC1226" s="153"/>
      <c r="BD1226" s="153"/>
      <c r="BE1226" s="153">
        <v>5</v>
      </c>
      <c r="BF1226" s="153"/>
      <c r="BG1226" s="223">
        <f t="shared" si="507"/>
        <v>480</v>
      </c>
      <c r="BH1226" s="224">
        <f t="shared" si="508"/>
        <v>8</v>
      </c>
      <c r="BI1226" s="225">
        <f t="shared" si="509"/>
        <v>6.75</v>
      </c>
      <c r="BJ1226" s="225">
        <f t="shared" si="510"/>
        <v>84.375</v>
      </c>
      <c r="BK1226" s="226">
        <f t="shared" si="511"/>
        <v>77.5308641975309</v>
      </c>
      <c r="BL1226" s="226">
        <f t="shared" si="512"/>
        <v>96.656050955414</v>
      </c>
      <c r="BM1226" s="226">
        <f t="shared" si="518"/>
        <v>63.2291666666667</v>
      </c>
      <c r="BN1226" s="237">
        <f t="shared" si="513"/>
        <v>0.416666666666667</v>
      </c>
      <c r="BO1226" s="237">
        <f t="shared" si="514"/>
        <v>910</v>
      </c>
      <c r="BP1226" s="237">
        <f t="shared" si="515"/>
        <v>0.833333333333333</v>
      </c>
      <c r="BQ1226" s="238">
        <f t="shared" si="516"/>
        <v>100</v>
      </c>
      <c r="BW1226" s="153">
        <f t="shared" si="520"/>
        <v>627</v>
      </c>
    </row>
    <row r="1227" spans="1:75">
      <c r="A1227" s="170">
        <v>1284</v>
      </c>
      <c r="B1227" s="171">
        <v>46070</v>
      </c>
      <c r="C1227" s="223" t="s">
        <v>99</v>
      </c>
      <c r="D1227" s="130" t="str">
        <f t="shared" si="517"/>
        <v>IG</v>
      </c>
      <c r="E1227" s="172" t="s">
        <v>158</v>
      </c>
      <c r="F1227" s="172" t="s">
        <v>134</v>
      </c>
      <c r="G1227" s="173" t="s">
        <v>126</v>
      </c>
      <c r="H1227" s="173"/>
      <c r="I1227" s="173"/>
      <c r="J1227" s="105">
        <v>104246</v>
      </c>
      <c r="K1227" s="197" t="str">
        <f>VLOOKUP(J1227,'[3]Item List (3)'!A$1:B$110000,2,FALSE)</f>
        <v>IN. 208</v>
      </c>
      <c r="L1227" s="105">
        <v>260129016</v>
      </c>
      <c r="M1227" s="198" t="str">
        <f>IF((LEFT(J1227))="2",$L$2,$J$2)</f>
        <v>IR</v>
      </c>
      <c r="N1227" s="153">
        <v>30</v>
      </c>
      <c r="O1227" s="199">
        <f t="shared" si="519"/>
        <v>120</v>
      </c>
      <c r="P1227" s="153">
        <v>1</v>
      </c>
      <c r="Q1227" s="153">
        <v>276</v>
      </c>
      <c r="R1227" s="153">
        <v>5</v>
      </c>
      <c r="S1227" s="153"/>
      <c r="T1227" s="153"/>
      <c r="U1227" s="209">
        <f t="shared" si="506"/>
        <v>276</v>
      </c>
      <c r="V1227" s="153">
        <v>170</v>
      </c>
      <c r="W1227" s="153"/>
      <c r="X1227" s="153">
        <v>10</v>
      </c>
      <c r="Y1227" s="153"/>
      <c r="Z1227" s="153"/>
      <c r="AA1227" s="153"/>
      <c r="AB1227" s="153"/>
      <c r="AC1227" s="153"/>
      <c r="AD1227" s="153"/>
      <c r="AE1227" s="153"/>
      <c r="AF1227" s="153"/>
      <c r="AG1227" s="153"/>
      <c r="AH1227" s="153"/>
      <c r="AI1227" s="153"/>
      <c r="AJ1227" s="153"/>
      <c r="AK1227" s="153"/>
      <c r="AL1227" s="153"/>
      <c r="AM1227" s="153"/>
      <c r="AN1227" s="153"/>
      <c r="AO1227" s="153"/>
      <c r="AP1227" s="153"/>
      <c r="AQ1227" s="153"/>
      <c r="AR1227" s="132">
        <v>300</v>
      </c>
      <c r="AS1227" s="153"/>
      <c r="AT1227" s="153"/>
      <c r="AU1227" s="153"/>
      <c r="AV1227" s="153"/>
      <c r="AW1227" s="153"/>
      <c r="AX1227" s="153"/>
      <c r="AY1227" s="153"/>
      <c r="AZ1227" s="153"/>
      <c r="BA1227" s="153"/>
      <c r="BB1227" s="153"/>
      <c r="BC1227" s="153"/>
      <c r="BD1227" s="153"/>
      <c r="BE1227" s="153"/>
      <c r="BF1227" s="153"/>
      <c r="BG1227" s="223">
        <f t="shared" si="507"/>
        <v>480</v>
      </c>
      <c r="BH1227" s="224">
        <f t="shared" si="508"/>
        <v>8</v>
      </c>
      <c r="BI1227" s="225">
        <f t="shared" si="509"/>
        <v>2.83333333333333</v>
      </c>
      <c r="BJ1227" s="225">
        <f t="shared" si="510"/>
        <v>35.4166666666667</v>
      </c>
      <c r="BK1227" s="226">
        <f t="shared" si="511"/>
        <v>81.1764705882353</v>
      </c>
      <c r="BL1227" s="226">
        <f t="shared" si="512"/>
        <v>98.1884057971015</v>
      </c>
      <c r="BM1227" s="226">
        <f t="shared" si="518"/>
        <v>28.2291666666667</v>
      </c>
      <c r="BN1227" s="237">
        <f t="shared" si="513"/>
        <v>0</v>
      </c>
      <c r="BO1227" s="237">
        <f t="shared" si="514"/>
        <v>960</v>
      </c>
      <c r="BP1227" s="237">
        <f t="shared" si="515"/>
        <v>5.16666666666667</v>
      </c>
      <c r="BQ1227" s="238">
        <f t="shared" si="516"/>
        <v>620</v>
      </c>
      <c r="BW1227" s="153">
        <f t="shared" si="520"/>
        <v>276</v>
      </c>
    </row>
    <row r="1228" spans="1:75">
      <c r="A1228" s="170"/>
      <c r="B1228" s="171">
        <v>46070</v>
      </c>
      <c r="C1228" s="223" t="s">
        <v>97</v>
      </c>
      <c r="D1228" s="130" t="str">
        <f t="shared" si="517"/>
        <v>HO</v>
      </c>
      <c r="E1228" s="172" t="s">
        <v>159</v>
      </c>
      <c r="F1228" s="172" t="s">
        <v>160</v>
      </c>
      <c r="G1228" s="173" t="s">
        <v>105</v>
      </c>
      <c r="H1228" s="173"/>
      <c r="I1228" s="173"/>
      <c r="J1228" s="105">
        <v>208281</v>
      </c>
      <c r="K1228" s="197" t="str">
        <f>VLOOKUP(J1228,'[3]Item List (3)'!A$1:B$110000,2,FALSE)</f>
        <v>D.OR 14536 </v>
      </c>
      <c r="L1228" s="105">
        <v>251230010</v>
      </c>
      <c r="M1228" s="198" t="str">
        <f>IF((LEFT(J1228))="2",$L$2,$J$2)</f>
        <v>OR</v>
      </c>
      <c r="N1228" s="153">
        <v>70</v>
      </c>
      <c r="O1228" s="199">
        <f t="shared" si="519"/>
        <v>51.4285714285714</v>
      </c>
      <c r="P1228" s="153">
        <v>1</v>
      </c>
      <c r="Q1228" s="153">
        <v>142</v>
      </c>
      <c r="R1228" s="153"/>
      <c r="S1228" s="153"/>
      <c r="T1228" s="153"/>
      <c r="U1228" s="209">
        <f t="shared" si="506"/>
        <v>142</v>
      </c>
      <c r="V1228" s="153">
        <v>270</v>
      </c>
      <c r="W1228" s="153"/>
      <c r="X1228" s="153">
        <v>30</v>
      </c>
      <c r="Y1228" s="153"/>
      <c r="Z1228" s="153"/>
      <c r="AA1228" s="153"/>
      <c r="AB1228" s="153"/>
      <c r="AC1228" s="153"/>
      <c r="AD1228" s="153"/>
      <c r="AE1228" s="153"/>
      <c r="AF1228" s="153"/>
      <c r="AG1228" s="153"/>
      <c r="AH1228" s="153"/>
      <c r="AI1228" s="153"/>
      <c r="AJ1228" s="153"/>
      <c r="AK1228" s="153"/>
      <c r="AL1228" s="153"/>
      <c r="AM1228" s="153"/>
      <c r="AN1228" s="153"/>
      <c r="AO1228" s="153"/>
      <c r="AP1228" s="153">
        <v>30</v>
      </c>
      <c r="AQ1228" s="153"/>
      <c r="AR1228" s="153">
        <v>30</v>
      </c>
      <c r="AS1228" s="153"/>
      <c r="AT1228" s="153"/>
      <c r="AU1228" s="153"/>
      <c r="AV1228" s="153"/>
      <c r="AW1228" s="153"/>
      <c r="AX1228" s="153"/>
      <c r="AY1228" s="153"/>
      <c r="AZ1228" s="153"/>
      <c r="BA1228" s="153"/>
      <c r="BB1228" s="153"/>
      <c r="BC1228" s="153"/>
      <c r="BD1228" s="153"/>
      <c r="BE1228" s="153"/>
      <c r="BF1228" s="153"/>
      <c r="BG1228" s="223">
        <f t="shared" si="507"/>
        <v>360</v>
      </c>
      <c r="BH1228" s="224">
        <f t="shared" si="508"/>
        <v>6</v>
      </c>
      <c r="BI1228" s="225">
        <f t="shared" si="509"/>
        <v>4.5</v>
      </c>
      <c r="BJ1228" s="225">
        <f t="shared" si="510"/>
        <v>75</v>
      </c>
      <c r="BK1228" s="226">
        <f t="shared" si="511"/>
        <v>61.358024691358</v>
      </c>
      <c r="BL1228" s="226">
        <f t="shared" si="512"/>
        <v>100</v>
      </c>
      <c r="BM1228" s="226">
        <f t="shared" si="518"/>
        <v>46.0185185185185</v>
      </c>
      <c r="BN1228" s="237">
        <f t="shared" si="513"/>
        <v>0.5</v>
      </c>
      <c r="BO1228" s="237">
        <f t="shared" si="514"/>
        <v>282.857142857143</v>
      </c>
      <c r="BP1228" s="237">
        <f t="shared" si="515"/>
        <v>1</v>
      </c>
      <c r="BQ1228" s="238">
        <f t="shared" si="516"/>
        <v>51.4285714285714</v>
      </c>
      <c r="BW1228" s="153">
        <f t="shared" si="520"/>
        <v>142</v>
      </c>
    </row>
    <row r="1229" spans="1:75">
      <c r="A1229" s="170">
        <v>1285</v>
      </c>
      <c r="B1229" s="171">
        <v>46070</v>
      </c>
      <c r="C1229" s="223" t="s">
        <v>97</v>
      </c>
      <c r="D1229" s="130" t="str">
        <f t="shared" si="517"/>
        <v>HO</v>
      </c>
      <c r="E1229" s="172" t="s">
        <v>159</v>
      </c>
      <c r="F1229" s="172" t="s">
        <v>160</v>
      </c>
      <c r="G1229" s="173" t="s">
        <v>105</v>
      </c>
      <c r="H1229" s="173"/>
      <c r="I1229" s="173"/>
      <c r="J1229" s="105">
        <v>100282.4</v>
      </c>
      <c r="K1229" s="197" t="str">
        <f>VLOOKUP(J1229,'[3]Item List (3)'!A$1:B$110000,2,FALSE)</f>
        <v>D.IR 14537 SPL </v>
      </c>
      <c r="L1229" s="105"/>
      <c r="M1229" s="198" t="str">
        <f>IF((LEFT(J1229))="2",$L$2,$J$2)</f>
        <v>IR</v>
      </c>
      <c r="N1229" s="153"/>
      <c r="O1229" s="199" t="str">
        <f t="shared" ref="O1229:O1282" si="521">IFERROR(3600/N1229,"")</f>
        <v/>
      </c>
      <c r="P1229" s="153"/>
      <c r="Q1229" s="153"/>
      <c r="R1229" s="153"/>
      <c r="S1229" s="153"/>
      <c r="T1229" s="153"/>
      <c r="U1229" s="209">
        <f t="shared" ref="U1229:U1280" si="522">Q1229+S1229+T1229</f>
        <v>0</v>
      </c>
      <c r="V1229" s="153"/>
      <c r="W1229" s="153">
        <v>120</v>
      </c>
      <c r="X1229" s="153"/>
      <c r="Y1229" s="153"/>
      <c r="Z1229" s="153"/>
      <c r="AA1229" s="153"/>
      <c r="AB1229" s="153"/>
      <c r="AC1229" s="153"/>
      <c r="AD1229" s="153"/>
      <c r="AE1229" s="153"/>
      <c r="AF1229" s="153"/>
      <c r="AG1229" s="153"/>
      <c r="AH1229" s="153"/>
      <c r="AI1229" s="153"/>
      <c r="AJ1229" s="153"/>
      <c r="AK1229" s="153"/>
      <c r="AL1229" s="153"/>
      <c r="AM1229" s="153"/>
      <c r="AN1229" s="153"/>
      <c r="AO1229" s="153"/>
      <c r="AP1229" s="153"/>
      <c r="AQ1229" s="153"/>
      <c r="AR1229" s="153"/>
      <c r="AS1229" s="153"/>
      <c r="AT1229" s="153"/>
      <c r="AU1229" s="153"/>
      <c r="AV1229" s="153"/>
      <c r="AW1229" s="153"/>
      <c r="AX1229" s="153"/>
      <c r="AY1229" s="153"/>
      <c r="AZ1229" s="153"/>
      <c r="BA1229" s="153"/>
      <c r="BB1229" s="153"/>
      <c r="BC1229" s="153"/>
      <c r="BD1229" s="153"/>
      <c r="BE1229" s="153"/>
      <c r="BF1229" s="153"/>
      <c r="BG1229" s="223">
        <f t="shared" ref="BG1229:BG1278" si="523">SUM(V1229:BF1229)</f>
        <v>120</v>
      </c>
      <c r="BH1229" s="224">
        <f t="shared" si="508"/>
        <v>2</v>
      </c>
      <c r="BI1229" s="225">
        <f t="shared" si="509"/>
        <v>0</v>
      </c>
      <c r="BJ1229" s="225">
        <f t="shared" si="510"/>
        <v>0</v>
      </c>
      <c r="BK1229" s="226">
        <f t="shared" si="511"/>
        <v>0</v>
      </c>
      <c r="BL1229" s="226">
        <f t="shared" si="512"/>
        <v>0</v>
      </c>
      <c r="BM1229" s="226">
        <f t="shared" ref="BM1229:BM1278" si="524">IFERROR((((BJ1229*BK1229*BL1229)/1000000)*100),0)</f>
        <v>0</v>
      </c>
      <c r="BN1229" s="237">
        <f t="shared" si="513"/>
        <v>2</v>
      </c>
      <c r="BO1229" s="237">
        <f t="shared" si="514"/>
        <v>0</v>
      </c>
      <c r="BP1229" s="237">
        <f t="shared" si="515"/>
        <v>0</v>
      </c>
      <c r="BQ1229" s="238">
        <f t="shared" si="516"/>
        <v>0</v>
      </c>
      <c r="BW1229" s="153">
        <f t="shared" si="520"/>
        <v>0</v>
      </c>
    </row>
    <row r="1230" spans="1:75">
      <c r="A1230" s="170">
        <v>1286</v>
      </c>
      <c r="B1230" s="171">
        <v>46070</v>
      </c>
      <c r="C1230" s="223" t="s">
        <v>99</v>
      </c>
      <c r="D1230" s="130" t="str">
        <f t="shared" ref="D1229:D1278" si="525">LEFT(E1230,2)</f>
        <v>HO</v>
      </c>
      <c r="E1230" s="172" t="s">
        <v>159</v>
      </c>
      <c r="F1230" s="172" t="s">
        <v>160</v>
      </c>
      <c r="G1230" s="173" t="s">
        <v>169</v>
      </c>
      <c r="H1230" s="173"/>
      <c r="I1230" s="173"/>
      <c r="J1230" s="105">
        <v>100282.4</v>
      </c>
      <c r="K1230" s="197" t="str">
        <f>VLOOKUP(J1230,'[3]Item List (3)'!A$1:B$110000,2,FALSE)</f>
        <v>D.IR 14537 SPL </v>
      </c>
      <c r="L1230" s="105">
        <v>251225005</v>
      </c>
      <c r="M1230" s="198" t="str">
        <f>IF((LEFT(J1230))="2",$L$2,$J$2)</f>
        <v>IR</v>
      </c>
      <c r="N1230" s="153">
        <v>70</v>
      </c>
      <c r="O1230" s="199">
        <f t="shared" si="521"/>
        <v>51.4285714285714</v>
      </c>
      <c r="P1230" s="153">
        <v>1</v>
      </c>
      <c r="Q1230" s="153">
        <v>263</v>
      </c>
      <c r="R1230" s="153"/>
      <c r="S1230" s="153"/>
      <c r="T1230" s="153"/>
      <c r="U1230" s="209">
        <f t="shared" si="522"/>
        <v>263</v>
      </c>
      <c r="V1230" s="153">
        <v>450</v>
      </c>
      <c r="W1230" s="153"/>
      <c r="X1230" s="153"/>
      <c r="Y1230" s="153"/>
      <c r="Z1230" s="153"/>
      <c r="AA1230" s="153"/>
      <c r="AB1230" s="153"/>
      <c r="AC1230" s="153"/>
      <c r="AD1230" s="153"/>
      <c r="AE1230" s="153"/>
      <c r="AF1230" s="153"/>
      <c r="AG1230" s="153"/>
      <c r="AH1230" s="153"/>
      <c r="AI1230" s="153"/>
      <c r="AJ1230" s="153"/>
      <c r="AK1230" s="153"/>
      <c r="AL1230" s="153"/>
      <c r="AM1230" s="153"/>
      <c r="AN1230" s="153"/>
      <c r="AO1230" s="153"/>
      <c r="AP1230" s="153">
        <v>30</v>
      </c>
      <c r="AQ1230" s="153"/>
      <c r="AR1230" s="153"/>
      <c r="AS1230" s="153"/>
      <c r="AT1230" s="153"/>
      <c r="AU1230" s="153"/>
      <c r="AV1230" s="153"/>
      <c r="AW1230" s="153"/>
      <c r="AX1230" s="153"/>
      <c r="AY1230" s="153"/>
      <c r="AZ1230" s="153"/>
      <c r="BA1230" s="153"/>
      <c r="BB1230" s="153"/>
      <c r="BC1230" s="153"/>
      <c r="BD1230" s="153"/>
      <c r="BE1230" s="153"/>
      <c r="BF1230" s="153"/>
      <c r="BG1230" s="223">
        <f t="shared" si="523"/>
        <v>480</v>
      </c>
      <c r="BH1230" s="224">
        <f t="shared" si="508"/>
        <v>8</v>
      </c>
      <c r="BI1230" s="225">
        <f t="shared" si="509"/>
        <v>7.5</v>
      </c>
      <c r="BJ1230" s="225">
        <f t="shared" si="510"/>
        <v>93.75</v>
      </c>
      <c r="BK1230" s="226">
        <f t="shared" si="511"/>
        <v>68.1851851851852</v>
      </c>
      <c r="BL1230" s="226">
        <f t="shared" si="512"/>
        <v>100</v>
      </c>
      <c r="BM1230" s="226">
        <f t="shared" si="524"/>
        <v>63.9236111111111</v>
      </c>
      <c r="BN1230" s="237">
        <f t="shared" si="513"/>
        <v>0.5</v>
      </c>
      <c r="BO1230" s="237">
        <f t="shared" si="514"/>
        <v>385.714285714286</v>
      </c>
      <c r="BP1230" s="237">
        <f t="shared" si="515"/>
        <v>0</v>
      </c>
      <c r="BQ1230" s="238">
        <f t="shared" si="516"/>
        <v>0</v>
      </c>
      <c r="BW1230" s="153">
        <f t="shared" si="520"/>
        <v>263</v>
      </c>
    </row>
    <row r="1231" spans="1:75">
      <c r="A1231" s="170">
        <v>1287</v>
      </c>
      <c r="B1231" s="171">
        <v>46070</v>
      </c>
      <c r="C1231" s="223" t="s">
        <v>97</v>
      </c>
      <c r="D1231" s="130" t="str">
        <f t="shared" si="525"/>
        <v>HO</v>
      </c>
      <c r="E1231" s="172" t="s">
        <v>163</v>
      </c>
      <c r="F1231" s="172" t="s">
        <v>160</v>
      </c>
      <c r="G1231" s="173" t="s">
        <v>165</v>
      </c>
      <c r="H1231" s="173"/>
      <c r="I1231" s="173"/>
      <c r="J1231" s="105">
        <v>208344.01</v>
      </c>
      <c r="K1231" s="197" t="str">
        <f>VLOOKUP(J1231,'[3]Item List (3)'!A$1:B$110000,2,FALSE)</f>
        <v>NA/RNA.OR 6905 SR</v>
      </c>
      <c r="L1231" s="105">
        <v>260112002</v>
      </c>
      <c r="M1231" s="198" t="str">
        <f>IF((LEFT(J1231))="2",$L$2,$J$2)</f>
        <v>OR</v>
      </c>
      <c r="N1231" s="153">
        <v>20</v>
      </c>
      <c r="O1231" s="199">
        <f t="shared" si="521"/>
        <v>180</v>
      </c>
      <c r="P1231" s="153">
        <v>1</v>
      </c>
      <c r="Q1231" s="153">
        <v>1046</v>
      </c>
      <c r="R1231" s="153"/>
      <c r="S1231" s="153"/>
      <c r="T1231" s="153"/>
      <c r="U1231" s="209">
        <f t="shared" si="522"/>
        <v>1046</v>
      </c>
      <c r="V1231" s="153">
        <v>390</v>
      </c>
      <c r="W1231" s="153"/>
      <c r="X1231" s="153"/>
      <c r="Y1231" s="153"/>
      <c r="Z1231" s="153"/>
      <c r="AA1231" s="153"/>
      <c r="AB1231" s="153"/>
      <c r="AC1231" s="153"/>
      <c r="AD1231" s="153"/>
      <c r="AE1231" s="153"/>
      <c r="AF1231" s="153"/>
      <c r="AG1231" s="153"/>
      <c r="AH1231" s="153"/>
      <c r="AI1231" s="153"/>
      <c r="AJ1231" s="153"/>
      <c r="AK1231" s="153"/>
      <c r="AL1231" s="153"/>
      <c r="AM1231" s="153"/>
      <c r="AN1231" s="153"/>
      <c r="AO1231" s="153"/>
      <c r="AP1231" s="153">
        <v>45</v>
      </c>
      <c r="AQ1231" s="153"/>
      <c r="AR1231" s="153"/>
      <c r="AS1231" s="153"/>
      <c r="AT1231" s="153"/>
      <c r="AU1231" s="153"/>
      <c r="AV1231" s="153"/>
      <c r="AW1231" s="153"/>
      <c r="AX1231" s="153"/>
      <c r="AY1231" s="153"/>
      <c r="AZ1231" s="153"/>
      <c r="BA1231" s="153"/>
      <c r="BB1231" s="153"/>
      <c r="BC1231" s="153"/>
      <c r="BD1231" s="153"/>
      <c r="BE1231" s="153"/>
      <c r="BF1231" s="153"/>
      <c r="BG1231" s="223">
        <f t="shared" si="523"/>
        <v>435</v>
      </c>
      <c r="BH1231" s="224">
        <f t="shared" si="508"/>
        <v>7.25</v>
      </c>
      <c r="BI1231" s="225">
        <f t="shared" si="509"/>
        <v>6.5</v>
      </c>
      <c r="BJ1231" s="225">
        <f t="shared" si="510"/>
        <v>89.6551724137931</v>
      </c>
      <c r="BK1231" s="226">
        <f t="shared" si="511"/>
        <v>89.4017094017094</v>
      </c>
      <c r="BL1231" s="226">
        <f t="shared" si="512"/>
        <v>100</v>
      </c>
      <c r="BM1231" s="226">
        <f t="shared" si="524"/>
        <v>80.1532567049809</v>
      </c>
      <c r="BN1231" s="237">
        <f t="shared" si="513"/>
        <v>0.75</v>
      </c>
      <c r="BO1231" s="237">
        <f t="shared" si="514"/>
        <v>1170</v>
      </c>
      <c r="BP1231" s="237">
        <f t="shared" si="515"/>
        <v>0</v>
      </c>
      <c r="BQ1231" s="238">
        <f t="shared" si="516"/>
        <v>0</v>
      </c>
      <c r="BW1231" s="153">
        <f t="shared" si="520"/>
        <v>1046</v>
      </c>
    </row>
    <row r="1232" spans="1:75">
      <c r="A1232" s="170">
        <v>1288</v>
      </c>
      <c r="B1232" s="171">
        <v>46070</v>
      </c>
      <c r="C1232" s="223" t="s">
        <v>97</v>
      </c>
      <c r="D1232" s="130" t="str">
        <f t="shared" si="525"/>
        <v>HO</v>
      </c>
      <c r="E1232" s="172" t="s">
        <v>163</v>
      </c>
      <c r="F1232" s="172" t="s">
        <v>160</v>
      </c>
      <c r="G1232" s="173" t="s">
        <v>165</v>
      </c>
      <c r="H1232" s="173"/>
      <c r="I1232" s="173"/>
      <c r="J1232" s="105">
        <v>201049.11</v>
      </c>
      <c r="K1232" s="197" t="str">
        <f>VLOOKUP(J1232,'[3]Item List (3)'!A$1:B$110000,2,FALSE)</f>
        <v>NUTR. OR 1542X</v>
      </c>
      <c r="L1232" s="105"/>
      <c r="M1232" s="198" t="str">
        <f>IF((LEFT(J1232))="2",$L$2,$J$2)</f>
        <v>OR</v>
      </c>
      <c r="N1232" s="153"/>
      <c r="O1232" s="199" t="str">
        <f t="shared" si="521"/>
        <v/>
      </c>
      <c r="P1232" s="153"/>
      <c r="Q1232" s="153"/>
      <c r="R1232" s="153"/>
      <c r="S1232" s="153"/>
      <c r="T1232" s="153"/>
      <c r="U1232" s="209">
        <f t="shared" si="522"/>
        <v>0</v>
      </c>
      <c r="V1232" s="153"/>
      <c r="W1232" s="153">
        <v>45</v>
      </c>
      <c r="X1232" s="153"/>
      <c r="Y1232" s="153"/>
      <c r="Z1232" s="153"/>
      <c r="AA1232" s="153"/>
      <c r="AB1232" s="153"/>
      <c r="AC1232" s="153"/>
      <c r="AD1232" s="153"/>
      <c r="AE1232" s="153"/>
      <c r="AF1232" s="153"/>
      <c r="AG1232" s="153"/>
      <c r="AH1232" s="153"/>
      <c r="AI1232" s="153"/>
      <c r="AJ1232" s="153"/>
      <c r="AK1232" s="153"/>
      <c r="AL1232" s="153"/>
      <c r="AM1232" s="153"/>
      <c r="AN1232" s="153"/>
      <c r="AO1232" s="153"/>
      <c r="AP1232" s="153"/>
      <c r="AQ1232" s="153"/>
      <c r="AR1232" s="153"/>
      <c r="AS1232" s="153"/>
      <c r="AT1232" s="153"/>
      <c r="AU1232" s="153"/>
      <c r="AV1232" s="153"/>
      <c r="AW1232" s="153"/>
      <c r="AX1232" s="153"/>
      <c r="AY1232" s="153"/>
      <c r="AZ1232" s="153"/>
      <c r="BA1232" s="153"/>
      <c r="BB1232" s="153"/>
      <c r="BC1232" s="153"/>
      <c r="BD1232" s="153"/>
      <c r="BE1232" s="153"/>
      <c r="BF1232" s="153"/>
      <c r="BG1232" s="223">
        <f t="shared" si="523"/>
        <v>45</v>
      </c>
      <c r="BH1232" s="224">
        <f t="shared" si="508"/>
        <v>0.75</v>
      </c>
      <c r="BI1232" s="225">
        <f t="shared" si="509"/>
        <v>0</v>
      </c>
      <c r="BJ1232" s="225">
        <f t="shared" si="510"/>
        <v>0</v>
      </c>
      <c r="BK1232" s="226">
        <f t="shared" si="511"/>
        <v>0</v>
      </c>
      <c r="BL1232" s="226">
        <f t="shared" si="512"/>
        <v>0</v>
      </c>
      <c r="BM1232" s="226">
        <f t="shared" si="524"/>
        <v>0</v>
      </c>
      <c r="BN1232" s="237">
        <f t="shared" si="513"/>
        <v>0.75</v>
      </c>
      <c r="BO1232" s="237">
        <f t="shared" si="514"/>
        <v>0</v>
      </c>
      <c r="BP1232" s="237">
        <f t="shared" si="515"/>
        <v>0</v>
      </c>
      <c r="BQ1232" s="238">
        <f t="shared" si="516"/>
        <v>0</v>
      </c>
      <c r="BW1232" s="153">
        <f t="shared" si="520"/>
        <v>0</v>
      </c>
    </row>
    <row r="1233" spans="1:75">
      <c r="A1233" s="170">
        <v>1289</v>
      </c>
      <c r="B1233" s="171">
        <v>46070</v>
      </c>
      <c r="C1233" s="223" t="s">
        <v>99</v>
      </c>
      <c r="D1233" s="130" t="str">
        <f t="shared" si="525"/>
        <v>HO</v>
      </c>
      <c r="E1233" s="172" t="s">
        <v>163</v>
      </c>
      <c r="F1233" s="172"/>
      <c r="G1233" s="173"/>
      <c r="H1233" s="173"/>
      <c r="I1233" s="173"/>
      <c r="J1233" s="105"/>
      <c r="K1233" s="197" t="e">
        <f>VLOOKUP(J1233,'[3]Item List (3)'!A$1:B$110000,2,FALSE)</f>
        <v>#N/A</v>
      </c>
      <c r="L1233" s="105"/>
      <c r="M1233" s="198" t="str">
        <f>IF((LEFT(J1233))="2",$L$2,$J$2)</f>
        <v>IR</v>
      </c>
      <c r="N1233" s="153"/>
      <c r="O1233" s="199" t="str">
        <f t="shared" si="521"/>
        <v/>
      </c>
      <c r="P1233" s="153"/>
      <c r="Q1233" s="153"/>
      <c r="R1233" s="153"/>
      <c r="S1233" s="153"/>
      <c r="T1233" s="153"/>
      <c r="U1233" s="209">
        <f t="shared" si="522"/>
        <v>0</v>
      </c>
      <c r="V1233" s="153"/>
      <c r="W1233" s="153"/>
      <c r="X1233" s="153"/>
      <c r="Y1233" s="153"/>
      <c r="Z1233" s="153"/>
      <c r="AA1233" s="153"/>
      <c r="AB1233" s="153"/>
      <c r="AC1233" s="153"/>
      <c r="AD1233" s="153"/>
      <c r="AE1233" s="153"/>
      <c r="AF1233" s="153"/>
      <c r="AG1233" s="153"/>
      <c r="AH1233" s="153"/>
      <c r="AI1233" s="153"/>
      <c r="AJ1233" s="153"/>
      <c r="AK1233" s="153"/>
      <c r="AL1233" s="153"/>
      <c r="AM1233" s="153"/>
      <c r="AN1233" s="153"/>
      <c r="AO1233" s="153"/>
      <c r="AP1233" s="153"/>
      <c r="AQ1233" s="153"/>
      <c r="AR1233" s="153"/>
      <c r="AS1233" s="153"/>
      <c r="AT1233" s="153"/>
      <c r="AU1233" s="153"/>
      <c r="AV1233" s="153"/>
      <c r="AW1233" s="153"/>
      <c r="AX1233" s="153"/>
      <c r="AY1233" s="153"/>
      <c r="AZ1233" s="153"/>
      <c r="BA1233" s="153"/>
      <c r="BB1233" s="153"/>
      <c r="BC1233" s="153"/>
      <c r="BD1233" s="153"/>
      <c r="BE1233" s="153"/>
      <c r="BF1233" s="153">
        <v>480</v>
      </c>
      <c r="BG1233" s="223">
        <f t="shared" si="523"/>
        <v>480</v>
      </c>
      <c r="BH1233" s="224">
        <f t="shared" si="508"/>
        <v>8</v>
      </c>
      <c r="BI1233" s="225">
        <f t="shared" si="509"/>
        <v>0</v>
      </c>
      <c r="BJ1233" s="225">
        <f t="shared" si="510"/>
        <v>0</v>
      </c>
      <c r="BK1233" s="226">
        <f t="shared" si="511"/>
        <v>0</v>
      </c>
      <c r="BL1233" s="226">
        <f t="shared" si="512"/>
        <v>0</v>
      </c>
      <c r="BM1233" s="226">
        <f t="shared" si="524"/>
        <v>0</v>
      </c>
      <c r="BN1233" s="237">
        <f t="shared" si="513"/>
        <v>8</v>
      </c>
      <c r="BO1233" s="237">
        <f t="shared" si="514"/>
        <v>0</v>
      </c>
      <c r="BP1233" s="237">
        <f t="shared" si="515"/>
        <v>0</v>
      </c>
      <c r="BQ1233" s="238">
        <f t="shared" si="516"/>
        <v>0</v>
      </c>
      <c r="BW1233" s="153">
        <f t="shared" si="520"/>
        <v>0</v>
      </c>
    </row>
    <row r="1234" spans="1:75">
      <c r="A1234" s="170">
        <v>1291</v>
      </c>
      <c r="B1234" s="171">
        <v>46070</v>
      </c>
      <c r="C1234" s="223" t="s">
        <v>97</v>
      </c>
      <c r="D1234" s="130" t="str">
        <f t="shared" si="525"/>
        <v>HO</v>
      </c>
      <c r="E1234" s="172" t="s">
        <v>167</v>
      </c>
      <c r="F1234" s="172" t="s">
        <v>160</v>
      </c>
      <c r="G1234" s="173" t="s">
        <v>161</v>
      </c>
      <c r="H1234" s="173"/>
      <c r="I1234" s="173"/>
      <c r="J1234" s="105">
        <v>100282.4</v>
      </c>
      <c r="K1234" s="197" t="str">
        <f>VLOOKUP(J1234,'[3]Item List (3)'!A$1:B$110000,2,FALSE)</f>
        <v>D.IR 14537 SPL </v>
      </c>
      <c r="L1234" s="105">
        <v>251225005</v>
      </c>
      <c r="M1234" s="198" t="str">
        <f>IF((LEFT(J1234))="2",$L$2,$J$2)</f>
        <v>IR</v>
      </c>
      <c r="N1234" s="153">
        <v>70</v>
      </c>
      <c r="O1234" s="199">
        <f t="shared" si="521"/>
        <v>51.4285714285714</v>
      </c>
      <c r="P1234" s="153">
        <v>1</v>
      </c>
      <c r="Q1234" s="153">
        <v>82</v>
      </c>
      <c r="R1234" s="153"/>
      <c r="S1234" s="153"/>
      <c r="T1234" s="153"/>
      <c r="U1234" s="209">
        <f t="shared" si="522"/>
        <v>82</v>
      </c>
      <c r="V1234" s="153">
        <v>140</v>
      </c>
      <c r="W1234" s="153">
        <v>30</v>
      </c>
      <c r="X1234" s="153">
        <v>10</v>
      </c>
      <c r="Y1234" s="153"/>
      <c r="Z1234" s="153"/>
      <c r="AA1234" s="153"/>
      <c r="AB1234" s="153"/>
      <c r="AC1234" s="153"/>
      <c r="AD1234" s="153"/>
      <c r="AE1234" s="153"/>
      <c r="AF1234" s="153"/>
      <c r="AG1234" s="153"/>
      <c r="AH1234" s="153"/>
      <c r="AI1234" s="153"/>
      <c r="AJ1234" s="153"/>
      <c r="AK1234" s="153"/>
      <c r="AL1234" s="153"/>
      <c r="AM1234" s="153"/>
      <c r="AN1234" s="153"/>
      <c r="AO1234" s="153"/>
      <c r="AP1234" s="153"/>
      <c r="AQ1234" s="153"/>
      <c r="AR1234" s="153">
        <v>300</v>
      </c>
      <c r="AS1234" s="153"/>
      <c r="AT1234" s="153"/>
      <c r="AU1234" s="153"/>
      <c r="AV1234" s="153"/>
      <c r="AW1234" s="153"/>
      <c r="AX1234" s="153"/>
      <c r="AY1234" s="153"/>
      <c r="AZ1234" s="153"/>
      <c r="BA1234" s="153"/>
      <c r="BB1234" s="153"/>
      <c r="BC1234" s="153"/>
      <c r="BD1234" s="153"/>
      <c r="BE1234" s="153"/>
      <c r="BF1234" s="153"/>
      <c r="BG1234" s="223">
        <f t="shared" si="523"/>
        <v>480</v>
      </c>
      <c r="BH1234" s="224">
        <f t="shared" si="508"/>
        <v>8</v>
      </c>
      <c r="BI1234" s="225">
        <f t="shared" si="509"/>
        <v>2.33333333333333</v>
      </c>
      <c r="BJ1234" s="225">
        <f t="shared" si="510"/>
        <v>29.1666666666667</v>
      </c>
      <c r="BK1234" s="226">
        <f t="shared" si="511"/>
        <v>68.3333333333333</v>
      </c>
      <c r="BL1234" s="226">
        <f t="shared" si="512"/>
        <v>100</v>
      </c>
      <c r="BM1234" s="226">
        <f t="shared" si="524"/>
        <v>19.9305555555556</v>
      </c>
      <c r="BN1234" s="237">
        <f t="shared" si="513"/>
        <v>0.5</v>
      </c>
      <c r="BO1234" s="237">
        <f t="shared" si="514"/>
        <v>385.714285714286</v>
      </c>
      <c r="BP1234" s="237">
        <f t="shared" si="515"/>
        <v>5.16666666666667</v>
      </c>
      <c r="BQ1234" s="238">
        <f t="shared" si="516"/>
        <v>265.714285714286</v>
      </c>
      <c r="BW1234" s="153">
        <f t="shared" si="520"/>
        <v>82</v>
      </c>
    </row>
    <row r="1235" s="129" customFormat="1" spans="1:75">
      <c r="A1235" s="170">
        <v>1292</v>
      </c>
      <c r="B1235" s="171">
        <v>46070</v>
      </c>
      <c r="C1235" s="223" t="s">
        <v>99</v>
      </c>
      <c r="D1235" s="130" t="str">
        <f t="shared" si="525"/>
        <v>HO</v>
      </c>
      <c r="E1235" s="172" t="s">
        <v>167</v>
      </c>
      <c r="F1235" s="172" t="s">
        <v>160</v>
      </c>
      <c r="G1235" s="173" t="s">
        <v>165</v>
      </c>
      <c r="H1235" s="173"/>
      <c r="I1235" s="173"/>
      <c r="J1235" s="105">
        <v>100282.4</v>
      </c>
      <c r="K1235" s="197" t="str">
        <f>VLOOKUP(J1235,'[3]Item List (3)'!A$1:B$110000,2,FALSE)</f>
        <v>D.IR 14537 SPL </v>
      </c>
      <c r="L1235" s="105">
        <v>251225005</v>
      </c>
      <c r="M1235" s="198" t="str">
        <f>IF((LEFT(J1235))="2",$L$2,$J$2)</f>
        <v>IR</v>
      </c>
      <c r="N1235" s="153">
        <v>70</v>
      </c>
      <c r="O1235" s="199">
        <f t="shared" si="521"/>
        <v>51.4285714285714</v>
      </c>
      <c r="P1235" s="153">
        <v>1</v>
      </c>
      <c r="Q1235" s="153">
        <v>72</v>
      </c>
      <c r="R1235" s="153"/>
      <c r="S1235" s="153"/>
      <c r="T1235" s="153"/>
      <c r="U1235" s="209">
        <f t="shared" si="522"/>
        <v>72</v>
      </c>
      <c r="V1235" s="153">
        <v>120</v>
      </c>
      <c r="W1235" s="153"/>
      <c r="X1235" s="153"/>
      <c r="Y1235" s="153"/>
      <c r="Z1235" s="153"/>
      <c r="AA1235" s="153"/>
      <c r="AB1235" s="153"/>
      <c r="AC1235" s="153"/>
      <c r="AD1235" s="153"/>
      <c r="AE1235" s="153"/>
      <c r="AF1235" s="153"/>
      <c r="AG1235" s="153"/>
      <c r="AH1235" s="153"/>
      <c r="AI1235" s="153"/>
      <c r="AJ1235" s="153"/>
      <c r="AK1235" s="153"/>
      <c r="AL1235" s="153"/>
      <c r="AM1235" s="153"/>
      <c r="AN1235" s="153"/>
      <c r="AO1235" s="153"/>
      <c r="AP1235" s="153"/>
      <c r="AQ1235" s="153"/>
      <c r="AR1235" s="153">
        <v>360</v>
      </c>
      <c r="AS1235" s="153"/>
      <c r="AT1235" s="153"/>
      <c r="AU1235" s="153"/>
      <c r="AV1235" s="153"/>
      <c r="AW1235" s="153"/>
      <c r="AX1235" s="153"/>
      <c r="AY1235" s="153"/>
      <c r="AZ1235" s="153"/>
      <c r="BA1235" s="153"/>
      <c r="BB1235" s="153"/>
      <c r="BC1235" s="153"/>
      <c r="BD1235" s="153"/>
      <c r="BE1235" s="153"/>
      <c r="BF1235" s="153"/>
      <c r="BG1235" s="223">
        <f t="shared" si="523"/>
        <v>480</v>
      </c>
      <c r="BH1235" s="224">
        <f>BG1235/60</f>
        <v>8</v>
      </c>
      <c r="BI1235" s="225">
        <f>IFERROR(BH1235-SUM(W1235:BF1235)/60,0)</f>
        <v>2</v>
      </c>
      <c r="BJ1235" s="225">
        <f>IFERROR(BI1235/BH1235*100,0)</f>
        <v>25</v>
      </c>
      <c r="BK1235" s="226">
        <f>IFERROR(((U1235*N1235)/(BI1235*3600)*100),0)</f>
        <v>70</v>
      </c>
      <c r="BL1235" s="226">
        <f>IFERROR(((U1235-(R1235+S1235+T1235))/U1235*100),0)</f>
        <v>100</v>
      </c>
      <c r="BM1235" s="226">
        <f t="shared" si="524"/>
        <v>17.5</v>
      </c>
      <c r="BN1235" s="237">
        <f>(W1235+AP1235+BE1235+BF1235)/60</f>
        <v>0</v>
      </c>
      <c r="BO1235" s="237">
        <f>IFERROR(((BH1235-BN1235)*3600)/N1235,0)</f>
        <v>411.428571428571</v>
      </c>
      <c r="BP1235" s="237">
        <f>IFERROR(SUM(W1235:BF1235)/60-BN1235,0)</f>
        <v>6</v>
      </c>
      <c r="BQ1235" s="238">
        <f>IFERROR(BP1235*3600/N1235,0)</f>
        <v>308.571428571429</v>
      </c>
      <c r="BR1235" s="140"/>
      <c r="BS1235" s="140"/>
      <c r="BT1235" s="140"/>
      <c r="BU1235" s="141"/>
      <c r="BV1235" s="140"/>
      <c r="BW1235" s="153">
        <f t="shared" si="520"/>
        <v>72</v>
      </c>
    </row>
    <row r="1236" spans="1:75">
      <c r="A1236" s="170">
        <v>1293</v>
      </c>
      <c r="B1236" s="171">
        <v>46070</v>
      </c>
      <c r="C1236" s="223" t="s">
        <v>97</v>
      </c>
      <c r="D1236" s="130" t="str">
        <f t="shared" si="525"/>
        <v>HO</v>
      </c>
      <c r="E1236" s="172" t="s">
        <v>170</v>
      </c>
      <c r="F1236" s="172" t="s">
        <v>160</v>
      </c>
      <c r="G1236" s="173" t="s">
        <v>188</v>
      </c>
      <c r="H1236" s="173" t="s">
        <v>203</v>
      </c>
      <c r="I1236" s="173"/>
      <c r="J1236" s="105">
        <v>104299</v>
      </c>
      <c r="K1236" s="197" t="str">
        <f>VLOOKUP(J1236,'[3]Item List (3)'!A$1:B$110000,2,FALSE)</f>
        <v>IR.9916</v>
      </c>
      <c r="L1236" s="105">
        <v>251207010</v>
      </c>
      <c r="M1236" s="198" t="str">
        <f>IF((LEFT(J1236))="2",$L$2,$J$2)</f>
        <v>IR</v>
      </c>
      <c r="N1236" s="153">
        <v>15</v>
      </c>
      <c r="O1236" s="199">
        <f t="shared" si="521"/>
        <v>240</v>
      </c>
      <c r="P1236" s="153">
        <v>1</v>
      </c>
      <c r="Q1236" s="153">
        <v>1624</v>
      </c>
      <c r="R1236" s="153"/>
      <c r="S1236" s="153"/>
      <c r="T1236" s="153"/>
      <c r="U1236" s="209">
        <f t="shared" si="522"/>
        <v>1624</v>
      </c>
      <c r="V1236" s="153">
        <v>425</v>
      </c>
      <c r="W1236" s="153"/>
      <c r="X1236" s="153"/>
      <c r="Y1236" s="153"/>
      <c r="Z1236" s="153"/>
      <c r="AA1236" s="153"/>
      <c r="AB1236" s="153"/>
      <c r="AC1236" s="153"/>
      <c r="AD1236" s="153"/>
      <c r="AE1236" s="153"/>
      <c r="AF1236" s="153"/>
      <c r="AG1236" s="153"/>
      <c r="AH1236" s="153"/>
      <c r="AI1236" s="153"/>
      <c r="AJ1236" s="153"/>
      <c r="AK1236" s="153"/>
      <c r="AL1236" s="153"/>
      <c r="AM1236" s="153"/>
      <c r="AN1236" s="153">
        <v>25</v>
      </c>
      <c r="AO1236" s="153"/>
      <c r="AP1236" s="153">
        <v>30</v>
      </c>
      <c r="AQ1236" s="153"/>
      <c r="AR1236" s="153"/>
      <c r="AS1236" s="153"/>
      <c r="AT1236" s="153"/>
      <c r="AU1236" s="153"/>
      <c r="AV1236" s="153"/>
      <c r="AW1236" s="153"/>
      <c r="AX1236" s="153"/>
      <c r="AY1236" s="153"/>
      <c r="AZ1236" s="153"/>
      <c r="BA1236" s="153"/>
      <c r="BB1236" s="153"/>
      <c r="BC1236" s="153"/>
      <c r="BD1236" s="153"/>
      <c r="BE1236" s="153"/>
      <c r="BF1236" s="153"/>
      <c r="BG1236" s="223">
        <f t="shared" si="523"/>
        <v>480</v>
      </c>
      <c r="BH1236" s="224">
        <f t="shared" ref="BH1236:BH1291" si="526">BG1236/60</f>
        <v>8</v>
      </c>
      <c r="BI1236" s="225">
        <f t="shared" ref="BI1236:BI1290" si="527">IFERROR(BH1236-SUM(W1236:BF1236)/60,0)</f>
        <v>7.08333333333333</v>
      </c>
      <c r="BJ1236" s="225">
        <f t="shared" ref="BJ1236:BJ1290" si="528">IFERROR(BI1236/BH1236*100,0)</f>
        <v>88.5416666666667</v>
      </c>
      <c r="BK1236" s="226">
        <f t="shared" ref="BK1236:BK1290" si="529">IFERROR(((U1236*N1236)/(BI1236*3600)*100),0)</f>
        <v>95.5294117647059</v>
      </c>
      <c r="BL1236" s="226">
        <f t="shared" ref="BL1236:BL1290" si="530">IFERROR(((U1236-(R1236+S1236+T1236))/U1236*100),0)</f>
        <v>100</v>
      </c>
      <c r="BM1236" s="226">
        <f t="shared" si="524"/>
        <v>84.5833333333334</v>
      </c>
      <c r="BN1236" s="237">
        <f t="shared" ref="BN1236:BN1290" si="531">(W1236+AP1236+BE1236+BF1236)/60</f>
        <v>0.5</v>
      </c>
      <c r="BO1236" s="237">
        <f t="shared" ref="BO1236:BO1290" si="532">IFERROR(((BH1236-BN1236)*3600)/N1236,0)</f>
        <v>1800</v>
      </c>
      <c r="BP1236" s="237">
        <f t="shared" ref="BP1236:BP1290" si="533">IFERROR(SUM(W1236:BF1236)/60-BN1236,0)</f>
        <v>0.416666666666667</v>
      </c>
      <c r="BQ1236" s="238">
        <f t="shared" ref="BQ1236:BQ1290" si="534">IFERROR(BP1236*3600/N1236,0)</f>
        <v>100</v>
      </c>
      <c r="BW1236" s="153">
        <f t="shared" si="520"/>
        <v>1624</v>
      </c>
    </row>
    <row r="1237" spans="1:75">
      <c r="A1237" s="170">
        <v>1294</v>
      </c>
      <c r="B1237" s="171">
        <v>46070</v>
      </c>
      <c r="C1237" s="223" t="s">
        <v>99</v>
      </c>
      <c r="D1237" s="130" t="str">
        <f t="shared" si="525"/>
        <v>HO</v>
      </c>
      <c r="E1237" s="172" t="s">
        <v>170</v>
      </c>
      <c r="F1237" s="172" t="s">
        <v>160</v>
      </c>
      <c r="G1237" s="173" t="s">
        <v>173</v>
      </c>
      <c r="H1237" s="173"/>
      <c r="I1237" s="173"/>
      <c r="J1237" s="105">
        <v>104299</v>
      </c>
      <c r="K1237" s="197" t="str">
        <f>VLOOKUP(J1237,'[3]Item List (3)'!A$1:B$110000,2,FALSE)</f>
        <v>IR.9916</v>
      </c>
      <c r="L1237" s="105">
        <v>251207010</v>
      </c>
      <c r="M1237" s="198" t="str">
        <f>IF((LEFT(J1237))="2",$L$2,$J$2)</f>
        <v>IR</v>
      </c>
      <c r="N1237" s="153">
        <v>20</v>
      </c>
      <c r="O1237" s="199">
        <f t="shared" si="521"/>
        <v>180</v>
      </c>
      <c r="P1237" s="153">
        <v>1</v>
      </c>
      <c r="Q1237" s="153">
        <v>1326</v>
      </c>
      <c r="R1237" s="153"/>
      <c r="S1237" s="153"/>
      <c r="T1237" s="153"/>
      <c r="U1237" s="209">
        <f t="shared" si="522"/>
        <v>1326</v>
      </c>
      <c r="V1237" s="153">
        <v>340</v>
      </c>
      <c r="W1237" s="153"/>
      <c r="X1237" s="153"/>
      <c r="Y1237" s="153"/>
      <c r="Z1237" s="153"/>
      <c r="AA1237" s="153"/>
      <c r="AB1237" s="153"/>
      <c r="AC1237" s="153"/>
      <c r="AD1237" s="153"/>
      <c r="AE1237" s="153"/>
      <c r="AF1237" s="153"/>
      <c r="AG1237" s="153"/>
      <c r="AH1237" s="153"/>
      <c r="AI1237" s="153"/>
      <c r="AJ1237" s="153"/>
      <c r="AK1237" s="153"/>
      <c r="AL1237" s="153"/>
      <c r="AM1237" s="153"/>
      <c r="AN1237" s="153"/>
      <c r="AO1237" s="153"/>
      <c r="AP1237" s="153">
        <v>20</v>
      </c>
      <c r="AQ1237" s="153"/>
      <c r="AR1237" s="153">
        <v>120</v>
      </c>
      <c r="AS1237" s="153"/>
      <c r="AT1237" s="153"/>
      <c r="AU1237" s="153"/>
      <c r="AV1237" s="153"/>
      <c r="AW1237" s="153"/>
      <c r="AX1237" s="153"/>
      <c r="AY1237" s="153"/>
      <c r="AZ1237" s="153"/>
      <c r="BA1237" s="153"/>
      <c r="BB1237" s="153"/>
      <c r="BC1237" s="153"/>
      <c r="BD1237" s="153"/>
      <c r="BE1237" s="153"/>
      <c r="BF1237" s="153"/>
      <c r="BG1237" s="223">
        <f t="shared" si="523"/>
        <v>480</v>
      </c>
      <c r="BH1237" s="224">
        <f t="shared" si="526"/>
        <v>8</v>
      </c>
      <c r="BI1237" s="225">
        <f t="shared" si="527"/>
        <v>5.66666666666667</v>
      </c>
      <c r="BJ1237" s="225">
        <f t="shared" si="528"/>
        <v>70.8333333333333</v>
      </c>
      <c r="BK1237" s="226">
        <f t="shared" si="529"/>
        <v>130</v>
      </c>
      <c r="BL1237" s="226">
        <f t="shared" si="530"/>
        <v>100</v>
      </c>
      <c r="BM1237" s="226">
        <f t="shared" si="524"/>
        <v>92.0833333333333</v>
      </c>
      <c r="BN1237" s="237">
        <f t="shared" si="531"/>
        <v>0.333333333333333</v>
      </c>
      <c r="BO1237" s="237">
        <f t="shared" si="532"/>
        <v>1380</v>
      </c>
      <c r="BP1237" s="237">
        <f t="shared" si="533"/>
        <v>2</v>
      </c>
      <c r="BQ1237" s="238">
        <f t="shared" si="534"/>
        <v>360</v>
      </c>
      <c r="BW1237" s="153">
        <f t="shared" si="520"/>
        <v>1326</v>
      </c>
    </row>
    <row r="1238" spans="1:75">
      <c r="A1238" s="170">
        <v>1295</v>
      </c>
      <c r="B1238" s="171">
        <v>46070</v>
      </c>
      <c r="C1238" s="223" t="s">
        <v>97</v>
      </c>
      <c r="D1238" s="130" t="str">
        <f t="shared" si="525"/>
        <v>HO</v>
      </c>
      <c r="E1238" s="172" t="s">
        <v>172</v>
      </c>
      <c r="F1238" s="172" t="s">
        <v>160</v>
      </c>
      <c r="G1238" s="173" t="s">
        <v>168</v>
      </c>
      <c r="H1238" s="173" t="s">
        <v>105</v>
      </c>
      <c r="I1238" s="173"/>
      <c r="J1238" s="105">
        <v>208299</v>
      </c>
      <c r="K1238" s="197" t="str">
        <f>VLOOKUP(J1238,'[3]Item List (3)'!A$1:B$110000,2,FALSE)</f>
        <v>OR.9916 </v>
      </c>
      <c r="L1238" s="105">
        <v>260106007</v>
      </c>
      <c r="M1238" s="198" t="str">
        <f>IF((LEFT(J1238))="2",$L$2,$J$2)</f>
        <v>OR</v>
      </c>
      <c r="N1238" s="153">
        <v>15</v>
      </c>
      <c r="O1238" s="199">
        <f t="shared" si="521"/>
        <v>240</v>
      </c>
      <c r="P1238" s="153">
        <v>1</v>
      </c>
      <c r="Q1238" s="153">
        <v>1739</v>
      </c>
      <c r="R1238" s="153"/>
      <c r="S1238" s="153"/>
      <c r="T1238" s="153"/>
      <c r="U1238" s="209">
        <f t="shared" si="522"/>
        <v>1739</v>
      </c>
      <c r="V1238" s="153">
        <v>450</v>
      </c>
      <c r="W1238" s="153"/>
      <c r="X1238" s="153"/>
      <c r="Y1238" s="153"/>
      <c r="Z1238" s="153"/>
      <c r="AA1238" s="153"/>
      <c r="AB1238" s="153"/>
      <c r="AC1238" s="153"/>
      <c r="AD1238" s="153"/>
      <c r="AE1238" s="153"/>
      <c r="AF1238" s="153"/>
      <c r="AG1238" s="153"/>
      <c r="AH1238" s="153"/>
      <c r="AI1238" s="153"/>
      <c r="AJ1238" s="153"/>
      <c r="AK1238" s="153"/>
      <c r="AL1238" s="153"/>
      <c r="AM1238" s="153"/>
      <c r="AN1238" s="153"/>
      <c r="AO1238" s="153"/>
      <c r="AP1238" s="153">
        <v>30</v>
      </c>
      <c r="AQ1238" s="153"/>
      <c r="AR1238" s="153"/>
      <c r="AS1238" s="153"/>
      <c r="AT1238" s="153"/>
      <c r="AU1238" s="153"/>
      <c r="AV1238" s="153"/>
      <c r="AW1238" s="153"/>
      <c r="AX1238" s="153"/>
      <c r="AY1238" s="153"/>
      <c r="AZ1238" s="153"/>
      <c r="BA1238" s="153"/>
      <c r="BB1238" s="153"/>
      <c r="BC1238" s="153"/>
      <c r="BD1238" s="153"/>
      <c r="BE1238" s="153"/>
      <c r="BF1238" s="153"/>
      <c r="BG1238" s="223">
        <f t="shared" si="523"/>
        <v>480</v>
      </c>
      <c r="BH1238" s="224">
        <f t="shared" si="526"/>
        <v>8</v>
      </c>
      <c r="BI1238" s="225">
        <f t="shared" si="527"/>
        <v>7.5</v>
      </c>
      <c r="BJ1238" s="225">
        <f t="shared" si="528"/>
        <v>93.75</v>
      </c>
      <c r="BK1238" s="226">
        <f t="shared" si="529"/>
        <v>96.6111111111111</v>
      </c>
      <c r="BL1238" s="226">
        <f t="shared" si="530"/>
        <v>100</v>
      </c>
      <c r="BM1238" s="226">
        <f t="shared" si="524"/>
        <v>90.5729166666667</v>
      </c>
      <c r="BN1238" s="237">
        <f t="shared" si="531"/>
        <v>0.5</v>
      </c>
      <c r="BO1238" s="237">
        <f t="shared" si="532"/>
        <v>1800</v>
      </c>
      <c r="BP1238" s="237">
        <f t="shared" si="533"/>
        <v>0</v>
      </c>
      <c r="BQ1238" s="238">
        <f t="shared" si="534"/>
        <v>0</v>
      </c>
      <c r="BW1238" s="153">
        <f t="shared" si="520"/>
        <v>1739</v>
      </c>
    </row>
    <row r="1239" spans="1:75">
      <c r="A1239" s="170">
        <v>1296</v>
      </c>
      <c r="B1239" s="171">
        <v>46070</v>
      </c>
      <c r="C1239" s="223" t="s">
        <v>99</v>
      </c>
      <c r="D1239" s="130" t="str">
        <f t="shared" si="525"/>
        <v>HO</v>
      </c>
      <c r="E1239" s="172" t="s">
        <v>172</v>
      </c>
      <c r="F1239" s="172" t="s">
        <v>160</v>
      </c>
      <c r="G1239" s="173" t="s">
        <v>171</v>
      </c>
      <c r="H1239" s="173"/>
      <c r="I1239" s="173"/>
      <c r="J1239" s="105">
        <v>208299</v>
      </c>
      <c r="K1239" s="197" t="str">
        <f>VLOOKUP(J1239,'[3]Item List (3)'!A$1:B$110000,2,FALSE)</f>
        <v>OR.9916 </v>
      </c>
      <c r="L1239" s="105">
        <v>251207010</v>
      </c>
      <c r="M1239" s="198" t="str">
        <f>IF((LEFT(J1239))="2",$L$2,$J$2)</f>
        <v>OR</v>
      </c>
      <c r="N1239" s="153">
        <v>15</v>
      </c>
      <c r="O1239" s="199">
        <f t="shared" si="521"/>
        <v>240</v>
      </c>
      <c r="P1239" s="153">
        <v>1</v>
      </c>
      <c r="Q1239" s="153">
        <v>1310</v>
      </c>
      <c r="R1239" s="153"/>
      <c r="S1239" s="153"/>
      <c r="T1239" s="153"/>
      <c r="U1239" s="209">
        <f t="shared" si="522"/>
        <v>1310</v>
      </c>
      <c r="V1239" s="153">
        <v>340</v>
      </c>
      <c r="W1239" s="153"/>
      <c r="X1239" s="153"/>
      <c r="Y1239" s="153"/>
      <c r="Z1239" s="153"/>
      <c r="AA1239" s="153"/>
      <c r="AB1239" s="153"/>
      <c r="AC1239" s="153"/>
      <c r="AD1239" s="153"/>
      <c r="AE1239" s="153"/>
      <c r="AF1239" s="153"/>
      <c r="AG1239" s="153"/>
      <c r="AH1239" s="153"/>
      <c r="AI1239" s="153"/>
      <c r="AJ1239" s="153"/>
      <c r="AK1239" s="153"/>
      <c r="AL1239" s="153"/>
      <c r="AM1239" s="153"/>
      <c r="AN1239" s="153"/>
      <c r="AO1239" s="153"/>
      <c r="AP1239" s="153">
        <v>20</v>
      </c>
      <c r="AQ1239" s="153"/>
      <c r="AR1239" s="153">
        <v>120</v>
      </c>
      <c r="AS1239" s="153"/>
      <c r="AT1239" s="153"/>
      <c r="AU1239" s="153"/>
      <c r="AV1239" s="153"/>
      <c r="AW1239" s="153"/>
      <c r="AX1239" s="153"/>
      <c r="AY1239" s="153"/>
      <c r="AZ1239" s="153"/>
      <c r="BA1239" s="153"/>
      <c r="BB1239" s="153"/>
      <c r="BC1239" s="153"/>
      <c r="BD1239" s="153"/>
      <c r="BE1239" s="153"/>
      <c r="BF1239" s="153"/>
      <c r="BG1239" s="223">
        <f t="shared" si="523"/>
        <v>480</v>
      </c>
      <c r="BH1239" s="224">
        <f t="shared" si="526"/>
        <v>8</v>
      </c>
      <c r="BI1239" s="225">
        <f t="shared" si="527"/>
        <v>5.66666666666667</v>
      </c>
      <c r="BJ1239" s="225">
        <f t="shared" si="528"/>
        <v>70.8333333333333</v>
      </c>
      <c r="BK1239" s="226">
        <f t="shared" si="529"/>
        <v>96.3235294117647</v>
      </c>
      <c r="BL1239" s="226">
        <f t="shared" si="530"/>
        <v>100</v>
      </c>
      <c r="BM1239" s="226">
        <f t="shared" si="524"/>
        <v>68.2291666666666</v>
      </c>
      <c r="BN1239" s="237">
        <f t="shared" si="531"/>
        <v>0.333333333333333</v>
      </c>
      <c r="BO1239" s="237">
        <f t="shared" si="532"/>
        <v>1840</v>
      </c>
      <c r="BP1239" s="237">
        <f t="shared" si="533"/>
        <v>2</v>
      </c>
      <c r="BQ1239" s="238">
        <f t="shared" si="534"/>
        <v>480</v>
      </c>
      <c r="BW1239" s="153">
        <f t="shared" si="520"/>
        <v>1310</v>
      </c>
    </row>
    <row r="1240" spans="1:75">
      <c r="A1240" s="170">
        <v>1297</v>
      </c>
      <c r="B1240" s="171">
        <v>46070</v>
      </c>
      <c r="C1240" s="223" t="s">
        <v>97</v>
      </c>
      <c r="D1240" s="130" t="str">
        <f t="shared" si="525"/>
        <v>HO</v>
      </c>
      <c r="E1240" s="172" t="s">
        <v>174</v>
      </c>
      <c r="F1240" s="172"/>
      <c r="G1240" s="173"/>
      <c r="H1240" s="173"/>
      <c r="I1240" s="173"/>
      <c r="J1240" s="105"/>
      <c r="K1240" s="197" t="e">
        <f>VLOOKUP(J1240,'[3]Item List (3)'!A$1:B$110000,2,FALSE)</f>
        <v>#N/A</v>
      </c>
      <c r="L1240" s="105"/>
      <c r="M1240" s="198" t="str">
        <f>IF((LEFT(J1240))="2",$L$2,$J$2)</f>
        <v>IR</v>
      </c>
      <c r="N1240" s="153"/>
      <c r="O1240" s="199"/>
      <c r="P1240" s="153"/>
      <c r="Q1240" s="153"/>
      <c r="R1240" s="153"/>
      <c r="S1240" s="153"/>
      <c r="T1240" s="153"/>
      <c r="U1240" s="209">
        <f t="shared" si="522"/>
        <v>0</v>
      </c>
      <c r="V1240" s="153"/>
      <c r="W1240" s="153"/>
      <c r="X1240" s="153"/>
      <c r="Y1240" s="153"/>
      <c r="Z1240" s="153"/>
      <c r="AA1240" s="153"/>
      <c r="AB1240" s="153"/>
      <c r="AC1240" s="153"/>
      <c r="AD1240" s="153"/>
      <c r="AE1240" s="153"/>
      <c r="AF1240" s="153"/>
      <c r="AG1240" s="153"/>
      <c r="AH1240" s="153"/>
      <c r="AI1240" s="153"/>
      <c r="AJ1240" s="153"/>
      <c r="AK1240" s="153"/>
      <c r="AL1240" s="153"/>
      <c r="AM1240" s="153"/>
      <c r="AN1240" s="153"/>
      <c r="AO1240" s="153"/>
      <c r="AP1240" s="153"/>
      <c r="AQ1240" s="153"/>
      <c r="AR1240" s="153">
        <v>480</v>
      </c>
      <c r="AS1240" s="153"/>
      <c r="AT1240" s="153"/>
      <c r="AU1240" s="153"/>
      <c r="AV1240" s="153"/>
      <c r="AW1240" s="153"/>
      <c r="AX1240" s="153"/>
      <c r="AY1240" s="153"/>
      <c r="AZ1240" s="153"/>
      <c r="BA1240" s="153"/>
      <c r="BB1240" s="153"/>
      <c r="BC1240" s="153"/>
      <c r="BD1240" s="153"/>
      <c r="BE1240" s="153"/>
      <c r="BF1240" s="153"/>
      <c r="BG1240" s="223">
        <f t="shared" si="523"/>
        <v>480</v>
      </c>
      <c r="BH1240" s="224">
        <f t="shared" si="526"/>
        <v>8</v>
      </c>
      <c r="BI1240" s="225">
        <f t="shared" si="527"/>
        <v>0</v>
      </c>
      <c r="BJ1240" s="225">
        <f t="shared" si="528"/>
        <v>0</v>
      </c>
      <c r="BK1240" s="226">
        <f t="shared" si="529"/>
        <v>0</v>
      </c>
      <c r="BL1240" s="226">
        <f t="shared" si="530"/>
        <v>0</v>
      </c>
      <c r="BM1240" s="226">
        <f t="shared" si="524"/>
        <v>0</v>
      </c>
      <c r="BN1240" s="237">
        <f t="shared" si="531"/>
        <v>0</v>
      </c>
      <c r="BO1240" s="237">
        <f t="shared" si="532"/>
        <v>0</v>
      </c>
      <c r="BP1240" s="237">
        <f t="shared" si="533"/>
        <v>8</v>
      </c>
      <c r="BQ1240" s="238">
        <f t="shared" si="534"/>
        <v>0</v>
      </c>
      <c r="BW1240" s="153">
        <f t="shared" si="520"/>
        <v>0</v>
      </c>
    </row>
    <row r="1241" spans="1:75">
      <c r="A1241" s="170">
        <v>1298</v>
      </c>
      <c r="B1241" s="171">
        <v>46070</v>
      </c>
      <c r="C1241" s="223" t="s">
        <v>99</v>
      </c>
      <c r="D1241" s="130" t="str">
        <f t="shared" si="525"/>
        <v>HO</v>
      </c>
      <c r="E1241" s="172" t="s">
        <v>174</v>
      </c>
      <c r="F1241" s="172" t="s">
        <v>160</v>
      </c>
      <c r="G1241" s="173" t="s">
        <v>173</v>
      </c>
      <c r="H1241" s="173" t="s">
        <v>107</v>
      </c>
      <c r="I1241" s="173"/>
      <c r="J1241" s="105">
        <v>104737</v>
      </c>
      <c r="K1241" s="197" t="str">
        <f>VLOOKUP(J1241,'[3]Item List (3)'!A$1:B$110000,2,FALSE)</f>
        <v>IR.IR 42X51.5X37 </v>
      </c>
      <c r="L1241" s="105">
        <v>260121008</v>
      </c>
      <c r="M1241" s="198" t="str">
        <f>IF((LEFT(J1241))="2",$L$2,$J$2)</f>
        <v>IR</v>
      </c>
      <c r="N1241" s="153">
        <v>25</v>
      </c>
      <c r="O1241" s="199">
        <f>IFERROR(3600/N1241,"")</f>
        <v>144</v>
      </c>
      <c r="P1241" s="153">
        <v>1</v>
      </c>
      <c r="Q1241" s="153">
        <v>453</v>
      </c>
      <c r="R1241" s="153"/>
      <c r="S1241" s="153"/>
      <c r="T1241" s="153"/>
      <c r="U1241" s="209">
        <f t="shared" si="522"/>
        <v>453</v>
      </c>
      <c r="V1241" s="153">
        <v>205</v>
      </c>
      <c r="W1241" s="153"/>
      <c r="X1241" s="153"/>
      <c r="Y1241" s="153"/>
      <c r="Z1241" s="153"/>
      <c r="AA1241" s="153"/>
      <c r="AB1241" s="153"/>
      <c r="AC1241" s="153"/>
      <c r="AD1241" s="153"/>
      <c r="AE1241" s="153"/>
      <c r="AF1241" s="153"/>
      <c r="AG1241" s="153"/>
      <c r="AH1241" s="153"/>
      <c r="AI1241" s="153"/>
      <c r="AJ1241" s="153"/>
      <c r="AK1241" s="153"/>
      <c r="AL1241" s="153"/>
      <c r="AM1241" s="153"/>
      <c r="AN1241" s="153">
        <v>10</v>
      </c>
      <c r="AO1241" s="153"/>
      <c r="AP1241" s="153">
        <v>10</v>
      </c>
      <c r="AQ1241" s="153"/>
      <c r="AR1241" s="153">
        <v>255</v>
      </c>
      <c r="AS1241" s="153"/>
      <c r="AT1241" s="153"/>
      <c r="AU1241" s="153"/>
      <c r="AV1241" s="153"/>
      <c r="AW1241" s="153"/>
      <c r="AX1241" s="153"/>
      <c r="AY1241" s="153"/>
      <c r="AZ1241" s="153"/>
      <c r="BA1241" s="153"/>
      <c r="BB1241" s="153"/>
      <c r="BC1241" s="153"/>
      <c r="BD1241" s="153"/>
      <c r="BE1241" s="153"/>
      <c r="BF1241" s="153"/>
      <c r="BG1241" s="223">
        <f t="shared" si="523"/>
        <v>480</v>
      </c>
      <c r="BH1241" s="224">
        <f t="shared" si="526"/>
        <v>8</v>
      </c>
      <c r="BI1241" s="225">
        <f t="shared" si="527"/>
        <v>3.41666666666667</v>
      </c>
      <c r="BJ1241" s="225">
        <f t="shared" si="528"/>
        <v>42.7083333333333</v>
      </c>
      <c r="BK1241" s="226">
        <f t="shared" si="529"/>
        <v>92.0731707317073</v>
      </c>
      <c r="BL1241" s="226">
        <f t="shared" si="530"/>
        <v>100</v>
      </c>
      <c r="BM1241" s="226">
        <f t="shared" si="524"/>
        <v>39.3229166666666</v>
      </c>
      <c r="BN1241" s="237">
        <f t="shared" si="531"/>
        <v>0.166666666666667</v>
      </c>
      <c r="BO1241" s="237">
        <f t="shared" si="532"/>
        <v>1128</v>
      </c>
      <c r="BP1241" s="237">
        <f t="shared" si="533"/>
        <v>4.41666666666667</v>
      </c>
      <c r="BQ1241" s="238">
        <f t="shared" si="534"/>
        <v>636</v>
      </c>
      <c r="BW1241" s="153">
        <f t="shared" si="520"/>
        <v>453</v>
      </c>
    </row>
    <row r="1242" spans="1:75">
      <c r="A1242" s="170">
        <v>1299</v>
      </c>
      <c r="B1242" s="171">
        <v>46070</v>
      </c>
      <c r="C1242" s="223" t="s">
        <v>97</v>
      </c>
      <c r="D1242" s="130" t="str">
        <f t="shared" si="525"/>
        <v>HO</v>
      </c>
      <c r="E1242" s="172" t="s">
        <v>175</v>
      </c>
      <c r="F1242" s="172" t="s">
        <v>160</v>
      </c>
      <c r="G1242" s="173" t="s">
        <v>188</v>
      </c>
      <c r="H1242" s="173"/>
      <c r="I1242" s="173"/>
      <c r="J1242" s="105">
        <v>200497.11</v>
      </c>
      <c r="K1242" s="197" t="str">
        <f>VLOOKUP(J1242,'[3]Item List (3)'!A$1:B$110000,2,FALSE)</f>
        <v>OR.MNA6718G</v>
      </c>
      <c r="L1242" s="105">
        <v>260202011</v>
      </c>
      <c r="M1242" s="198" t="str">
        <f>IF((LEFT(J1242))="2",$L$2,$J$2)</f>
        <v>OR</v>
      </c>
      <c r="N1242" s="153">
        <v>15</v>
      </c>
      <c r="O1242" s="199">
        <f t="shared" si="521"/>
        <v>240</v>
      </c>
      <c r="P1242" s="153">
        <v>1</v>
      </c>
      <c r="Q1242" s="153">
        <v>1742</v>
      </c>
      <c r="R1242" s="153"/>
      <c r="S1242" s="153"/>
      <c r="T1242" s="153"/>
      <c r="U1242" s="209">
        <f t="shared" si="522"/>
        <v>1742</v>
      </c>
      <c r="V1242" s="153">
        <v>450</v>
      </c>
      <c r="W1242" s="153"/>
      <c r="X1242" s="153"/>
      <c r="Y1242" s="153"/>
      <c r="Z1242" s="153"/>
      <c r="AA1242" s="153"/>
      <c r="AB1242" s="153"/>
      <c r="AC1242" s="153"/>
      <c r="AD1242" s="153"/>
      <c r="AE1242" s="153"/>
      <c r="AF1242" s="153"/>
      <c r="AG1242" s="153"/>
      <c r="AH1242" s="153"/>
      <c r="AI1242" s="153"/>
      <c r="AJ1242" s="153"/>
      <c r="AK1242" s="153"/>
      <c r="AL1242" s="153"/>
      <c r="AM1242" s="153"/>
      <c r="AN1242" s="153"/>
      <c r="AO1242" s="153"/>
      <c r="AP1242" s="153">
        <v>30</v>
      </c>
      <c r="AQ1242" s="153"/>
      <c r="AR1242" s="153"/>
      <c r="AS1242" s="153"/>
      <c r="AT1242" s="153"/>
      <c r="AU1242" s="153"/>
      <c r="AV1242" s="153"/>
      <c r="AW1242" s="153"/>
      <c r="AX1242" s="153"/>
      <c r="AY1242" s="153"/>
      <c r="AZ1242" s="153"/>
      <c r="BA1242" s="153"/>
      <c r="BB1242" s="153"/>
      <c r="BC1242" s="153"/>
      <c r="BD1242" s="153"/>
      <c r="BE1242" s="153"/>
      <c r="BF1242" s="153"/>
      <c r="BG1242" s="223">
        <f t="shared" si="523"/>
        <v>480</v>
      </c>
      <c r="BH1242" s="224">
        <f t="shared" si="526"/>
        <v>8</v>
      </c>
      <c r="BI1242" s="225">
        <f t="shared" si="527"/>
        <v>7.5</v>
      </c>
      <c r="BJ1242" s="225">
        <f t="shared" si="528"/>
        <v>93.75</v>
      </c>
      <c r="BK1242" s="226">
        <f t="shared" si="529"/>
        <v>96.7777777777778</v>
      </c>
      <c r="BL1242" s="226">
        <f t="shared" si="530"/>
        <v>100</v>
      </c>
      <c r="BM1242" s="226">
        <f t="shared" si="524"/>
        <v>90.7291666666667</v>
      </c>
      <c r="BN1242" s="237">
        <f t="shared" si="531"/>
        <v>0.5</v>
      </c>
      <c r="BO1242" s="237">
        <f t="shared" si="532"/>
        <v>1800</v>
      </c>
      <c r="BP1242" s="237">
        <f t="shared" si="533"/>
        <v>0</v>
      </c>
      <c r="BQ1242" s="238">
        <f t="shared" si="534"/>
        <v>0</v>
      </c>
      <c r="BW1242" s="153">
        <f t="shared" si="520"/>
        <v>1742</v>
      </c>
    </row>
    <row r="1243" spans="1:75">
      <c r="A1243" s="170">
        <v>1300</v>
      </c>
      <c r="B1243" s="171">
        <v>46070</v>
      </c>
      <c r="C1243" s="223" t="s">
        <v>99</v>
      </c>
      <c r="D1243" s="130" t="str">
        <f t="shared" si="525"/>
        <v>HO</v>
      </c>
      <c r="E1243" s="172" t="s">
        <v>175</v>
      </c>
      <c r="F1243" s="172" t="s">
        <v>160</v>
      </c>
      <c r="G1243" s="173" t="s">
        <v>166</v>
      </c>
      <c r="H1243" s="173" t="s">
        <v>107</v>
      </c>
      <c r="I1243" s="173"/>
      <c r="J1243" s="105">
        <v>200497.11</v>
      </c>
      <c r="K1243" s="197" t="str">
        <f>VLOOKUP(J1243,'[3]Item List (3)'!A$1:B$110000,2,FALSE)</f>
        <v>OR.MNA6718G</v>
      </c>
      <c r="L1243" s="105">
        <v>260202011</v>
      </c>
      <c r="M1243" s="198" t="str">
        <f>IF((LEFT(J1243))="2",$L$2,$J$2)</f>
        <v>OR</v>
      </c>
      <c r="N1243" s="153">
        <v>15</v>
      </c>
      <c r="O1243" s="199">
        <f t="shared" si="521"/>
        <v>240</v>
      </c>
      <c r="P1243" s="153">
        <v>1</v>
      </c>
      <c r="Q1243" s="153">
        <v>1006</v>
      </c>
      <c r="R1243" s="153"/>
      <c r="S1243" s="153"/>
      <c r="T1243" s="153"/>
      <c r="U1243" s="209">
        <f t="shared" si="522"/>
        <v>1006</v>
      </c>
      <c r="V1243" s="153">
        <v>260</v>
      </c>
      <c r="W1243" s="153"/>
      <c r="X1243" s="153"/>
      <c r="Y1243" s="153"/>
      <c r="Z1243" s="153"/>
      <c r="AA1243" s="153"/>
      <c r="AB1243" s="153"/>
      <c r="AC1243" s="153"/>
      <c r="AD1243" s="153"/>
      <c r="AE1243" s="153"/>
      <c r="AF1243" s="153"/>
      <c r="AG1243" s="153"/>
      <c r="AH1243" s="153"/>
      <c r="AI1243" s="153"/>
      <c r="AJ1243" s="153"/>
      <c r="AK1243" s="153"/>
      <c r="AL1243" s="153"/>
      <c r="AM1243" s="153"/>
      <c r="AN1243" s="153">
        <v>40</v>
      </c>
      <c r="AO1243" s="153"/>
      <c r="AP1243" s="153">
        <v>10</v>
      </c>
      <c r="AQ1243" s="153"/>
      <c r="AR1243" s="153">
        <v>170</v>
      </c>
      <c r="AS1243" s="153"/>
      <c r="AT1243" s="153"/>
      <c r="AU1243" s="153"/>
      <c r="AV1243" s="153"/>
      <c r="AW1243" s="153"/>
      <c r="AX1243" s="153"/>
      <c r="AY1243" s="153"/>
      <c r="AZ1243" s="153"/>
      <c r="BA1243" s="153"/>
      <c r="BB1243" s="153"/>
      <c r="BC1243" s="153"/>
      <c r="BD1243" s="153"/>
      <c r="BE1243" s="153"/>
      <c r="BF1243" s="153"/>
      <c r="BG1243" s="223">
        <f t="shared" si="523"/>
        <v>480</v>
      </c>
      <c r="BH1243" s="224">
        <f t="shared" si="526"/>
        <v>8</v>
      </c>
      <c r="BI1243" s="225">
        <f t="shared" si="527"/>
        <v>4.33333333333333</v>
      </c>
      <c r="BJ1243" s="225">
        <f t="shared" si="528"/>
        <v>54.1666666666667</v>
      </c>
      <c r="BK1243" s="226">
        <f t="shared" si="529"/>
        <v>96.7307692307692</v>
      </c>
      <c r="BL1243" s="226">
        <f t="shared" si="530"/>
        <v>100</v>
      </c>
      <c r="BM1243" s="226">
        <f t="shared" si="524"/>
        <v>52.3958333333333</v>
      </c>
      <c r="BN1243" s="237">
        <f t="shared" si="531"/>
        <v>0.166666666666667</v>
      </c>
      <c r="BO1243" s="237">
        <f t="shared" si="532"/>
        <v>1880</v>
      </c>
      <c r="BP1243" s="237">
        <f t="shared" si="533"/>
        <v>3.5</v>
      </c>
      <c r="BQ1243" s="238">
        <f t="shared" si="534"/>
        <v>840</v>
      </c>
      <c r="BW1243" s="153">
        <f t="shared" si="520"/>
        <v>1006</v>
      </c>
    </row>
    <row r="1244" spans="1:75">
      <c r="A1244" s="170">
        <v>1301</v>
      </c>
      <c r="B1244" s="171">
        <v>46070</v>
      </c>
      <c r="C1244" s="223" t="s">
        <v>97</v>
      </c>
      <c r="D1244" s="130" t="str">
        <f t="shared" si="525"/>
        <v>HO</v>
      </c>
      <c r="E1244" s="172" t="s">
        <v>177</v>
      </c>
      <c r="F1244" s="172" t="s">
        <v>160</v>
      </c>
      <c r="G1244" s="173" t="s">
        <v>161</v>
      </c>
      <c r="H1244" s="173" t="s">
        <v>164</v>
      </c>
      <c r="I1244" s="173"/>
      <c r="J1244" s="105">
        <v>104246</v>
      </c>
      <c r="K1244" s="197" t="str">
        <f>VLOOKUP(J1244,'[3]Item List (3)'!A$1:B$110000,2,FALSE)</f>
        <v>IN. 208</v>
      </c>
      <c r="L1244" s="105">
        <v>260120003</v>
      </c>
      <c r="M1244" s="198" t="str">
        <f>IF((LEFT(J1244))="2",$L$2,$J$2)</f>
        <v>IR</v>
      </c>
      <c r="N1244" s="153">
        <v>15</v>
      </c>
      <c r="O1244" s="199">
        <f t="shared" si="521"/>
        <v>240</v>
      </c>
      <c r="P1244" s="153">
        <v>1</v>
      </c>
      <c r="Q1244" s="153">
        <v>1200</v>
      </c>
      <c r="R1244" s="153"/>
      <c r="S1244" s="153"/>
      <c r="T1244" s="153"/>
      <c r="U1244" s="209">
        <f t="shared" si="522"/>
        <v>1200</v>
      </c>
      <c r="V1244" s="153">
        <v>325</v>
      </c>
      <c r="W1244" s="153"/>
      <c r="X1244" s="153">
        <v>145</v>
      </c>
      <c r="Y1244" s="153"/>
      <c r="Z1244" s="153"/>
      <c r="AA1244" s="153"/>
      <c r="AB1244" s="153"/>
      <c r="AC1244" s="153"/>
      <c r="AD1244" s="153"/>
      <c r="AE1244" s="153"/>
      <c r="AF1244" s="153"/>
      <c r="AG1244" s="153"/>
      <c r="AH1244" s="153"/>
      <c r="AI1244" s="153"/>
      <c r="AJ1244" s="153"/>
      <c r="AK1244" s="153"/>
      <c r="AL1244" s="153"/>
      <c r="AM1244" s="153"/>
      <c r="AN1244" s="153"/>
      <c r="AO1244" s="153"/>
      <c r="AP1244" s="153">
        <v>10</v>
      </c>
      <c r="AQ1244" s="153"/>
      <c r="AR1244" s="153"/>
      <c r="AS1244" s="153"/>
      <c r="AT1244" s="153"/>
      <c r="AU1244" s="153"/>
      <c r="AV1244" s="153"/>
      <c r="AW1244" s="153"/>
      <c r="AX1244" s="153"/>
      <c r="AY1244" s="153"/>
      <c r="AZ1244" s="153"/>
      <c r="BA1244" s="153"/>
      <c r="BB1244" s="153"/>
      <c r="BC1244" s="153"/>
      <c r="BD1244" s="153"/>
      <c r="BE1244" s="153"/>
      <c r="BF1244" s="153"/>
      <c r="BG1244" s="223">
        <f t="shared" si="523"/>
        <v>480</v>
      </c>
      <c r="BH1244" s="224">
        <f t="shared" si="526"/>
        <v>8</v>
      </c>
      <c r="BI1244" s="225">
        <f t="shared" si="527"/>
        <v>5.41666666666667</v>
      </c>
      <c r="BJ1244" s="225">
        <f t="shared" si="528"/>
        <v>67.7083333333333</v>
      </c>
      <c r="BK1244" s="226">
        <f t="shared" si="529"/>
        <v>92.3076923076923</v>
      </c>
      <c r="BL1244" s="226">
        <f t="shared" si="530"/>
        <v>100</v>
      </c>
      <c r="BM1244" s="226">
        <f t="shared" si="524"/>
        <v>62.5</v>
      </c>
      <c r="BN1244" s="237">
        <f t="shared" si="531"/>
        <v>0.166666666666667</v>
      </c>
      <c r="BO1244" s="237">
        <f t="shared" si="532"/>
        <v>1880</v>
      </c>
      <c r="BP1244" s="237">
        <f t="shared" si="533"/>
        <v>2.41666666666667</v>
      </c>
      <c r="BQ1244" s="238">
        <f t="shared" si="534"/>
        <v>580</v>
      </c>
      <c r="BW1244" s="153">
        <f t="shared" si="520"/>
        <v>1200</v>
      </c>
    </row>
    <row r="1245" spans="1:75">
      <c r="A1245" s="170">
        <v>1302</v>
      </c>
      <c r="B1245" s="171">
        <v>46070</v>
      </c>
      <c r="C1245" s="223" t="s">
        <v>99</v>
      </c>
      <c r="D1245" s="130" t="str">
        <f t="shared" si="525"/>
        <v>HO</v>
      </c>
      <c r="E1245" s="172" t="s">
        <v>177</v>
      </c>
      <c r="F1245" s="172" t="s">
        <v>160</v>
      </c>
      <c r="G1245" s="173" t="s">
        <v>166</v>
      </c>
      <c r="H1245" s="173" t="s">
        <v>171</v>
      </c>
      <c r="I1245" s="173"/>
      <c r="J1245" s="105">
        <v>104246</v>
      </c>
      <c r="K1245" s="197" t="str">
        <f>VLOOKUP(J1245,'[3]Item List (3)'!A$1:B$110000,2,FALSE)</f>
        <v>IN. 208</v>
      </c>
      <c r="L1245" s="105">
        <v>260120003</v>
      </c>
      <c r="M1245" s="198" t="str">
        <f>IF((LEFT(J1245))="2",$L$2,$J$2)</f>
        <v>IR</v>
      </c>
      <c r="N1245" s="153">
        <v>15</v>
      </c>
      <c r="O1245" s="199">
        <f t="shared" si="521"/>
        <v>240</v>
      </c>
      <c r="P1245" s="153">
        <v>1</v>
      </c>
      <c r="Q1245" s="153">
        <v>1200</v>
      </c>
      <c r="R1245" s="153"/>
      <c r="S1245" s="153"/>
      <c r="T1245" s="153"/>
      <c r="U1245" s="209">
        <f t="shared" si="522"/>
        <v>1200</v>
      </c>
      <c r="V1245" s="153">
        <v>310</v>
      </c>
      <c r="W1245" s="153"/>
      <c r="X1245" s="153">
        <v>90</v>
      </c>
      <c r="Y1245" s="153"/>
      <c r="Z1245" s="153"/>
      <c r="AA1245" s="153"/>
      <c r="AB1245" s="153"/>
      <c r="AC1245" s="153"/>
      <c r="AD1245" s="153"/>
      <c r="AE1245" s="153"/>
      <c r="AF1245" s="153"/>
      <c r="AG1245" s="153"/>
      <c r="AH1245" s="153"/>
      <c r="AI1245" s="153"/>
      <c r="AJ1245" s="153"/>
      <c r="AK1245" s="153"/>
      <c r="AL1245" s="153"/>
      <c r="AM1245" s="153"/>
      <c r="AN1245" s="153"/>
      <c r="AO1245" s="153"/>
      <c r="AP1245" s="153">
        <v>20</v>
      </c>
      <c r="AQ1245" s="153"/>
      <c r="AR1245" s="153"/>
      <c r="AS1245" s="153"/>
      <c r="AT1245" s="153"/>
      <c r="AU1245" s="153"/>
      <c r="AV1245" s="153"/>
      <c r="AW1245" s="153"/>
      <c r="AX1245" s="153"/>
      <c r="AY1245" s="153"/>
      <c r="AZ1245" s="153"/>
      <c r="BA1245" s="153"/>
      <c r="BB1245" s="153"/>
      <c r="BC1245" s="153">
        <v>60</v>
      </c>
      <c r="BD1245" s="153"/>
      <c r="BE1245" s="153"/>
      <c r="BF1245" s="153"/>
      <c r="BG1245" s="223">
        <f t="shared" si="523"/>
        <v>480</v>
      </c>
      <c r="BH1245" s="224">
        <f t="shared" si="526"/>
        <v>8</v>
      </c>
      <c r="BI1245" s="225">
        <f t="shared" si="527"/>
        <v>5.16666666666667</v>
      </c>
      <c r="BJ1245" s="225">
        <f t="shared" si="528"/>
        <v>64.5833333333333</v>
      </c>
      <c r="BK1245" s="226">
        <f t="shared" si="529"/>
        <v>96.7741935483871</v>
      </c>
      <c r="BL1245" s="226">
        <f t="shared" si="530"/>
        <v>100</v>
      </c>
      <c r="BM1245" s="226">
        <f t="shared" si="524"/>
        <v>62.5</v>
      </c>
      <c r="BN1245" s="237">
        <f t="shared" si="531"/>
        <v>0.333333333333333</v>
      </c>
      <c r="BO1245" s="237">
        <f t="shared" si="532"/>
        <v>1840</v>
      </c>
      <c r="BP1245" s="237">
        <f t="shared" si="533"/>
        <v>2.5</v>
      </c>
      <c r="BQ1245" s="238">
        <f t="shared" si="534"/>
        <v>600</v>
      </c>
      <c r="BW1245" s="153">
        <f t="shared" si="520"/>
        <v>1200</v>
      </c>
    </row>
    <row r="1246" spans="1:75">
      <c r="A1246" s="170">
        <v>1303</v>
      </c>
      <c r="B1246" s="171">
        <v>46070</v>
      </c>
      <c r="C1246" s="223" t="s">
        <v>97</v>
      </c>
      <c r="D1246" s="130" t="str">
        <f t="shared" si="525"/>
        <v>HO</v>
      </c>
      <c r="E1246" s="172" t="s">
        <v>178</v>
      </c>
      <c r="F1246" s="172" t="s">
        <v>160</v>
      </c>
      <c r="G1246" s="173" t="s">
        <v>164</v>
      </c>
      <c r="H1246" s="173"/>
      <c r="I1246" s="173"/>
      <c r="J1246" s="105">
        <v>208246</v>
      </c>
      <c r="K1246" s="197" t="str">
        <f>VLOOKUP(J1246,'[3]Item List (3)'!A$1:B$110000,2,FALSE)</f>
        <v>OR. 208 YY2 </v>
      </c>
      <c r="L1246" s="105">
        <v>260129015</v>
      </c>
      <c r="M1246" s="198" t="str">
        <f>IF((LEFT(J1246))="2",$L$2,$J$2)</f>
        <v>OR</v>
      </c>
      <c r="N1246" s="153">
        <v>20</v>
      </c>
      <c r="O1246" s="199">
        <f t="shared" si="521"/>
        <v>180</v>
      </c>
      <c r="P1246" s="153">
        <v>1</v>
      </c>
      <c r="Q1246" s="153">
        <v>704</v>
      </c>
      <c r="R1246" s="153"/>
      <c r="S1246" s="153"/>
      <c r="T1246" s="153"/>
      <c r="U1246" s="209">
        <f t="shared" si="522"/>
        <v>704</v>
      </c>
      <c r="V1246" s="153">
        <v>270</v>
      </c>
      <c r="W1246" s="153">
        <v>190</v>
      </c>
      <c r="X1246" s="153"/>
      <c r="Y1246" s="153"/>
      <c r="Z1246" s="153"/>
      <c r="AA1246" s="153"/>
      <c r="AB1246" s="153"/>
      <c r="AC1246" s="153"/>
      <c r="AD1246" s="153"/>
      <c r="AE1246" s="153"/>
      <c r="AF1246" s="153"/>
      <c r="AG1246" s="153"/>
      <c r="AH1246" s="153"/>
      <c r="AI1246" s="153"/>
      <c r="AJ1246" s="153"/>
      <c r="AK1246" s="153"/>
      <c r="AL1246" s="153"/>
      <c r="AM1246" s="153"/>
      <c r="AN1246" s="153"/>
      <c r="AO1246" s="153"/>
      <c r="AP1246" s="153">
        <v>20</v>
      </c>
      <c r="AQ1246" s="153"/>
      <c r="AR1246" s="153"/>
      <c r="AS1246" s="153"/>
      <c r="AT1246" s="153"/>
      <c r="AU1246" s="153"/>
      <c r="AV1246" s="153"/>
      <c r="AW1246" s="153"/>
      <c r="AX1246" s="153"/>
      <c r="AY1246" s="153"/>
      <c r="AZ1246" s="153"/>
      <c r="BA1246" s="153"/>
      <c r="BB1246" s="153"/>
      <c r="BC1246" s="153"/>
      <c r="BD1246" s="153"/>
      <c r="BE1246" s="153"/>
      <c r="BF1246" s="153"/>
      <c r="BG1246" s="223">
        <f t="shared" si="523"/>
        <v>480</v>
      </c>
      <c r="BH1246" s="224">
        <f t="shared" si="526"/>
        <v>8</v>
      </c>
      <c r="BI1246" s="225">
        <f t="shared" si="527"/>
        <v>4.5</v>
      </c>
      <c r="BJ1246" s="225">
        <f t="shared" si="528"/>
        <v>56.25</v>
      </c>
      <c r="BK1246" s="226">
        <f t="shared" si="529"/>
        <v>86.9135802469136</v>
      </c>
      <c r="BL1246" s="226">
        <f t="shared" si="530"/>
        <v>100</v>
      </c>
      <c r="BM1246" s="226">
        <f t="shared" si="524"/>
        <v>48.8888888888889</v>
      </c>
      <c r="BN1246" s="237">
        <f t="shared" si="531"/>
        <v>3.5</v>
      </c>
      <c r="BO1246" s="237">
        <f t="shared" si="532"/>
        <v>810</v>
      </c>
      <c r="BP1246" s="237">
        <f t="shared" si="533"/>
        <v>0</v>
      </c>
      <c r="BQ1246" s="238">
        <f t="shared" si="534"/>
        <v>0</v>
      </c>
      <c r="BW1246" s="153">
        <f t="shared" si="520"/>
        <v>704</v>
      </c>
    </row>
    <row r="1247" spans="1:75">
      <c r="A1247" s="170">
        <v>1304</v>
      </c>
      <c r="B1247" s="171">
        <v>46070</v>
      </c>
      <c r="C1247" s="223" t="s">
        <v>99</v>
      </c>
      <c r="D1247" s="130" t="str">
        <f t="shared" si="525"/>
        <v>HO</v>
      </c>
      <c r="E1247" s="172" t="s">
        <v>178</v>
      </c>
      <c r="F1247" s="172" t="s">
        <v>160</v>
      </c>
      <c r="G1247" s="173" t="s">
        <v>171</v>
      </c>
      <c r="H1247" s="173" t="s">
        <v>166</v>
      </c>
      <c r="I1247" s="173"/>
      <c r="J1247" s="105">
        <v>208246</v>
      </c>
      <c r="K1247" s="197" t="str">
        <f>VLOOKUP(J1247,'[3]Item List (3)'!A$1:B$110000,2,FALSE)</f>
        <v>OR. 208 YY2 </v>
      </c>
      <c r="L1247" s="105">
        <v>260129015</v>
      </c>
      <c r="M1247" s="198" t="str">
        <f>IF((LEFT(J1247))="2",$L$2,$J$2)</f>
        <v>OR</v>
      </c>
      <c r="N1247" s="153">
        <v>20</v>
      </c>
      <c r="O1247" s="199">
        <f t="shared" si="521"/>
        <v>180</v>
      </c>
      <c r="P1247" s="153">
        <v>1</v>
      </c>
      <c r="Q1247" s="153">
        <v>952</v>
      </c>
      <c r="R1247" s="153"/>
      <c r="S1247" s="153"/>
      <c r="T1247" s="153"/>
      <c r="U1247" s="209">
        <f t="shared" si="522"/>
        <v>952</v>
      </c>
      <c r="V1247" s="153">
        <v>355</v>
      </c>
      <c r="W1247" s="153"/>
      <c r="X1247" s="153">
        <v>60</v>
      </c>
      <c r="Y1247" s="153"/>
      <c r="Z1247" s="153"/>
      <c r="AA1247" s="153"/>
      <c r="AB1247" s="153"/>
      <c r="AC1247" s="153"/>
      <c r="AD1247" s="153"/>
      <c r="AE1247" s="153"/>
      <c r="AF1247" s="153"/>
      <c r="AG1247" s="153"/>
      <c r="AH1247" s="153"/>
      <c r="AI1247" s="153"/>
      <c r="AJ1247" s="153"/>
      <c r="AK1247" s="153"/>
      <c r="AL1247" s="153"/>
      <c r="AM1247" s="153"/>
      <c r="AN1247" s="153"/>
      <c r="AO1247" s="153"/>
      <c r="AP1247" s="153">
        <v>20</v>
      </c>
      <c r="AQ1247" s="153"/>
      <c r="AR1247" s="153"/>
      <c r="AS1247" s="153"/>
      <c r="AT1247" s="153"/>
      <c r="AU1247" s="153"/>
      <c r="AV1247" s="153"/>
      <c r="AW1247" s="153"/>
      <c r="AX1247" s="153"/>
      <c r="AY1247" s="153"/>
      <c r="AZ1247" s="153"/>
      <c r="BA1247" s="153"/>
      <c r="BB1247" s="153"/>
      <c r="BC1247" s="153">
        <v>45</v>
      </c>
      <c r="BD1247" s="153"/>
      <c r="BE1247" s="153"/>
      <c r="BF1247" s="153"/>
      <c r="BG1247" s="223">
        <f t="shared" si="523"/>
        <v>480</v>
      </c>
      <c r="BH1247" s="224">
        <f t="shared" si="526"/>
        <v>8</v>
      </c>
      <c r="BI1247" s="225">
        <f t="shared" si="527"/>
        <v>5.91666666666667</v>
      </c>
      <c r="BJ1247" s="225">
        <f t="shared" si="528"/>
        <v>73.9583333333333</v>
      </c>
      <c r="BK1247" s="226">
        <f t="shared" si="529"/>
        <v>89.3896713615024</v>
      </c>
      <c r="BL1247" s="226">
        <f t="shared" si="530"/>
        <v>100</v>
      </c>
      <c r="BM1247" s="226">
        <f t="shared" si="524"/>
        <v>66.1111111111111</v>
      </c>
      <c r="BN1247" s="237">
        <f t="shared" si="531"/>
        <v>0.333333333333333</v>
      </c>
      <c r="BO1247" s="237">
        <f t="shared" si="532"/>
        <v>1380</v>
      </c>
      <c r="BP1247" s="237">
        <f t="shared" si="533"/>
        <v>1.75</v>
      </c>
      <c r="BQ1247" s="238">
        <f t="shared" si="534"/>
        <v>315</v>
      </c>
      <c r="BW1247" s="153">
        <f t="shared" si="520"/>
        <v>952</v>
      </c>
    </row>
    <row r="1248" spans="1:75">
      <c r="A1248" s="170">
        <v>1305</v>
      </c>
      <c r="B1248" s="171">
        <v>46071</v>
      </c>
      <c r="C1248" s="223" t="s">
        <v>97</v>
      </c>
      <c r="D1248" s="130" t="str">
        <f t="shared" si="525"/>
        <v>FG</v>
      </c>
      <c r="E1248" s="172" t="s">
        <v>98</v>
      </c>
      <c r="F1248" s="172" t="s">
        <v>106</v>
      </c>
      <c r="G1248" s="173" t="s">
        <v>179</v>
      </c>
      <c r="H1248" s="173" t="s">
        <v>189</v>
      </c>
      <c r="I1248" s="173"/>
      <c r="J1248" s="105">
        <v>200827.1</v>
      </c>
      <c r="K1248" s="197" t="str">
        <f>VLOOKUP(J1248,'[3]Item List (3)'!A$1:B$110000,2,FALSE)</f>
        <v>MNA.OR 4020 </v>
      </c>
      <c r="L1248" s="105">
        <v>260116006</v>
      </c>
      <c r="M1248" s="198" t="str">
        <f>IF((LEFT(J1248))="2",$L$2,$J$2)</f>
        <v>OR</v>
      </c>
      <c r="N1248" s="153"/>
      <c r="O1248" s="199" t="str">
        <f t="shared" si="521"/>
        <v/>
      </c>
      <c r="P1248" s="153">
        <v>1</v>
      </c>
      <c r="Q1248" s="153">
        <v>225</v>
      </c>
      <c r="R1248" s="153"/>
      <c r="S1248" s="153"/>
      <c r="T1248" s="153"/>
      <c r="U1248" s="209">
        <f t="shared" si="522"/>
        <v>225</v>
      </c>
      <c r="V1248" s="153">
        <v>30</v>
      </c>
      <c r="W1248" s="153"/>
      <c r="X1248" s="153"/>
      <c r="Y1248" s="153"/>
      <c r="Z1248" s="153"/>
      <c r="AA1248" s="153"/>
      <c r="AB1248" s="153"/>
      <c r="AC1248" s="153"/>
      <c r="AD1248" s="153"/>
      <c r="AE1248" s="153"/>
      <c r="AF1248" s="153"/>
      <c r="AG1248" s="153"/>
      <c r="AH1248" s="153"/>
      <c r="AI1248" s="153"/>
      <c r="AJ1248" s="153"/>
      <c r="AK1248" s="153"/>
      <c r="AL1248" s="153"/>
      <c r="AM1248" s="153"/>
      <c r="AN1248" s="153"/>
      <c r="AO1248" s="153"/>
      <c r="AP1248" s="153"/>
      <c r="AQ1248" s="153">
        <v>30</v>
      </c>
      <c r="AR1248" s="153"/>
      <c r="AS1248" s="153"/>
      <c r="AT1248" s="153"/>
      <c r="AU1248" s="153"/>
      <c r="AV1248" s="153"/>
      <c r="AW1248" s="153"/>
      <c r="AX1248" s="153"/>
      <c r="AY1248" s="153"/>
      <c r="AZ1248" s="153"/>
      <c r="BA1248" s="153"/>
      <c r="BB1248" s="153"/>
      <c r="BC1248" s="153"/>
      <c r="BD1248" s="153"/>
      <c r="BE1248" s="153"/>
      <c r="BF1248" s="153"/>
      <c r="BG1248" s="223">
        <f t="shared" si="523"/>
        <v>60</v>
      </c>
      <c r="BH1248" s="224">
        <f t="shared" si="526"/>
        <v>1</v>
      </c>
      <c r="BI1248" s="225">
        <f t="shared" si="527"/>
        <v>0.5</v>
      </c>
      <c r="BJ1248" s="225">
        <f t="shared" si="528"/>
        <v>50</v>
      </c>
      <c r="BK1248" s="226">
        <f t="shared" si="529"/>
        <v>0</v>
      </c>
      <c r="BL1248" s="226">
        <f t="shared" si="530"/>
        <v>100</v>
      </c>
      <c r="BM1248" s="226">
        <f t="shared" si="524"/>
        <v>0</v>
      </c>
      <c r="BN1248" s="237">
        <f t="shared" si="531"/>
        <v>0</v>
      </c>
      <c r="BO1248" s="237">
        <f t="shared" si="532"/>
        <v>0</v>
      </c>
      <c r="BP1248" s="237">
        <f t="shared" si="533"/>
        <v>0.5</v>
      </c>
      <c r="BQ1248" s="238">
        <f t="shared" si="534"/>
        <v>0</v>
      </c>
      <c r="BW1248" s="153">
        <f t="shared" si="520"/>
        <v>225</v>
      </c>
    </row>
    <row r="1249" spans="1:75">
      <c r="A1249" s="170">
        <v>1306</v>
      </c>
      <c r="B1249" s="171">
        <v>46071</v>
      </c>
      <c r="C1249" s="223" t="s">
        <v>97</v>
      </c>
      <c r="D1249" s="130" t="str">
        <f t="shared" si="525"/>
        <v>FG</v>
      </c>
      <c r="E1249" s="172" t="s">
        <v>98</v>
      </c>
      <c r="F1249" s="172" t="s">
        <v>106</v>
      </c>
      <c r="G1249" s="173" t="s">
        <v>179</v>
      </c>
      <c r="H1249" s="173" t="s">
        <v>189</v>
      </c>
      <c r="I1249" s="173"/>
      <c r="J1249" s="105">
        <v>208293</v>
      </c>
      <c r="K1249" s="197" t="str">
        <f>VLOOKUP(J1249,'[3]Item List (3)'!A$1:B$110000,2,FALSE)</f>
        <v>OR.210 YY2</v>
      </c>
      <c r="L1249" s="105">
        <v>260205004</v>
      </c>
      <c r="M1249" s="198" t="str">
        <f>IF((LEFT(J1249))="2",$L$2,$J$2)</f>
        <v>OR</v>
      </c>
      <c r="N1249" s="153"/>
      <c r="O1249" s="199" t="str">
        <f t="shared" si="521"/>
        <v/>
      </c>
      <c r="P1249" s="153">
        <v>1</v>
      </c>
      <c r="Q1249" s="153">
        <v>4500</v>
      </c>
      <c r="R1249" s="153"/>
      <c r="S1249" s="153"/>
      <c r="T1249" s="153"/>
      <c r="U1249" s="209">
        <f t="shared" si="522"/>
        <v>4500</v>
      </c>
      <c r="V1249" s="153">
        <v>285</v>
      </c>
      <c r="W1249" s="153">
        <v>120</v>
      </c>
      <c r="X1249" s="153"/>
      <c r="Y1249" s="153"/>
      <c r="Z1249" s="153"/>
      <c r="AA1249" s="153"/>
      <c r="AB1249" s="153"/>
      <c r="AC1249" s="153"/>
      <c r="AD1249" s="153"/>
      <c r="AE1249" s="153"/>
      <c r="AF1249" s="153"/>
      <c r="AG1249" s="153"/>
      <c r="AH1249" s="153"/>
      <c r="AI1249" s="153"/>
      <c r="AJ1249" s="153"/>
      <c r="AK1249" s="153"/>
      <c r="AL1249" s="153"/>
      <c r="AM1249" s="153"/>
      <c r="AN1249" s="153"/>
      <c r="AO1249" s="153"/>
      <c r="AP1249" s="153"/>
      <c r="AQ1249" s="153"/>
      <c r="AR1249" s="153"/>
      <c r="AS1249" s="153"/>
      <c r="AT1249" s="153"/>
      <c r="AU1249" s="153"/>
      <c r="AV1249" s="153"/>
      <c r="AW1249" s="153"/>
      <c r="AX1249" s="153"/>
      <c r="AY1249" s="153"/>
      <c r="AZ1249" s="153">
        <v>15</v>
      </c>
      <c r="BA1249" s="153"/>
      <c r="BB1249" s="153"/>
      <c r="BC1249" s="153"/>
      <c r="BD1249" s="153"/>
      <c r="BE1249" s="153"/>
      <c r="BF1249" s="153"/>
      <c r="BG1249" s="223">
        <f t="shared" si="523"/>
        <v>420</v>
      </c>
      <c r="BH1249" s="224">
        <f t="shared" si="526"/>
        <v>7</v>
      </c>
      <c r="BI1249" s="225">
        <f t="shared" si="527"/>
        <v>4.75</v>
      </c>
      <c r="BJ1249" s="225">
        <f t="shared" si="528"/>
        <v>67.8571428571429</v>
      </c>
      <c r="BK1249" s="226">
        <f t="shared" si="529"/>
        <v>0</v>
      </c>
      <c r="BL1249" s="226">
        <f t="shared" si="530"/>
        <v>100</v>
      </c>
      <c r="BM1249" s="226">
        <f t="shared" si="524"/>
        <v>0</v>
      </c>
      <c r="BN1249" s="237">
        <f t="shared" si="531"/>
        <v>2</v>
      </c>
      <c r="BO1249" s="237">
        <f t="shared" si="532"/>
        <v>0</v>
      </c>
      <c r="BP1249" s="237">
        <f t="shared" si="533"/>
        <v>0.25</v>
      </c>
      <c r="BQ1249" s="238">
        <f t="shared" si="534"/>
        <v>0</v>
      </c>
      <c r="BW1249" s="153">
        <f t="shared" si="520"/>
        <v>4500</v>
      </c>
    </row>
    <row r="1250" spans="1:75">
      <c r="A1250" s="170">
        <v>1307</v>
      </c>
      <c r="B1250" s="171">
        <v>46071</v>
      </c>
      <c r="C1250" s="223" t="s">
        <v>99</v>
      </c>
      <c r="D1250" s="130" t="str">
        <f t="shared" si="525"/>
        <v>FG</v>
      </c>
      <c r="E1250" s="172" t="s">
        <v>98</v>
      </c>
      <c r="F1250" s="172" t="s">
        <v>106</v>
      </c>
      <c r="G1250" s="173" t="s">
        <v>101</v>
      </c>
      <c r="H1250" s="173" t="s">
        <v>102</v>
      </c>
      <c r="I1250" s="173"/>
      <c r="J1250" s="105">
        <v>208293</v>
      </c>
      <c r="K1250" s="197" t="str">
        <f>VLOOKUP(J1250,'[3]Item List (3)'!A$1:B$110000,2,FALSE)</f>
        <v>OR.210 YY2</v>
      </c>
      <c r="L1250" s="105">
        <v>260205004</v>
      </c>
      <c r="M1250" s="198" t="str">
        <f>IF((LEFT(J1250))="2",$L$2,$J$2)</f>
        <v>OR</v>
      </c>
      <c r="N1250" s="153"/>
      <c r="O1250" s="199" t="str">
        <f t="shared" si="521"/>
        <v/>
      </c>
      <c r="P1250" s="153">
        <v>2</v>
      </c>
      <c r="Q1250" s="153">
        <v>4717</v>
      </c>
      <c r="R1250" s="153"/>
      <c r="S1250" s="153"/>
      <c r="T1250" s="153"/>
      <c r="U1250" s="209">
        <f t="shared" si="522"/>
        <v>4717</v>
      </c>
      <c r="V1250" s="153">
        <v>300</v>
      </c>
      <c r="W1250" s="153"/>
      <c r="X1250" s="153"/>
      <c r="Y1250" s="153"/>
      <c r="Z1250" s="153"/>
      <c r="AA1250" s="153"/>
      <c r="AB1250" s="153"/>
      <c r="AC1250" s="153"/>
      <c r="AD1250" s="153"/>
      <c r="AE1250" s="153"/>
      <c r="AF1250" s="153"/>
      <c r="AG1250" s="153"/>
      <c r="AH1250" s="153"/>
      <c r="AI1250" s="153"/>
      <c r="AJ1250" s="153"/>
      <c r="AK1250" s="153"/>
      <c r="AL1250" s="153"/>
      <c r="AM1250" s="153">
        <v>60</v>
      </c>
      <c r="AN1250" s="153"/>
      <c r="AO1250" s="153"/>
      <c r="AP1250" s="153"/>
      <c r="AQ1250" s="153">
        <v>60</v>
      </c>
      <c r="AR1250" s="153"/>
      <c r="AS1250" s="153"/>
      <c r="AT1250" s="153"/>
      <c r="AU1250" s="153"/>
      <c r="AV1250" s="153"/>
      <c r="AW1250" s="153"/>
      <c r="AX1250" s="153"/>
      <c r="AY1250" s="153"/>
      <c r="AZ1250" s="153"/>
      <c r="BA1250" s="153"/>
      <c r="BB1250" s="153"/>
      <c r="BC1250" s="153"/>
      <c r="BD1250" s="153"/>
      <c r="BE1250" s="153"/>
      <c r="BF1250" s="153"/>
      <c r="BG1250" s="223">
        <f t="shared" si="523"/>
        <v>420</v>
      </c>
      <c r="BH1250" s="224">
        <f t="shared" si="526"/>
        <v>7</v>
      </c>
      <c r="BI1250" s="225">
        <f t="shared" si="527"/>
        <v>5</v>
      </c>
      <c r="BJ1250" s="225">
        <f t="shared" si="528"/>
        <v>71.4285714285714</v>
      </c>
      <c r="BK1250" s="226">
        <f t="shared" si="529"/>
        <v>0</v>
      </c>
      <c r="BL1250" s="226">
        <f t="shared" si="530"/>
        <v>100</v>
      </c>
      <c r="BM1250" s="226">
        <f t="shared" si="524"/>
        <v>0</v>
      </c>
      <c r="BN1250" s="237">
        <f t="shared" si="531"/>
        <v>0</v>
      </c>
      <c r="BO1250" s="237">
        <f t="shared" si="532"/>
        <v>0</v>
      </c>
      <c r="BP1250" s="237">
        <f t="shared" si="533"/>
        <v>2</v>
      </c>
      <c r="BQ1250" s="238">
        <f t="shared" si="534"/>
        <v>0</v>
      </c>
      <c r="BW1250" s="153">
        <f t="shared" si="520"/>
        <v>9434</v>
      </c>
    </row>
    <row r="1251" spans="1:75">
      <c r="A1251" s="170">
        <v>1308</v>
      </c>
      <c r="B1251" s="171">
        <v>46071</v>
      </c>
      <c r="C1251" s="223" t="s">
        <v>99</v>
      </c>
      <c r="D1251" s="130" t="str">
        <f t="shared" si="525"/>
        <v>FG</v>
      </c>
      <c r="E1251" s="172" t="s">
        <v>98</v>
      </c>
      <c r="F1251" s="172"/>
      <c r="G1251" s="173" t="s">
        <v>101</v>
      </c>
      <c r="H1251" s="173" t="s">
        <v>102</v>
      </c>
      <c r="I1251" s="173"/>
      <c r="J1251" s="105">
        <v>101048</v>
      </c>
      <c r="K1251" s="197" t="str">
        <f>VLOOKUP(J1251,'[3]Item List (3)'!A$1:B$110000,2,FALSE)</f>
        <v>IR.3203 2RS</v>
      </c>
      <c r="L1251" s="105"/>
      <c r="M1251" s="198" t="str">
        <f>IF((LEFT(J1251))="2",$L$2,$J$2)</f>
        <v>IR</v>
      </c>
      <c r="N1251" s="153"/>
      <c r="O1251" s="199" t="str">
        <f t="shared" si="521"/>
        <v/>
      </c>
      <c r="P1251" s="153">
        <v>1</v>
      </c>
      <c r="Q1251" s="153"/>
      <c r="R1251" s="153"/>
      <c r="S1251" s="153"/>
      <c r="T1251" s="153"/>
      <c r="U1251" s="209">
        <f t="shared" si="522"/>
        <v>0</v>
      </c>
      <c r="V1251" s="153"/>
      <c r="W1251" s="153">
        <v>60</v>
      </c>
      <c r="X1251" s="153"/>
      <c r="Y1251" s="153"/>
      <c r="Z1251" s="153"/>
      <c r="AA1251" s="153"/>
      <c r="AB1251" s="153"/>
      <c r="AC1251" s="153"/>
      <c r="AD1251" s="153"/>
      <c r="AE1251" s="153"/>
      <c r="AF1251" s="153"/>
      <c r="AG1251" s="153"/>
      <c r="AH1251" s="153"/>
      <c r="AI1251" s="153"/>
      <c r="AJ1251" s="153"/>
      <c r="AK1251" s="153"/>
      <c r="AL1251" s="153"/>
      <c r="AM1251" s="153"/>
      <c r="AN1251" s="153"/>
      <c r="AO1251" s="153"/>
      <c r="AP1251" s="153"/>
      <c r="AQ1251" s="153"/>
      <c r="AR1251" s="153"/>
      <c r="AS1251" s="153"/>
      <c r="AT1251" s="153"/>
      <c r="AU1251" s="153"/>
      <c r="AV1251" s="153"/>
      <c r="AW1251" s="153"/>
      <c r="AX1251" s="153"/>
      <c r="AY1251" s="153"/>
      <c r="AZ1251" s="153"/>
      <c r="BA1251" s="153"/>
      <c r="BB1251" s="153"/>
      <c r="BC1251" s="153"/>
      <c r="BD1251" s="153"/>
      <c r="BE1251" s="153"/>
      <c r="BF1251" s="153"/>
      <c r="BG1251" s="223">
        <f t="shared" si="523"/>
        <v>60</v>
      </c>
      <c r="BH1251" s="224">
        <f t="shared" si="526"/>
        <v>1</v>
      </c>
      <c r="BI1251" s="225">
        <f t="shared" si="527"/>
        <v>0</v>
      </c>
      <c r="BJ1251" s="225">
        <f t="shared" si="528"/>
        <v>0</v>
      </c>
      <c r="BK1251" s="226">
        <f t="shared" si="529"/>
        <v>0</v>
      </c>
      <c r="BL1251" s="226">
        <f t="shared" si="530"/>
        <v>0</v>
      </c>
      <c r="BM1251" s="226">
        <f t="shared" si="524"/>
        <v>0</v>
      </c>
      <c r="BN1251" s="237">
        <f t="shared" si="531"/>
        <v>1</v>
      </c>
      <c r="BO1251" s="237">
        <f t="shared" si="532"/>
        <v>0</v>
      </c>
      <c r="BP1251" s="237">
        <f t="shared" si="533"/>
        <v>0</v>
      </c>
      <c r="BQ1251" s="238">
        <f t="shared" si="534"/>
        <v>0</v>
      </c>
      <c r="BW1251" s="153">
        <f t="shared" si="520"/>
        <v>0</v>
      </c>
    </row>
    <row r="1252" spans="1:75">
      <c r="A1252" s="170">
        <v>1309</v>
      </c>
      <c r="B1252" s="171">
        <v>46071</v>
      </c>
      <c r="C1252" s="223" t="s">
        <v>97</v>
      </c>
      <c r="D1252" s="130" t="str">
        <f t="shared" si="525"/>
        <v>FG</v>
      </c>
      <c r="E1252" s="172" t="s">
        <v>103</v>
      </c>
      <c r="F1252" s="172" t="s">
        <v>106</v>
      </c>
      <c r="G1252" s="173" t="s">
        <v>194</v>
      </c>
      <c r="H1252" s="173" t="s">
        <v>180</v>
      </c>
      <c r="I1252" s="173"/>
      <c r="J1252" s="105">
        <v>100742</v>
      </c>
      <c r="K1252" s="197" t="str">
        <f>VLOOKUP(J1252,'[3]Item List (3)'!A$1:B$110000,2,FALSE)</f>
        <v>IR.IR 32X41X28 </v>
      </c>
      <c r="L1252" s="105">
        <v>260127002</v>
      </c>
      <c r="M1252" s="198" t="str">
        <f>IF((LEFT(J1252))="2",$L$2,$J$2)</f>
        <v>IR</v>
      </c>
      <c r="N1252" s="153"/>
      <c r="O1252" s="199" t="str">
        <f t="shared" si="521"/>
        <v/>
      </c>
      <c r="P1252" s="153">
        <v>1</v>
      </c>
      <c r="Q1252" s="153">
        <v>1000</v>
      </c>
      <c r="R1252" s="153"/>
      <c r="S1252" s="153"/>
      <c r="T1252" s="153"/>
      <c r="U1252" s="209">
        <f t="shared" si="522"/>
        <v>1000</v>
      </c>
      <c r="V1252" s="153">
        <v>90</v>
      </c>
      <c r="W1252" s="153"/>
      <c r="X1252" s="153"/>
      <c r="Y1252" s="153"/>
      <c r="Z1252" s="153"/>
      <c r="AA1252" s="153"/>
      <c r="AB1252" s="153"/>
      <c r="AC1252" s="153"/>
      <c r="AD1252" s="153"/>
      <c r="AE1252" s="153"/>
      <c r="AF1252" s="153"/>
      <c r="AG1252" s="153"/>
      <c r="AH1252" s="153"/>
      <c r="AI1252" s="153"/>
      <c r="AJ1252" s="153"/>
      <c r="AK1252" s="153"/>
      <c r="AL1252" s="153"/>
      <c r="AM1252" s="153"/>
      <c r="AN1252" s="153"/>
      <c r="AO1252" s="153"/>
      <c r="AP1252" s="153"/>
      <c r="AQ1252" s="153">
        <v>120</v>
      </c>
      <c r="AR1252" s="153"/>
      <c r="AS1252" s="153"/>
      <c r="AT1252" s="153"/>
      <c r="AU1252" s="153"/>
      <c r="AV1252" s="153"/>
      <c r="AW1252" s="153"/>
      <c r="AX1252" s="153"/>
      <c r="AY1252" s="153"/>
      <c r="AZ1252" s="153"/>
      <c r="BA1252" s="153"/>
      <c r="BB1252" s="153"/>
      <c r="BC1252" s="153"/>
      <c r="BD1252" s="153"/>
      <c r="BE1252" s="153"/>
      <c r="BF1252" s="153"/>
      <c r="BG1252" s="223">
        <f t="shared" si="523"/>
        <v>210</v>
      </c>
      <c r="BH1252" s="224">
        <f t="shared" si="526"/>
        <v>3.5</v>
      </c>
      <c r="BI1252" s="225">
        <f t="shared" si="527"/>
        <v>1.5</v>
      </c>
      <c r="BJ1252" s="225">
        <f t="shared" si="528"/>
        <v>42.8571428571429</v>
      </c>
      <c r="BK1252" s="226">
        <f t="shared" si="529"/>
        <v>0</v>
      </c>
      <c r="BL1252" s="226">
        <f t="shared" si="530"/>
        <v>100</v>
      </c>
      <c r="BM1252" s="226">
        <f t="shared" si="524"/>
        <v>0</v>
      </c>
      <c r="BN1252" s="237">
        <f t="shared" si="531"/>
        <v>0</v>
      </c>
      <c r="BO1252" s="237">
        <f t="shared" si="532"/>
        <v>0</v>
      </c>
      <c r="BP1252" s="237">
        <f t="shared" si="533"/>
        <v>2</v>
      </c>
      <c r="BQ1252" s="238">
        <f t="shared" si="534"/>
        <v>0</v>
      </c>
      <c r="BW1252" s="153">
        <f t="shared" si="520"/>
        <v>1000</v>
      </c>
    </row>
    <row r="1253" spans="1:75">
      <c r="A1253" s="170">
        <v>1310</v>
      </c>
      <c r="B1253" s="171">
        <v>46071</v>
      </c>
      <c r="C1253" s="223" t="s">
        <v>97</v>
      </c>
      <c r="D1253" s="130" t="str">
        <f t="shared" si="525"/>
        <v>FG</v>
      </c>
      <c r="E1253" s="172" t="s">
        <v>103</v>
      </c>
      <c r="F1253" s="172" t="s">
        <v>108</v>
      </c>
      <c r="G1253" s="173" t="s">
        <v>194</v>
      </c>
      <c r="H1253" s="173" t="s">
        <v>180</v>
      </c>
      <c r="I1253" s="173"/>
      <c r="J1253" s="105">
        <v>208448</v>
      </c>
      <c r="K1253" s="197" t="str">
        <f>VLOOKUP(J1253,'[3]Item List (3)'!A$1:B$110000,2,FALSE)</f>
        <v>R.OR 448(JC 8007) </v>
      </c>
      <c r="L1253" s="105">
        <v>260129006</v>
      </c>
      <c r="M1253" s="198" t="str">
        <f>IF((LEFT(J1253))="2",$L$2,$J$2)</f>
        <v>OR</v>
      </c>
      <c r="N1253" s="153"/>
      <c r="O1253" s="199" t="str">
        <f t="shared" si="521"/>
        <v/>
      </c>
      <c r="P1253" s="153">
        <v>1</v>
      </c>
      <c r="Q1253" s="153">
        <v>630</v>
      </c>
      <c r="R1253" s="153"/>
      <c r="S1253" s="153"/>
      <c r="T1253" s="153"/>
      <c r="U1253" s="209">
        <f t="shared" si="522"/>
        <v>630</v>
      </c>
      <c r="V1253" s="153">
        <v>30</v>
      </c>
      <c r="W1253" s="153">
        <v>120</v>
      </c>
      <c r="X1253" s="153">
        <v>120</v>
      </c>
      <c r="Y1253" s="153"/>
      <c r="Z1253" s="153"/>
      <c r="AA1253" s="153"/>
      <c r="AB1253" s="153"/>
      <c r="AC1253" s="153"/>
      <c r="AD1253" s="153"/>
      <c r="AE1253" s="153"/>
      <c r="AF1253" s="153"/>
      <c r="AG1253" s="153"/>
      <c r="AH1253" s="153"/>
      <c r="AI1253" s="153"/>
      <c r="AJ1253" s="153"/>
      <c r="AK1253" s="153"/>
      <c r="AL1253" s="153"/>
      <c r="AM1253" s="153"/>
      <c r="AN1253" s="153"/>
      <c r="AO1253" s="153"/>
      <c r="AP1253" s="153"/>
      <c r="AQ1253" s="153"/>
      <c r="AR1253" s="153"/>
      <c r="AS1253" s="153"/>
      <c r="AT1253" s="153"/>
      <c r="AU1253" s="153"/>
      <c r="AV1253" s="153"/>
      <c r="AW1253" s="153"/>
      <c r="AX1253" s="153"/>
      <c r="AY1253" s="153"/>
      <c r="AZ1253" s="153"/>
      <c r="BA1253" s="153"/>
      <c r="BB1253" s="153"/>
      <c r="BC1253" s="153"/>
      <c r="BD1253" s="153"/>
      <c r="BE1253" s="153"/>
      <c r="BF1253" s="153"/>
      <c r="BG1253" s="223">
        <f t="shared" si="523"/>
        <v>270</v>
      </c>
      <c r="BH1253" s="224">
        <f t="shared" si="526"/>
        <v>4.5</v>
      </c>
      <c r="BI1253" s="225">
        <f t="shared" si="527"/>
        <v>0.5</v>
      </c>
      <c r="BJ1253" s="225">
        <f t="shared" si="528"/>
        <v>11.1111111111111</v>
      </c>
      <c r="BK1253" s="226">
        <f t="shared" si="529"/>
        <v>0</v>
      </c>
      <c r="BL1253" s="226">
        <f t="shared" si="530"/>
        <v>100</v>
      </c>
      <c r="BM1253" s="226">
        <f t="shared" si="524"/>
        <v>0</v>
      </c>
      <c r="BN1253" s="237">
        <f t="shared" si="531"/>
        <v>2</v>
      </c>
      <c r="BO1253" s="237">
        <f t="shared" si="532"/>
        <v>0</v>
      </c>
      <c r="BP1253" s="237">
        <f t="shared" si="533"/>
        <v>2</v>
      </c>
      <c r="BQ1253" s="238">
        <f t="shared" si="534"/>
        <v>0</v>
      </c>
      <c r="BW1253" s="153">
        <f t="shared" si="520"/>
        <v>630</v>
      </c>
    </row>
    <row r="1254" spans="1:75">
      <c r="A1254" s="170">
        <v>1311</v>
      </c>
      <c r="B1254" s="171">
        <v>46071</v>
      </c>
      <c r="C1254" s="153" t="s">
        <v>99</v>
      </c>
      <c r="D1254" s="130" t="str">
        <f t="shared" si="525"/>
        <v>FG</v>
      </c>
      <c r="E1254" s="172" t="s">
        <v>103</v>
      </c>
      <c r="F1254" s="172" t="s">
        <v>108</v>
      </c>
      <c r="G1254" s="173" t="s">
        <v>105</v>
      </c>
      <c r="H1254" s="173" t="s">
        <v>117</v>
      </c>
      <c r="I1254" s="173" t="s">
        <v>107</v>
      </c>
      <c r="J1254" s="105">
        <v>208448</v>
      </c>
      <c r="K1254" s="197" t="str">
        <f>VLOOKUP(J1254,'[3]Item List (3)'!A$1:B$110000,2,FALSE)</f>
        <v>R.OR 448(JC 8007) </v>
      </c>
      <c r="L1254" s="105">
        <v>260129006</v>
      </c>
      <c r="M1254" s="198" t="str">
        <f>IF((LEFT(J1254))="2",$L$2,$J$2)</f>
        <v>OR</v>
      </c>
      <c r="N1254" s="153"/>
      <c r="O1254" s="199" t="str">
        <f t="shared" si="521"/>
        <v/>
      </c>
      <c r="P1254" s="153">
        <v>1</v>
      </c>
      <c r="Q1254" s="153">
        <v>4000</v>
      </c>
      <c r="R1254" s="153"/>
      <c r="S1254" s="153"/>
      <c r="T1254" s="153"/>
      <c r="U1254" s="209">
        <f t="shared" si="522"/>
        <v>4000</v>
      </c>
      <c r="V1254" s="153">
        <v>180</v>
      </c>
      <c r="W1254" s="153"/>
      <c r="X1254" s="153"/>
      <c r="Y1254" s="153"/>
      <c r="Z1254" s="153"/>
      <c r="AA1254" s="153"/>
      <c r="AB1254" s="153"/>
      <c r="AC1254" s="153"/>
      <c r="AD1254" s="153"/>
      <c r="AE1254" s="153"/>
      <c r="AF1254" s="153"/>
      <c r="AG1254" s="153"/>
      <c r="AH1254" s="153"/>
      <c r="AI1254" s="153"/>
      <c r="AJ1254" s="153"/>
      <c r="AK1254" s="153"/>
      <c r="AL1254" s="153"/>
      <c r="AM1254" s="153"/>
      <c r="AN1254" s="153"/>
      <c r="AO1254" s="153"/>
      <c r="AP1254" s="153"/>
      <c r="AQ1254" s="153">
        <v>60</v>
      </c>
      <c r="AR1254" s="153"/>
      <c r="AS1254" s="153"/>
      <c r="AT1254" s="153"/>
      <c r="AU1254" s="153"/>
      <c r="AV1254" s="153"/>
      <c r="AW1254" s="153"/>
      <c r="AX1254" s="153"/>
      <c r="AY1254" s="153"/>
      <c r="AZ1254" s="153"/>
      <c r="BA1254" s="153"/>
      <c r="BB1254" s="153"/>
      <c r="BC1254" s="153"/>
      <c r="BD1254" s="153"/>
      <c r="BE1254" s="153"/>
      <c r="BF1254" s="153"/>
      <c r="BG1254" s="223">
        <f t="shared" si="523"/>
        <v>240</v>
      </c>
      <c r="BH1254" s="224">
        <f t="shared" si="526"/>
        <v>4</v>
      </c>
      <c r="BI1254" s="225">
        <f t="shared" si="527"/>
        <v>3</v>
      </c>
      <c r="BJ1254" s="225">
        <f t="shared" si="528"/>
        <v>75</v>
      </c>
      <c r="BK1254" s="226">
        <f t="shared" si="529"/>
        <v>0</v>
      </c>
      <c r="BL1254" s="226">
        <f t="shared" si="530"/>
        <v>100</v>
      </c>
      <c r="BM1254" s="226">
        <f t="shared" si="524"/>
        <v>0</v>
      </c>
      <c r="BN1254" s="237">
        <f t="shared" si="531"/>
        <v>0</v>
      </c>
      <c r="BO1254" s="237">
        <f t="shared" si="532"/>
        <v>0</v>
      </c>
      <c r="BP1254" s="237">
        <f t="shared" si="533"/>
        <v>1</v>
      </c>
      <c r="BQ1254" s="238">
        <f t="shared" si="534"/>
        <v>0</v>
      </c>
      <c r="BW1254" s="153">
        <f t="shared" si="520"/>
        <v>4000</v>
      </c>
    </row>
    <row r="1255" s="129" customFormat="1" spans="1:75">
      <c r="A1255" s="170">
        <v>1312</v>
      </c>
      <c r="B1255" s="171">
        <v>46071</v>
      </c>
      <c r="C1255" s="223" t="s">
        <v>99</v>
      </c>
      <c r="D1255" s="130" t="str">
        <f t="shared" si="525"/>
        <v>FG</v>
      </c>
      <c r="E1255" s="172" t="s">
        <v>103</v>
      </c>
      <c r="F1255" s="172" t="s">
        <v>106</v>
      </c>
      <c r="G1255" s="173" t="s">
        <v>105</v>
      </c>
      <c r="H1255" s="173" t="s">
        <v>117</v>
      </c>
      <c r="I1255" s="173" t="s">
        <v>107</v>
      </c>
      <c r="J1255" s="105">
        <v>104609.02</v>
      </c>
      <c r="K1255" s="197" t="str">
        <f>VLOOKUP(J1255,'[3]Item List (3)'!A$1:B$110000,2,FALSE)</f>
        <v>N.IR 311</v>
      </c>
      <c r="L1255" s="105">
        <v>260129009</v>
      </c>
      <c r="M1255" s="198" t="str">
        <f>IF((LEFT(J1255))="2",$L$2,$J$2)</f>
        <v>IR</v>
      </c>
      <c r="N1255" s="153"/>
      <c r="O1255" s="199" t="str">
        <f t="shared" si="521"/>
        <v/>
      </c>
      <c r="P1255" s="153">
        <v>3</v>
      </c>
      <c r="Q1255" s="153">
        <v>1008</v>
      </c>
      <c r="R1255" s="153"/>
      <c r="S1255" s="153"/>
      <c r="T1255" s="153"/>
      <c r="U1255" s="209">
        <f t="shared" si="522"/>
        <v>1008</v>
      </c>
      <c r="V1255" s="153">
        <v>120</v>
      </c>
      <c r="W1255" s="153">
        <v>60</v>
      </c>
      <c r="X1255" s="153"/>
      <c r="Y1255" s="153"/>
      <c r="Z1255" s="153"/>
      <c r="AA1255" s="153"/>
      <c r="AB1255" s="153"/>
      <c r="AC1255" s="153"/>
      <c r="AD1255" s="153"/>
      <c r="AE1255" s="153"/>
      <c r="AF1255" s="153"/>
      <c r="AG1255" s="153"/>
      <c r="AH1255" s="153"/>
      <c r="AI1255" s="153"/>
      <c r="AJ1255" s="153"/>
      <c r="AK1255" s="153"/>
      <c r="AL1255" s="153"/>
      <c r="AM1255" s="153"/>
      <c r="AN1255" s="153"/>
      <c r="AO1255" s="153"/>
      <c r="AP1255" s="153"/>
      <c r="AQ1255" s="153">
        <v>60</v>
      </c>
      <c r="AR1255" s="153"/>
      <c r="AS1255" s="153"/>
      <c r="AT1255" s="153"/>
      <c r="AU1255" s="153"/>
      <c r="AV1255" s="153"/>
      <c r="AW1255" s="153"/>
      <c r="AX1255" s="153"/>
      <c r="AY1255" s="153"/>
      <c r="AZ1255" s="153"/>
      <c r="BA1255" s="153"/>
      <c r="BB1255" s="153"/>
      <c r="BC1255" s="153"/>
      <c r="BD1255" s="153"/>
      <c r="BE1255" s="153"/>
      <c r="BF1255" s="153"/>
      <c r="BG1255" s="223">
        <f t="shared" si="523"/>
        <v>240</v>
      </c>
      <c r="BH1255" s="224">
        <f t="shared" si="526"/>
        <v>4</v>
      </c>
      <c r="BI1255" s="225">
        <f t="shared" si="527"/>
        <v>2</v>
      </c>
      <c r="BJ1255" s="225">
        <f t="shared" si="528"/>
        <v>50</v>
      </c>
      <c r="BK1255" s="226">
        <f t="shared" si="529"/>
        <v>0</v>
      </c>
      <c r="BL1255" s="226">
        <f t="shared" si="530"/>
        <v>100</v>
      </c>
      <c r="BM1255" s="226">
        <f t="shared" si="524"/>
        <v>0</v>
      </c>
      <c r="BN1255" s="237">
        <f t="shared" si="531"/>
        <v>1</v>
      </c>
      <c r="BO1255" s="237">
        <f t="shared" si="532"/>
        <v>0</v>
      </c>
      <c r="BP1255" s="237">
        <f t="shared" si="533"/>
        <v>1</v>
      </c>
      <c r="BQ1255" s="238">
        <f t="shared" si="534"/>
        <v>0</v>
      </c>
      <c r="BR1255" s="140"/>
      <c r="BS1255" s="140"/>
      <c r="BT1255" s="140"/>
      <c r="BU1255" s="141"/>
      <c r="BV1255" s="140"/>
      <c r="BW1255" s="153">
        <f t="shared" si="520"/>
        <v>3024</v>
      </c>
    </row>
    <row r="1256" spans="1:75">
      <c r="A1256" s="170">
        <v>1313</v>
      </c>
      <c r="B1256" s="171">
        <v>46071</v>
      </c>
      <c r="C1256" s="223" t="s">
        <v>97</v>
      </c>
      <c r="D1256" s="130" t="str">
        <f t="shared" si="525"/>
        <v>CG</v>
      </c>
      <c r="E1256" s="172" t="s">
        <v>109</v>
      </c>
      <c r="F1256" s="172"/>
      <c r="G1256" s="173"/>
      <c r="H1256" s="173"/>
      <c r="I1256" s="173"/>
      <c r="J1256" s="105"/>
      <c r="K1256" s="197" t="e">
        <f>VLOOKUP(J1256,'[3]Item List (3)'!A$1:B$110000,2,FALSE)</f>
        <v>#N/A</v>
      </c>
      <c r="L1256" s="105"/>
      <c r="M1256" s="198" t="str">
        <f>IF((LEFT(J1256))="2",$L$2,$J$2)</f>
        <v>IR</v>
      </c>
      <c r="N1256" s="153"/>
      <c r="O1256" s="199" t="str">
        <f t="shared" si="521"/>
        <v/>
      </c>
      <c r="P1256" s="153"/>
      <c r="Q1256" s="153"/>
      <c r="R1256" s="153"/>
      <c r="S1256" s="153"/>
      <c r="T1256" s="153"/>
      <c r="U1256" s="209">
        <f t="shared" si="522"/>
        <v>0</v>
      </c>
      <c r="V1256" s="153"/>
      <c r="W1256" s="153"/>
      <c r="X1256" s="153"/>
      <c r="Y1256" s="153"/>
      <c r="Z1256" s="153"/>
      <c r="AA1256" s="153"/>
      <c r="AB1256" s="153"/>
      <c r="AC1256" s="153"/>
      <c r="AD1256" s="153"/>
      <c r="AE1256" s="153"/>
      <c r="AF1256" s="153"/>
      <c r="AG1256" s="153"/>
      <c r="AH1256" s="153"/>
      <c r="AI1256" s="153"/>
      <c r="AJ1256" s="153"/>
      <c r="AK1256" s="153"/>
      <c r="AL1256" s="153"/>
      <c r="AM1256" s="153"/>
      <c r="AN1256" s="153"/>
      <c r="AO1256" s="153"/>
      <c r="AP1256" s="153"/>
      <c r="AQ1256" s="153"/>
      <c r="AR1256" s="153"/>
      <c r="AS1256" s="153"/>
      <c r="AT1256" s="153"/>
      <c r="AU1256" s="153"/>
      <c r="AV1256" s="153"/>
      <c r="AW1256" s="153"/>
      <c r="AX1256" s="153"/>
      <c r="AY1256" s="153"/>
      <c r="AZ1256" s="153"/>
      <c r="BA1256" s="153"/>
      <c r="BB1256" s="153"/>
      <c r="BC1256" s="153"/>
      <c r="BD1256" s="153"/>
      <c r="BE1256" s="153"/>
      <c r="BF1256" s="153">
        <v>480</v>
      </c>
      <c r="BG1256" s="223">
        <f t="shared" si="523"/>
        <v>480</v>
      </c>
      <c r="BH1256" s="224">
        <f t="shared" si="526"/>
        <v>8</v>
      </c>
      <c r="BI1256" s="225">
        <f t="shared" si="527"/>
        <v>0</v>
      </c>
      <c r="BJ1256" s="225">
        <f t="shared" si="528"/>
        <v>0</v>
      </c>
      <c r="BK1256" s="226">
        <f t="shared" si="529"/>
        <v>0</v>
      </c>
      <c r="BL1256" s="226">
        <f t="shared" si="530"/>
        <v>0</v>
      </c>
      <c r="BM1256" s="226">
        <f t="shared" si="524"/>
        <v>0</v>
      </c>
      <c r="BN1256" s="237">
        <f t="shared" si="531"/>
        <v>8</v>
      </c>
      <c r="BO1256" s="237">
        <f t="shared" si="532"/>
        <v>0</v>
      </c>
      <c r="BP1256" s="237">
        <f t="shared" si="533"/>
        <v>0</v>
      </c>
      <c r="BQ1256" s="238">
        <f t="shared" si="534"/>
        <v>0</v>
      </c>
      <c r="BW1256" s="153">
        <f t="shared" si="520"/>
        <v>0</v>
      </c>
    </row>
    <row r="1257" spans="1:75">
      <c r="A1257" s="170">
        <v>1314</v>
      </c>
      <c r="B1257" s="171">
        <v>46071</v>
      </c>
      <c r="C1257" s="223" t="s">
        <v>99</v>
      </c>
      <c r="D1257" s="130" t="str">
        <f t="shared" si="525"/>
        <v>CG</v>
      </c>
      <c r="E1257" s="172" t="s">
        <v>109</v>
      </c>
      <c r="F1257" s="172"/>
      <c r="G1257" s="173"/>
      <c r="H1257" s="173"/>
      <c r="I1257" s="173"/>
      <c r="J1257" s="105"/>
      <c r="K1257" s="197" t="e">
        <f>VLOOKUP(J1257,'[3]Item List (3)'!A$1:B$110000,2,FALSE)</f>
        <v>#N/A</v>
      </c>
      <c r="L1257" s="105"/>
      <c r="M1257" s="198" t="str">
        <f>IF((LEFT(J1257))="2",$L$2,$J$2)</f>
        <v>IR</v>
      </c>
      <c r="N1257" s="153"/>
      <c r="O1257" s="199" t="str">
        <f t="shared" si="521"/>
        <v/>
      </c>
      <c r="P1257" s="153"/>
      <c r="Q1257" s="153"/>
      <c r="R1257" s="153"/>
      <c r="S1257" s="153"/>
      <c r="T1257" s="153"/>
      <c r="U1257" s="209">
        <f t="shared" si="522"/>
        <v>0</v>
      </c>
      <c r="V1257" s="153"/>
      <c r="W1257" s="153"/>
      <c r="X1257" s="153"/>
      <c r="Y1257" s="153"/>
      <c r="Z1257" s="153"/>
      <c r="AA1257" s="153"/>
      <c r="AB1257" s="153"/>
      <c r="AC1257" s="153"/>
      <c r="AD1257" s="153"/>
      <c r="AE1257" s="153"/>
      <c r="AF1257" s="153"/>
      <c r="AG1257" s="153"/>
      <c r="AH1257" s="153"/>
      <c r="AI1257" s="153"/>
      <c r="AJ1257" s="153"/>
      <c r="AK1257" s="153"/>
      <c r="AL1257" s="153"/>
      <c r="AM1257" s="153"/>
      <c r="AN1257" s="153"/>
      <c r="AO1257" s="153"/>
      <c r="AP1257" s="153"/>
      <c r="AQ1257" s="153"/>
      <c r="AR1257" s="153"/>
      <c r="AS1257" s="153"/>
      <c r="AT1257" s="153"/>
      <c r="AU1257" s="153"/>
      <c r="AV1257" s="153"/>
      <c r="AW1257" s="153"/>
      <c r="AX1257" s="153"/>
      <c r="AY1257" s="153"/>
      <c r="AZ1257" s="153"/>
      <c r="BA1257" s="153"/>
      <c r="BB1257" s="153"/>
      <c r="BC1257" s="153"/>
      <c r="BD1257" s="153"/>
      <c r="BE1257" s="153"/>
      <c r="BF1257" s="153">
        <v>480</v>
      </c>
      <c r="BG1257" s="223">
        <f t="shared" si="523"/>
        <v>480</v>
      </c>
      <c r="BH1257" s="224">
        <f t="shared" si="526"/>
        <v>8</v>
      </c>
      <c r="BI1257" s="225">
        <f t="shared" si="527"/>
        <v>0</v>
      </c>
      <c r="BJ1257" s="225">
        <f t="shared" si="528"/>
        <v>0</v>
      </c>
      <c r="BK1257" s="226">
        <f t="shared" si="529"/>
        <v>0</v>
      </c>
      <c r="BL1257" s="226">
        <f t="shared" si="530"/>
        <v>0</v>
      </c>
      <c r="BM1257" s="226">
        <f t="shared" si="524"/>
        <v>0</v>
      </c>
      <c r="BN1257" s="237">
        <f t="shared" si="531"/>
        <v>8</v>
      </c>
      <c r="BO1257" s="237">
        <f t="shared" si="532"/>
        <v>0</v>
      </c>
      <c r="BP1257" s="237">
        <f t="shared" si="533"/>
        <v>0</v>
      </c>
      <c r="BQ1257" s="238">
        <f t="shared" si="534"/>
        <v>0</v>
      </c>
      <c r="BW1257" s="153">
        <f t="shared" si="520"/>
        <v>0</v>
      </c>
    </row>
    <row r="1258" spans="1:75">
      <c r="A1258" s="170">
        <v>1315</v>
      </c>
      <c r="B1258" s="171">
        <v>46071</v>
      </c>
      <c r="C1258" s="223" t="s">
        <v>97</v>
      </c>
      <c r="D1258" s="130" t="str">
        <f t="shared" si="525"/>
        <v>CG</v>
      </c>
      <c r="E1258" s="172" t="s">
        <v>110</v>
      </c>
      <c r="F1258" s="172" t="s">
        <v>114</v>
      </c>
      <c r="G1258" s="173" t="s">
        <v>112</v>
      </c>
      <c r="H1258" s="173" t="s">
        <v>191</v>
      </c>
      <c r="I1258" s="173" t="s">
        <v>182</v>
      </c>
      <c r="J1258" s="105">
        <v>208246</v>
      </c>
      <c r="K1258" s="197" t="str">
        <f>VLOOKUP(J1258,'[3]Item List (3)'!A$1:B$110000,2,FALSE)</f>
        <v>OR. 208 YY2 </v>
      </c>
      <c r="L1258" s="105">
        <v>260129015</v>
      </c>
      <c r="M1258" s="198" t="str">
        <f>IF((LEFT(J1258))="2",$L$2,$J$2)</f>
        <v>OR</v>
      </c>
      <c r="N1258" s="153"/>
      <c r="O1258" s="199" t="str">
        <f t="shared" si="521"/>
        <v/>
      </c>
      <c r="P1258" s="153">
        <v>1</v>
      </c>
      <c r="Q1258" s="153">
        <v>4641</v>
      </c>
      <c r="R1258" s="153"/>
      <c r="S1258" s="153">
        <v>6</v>
      </c>
      <c r="T1258" s="153"/>
      <c r="U1258" s="209">
        <f t="shared" si="522"/>
        <v>4647</v>
      </c>
      <c r="V1258" s="153">
        <v>180</v>
      </c>
      <c r="W1258" s="153"/>
      <c r="X1258" s="153"/>
      <c r="Y1258" s="153"/>
      <c r="Z1258" s="153"/>
      <c r="AA1258" s="153"/>
      <c r="AB1258" s="153"/>
      <c r="AC1258" s="153"/>
      <c r="AD1258" s="153"/>
      <c r="AE1258" s="153"/>
      <c r="AF1258" s="153"/>
      <c r="AG1258" s="153"/>
      <c r="AH1258" s="153"/>
      <c r="AI1258" s="153"/>
      <c r="AJ1258" s="153"/>
      <c r="AK1258" s="153"/>
      <c r="AL1258" s="153"/>
      <c r="AM1258" s="153"/>
      <c r="AN1258" s="153"/>
      <c r="AO1258" s="153"/>
      <c r="AP1258" s="153"/>
      <c r="AQ1258" s="153">
        <v>120</v>
      </c>
      <c r="AR1258" s="153"/>
      <c r="AS1258" s="153"/>
      <c r="AT1258" s="153"/>
      <c r="AU1258" s="153"/>
      <c r="AV1258" s="153"/>
      <c r="AW1258" s="153"/>
      <c r="AX1258" s="153"/>
      <c r="AY1258" s="153"/>
      <c r="AZ1258" s="153"/>
      <c r="BA1258" s="153"/>
      <c r="BB1258" s="153"/>
      <c r="BC1258" s="153"/>
      <c r="BD1258" s="153"/>
      <c r="BE1258" s="153"/>
      <c r="BF1258" s="153"/>
      <c r="BG1258" s="223">
        <f t="shared" si="523"/>
        <v>300</v>
      </c>
      <c r="BH1258" s="224">
        <f t="shared" si="526"/>
        <v>5</v>
      </c>
      <c r="BI1258" s="225">
        <f t="shared" si="527"/>
        <v>3</v>
      </c>
      <c r="BJ1258" s="225">
        <f t="shared" si="528"/>
        <v>60</v>
      </c>
      <c r="BK1258" s="226">
        <f t="shared" si="529"/>
        <v>0</v>
      </c>
      <c r="BL1258" s="226">
        <f t="shared" si="530"/>
        <v>99.8708844415752</v>
      </c>
      <c r="BM1258" s="226">
        <f t="shared" si="524"/>
        <v>0</v>
      </c>
      <c r="BN1258" s="237">
        <f t="shared" si="531"/>
        <v>0</v>
      </c>
      <c r="BO1258" s="237">
        <f t="shared" si="532"/>
        <v>0</v>
      </c>
      <c r="BP1258" s="237">
        <f t="shared" si="533"/>
        <v>2</v>
      </c>
      <c r="BQ1258" s="238">
        <f t="shared" si="534"/>
        <v>0</v>
      </c>
      <c r="BW1258" s="153">
        <f t="shared" si="520"/>
        <v>4641</v>
      </c>
    </row>
    <row r="1259" spans="1:75">
      <c r="A1259" s="170">
        <v>1316</v>
      </c>
      <c r="B1259" s="171">
        <v>46071</v>
      </c>
      <c r="C1259" s="223" t="s">
        <v>97</v>
      </c>
      <c r="D1259" s="130" t="str">
        <f t="shared" si="525"/>
        <v>CG</v>
      </c>
      <c r="E1259" s="172" t="s">
        <v>110</v>
      </c>
      <c r="F1259" s="172" t="s">
        <v>114</v>
      </c>
      <c r="G1259" s="173" t="s">
        <v>112</v>
      </c>
      <c r="H1259" s="173" t="s">
        <v>191</v>
      </c>
      <c r="I1259" s="173" t="s">
        <v>182</v>
      </c>
      <c r="J1259" s="105">
        <v>208246</v>
      </c>
      <c r="K1259" s="197" t="str">
        <f>VLOOKUP(J1259,'[3]Item List (3)'!A$1:B$110000,2,FALSE)</f>
        <v>OR. 208 YY2 </v>
      </c>
      <c r="L1259" s="105">
        <v>260129015</v>
      </c>
      <c r="M1259" s="198" t="str">
        <f>IF((LEFT(J1259))="2",$L$2,$J$2)</f>
        <v>OR</v>
      </c>
      <c r="N1259" s="153"/>
      <c r="O1259" s="199" t="str">
        <f t="shared" si="521"/>
        <v/>
      </c>
      <c r="P1259" s="153">
        <v>3</v>
      </c>
      <c r="Q1259" s="153">
        <v>882</v>
      </c>
      <c r="R1259" s="153"/>
      <c r="S1259" s="153"/>
      <c r="T1259" s="153"/>
      <c r="U1259" s="209">
        <f t="shared" si="522"/>
        <v>882</v>
      </c>
      <c r="V1259" s="153">
        <v>120</v>
      </c>
      <c r="W1259" s="153"/>
      <c r="X1259" s="153"/>
      <c r="Y1259" s="153"/>
      <c r="Z1259" s="153"/>
      <c r="AA1259" s="153"/>
      <c r="AB1259" s="153"/>
      <c r="AC1259" s="153"/>
      <c r="AD1259" s="153"/>
      <c r="AE1259" s="153"/>
      <c r="AF1259" s="153"/>
      <c r="AG1259" s="153"/>
      <c r="AH1259" s="153"/>
      <c r="AI1259" s="153"/>
      <c r="AJ1259" s="153"/>
      <c r="AK1259" s="153"/>
      <c r="AL1259" s="153"/>
      <c r="AM1259" s="153"/>
      <c r="AN1259" s="153"/>
      <c r="AO1259" s="153"/>
      <c r="AP1259" s="153"/>
      <c r="AQ1259" s="153"/>
      <c r="AR1259" s="153"/>
      <c r="AS1259" s="153"/>
      <c r="AT1259" s="153"/>
      <c r="AU1259" s="153"/>
      <c r="AV1259" s="153"/>
      <c r="AW1259" s="153"/>
      <c r="AX1259" s="153"/>
      <c r="AY1259" s="153"/>
      <c r="AZ1259" s="153"/>
      <c r="BA1259" s="153"/>
      <c r="BB1259" s="153"/>
      <c r="BC1259" s="153"/>
      <c r="BD1259" s="153"/>
      <c r="BE1259" s="153"/>
      <c r="BF1259" s="153"/>
      <c r="BG1259" s="223">
        <f t="shared" si="523"/>
        <v>120</v>
      </c>
      <c r="BH1259" s="224">
        <f t="shared" si="526"/>
        <v>2</v>
      </c>
      <c r="BI1259" s="225">
        <f t="shared" si="527"/>
        <v>2</v>
      </c>
      <c r="BJ1259" s="225">
        <f t="shared" si="528"/>
        <v>100</v>
      </c>
      <c r="BK1259" s="226">
        <f t="shared" si="529"/>
        <v>0</v>
      </c>
      <c r="BL1259" s="226">
        <f t="shared" si="530"/>
        <v>100</v>
      </c>
      <c r="BM1259" s="226">
        <f t="shared" si="524"/>
        <v>0</v>
      </c>
      <c r="BN1259" s="237">
        <f t="shared" si="531"/>
        <v>0</v>
      </c>
      <c r="BO1259" s="237">
        <f t="shared" si="532"/>
        <v>0</v>
      </c>
      <c r="BP1259" s="237">
        <f t="shared" si="533"/>
        <v>0</v>
      </c>
      <c r="BQ1259" s="238">
        <f t="shared" si="534"/>
        <v>0</v>
      </c>
      <c r="BW1259" s="153">
        <f t="shared" si="520"/>
        <v>2646</v>
      </c>
    </row>
    <row r="1260" spans="1:75">
      <c r="A1260" s="170">
        <v>1317</v>
      </c>
      <c r="B1260" s="171">
        <v>46071</v>
      </c>
      <c r="C1260" s="223" t="s">
        <v>97</v>
      </c>
      <c r="D1260" s="130" t="str">
        <f t="shared" si="525"/>
        <v>CG</v>
      </c>
      <c r="E1260" s="172" t="s">
        <v>110</v>
      </c>
      <c r="F1260" s="172"/>
      <c r="G1260" s="173" t="s">
        <v>112</v>
      </c>
      <c r="H1260" s="173" t="s">
        <v>191</v>
      </c>
      <c r="I1260" s="173" t="s">
        <v>182</v>
      </c>
      <c r="J1260" s="105">
        <v>208299</v>
      </c>
      <c r="K1260" s="197" t="str">
        <f>VLOOKUP(J1260,'[3]Item List (3)'!A$1:B$110000,2,FALSE)</f>
        <v>OR.9916 </v>
      </c>
      <c r="L1260" s="105"/>
      <c r="M1260" s="198" t="str">
        <f>IF((LEFT(J1260))="2",$L$2,$J$2)</f>
        <v>OR</v>
      </c>
      <c r="N1260" s="153"/>
      <c r="O1260" s="199" t="str">
        <f t="shared" si="521"/>
        <v/>
      </c>
      <c r="P1260" s="153">
        <v>1</v>
      </c>
      <c r="Q1260" s="153"/>
      <c r="R1260" s="153"/>
      <c r="S1260" s="153"/>
      <c r="T1260" s="153"/>
      <c r="U1260" s="209">
        <f t="shared" si="522"/>
        <v>0</v>
      </c>
      <c r="V1260" s="153"/>
      <c r="W1260" s="153">
        <v>60</v>
      </c>
      <c r="X1260" s="153"/>
      <c r="Y1260" s="153"/>
      <c r="Z1260" s="153"/>
      <c r="AA1260" s="153"/>
      <c r="AB1260" s="153"/>
      <c r="AC1260" s="153"/>
      <c r="AD1260" s="153"/>
      <c r="AE1260" s="153"/>
      <c r="AF1260" s="153"/>
      <c r="AG1260" s="153"/>
      <c r="AH1260" s="153"/>
      <c r="AI1260" s="153"/>
      <c r="AJ1260" s="153"/>
      <c r="AK1260" s="153"/>
      <c r="AL1260" s="153"/>
      <c r="AM1260" s="153"/>
      <c r="AN1260" s="153"/>
      <c r="AO1260" s="153"/>
      <c r="AP1260" s="153"/>
      <c r="AQ1260" s="153"/>
      <c r="AR1260" s="153"/>
      <c r="AS1260" s="153"/>
      <c r="AT1260" s="153"/>
      <c r="AU1260" s="153"/>
      <c r="AV1260" s="153"/>
      <c r="AW1260" s="153"/>
      <c r="AX1260" s="153"/>
      <c r="AY1260" s="153"/>
      <c r="AZ1260" s="153"/>
      <c r="BA1260" s="153"/>
      <c r="BB1260" s="153"/>
      <c r="BC1260" s="153"/>
      <c r="BD1260" s="153"/>
      <c r="BE1260" s="153"/>
      <c r="BF1260" s="153"/>
      <c r="BG1260" s="223">
        <f t="shared" si="523"/>
        <v>60</v>
      </c>
      <c r="BH1260" s="224">
        <f t="shared" si="526"/>
        <v>1</v>
      </c>
      <c r="BI1260" s="225">
        <f t="shared" si="527"/>
        <v>0</v>
      </c>
      <c r="BJ1260" s="225">
        <f t="shared" si="528"/>
        <v>0</v>
      </c>
      <c r="BK1260" s="226">
        <f t="shared" si="529"/>
        <v>0</v>
      </c>
      <c r="BL1260" s="226">
        <f t="shared" si="530"/>
        <v>0</v>
      </c>
      <c r="BM1260" s="226">
        <f t="shared" si="524"/>
        <v>0</v>
      </c>
      <c r="BN1260" s="237">
        <f t="shared" si="531"/>
        <v>1</v>
      </c>
      <c r="BO1260" s="237">
        <f t="shared" si="532"/>
        <v>0</v>
      </c>
      <c r="BP1260" s="237">
        <f t="shared" si="533"/>
        <v>0</v>
      </c>
      <c r="BQ1260" s="238">
        <f t="shared" si="534"/>
        <v>0</v>
      </c>
      <c r="BW1260" s="153">
        <f t="shared" si="520"/>
        <v>0</v>
      </c>
    </row>
    <row r="1261" spans="1:75">
      <c r="A1261" s="170">
        <v>1318</v>
      </c>
      <c r="B1261" s="171">
        <v>46071</v>
      </c>
      <c r="C1261" s="223" t="s">
        <v>99</v>
      </c>
      <c r="D1261" s="130" t="str">
        <f t="shared" si="525"/>
        <v>CG</v>
      </c>
      <c r="E1261" s="172" t="s">
        <v>110</v>
      </c>
      <c r="F1261" s="172" t="s">
        <v>111</v>
      </c>
      <c r="G1261" s="173" t="s">
        <v>115</v>
      </c>
      <c r="H1261" s="173" t="s">
        <v>116</v>
      </c>
      <c r="I1261" s="173" t="s">
        <v>192</v>
      </c>
      <c r="J1261" s="105">
        <v>208299</v>
      </c>
      <c r="K1261" s="197" t="str">
        <f>VLOOKUP(J1261,'[3]Item List (3)'!A$1:B$110000,2,FALSE)</f>
        <v>OR.9916 </v>
      </c>
      <c r="L1261" s="105">
        <v>251228002</v>
      </c>
      <c r="M1261" s="198" t="str">
        <f>IF((LEFT(J1261))="2",$L$2,$J$2)</f>
        <v>OR</v>
      </c>
      <c r="N1261" s="153"/>
      <c r="O1261" s="199" t="str">
        <f t="shared" si="521"/>
        <v/>
      </c>
      <c r="P1261" s="153">
        <v>2</v>
      </c>
      <c r="Q1261" s="153">
        <v>8050</v>
      </c>
      <c r="R1261" s="153"/>
      <c r="S1261" s="153"/>
      <c r="T1261" s="153"/>
      <c r="U1261" s="209">
        <f t="shared" si="522"/>
        <v>8050</v>
      </c>
      <c r="V1261" s="153">
        <v>210</v>
      </c>
      <c r="W1261" s="153">
        <v>60</v>
      </c>
      <c r="X1261" s="153"/>
      <c r="Y1261" s="153"/>
      <c r="Z1261" s="153"/>
      <c r="AA1261" s="153"/>
      <c r="AB1261" s="153"/>
      <c r="AC1261" s="153"/>
      <c r="AD1261" s="153"/>
      <c r="AE1261" s="153"/>
      <c r="AF1261" s="153"/>
      <c r="AG1261" s="153"/>
      <c r="AH1261" s="153"/>
      <c r="AI1261" s="153"/>
      <c r="AJ1261" s="153"/>
      <c r="AK1261" s="153"/>
      <c r="AL1261" s="153"/>
      <c r="AM1261" s="153"/>
      <c r="AN1261" s="153"/>
      <c r="AO1261" s="153"/>
      <c r="AP1261" s="153"/>
      <c r="AQ1261" s="153">
        <v>30</v>
      </c>
      <c r="AR1261" s="153"/>
      <c r="AS1261" s="153"/>
      <c r="AT1261" s="153"/>
      <c r="AU1261" s="153"/>
      <c r="AV1261" s="153"/>
      <c r="AW1261" s="153"/>
      <c r="AX1261" s="153"/>
      <c r="AY1261" s="153"/>
      <c r="AZ1261" s="153"/>
      <c r="BA1261" s="153"/>
      <c r="BB1261" s="153"/>
      <c r="BC1261" s="153">
        <v>120</v>
      </c>
      <c r="BD1261" s="153"/>
      <c r="BE1261" s="153"/>
      <c r="BF1261" s="153"/>
      <c r="BG1261" s="223">
        <f t="shared" si="523"/>
        <v>420</v>
      </c>
      <c r="BH1261" s="224">
        <f t="shared" si="526"/>
        <v>7</v>
      </c>
      <c r="BI1261" s="225">
        <f t="shared" si="527"/>
        <v>3.5</v>
      </c>
      <c r="BJ1261" s="225">
        <f t="shared" si="528"/>
        <v>50</v>
      </c>
      <c r="BK1261" s="226">
        <f t="shared" si="529"/>
        <v>0</v>
      </c>
      <c r="BL1261" s="226">
        <f t="shared" si="530"/>
        <v>100</v>
      </c>
      <c r="BM1261" s="226">
        <f t="shared" si="524"/>
        <v>0</v>
      </c>
      <c r="BN1261" s="237">
        <f t="shared" si="531"/>
        <v>1</v>
      </c>
      <c r="BO1261" s="237">
        <f t="shared" si="532"/>
        <v>0</v>
      </c>
      <c r="BP1261" s="237">
        <f t="shared" si="533"/>
        <v>2.5</v>
      </c>
      <c r="BQ1261" s="238">
        <f t="shared" si="534"/>
        <v>0</v>
      </c>
      <c r="BW1261" s="153">
        <f t="shared" si="520"/>
        <v>16100</v>
      </c>
    </row>
    <row r="1262" spans="1:75">
      <c r="A1262" s="170">
        <v>1319</v>
      </c>
      <c r="B1262" s="171">
        <v>46071</v>
      </c>
      <c r="C1262" s="223" t="s">
        <v>99</v>
      </c>
      <c r="D1262" s="130" t="str">
        <f t="shared" si="525"/>
        <v>CG</v>
      </c>
      <c r="E1262" s="172" t="s">
        <v>110</v>
      </c>
      <c r="F1262" s="172" t="s">
        <v>114</v>
      </c>
      <c r="G1262" s="173" t="s">
        <v>115</v>
      </c>
      <c r="H1262" s="173" t="s">
        <v>116</v>
      </c>
      <c r="I1262" s="173" t="s">
        <v>192</v>
      </c>
      <c r="J1262" s="105">
        <v>208299</v>
      </c>
      <c r="K1262" s="197" t="str">
        <f>VLOOKUP(J1262,'[3]Item List (3)'!A$1:B$110000,2,FALSE)</f>
        <v>OR.9916 </v>
      </c>
      <c r="L1262" s="105">
        <v>251228002</v>
      </c>
      <c r="M1262" s="198" t="str">
        <f>IF((LEFT(J1262))="2",$L$2,$J$2)</f>
        <v>OR</v>
      </c>
      <c r="N1262" s="153"/>
      <c r="O1262" s="199" t="str">
        <f t="shared" si="521"/>
        <v/>
      </c>
      <c r="P1262" s="153">
        <v>1</v>
      </c>
      <c r="Q1262" s="153">
        <v>2610</v>
      </c>
      <c r="R1262" s="153"/>
      <c r="S1262" s="153"/>
      <c r="T1262" s="153"/>
      <c r="U1262" s="209">
        <f t="shared" si="522"/>
        <v>2610</v>
      </c>
      <c r="V1262" s="153">
        <v>60</v>
      </c>
      <c r="W1262" s="153"/>
      <c r="X1262" s="153"/>
      <c r="Y1262" s="153"/>
      <c r="Z1262" s="153"/>
      <c r="AA1262" s="153"/>
      <c r="AB1262" s="153"/>
      <c r="AC1262" s="153"/>
      <c r="AD1262" s="153"/>
      <c r="AE1262" s="153"/>
      <c r="AF1262" s="153"/>
      <c r="AG1262" s="153"/>
      <c r="AH1262" s="153"/>
      <c r="AI1262" s="153"/>
      <c r="AJ1262" s="153"/>
      <c r="AK1262" s="153"/>
      <c r="AL1262" s="153"/>
      <c r="AM1262" s="153"/>
      <c r="AN1262" s="153"/>
      <c r="AO1262" s="153"/>
      <c r="AP1262" s="153"/>
      <c r="AQ1262" s="153"/>
      <c r="AR1262" s="153"/>
      <c r="AS1262" s="153"/>
      <c r="AT1262" s="153"/>
      <c r="AU1262" s="153"/>
      <c r="AV1262" s="153"/>
      <c r="AW1262" s="153"/>
      <c r="AX1262" s="153"/>
      <c r="AY1262" s="153"/>
      <c r="AZ1262" s="153"/>
      <c r="BA1262" s="153"/>
      <c r="BB1262" s="153"/>
      <c r="BC1262" s="153"/>
      <c r="BD1262" s="153"/>
      <c r="BE1262" s="153"/>
      <c r="BF1262" s="153"/>
      <c r="BG1262" s="223">
        <f t="shared" si="523"/>
        <v>60</v>
      </c>
      <c r="BH1262" s="224">
        <f t="shared" si="526"/>
        <v>1</v>
      </c>
      <c r="BI1262" s="225">
        <f t="shared" si="527"/>
        <v>1</v>
      </c>
      <c r="BJ1262" s="225">
        <f t="shared" si="528"/>
        <v>100</v>
      </c>
      <c r="BK1262" s="226">
        <f t="shared" si="529"/>
        <v>0</v>
      </c>
      <c r="BL1262" s="226">
        <f t="shared" si="530"/>
        <v>100</v>
      </c>
      <c r="BM1262" s="226">
        <f t="shared" si="524"/>
        <v>0</v>
      </c>
      <c r="BN1262" s="237">
        <f t="shared" si="531"/>
        <v>0</v>
      </c>
      <c r="BO1262" s="237">
        <f t="shared" si="532"/>
        <v>0</v>
      </c>
      <c r="BP1262" s="237">
        <f t="shared" si="533"/>
        <v>0</v>
      </c>
      <c r="BQ1262" s="238">
        <f t="shared" si="534"/>
        <v>0</v>
      </c>
      <c r="BW1262" s="153">
        <f t="shared" si="520"/>
        <v>2610</v>
      </c>
    </row>
    <row r="1263" spans="1:75">
      <c r="A1263" s="170">
        <v>1320</v>
      </c>
      <c r="B1263" s="171">
        <v>46071</v>
      </c>
      <c r="C1263" s="223" t="s">
        <v>97</v>
      </c>
      <c r="D1263" s="130" t="str">
        <f t="shared" si="525"/>
        <v>CG</v>
      </c>
      <c r="E1263" s="172" t="s">
        <v>118</v>
      </c>
      <c r="F1263" s="172" t="s">
        <v>114</v>
      </c>
      <c r="G1263" s="173" t="s">
        <v>113</v>
      </c>
      <c r="H1263" s="173" t="s">
        <v>224</v>
      </c>
      <c r="I1263" s="173"/>
      <c r="J1263" s="105">
        <v>200827.1</v>
      </c>
      <c r="K1263" s="197" t="str">
        <f>VLOOKUP(J1263,'[3]Item List (3)'!A$1:B$110000,2,FALSE)</f>
        <v>MNA.OR 4020 </v>
      </c>
      <c r="L1263" s="105"/>
      <c r="M1263" s="198" t="str">
        <f>IF((LEFT(J1263))="2",$L$2,$J$2)</f>
        <v>OR</v>
      </c>
      <c r="N1263" s="153"/>
      <c r="O1263" s="199" t="str">
        <f t="shared" si="521"/>
        <v/>
      </c>
      <c r="P1263" s="153">
        <v>1</v>
      </c>
      <c r="Q1263" s="153">
        <v>2032</v>
      </c>
      <c r="R1263" s="153"/>
      <c r="S1263" s="153"/>
      <c r="T1263" s="153"/>
      <c r="U1263" s="209">
        <f t="shared" si="522"/>
        <v>2032</v>
      </c>
      <c r="V1263" s="153">
        <v>120</v>
      </c>
      <c r="W1263" s="153"/>
      <c r="X1263" s="153"/>
      <c r="Y1263" s="153"/>
      <c r="Z1263" s="153"/>
      <c r="AA1263" s="153"/>
      <c r="AB1263" s="153"/>
      <c r="AC1263" s="153"/>
      <c r="AD1263" s="153"/>
      <c r="AE1263" s="153"/>
      <c r="AF1263" s="153"/>
      <c r="AG1263" s="153"/>
      <c r="AH1263" s="153"/>
      <c r="AI1263" s="153"/>
      <c r="AJ1263" s="153"/>
      <c r="AK1263" s="153"/>
      <c r="AL1263" s="153"/>
      <c r="AM1263" s="153"/>
      <c r="AN1263" s="153"/>
      <c r="AO1263" s="153"/>
      <c r="AP1263" s="153"/>
      <c r="AQ1263" s="153">
        <v>60</v>
      </c>
      <c r="AR1263" s="153"/>
      <c r="AS1263" s="153"/>
      <c r="AT1263" s="153"/>
      <c r="AU1263" s="153"/>
      <c r="AV1263" s="153"/>
      <c r="AW1263" s="153"/>
      <c r="AX1263" s="153"/>
      <c r="AY1263" s="153"/>
      <c r="AZ1263" s="153"/>
      <c r="BA1263" s="153"/>
      <c r="BB1263" s="153"/>
      <c r="BC1263" s="153">
        <v>60</v>
      </c>
      <c r="BD1263" s="153"/>
      <c r="BE1263" s="153"/>
      <c r="BF1263" s="153"/>
      <c r="BG1263" s="223">
        <f t="shared" si="523"/>
        <v>240</v>
      </c>
      <c r="BH1263" s="224">
        <f t="shared" si="526"/>
        <v>4</v>
      </c>
      <c r="BI1263" s="225">
        <f t="shared" si="527"/>
        <v>2</v>
      </c>
      <c r="BJ1263" s="225">
        <f t="shared" si="528"/>
        <v>50</v>
      </c>
      <c r="BK1263" s="226">
        <f t="shared" si="529"/>
        <v>0</v>
      </c>
      <c r="BL1263" s="226">
        <f t="shared" si="530"/>
        <v>100</v>
      </c>
      <c r="BM1263" s="226">
        <f t="shared" si="524"/>
        <v>0</v>
      </c>
      <c r="BN1263" s="237">
        <f t="shared" si="531"/>
        <v>0</v>
      </c>
      <c r="BO1263" s="237">
        <f t="shared" si="532"/>
        <v>0</v>
      </c>
      <c r="BP1263" s="237">
        <f t="shared" si="533"/>
        <v>2</v>
      </c>
      <c r="BQ1263" s="238">
        <f t="shared" si="534"/>
        <v>0</v>
      </c>
      <c r="BW1263" s="153">
        <f t="shared" si="520"/>
        <v>2032</v>
      </c>
    </row>
    <row r="1264" spans="1:75">
      <c r="A1264" s="170">
        <v>1321</v>
      </c>
      <c r="B1264" s="171">
        <v>46071</v>
      </c>
      <c r="C1264" s="223" t="s">
        <v>97</v>
      </c>
      <c r="D1264" s="130" t="str">
        <f t="shared" si="525"/>
        <v>CG</v>
      </c>
      <c r="E1264" s="172" t="s">
        <v>118</v>
      </c>
      <c r="F1264" s="172" t="s">
        <v>114</v>
      </c>
      <c r="G1264" s="173" t="s">
        <v>113</v>
      </c>
      <c r="H1264" s="173" t="s">
        <v>224</v>
      </c>
      <c r="I1264" s="173"/>
      <c r="J1264" s="105">
        <v>200827.1</v>
      </c>
      <c r="K1264" s="197" t="str">
        <f>VLOOKUP(J1264,'[3]Item List (3)'!A$1:B$110000,2,FALSE)</f>
        <v>MNA.OR 4020 </v>
      </c>
      <c r="L1264" s="105"/>
      <c r="M1264" s="198" t="str">
        <f>IF((LEFT(J1264))="2",$L$2,$J$2)</f>
        <v>OR</v>
      </c>
      <c r="N1264" s="153"/>
      <c r="O1264" s="199" t="str">
        <f t="shared" si="521"/>
        <v/>
      </c>
      <c r="P1264" s="153">
        <v>2</v>
      </c>
      <c r="Q1264" s="153">
        <v>1503</v>
      </c>
      <c r="R1264" s="153"/>
      <c r="S1264" s="153"/>
      <c r="T1264" s="153"/>
      <c r="U1264" s="209">
        <f t="shared" si="522"/>
        <v>1503</v>
      </c>
      <c r="V1264" s="153">
        <v>165</v>
      </c>
      <c r="W1264" s="153"/>
      <c r="X1264" s="153"/>
      <c r="Y1264" s="153"/>
      <c r="Z1264" s="153"/>
      <c r="AA1264" s="153"/>
      <c r="AB1264" s="153"/>
      <c r="AC1264" s="153"/>
      <c r="AD1264" s="153"/>
      <c r="AE1264" s="153"/>
      <c r="AF1264" s="153"/>
      <c r="AG1264" s="153"/>
      <c r="AH1264" s="153"/>
      <c r="AI1264" s="153"/>
      <c r="AJ1264" s="153"/>
      <c r="AK1264" s="153"/>
      <c r="AL1264" s="153"/>
      <c r="AM1264" s="153"/>
      <c r="AN1264" s="153"/>
      <c r="AO1264" s="153"/>
      <c r="AP1264" s="153"/>
      <c r="AQ1264" s="153">
        <v>60</v>
      </c>
      <c r="AR1264" s="153"/>
      <c r="AS1264" s="153"/>
      <c r="AT1264" s="153"/>
      <c r="AU1264" s="153"/>
      <c r="AV1264" s="153"/>
      <c r="AW1264" s="153"/>
      <c r="AX1264" s="153"/>
      <c r="AY1264" s="153"/>
      <c r="AZ1264" s="153">
        <v>15</v>
      </c>
      <c r="BA1264" s="153"/>
      <c r="BB1264" s="153"/>
      <c r="BC1264" s="153"/>
      <c r="BD1264" s="153"/>
      <c r="BE1264" s="153"/>
      <c r="BF1264" s="153"/>
      <c r="BG1264" s="223">
        <f t="shared" si="523"/>
        <v>240</v>
      </c>
      <c r="BH1264" s="224">
        <f t="shared" si="526"/>
        <v>4</v>
      </c>
      <c r="BI1264" s="225">
        <f t="shared" si="527"/>
        <v>2.75</v>
      </c>
      <c r="BJ1264" s="225">
        <f t="shared" si="528"/>
        <v>68.75</v>
      </c>
      <c r="BK1264" s="226">
        <f t="shared" si="529"/>
        <v>0</v>
      </c>
      <c r="BL1264" s="226">
        <f t="shared" si="530"/>
        <v>100</v>
      </c>
      <c r="BM1264" s="226">
        <f t="shared" si="524"/>
        <v>0</v>
      </c>
      <c r="BN1264" s="237">
        <f t="shared" si="531"/>
        <v>0</v>
      </c>
      <c r="BO1264" s="237">
        <f t="shared" si="532"/>
        <v>0</v>
      </c>
      <c r="BP1264" s="237">
        <f t="shared" si="533"/>
        <v>1.25</v>
      </c>
      <c r="BQ1264" s="238">
        <f t="shared" si="534"/>
        <v>0</v>
      </c>
      <c r="BW1264" s="153">
        <f t="shared" si="520"/>
        <v>3006</v>
      </c>
    </row>
    <row r="1265" spans="1:75">
      <c r="A1265" s="170">
        <v>1322</v>
      </c>
      <c r="B1265" s="171">
        <v>46071</v>
      </c>
      <c r="C1265" s="223" t="s">
        <v>99</v>
      </c>
      <c r="D1265" s="130" t="str">
        <f t="shared" si="525"/>
        <v>CG</v>
      </c>
      <c r="E1265" s="172" t="s">
        <v>118</v>
      </c>
      <c r="F1265" s="172" t="s">
        <v>114</v>
      </c>
      <c r="G1265" s="173" t="s">
        <v>112</v>
      </c>
      <c r="H1265" s="173" t="s">
        <v>113</v>
      </c>
      <c r="I1265" s="173" t="s">
        <v>107</v>
      </c>
      <c r="J1265" s="105">
        <v>208344.01</v>
      </c>
      <c r="K1265" s="197" t="str">
        <f>VLOOKUP(J1265,'[3]Item List (3)'!A$1:B$110000,2,FALSE)</f>
        <v>NA/RNA.OR 6905 SR</v>
      </c>
      <c r="L1265" s="105">
        <v>260113006</v>
      </c>
      <c r="M1265" s="198" t="str">
        <f>IF((LEFT(J1265))="2",$L$2,$J$2)</f>
        <v>OR</v>
      </c>
      <c r="N1265" s="153"/>
      <c r="O1265" s="199" t="str">
        <f t="shared" si="521"/>
        <v/>
      </c>
      <c r="P1265" s="153">
        <v>1</v>
      </c>
      <c r="Q1265" s="153">
        <v>2124</v>
      </c>
      <c r="R1265" s="153"/>
      <c r="S1265" s="153"/>
      <c r="T1265" s="153"/>
      <c r="U1265" s="209">
        <f t="shared" si="522"/>
        <v>2124</v>
      </c>
      <c r="V1265" s="153">
        <v>120</v>
      </c>
      <c r="W1265" s="153">
        <v>120</v>
      </c>
      <c r="X1265" s="153"/>
      <c r="Y1265" s="153"/>
      <c r="Z1265" s="153"/>
      <c r="AA1265" s="153"/>
      <c r="AB1265" s="153"/>
      <c r="AC1265" s="153"/>
      <c r="AD1265" s="153"/>
      <c r="AE1265" s="153"/>
      <c r="AF1265" s="153"/>
      <c r="AG1265" s="153"/>
      <c r="AH1265" s="153"/>
      <c r="AI1265" s="153"/>
      <c r="AJ1265" s="153"/>
      <c r="AK1265" s="153"/>
      <c r="AL1265" s="153"/>
      <c r="AM1265" s="153"/>
      <c r="AN1265" s="153"/>
      <c r="AO1265" s="153"/>
      <c r="AP1265" s="153"/>
      <c r="AQ1265" s="153"/>
      <c r="AR1265" s="153">
        <v>240</v>
      </c>
      <c r="AS1265" s="153"/>
      <c r="AT1265" s="153"/>
      <c r="AU1265" s="153"/>
      <c r="AV1265" s="153"/>
      <c r="AW1265" s="153"/>
      <c r="AX1265" s="153"/>
      <c r="AY1265" s="153"/>
      <c r="AZ1265" s="153"/>
      <c r="BA1265" s="153"/>
      <c r="BB1265" s="153"/>
      <c r="BC1265" s="153"/>
      <c r="BD1265" s="153"/>
      <c r="BE1265" s="153"/>
      <c r="BF1265" s="153"/>
      <c r="BG1265" s="223">
        <f t="shared" si="523"/>
        <v>480</v>
      </c>
      <c r="BH1265" s="224">
        <f t="shared" si="526"/>
        <v>8</v>
      </c>
      <c r="BI1265" s="225">
        <f t="shared" si="527"/>
        <v>2</v>
      </c>
      <c r="BJ1265" s="225">
        <f t="shared" si="528"/>
        <v>25</v>
      </c>
      <c r="BK1265" s="226">
        <f t="shared" si="529"/>
        <v>0</v>
      </c>
      <c r="BL1265" s="226">
        <f t="shared" si="530"/>
        <v>100</v>
      </c>
      <c r="BM1265" s="226">
        <f t="shared" si="524"/>
        <v>0</v>
      </c>
      <c r="BN1265" s="237">
        <f t="shared" si="531"/>
        <v>2</v>
      </c>
      <c r="BO1265" s="237">
        <f t="shared" si="532"/>
        <v>0</v>
      </c>
      <c r="BP1265" s="237">
        <f t="shared" si="533"/>
        <v>4</v>
      </c>
      <c r="BQ1265" s="238">
        <f t="shared" si="534"/>
        <v>0</v>
      </c>
      <c r="BW1265" s="153">
        <f t="shared" si="520"/>
        <v>2124</v>
      </c>
    </row>
    <row r="1266" spans="1:75">
      <c r="A1266" s="170">
        <v>1323</v>
      </c>
      <c r="B1266" s="171">
        <v>46071</v>
      </c>
      <c r="C1266" s="223" t="s">
        <v>97</v>
      </c>
      <c r="D1266" s="130" t="str">
        <f t="shared" si="525"/>
        <v>CG</v>
      </c>
      <c r="E1266" s="172" t="s">
        <v>119</v>
      </c>
      <c r="F1266" s="172"/>
      <c r="G1266" s="173"/>
      <c r="H1266" s="173"/>
      <c r="I1266" s="173"/>
      <c r="J1266" s="105"/>
      <c r="K1266" s="197" t="e">
        <f>VLOOKUP(J1266,'[3]Item List (3)'!A$1:B$110000,2,FALSE)</f>
        <v>#N/A</v>
      </c>
      <c r="L1266" s="105"/>
      <c r="M1266" s="198" t="str">
        <f>IF((LEFT(J1266))="2",$L$2,$J$2)</f>
        <v>IR</v>
      </c>
      <c r="N1266" s="153"/>
      <c r="O1266" s="199" t="str">
        <f t="shared" si="521"/>
        <v/>
      </c>
      <c r="P1266" s="153"/>
      <c r="Q1266" s="153"/>
      <c r="R1266" s="153"/>
      <c r="S1266" s="153"/>
      <c r="T1266" s="153"/>
      <c r="U1266" s="209">
        <f t="shared" si="522"/>
        <v>0</v>
      </c>
      <c r="V1266" s="153"/>
      <c r="W1266" s="153"/>
      <c r="X1266" s="153"/>
      <c r="Y1266" s="153"/>
      <c r="Z1266" s="153"/>
      <c r="AA1266" s="153"/>
      <c r="AB1266" s="153"/>
      <c r="AC1266" s="153"/>
      <c r="AD1266" s="153"/>
      <c r="AE1266" s="153"/>
      <c r="AF1266" s="153"/>
      <c r="AG1266" s="153"/>
      <c r="AH1266" s="153"/>
      <c r="AI1266" s="153"/>
      <c r="AJ1266" s="153"/>
      <c r="AK1266" s="153"/>
      <c r="AL1266" s="153"/>
      <c r="AM1266" s="153"/>
      <c r="AN1266" s="153"/>
      <c r="AO1266" s="153"/>
      <c r="AP1266" s="153"/>
      <c r="AQ1266" s="153"/>
      <c r="AR1266" s="153">
        <v>480</v>
      </c>
      <c r="AS1266" s="153"/>
      <c r="AT1266" s="153"/>
      <c r="AU1266" s="153"/>
      <c r="AV1266" s="153"/>
      <c r="AW1266" s="153"/>
      <c r="AX1266" s="153"/>
      <c r="AY1266" s="153"/>
      <c r="AZ1266" s="153"/>
      <c r="BA1266" s="153"/>
      <c r="BB1266" s="153"/>
      <c r="BC1266" s="153"/>
      <c r="BD1266" s="153"/>
      <c r="BE1266" s="153"/>
      <c r="BF1266" s="153"/>
      <c r="BG1266" s="223">
        <f t="shared" si="523"/>
        <v>480</v>
      </c>
      <c r="BH1266" s="224">
        <f t="shared" si="526"/>
        <v>8</v>
      </c>
      <c r="BI1266" s="225">
        <f t="shared" si="527"/>
        <v>0</v>
      </c>
      <c r="BJ1266" s="225">
        <f t="shared" si="528"/>
        <v>0</v>
      </c>
      <c r="BK1266" s="226">
        <f t="shared" si="529"/>
        <v>0</v>
      </c>
      <c r="BL1266" s="226">
        <f t="shared" si="530"/>
        <v>0</v>
      </c>
      <c r="BM1266" s="226">
        <f t="shared" si="524"/>
        <v>0</v>
      </c>
      <c r="BN1266" s="237">
        <f t="shared" si="531"/>
        <v>0</v>
      </c>
      <c r="BO1266" s="237">
        <f t="shared" si="532"/>
        <v>0</v>
      </c>
      <c r="BP1266" s="237">
        <f t="shared" si="533"/>
        <v>8</v>
      </c>
      <c r="BQ1266" s="238">
        <f t="shared" si="534"/>
        <v>0</v>
      </c>
      <c r="BW1266" s="153">
        <f t="shared" si="520"/>
        <v>0</v>
      </c>
    </row>
    <row r="1267" spans="1:75">
      <c r="A1267" s="170">
        <v>1324</v>
      </c>
      <c r="B1267" s="171">
        <v>46071</v>
      </c>
      <c r="C1267" s="223" t="s">
        <v>99</v>
      </c>
      <c r="D1267" s="130" t="str">
        <f t="shared" si="525"/>
        <v>CG</v>
      </c>
      <c r="E1267" s="172" t="s">
        <v>119</v>
      </c>
      <c r="F1267" s="172"/>
      <c r="G1267" s="173"/>
      <c r="H1267" s="173"/>
      <c r="I1267" s="173"/>
      <c r="J1267" s="105"/>
      <c r="K1267" s="197" t="e">
        <f>VLOOKUP(J1267,'[3]Item List (3)'!A$1:B$110000,2,FALSE)</f>
        <v>#N/A</v>
      </c>
      <c r="L1267" s="105"/>
      <c r="M1267" s="198" t="str">
        <f>IF((LEFT(J1267))="2",$L$2,$J$2)</f>
        <v>IR</v>
      </c>
      <c r="N1267" s="153"/>
      <c r="O1267" s="199" t="str">
        <f t="shared" si="521"/>
        <v/>
      </c>
      <c r="P1267" s="153"/>
      <c r="Q1267" s="153"/>
      <c r="R1267" s="153"/>
      <c r="S1267" s="153"/>
      <c r="T1267" s="153"/>
      <c r="U1267" s="209">
        <f t="shared" si="522"/>
        <v>0</v>
      </c>
      <c r="V1267" s="153"/>
      <c r="W1267" s="153"/>
      <c r="X1267" s="153"/>
      <c r="Y1267" s="153"/>
      <c r="Z1267" s="153"/>
      <c r="AA1267" s="153"/>
      <c r="AB1267" s="153"/>
      <c r="AC1267" s="153"/>
      <c r="AD1267" s="153"/>
      <c r="AE1267" s="153"/>
      <c r="AF1267" s="153"/>
      <c r="AG1267" s="153"/>
      <c r="AH1267" s="153"/>
      <c r="AI1267" s="153"/>
      <c r="AJ1267" s="153"/>
      <c r="AK1267" s="153"/>
      <c r="AL1267" s="153"/>
      <c r="AM1267" s="153"/>
      <c r="AN1267" s="153"/>
      <c r="AO1267" s="153"/>
      <c r="AP1267" s="153"/>
      <c r="AQ1267" s="153"/>
      <c r="AR1267" s="153">
        <v>480</v>
      </c>
      <c r="AS1267" s="153"/>
      <c r="AT1267" s="153"/>
      <c r="AU1267" s="153"/>
      <c r="AV1267" s="153"/>
      <c r="AW1267" s="153"/>
      <c r="AX1267" s="153"/>
      <c r="AY1267" s="153"/>
      <c r="AZ1267" s="153"/>
      <c r="BA1267" s="153"/>
      <c r="BB1267" s="153"/>
      <c r="BC1267" s="153"/>
      <c r="BD1267" s="153"/>
      <c r="BE1267" s="153"/>
      <c r="BF1267" s="153"/>
      <c r="BG1267" s="223">
        <f t="shared" si="523"/>
        <v>480</v>
      </c>
      <c r="BH1267" s="224">
        <f t="shared" si="526"/>
        <v>8</v>
      </c>
      <c r="BI1267" s="225">
        <f t="shared" si="527"/>
        <v>0</v>
      </c>
      <c r="BJ1267" s="225">
        <f t="shared" si="528"/>
        <v>0</v>
      </c>
      <c r="BK1267" s="226">
        <f t="shared" si="529"/>
        <v>0</v>
      </c>
      <c r="BL1267" s="226">
        <f t="shared" si="530"/>
        <v>0</v>
      </c>
      <c r="BM1267" s="226">
        <f t="shared" si="524"/>
        <v>0</v>
      </c>
      <c r="BN1267" s="237">
        <f t="shared" si="531"/>
        <v>0</v>
      </c>
      <c r="BO1267" s="237">
        <f t="shared" si="532"/>
        <v>0</v>
      </c>
      <c r="BP1267" s="237">
        <f t="shared" si="533"/>
        <v>8</v>
      </c>
      <c r="BQ1267" s="238">
        <f t="shared" si="534"/>
        <v>0</v>
      </c>
      <c r="BW1267" s="153">
        <f t="shared" si="520"/>
        <v>0</v>
      </c>
    </row>
    <row r="1268" spans="1:75">
      <c r="A1268" s="170">
        <v>1325</v>
      </c>
      <c r="B1268" s="171">
        <v>46071</v>
      </c>
      <c r="C1268" s="223" t="s">
        <v>97</v>
      </c>
      <c r="D1268" s="130" t="str">
        <f t="shared" si="525"/>
        <v>EG</v>
      </c>
      <c r="E1268" s="172" t="s">
        <v>120</v>
      </c>
      <c r="F1268" s="172" t="s">
        <v>129</v>
      </c>
      <c r="G1268" s="173" t="s">
        <v>157</v>
      </c>
      <c r="H1268" s="173" t="s">
        <v>124</v>
      </c>
      <c r="I1268" s="173"/>
      <c r="J1268" s="105">
        <v>100742</v>
      </c>
      <c r="K1268" s="197" t="str">
        <f>VLOOKUP(J1268,'[3]Item List (3)'!A$1:B$110000,2,FALSE)</f>
        <v>IR.IR 32X41X28 </v>
      </c>
      <c r="L1268" s="105">
        <v>260123002</v>
      </c>
      <c r="M1268" s="198" t="str">
        <f>IF((LEFT(J1268))="2",$L$2,$J$2)</f>
        <v>IR</v>
      </c>
      <c r="N1268" s="153">
        <v>30</v>
      </c>
      <c r="O1268" s="199">
        <f t="shared" si="521"/>
        <v>120</v>
      </c>
      <c r="P1268" s="153">
        <v>1</v>
      </c>
      <c r="Q1268" s="153">
        <v>866</v>
      </c>
      <c r="R1268" s="153"/>
      <c r="S1268" s="153">
        <v>3</v>
      </c>
      <c r="T1268" s="153"/>
      <c r="U1268" s="209">
        <f t="shared" si="522"/>
        <v>869</v>
      </c>
      <c r="V1268" s="153">
        <v>455</v>
      </c>
      <c r="W1268" s="153"/>
      <c r="X1268" s="153"/>
      <c r="Y1268" s="153"/>
      <c r="Z1268" s="153"/>
      <c r="AA1268" s="153"/>
      <c r="AB1268" s="153"/>
      <c r="AC1268" s="153"/>
      <c r="AD1268" s="153"/>
      <c r="AE1268" s="153"/>
      <c r="AF1268" s="153"/>
      <c r="AG1268" s="153"/>
      <c r="AH1268" s="153"/>
      <c r="AI1268" s="153"/>
      <c r="AJ1268" s="153"/>
      <c r="AK1268" s="153"/>
      <c r="AL1268" s="153"/>
      <c r="AM1268" s="153"/>
      <c r="AN1268" s="153"/>
      <c r="AO1268" s="153"/>
      <c r="AP1268" s="153"/>
      <c r="AQ1268" s="153"/>
      <c r="AR1268" s="153"/>
      <c r="AS1268" s="153"/>
      <c r="AT1268" s="153"/>
      <c r="AU1268" s="153"/>
      <c r="AV1268" s="153"/>
      <c r="AW1268" s="153"/>
      <c r="AX1268" s="153"/>
      <c r="AY1268" s="153"/>
      <c r="AZ1268" s="153">
        <v>15</v>
      </c>
      <c r="BA1268" s="153"/>
      <c r="BB1268" s="153">
        <v>10</v>
      </c>
      <c r="BC1268" s="153"/>
      <c r="BD1268" s="153"/>
      <c r="BE1268" s="153"/>
      <c r="BF1268" s="153"/>
      <c r="BG1268" s="223">
        <f t="shared" si="523"/>
        <v>480</v>
      </c>
      <c r="BH1268" s="224">
        <f t="shared" si="526"/>
        <v>8</v>
      </c>
      <c r="BI1268" s="225">
        <f t="shared" si="527"/>
        <v>7.58333333333333</v>
      </c>
      <c r="BJ1268" s="225">
        <f t="shared" si="528"/>
        <v>94.7916666666667</v>
      </c>
      <c r="BK1268" s="226">
        <f t="shared" si="529"/>
        <v>95.4945054945055</v>
      </c>
      <c r="BL1268" s="226">
        <f t="shared" si="530"/>
        <v>99.6547756041427</v>
      </c>
      <c r="BM1268" s="226">
        <f t="shared" si="524"/>
        <v>90.2083333333334</v>
      </c>
      <c r="BN1268" s="237">
        <f t="shared" si="531"/>
        <v>0</v>
      </c>
      <c r="BO1268" s="237">
        <f t="shared" si="532"/>
        <v>960</v>
      </c>
      <c r="BP1268" s="237">
        <f t="shared" si="533"/>
        <v>0.416666666666667</v>
      </c>
      <c r="BQ1268" s="238">
        <f t="shared" si="534"/>
        <v>50</v>
      </c>
      <c r="BW1268" s="153">
        <f t="shared" si="520"/>
        <v>866</v>
      </c>
    </row>
    <row r="1269" spans="1:75">
      <c r="A1269" s="170">
        <v>1326</v>
      </c>
      <c r="B1269" s="171">
        <v>46071</v>
      </c>
      <c r="C1269" s="223" t="s">
        <v>99</v>
      </c>
      <c r="D1269" s="130" t="str">
        <f t="shared" si="525"/>
        <v>EG</v>
      </c>
      <c r="E1269" s="172" t="s">
        <v>120</v>
      </c>
      <c r="F1269" s="172" t="s">
        <v>129</v>
      </c>
      <c r="G1269" s="173" t="s">
        <v>124</v>
      </c>
      <c r="H1269" s="173"/>
      <c r="I1269" s="173"/>
      <c r="J1269" s="105">
        <v>100742</v>
      </c>
      <c r="K1269" s="197" t="str">
        <f>VLOOKUP(J1269,'[3]Item List (3)'!A$1:B$110000,2,FALSE)</f>
        <v>IR.IR 32X41X28 </v>
      </c>
      <c r="L1269" s="105">
        <v>260123002</v>
      </c>
      <c r="M1269" s="198" t="str">
        <f>IF((LEFT(J1269))="2",$L$2,$J$2)</f>
        <v>IR</v>
      </c>
      <c r="N1269" s="153">
        <v>30</v>
      </c>
      <c r="O1269" s="199">
        <f t="shared" si="521"/>
        <v>120</v>
      </c>
      <c r="P1269" s="153">
        <v>1</v>
      </c>
      <c r="Q1269" s="153">
        <v>464</v>
      </c>
      <c r="R1269" s="153"/>
      <c r="S1269" s="153"/>
      <c r="T1269" s="153"/>
      <c r="U1269" s="209">
        <f t="shared" si="522"/>
        <v>464</v>
      </c>
      <c r="V1269" s="153">
        <v>240</v>
      </c>
      <c r="W1269" s="153"/>
      <c r="X1269" s="153"/>
      <c r="Y1269" s="153"/>
      <c r="Z1269" s="153"/>
      <c r="AA1269" s="153"/>
      <c r="AB1269" s="153"/>
      <c r="AC1269" s="153"/>
      <c r="AD1269" s="153"/>
      <c r="AE1269" s="153"/>
      <c r="AF1269" s="153"/>
      <c r="AG1269" s="153"/>
      <c r="AH1269" s="153"/>
      <c r="AI1269" s="153"/>
      <c r="AJ1269" s="153"/>
      <c r="AK1269" s="153"/>
      <c r="AL1269" s="153"/>
      <c r="AM1269" s="153"/>
      <c r="AN1269" s="153"/>
      <c r="AO1269" s="153"/>
      <c r="AP1269" s="153"/>
      <c r="AQ1269" s="153"/>
      <c r="AR1269" s="153">
        <v>240</v>
      </c>
      <c r="AS1269" s="153"/>
      <c r="AT1269" s="153"/>
      <c r="AU1269" s="153"/>
      <c r="AV1269" s="153"/>
      <c r="AW1269" s="153"/>
      <c r="AX1269" s="153"/>
      <c r="AY1269" s="153"/>
      <c r="AZ1269" s="153"/>
      <c r="BA1269" s="153"/>
      <c r="BB1269" s="153"/>
      <c r="BC1269" s="153"/>
      <c r="BD1269" s="153"/>
      <c r="BE1269" s="153"/>
      <c r="BF1269" s="153"/>
      <c r="BG1269" s="223">
        <f t="shared" si="523"/>
        <v>480</v>
      </c>
      <c r="BH1269" s="224">
        <f t="shared" si="526"/>
        <v>8</v>
      </c>
      <c r="BI1269" s="225">
        <f t="shared" si="527"/>
        <v>4</v>
      </c>
      <c r="BJ1269" s="225">
        <f t="shared" si="528"/>
        <v>50</v>
      </c>
      <c r="BK1269" s="226">
        <f t="shared" si="529"/>
        <v>96.6666666666667</v>
      </c>
      <c r="BL1269" s="226">
        <f t="shared" si="530"/>
        <v>100</v>
      </c>
      <c r="BM1269" s="226">
        <f t="shared" si="524"/>
        <v>48.3333333333333</v>
      </c>
      <c r="BN1269" s="237">
        <f t="shared" si="531"/>
        <v>0</v>
      </c>
      <c r="BO1269" s="237">
        <f t="shared" si="532"/>
        <v>960</v>
      </c>
      <c r="BP1269" s="237">
        <f t="shared" si="533"/>
        <v>4</v>
      </c>
      <c r="BQ1269" s="238">
        <f t="shared" si="534"/>
        <v>480</v>
      </c>
      <c r="BW1269" s="153">
        <f t="shared" si="520"/>
        <v>464</v>
      </c>
    </row>
    <row r="1270" spans="1:75">
      <c r="A1270" s="170">
        <v>1327</v>
      </c>
      <c r="B1270" s="171">
        <v>46071</v>
      </c>
      <c r="C1270" s="223" t="s">
        <v>97</v>
      </c>
      <c r="D1270" s="130" t="str">
        <f t="shared" si="525"/>
        <v>EG</v>
      </c>
      <c r="E1270" s="172" t="s">
        <v>121</v>
      </c>
      <c r="F1270" s="172"/>
      <c r="G1270" s="173"/>
      <c r="H1270" s="173"/>
      <c r="I1270" s="173"/>
      <c r="J1270" s="105"/>
      <c r="K1270" s="197" t="e">
        <f>VLOOKUP(J1270,'[3]Item List (3)'!A$1:B$110000,2,FALSE)</f>
        <v>#N/A</v>
      </c>
      <c r="L1270" s="105"/>
      <c r="M1270" s="198" t="str">
        <f>IF((LEFT(J1270))="2",$L$2,$J$2)</f>
        <v>IR</v>
      </c>
      <c r="N1270" s="153"/>
      <c r="O1270" s="199" t="str">
        <f t="shared" si="521"/>
        <v/>
      </c>
      <c r="P1270" s="153"/>
      <c r="Q1270" s="153"/>
      <c r="R1270" s="153"/>
      <c r="S1270" s="153"/>
      <c r="T1270" s="153"/>
      <c r="U1270" s="209">
        <f t="shared" si="522"/>
        <v>0</v>
      </c>
      <c r="V1270" s="153"/>
      <c r="W1270" s="153"/>
      <c r="X1270" s="153"/>
      <c r="Y1270" s="153"/>
      <c r="Z1270" s="153"/>
      <c r="AA1270" s="153"/>
      <c r="AB1270" s="153"/>
      <c r="AC1270" s="153"/>
      <c r="AD1270" s="153"/>
      <c r="AE1270" s="153"/>
      <c r="AF1270" s="153"/>
      <c r="AG1270" s="153"/>
      <c r="AH1270" s="153"/>
      <c r="AI1270" s="153"/>
      <c r="AJ1270" s="153"/>
      <c r="AK1270" s="153"/>
      <c r="AL1270" s="153"/>
      <c r="AM1270" s="153"/>
      <c r="AN1270" s="153"/>
      <c r="AO1270" s="153"/>
      <c r="AP1270" s="153"/>
      <c r="AQ1270" s="153"/>
      <c r="AR1270" s="153">
        <v>480</v>
      </c>
      <c r="AS1270" s="153"/>
      <c r="AT1270" s="153"/>
      <c r="AU1270" s="153"/>
      <c r="AV1270" s="153"/>
      <c r="AW1270" s="153"/>
      <c r="AX1270" s="153"/>
      <c r="AY1270" s="153"/>
      <c r="AZ1270" s="153"/>
      <c r="BA1270" s="153"/>
      <c r="BB1270" s="153"/>
      <c r="BC1270" s="153"/>
      <c r="BD1270" s="153"/>
      <c r="BE1270" s="153"/>
      <c r="BF1270" s="153"/>
      <c r="BG1270" s="223">
        <f t="shared" si="523"/>
        <v>480</v>
      </c>
      <c r="BH1270" s="224">
        <f t="shared" si="526"/>
        <v>8</v>
      </c>
      <c r="BI1270" s="225">
        <f t="shared" si="527"/>
        <v>0</v>
      </c>
      <c r="BJ1270" s="225">
        <f t="shared" si="528"/>
        <v>0</v>
      </c>
      <c r="BK1270" s="226">
        <f t="shared" si="529"/>
        <v>0</v>
      </c>
      <c r="BL1270" s="226">
        <f t="shared" si="530"/>
        <v>0</v>
      </c>
      <c r="BM1270" s="226">
        <f t="shared" si="524"/>
        <v>0</v>
      </c>
      <c r="BN1270" s="237">
        <f t="shared" si="531"/>
        <v>0</v>
      </c>
      <c r="BO1270" s="237">
        <f t="shared" si="532"/>
        <v>0</v>
      </c>
      <c r="BP1270" s="237">
        <f t="shared" si="533"/>
        <v>8</v>
      </c>
      <c r="BQ1270" s="238">
        <f t="shared" si="534"/>
        <v>0</v>
      </c>
      <c r="BW1270" s="153">
        <f t="shared" si="520"/>
        <v>0</v>
      </c>
    </row>
    <row r="1271" spans="1:75">
      <c r="A1271" s="170">
        <v>1328</v>
      </c>
      <c r="B1271" s="171">
        <v>46071</v>
      </c>
      <c r="C1271" s="223" t="s">
        <v>99</v>
      </c>
      <c r="D1271" s="130" t="str">
        <f t="shared" si="525"/>
        <v>EG</v>
      </c>
      <c r="E1271" s="172" t="s">
        <v>121</v>
      </c>
      <c r="F1271" s="172"/>
      <c r="G1271" s="173"/>
      <c r="H1271" s="173"/>
      <c r="I1271" s="173"/>
      <c r="J1271" s="105"/>
      <c r="K1271" s="197" t="e">
        <f>VLOOKUP(J1271,'[3]Item List (3)'!A$1:B$110000,2,FALSE)</f>
        <v>#N/A</v>
      </c>
      <c r="L1271" s="105"/>
      <c r="M1271" s="198" t="str">
        <f>IF((LEFT(J1271))="2",$L$2,$J$2)</f>
        <v>IR</v>
      </c>
      <c r="N1271" s="153"/>
      <c r="O1271" s="199" t="str">
        <f t="shared" si="521"/>
        <v/>
      </c>
      <c r="P1271" s="153"/>
      <c r="Q1271" s="153"/>
      <c r="R1271" s="153"/>
      <c r="S1271" s="153"/>
      <c r="T1271" s="153"/>
      <c r="U1271" s="209">
        <f t="shared" si="522"/>
        <v>0</v>
      </c>
      <c r="V1271" s="153"/>
      <c r="W1271" s="153"/>
      <c r="X1271" s="153"/>
      <c r="Y1271" s="153"/>
      <c r="Z1271" s="153"/>
      <c r="AA1271" s="153"/>
      <c r="AB1271" s="153"/>
      <c r="AC1271" s="153"/>
      <c r="AD1271" s="153"/>
      <c r="AE1271" s="153"/>
      <c r="AF1271" s="153"/>
      <c r="AG1271" s="153"/>
      <c r="AH1271" s="153"/>
      <c r="AI1271" s="153"/>
      <c r="AJ1271" s="153"/>
      <c r="AK1271" s="153"/>
      <c r="AL1271" s="153"/>
      <c r="AM1271" s="153"/>
      <c r="AN1271" s="153"/>
      <c r="AO1271" s="153"/>
      <c r="AP1271" s="153"/>
      <c r="AQ1271" s="153"/>
      <c r="AR1271" s="153"/>
      <c r="AS1271" s="153"/>
      <c r="AT1271" s="153"/>
      <c r="AU1271" s="153"/>
      <c r="AV1271" s="153"/>
      <c r="AW1271" s="153"/>
      <c r="AX1271" s="153"/>
      <c r="AY1271" s="153"/>
      <c r="AZ1271" s="153"/>
      <c r="BA1271" s="153"/>
      <c r="BB1271" s="153"/>
      <c r="BC1271" s="153"/>
      <c r="BD1271" s="153"/>
      <c r="BE1271" s="153"/>
      <c r="BF1271" s="153">
        <v>480</v>
      </c>
      <c r="BG1271" s="223">
        <f t="shared" si="523"/>
        <v>480</v>
      </c>
      <c r="BH1271" s="224">
        <f t="shared" si="526"/>
        <v>8</v>
      </c>
      <c r="BI1271" s="225">
        <f t="shared" si="527"/>
        <v>0</v>
      </c>
      <c r="BJ1271" s="225">
        <f t="shared" si="528"/>
        <v>0</v>
      </c>
      <c r="BK1271" s="226">
        <f t="shared" si="529"/>
        <v>0</v>
      </c>
      <c r="BL1271" s="226">
        <f t="shared" si="530"/>
        <v>0</v>
      </c>
      <c r="BM1271" s="226">
        <f t="shared" si="524"/>
        <v>0</v>
      </c>
      <c r="BN1271" s="237">
        <f t="shared" si="531"/>
        <v>8</v>
      </c>
      <c r="BO1271" s="237">
        <f t="shared" si="532"/>
        <v>0</v>
      </c>
      <c r="BP1271" s="237">
        <f t="shared" si="533"/>
        <v>0</v>
      </c>
      <c r="BQ1271" s="238">
        <f t="shared" si="534"/>
        <v>0</v>
      </c>
      <c r="BW1271" s="153">
        <f t="shared" si="520"/>
        <v>0</v>
      </c>
    </row>
    <row r="1272" spans="1:75">
      <c r="A1272" s="170">
        <v>1329</v>
      </c>
      <c r="B1272" s="171">
        <v>46071</v>
      </c>
      <c r="C1272" s="223" t="s">
        <v>97</v>
      </c>
      <c r="D1272" s="130" t="str">
        <f t="shared" si="525"/>
        <v>EG</v>
      </c>
      <c r="E1272" s="172" t="s">
        <v>125</v>
      </c>
      <c r="F1272" s="172" t="s">
        <v>122</v>
      </c>
      <c r="G1272" s="173" t="s">
        <v>157</v>
      </c>
      <c r="H1272" s="173"/>
      <c r="I1272" s="173"/>
      <c r="J1272" s="105">
        <v>208582</v>
      </c>
      <c r="K1272" s="197" t="str">
        <f>VLOOKUP(J1272,'[3]Item List (3)'!A$1:B$110000,2,FALSE)</f>
        <v>WS 81107 </v>
      </c>
      <c r="L1272" s="105">
        <v>260112012</v>
      </c>
      <c r="M1272" s="198" t="str">
        <f>IF((LEFT(J1272))="2",$L$2,$J$2)</f>
        <v>OR</v>
      </c>
      <c r="N1272" s="153">
        <v>40</v>
      </c>
      <c r="O1272" s="199">
        <f t="shared" si="521"/>
        <v>90</v>
      </c>
      <c r="P1272" s="153">
        <v>1</v>
      </c>
      <c r="Q1272" s="153">
        <v>136</v>
      </c>
      <c r="R1272" s="153"/>
      <c r="S1272" s="153"/>
      <c r="T1272" s="153"/>
      <c r="U1272" s="209">
        <f t="shared" si="522"/>
        <v>136</v>
      </c>
      <c r="V1272" s="153">
        <v>105</v>
      </c>
      <c r="W1272" s="153"/>
      <c r="X1272" s="153"/>
      <c r="Y1272" s="153"/>
      <c r="Z1272" s="153"/>
      <c r="AA1272" s="153"/>
      <c r="AB1272" s="153"/>
      <c r="AC1272" s="153"/>
      <c r="AD1272" s="153"/>
      <c r="AE1272" s="153"/>
      <c r="AF1272" s="153"/>
      <c r="AG1272" s="153"/>
      <c r="AH1272" s="153"/>
      <c r="AI1272" s="153"/>
      <c r="AJ1272" s="153"/>
      <c r="AK1272" s="153"/>
      <c r="AL1272" s="153"/>
      <c r="AM1272" s="153"/>
      <c r="AN1272" s="153"/>
      <c r="AO1272" s="153"/>
      <c r="AP1272" s="153"/>
      <c r="AQ1272" s="153"/>
      <c r="AR1272" s="153">
        <v>360</v>
      </c>
      <c r="AS1272" s="153"/>
      <c r="AT1272" s="153"/>
      <c r="AU1272" s="153"/>
      <c r="AV1272" s="153"/>
      <c r="AW1272" s="153"/>
      <c r="AX1272" s="153"/>
      <c r="AY1272" s="153"/>
      <c r="AZ1272" s="153">
        <v>15</v>
      </c>
      <c r="BA1272" s="153"/>
      <c r="BB1272" s="153"/>
      <c r="BC1272" s="153"/>
      <c r="BD1272" s="153"/>
      <c r="BE1272" s="153"/>
      <c r="BF1272" s="153"/>
      <c r="BG1272" s="223">
        <f t="shared" si="523"/>
        <v>480</v>
      </c>
      <c r="BH1272" s="224">
        <f t="shared" si="526"/>
        <v>8</v>
      </c>
      <c r="BI1272" s="225">
        <f t="shared" si="527"/>
        <v>1.75</v>
      </c>
      <c r="BJ1272" s="225">
        <f t="shared" si="528"/>
        <v>21.875</v>
      </c>
      <c r="BK1272" s="226">
        <f t="shared" si="529"/>
        <v>86.3492063492064</v>
      </c>
      <c r="BL1272" s="226">
        <f t="shared" si="530"/>
        <v>100</v>
      </c>
      <c r="BM1272" s="226">
        <f t="shared" si="524"/>
        <v>18.8888888888889</v>
      </c>
      <c r="BN1272" s="237">
        <f t="shared" si="531"/>
        <v>0</v>
      </c>
      <c r="BO1272" s="237">
        <f t="shared" si="532"/>
        <v>720</v>
      </c>
      <c r="BP1272" s="237">
        <f t="shared" si="533"/>
        <v>6.25</v>
      </c>
      <c r="BQ1272" s="238">
        <f t="shared" si="534"/>
        <v>562.5</v>
      </c>
      <c r="BW1272" s="153">
        <f t="shared" si="520"/>
        <v>136</v>
      </c>
    </row>
    <row r="1273" spans="1:75">
      <c r="A1273" s="170">
        <v>1330</v>
      </c>
      <c r="B1273" s="171">
        <v>46071</v>
      </c>
      <c r="C1273" s="223" t="s">
        <v>99</v>
      </c>
      <c r="D1273" s="130" t="str">
        <f t="shared" si="525"/>
        <v>EG</v>
      </c>
      <c r="E1273" s="172" t="s">
        <v>125</v>
      </c>
      <c r="F1273" s="172" t="s">
        <v>122</v>
      </c>
      <c r="G1273" s="173" t="s">
        <v>157</v>
      </c>
      <c r="H1273" s="173"/>
      <c r="I1273" s="173"/>
      <c r="J1273" s="105">
        <v>208582</v>
      </c>
      <c r="K1273" s="197" t="str">
        <f>VLOOKUP(J1273,'[3]Item List (3)'!A$1:B$110000,2,FALSE)</f>
        <v>WS 81107 </v>
      </c>
      <c r="L1273" s="105">
        <v>260112012</v>
      </c>
      <c r="M1273" s="198" t="str">
        <f>IF((LEFT(J1273))="2",$L$2,$J$2)</f>
        <v>OR</v>
      </c>
      <c r="N1273" s="153">
        <v>40</v>
      </c>
      <c r="O1273" s="199">
        <f t="shared" si="521"/>
        <v>90</v>
      </c>
      <c r="P1273" s="153">
        <v>1</v>
      </c>
      <c r="Q1273" s="153">
        <v>233</v>
      </c>
      <c r="R1273" s="153"/>
      <c r="S1273" s="153"/>
      <c r="T1273" s="153"/>
      <c r="U1273" s="209">
        <f t="shared" si="522"/>
        <v>233</v>
      </c>
      <c r="V1273" s="153">
        <v>180</v>
      </c>
      <c r="W1273" s="153"/>
      <c r="X1273" s="153"/>
      <c r="Y1273" s="153"/>
      <c r="Z1273" s="153"/>
      <c r="AA1273" s="153"/>
      <c r="AB1273" s="153"/>
      <c r="AC1273" s="153"/>
      <c r="AD1273" s="153"/>
      <c r="AE1273" s="153"/>
      <c r="AF1273" s="153"/>
      <c r="AG1273" s="153"/>
      <c r="AH1273" s="153"/>
      <c r="AI1273" s="153"/>
      <c r="AJ1273" s="153"/>
      <c r="AK1273" s="153"/>
      <c r="AL1273" s="153"/>
      <c r="AM1273" s="153"/>
      <c r="AN1273" s="153"/>
      <c r="AO1273" s="153"/>
      <c r="AP1273" s="153"/>
      <c r="AQ1273" s="153"/>
      <c r="AR1273" s="153">
        <v>300</v>
      </c>
      <c r="AS1273" s="153"/>
      <c r="AT1273" s="153"/>
      <c r="AU1273" s="153"/>
      <c r="AV1273" s="153"/>
      <c r="AW1273" s="153"/>
      <c r="AX1273" s="153"/>
      <c r="AY1273" s="153"/>
      <c r="AZ1273" s="153"/>
      <c r="BA1273" s="153"/>
      <c r="BB1273" s="153"/>
      <c r="BC1273" s="153"/>
      <c r="BD1273" s="153"/>
      <c r="BE1273" s="153"/>
      <c r="BF1273" s="153"/>
      <c r="BG1273" s="223">
        <f t="shared" si="523"/>
        <v>480</v>
      </c>
      <c r="BH1273" s="224">
        <f t="shared" si="526"/>
        <v>8</v>
      </c>
      <c r="BI1273" s="225">
        <f t="shared" si="527"/>
        <v>3</v>
      </c>
      <c r="BJ1273" s="225">
        <f t="shared" si="528"/>
        <v>37.5</v>
      </c>
      <c r="BK1273" s="226">
        <f t="shared" si="529"/>
        <v>86.2962962962963</v>
      </c>
      <c r="BL1273" s="226">
        <f t="shared" si="530"/>
        <v>100</v>
      </c>
      <c r="BM1273" s="226">
        <f t="shared" si="524"/>
        <v>32.3611111111111</v>
      </c>
      <c r="BN1273" s="237">
        <f t="shared" si="531"/>
        <v>0</v>
      </c>
      <c r="BO1273" s="237">
        <f t="shared" si="532"/>
        <v>720</v>
      </c>
      <c r="BP1273" s="237">
        <f t="shared" si="533"/>
        <v>5</v>
      </c>
      <c r="BQ1273" s="238">
        <f t="shared" si="534"/>
        <v>450</v>
      </c>
      <c r="BW1273" s="153">
        <f t="shared" si="520"/>
        <v>233</v>
      </c>
    </row>
    <row r="1274" spans="1:75">
      <c r="A1274" s="170">
        <v>1331</v>
      </c>
      <c r="B1274" s="171">
        <v>46071</v>
      </c>
      <c r="C1274" s="223" t="s">
        <v>97</v>
      </c>
      <c r="D1274" s="130" t="str">
        <f t="shared" si="525"/>
        <v>EG</v>
      </c>
      <c r="E1274" s="172" t="s">
        <v>128</v>
      </c>
      <c r="F1274" s="172" t="s">
        <v>129</v>
      </c>
      <c r="G1274" s="173" t="s">
        <v>168</v>
      </c>
      <c r="H1274" s="173"/>
      <c r="I1274" s="173"/>
      <c r="J1274" s="105">
        <v>100261</v>
      </c>
      <c r="K1274" s="197" t="str">
        <f>VLOOKUP(J1274,'[3]Item List (3)'!A$1:B$110000,2,FALSE)</f>
        <v>IR. 211 YY4</v>
      </c>
      <c r="L1274" s="105">
        <v>260210004</v>
      </c>
      <c r="M1274" s="198" t="str">
        <f>IF((LEFT(J1274))="2",$L$2,$J$2)</f>
        <v>IR</v>
      </c>
      <c r="N1274" s="153">
        <v>20</v>
      </c>
      <c r="O1274" s="199">
        <f t="shared" si="521"/>
        <v>180</v>
      </c>
      <c r="P1274" s="153">
        <v>1</v>
      </c>
      <c r="Q1274" s="153">
        <v>1162</v>
      </c>
      <c r="R1274" s="153">
        <v>3</v>
      </c>
      <c r="S1274" s="153"/>
      <c r="T1274" s="153"/>
      <c r="U1274" s="209">
        <f t="shared" si="522"/>
        <v>1162</v>
      </c>
      <c r="V1274" s="153">
        <v>395</v>
      </c>
      <c r="W1274" s="153"/>
      <c r="X1274" s="153"/>
      <c r="Y1274" s="153"/>
      <c r="Z1274" s="153"/>
      <c r="AA1274" s="153"/>
      <c r="AB1274" s="153"/>
      <c r="AC1274" s="153"/>
      <c r="AD1274" s="153"/>
      <c r="AE1274" s="153"/>
      <c r="AF1274" s="153"/>
      <c r="AG1274" s="153"/>
      <c r="AH1274" s="153"/>
      <c r="AI1274" s="153"/>
      <c r="AJ1274" s="153"/>
      <c r="AK1274" s="153"/>
      <c r="AL1274" s="153"/>
      <c r="AM1274" s="153"/>
      <c r="AN1274" s="153"/>
      <c r="AO1274" s="153"/>
      <c r="AP1274" s="153"/>
      <c r="AQ1274" s="153"/>
      <c r="AR1274" s="153">
        <v>60</v>
      </c>
      <c r="AS1274" s="153"/>
      <c r="AT1274" s="153"/>
      <c r="AU1274" s="153"/>
      <c r="AV1274" s="153"/>
      <c r="AW1274" s="153"/>
      <c r="AX1274" s="153"/>
      <c r="AY1274" s="153"/>
      <c r="AZ1274" s="153">
        <v>15</v>
      </c>
      <c r="BA1274" s="153"/>
      <c r="BB1274" s="153">
        <v>10</v>
      </c>
      <c r="BC1274" s="153"/>
      <c r="BD1274" s="153"/>
      <c r="BE1274" s="153"/>
      <c r="BF1274" s="153"/>
      <c r="BG1274" s="223">
        <f t="shared" si="523"/>
        <v>480</v>
      </c>
      <c r="BH1274" s="224">
        <f t="shared" si="526"/>
        <v>8</v>
      </c>
      <c r="BI1274" s="225">
        <f t="shared" si="527"/>
        <v>6.58333333333333</v>
      </c>
      <c r="BJ1274" s="225">
        <f t="shared" si="528"/>
        <v>82.2916666666667</v>
      </c>
      <c r="BK1274" s="226">
        <f t="shared" si="529"/>
        <v>98.0590717299578</v>
      </c>
      <c r="BL1274" s="226">
        <f t="shared" si="530"/>
        <v>99.7418244406196</v>
      </c>
      <c r="BM1274" s="226">
        <f t="shared" si="524"/>
        <v>80.4861111111111</v>
      </c>
      <c r="BN1274" s="237">
        <f t="shared" si="531"/>
        <v>0</v>
      </c>
      <c r="BO1274" s="237">
        <f t="shared" si="532"/>
        <v>1440</v>
      </c>
      <c r="BP1274" s="237">
        <f t="shared" si="533"/>
        <v>1.41666666666667</v>
      </c>
      <c r="BQ1274" s="238">
        <f t="shared" si="534"/>
        <v>255</v>
      </c>
      <c r="BR1274" s="140">
        <v>1</v>
      </c>
      <c r="BW1274" s="153">
        <f t="shared" si="520"/>
        <v>1162</v>
      </c>
    </row>
    <row r="1275" spans="1:75">
      <c r="A1275" s="170">
        <v>1332</v>
      </c>
      <c r="B1275" s="171">
        <v>46071</v>
      </c>
      <c r="C1275" s="223" t="s">
        <v>99</v>
      </c>
      <c r="D1275" s="130" t="str">
        <f t="shared" si="525"/>
        <v>EG</v>
      </c>
      <c r="E1275" s="172" t="s">
        <v>128</v>
      </c>
      <c r="F1275" s="172" t="s">
        <v>129</v>
      </c>
      <c r="G1275" s="173" t="s">
        <v>162</v>
      </c>
      <c r="H1275" s="173"/>
      <c r="I1275" s="173"/>
      <c r="J1275" s="105">
        <v>100261</v>
      </c>
      <c r="K1275" s="197" t="str">
        <f>VLOOKUP(J1275,'[3]Item List (3)'!A$1:B$110000,2,FALSE)</f>
        <v>IR. 211 YY4</v>
      </c>
      <c r="L1275" s="105">
        <v>260206001</v>
      </c>
      <c r="M1275" s="198" t="str">
        <f>IF((LEFT(J1275))="2",$L$2,$J$2)</f>
        <v>IR</v>
      </c>
      <c r="N1275" s="153">
        <v>20</v>
      </c>
      <c r="O1275" s="199">
        <f t="shared" si="521"/>
        <v>180</v>
      </c>
      <c r="P1275" s="153">
        <v>1</v>
      </c>
      <c r="Q1275" s="153">
        <v>1403</v>
      </c>
      <c r="R1275" s="153"/>
      <c r="S1275" s="153"/>
      <c r="T1275" s="153"/>
      <c r="U1275" s="209">
        <f t="shared" si="522"/>
        <v>1403</v>
      </c>
      <c r="V1275" s="153">
        <v>480</v>
      </c>
      <c r="W1275" s="153"/>
      <c r="X1275" s="153"/>
      <c r="Y1275" s="153"/>
      <c r="Z1275" s="153"/>
      <c r="AA1275" s="153"/>
      <c r="AB1275" s="153"/>
      <c r="AC1275" s="153"/>
      <c r="AD1275" s="153"/>
      <c r="AE1275" s="153"/>
      <c r="AF1275" s="153"/>
      <c r="AG1275" s="153"/>
      <c r="AH1275" s="153"/>
      <c r="AI1275" s="153"/>
      <c r="AJ1275" s="153"/>
      <c r="AK1275" s="153"/>
      <c r="AL1275" s="153"/>
      <c r="AM1275" s="153"/>
      <c r="AN1275" s="153"/>
      <c r="AO1275" s="153"/>
      <c r="AP1275" s="153"/>
      <c r="AQ1275" s="153"/>
      <c r="AR1275" s="153"/>
      <c r="AS1275" s="153"/>
      <c r="AT1275" s="153"/>
      <c r="AU1275" s="153"/>
      <c r="AV1275" s="153"/>
      <c r="AW1275" s="153"/>
      <c r="AX1275" s="153"/>
      <c r="AY1275" s="153"/>
      <c r="AZ1275" s="153"/>
      <c r="BA1275" s="153"/>
      <c r="BB1275" s="153"/>
      <c r="BC1275" s="153"/>
      <c r="BD1275" s="153"/>
      <c r="BE1275" s="153"/>
      <c r="BF1275" s="153"/>
      <c r="BG1275" s="223">
        <f t="shared" si="523"/>
        <v>480</v>
      </c>
      <c r="BH1275" s="224">
        <f t="shared" si="526"/>
        <v>8</v>
      </c>
      <c r="BI1275" s="225">
        <f t="shared" si="527"/>
        <v>8</v>
      </c>
      <c r="BJ1275" s="225">
        <f t="shared" si="528"/>
        <v>100</v>
      </c>
      <c r="BK1275" s="226">
        <f t="shared" si="529"/>
        <v>97.4305555555556</v>
      </c>
      <c r="BL1275" s="226">
        <f t="shared" si="530"/>
        <v>100</v>
      </c>
      <c r="BM1275" s="226">
        <f t="shared" si="524"/>
        <v>97.4305555555556</v>
      </c>
      <c r="BN1275" s="237">
        <f t="shared" si="531"/>
        <v>0</v>
      </c>
      <c r="BO1275" s="237">
        <f t="shared" si="532"/>
        <v>1440</v>
      </c>
      <c r="BP1275" s="237">
        <f t="shared" si="533"/>
        <v>0</v>
      </c>
      <c r="BQ1275" s="238">
        <f t="shared" si="534"/>
        <v>0</v>
      </c>
      <c r="BW1275" s="153">
        <f t="shared" si="520"/>
        <v>1403</v>
      </c>
    </row>
    <row r="1276" spans="1:75">
      <c r="A1276" s="170">
        <v>1333</v>
      </c>
      <c r="B1276" s="171">
        <v>46071</v>
      </c>
      <c r="C1276" s="223" t="s">
        <v>97</v>
      </c>
      <c r="D1276" s="130" t="str">
        <f t="shared" si="525"/>
        <v>EG</v>
      </c>
      <c r="E1276" s="172" t="s">
        <v>131</v>
      </c>
      <c r="F1276" s="172" t="s">
        <v>129</v>
      </c>
      <c r="G1276" s="173" t="s">
        <v>186</v>
      </c>
      <c r="H1276" s="173" t="s">
        <v>173</v>
      </c>
      <c r="I1276" s="173"/>
      <c r="J1276" s="105">
        <v>104246</v>
      </c>
      <c r="K1276" s="197" t="str">
        <f>VLOOKUP(J1276,'[3]Item List (3)'!A$1:B$110000,2,FALSE)</f>
        <v>IN. 208</v>
      </c>
      <c r="L1276" s="105">
        <v>260129016</v>
      </c>
      <c r="M1276" s="198" t="str">
        <f>IF((LEFT(J1276))="2",$L$2,$J$2)</f>
        <v>IR</v>
      </c>
      <c r="N1276" s="153">
        <v>40</v>
      </c>
      <c r="O1276" s="199">
        <f t="shared" si="521"/>
        <v>90</v>
      </c>
      <c r="P1276" s="153">
        <v>1</v>
      </c>
      <c r="Q1276" s="153">
        <v>531</v>
      </c>
      <c r="R1276" s="153"/>
      <c r="S1276" s="153"/>
      <c r="T1276" s="153"/>
      <c r="U1276" s="209">
        <f t="shared" si="522"/>
        <v>531</v>
      </c>
      <c r="V1276" s="153">
        <v>335</v>
      </c>
      <c r="W1276" s="153"/>
      <c r="X1276" s="153"/>
      <c r="Y1276" s="153"/>
      <c r="Z1276" s="153"/>
      <c r="AA1276" s="153"/>
      <c r="AB1276" s="153"/>
      <c r="AC1276" s="153"/>
      <c r="AD1276" s="153"/>
      <c r="AE1276" s="153"/>
      <c r="AF1276" s="153"/>
      <c r="AG1276" s="153"/>
      <c r="AH1276" s="153"/>
      <c r="AI1276" s="153"/>
      <c r="AJ1276" s="153"/>
      <c r="AK1276" s="153"/>
      <c r="AL1276" s="153"/>
      <c r="AM1276" s="153"/>
      <c r="AN1276" s="153"/>
      <c r="AO1276" s="153"/>
      <c r="AP1276" s="153"/>
      <c r="AQ1276" s="153"/>
      <c r="AR1276" s="153"/>
      <c r="AS1276" s="153"/>
      <c r="AT1276" s="153"/>
      <c r="AU1276" s="153"/>
      <c r="AV1276" s="153"/>
      <c r="AW1276" s="153"/>
      <c r="AX1276" s="153"/>
      <c r="AY1276" s="153"/>
      <c r="AZ1276" s="153">
        <v>15</v>
      </c>
      <c r="BA1276" s="153"/>
      <c r="BB1276" s="153">
        <v>10</v>
      </c>
      <c r="BC1276" s="153"/>
      <c r="BD1276" s="153"/>
      <c r="BE1276" s="153"/>
      <c r="BF1276" s="153"/>
      <c r="BG1276" s="223">
        <f t="shared" si="523"/>
        <v>360</v>
      </c>
      <c r="BH1276" s="224">
        <f t="shared" si="526"/>
        <v>6</v>
      </c>
      <c r="BI1276" s="225">
        <f t="shared" si="527"/>
        <v>5.58333333333333</v>
      </c>
      <c r="BJ1276" s="225">
        <f t="shared" si="528"/>
        <v>93.0555555555555</v>
      </c>
      <c r="BK1276" s="226">
        <f t="shared" si="529"/>
        <v>105.671641791045</v>
      </c>
      <c r="BL1276" s="226">
        <f t="shared" si="530"/>
        <v>100</v>
      </c>
      <c r="BM1276" s="226">
        <f t="shared" si="524"/>
        <v>98.3333333333335</v>
      </c>
      <c r="BN1276" s="237">
        <f t="shared" si="531"/>
        <v>0</v>
      </c>
      <c r="BO1276" s="237">
        <f t="shared" si="532"/>
        <v>540</v>
      </c>
      <c r="BP1276" s="237">
        <f t="shared" si="533"/>
        <v>0.416666666666667</v>
      </c>
      <c r="BQ1276" s="238">
        <f t="shared" si="534"/>
        <v>37.5</v>
      </c>
      <c r="BR1276" s="140">
        <v>1</v>
      </c>
      <c r="BW1276" s="153">
        <f t="shared" si="520"/>
        <v>531</v>
      </c>
    </row>
    <row r="1277" spans="1:75">
      <c r="A1277" s="170">
        <v>1334</v>
      </c>
      <c r="B1277" s="171">
        <v>46071</v>
      </c>
      <c r="C1277" s="223" t="s">
        <v>97</v>
      </c>
      <c r="D1277" s="130" t="str">
        <f t="shared" si="525"/>
        <v>EG</v>
      </c>
      <c r="E1277" s="172" t="s">
        <v>131</v>
      </c>
      <c r="F1277" s="172" t="s">
        <v>140</v>
      </c>
      <c r="G1277" s="173" t="s">
        <v>186</v>
      </c>
      <c r="H1277" s="173" t="s">
        <v>173</v>
      </c>
      <c r="I1277" s="173"/>
      <c r="J1277" s="105">
        <v>104246</v>
      </c>
      <c r="K1277" s="197" t="str">
        <f>VLOOKUP(J1277,'[3]Item List (3)'!A$1:B$110000,2,FALSE)</f>
        <v>IN. 208</v>
      </c>
      <c r="L1277" s="105">
        <v>260129016</v>
      </c>
      <c r="M1277" s="198" t="str">
        <f>IF((LEFT(J1277))="2",$L$2,$J$2)</f>
        <v>IR</v>
      </c>
      <c r="N1277" s="153">
        <v>40</v>
      </c>
      <c r="O1277" s="199">
        <f t="shared" si="521"/>
        <v>90</v>
      </c>
      <c r="P1277" s="153">
        <v>1</v>
      </c>
      <c r="Q1277" s="153">
        <v>104</v>
      </c>
      <c r="R1277" s="153"/>
      <c r="S1277" s="153"/>
      <c r="T1277" s="153"/>
      <c r="U1277" s="209">
        <f t="shared" si="522"/>
        <v>104</v>
      </c>
      <c r="V1277" s="153">
        <v>120</v>
      </c>
      <c r="W1277" s="153"/>
      <c r="X1277" s="153"/>
      <c r="Y1277" s="153"/>
      <c r="Z1277" s="153"/>
      <c r="AA1277" s="153"/>
      <c r="AB1277" s="153"/>
      <c r="AC1277" s="153"/>
      <c r="AD1277" s="153"/>
      <c r="AE1277" s="153"/>
      <c r="AF1277" s="153"/>
      <c r="AG1277" s="153"/>
      <c r="AH1277" s="153"/>
      <c r="AI1277" s="153"/>
      <c r="AJ1277" s="153"/>
      <c r="AK1277" s="153"/>
      <c r="AL1277" s="153"/>
      <c r="AM1277" s="153"/>
      <c r="AN1277" s="153"/>
      <c r="AO1277" s="153"/>
      <c r="AP1277" s="153"/>
      <c r="AQ1277" s="153"/>
      <c r="AR1277" s="153"/>
      <c r="AS1277" s="153"/>
      <c r="AT1277" s="153"/>
      <c r="AU1277" s="153"/>
      <c r="AV1277" s="153"/>
      <c r="AW1277" s="153"/>
      <c r="AX1277" s="153"/>
      <c r="AY1277" s="153"/>
      <c r="AZ1277" s="153"/>
      <c r="BA1277" s="153"/>
      <c r="BB1277" s="153"/>
      <c r="BC1277" s="153"/>
      <c r="BD1277" s="153"/>
      <c r="BE1277" s="153"/>
      <c r="BF1277" s="153"/>
      <c r="BG1277" s="223">
        <f t="shared" si="523"/>
        <v>120</v>
      </c>
      <c r="BH1277" s="224">
        <f t="shared" si="526"/>
        <v>2</v>
      </c>
      <c r="BI1277" s="225">
        <f t="shared" si="527"/>
        <v>2</v>
      </c>
      <c r="BJ1277" s="225">
        <f t="shared" si="528"/>
        <v>100</v>
      </c>
      <c r="BK1277" s="226">
        <f t="shared" si="529"/>
        <v>57.7777777777778</v>
      </c>
      <c r="BL1277" s="226">
        <f t="shared" si="530"/>
        <v>100</v>
      </c>
      <c r="BM1277" s="226">
        <f t="shared" si="524"/>
        <v>57.7777777777778</v>
      </c>
      <c r="BN1277" s="237">
        <f t="shared" si="531"/>
        <v>0</v>
      </c>
      <c r="BO1277" s="237">
        <f t="shared" si="532"/>
        <v>180</v>
      </c>
      <c r="BP1277" s="237">
        <f t="shared" si="533"/>
        <v>0</v>
      </c>
      <c r="BQ1277" s="238">
        <f t="shared" si="534"/>
        <v>0</v>
      </c>
      <c r="BW1277" s="153">
        <f t="shared" si="520"/>
        <v>104</v>
      </c>
    </row>
    <row r="1278" spans="1:75">
      <c r="A1278" s="170">
        <v>1335</v>
      </c>
      <c r="B1278" s="171">
        <v>46071</v>
      </c>
      <c r="C1278" s="223" t="s">
        <v>99</v>
      </c>
      <c r="D1278" s="130" t="str">
        <f t="shared" si="525"/>
        <v>EG</v>
      </c>
      <c r="E1278" s="172" t="s">
        <v>131</v>
      </c>
      <c r="F1278" s="172" t="s">
        <v>129</v>
      </c>
      <c r="G1278" s="173" t="s">
        <v>186</v>
      </c>
      <c r="H1278" s="173"/>
      <c r="I1278" s="173"/>
      <c r="J1278" s="105">
        <v>104246</v>
      </c>
      <c r="K1278" s="197" t="str">
        <f>VLOOKUP(J1278,'[3]Item List (3)'!A$1:B$110000,2,FALSE)</f>
        <v>IN. 208</v>
      </c>
      <c r="L1278" s="105">
        <v>260129016</v>
      </c>
      <c r="M1278" s="198" t="str">
        <f>IF((LEFT(J1278))="2",$L$2,$J$2)</f>
        <v>IR</v>
      </c>
      <c r="N1278" s="153">
        <v>40</v>
      </c>
      <c r="O1278" s="199">
        <f t="shared" si="521"/>
        <v>90</v>
      </c>
      <c r="P1278" s="153">
        <v>1</v>
      </c>
      <c r="Q1278" s="153">
        <v>253</v>
      </c>
      <c r="R1278" s="153"/>
      <c r="S1278" s="153"/>
      <c r="T1278" s="153"/>
      <c r="U1278" s="209">
        <f t="shared" si="522"/>
        <v>253</v>
      </c>
      <c r="V1278" s="153">
        <v>180</v>
      </c>
      <c r="W1278" s="153"/>
      <c r="X1278" s="153"/>
      <c r="Y1278" s="153"/>
      <c r="Z1278" s="153"/>
      <c r="AA1278" s="153"/>
      <c r="AB1278" s="153"/>
      <c r="AC1278" s="153"/>
      <c r="AD1278" s="153"/>
      <c r="AE1278" s="153"/>
      <c r="AF1278" s="153"/>
      <c r="AG1278" s="153"/>
      <c r="AH1278" s="153"/>
      <c r="AI1278" s="153"/>
      <c r="AJ1278" s="153"/>
      <c r="AK1278" s="153"/>
      <c r="AL1278" s="153"/>
      <c r="AM1278" s="153"/>
      <c r="AN1278" s="153"/>
      <c r="AO1278" s="153"/>
      <c r="AP1278" s="153"/>
      <c r="AQ1278" s="153"/>
      <c r="AR1278" s="153">
        <v>300</v>
      </c>
      <c r="AS1278" s="153"/>
      <c r="AT1278" s="153"/>
      <c r="AU1278" s="153"/>
      <c r="AV1278" s="153"/>
      <c r="AW1278" s="153"/>
      <c r="AX1278" s="153"/>
      <c r="AY1278" s="153"/>
      <c r="AZ1278" s="153"/>
      <c r="BA1278" s="153"/>
      <c r="BB1278" s="153"/>
      <c r="BC1278" s="153"/>
      <c r="BD1278" s="153"/>
      <c r="BE1278" s="153"/>
      <c r="BF1278" s="153"/>
      <c r="BG1278" s="223">
        <f t="shared" si="523"/>
        <v>480</v>
      </c>
      <c r="BH1278" s="224">
        <f t="shared" si="526"/>
        <v>8</v>
      </c>
      <c r="BI1278" s="225">
        <f t="shared" si="527"/>
        <v>3</v>
      </c>
      <c r="BJ1278" s="225">
        <f t="shared" si="528"/>
        <v>37.5</v>
      </c>
      <c r="BK1278" s="226">
        <f t="shared" si="529"/>
        <v>93.7037037037037</v>
      </c>
      <c r="BL1278" s="226">
        <f t="shared" si="530"/>
        <v>100</v>
      </c>
      <c r="BM1278" s="226">
        <f t="shared" si="524"/>
        <v>35.1388888888889</v>
      </c>
      <c r="BN1278" s="237">
        <f t="shared" si="531"/>
        <v>0</v>
      </c>
      <c r="BO1278" s="237">
        <f t="shared" si="532"/>
        <v>720</v>
      </c>
      <c r="BP1278" s="237">
        <f t="shared" si="533"/>
        <v>5</v>
      </c>
      <c r="BQ1278" s="238">
        <f t="shared" si="534"/>
        <v>450</v>
      </c>
      <c r="BW1278" s="153">
        <f t="shared" si="520"/>
        <v>253</v>
      </c>
    </row>
    <row r="1279" spans="1:75">
      <c r="A1279" s="170">
        <v>1336</v>
      </c>
      <c r="B1279" s="171">
        <v>46071</v>
      </c>
      <c r="C1279" s="223" t="s">
        <v>97</v>
      </c>
      <c r="D1279" s="130" t="str">
        <f t="shared" ref="D1279:D1289" si="535">LEFT(E1279,2)</f>
        <v>IG</v>
      </c>
      <c r="E1279" s="172" t="s">
        <v>132</v>
      </c>
      <c r="F1279" s="172" t="s">
        <v>134</v>
      </c>
      <c r="G1279" s="173" t="s">
        <v>187</v>
      </c>
      <c r="H1279" s="173"/>
      <c r="I1279" s="173"/>
      <c r="J1279" s="105">
        <v>104249</v>
      </c>
      <c r="K1279" s="197" t="str">
        <f>VLOOKUP(J1279,'[3]Item List (3)'!A$1:B$110000,2,FALSE)</f>
        <v>IW. BDA-4003</v>
      </c>
      <c r="L1279" s="105">
        <v>260120002</v>
      </c>
      <c r="M1279" s="198" t="str">
        <f>IF((LEFT(J1279))="2",$L$2,$J$2)</f>
        <v>IR</v>
      </c>
      <c r="N1279" s="153">
        <v>20</v>
      </c>
      <c r="O1279" s="199">
        <f t="shared" si="521"/>
        <v>180</v>
      </c>
      <c r="P1279" s="153">
        <v>1</v>
      </c>
      <c r="Q1279" s="153">
        <v>1170</v>
      </c>
      <c r="R1279" s="153"/>
      <c r="S1279" s="153">
        <v>6</v>
      </c>
      <c r="T1279" s="153"/>
      <c r="U1279" s="209">
        <f t="shared" si="522"/>
        <v>1176</v>
      </c>
      <c r="V1279" s="153">
        <v>435</v>
      </c>
      <c r="W1279" s="153"/>
      <c r="X1279" s="153">
        <v>10</v>
      </c>
      <c r="Y1279" s="153"/>
      <c r="Z1279" s="153"/>
      <c r="AA1279" s="153"/>
      <c r="AB1279" s="153"/>
      <c r="AC1279" s="153"/>
      <c r="AD1279" s="153"/>
      <c r="AE1279" s="153"/>
      <c r="AF1279" s="153"/>
      <c r="AG1279" s="153"/>
      <c r="AH1279" s="153"/>
      <c r="AI1279" s="153"/>
      <c r="AJ1279" s="153"/>
      <c r="AK1279" s="153"/>
      <c r="AL1279" s="153"/>
      <c r="AM1279" s="153"/>
      <c r="AN1279" s="153"/>
      <c r="AO1279" s="153"/>
      <c r="AP1279" s="153">
        <v>20</v>
      </c>
      <c r="AQ1279" s="153"/>
      <c r="AR1279" s="153"/>
      <c r="AS1279" s="153"/>
      <c r="AT1279" s="153"/>
      <c r="AU1279" s="153"/>
      <c r="AV1279" s="153"/>
      <c r="AW1279" s="153"/>
      <c r="AX1279" s="153"/>
      <c r="AY1279" s="153"/>
      <c r="AZ1279" s="153">
        <v>15</v>
      </c>
      <c r="BA1279" s="153"/>
      <c r="BB1279" s="153"/>
      <c r="BC1279" s="153"/>
      <c r="BD1279" s="153"/>
      <c r="BE1279" s="153"/>
      <c r="BF1279" s="153"/>
      <c r="BG1279" s="223">
        <f t="shared" ref="BG1279:BG1289" si="536">SUM(V1279:BF1279)</f>
        <v>480</v>
      </c>
      <c r="BH1279" s="224">
        <f t="shared" si="526"/>
        <v>8</v>
      </c>
      <c r="BI1279" s="225">
        <f t="shared" si="527"/>
        <v>7.25</v>
      </c>
      <c r="BJ1279" s="225">
        <f t="shared" si="528"/>
        <v>90.625</v>
      </c>
      <c r="BK1279" s="226">
        <f t="shared" si="529"/>
        <v>90.1149425287356</v>
      </c>
      <c r="BL1279" s="226">
        <f t="shared" si="530"/>
        <v>99.4897959183673</v>
      </c>
      <c r="BM1279" s="226">
        <f t="shared" ref="BM1279:BM1308" si="537">IFERROR((((BJ1279*BK1279*BL1279)/1000000)*100),0)</f>
        <v>81.25</v>
      </c>
      <c r="BN1279" s="237">
        <f t="shared" si="531"/>
        <v>0.333333333333333</v>
      </c>
      <c r="BO1279" s="237">
        <f t="shared" si="532"/>
        <v>1380</v>
      </c>
      <c r="BP1279" s="237">
        <f t="shared" si="533"/>
        <v>0.416666666666667</v>
      </c>
      <c r="BQ1279" s="238">
        <f t="shared" si="534"/>
        <v>75</v>
      </c>
      <c r="BW1279" s="153">
        <f t="shared" si="520"/>
        <v>1170</v>
      </c>
    </row>
    <row r="1280" spans="1:75">
      <c r="A1280" s="170">
        <v>1337</v>
      </c>
      <c r="B1280" s="171">
        <v>46071</v>
      </c>
      <c r="C1280" s="223" t="s">
        <v>99</v>
      </c>
      <c r="D1280" s="130" t="str">
        <f t="shared" si="535"/>
        <v>IG</v>
      </c>
      <c r="E1280" s="172" t="s">
        <v>132</v>
      </c>
      <c r="F1280" s="172" t="s">
        <v>134</v>
      </c>
      <c r="G1280" s="173" t="s">
        <v>148</v>
      </c>
      <c r="H1280" s="173"/>
      <c r="I1280" s="173"/>
      <c r="J1280" s="105">
        <v>104249</v>
      </c>
      <c r="K1280" s="197" t="str">
        <f>VLOOKUP(J1280,'[3]Item List (3)'!A$1:B$110000,2,FALSE)</f>
        <v>IW. BDA-4003</v>
      </c>
      <c r="L1280" s="105">
        <v>260120002</v>
      </c>
      <c r="M1280" s="198" t="str">
        <f>IF((LEFT(J1280))="2",$L$2,$J$2)</f>
        <v>IR</v>
      </c>
      <c r="N1280" s="153">
        <v>20</v>
      </c>
      <c r="O1280" s="199">
        <f t="shared" si="521"/>
        <v>180</v>
      </c>
      <c r="P1280" s="153">
        <v>1</v>
      </c>
      <c r="Q1280" s="153">
        <v>1394</v>
      </c>
      <c r="R1280" s="153"/>
      <c r="S1280" s="153">
        <v>6</v>
      </c>
      <c r="T1280" s="153"/>
      <c r="U1280" s="209">
        <f t="shared" si="522"/>
        <v>1400</v>
      </c>
      <c r="V1280" s="153">
        <v>460</v>
      </c>
      <c r="W1280" s="153"/>
      <c r="X1280" s="153"/>
      <c r="Y1280" s="153"/>
      <c r="Z1280" s="153"/>
      <c r="AA1280" s="153"/>
      <c r="AB1280" s="153"/>
      <c r="AC1280" s="153"/>
      <c r="AD1280" s="153"/>
      <c r="AE1280" s="153"/>
      <c r="AF1280" s="153"/>
      <c r="AG1280" s="153"/>
      <c r="AH1280" s="153"/>
      <c r="AI1280" s="153"/>
      <c r="AJ1280" s="153"/>
      <c r="AK1280" s="153"/>
      <c r="AL1280" s="153"/>
      <c r="AM1280" s="153"/>
      <c r="AN1280" s="153"/>
      <c r="AO1280" s="153"/>
      <c r="AP1280" s="153">
        <v>20</v>
      </c>
      <c r="AQ1280" s="153"/>
      <c r="AR1280" s="153"/>
      <c r="AS1280" s="153"/>
      <c r="AT1280" s="153"/>
      <c r="AU1280" s="153"/>
      <c r="AV1280" s="153"/>
      <c r="AW1280" s="153"/>
      <c r="AX1280" s="153"/>
      <c r="AY1280" s="153"/>
      <c r="AZ1280" s="153"/>
      <c r="BA1280" s="153"/>
      <c r="BB1280" s="153"/>
      <c r="BC1280" s="153"/>
      <c r="BD1280" s="153"/>
      <c r="BE1280" s="153"/>
      <c r="BF1280" s="153"/>
      <c r="BG1280" s="223">
        <f t="shared" si="536"/>
        <v>480</v>
      </c>
      <c r="BH1280" s="224">
        <f t="shared" si="526"/>
        <v>8</v>
      </c>
      <c r="BI1280" s="225">
        <f t="shared" si="527"/>
        <v>7.66666666666667</v>
      </c>
      <c r="BJ1280" s="225">
        <f t="shared" si="528"/>
        <v>95.8333333333333</v>
      </c>
      <c r="BK1280" s="226">
        <f t="shared" si="529"/>
        <v>101.449275362319</v>
      </c>
      <c r="BL1280" s="226">
        <f t="shared" si="530"/>
        <v>99.5714285714286</v>
      </c>
      <c r="BM1280" s="226">
        <f t="shared" si="537"/>
        <v>96.8055555555557</v>
      </c>
      <c r="BN1280" s="237">
        <f t="shared" si="531"/>
        <v>0.333333333333333</v>
      </c>
      <c r="BO1280" s="237">
        <f t="shared" si="532"/>
        <v>1380</v>
      </c>
      <c r="BP1280" s="237">
        <f t="shared" si="533"/>
        <v>0</v>
      </c>
      <c r="BQ1280" s="238">
        <f t="shared" si="534"/>
        <v>0</v>
      </c>
      <c r="BR1280" s="140">
        <v>2</v>
      </c>
      <c r="BT1280" s="140">
        <v>1</v>
      </c>
      <c r="BU1280" s="141">
        <v>1</v>
      </c>
      <c r="BW1280" s="153">
        <f t="shared" si="520"/>
        <v>1394</v>
      </c>
    </row>
    <row r="1281" spans="1:75">
      <c r="A1281" s="170">
        <v>1338</v>
      </c>
      <c r="B1281" s="171">
        <v>46071</v>
      </c>
      <c r="C1281" s="223" t="s">
        <v>97</v>
      </c>
      <c r="D1281" s="130" t="str">
        <f t="shared" si="535"/>
        <v>IG</v>
      </c>
      <c r="E1281" s="172" t="s">
        <v>133</v>
      </c>
      <c r="F1281" s="172" t="s">
        <v>134</v>
      </c>
      <c r="G1281" s="173" t="s">
        <v>136</v>
      </c>
      <c r="H1281" s="173"/>
      <c r="I1281" s="173"/>
      <c r="J1281" s="105">
        <v>100742</v>
      </c>
      <c r="K1281" s="197" t="str">
        <f>VLOOKUP(J1281,'[3]Item List (3)'!A$1:B$110000,2,FALSE)</f>
        <v>IR.IR 32X41X28 </v>
      </c>
      <c r="L1281" s="105">
        <v>260127002</v>
      </c>
      <c r="M1281" s="198" t="str">
        <f>IF((LEFT(J1281))="2",$L$2,$J$2)</f>
        <v>IR</v>
      </c>
      <c r="N1281" s="153">
        <v>35</v>
      </c>
      <c r="O1281" s="199">
        <f t="shared" si="521"/>
        <v>102.857142857143</v>
      </c>
      <c r="P1281" s="153">
        <v>1</v>
      </c>
      <c r="Q1281" s="153">
        <v>635</v>
      </c>
      <c r="R1281" s="153">
        <v>8</v>
      </c>
      <c r="S1281" s="153">
        <v>4</v>
      </c>
      <c r="T1281" s="153"/>
      <c r="U1281" s="209">
        <f t="shared" ref="U1281:U1303" si="538">Q1281+S1281+T1281</f>
        <v>639</v>
      </c>
      <c r="V1281" s="153">
        <v>415</v>
      </c>
      <c r="W1281" s="153"/>
      <c r="X1281" s="153"/>
      <c r="Y1281" s="153"/>
      <c r="Z1281" s="153">
        <v>10</v>
      </c>
      <c r="AA1281" s="153"/>
      <c r="AB1281" s="153"/>
      <c r="AC1281" s="153"/>
      <c r="AD1281" s="153"/>
      <c r="AE1281" s="153"/>
      <c r="AF1281" s="153"/>
      <c r="AG1281" s="153"/>
      <c r="AH1281" s="153"/>
      <c r="AI1281" s="153"/>
      <c r="AJ1281" s="153"/>
      <c r="AK1281" s="153"/>
      <c r="AL1281" s="153"/>
      <c r="AM1281" s="153"/>
      <c r="AN1281" s="153"/>
      <c r="AO1281" s="153"/>
      <c r="AP1281" s="153">
        <v>30</v>
      </c>
      <c r="AQ1281" s="153"/>
      <c r="AR1281" s="153"/>
      <c r="AS1281" s="153"/>
      <c r="AT1281" s="153"/>
      <c r="AU1281" s="153"/>
      <c r="AV1281" s="153"/>
      <c r="AW1281" s="153"/>
      <c r="AX1281" s="153"/>
      <c r="AY1281" s="153"/>
      <c r="AZ1281" s="153">
        <v>15</v>
      </c>
      <c r="BA1281" s="153"/>
      <c r="BB1281" s="153">
        <v>10</v>
      </c>
      <c r="BC1281" s="153"/>
      <c r="BD1281" s="153"/>
      <c r="BE1281" s="153"/>
      <c r="BF1281" s="153"/>
      <c r="BG1281" s="223">
        <f t="shared" si="536"/>
        <v>480</v>
      </c>
      <c r="BH1281" s="224">
        <f t="shared" si="526"/>
        <v>8</v>
      </c>
      <c r="BI1281" s="225">
        <f t="shared" si="527"/>
        <v>6.91666666666667</v>
      </c>
      <c r="BJ1281" s="225">
        <f t="shared" si="528"/>
        <v>86.4583333333333</v>
      </c>
      <c r="BK1281" s="226">
        <f t="shared" si="529"/>
        <v>89.8192771084337</v>
      </c>
      <c r="BL1281" s="226">
        <f t="shared" si="530"/>
        <v>98.1220657276995</v>
      </c>
      <c r="BM1281" s="226">
        <f t="shared" si="537"/>
        <v>76.1979166666666</v>
      </c>
      <c r="BN1281" s="237">
        <f t="shared" si="531"/>
        <v>0.5</v>
      </c>
      <c r="BO1281" s="237">
        <f t="shared" si="532"/>
        <v>771.428571428571</v>
      </c>
      <c r="BP1281" s="237">
        <f t="shared" si="533"/>
        <v>0.583333333333333</v>
      </c>
      <c r="BQ1281" s="238">
        <f t="shared" si="534"/>
        <v>60</v>
      </c>
      <c r="BW1281" s="153">
        <f t="shared" si="520"/>
        <v>635</v>
      </c>
    </row>
    <row r="1282" spans="1:75">
      <c r="A1282" s="170">
        <v>1339</v>
      </c>
      <c r="B1282" s="171">
        <v>46071</v>
      </c>
      <c r="C1282" s="223" t="s">
        <v>99</v>
      </c>
      <c r="D1282" s="130" t="str">
        <f t="shared" si="535"/>
        <v>IG</v>
      </c>
      <c r="E1282" s="172" t="s">
        <v>133</v>
      </c>
      <c r="F1282" s="172" t="s">
        <v>134</v>
      </c>
      <c r="G1282" s="173" t="s">
        <v>183</v>
      </c>
      <c r="H1282" s="173"/>
      <c r="I1282" s="173"/>
      <c r="J1282" s="105">
        <v>100742</v>
      </c>
      <c r="K1282" s="197" t="str">
        <f>VLOOKUP(J1282,'[3]Item List (3)'!A$1:B$110000,2,FALSE)</f>
        <v>IR.IR 32X41X28 </v>
      </c>
      <c r="L1282" s="105">
        <v>260127002</v>
      </c>
      <c r="M1282" s="198" t="str">
        <f>IF((LEFT(J1282))="2",$L$2,$J$2)</f>
        <v>IR</v>
      </c>
      <c r="N1282" s="153">
        <v>35</v>
      </c>
      <c r="O1282" s="199">
        <f t="shared" si="521"/>
        <v>102.857142857143</v>
      </c>
      <c r="P1282" s="153">
        <v>1</v>
      </c>
      <c r="Q1282" s="153">
        <v>675</v>
      </c>
      <c r="R1282" s="153">
        <v>6</v>
      </c>
      <c r="S1282" s="153">
        <v>5</v>
      </c>
      <c r="T1282" s="153"/>
      <c r="U1282" s="209">
        <f t="shared" si="538"/>
        <v>680</v>
      </c>
      <c r="V1282" s="153">
        <v>440</v>
      </c>
      <c r="W1282" s="153"/>
      <c r="X1282" s="153"/>
      <c r="Y1282" s="153"/>
      <c r="Z1282" s="153"/>
      <c r="AA1282" s="153"/>
      <c r="AB1282" s="153"/>
      <c r="AC1282" s="153"/>
      <c r="AD1282" s="153"/>
      <c r="AE1282" s="153"/>
      <c r="AF1282" s="153"/>
      <c r="AG1282" s="153"/>
      <c r="AH1282" s="153"/>
      <c r="AI1282" s="153"/>
      <c r="AJ1282" s="153"/>
      <c r="AK1282" s="153"/>
      <c r="AL1282" s="153"/>
      <c r="AM1282" s="153"/>
      <c r="AN1282" s="153"/>
      <c r="AO1282" s="153"/>
      <c r="AP1282" s="153">
        <v>30</v>
      </c>
      <c r="AQ1282" s="153"/>
      <c r="AR1282" s="153"/>
      <c r="AS1282" s="153"/>
      <c r="AT1282" s="153"/>
      <c r="AU1282" s="153"/>
      <c r="AV1282" s="153"/>
      <c r="AW1282" s="153"/>
      <c r="AX1282" s="153"/>
      <c r="AY1282" s="153"/>
      <c r="AZ1282" s="153"/>
      <c r="BA1282" s="153"/>
      <c r="BB1282" s="153"/>
      <c r="BC1282" s="153">
        <v>10</v>
      </c>
      <c r="BD1282" s="153"/>
      <c r="BE1282" s="153"/>
      <c r="BF1282" s="153"/>
      <c r="BG1282" s="223">
        <f t="shared" si="536"/>
        <v>480</v>
      </c>
      <c r="BH1282" s="224">
        <f t="shared" si="526"/>
        <v>8</v>
      </c>
      <c r="BI1282" s="225">
        <f t="shared" si="527"/>
        <v>7.33333333333333</v>
      </c>
      <c r="BJ1282" s="225">
        <f t="shared" si="528"/>
        <v>91.6666666666667</v>
      </c>
      <c r="BK1282" s="226">
        <f t="shared" si="529"/>
        <v>90.1515151515152</v>
      </c>
      <c r="BL1282" s="226">
        <f t="shared" si="530"/>
        <v>98.3823529411765</v>
      </c>
      <c r="BM1282" s="226">
        <f t="shared" si="537"/>
        <v>81.3020833333334</v>
      </c>
      <c r="BN1282" s="237">
        <f t="shared" si="531"/>
        <v>0.5</v>
      </c>
      <c r="BO1282" s="237">
        <f t="shared" si="532"/>
        <v>771.428571428571</v>
      </c>
      <c r="BP1282" s="237">
        <f t="shared" si="533"/>
        <v>0.166666666666667</v>
      </c>
      <c r="BQ1282" s="238">
        <f t="shared" si="534"/>
        <v>17.1428571428571</v>
      </c>
      <c r="BR1282" s="140">
        <v>1</v>
      </c>
      <c r="BT1282" s="140">
        <v>1</v>
      </c>
      <c r="BU1282" s="141">
        <v>1</v>
      </c>
      <c r="BW1282" s="153">
        <f t="shared" si="520"/>
        <v>675</v>
      </c>
    </row>
    <row r="1283" spans="1:75">
      <c r="A1283" s="170">
        <v>1340</v>
      </c>
      <c r="B1283" s="171">
        <v>46071</v>
      </c>
      <c r="C1283" s="223" t="s">
        <v>97</v>
      </c>
      <c r="D1283" s="130" t="str">
        <f t="shared" si="535"/>
        <v>IG</v>
      </c>
      <c r="E1283" s="172" t="s">
        <v>137</v>
      </c>
      <c r="F1283" s="172"/>
      <c r="G1283" s="173"/>
      <c r="H1283" s="173"/>
      <c r="I1283" s="173"/>
      <c r="J1283" s="105"/>
      <c r="K1283" s="197" t="e">
        <f>VLOOKUP(J1283,'[3]Item List (3)'!A$1:B$110000,2,FALSE)</f>
        <v>#N/A</v>
      </c>
      <c r="L1283" s="105"/>
      <c r="M1283" s="198" t="str">
        <f>IF((LEFT(J1283))="2",$L$2,$J$2)</f>
        <v>IR</v>
      </c>
      <c r="N1283" s="153"/>
      <c r="O1283" s="199" t="str">
        <f t="shared" ref="O1283:O1292" si="539">IFERROR(3600/N1283,"")</f>
        <v/>
      </c>
      <c r="P1283" s="153"/>
      <c r="Q1283" s="153"/>
      <c r="R1283" s="153"/>
      <c r="S1283" s="153"/>
      <c r="T1283" s="153"/>
      <c r="U1283" s="209">
        <f t="shared" si="538"/>
        <v>0</v>
      </c>
      <c r="V1283" s="153"/>
      <c r="W1283" s="153"/>
      <c r="X1283" s="153"/>
      <c r="Y1283" s="153"/>
      <c r="Z1283" s="153"/>
      <c r="AA1283" s="153"/>
      <c r="AB1283" s="153"/>
      <c r="AC1283" s="153"/>
      <c r="AD1283" s="153"/>
      <c r="AE1283" s="153"/>
      <c r="AF1283" s="153"/>
      <c r="AG1283" s="153"/>
      <c r="AH1283" s="153"/>
      <c r="AI1283" s="153"/>
      <c r="AJ1283" s="153"/>
      <c r="AK1283" s="153"/>
      <c r="AL1283" s="153"/>
      <c r="AM1283" s="153"/>
      <c r="AN1283" s="153"/>
      <c r="AO1283" s="153"/>
      <c r="AP1283" s="153"/>
      <c r="AQ1283" s="153"/>
      <c r="AR1283" s="153">
        <v>480</v>
      </c>
      <c r="AS1283" s="153"/>
      <c r="AT1283" s="153"/>
      <c r="AU1283" s="153"/>
      <c r="AV1283" s="153"/>
      <c r="AW1283" s="153"/>
      <c r="AX1283" s="153"/>
      <c r="AY1283" s="153"/>
      <c r="AZ1283" s="153"/>
      <c r="BA1283" s="153"/>
      <c r="BB1283" s="153"/>
      <c r="BC1283" s="153"/>
      <c r="BD1283" s="153"/>
      <c r="BE1283" s="153"/>
      <c r="BF1283" s="153"/>
      <c r="BG1283" s="223">
        <f t="shared" si="536"/>
        <v>480</v>
      </c>
      <c r="BH1283" s="224">
        <f t="shared" si="526"/>
        <v>8</v>
      </c>
      <c r="BI1283" s="225">
        <f t="shared" si="527"/>
        <v>0</v>
      </c>
      <c r="BJ1283" s="225">
        <f t="shared" si="528"/>
        <v>0</v>
      </c>
      <c r="BK1283" s="226">
        <f t="shared" si="529"/>
        <v>0</v>
      </c>
      <c r="BL1283" s="226">
        <f t="shared" si="530"/>
        <v>0</v>
      </c>
      <c r="BM1283" s="226">
        <f t="shared" si="537"/>
        <v>0</v>
      </c>
      <c r="BN1283" s="237">
        <f t="shared" si="531"/>
        <v>0</v>
      </c>
      <c r="BO1283" s="237">
        <f t="shared" si="532"/>
        <v>0</v>
      </c>
      <c r="BP1283" s="237">
        <f t="shared" si="533"/>
        <v>8</v>
      </c>
      <c r="BQ1283" s="238">
        <f t="shared" si="534"/>
        <v>0</v>
      </c>
      <c r="BW1283" s="153">
        <f t="shared" si="520"/>
        <v>0</v>
      </c>
    </row>
    <row r="1284" spans="1:75">
      <c r="A1284" s="170">
        <v>1341</v>
      </c>
      <c r="B1284" s="171">
        <v>46071</v>
      </c>
      <c r="C1284" s="223" t="s">
        <v>99</v>
      </c>
      <c r="D1284" s="130" t="str">
        <f t="shared" si="535"/>
        <v>IG</v>
      </c>
      <c r="E1284" s="172" t="s">
        <v>137</v>
      </c>
      <c r="F1284" s="172" t="s">
        <v>134</v>
      </c>
      <c r="G1284" s="173" t="s">
        <v>185</v>
      </c>
      <c r="H1284" s="173"/>
      <c r="I1284" s="173"/>
      <c r="J1284" s="105">
        <v>104246</v>
      </c>
      <c r="K1284" s="197" t="str">
        <f>VLOOKUP(J1284,'[3]Item List (3)'!A$1:B$110000,2,FALSE)</f>
        <v>IN. 208</v>
      </c>
      <c r="L1284" s="105">
        <v>260120003</v>
      </c>
      <c r="M1284" s="198" t="str">
        <f>IF((LEFT(J1284))="2",$L$2,$J$2)</f>
        <v>IR</v>
      </c>
      <c r="N1284" s="153">
        <v>30</v>
      </c>
      <c r="O1284" s="199">
        <f t="shared" si="539"/>
        <v>120</v>
      </c>
      <c r="P1284" s="153">
        <v>1</v>
      </c>
      <c r="Q1284" s="153">
        <v>535</v>
      </c>
      <c r="R1284" s="153">
        <v>57</v>
      </c>
      <c r="S1284" s="153">
        <v>25</v>
      </c>
      <c r="T1284" s="153"/>
      <c r="U1284" s="209">
        <f t="shared" si="538"/>
        <v>560</v>
      </c>
      <c r="V1284" s="153">
        <v>360</v>
      </c>
      <c r="W1284" s="153"/>
      <c r="X1284" s="153"/>
      <c r="Y1284" s="153"/>
      <c r="Z1284" s="153">
        <v>20</v>
      </c>
      <c r="AA1284" s="153"/>
      <c r="AB1284" s="153"/>
      <c r="AC1284" s="153">
        <v>60</v>
      </c>
      <c r="AD1284" s="153"/>
      <c r="AE1284" s="153"/>
      <c r="AF1284" s="153"/>
      <c r="AG1284" s="153"/>
      <c r="AH1284" s="153"/>
      <c r="AI1284" s="153"/>
      <c r="AJ1284" s="153"/>
      <c r="AK1284" s="153"/>
      <c r="AL1284" s="153"/>
      <c r="AM1284" s="153"/>
      <c r="AN1284" s="153"/>
      <c r="AO1284" s="153"/>
      <c r="AP1284" s="153">
        <v>30</v>
      </c>
      <c r="AQ1284" s="153"/>
      <c r="AR1284" s="153"/>
      <c r="AS1284" s="153"/>
      <c r="AT1284" s="153"/>
      <c r="AU1284" s="153"/>
      <c r="AV1284" s="153"/>
      <c r="AW1284" s="153"/>
      <c r="AX1284" s="153"/>
      <c r="AY1284" s="153"/>
      <c r="AZ1284" s="153"/>
      <c r="BA1284" s="153"/>
      <c r="BB1284" s="153"/>
      <c r="BC1284" s="153">
        <v>10</v>
      </c>
      <c r="BD1284" s="153"/>
      <c r="BE1284" s="153"/>
      <c r="BF1284" s="153"/>
      <c r="BG1284" s="223">
        <f t="shared" si="536"/>
        <v>480</v>
      </c>
      <c r="BH1284" s="224">
        <f t="shared" si="526"/>
        <v>8</v>
      </c>
      <c r="BI1284" s="225">
        <f t="shared" si="527"/>
        <v>6</v>
      </c>
      <c r="BJ1284" s="225">
        <f t="shared" si="528"/>
        <v>75</v>
      </c>
      <c r="BK1284" s="226">
        <f t="shared" si="529"/>
        <v>77.7777777777778</v>
      </c>
      <c r="BL1284" s="226">
        <f t="shared" si="530"/>
        <v>85.3571428571428</v>
      </c>
      <c r="BM1284" s="226">
        <f t="shared" si="537"/>
        <v>49.7916666666667</v>
      </c>
      <c r="BN1284" s="237">
        <f t="shared" si="531"/>
        <v>0.5</v>
      </c>
      <c r="BO1284" s="237">
        <f t="shared" si="532"/>
        <v>900</v>
      </c>
      <c r="BP1284" s="237">
        <f t="shared" si="533"/>
        <v>1.5</v>
      </c>
      <c r="BQ1284" s="238">
        <f t="shared" si="534"/>
        <v>180</v>
      </c>
      <c r="BW1284" s="153">
        <f t="shared" si="520"/>
        <v>535</v>
      </c>
    </row>
    <row r="1285" spans="1:75">
      <c r="A1285" s="170">
        <v>1342</v>
      </c>
      <c r="B1285" s="171">
        <v>46071</v>
      </c>
      <c r="C1285" s="223" t="s">
        <v>97</v>
      </c>
      <c r="D1285" s="130" t="str">
        <f t="shared" si="535"/>
        <v>IG</v>
      </c>
      <c r="E1285" s="172" t="s">
        <v>138</v>
      </c>
      <c r="F1285" s="172" t="s">
        <v>134</v>
      </c>
      <c r="G1285" s="173" t="s">
        <v>123</v>
      </c>
      <c r="H1285" s="173"/>
      <c r="I1285" s="173"/>
      <c r="J1285" s="105">
        <v>208497</v>
      </c>
      <c r="K1285" s="197" t="str">
        <f>VLOOKUP(J1285,'[3]Item List (3)'!A$1:B$110000,2,FALSE)</f>
        <v>NB.OR 95076 </v>
      </c>
      <c r="L1285" s="105">
        <v>260129019</v>
      </c>
      <c r="M1285" s="198" t="str">
        <f>IF((LEFT(J1285))="2",$L$2,$J$2)</f>
        <v>OR</v>
      </c>
      <c r="N1285" s="153">
        <v>35</v>
      </c>
      <c r="O1285" s="199">
        <f t="shared" si="539"/>
        <v>102.857142857143</v>
      </c>
      <c r="P1285" s="153">
        <v>1</v>
      </c>
      <c r="Q1285" s="153">
        <v>558</v>
      </c>
      <c r="R1285" s="153"/>
      <c r="S1285" s="153">
        <v>1</v>
      </c>
      <c r="T1285" s="153"/>
      <c r="U1285" s="209">
        <f t="shared" si="538"/>
        <v>559</v>
      </c>
      <c r="V1285" s="153">
        <v>430</v>
      </c>
      <c r="W1285" s="153"/>
      <c r="X1285" s="153"/>
      <c r="Y1285" s="153"/>
      <c r="Z1285" s="153">
        <v>10</v>
      </c>
      <c r="AA1285" s="153"/>
      <c r="AB1285" s="153"/>
      <c r="AC1285" s="153"/>
      <c r="AD1285" s="153"/>
      <c r="AE1285" s="153">
        <v>5</v>
      </c>
      <c r="AF1285" s="153"/>
      <c r="AG1285" s="153"/>
      <c r="AH1285" s="153"/>
      <c r="AI1285" s="153"/>
      <c r="AJ1285" s="153"/>
      <c r="AK1285" s="153"/>
      <c r="AL1285" s="153"/>
      <c r="AM1285" s="153"/>
      <c r="AN1285" s="153"/>
      <c r="AO1285" s="153"/>
      <c r="AP1285" s="153">
        <v>20</v>
      </c>
      <c r="AQ1285" s="153"/>
      <c r="AR1285" s="153"/>
      <c r="AS1285" s="153"/>
      <c r="AT1285" s="153"/>
      <c r="AU1285" s="153"/>
      <c r="AV1285" s="153"/>
      <c r="AW1285" s="153"/>
      <c r="AX1285" s="153"/>
      <c r="AY1285" s="153"/>
      <c r="AZ1285" s="153">
        <v>15</v>
      </c>
      <c r="BA1285" s="153"/>
      <c r="BB1285" s="153"/>
      <c r="BC1285" s="153"/>
      <c r="BD1285" s="153"/>
      <c r="BE1285" s="153"/>
      <c r="BF1285" s="153"/>
      <c r="BG1285" s="223">
        <f t="shared" si="536"/>
        <v>480</v>
      </c>
      <c r="BH1285" s="224">
        <f t="shared" si="526"/>
        <v>8</v>
      </c>
      <c r="BI1285" s="225">
        <f t="shared" si="527"/>
        <v>7.16666666666667</v>
      </c>
      <c r="BJ1285" s="225">
        <f t="shared" si="528"/>
        <v>89.5833333333333</v>
      </c>
      <c r="BK1285" s="226">
        <f t="shared" si="529"/>
        <v>75.8333333333333</v>
      </c>
      <c r="BL1285" s="226">
        <f t="shared" si="530"/>
        <v>99.8211091234347</v>
      </c>
      <c r="BM1285" s="226">
        <f t="shared" si="537"/>
        <v>67.8124999999999</v>
      </c>
      <c r="BN1285" s="237">
        <f t="shared" si="531"/>
        <v>0.333333333333333</v>
      </c>
      <c r="BO1285" s="237">
        <f t="shared" si="532"/>
        <v>788.571428571429</v>
      </c>
      <c r="BP1285" s="237">
        <f t="shared" si="533"/>
        <v>0.5</v>
      </c>
      <c r="BQ1285" s="238">
        <f t="shared" si="534"/>
        <v>51.4285714285714</v>
      </c>
      <c r="BW1285" s="153">
        <f t="shared" si="520"/>
        <v>558</v>
      </c>
    </row>
    <row r="1286" spans="1:75">
      <c r="A1286" s="170">
        <v>1343</v>
      </c>
      <c r="B1286" s="171">
        <v>46071</v>
      </c>
      <c r="C1286" s="223" t="s">
        <v>99</v>
      </c>
      <c r="D1286" s="130" t="str">
        <f t="shared" si="535"/>
        <v>IG</v>
      </c>
      <c r="E1286" s="172" t="s">
        <v>138</v>
      </c>
      <c r="F1286" s="172" t="s">
        <v>134</v>
      </c>
      <c r="G1286" s="173" t="s">
        <v>176</v>
      </c>
      <c r="H1286" s="173"/>
      <c r="I1286" s="173"/>
      <c r="J1286" s="105">
        <v>208497</v>
      </c>
      <c r="K1286" s="197" t="str">
        <f>VLOOKUP(J1286,'[3]Item List (3)'!A$1:B$110000,2,FALSE)</f>
        <v>NB.OR 95076 </v>
      </c>
      <c r="L1286" s="105">
        <v>260129019</v>
      </c>
      <c r="M1286" s="198" t="str">
        <f>IF((LEFT(J1286))="2",$L$2,$J$2)</f>
        <v>OR</v>
      </c>
      <c r="N1286" s="153">
        <v>35</v>
      </c>
      <c r="O1286" s="199">
        <f t="shared" si="539"/>
        <v>102.857142857143</v>
      </c>
      <c r="P1286" s="153">
        <v>1</v>
      </c>
      <c r="Q1286" s="153">
        <v>678</v>
      </c>
      <c r="R1286" s="153">
        <v>27</v>
      </c>
      <c r="S1286" s="153"/>
      <c r="T1286" s="153"/>
      <c r="U1286" s="209">
        <f t="shared" si="538"/>
        <v>678</v>
      </c>
      <c r="V1286" s="153">
        <v>455</v>
      </c>
      <c r="W1286" s="153"/>
      <c r="X1286" s="153"/>
      <c r="Y1286" s="153"/>
      <c r="Z1286" s="153"/>
      <c r="AA1286" s="153"/>
      <c r="AB1286" s="153"/>
      <c r="AC1286" s="153"/>
      <c r="AD1286" s="153"/>
      <c r="AE1286" s="153"/>
      <c r="AF1286" s="153"/>
      <c r="AG1286" s="153"/>
      <c r="AH1286" s="153"/>
      <c r="AI1286" s="153"/>
      <c r="AJ1286" s="153"/>
      <c r="AK1286" s="153"/>
      <c r="AL1286" s="153"/>
      <c r="AM1286" s="153"/>
      <c r="AN1286" s="153"/>
      <c r="AO1286" s="153"/>
      <c r="AP1286" s="153">
        <v>20</v>
      </c>
      <c r="AQ1286" s="153"/>
      <c r="AR1286" s="153"/>
      <c r="AS1286" s="153"/>
      <c r="AT1286" s="153"/>
      <c r="AU1286" s="153"/>
      <c r="AV1286" s="153"/>
      <c r="AW1286" s="153"/>
      <c r="AX1286" s="153"/>
      <c r="AY1286" s="153"/>
      <c r="AZ1286" s="153"/>
      <c r="BA1286" s="153"/>
      <c r="BB1286" s="153"/>
      <c r="BC1286" s="153"/>
      <c r="BD1286" s="153"/>
      <c r="BE1286" s="153">
        <v>5</v>
      </c>
      <c r="BF1286" s="153"/>
      <c r="BG1286" s="223">
        <f t="shared" si="536"/>
        <v>480</v>
      </c>
      <c r="BH1286" s="224">
        <f t="shared" si="526"/>
        <v>8</v>
      </c>
      <c r="BI1286" s="225">
        <f t="shared" si="527"/>
        <v>7.58333333333333</v>
      </c>
      <c r="BJ1286" s="225">
        <f t="shared" si="528"/>
        <v>94.7916666666667</v>
      </c>
      <c r="BK1286" s="226">
        <f t="shared" si="529"/>
        <v>86.9230769230769</v>
      </c>
      <c r="BL1286" s="226">
        <f t="shared" si="530"/>
        <v>96.0176991150443</v>
      </c>
      <c r="BM1286" s="226">
        <f t="shared" si="537"/>
        <v>79.1145833333333</v>
      </c>
      <c r="BN1286" s="237">
        <f t="shared" si="531"/>
        <v>0.416666666666667</v>
      </c>
      <c r="BO1286" s="237">
        <f t="shared" si="532"/>
        <v>780</v>
      </c>
      <c r="BP1286" s="237">
        <f t="shared" si="533"/>
        <v>0</v>
      </c>
      <c r="BQ1286" s="238">
        <f t="shared" si="534"/>
        <v>0</v>
      </c>
      <c r="BW1286" s="153">
        <f t="shared" si="520"/>
        <v>678</v>
      </c>
    </row>
    <row r="1287" spans="1:75">
      <c r="A1287" s="170">
        <v>1344</v>
      </c>
      <c r="B1287" s="171">
        <v>46071</v>
      </c>
      <c r="C1287" s="223" t="s">
        <v>97</v>
      </c>
      <c r="D1287" s="130" t="str">
        <f t="shared" si="535"/>
        <v>IG</v>
      </c>
      <c r="E1287" s="172" t="s">
        <v>139</v>
      </c>
      <c r="F1287" s="172"/>
      <c r="G1287" s="173"/>
      <c r="H1287" s="173"/>
      <c r="I1287" s="173"/>
      <c r="J1287" s="105"/>
      <c r="K1287" s="197" t="e">
        <f>VLOOKUP(J1287,'[3]Item List (3)'!A$1:B$110000,2,FALSE)</f>
        <v>#N/A</v>
      </c>
      <c r="L1287" s="105"/>
      <c r="M1287" s="198" t="str">
        <f>IF((LEFT(J1287))="2",$L$2,$J$2)</f>
        <v>IR</v>
      </c>
      <c r="N1287" s="153"/>
      <c r="O1287" s="199" t="str">
        <f t="shared" si="539"/>
        <v/>
      </c>
      <c r="P1287" s="153"/>
      <c r="Q1287" s="153"/>
      <c r="R1287" s="153"/>
      <c r="S1287" s="153"/>
      <c r="T1287" s="153"/>
      <c r="U1287" s="209">
        <f t="shared" si="538"/>
        <v>0</v>
      </c>
      <c r="V1287" s="153"/>
      <c r="W1287" s="153"/>
      <c r="X1287" s="153"/>
      <c r="Y1287" s="153"/>
      <c r="Z1287" s="153"/>
      <c r="AA1287" s="153"/>
      <c r="AB1287" s="153"/>
      <c r="AC1287" s="153"/>
      <c r="AD1287" s="153"/>
      <c r="AE1287" s="153"/>
      <c r="AF1287" s="153"/>
      <c r="AG1287" s="153"/>
      <c r="AH1287" s="153"/>
      <c r="AI1287" s="153"/>
      <c r="AJ1287" s="153"/>
      <c r="AK1287" s="153"/>
      <c r="AL1287" s="153"/>
      <c r="AM1287" s="153"/>
      <c r="AN1287" s="153"/>
      <c r="AO1287" s="153"/>
      <c r="AP1287" s="153"/>
      <c r="AQ1287" s="153"/>
      <c r="AR1287" s="153">
        <v>480</v>
      </c>
      <c r="AS1287" s="153"/>
      <c r="AT1287" s="153"/>
      <c r="AU1287" s="153"/>
      <c r="AV1287" s="153"/>
      <c r="AW1287" s="153"/>
      <c r="AX1287" s="153"/>
      <c r="AY1287" s="153"/>
      <c r="AZ1287" s="153"/>
      <c r="BA1287" s="153"/>
      <c r="BB1287" s="153"/>
      <c r="BC1287" s="153"/>
      <c r="BD1287" s="153"/>
      <c r="BE1287" s="153"/>
      <c r="BF1287" s="153"/>
      <c r="BG1287" s="223">
        <f t="shared" si="536"/>
        <v>480</v>
      </c>
      <c r="BH1287" s="224">
        <f t="shared" si="526"/>
        <v>8</v>
      </c>
      <c r="BI1287" s="225">
        <f t="shared" si="527"/>
        <v>0</v>
      </c>
      <c r="BJ1287" s="225">
        <f t="shared" si="528"/>
        <v>0</v>
      </c>
      <c r="BK1287" s="226">
        <f t="shared" si="529"/>
        <v>0</v>
      </c>
      <c r="BL1287" s="226">
        <f t="shared" si="530"/>
        <v>0</v>
      </c>
      <c r="BM1287" s="226">
        <f t="shared" si="537"/>
        <v>0</v>
      </c>
      <c r="BN1287" s="237">
        <f t="shared" si="531"/>
        <v>0</v>
      </c>
      <c r="BO1287" s="237">
        <f t="shared" si="532"/>
        <v>0</v>
      </c>
      <c r="BP1287" s="237">
        <f t="shared" si="533"/>
        <v>8</v>
      </c>
      <c r="BQ1287" s="238">
        <f t="shared" si="534"/>
        <v>0</v>
      </c>
      <c r="BW1287" s="153">
        <f t="shared" si="520"/>
        <v>0</v>
      </c>
    </row>
    <row r="1288" spans="1:75">
      <c r="A1288" s="170">
        <v>1345</v>
      </c>
      <c r="B1288" s="171">
        <v>46071</v>
      </c>
      <c r="C1288" s="223" t="s">
        <v>99</v>
      </c>
      <c r="D1288" s="130" t="str">
        <f t="shared" si="535"/>
        <v>IG</v>
      </c>
      <c r="E1288" s="172" t="s">
        <v>139</v>
      </c>
      <c r="F1288" s="172"/>
      <c r="G1288" s="173"/>
      <c r="H1288" s="173"/>
      <c r="I1288" s="173"/>
      <c r="J1288" s="105"/>
      <c r="K1288" s="197" t="e">
        <f>VLOOKUP(J1288,'[3]Item List (3)'!A$1:B$110000,2,FALSE)</f>
        <v>#N/A</v>
      </c>
      <c r="L1288" s="105"/>
      <c r="M1288" s="198" t="str">
        <f>IF((LEFT(J1288))="2",$L$2,$J$2)</f>
        <v>IR</v>
      </c>
      <c r="N1288" s="153"/>
      <c r="O1288" s="199" t="str">
        <f t="shared" si="539"/>
        <v/>
      </c>
      <c r="P1288" s="153"/>
      <c r="Q1288" s="153"/>
      <c r="R1288" s="153"/>
      <c r="S1288" s="153"/>
      <c r="T1288" s="153"/>
      <c r="U1288" s="209">
        <f t="shared" si="538"/>
        <v>0</v>
      </c>
      <c r="V1288" s="153"/>
      <c r="W1288" s="153"/>
      <c r="X1288" s="153"/>
      <c r="Y1288" s="153"/>
      <c r="Z1288" s="153"/>
      <c r="AA1288" s="153"/>
      <c r="AB1288" s="153"/>
      <c r="AC1288" s="153"/>
      <c r="AD1288" s="153"/>
      <c r="AE1288" s="153"/>
      <c r="AF1288" s="153"/>
      <c r="AG1288" s="153"/>
      <c r="AH1288" s="153"/>
      <c r="AI1288" s="153"/>
      <c r="AJ1288" s="153"/>
      <c r="AK1288" s="153"/>
      <c r="AL1288" s="153"/>
      <c r="AM1288" s="153"/>
      <c r="AN1288" s="153"/>
      <c r="AO1288" s="153"/>
      <c r="AP1288" s="153"/>
      <c r="AQ1288" s="153"/>
      <c r="AR1288" s="153"/>
      <c r="AS1288" s="153"/>
      <c r="AT1288" s="153"/>
      <c r="AU1288" s="153"/>
      <c r="AV1288" s="153"/>
      <c r="AW1288" s="153"/>
      <c r="AX1288" s="153"/>
      <c r="AY1288" s="153"/>
      <c r="AZ1288" s="153"/>
      <c r="BA1288" s="153"/>
      <c r="BB1288" s="153"/>
      <c r="BC1288" s="153"/>
      <c r="BD1288" s="153"/>
      <c r="BE1288" s="153"/>
      <c r="BF1288" s="153">
        <v>480</v>
      </c>
      <c r="BG1288" s="223">
        <f t="shared" si="536"/>
        <v>480</v>
      </c>
      <c r="BH1288" s="224">
        <f t="shared" si="526"/>
        <v>8</v>
      </c>
      <c r="BI1288" s="225">
        <f t="shared" si="527"/>
        <v>0</v>
      </c>
      <c r="BJ1288" s="225">
        <f t="shared" si="528"/>
        <v>0</v>
      </c>
      <c r="BK1288" s="226">
        <f t="shared" si="529"/>
        <v>0</v>
      </c>
      <c r="BL1288" s="226">
        <f t="shared" si="530"/>
        <v>0</v>
      </c>
      <c r="BM1288" s="226">
        <f t="shared" si="537"/>
        <v>0</v>
      </c>
      <c r="BN1288" s="237">
        <f t="shared" si="531"/>
        <v>8</v>
      </c>
      <c r="BO1288" s="237">
        <f t="shared" si="532"/>
        <v>0</v>
      </c>
      <c r="BP1288" s="237">
        <f t="shared" si="533"/>
        <v>0</v>
      </c>
      <c r="BQ1288" s="238">
        <f t="shared" si="534"/>
        <v>0</v>
      </c>
      <c r="BW1288" s="153">
        <f t="shared" ref="BW1288:BW1351" si="540">Q1288*P1288</f>
        <v>0</v>
      </c>
    </row>
    <row r="1289" spans="1:75">
      <c r="A1289" s="170">
        <v>1346</v>
      </c>
      <c r="B1289" s="171">
        <v>46071</v>
      </c>
      <c r="C1289" s="223" t="s">
        <v>97</v>
      </c>
      <c r="D1289" s="130" t="str">
        <f t="shared" si="535"/>
        <v>IG</v>
      </c>
      <c r="E1289" s="172" t="s">
        <v>144</v>
      </c>
      <c r="F1289" s="172" t="s">
        <v>134</v>
      </c>
      <c r="G1289" s="173" t="s">
        <v>142</v>
      </c>
      <c r="H1289" s="173"/>
      <c r="I1289" s="173"/>
      <c r="J1289" s="105">
        <v>208246</v>
      </c>
      <c r="K1289" s="197" t="str">
        <f>VLOOKUP(J1289,'[3]Item List (3)'!A$1:B$110000,2,FALSE)</f>
        <v>OR. 208 YY2 </v>
      </c>
      <c r="L1289" s="105">
        <v>260129015</v>
      </c>
      <c r="M1289" s="198" t="str">
        <f>IF((LEFT(J1289))="2",$L$2,$J$2)</f>
        <v>OR</v>
      </c>
      <c r="N1289" s="153">
        <v>20</v>
      </c>
      <c r="O1289" s="199">
        <f t="shared" si="539"/>
        <v>180</v>
      </c>
      <c r="P1289" s="153">
        <v>1</v>
      </c>
      <c r="Q1289" s="153">
        <v>1100</v>
      </c>
      <c r="R1289" s="153"/>
      <c r="S1289" s="153"/>
      <c r="T1289" s="153"/>
      <c r="U1289" s="209">
        <f t="shared" si="538"/>
        <v>1100</v>
      </c>
      <c r="V1289" s="153">
        <v>405</v>
      </c>
      <c r="W1289" s="153"/>
      <c r="X1289" s="153"/>
      <c r="Y1289" s="153"/>
      <c r="Z1289" s="153"/>
      <c r="AA1289" s="153"/>
      <c r="AB1289" s="153"/>
      <c r="AC1289" s="153"/>
      <c r="AD1289" s="153"/>
      <c r="AE1289" s="153"/>
      <c r="AF1289" s="153"/>
      <c r="AG1289" s="153"/>
      <c r="AH1289" s="153"/>
      <c r="AI1289" s="153"/>
      <c r="AJ1289" s="153"/>
      <c r="AK1289" s="153"/>
      <c r="AL1289" s="153"/>
      <c r="AM1289" s="153"/>
      <c r="AN1289" s="153"/>
      <c r="AO1289" s="153"/>
      <c r="AP1289" s="153">
        <v>20</v>
      </c>
      <c r="AQ1289" s="153"/>
      <c r="AR1289" s="153">
        <v>30</v>
      </c>
      <c r="AS1289" s="153"/>
      <c r="AT1289" s="153"/>
      <c r="AU1289" s="153"/>
      <c r="AV1289" s="153"/>
      <c r="AW1289" s="153"/>
      <c r="AX1289" s="153"/>
      <c r="AY1289" s="153"/>
      <c r="AZ1289" s="153">
        <v>15</v>
      </c>
      <c r="BA1289" s="153"/>
      <c r="BB1289" s="153">
        <v>10</v>
      </c>
      <c r="BC1289" s="153"/>
      <c r="BD1289" s="153"/>
      <c r="BE1289" s="153"/>
      <c r="BF1289" s="153"/>
      <c r="BG1289" s="223">
        <f t="shared" si="536"/>
        <v>480</v>
      </c>
      <c r="BH1289" s="224">
        <f t="shared" si="526"/>
        <v>8</v>
      </c>
      <c r="BI1289" s="225">
        <f t="shared" si="527"/>
        <v>6.75</v>
      </c>
      <c r="BJ1289" s="225">
        <f t="shared" si="528"/>
        <v>84.375</v>
      </c>
      <c r="BK1289" s="226">
        <f t="shared" si="529"/>
        <v>90.5349794238683</v>
      </c>
      <c r="BL1289" s="226">
        <f t="shared" si="530"/>
        <v>100</v>
      </c>
      <c r="BM1289" s="226">
        <f t="shared" si="537"/>
        <v>76.3888888888889</v>
      </c>
      <c r="BN1289" s="237">
        <f t="shared" si="531"/>
        <v>0.333333333333333</v>
      </c>
      <c r="BO1289" s="237">
        <f t="shared" si="532"/>
        <v>1380</v>
      </c>
      <c r="BP1289" s="237">
        <f t="shared" si="533"/>
        <v>0.916666666666667</v>
      </c>
      <c r="BQ1289" s="238">
        <f t="shared" si="534"/>
        <v>165</v>
      </c>
      <c r="BW1289" s="153">
        <f t="shared" si="540"/>
        <v>1100</v>
      </c>
    </row>
    <row r="1290" spans="1:75">
      <c r="A1290" s="170">
        <v>1346</v>
      </c>
      <c r="B1290" s="171">
        <v>46071</v>
      </c>
      <c r="C1290" s="223" t="s">
        <v>99</v>
      </c>
      <c r="D1290" s="130" t="str">
        <f t="shared" ref="D1269:D1333" si="541">LEFT(E1290,2)</f>
        <v>IG</v>
      </c>
      <c r="E1290" s="172" t="s">
        <v>144</v>
      </c>
      <c r="F1290" s="172" t="s">
        <v>134</v>
      </c>
      <c r="G1290" s="173" t="s">
        <v>145</v>
      </c>
      <c r="H1290" s="173"/>
      <c r="I1290" s="173"/>
      <c r="J1290" s="105">
        <v>208246</v>
      </c>
      <c r="K1290" s="197" t="str">
        <f>VLOOKUP(J1290,'[3]Item List (3)'!A$1:B$110000,2,FALSE)</f>
        <v>OR. 208 YY2 </v>
      </c>
      <c r="L1290" s="105">
        <v>260129015</v>
      </c>
      <c r="M1290" s="198" t="str">
        <f>IF((LEFT(J1290))="2",$L$2,$J$2)</f>
        <v>OR</v>
      </c>
      <c r="N1290" s="153">
        <v>20</v>
      </c>
      <c r="O1290" s="199">
        <f t="shared" si="539"/>
        <v>180</v>
      </c>
      <c r="P1290" s="153">
        <v>1</v>
      </c>
      <c r="Q1290" s="153">
        <v>1199</v>
      </c>
      <c r="R1290" s="153">
        <v>8</v>
      </c>
      <c r="S1290" s="153">
        <v>2</v>
      </c>
      <c r="T1290" s="153"/>
      <c r="U1290" s="209">
        <f t="shared" si="538"/>
        <v>1201</v>
      </c>
      <c r="V1290" s="153">
        <v>440</v>
      </c>
      <c r="W1290" s="153"/>
      <c r="X1290" s="153"/>
      <c r="Y1290" s="153"/>
      <c r="Z1290" s="153"/>
      <c r="AA1290" s="153"/>
      <c r="AB1290" s="153"/>
      <c r="AC1290" s="153"/>
      <c r="AD1290" s="153"/>
      <c r="AE1290" s="153"/>
      <c r="AF1290" s="153"/>
      <c r="AG1290" s="153"/>
      <c r="AH1290" s="153"/>
      <c r="AI1290" s="153"/>
      <c r="AJ1290" s="153"/>
      <c r="AK1290" s="153"/>
      <c r="AL1290" s="153"/>
      <c r="AM1290" s="153"/>
      <c r="AN1290" s="153"/>
      <c r="AO1290" s="153"/>
      <c r="AP1290" s="153">
        <v>40</v>
      </c>
      <c r="AQ1290" s="153"/>
      <c r="AR1290" s="153"/>
      <c r="AS1290" s="153"/>
      <c r="AT1290" s="153"/>
      <c r="AU1290" s="153"/>
      <c r="AV1290" s="153"/>
      <c r="AW1290" s="153"/>
      <c r="AX1290" s="153"/>
      <c r="AY1290" s="153"/>
      <c r="AZ1290" s="153"/>
      <c r="BA1290" s="153"/>
      <c r="BB1290" s="153"/>
      <c r="BC1290" s="153"/>
      <c r="BD1290" s="153"/>
      <c r="BE1290" s="153"/>
      <c r="BF1290" s="153"/>
      <c r="BG1290" s="223">
        <f t="shared" ref="BG1280:BG1343" si="542">SUM(V1290:BF1290)</f>
        <v>480</v>
      </c>
      <c r="BH1290" s="224">
        <f t="shared" si="526"/>
        <v>8</v>
      </c>
      <c r="BI1290" s="225">
        <f t="shared" si="527"/>
        <v>7.33333333333333</v>
      </c>
      <c r="BJ1290" s="225">
        <f t="shared" si="528"/>
        <v>91.6666666666667</v>
      </c>
      <c r="BK1290" s="226">
        <f t="shared" si="529"/>
        <v>90.9848484848485</v>
      </c>
      <c r="BL1290" s="226">
        <f t="shared" si="530"/>
        <v>99.1673605328893</v>
      </c>
      <c r="BM1290" s="226">
        <f t="shared" si="537"/>
        <v>82.7083333333334</v>
      </c>
      <c r="BN1290" s="237">
        <f t="shared" si="531"/>
        <v>0.666666666666667</v>
      </c>
      <c r="BO1290" s="237">
        <f t="shared" si="532"/>
        <v>1320</v>
      </c>
      <c r="BP1290" s="237">
        <f t="shared" si="533"/>
        <v>0</v>
      </c>
      <c r="BQ1290" s="238">
        <f t="shared" si="534"/>
        <v>0</v>
      </c>
      <c r="BR1290" s="140">
        <v>2</v>
      </c>
      <c r="BT1290" s="140">
        <v>1</v>
      </c>
      <c r="BU1290" s="141">
        <v>1</v>
      </c>
      <c r="BW1290" s="153">
        <f t="shared" si="540"/>
        <v>1199</v>
      </c>
    </row>
    <row r="1291" spans="1:75">
      <c r="A1291" s="170">
        <v>1347</v>
      </c>
      <c r="B1291" s="171">
        <v>46071</v>
      </c>
      <c r="C1291" s="223" t="s">
        <v>97</v>
      </c>
      <c r="D1291" s="130" t="str">
        <f t="shared" si="541"/>
        <v>IG</v>
      </c>
      <c r="E1291" s="172" t="s">
        <v>146</v>
      </c>
      <c r="F1291" s="172" t="s">
        <v>134</v>
      </c>
      <c r="G1291" s="173" t="s">
        <v>135</v>
      </c>
      <c r="H1291" s="173"/>
      <c r="I1291" s="173"/>
      <c r="J1291" s="105">
        <v>100261</v>
      </c>
      <c r="K1291" s="197" t="str">
        <f>VLOOKUP(J1291,'[3]Item List (3)'!A$1:B$110000,2,FALSE)</f>
        <v>IR. 211 YY4</v>
      </c>
      <c r="L1291" s="105">
        <v>260210004</v>
      </c>
      <c r="M1291" s="198" t="str">
        <f>IF((LEFT(J1291))="2",$L$2,$J$2)</f>
        <v>IR</v>
      </c>
      <c r="N1291" s="153">
        <v>30</v>
      </c>
      <c r="O1291" s="199">
        <f t="shared" si="539"/>
        <v>120</v>
      </c>
      <c r="P1291" s="153">
        <v>1</v>
      </c>
      <c r="Q1291" s="153">
        <v>573</v>
      </c>
      <c r="R1291" s="153">
        <v>20</v>
      </c>
      <c r="S1291" s="153">
        <v>5</v>
      </c>
      <c r="T1291" s="153">
        <v>43</v>
      </c>
      <c r="U1291" s="209">
        <f t="shared" si="538"/>
        <v>621</v>
      </c>
      <c r="V1291" s="153">
        <v>400</v>
      </c>
      <c r="W1291" s="153"/>
      <c r="X1291" s="153"/>
      <c r="Y1291" s="153"/>
      <c r="Z1291" s="153">
        <v>20</v>
      </c>
      <c r="AA1291" s="153"/>
      <c r="AB1291" s="153"/>
      <c r="AC1291" s="153">
        <v>15</v>
      </c>
      <c r="AD1291" s="153"/>
      <c r="AE1291" s="153"/>
      <c r="AF1291" s="153"/>
      <c r="AG1291" s="153"/>
      <c r="AH1291" s="153"/>
      <c r="AI1291" s="153"/>
      <c r="AJ1291" s="153"/>
      <c r="AK1291" s="153"/>
      <c r="AL1291" s="153"/>
      <c r="AM1291" s="153"/>
      <c r="AN1291" s="153"/>
      <c r="AO1291" s="153"/>
      <c r="AP1291" s="153">
        <v>20</v>
      </c>
      <c r="AQ1291" s="153"/>
      <c r="AR1291" s="153"/>
      <c r="AS1291" s="153"/>
      <c r="AT1291" s="153"/>
      <c r="AU1291" s="153"/>
      <c r="AV1291" s="153"/>
      <c r="AW1291" s="153"/>
      <c r="AX1291" s="153"/>
      <c r="AY1291" s="153"/>
      <c r="AZ1291" s="153">
        <v>15</v>
      </c>
      <c r="BA1291" s="153"/>
      <c r="BB1291" s="153">
        <v>10</v>
      </c>
      <c r="BC1291" s="153"/>
      <c r="BD1291" s="153"/>
      <c r="BE1291" s="153"/>
      <c r="BF1291" s="153"/>
      <c r="BG1291" s="223">
        <f t="shared" si="542"/>
        <v>480</v>
      </c>
      <c r="BH1291" s="224">
        <f t="shared" si="526"/>
        <v>8</v>
      </c>
      <c r="BI1291" s="225">
        <f t="shared" ref="BI1291:BI1354" si="543">IFERROR(BH1291-SUM(W1291:BF1291)/60,0)</f>
        <v>6.66666666666667</v>
      </c>
      <c r="BJ1291" s="225">
        <f t="shared" ref="BJ1291:BJ1354" si="544">IFERROR(BI1291/BH1291*100,0)</f>
        <v>83.3333333333333</v>
      </c>
      <c r="BK1291" s="226">
        <f t="shared" ref="BK1291:BK1354" si="545">IFERROR(((U1291*N1291)/(BI1291*3600)*100),0)</f>
        <v>77.625</v>
      </c>
      <c r="BL1291" s="226">
        <f t="shared" ref="BL1291:BL1354" si="546">IFERROR(((U1291-(R1291+S1291+T1291))/U1291*100),0)</f>
        <v>89.0499194847021</v>
      </c>
      <c r="BM1291" s="226">
        <f t="shared" si="537"/>
        <v>57.6041666666666</v>
      </c>
      <c r="BN1291" s="237">
        <f t="shared" ref="BN1291:BN1354" si="547">(W1291+AP1291+BE1291+BF1291)/60</f>
        <v>0.333333333333333</v>
      </c>
      <c r="BO1291" s="237">
        <f t="shared" ref="BO1291:BO1354" si="548">IFERROR(((BH1291-BN1291)*3600)/N1291,0)</f>
        <v>920</v>
      </c>
      <c r="BP1291" s="237">
        <f t="shared" ref="BP1291:BP1354" si="549">IFERROR(SUM(W1291:BF1291)/60-BN1291,0)</f>
        <v>1</v>
      </c>
      <c r="BQ1291" s="238">
        <f t="shared" ref="BQ1291:BQ1354" si="550">IFERROR(BP1291*3600/N1291,0)</f>
        <v>120</v>
      </c>
      <c r="BR1291" s="140">
        <v>1</v>
      </c>
      <c r="BW1291" s="153">
        <f t="shared" si="540"/>
        <v>573</v>
      </c>
    </row>
    <row r="1292" spans="1:75">
      <c r="A1292" s="170">
        <v>1348</v>
      </c>
      <c r="B1292" s="171">
        <v>46071</v>
      </c>
      <c r="C1292" s="223" t="s">
        <v>99</v>
      </c>
      <c r="D1292" s="130" t="str">
        <f t="shared" si="541"/>
        <v>IG</v>
      </c>
      <c r="E1292" s="172" t="s">
        <v>146</v>
      </c>
      <c r="F1292" s="172" t="s">
        <v>134</v>
      </c>
      <c r="G1292" s="173" t="s">
        <v>151</v>
      </c>
      <c r="H1292" s="173"/>
      <c r="I1292" s="173"/>
      <c r="J1292" s="105">
        <v>100261</v>
      </c>
      <c r="K1292" s="197" t="str">
        <f>VLOOKUP(J1292,'[3]Item List (3)'!A$1:B$110000,2,FALSE)</f>
        <v>IR. 211 YY4</v>
      </c>
      <c r="L1292" s="105">
        <v>260210004</v>
      </c>
      <c r="M1292" s="198" t="str">
        <f>IF((LEFT(J1292))="2",$L$2,$J$2)</f>
        <v>IR</v>
      </c>
      <c r="N1292" s="153">
        <v>30</v>
      </c>
      <c r="O1292" s="199">
        <f t="shared" si="539"/>
        <v>120</v>
      </c>
      <c r="P1292" s="153">
        <v>1</v>
      </c>
      <c r="Q1292" s="153">
        <v>731</v>
      </c>
      <c r="R1292" s="153">
        <v>29</v>
      </c>
      <c r="S1292" s="153">
        <v>8</v>
      </c>
      <c r="T1292" s="153">
        <v>1</v>
      </c>
      <c r="U1292" s="209">
        <f t="shared" si="538"/>
        <v>740</v>
      </c>
      <c r="V1292" s="153">
        <v>420</v>
      </c>
      <c r="W1292" s="153"/>
      <c r="X1292" s="153"/>
      <c r="Y1292" s="153"/>
      <c r="Z1292" s="153"/>
      <c r="AA1292" s="153"/>
      <c r="AB1292" s="153"/>
      <c r="AC1292" s="153"/>
      <c r="AD1292" s="153"/>
      <c r="AE1292" s="153">
        <v>15</v>
      </c>
      <c r="AF1292" s="153"/>
      <c r="AG1292" s="153"/>
      <c r="AH1292" s="153"/>
      <c r="AI1292" s="153"/>
      <c r="AJ1292" s="153"/>
      <c r="AK1292" s="153"/>
      <c r="AL1292" s="153"/>
      <c r="AM1292" s="153"/>
      <c r="AN1292" s="153"/>
      <c r="AO1292" s="153"/>
      <c r="AP1292" s="153">
        <v>30</v>
      </c>
      <c r="AQ1292" s="153"/>
      <c r="AR1292" s="153"/>
      <c r="AS1292" s="153"/>
      <c r="AT1292" s="153"/>
      <c r="AU1292" s="153"/>
      <c r="AV1292" s="153"/>
      <c r="AW1292" s="153"/>
      <c r="AX1292" s="153"/>
      <c r="AY1292" s="153"/>
      <c r="AZ1292" s="153"/>
      <c r="BA1292" s="153"/>
      <c r="BB1292" s="153"/>
      <c r="BC1292" s="153">
        <v>10</v>
      </c>
      <c r="BD1292" s="153"/>
      <c r="BE1292" s="153">
        <v>5</v>
      </c>
      <c r="BF1292" s="153"/>
      <c r="BG1292" s="223">
        <f t="shared" si="542"/>
        <v>480</v>
      </c>
      <c r="BH1292" s="224">
        <f t="shared" ref="BH1292:BH1355" si="551">BG1292/60</f>
        <v>8</v>
      </c>
      <c r="BI1292" s="225">
        <f t="shared" si="543"/>
        <v>7</v>
      </c>
      <c r="BJ1292" s="225">
        <f t="shared" si="544"/>
        <v>87.5</v>
      </c>
      <c r="BK1292" s="226">
        <f t="shared" si="545"/>
        <v>88.0952380952381</v>
      </c>
      <c r="BL1292" s="226">
        <f t="shared" si="546"/>
        <v>94.8648648648649</v>
      </c>
      <c r="BM1292" s="226">
        <f t="shared" si="537"/>
        <v>73.125</v>
      </c>
      <c r="BN1292" s="237">
        <f t="shared" si="547"/>
        <v>0.583333333333333</v>
      </c>
      <c r="BO1292" s="237">
        <f t="shared" si="548"/>
        <v>890</v>
      </c>
      <c r="BP1292" s="237">
        <f t="shared" si="549"/>
        <v>0.416666666666667</v>
      </c>
      <c r="BQ1292" s="238">
        <f t="shared" si="550"/>
        <v>50</v>
      </c>
      <c r="BR1292" s="140">
        <v>1</v>
      </c>
      <c r="BW1292" s="153">
        <f t="shared" si="540"/>
        <v>731</v>
      </c>
    </row>
    <row r="1293" spans="1:75">
      <c r="A1293" s="170">
        <v>1349</v>
      </c>
      <c r="B1293" s="171">
        <v>46071</v>
      </c>
      <c r="C1293" s="223" t="s">
        <v>97</v>
      </c>
      <c r="D1293" s="130" t="str">
        <f t="shared" si="541"/>
        <v>IG</v>
      </c>
      <c r="E1293" s="172" t="s">
        <v>149</v>
      </c>
      <c r="F1293" s="172" t="s">
        <v>134</v>
      </c>
      <c r="G1293" s="173" t="s">
        <v>150</v>
      </c>
      <c r="H1293" s="173"/>
      <c r="I1293" s="173"/>
      <c r="J1293" s="105">
        <v>200827.1</v>
      </c>
      <c r="K1293" s="197" t="str">
        <f>VLOOKUP(J1293,'[3]Item List (3)'!A$1:B$110000,2,FALSE)</f>
        <v>MNA.OR 4020 </v>
      </c>
      <c r="L1293" s="105">
        <v>260116006</v>
      </c>
      <c r="M1293" s="198" t="str">
        <f>IF((LEFT(J1293))="2",$L$2,$J$2)</f>
        <v>OR</v>
      </c>
      <c r="N1293" s="153">
        <v>30</v>
      </c>
      <c r="O1293" s="199">
        <f t="shared" ref="O1293:O1356" si="552">IFERROR(3600/N1293,"")</f>
        <v>120</v>
      </c>
      <c r="P1293" s="153">
        <v>1</v>
      </c>
      <c r="Q1293" s="153">
        <v>677</v>
      </c>
      <c r="R1293" s="153"/>
      <c r="S1293" s="153"/>
      <c r="T1293" s="153"/>
      <c r="U1293" s="209">
        <f t="shared" si="538"/>
        <v>677</v>
      </c>
      <c r="V1293" s="153">
        <v>425</v>
      </c>
      <c r="W1293" s="153"/>
      <c r="X1293" s="153"/>
      <c r="Y1293" s="153"/>
      <c r="Z1293" s="153"/>
      <c r="AA1293" s="153"/>
      <c r="AB1293" s="153"/>
      <c r="AC1293" s="153">
        <v>15</v>
      </c>
      <c r="AD1293" s="153"/>
      <c r="AE1293" s="153">
        <v>5</v>
      </c>
      <c r="AF1293" s="153"/>
      <c r="AG1293" s="153"/>
      <c r="AH1293" s="153"/>
      <c r="AI1293" s="153"/>
      <c r="AJ1293" s="153"/>
      <c r="AK1293" s="153"/>
      <c r="AL1293" s="153"/>
      <c r="AM1293" s="153"/>
      <c r="AN1293" s="153"/>
      <c r="AO1293" s="153"/>
      <c r="AP1293" s="153">
        <v>10</v>
      </c>
      <c r="AQ1293" s="153"/>
      <c r="AR1293" s="153"/>
      <c r="AS1293" s="153"/>
      <c r="AT1293" s="153"/>
      <c r="AU1293" s="153"/>
      <c r="AV1293" s="153"/>
      <c r="AW1293" s="153"/>
      <c r="AX1293" s="153"/>
      <c r="AY1293" s="153"/>
      <c r="AZ1293" s="153">
        <v>15</v>
      </c>
      <c r="BA1293" s="153"/>
      <c r="BB1293" s="153">
        <v>10</v>
      </c>
      <c r="BC1293" s="153"/>
      <c r="BD1293" s="153"/>
      <c r="BE1293" s="153"/>
      <c r="BF1293" s="153"/>
      <c r="BG1293" s="223">
        <f t="shared" si="542"/>
        <v>480</v>
      </c>
      <c r="BH1293" s="224">
        <f t="shared" si="551"/>
        <v>8</v>
      </c>
      <c r="BI1293" s="225">
        <f t="shared" si="543"/>
        <v>7.08333333333333</v>
      </c>
      <c r="BJ1293" s="225">
        <f t="shared" si="544"/>
        <v>88.5416666666667</v>
      </c>
      <c r="BK1293" s="226">
        <f t="shared" si="545"/>
        <v>79.6470588235294</v>
      </c>
      <c r="BL1293" s="226">
        <f t="shared" si="546"/>
        <v>100</v>
      </c>
      <c r="BM1293" s="226">
        <f t="shared" si="537"/>
        <v>70.5208333333334</v>
      </c>
      <c r="BN1293" s="237">
        <f t="shared" si="547"/>
        <v>0.166666666666667</v>
      </c>
      <c r="BO1293" s="237">
        <f t="shared" si="548"/>
        <v>940</v>
      </c>
      <c r="BP1293" s="237">
        <f t="shared" si="549"/>
        <v>0.75</v>
      </c>
      <c r="BQ1293" s="238">
        <f t="shared" si="550"/>
        <v>90</v>
      </c>
      <c r="BR1293" s="140">
        <v>1</v>
      </c>
      <c r="BW1293" s="153">
        <f t="shared" si="540"/>
        <v>677</v>
      </c>
    </row>
    <row r="1294" spans="1:75">
      <c r="A1294" s="170">
        <v>1350</v>
      </c>
      <c r="B1294" s="171">
        <v>46071</v>
      </c>
      <c r="C1294" s="223" t="s">
        <v>99</v>
      </c>
      <c r="D1294" s="130" t="str">
        <f t="shared" si="541"/>
        <v>IG</v>
      </c>
      <c r="E1294" s="172" t="s">
        <v>149</v>
      </c>
      <c r="F1294" s="172" t="s">
        <v>134</v>
      </c>
      <c r="G1294" s="173" t="s">
        <v>143</v>
      </c>
      <c r="H1294" s="173"/>
      <c r="I1294" s="173"/>
      <c r="J1294" s="105">
        <v>200827.1</v>
      </c>
      <c r="K1294" s="197" t="str">
        <f>VLOOKUP(J1294,'[3]Item List (3)'!A$1:B$110000,2,FALSE)</f>
        <v>MNA.OR 4020 </v>
      </c>
      <c r="L1294" s="105">
        <v>260116006</v>
      </c>
      <c r="M1294" s="198" t="str">
        <f>IF((LEFT(J1294))="2",$L$2,$J$2)</f>
        <v>OR</v>
      </c>
      <c r="N1294" s="153">
        <v>30</v>
      </c>
      <c r="O1294" s="199">
        <f t="shared" si="552"/>
        <v>120</v>
      </c>
      <c r="P1294" s="153">
        <v>1</v>
      </c>
      <c r="Q1294" s="153">
        <v>677</v>
      </c>
      <c r="R1294" s="153">
        <v>1</v>
      </c>
      <c r="S1294" s="153">
        <v>2</v>
      </c>
      <c r="T1294" s="153"/>
      <c r="U1294" s="209">
        <f t="shared" si="538"/>
        <v>679</v>
      </c>
      <c r="V1294" s="153">
        <v>380</v>
      </c>
      <c r="W1294" s="153"/>
      <c r="X1294" s="153">
        <v>80</v>
      </c>
      <c r="Y1294" s="153"/>
      <c r="Z1294" s="153"/>
      <c r="AA1294" s="153"/>
      <c r="AB1294" s="153"/>
      <c r="AC1294" s="153"/>
      <c r="AD1294" s="153"/>
      <c r="AE1294" s="153"/>
      <c r="AF1294" s="153"/>
      <c r="AG1294" s="153"/>
      <c r="AH1294" s="153"/>
      <c r="AI1294" s="153"/>
      <c r="AJ1294" s="153"/>
      <c r="AK1294" s="153"/>
      <c r="AL1294" s="153"/>
      <c r="AM1294" s="153"/>
      <c r="AN1294" s="153"/>
      <c r="AO1294" s="153"/>
      <c r="AP1294" s="153">
        <v>20</v>
      </c>
      <c r="AQ1294" s="153"/>
      <c r="AR1294" s="153"/>
      <c r="AS1294" s="153"/>
      <c r="AT1294" s="153"/>
      <c r="AU1294" s="153"/>
      <c r="AV1294" s="153"/>
      <c r="AW1294" s="153"/>
      <c r="AX1294" s="153"/>
      <c r="AY1294" s="153"/>
      <c r="AZ1294" s="153"/>
      <c r="BA1294" s="153"/>
      <c r="BB1294" s="153"/>
      <c r="BC1294" s="153"/>
      <c r="BD1294" s="153"/>
      <c r="BE1294" s="153"/>
      <c r="BF1294" s="153"/>
      <c r="BG1294" s="223">
        <f t="shared" si="542"/>
        <v>480</v>
      </c>
      <c r="BH1294" s="224">
        <f t="shared" si="551"/>
        <v>8</v>
      </c>
      <c r="BI1294" s="225">
        <f t="shared" si="543"/>
        <v>6.33333333333333</v>
      </c>
      <c r="BJ1294" s="225">
        <f t="shared" si="544"/>
        <v>79.1666666666667</v>
      </c>
      <c r="BK1294" s="226">
        <f t="shared" si="545"/>
        <v>89.3421052631579</v>
      </c>
      <c r="BL1294" s="226">
        <f t="shared" si="546"/>
        <v>99.5581737849779</v>
      </c>
      <c r="BM1294" s="226">
        <f t="shared" si="537"/>
        <v>70.4166666666667</v>
      </c>
      <c r="BN1294" s="237">
        <f t="shared" si="547"/>
        <v>0.333333333333333</v>
      </c>
      <c r="BO1294" s="237">
        <f t="shared" si="548"/>
        <v>920</v>
      </c>
      <c r="BP1294" s="237">
        <f t="shared" si="549"/>
        <v>1.33333333333333</v>
      </c>
      <c r="BQ1294" s="238">
        <f t="shared" si="550"/>
        <v>160</v>
      </c>
      <c r="BW1294" s="153">
        <f t="shared" si="540"/>
        <v>677</v>
      </c>
    </row>
    <row r="1295" spans="1:75">
      <c r="A1295" s="170">
        <v>1351</v>
      </c>
      <c r="B1295" s="171">
        <v>46071</v>
      </c>
      <c r="C1295" s="223" t="s">
        <v>97</v>
      </c>
      <c r="D1295" s="130" t="str">
        <f t="shared" si="541"/>
        <v>IG</v>
      </c>
      <c r="E1295" s="172" t="s">
        <v>152</v>
      </c>
      <c r="F1295" s="172"/>
      <c r="G1295" s="173"/>
      <c r="H1295" s="173"/>
      <c r="I1295" s="173"/>
      <c r="J1295" s="105"/>
      <c r="K1295" s="197" t="e">
        <f>VLOOKUP(J1295,'[3]Item List (3)'!A$1:B$110000,2,FALSE)</f>
        <v>#N/A</v>
      </c>
      <c r="L1295" s="105"/>
      <c r="M1295" s="198" t="str">
        <f>IF((LEFT(J1295))="2",$L$2,$J$2)</f>
        <v>IR</v>
      </c>
      <c r="N1295" s="153"/>
      <c r="O1295" s="199" t="str">
        <f t="shared" si="552"/>
        <v/>
      </c>
      <c r="P1295" s="153"/>
      <c r="Q1295" s="153"/>
      <c r="R1295" s="153"/>
      <c r="S1295" s="153"/>
      <c r="T1295" s="153"/>
      <c r="U1295" s="209">
        <f t="shared" si="538"/>
        <v>0</v>
      </c>
      <c r="V1295" s="153"/>
      <c r="W1295" s="153"/>
      <c r="X1295" s="153"/>
      <c r="Y1295" s="153"/>
      <c r="Z1295" s="153"/>
      <c r="AA1295" s="153"/>
      <c r="AB1295" s="153"/>
      <c r="AC1295" s="153"/>
      <c r="AD1295" s="153"/>
      <c r="AE1295" s="153"/>
      <c r="AF1295" s="153"/>
      <c r="AG1295" s="153"/>
      <c r="AH1295" s="153"/>
      <c r="AI1295" s="153"/>
      <c r="AJ1295" s="153"/>
      <c r="AK1295" s="153"/>
      <c r="AL1295" s="153"/>
      <c r="AM1295" s="153"/>
      <c r="AN1295" s="153"/>
      <c r="AO1295" s="153"/>
      <c r="AP1295" s="153"/>
      <c r="AQ1295" s="153"/>
      <c r="AR1295" s="153">
        <v>480</v>
      </c>
      <c r="AS1295" s="153"/>
      <c r="AT1295" s="153"/>
      <c r="AU1295" s="153"/>
      <c r="AV1295" s="153"/>
      <c r="AW1295" s="153"/>
      <c r="AX1295" s="153"/>
      <c r="AY1295" s="153"/>
      <c r="AZ1295" s="153"/>
      <c r="BA1295" s="153"/>
      <c r="BB1295" s="153"/>
      <c r="BC1295" s="153"/>
      <c r="BD1295" s="153"/>
      <c r="BE1295" s="153"/>
      <c r="BF1295" s="153"/>
      <c r="BG1295" s="223">
        <f t="shared" si="542"/>
        <v>480</v>
      </c>
      <c r="BH1295" s="224">
        <f t="shared" si="551"/>
        <v>8</v>
      </c>
      <c r="BI1295" s="225">
        <f t="shared" si="543"/>
        <v>0</v>
      </c>
      <c r="BJ1295" s="225">
        <f t="shared" si="544"/>
        <v>0</v>
      </c>
      <c r="BK1295" s="226">
        <f t="shared" si="545"/>
        <v>0</v>
      </c>
      <c r="BL1295" s="226">
        <f t="shared" si="546"/>
        <v>0</v>
      </c>
      <c r="BM1295" s="226">
        <f t="shared" si="537"/>
        <v>0</v>
      </c>
      <c r="BN1295" s="237">
        <f t="shared" si="547"/>
        <v>0</v>
      </c>
      <c r="BO1295" s="237">
        <f t="shared" si="548"/>
        <v>0</v>
      </c>
      <c r="BP1295" s="237">
        <f t="shared" si="549"/>
        <v>8</v>
      </c>
      <c r="BQ1295" s="238">
        <f t="shared" si="550"/>
        <v>0</v>
      </c>
      <c r="BW1295" s="153">
        <f t="shared" si="540"/>
        <v>0</v>
      </c>
    </row>
    <row r="1296" spans="1:75">
      <c r="A1296" s="170">
        <v>1352</v>
      </c>
      <c r="B1296" s="171">
        <v>46071</v>
      </c>
      <c r="C1296" s="223" t="s">
        <v>99</v>
      </c>
      <c r="D1296" s="130" t="str">
        <f t="shared" si="541"/>
        <v>IG</v>
      </c>
      <c r="E1296" s="172" t="s">
        <v>152</v>
      </c>
      <c r="F1296" s="172"/>
      <c r="G1296" s="173"/>
      <c r="H1296" s="173"/>
      <c r="I1296" s="173"/>
      <c r="J1296" s="105"/>
      <c r="K1296" s="197" t="e">
        <f>VLOOKUP(J1296,'[3]Item List (3)'!A$1:B$110000,2,FALSE)</f>
        <v>#N/A</v>
      </c>
      <c r="L1296" s="105"/>
      <c r="M1296" s="198" t="str">
        <f>IF((LEFT(J1296))="2",$L$2,$J$2)</f>
        <v>IR</v>
      </c>
      <c r="N1296" s="153"/>
      <c r="O1296" s="199" t="str">
        <f t="shared" si="552"/>
        <v/>
      </c>
      <c r="P1296" s="153"/>
      <c r="Q1296" s="153"/>
      <c r="R1296" s="153"/>
      <c r="S1296" s="153"/>
      <c r="T1296" s="153"/>
      <c r="U1296" s="209">
        <f t="shared" si="538"/>
        <v>0</v>
      </c>
      <c r="V1296" s="153"/>
      <c r="W1296" s="153"/>
      <c r="X1296" s="153"/>
      <c r="Y1296" s="153"/>
      <c r="Z1296" s="153"/>
      <c r="AA1296" s="153"/>
      <c r="AB1296" s="153"/>
      <c r="AC1296" s="153"/>
      <c r="AD1296" s="153"/>
      <c r="AE1296" s="153"/>
      <c r="AF1296" s="153"/>
      <c r="AG1296" s="153"/>
      <c r="AH1296" s="153"/>
      <c r="AI1296" s="153"/>
      <c r="AJ1296" s="153"/>
      <c r="AK1296" s="153"/>
      <c r="AL1296" s="153"/>
      <c r="AM1296" s="153"/>
      <c r="AN1296" s="153"/>
      <c r="AO1296" s="153"/>
      <c r="AP1296" s="153"/>
      <c r="AQ1296" s="153"/>
      <c r="AR1296" s="153"/>
      <c r="AS1296" s="153"/>
      <c r="AT1296" s="153"/>
      <c r="AU1296" s="153"/>
      <c r="AV1296" s="153"/>
      <c r="AW1296" s="153"/>
      <c r="AX1296" s="153"/>
      <c r="AY1296" s="153"/>
      <c r="AZ1296" s="153"/>
      <c r="BA1296" s="153"/>
      <c r="BB1296" s="153"/>
      <c r="BC1296" s="153"/>
      <c r="BD1296" s="153"/>
      <c r="BE1296" s="153"/>
      <c r="BF1296" s="153">
        <v>480</v>
      </c>
      <c r="BG1296" s="223">
        <f t="shared" si="542"/>
        <v>480</v>
      </c>
      <c r="BH1296" s="224">
        <f t="shared" si="551"/>
        <v>8</v>
      </c>
      <c r="BI1296" s="225">
        <f t="shared" si="543"/>
        <v>0</v>
      </c>
      <c r="BJ1296" s="225">
        <f t="shared" si="544"/>
        <v>0</v>
      </c>
      <c r="BK1296" s="226">
        <f t="shared" si="545"/>
        <v>0</v>
      </c>
      <c r="BL1296" s="226">
        <f t="shared" si="546"/>
        <v>0</v>
      </c>
      <c r="BM1296" s="226">
        <f t="shared" si="537"/>
        <v>0</v>
      </c>
      <c r="BN1296" s="237">
        <f t="shared" si="547"/>
        <v>8</v>
      </c>
      <c r="BO1296" s="237">
        <f t="shared" si="548"/>
        <v>0</v>
      </c>
      <c r="BP1296" s="237">
        <f t="shared" si="549"/>
        <v>0</v>
      </c>
      <c r="BQ1296" s="238">
        <f t="shared" si="550"/>
        <v>0</v>
      </c>
      <c r="BW1296" s="153">
        <f t="shared" si="540"/>
        <v>0</v>
      </c>
    </row>
    <row r="1297" spans="1:75">
      <c r="A1297" s="170">
        <v>1353</v>
      </c>
      <c r="B1297" s="171">
        <v>46071</v>
      </c>
      <c r="C1297" s="223" t="s">
        <v>97</v>
      </c>
      <c r="D1297" s="130" t="str">
        <f t="shared" si="541"/>
        <v>IG</v>
      </c>
      <c r="E1297" s="172" t="s">
        <v>153</v>
      </c>
      <c r="F1297" s="172" t="s">
        <v>134</v>
      </c>
      <c r="G1297" s="173" t="s">
        <v>186</v>
      </c>
      <c r="H1297" s="173"/>
      <c r="I1297" s="173"/>
      <c r="J1297" s="105">
        <v>208417</v>
      </c>
      <c r="K1297" s="197" t="str">
        <f>VLOOKUP(J1297,'[3]Item List (3)'!A$1:B$110000,2,FALSE)</f>
        <v>JC.OR 8008 </v>
      </c>
      <c r="L1297" s="105">
        <v>260110013</v>
      </c>
      <c r="M1297" s="198" t="str">
        <f>IF((LEFT(J1297))="2",$L$2,$J$2)</f>
        <v>OR</v>
      </c>
      <c r="N1297" s="153">
        <v>30</v>
      </c>
      <c r="O1297" s="199">
        <f t="shared" si="552"/>
        <v>120</v>
      </c>
      <c r="P1297" s="153">
        <v>1</v>
      </c>
      <c r="Q1297" s="153">
        <v>112</v>
      </c>
      <c r="R1297" s="153">
        <v>12</v>
      </c>
      <c r="S1297" s="153">
        <v>2</v>
      </c>
      <c r="T1297" s="153"/>
      <c r="U1297" s="209">
        <f t="shared" si="538"/>
        <v>114</v>
      </c>
      <c r="V1297" s="153">
        <v>85</v>
      </c>
      <c r="W1297" s="153"/>
      <c r="X1297" s="153"/>
      <c r="Y1297" s="153"/>
      <c r="Z1297" s="153"/>
      <c r="AA1297" s="153"/>
      <c r="AB1297" s="153"/>
      <c r="AC1297" s="153"/>
      <c r="AD1297" s="153"/>
      <c r="AE1297" s="153"/>
      <c r="AF1297" s="153"/>
      <c r="AG1297" s="153"/>
      <c r="AH1297" s="153"/>
      <c r="AI1297" s="153"/>
      <c r="AJ1297" s="153"/>
      <c r="AK1297" s="153"/>
      <c r="AL1297" s="153"/>
      <c r="AM1297" s="153"/>
      <c r="AN1297" s="153"/>
      <c r="AO1297" s="153"/>
      <c r="AP1297" s="153"/>
      <c r="AQ1297" s="153"/>
      <c r="AR1297" s="153">
        <v>380</v>
      </c>
      <c r="AS1297" s="153"/>
      <c r="AT1297" s="153"/>
      <c r="AU1297" s="153"/>
      <c r="AV1297" s="153"/>
      <c r="AW1297" s="153"/>
      <c r="AX1297" s="153"/>
      <c r="AY1297" s="153"/>
      <c r="AZ1297" s="153">
        <v>15</v>
      </c>
      <c r="BA1297" s="153"/>
      <c r="BB1297" s="153"/>
      <c r="BC1297" s="153"/>
      <c r="BD1297" s="153"/>
      <c r="BE1297" s="153"/>
      <c r="BF1297" s="153"/>
      <c r="BG1297" s="223">
        <f t="shared" si="542"/>
        <v>480</v>
      </c>
      <c r="BH1297" s="224">
        <f t="shared" si="551"/>
        <v>8</v>
      </c>
      <c r="BI1297" s="225">
        <f t="shared" si="543"/>
        <v>1.41666666666667</v>
      </c>
      <c r="BJ1297" s="225">
        <f t="shared" si="544"/>
        <v>17.7083333333333</v>
      </c>
      <c r="BK1297" s="226">
        <f t="shared" si="545"/>
        <v>67.0588235294118</v>
      </c>
      <c r="BL1297" s="226">
        <f t="shared" si="546"/>
        <v>87.719298245614</v>
      </c>
      <c r="BM1297" s="226">
        <f t="shared" si="537"/>
        <v>10.4166666666667</v>
      </c>
      <c r="BN1297" s="237">
        <f t="shared" si="547"/>
        <v>0</v>
      </c>
      <c r="BO1297" s="237">
        <f t="shared" si="548"/>
        <v>960</v>
      </c>
      <c r="BP1297" s="237">
        <f t="shared" si="549"/>
        <v>6.58333333333333</v>
      </c>
      <c r="BQ1297" s="238">
        <f t="shared" si="550"/>
        <v>790</v>
      </c>
      <c r="BW1297" s="153">
        <f t="shared" si="540"/>
        <v>112</v>
      </c>
    </row>
    <row r="1298" spans="1:75">
      <c r="A1298" s="170">
        <v>1354</v>
      </c>
      <c r="B1298" s="171">
        <v>46071</v>
      </c>
      <c r="C1298" s="223" t="s">
        <v>99</v>
      </c>
      <c r="D1298" s="130" t="str">
        <f t="shared" si="541"/>
        <v>IG</v>
      </c>
      <c r="E1298" s="172" t="s">
        <v>153</v>
      </c>
      <c r="F1298" s="172" t="s">
        <v>134</v>
      </c>
      <c r="G1298" s="173" t="s">
        <v>155</v>
      </c>
      <c r="H1298" s="173"/>
      <c r="I1298" s="173"/>
      <c r="J1298" s="105">
        <v>208417</v>
      </c>
      <c r="K1298" s="197" t="str">
        <f>VLOOKUP(J1298,'[3]Item List (3)'!A$1:B$110000,2,FALSE)</f>
        <v>JC.OR 8008 </v>
      </c>
      <c r="L1298" s="105">
        <v>260110013</v>
      </c>
      <c r="M1298" s="198" t="str">
        <f>IF((LEFT(J1298))="2",$L$2,$J$2)</f>
        <v>OR</v>
      </c>
      <c r="N1298" s="153">
        <v>30</v>
      </c>
      <c r="O1298" s="199">
        <f t="shared" si="552"/>
        <v>120</v>
      </c>
      <c r="P1298" s="153">
        <v>1</v>
      </c>
      <c r="Q1298" s="153">
        <v>630</v>
      </c>
      <c r="R1298" s="153">
        <v>38</v>
      </c>
      <c r="S1298" s="153">
        <v>29</v>
      </c>
      <c r="T1298" s="153"/>
      <c r="U1298" s="209">
        <f t="shared" si="538"/>
        <v>659</v>
      </c>
      <c r="V1298" s="153">
        <v>405</v>
      </c>
      <c r="W1298" s="153"/>
      <c r="X1298" s="153">
        <v>15</v>
      </c>
      <c r="Y1298" s="153"/>
      <c r="Z1298" s="153">
        <v>10</v>
      </c>
      <c r="AA1298" s="153"/>
      <c r="AB1298" s="153"/>
      <c r="AC1298" s="153"/>
      <c r="AD1298" s="153"/>
      <c r="AE1298" s="153">
        <v>10</v>
      </c>
      <c r="AF1298" s="153"/>
      <c r="AG1298" s="153"/>
      <c r="AH1298" s="153"/>
      <c r="AI1298" s="153"/>
      <c r="AJ1298" s="153"/>
      <c r="AK1298" s="153"/>
      <c r="AL1298" s="153"/>
      <c r="AM1298" s="153"/>
      <c r="AN1298" s="153"/>
      <c r="AO1298" s="153"/>
      <c r="AP1298" s="153">
        <v>40</v>
      </c>
      <c r="AQ1298" s="153"/>
      <c r="AR1298" s="153"/>
      <c r="AS1298" s="153"/>
      <c r="AT1298" s="153"/>
      <c r="AU1298" s="153"/>
      <c r="AV1298" s="153"/>
      <c r="AW1298" s="153"/>
      <c r="AX1298" s="153"/>
      <c r="AY1298" s="153"/>
      <c r="AZ1298" s="153"/>
      <c r="BA1298" s="153"/>
      <c r="BB1298" s="153"/>
      <c r="BC1298" s="153"/>
      <c r="BD1298" s="153"/>
      <c r="BE1298" s="153"/>
      <c r="BF1298" s="153"/>
      <c r="BG1298" s="223">
        <f t="shared" si="542"/>
        <v>480</v>
      </c>
      <c r="BH1298" s="224">
        <f t="shared" si="551"/>
        <v>8</v>
      </c>
      <c r="BI1298" s="225">
        <f t="shared" si="543"/>
        <v>6.75</v>
      </c>
      <c r="BJ1298" s="225">
        <f t="shared" si="544"/>
        <v>84.375</v>
      </c>
      <c r="BK1298" s="226">
        <f t="shared" si="545"/>
        <v>81.358024691358</v>
      </c>
      <c r="BL1298" s="226">
        <f t="shared" si="546"/>
        <v>89.8330804248862</v>
      </c>
      <c r="BM1298" s="226">
        <f t="shared" si="537"/>
        <v>61.6666666666667</v>
      </c>
      <c r="BN1298" s="237">
        <f t="shared" si="547"/>
        <v>0.666666666666667</v>
      </c>
      <c r="BO1298" s="237">
        <f t="shared" si="548"/>
        <v>880</v>
      </c>
      <c r="BP1298" s="237">
        <f t="shared" si="549"/>
        <v>0.583333333333333</v>
      </c>
      <c r="BQ1298" s="238">
        <f t="shared" si="550"/>
        <v>70</v>
      </c>
      <c r="BW1298" s="153">
        <f t="shared" si="540"/>
        <v>630</v>
      </c>
    </row>
    <row r="1299" spans="1:75">
      <c r="A1299" s="170">
        <v>1355</v>
      </c>
      <c r="B1299" s="171">
        <v>46071</v>
      </c>
      <c r="C1299" s="223" t="s">
        <v>97</v>
      </c>
      <c r="D1299" s="130" t="str">
        <f t="shared" si="541"/>
        <v>IG</v>
      </c>
      <c r="E1299" s="172" t="s">
        <v>156</v>
      </c>
      <c r="F1299" s="172"/>
      <c r="G1299" s="173"/>
      <c r="H1299" s="173"/>
      <c r="I1299" s="173"/>
      <c r="J1299" s="105"/>
      <c r="K1299" s="197" t="e">
        <f>VLOOKUP(J1299,'[3]Item List (3)'!A$1:B$110000,2,FALSE)</f>
        <v>#N/A</v>
      </c>
      <c r="L1299" s="105"/>
      <c r="M1299" s="198" t="str">
        <f>IF((LEFT(J1299))="2",$L$2,$J$2)</f>
        <v>IR</v>
      </c>
      <c r="N1299" s="153"/>
      <c r="O1299" s="199" t="str">
        <f t="shared" si="552"/>
        <v/>
      </c>
      <c r="P1299" s="153"/>
      <c r="Q1299" s="153"/>
      <c r="R1299" s="153"/>
      <c r="S1299" s="153"/>
      <c r="T1299" s="153"/>
      <c r="U1299" s="209">
        <f t="shared" si="538"/>
        <v>0</v>
      </c>
      <c r="V1299" s="153"/>
      <c r="W1299" s="153"/>
      <c r="X1299" s="153"/>
      <c r="Y1299" s="153"/>
      <c r="Z1299" s="153"/>
      <c r="AA1299" s="153"/>
      <c r="AB1299" s="153"/>
      <c r="AC1299" s="153"/>
      <c r="AD1299" s="153"/>
      <c r="AE1299" s="153"/>
      <c r="AF1299" s="153"/>
      <c r="AG1299" s="153"/>
      <c r="AH1299" s="153"/>
      <c r="AI1299" s="153"/>
      <c r="AJ1299" s="153"/>
      <c r="AK1299" s="153"/>
      <c r="AL1299" s="153"/>
      <c r="AM1299" s="153"/>
      <c r="AN1299" s="153"/>
      <c r="AO1299" s="153"/>
      <c r="AP1299" s="153"/>
      <c r="AQ1299" s="153"/>
      <c r="AR1299" s="153">
        <v>480</v>
      </c>
      <c r="AS1299" s="153"/>
      <c r="AT1299" s="153"/>
      <c r="AU1299" s="153"/>
      <c r="AV1299" s="153"/>
      <c r="AW1299" s="153"/>
      <c r="AX1299" s="153"/>
      <c r="AY1299" s="153"/>
      <c r="AZ1299" s="153"/>
      <c r="BA1299" s="153"/>
      <c r="BB1299" s="153"/>
      <c r="BC1299" s="153"/>
      <c r="BD1299" s="153"/>
      <c r="BE1299" s="153"/>
      <c r="BF1299" s="153"/>
      <c r="BG1299" s="223">
        <f t="shared" si="542"/>
        <v>480</v>
      </c>
      <c r="BH1299" s="224">
        <f t="shared" si="551"/>
        <v>8</v>
      </c>
      <c r="BI1299" s="225">
        <f t="shared" si="543"/>
        <v>0</v>
      </c>
      <c r="BJ1299" s="225">
        <f t="shared" si="544"/>
        <v>0</v>
      </c>
      <c r="BK1299" s="226">
        <f t="shared" si="545"/>
        <v>0</v>
      </c>
      <c r="BL1299" s="226">
        <f t="shared" si="546"/>
        <v>0</v>
      </c>
      <c r="BM1299" s="226">
        <f t="shared" si="537"/>
        <v>0</v>
      </c>
      <c r="BN1299" s="237">
        <f t="shared" si="547"/>
        <v>0</v>
      </c>
      <c r="BO1299" s="237">
        <f t="shared" si="548"/>
        <v>0</v>
      </c>
      <c r="BP1299" s="237">
        <f t="shared" si="549"/>
        <v>8</v>
      </c>
      <c r="BQ1299" s="238">
        <f t="shared" si="550"/>
        <v>0</v>
      </c>
      <c r="BW1299" s="153">
        <f t="shared" si="540"/>
        <v>0</v>
      </c>
    </row>
    <row r="1300" spans="1:75">
      <c r="A1300" s="170">
        <v>1356</v>
      </c>
      <c r="B1300" s="171">
        <v>46071</v>
      </c>
      <c r="C1300" s="223" t="s">
        <v>99</v>
      </c>
      <c r="D1300" s="130" t="str">
        <f t="shared" si="541"/>
        <v>IG</v>
      </c>
      <c r="E1300" s="172" t="s">
        <v>156</v>
      </c>
      <c r="F1300" s="172"/>
      <c r="G1300" s="173"/>
      <c r="H1300" s="173"/>
      <c r="I1300" s="173"/>
      <c r="J1300" s="105"/>
      <c r="K1300" s="197" t="e">
        <f>VLOOKUP(J1300,'[3]Item List (3)'!A$1:B$110000,2,FALSE)</f>
        <v>#N/A</v>
      </c>
      <c r="L1300" s="105"/>
      <c r="M1300" s="198" t="str">
        <f>IF((LEFT(J1300))="2",$L$2,$J$2)</f>
        <v>IR</v>
      </c>
      <c r="N1300" s="153"/>
      <c r="O1300" s="199" t="str">
        <f t="shared" si="552"/>
        <v/>
      </c>
      <c r="P1300" s="153"/>
      <c r="Q1300" s="153"/>
      <c r="R1300" s="153"/>
      <c r="S1300" s="153"/>
      <c r="T1300" s="153"/>
      <c r="U1300" s="209">
        <f t="shared" si="538"/>
        <v>0</v>
      </c>
      <c r="V1300" s="153"/>
      <c r="W1300" s="153"/>
      <c r="X1300" s="153"/>
      <c r="Y1300" s="153"/>
      <c r="Z1300" s="153"/>
      <c r="AA1300" s="153"/>
      <c r="AB1300" s="153"/>
      <c r="AC1300" s="153"/>
      <c r="AD1300" s="153"/>
      <c r="AE1300" s="153"/>
      <c r="AF1300" s="153"/>
      <c r="AG1300" s="153"/>
      <c r="AH1300" s="153"/>
      <c r="AI1300" s="153"/>
      <c r="AJ1300" s="153"/>
      <c r="AK1300" s="153"/>
      <c r="AL1300" s="153"/>
      <c r="AM1300" s="153"/>
      <c r="AN1300" s="153"/>
      <c r="AO1300" s="153"/>
      <c r="AP1300" s="153"/>
      <c r="AQ1300" s="153"/>
      <c r="AR1300" s="153"/>
      <c r="AS1300" s="153"/>
      <c r="AT1300" s="153"/>
      <c r="AU1300" s="153"/>
      <c r="AV1300" s="153"/>
      <c r="AW1300" s="153"/>
      <c r="AX1300" s="153"/>
      <c r="AY1300" s="153"/>
      <c r="AZ1300" s="153"/>
      <c r="BA1300" s="153"/>
      <c r="BB1300" s="153"/>
      <c r="BC1300" s="153"/>
      <c r="BD1300" s="153"/>
      <c r="BE1300" s="153"/>
      <c r="BF1300" s="153">
        <v>480</v>
      </c>
      <c r="BG1300" s="223">
        <f t="shared" si="542"/>
        <v>480</v>
      </c>
      <c r="BH1300" s="224">
        <f t="shared" si="551"/>
        <v>8</v>
      </c>
      <c r="BI1300" s="225">
        <f t="shared" si="543"/>
        <v>0</v>
      </c>
      <c r="BJ1300" s="225">
        <f t="shared" si="544"/>
        <v>0</v>
      </c>
      <c r="BK1300" s="226">
        <f t="shared" si="545"/>
        <v>0</v>
      </c>
      <c r="BL1300" s="226">
        <f t="shared" si="546"/>
        <v>0</v>
      </c>
      <c r="BM1300" s="226">
        <f t="shared" si="537"/>
        <v>0</v>
      </c>
      <c r="BN1300" s="237">
        <f t="shared" si="547"/>
        <v>8</v>
      </c>
      <c r="BO1300" s="237">
        <f t="shared" si="548"/>
        <v>0</v>
      </c>
      <c r="BP1300" s="237">
        <f t="shared" si="549"/>
        <v>0</v>
      </c>
      <c r="BQ1300" s="238">
        <f t="shared" si="550"/>
        <v>0</v>
      </c>
      <c r="BW1300" s="153">
        <f t="shared" si="540"/>
        <v>0</v>
      </c>
    </row>
    <row r="1301" spans="1:75">
      <c r="A1301" s="170">
        <v>1357</v>
      </c>
      <c r="B1301" s="171">
        <v>46071</v>
      </c>
      <c r="C1301" s="223" t="s">
        <v>97</v>
      </c>
      <c r="D1301" s="130" t="str">
        <f t="shared" si="541"/>
        <v>IG</v>
      </c>
      <c r="E1301" s="172" t="s">
        <v>158</v>
      </c>
      <c r="F1301" s="172" t="s">
        <v>134</v>
      </c>
      <c r="G1301" s="173" t="s">
        <v>126</v>
      </c>
      <c r="H1301" s="173"/>
      <c r="I1301" s="173"/>
      <c r="J1301" s="105">
        <v>104246</v>
      </c>
      <c r="K1301" s="197" t="str">
        <f>VLOOKUP(J1301,'[3]Item List (3)'!A$1:B$110000,2,FALSE)</f>
        <v>IN. 208</v>
      </c>
      <c r="L1301" s="105">
        <v>260129016</v>
      </c>
      <c r="M1301" s="198" t="str">
        <f>IF((LEFT(J1301))="2",$L$2,$J$2)</f>
        <v>IR</v>
      </c>
      <c r="N1301" s="153">
        <v>30</v>
      </c>
      <c r="O1301" s="199">
        <f t="shared" si="552"/>
        <v>120</v>
      </c>
      <c r="P1301" s="153">
        <v>1</v>
      </c>
      <c r="Q1301" s="153">
        <v>580</v>
      </c>
      <c r="R1301" s="153">
        <v>42</v>
      </c>
      <c r="S1301" s="153"/>
      <c r="T1301" s="153"/>
      <c r="U1301" s="209">
        <f t="shared" si="538"/>
        <v>580</v>
      </c>
      <c r="V1301" s="153">
        <v>375</v>
      </c>
      <c r="W1301" s="153"/>
      <c r="X1301" s="153">
        <v>60</v>
      </c>
      <c r="Y1301" s="153"/>
      <c r="Z1301" s="153"/>
      <c r="AA1301" s="153"/>
      <c r="AB1301" s="153"/>
      <c r="AC1301" s="153"/>
      <c r="AD1301" s="153"/>
      <c r="AE1301" s="153"/>
      <c r="AF1301" s="153"/>
      <c r="AG1301" s="153"/>
      <c r="AH1301" s="153"/>
      <c r="AI1301" s="153"/>
      <c r="AJ1301" s="153"/>
      <c r="AK1301" s="153"/>
      <c r="AL1301" s="153"/>
      <c r="AM1301" s="153"/>
      <c r="AN1301" s="153"/>
      <c r="AO1301" s="153"/>
      <c r="AP1301" s="153">
        <v>20</v>
      </c>
      <c r="AQ1301" s="153"/>
      <c r="AR1301" s="153"/>
      <c r="AS1301" s="153"/>
      <c r="AT1301" s="153"/>
      <c r="AU1301" s="153"/>
      <c r="AV1301" s="153"/>
      <c r="AW1301" s="153"/>
      <c r="AX1301" s="153"/>
      <c r="AY1301" s="153"/>
      <c r="AZ1301" s="153">
        <v>15</v>
      </c>
      <c r="BA1301" s="153"/>
      <c r="BB1301" s="153">
        <v>10</v>
      </c>
      <c r="BC1301" s="153"/>
      <c r="BD1301" s="153"/>
      <c r="BE1301" s="153"/>
      <c r="BF1301" s="153"/>
      <c r="BG1301" s="223">
        <f t="shared" si="542"/>
        <v>480</v>
      </c>
      <c r="BH1301" s="224">
        <f t="shared" si="551"/>
        <v>8</v>
      </c>
      <c r="BI1301" s="225">
        <f t="shared" si="543"/>
        <v>6.25</v>
      </c>
      <c r="BJ1301" s="225">
        <f t="shared" si="544"/>
        <v>78.125</v>
      </c>
      <c r="BK1301" s="226">
        <f t="shared" si="545"/>
        <v>77.3333333333333</v>
      </c>
      <c r="BL1301" s="226">
        <f t="shared" si="546"/>
        <v>92.7586206896552</v>
      </c>
      <c r="BM1301" s="226">
        <f t="shared" si="537"/>
        <v>56.0416666666667</v>
      </c>
      <c r="BN1301" s="237">
        <f t="shared" si="547"/>
        <v>0.333333333333333</v>
      </c>
      <c r="BO1301" s="237">
        <f t="shared" si="548"/>
        <v>920</v>
      </c>
      <c r="BP1301" s="237">
        <f t="shared" si="549"/>
        <v>1.41666666666667</v>
      </c>
      <c r="BQ1301" s="238">
        <f t="shared" si="550"/>
        <v>170</v>
      </c>
      <c r="BR1301" s="140">
        <v>1</v>
      </c>
      <c r="BT1301" s="140">
        <v>1</v>
      </c>
      <c r="BU1301" s="141">
        <v>1</v>
      </c>
      <c r="BW1301" s="153">
        <f t="shared" si="540"/>
        <v>580</v>
      </c>
    </row>
    <row r="1302" spans="1:75">
      <c r="A1302" s="170">
        <v>1358</v>
      </c>
      <c r="B1302" s="171">
        <v>46071</v>
      </c>
      <c r="C1302" s="223" t="s">
        <v>99</v>
      </c>
      <c r="D1302" s="130" t="str">
        <f t="shared" si="541"/>
        <v>IG</v>
      </c>
      <c r="E1302" s="172" t="s">
        <v>158</v>
      </c>
      <c r="F1302" s="172" t="s">
        <v>134</v>
      </c>
      <c r="G1302" s="173" t="s">
        <v>155</v>
      </c>
      <c r="H1302" s="173" t="s">
        <v>126</v>
      </c>
      <c r="I1302" s="173" t="s">
        <v>124</v>
      </c>
      <c r="J1302" s="105">
        <v>104246</v>
      </c>
      <c r="K1302" s="197" t="str">
        <f>VLOOKUP(J1302,'[3]Item List (3)'!A$1:B$110000,2,FALSE)</f>
        <v>IN. 208</v>
      </c>
      <c r="L1302" s="105">
        <v>260129016</v>
      </c>
      <c r="M1302" s="198" t="str">
        <f t="shared" ref="M1302:M1365" si="553">IF((LEFT(J1302))="2",$L$2,$J$2)</f>
        <v>IR</v>
      </c>
      <c r="N1302" s="153">
        <v>30</v>
      </c>
      <c r="O1302" s="199">
        <f t="shared" si="552"/>
        <v>120</v>
      </c>
      <c r="P1302" s="153">
        <v>1</v>
      </c>
      <c r="Q1302" s="153">
        <v>535</v>
      </c>
      <c r="R1302" s="153">
        <v>17</v>
      </c>
      <c r="S1302" s="153">
        <v>7</v>
      </c>
      <c r="T1302" s="153"/>
      <c r="U1302" s="209">
        <f t="shared" si="538"/>
        <v>542</v>
      </c>
      <c r="V1302" s="153">
        <v>290</v>
      </c>
      <c r="W1302" s="153"/>
      <c r="X1302" s="153">
        <v>120</v>
      </c>
      <c r="Y1302" s="153"/>
      <c r="Z1302" s="153"/>
      <c r="AA1302" s="153"/>
      <c r="AB1302" s="153"/>
      <c r="AC1302" s="153"/>
      <c r="AD1302" s="153"/>
      <c r="AE1302" s="153"/>
      <c r="AF1302" s="153"/>
      <c r="AG1302" s="153"/>
      <c r="AH1302" s="153"/>
      <c r="AI1302" s="153"/>
      <c r="AJ1302" s="153"/>
      <c r="AK1302" s="153"/>
      <c r="AL1302" s="153"/>
      <c r="AM1302" s="153"/>
      <c r="AN1302" s="153"/>
      <c r="AO1302" s="153"/>
      <c r="AP1302" s="153">
        <v>10</v>
      </c>
      <c r="AQ1302" s="153"/>
      <c r="AR1302" s="153">
        <v>60</v>
      </c>
      <c r="AS1302" s="153"/>
      <c r="AT1302" s="153"/>
      <c r="AU1302" s="153"/>
      <c r="AV1302" s="153"/>
      <c r="AW1302" s="153"/>
      <c r="AX1302" s="153"/>
      <c r="AY1302" s="153"/>
      <c r="AZ1302" s="153"/>
      <c r="BA1302" s="153"/>
      <c r="BB1302" s="153"/>
      <c r="BC1302" s="153"/>
      <c r="BD1302" s="153"/>
      <c r="BE1302" s="153"/>
      <c r="BF1302" s="153"/>
      <c r="BG1302" s="223">
        <f t="shared" si="542"/>
        <v>480</v>
      </c>
      <c r="BH1302" s="224">
        <f t="shared" si="551"/>
        <v>8</v>
      </c>
      <c r="BI1302" s="225">
        <f t="shared" si="543"/>
        <v>4.83333333333333</v>
      </c>
      <c r="BJ1302" s="225">
        <f t="shared" si="544"/>
        <v>60.4166666666667</v>
      </c>
      <c r="BK1302" s="226">
        <f t="shared" si="545"/>
        <v>93.4482758620689</v>
      </c>
      <c r="BL1302" s="226">
        <f t="shared" si="546"/>
        <v>95.5719557195572</v>
      </c>
      <c r="BM1302" s="226">
        <f t="shared" si="537"/>
        <v>53.9583333333333</v>
      </c>
      <c r="BN1302" s="237">
        <f t="shared" si="547"/>
        <v>0.166666666666667</v>
      </c>
      <c r="BO1302" s="237">
        <f t="shared" si="548"/>
        <v>940</v>
      </c>
      <c r="BP1302" s="237">
        <f t="shared" si="549"/>
        <v>3</v>
      </c>
      <c r="BQ1302" s="238">
        <f t="shared" si="550"/>
        <v>360</v>
      </c>
      <c r="BW1302" s="153">
        <f t="shared" si="540"/>
        <v>535</v>
      </c>
    </row>
    <row r="1303" spans="1:75">
      <c r="A1303" s="170">
        <v>1359</v>
      </c>
      <c r="B1303" s="171">
        <v>46071</v>
      </c>
      <c r="C1303" s="223" t="s">
        <v>97</v>
      </c>
      <c r="D1303" s="130" t="str">
        <f t="shared" si="541"/>
        <v>HO</v>
      </c>
      <c r="E1303" s="172" t="s">
        <v>159</v>
      </c>
      <c r="F1303" s="172" t="s">
        <v>160</v>
      </c>
      <c r="G1303" s="173" t="s">
        <v>105</v>
      </c>
      <c r="H1303" s="173" t="s">
        <v>166</v>
      </c>
      <c r="I1303" s="173"/>
      <c r="J1303" s="105">
        <v>100282.4</v>
      </c>
      <c r="K1303" s="197" t="str">
        <f>VLOOKUP(J1303,'[3]Item List (3)'!A$1:B$110000,2,FALSE)</f>
        <v>D.IR 14537 SPL </v>
      </c>
      <c r="L1303" s="105">
        <v>251225005</v>
      </c>
      <c r="M1303" s="198" t="str">
        <f t="shared" si="553"/>
        <v>IR</v>
      </c>
      <c r="N1303" s="153">
        <v>70</v>
      </c>
      <c r="O1303" s="199">
        <f t="shared" si="552"/>
        <v>51.4285714285714</v>
      </c>
      <c r="P1303" s="153">
        <v>1</v>
      </c>
      <c r="Q1303" s="153">
        <v>104</v>
      </c>
      <c r="R1303" s="153"/>
      <c r="S1303" s="153"/>
      <c r="T1303" s="153"/>
      <c r="U1303" s="209">
        <f t="shared" si="538"/>
        <v>104</v>
      </c>
      <c r="V1303" s="153">
        <v>190</v>
      </c>
      <c r="W1303" s="153"/>
      <c r="X1303" s="153">
        <v>30</v>
      </c>
      <c r="Y1303" s="153"/>
      <c r="Z1303" s="153"/>
      <c r="AA1303" s="153"/>
      <c r="AB1303" s="153"/>
      <c r="AC1303" s="153"/>
      <c r="AD1303" s="153"/>
      <c r="AE1303" s="153"/>
      <c r="AF1303" s="153"/>
      <c r="AG1303" s="153"/>
      <c r="AH1303" s="153"/>
      <c r="AI1303" s="153"/>
      <c r="AJ1303" s="153"/>
      <c r="AK1303" s="153"/>
      <c r="AL1303" s="153"/>
      <c r="AM1303" s="153"/>
      <c r="AN1303" s="153"/>
      <c r="AO1303" s="153"/>
      <c r="AP1303" s="153">
        <v>30</v>
      </c>
      <c r="AQ1303" s="153"/>
      <c r="AR1303" s="153">
        <v>215</v>
      </c>
      <c r="AS1303" s="153"/>
      <c r="AT1303" s="153"/>
      <c r="AU1303" s="153"/>
      <c r="AV1303" s="153"/>
      <c r="AW1303" s="153"/>
      <c r="AX1303" s="153"/>
      <c r="AY1303" s="153"/>
      <c r="AZ1303" s="153">
        <v>15</v>
      </c>
      <c r="BA1303" s="153"/>
      <c r="BB1303" s="153"/>
      <c r="BC1303" s="153"/>
      <c r="BD1303" s="153"/>
      <c r="BE1303" s="153"/>
      <c r="BF1303" s="153"/>
      <c r="BG1303" s="223">
        <f t="shared" si="542"/>
        <v>480</v>
      </c>
      <c r="BH1303" s="224">
        <f t="shared" si="551"/>
        <v>8</v>
      </c>
      <c r="BI1303" s="225">
        <f t="shared" si="543"/>
        <v>3.16666666666667</v>
      </c>
      <c r="BJ1303" s="225">
        <f t="shared" si="544"/>
        <v>39.5833333333333</v>
      </c>
      <c r="BK1303" s="226">
        <f t="shared" si="545"/>
        <v>63.859649122807</v>
      </c>
      <c r="BL1303" s="226">
        <f t="shared" si="546"/>
        <v>100</v>
      </c>
      <c r="BM1303" s="226">
        <f t="shared" si="537"/>
        <v>25.2777777777778</v>
      </c>
      <c r="BN1303" s="237">
        <f t="shared" si="547"/>
        <v>0.5</v>
      </c>
      <c r="BO1303" s="237">
        <f t="shared" si="548"/>
        <v>385.714285714286</v>
      </c>
      <c r="BP1303" s="237">
        <f t="shared" si="549"/>
        <v>4.33333333333333</v>
      </c>
      <c r="BQ1303" s="238">
        <f t="shared" si="550"/>
        <v>222.857142857143</v>
      </c>
      <c r="BW1303" s="153">
        <f t="shared" si="540"/>
        <v>104</v>
      </c>
    </row>
    <row r="1304" spans="1:75">
      <c r="A1304" s="170">
        <v>1360</v>
      </c>
      <c r="B1304" s="171">
        <v>46071</v>
      </c>
      <c r="C1304" s="223" t="s">
        <v>99</v>
      </c>
      <c r="D1304" s="130" t="str">
        <f t="shared" si="541"/>
        <v>HO</v>
      </c>
      <c r="E1304" s="172" t="s">
        <v>159</v>
      </c>
      <c r="F1304" s="172"/>
      <c r="G1304" s="173"/>
      <c r="H1304" s="173"/>
      <c r="I1304" s="173"/>
      <c r="J1304" s="105"/>
      <c r="K1304" s="197" t="e">
        <f>VLOOKUP(J1304,'[3]Item List (3)'!A$1:B$110000,2,FALSE)</f>
        <v>#N/A</v>
      </c>
      <c r="L1304" s="105"/>
      <c r="M1304" s="198" t="str">
        <f t="shared" si="553"/>
        <v>IR</v>
      </c>
      <c r="N1304" s="153"/>
      <c r="O1304" s="199" t="str">
        <f t="shared" si="552"/>
        <v/>
      </c>
      <c r="P1304" s="153"/>
      <c r="Q1304" s="153"/>
      <c r="R1304" s="153"/>
      <c r="S1304" s="153"/>
      <c r="T1304" s="153"/>
      <c r="U1304" s="209">
        <f t="shared" ref="U1304:U1335" si="554">Q1304+S1304+T1304</f>
        <v>0</v>
      </c>
      <c r="V1304" s="153"/>
      <c r="W1304" s="153"/>
      <c r="X1304" s="153"/>
      <c r="Y1304" s="153"/>
      <c r="Z1304" s="153"/>
      <c r="AA1304" s="153"/>
      <c r="AB1304" s="153"/>
      <c r="AC1304" s="153"/>
      <c r="AD1304" s="153"/>
      <c r="AE1304" s="153"/>
      <c r="AF1304" s="153"/>
      <c r="AG1304" s="153"/>
      <c r="AH1304" s="153"/>
      <c r="AI1304" s="153"/>
      <c r="AJ1304" s="153"/>
      <c r="AK1304" s="153"/>
      <c r="AL1304" s="153"/>
      <c r="AM1304" s="153"/>
      <c r="AN1304" s="153"/>
      <c r="AO1304" s="153"/>
      <c r="AP1304" s="153"/>
      <c r="AQ1304" s="153"/>
      <c r="AR1304" s="153"/>
      <c r="AS1304" s="153"/>
      <c r="AT1304" s="153"/>
      <c r="AU1304" s="153"/>
      <c r="AV1304" s="153"/>
      <c r="AW1304" s="153"/>
      <c r="AX1304" s="153"/>
      <c r="AY1304" s="153"/>
      <c r="AZ1304" s="153"/>
      <c r="BA1304" s="153"/>
      <c r="BB1304" s="153"/>
      <c r="BC1304" s="153"/>
      <c r="BD1304" s="153"/>
      <c r="BE1304" s="153"/>
      <c r="BF1304" s="153">
        <v>480</v>
      </c>
      <c r="BG1304" s="223">
        <f t="shared" si="542"/>
        <v>480</v>
      </c>
      <c r="BH1304" s="224">
        <f t="shared" si="551"/>
        <v>8</v>
      </c>
      <c r="BI1304" s="225">
        <f t="shared" si="543"/>
        <v>0</v>
      </c>
      <c r="BJ1304" s="225">
        <f t="shared" si="544"/>
        <v>0</v>
      </c>
      <c r="BK1304" s="226">
        <f t="shared" si="545"/>
        <v>0</v>
      </c>
      <c r="BL1304" s="226">
        <f t="shared" si="546"/>
        <v>0</v>
      </c>
      <c r="BM1304" s="226">
        <f t="shared" si="537"/>
        <v>0</v>
      </c>
      <c r="BN1304" s="237">
        <f t="shared" si="547"/>
        <v>8</v>
      </c>
      <c r="BO1304" s="237">
        <f t="shared" si="548"/>
        <v>0</v>
      </c>
      <c r="BP1304" s="237">
        <f t="shared" si="549"/>
        <v>0</v>
      </c>
      <c r="BQ1304" s="238">
        <f t="shared" si="550"/>
        <v>0</v>
      </c>
      <c r="BW1304" s="153">
        <f t="shared" si="540"/>
        <v>0</v>
      </c>
    </row>
    <row r="1305" spans="1:75">
      <c r="A1305" s="170">
        <v>1361</v>
      </c>
      <c r="B1305" s="171">
        <v>46071</v>
      </c>
      <c r="C1305" s="223" t="s">
        <v>97</v>
      </c>
      <c r="D1305" s="130" t="str">
        <f t="shared" si="541"/>
        <v>HO</v>
      </c>
      <c r="E1305" s="172" t="s">
        <v>163</v>
      </c>
      <c r="F1305" s="172"/>
      <c r="G1305" s="173"/>
      <c r="H1305" s="173"/>
      <c r="I1305" s="173"/>
      <c r="J1305" s="105"/>
      <c r="K1305" s="197" t="e">
        <f>VLOOKUP(J1305,'[3]Item List (3)'!A$1:B$110000,2,FALSE)</f>
        <v>#N/A</v>
      </c>
      <c r="L1305" s="105"/>
      <c r="M1305" s="198" t="str">
        <f t="shared" si="553"/>
        <v>IR</v>
      </c>
      <c r="N1305" s="153"/>
      <c r="O1305" s="199" t="str">
        <f t="shared" si="552"/>
        <v/>
      </c>
      <c r="P1305" s="153"/>
      <c r="Q1305" s="153"/>
      <c r="R1305" s="153"/>
      <c r="S1305" s="153"/>
      <c r="T1305" s="153"/>
      <c r="U1305" s="209">
        <f t="shared" si="554"/>
        <v>0</v>
      </c>
      <c r="V1305" s="153"/>
      <c r="W1305" s="153"/>
      <c r="X1305" s="153"/>
      <c r="Y1305" s="153"/>
      <c r="Z1305" s="153"/>
      <c r="AA1305" s="153"/>
      <c r="AB1305" s="153"/>
      <c r="AC1305" s="153"/>
      <c r="AD1305" s="153"/>
      <c r="AE1305" s="153"/>
      <c r="AF1305" s="153"/>
      <c r="AG1305" s="153"/>
      <c r="AH1305" s="153"/>
      <c r="AI1305" s="153"/>
      <c r="AJ1305" s="153"/>
      <c r="AK1305" s="153"/>
      <c r="AL1305" s="153"/>
      <c r="AM1305" s="153"/>
      <c r="AN1305" s="153"/>
      <c r="AO1305" s="153"/>
      <c r="AP1305" s="153"/>
      <c r="AQ1305" s="153"/>
      <c r="AR1305" s="153">
        <v>480</v>
      </c>
      <c r="AS1305" s="153"/>
      <c r="AT1305" s="153"/>
      <c r="AU1305" s="153"/>
      <c r="AV1305" s="153"/>
      <c r="AW1305" s="153"/>
      <c r="AX1305" s="153"/>
      <c r="AY1305" s="153"/>
      <c r="AZ1305" s="153"/>
      <c r="BA1305" s="153"/>
      <c r="BB1305" s="153"/>
      <c r="BC1305" s="153"/>
      <c r="BD1305" s="153"/>
      <c r="BE1305" s="153"/>
      <c r="BF1305" s="153"/>
      <c r="BG1305" s="223">
        <f t="shared" si="542"/>
        <v>480</v>
      </c>
      <c r="BH1305" s="224">
        <f t="shared" si="551"/>
        <v>8</v>
      </c>
      <c r="BI1305" s="225">
        <f t="shared" si="543"/>
        <v>0</v>
      </c>
      <c r="BJ1305" s="225">
        <f t="shared" si="544"/>
        <v>0</v>
      </c>
      <c r="BK1305" s="226">
        <f t="shared" si="545"/>
        <v>0</v>
      </c>
      <c r="BL1305" s="226">
        <f t="shared" si="546"/>
        <v>0</v>
      </c>
      <c r="BM1305" s="226">
        <f t="shared" si="537"/>
        <v>0</v>
      </c>
      <c r="BN1305" s="237">
        <f t="shared" si="547"/>
        <v>0</v>
      </c>
      <c r="BO1305" s="237">
        <f t="shared" si="548"/>
        <v>0</v>
      </c>
      <c r="BP1305" s="237">
        <f t="shared" si="549"/>
        <v>8</v>
      </c>
      <c r="BQ1305" s="238">
        <f t="shared" si="550"/>
        <v>0</v>
      </c>
      <c r="BW1305" s="153">
        <f t="shared" si="540"/>
        <v>0</v>
      </c>
    </row>
    <row r="1306" spans="1:75">
      <c r="A1306" s="170">
        <v>1362</v>
      </c>
      <c r="B1306" s="171">
        <v>46071</v>
      </c>
      <c r="C1306" s="223" t="s">
        <v>99</v>
      </c>
      <c r="D1306" s="130" t="str">
        <f t="shared" si="541"/>
        <v>HO</v>
      </c>
      <c r="E1306" s="172" t="s">
        <v>163</v>
      </c>
      <c r="F1306" s="172"/>
      <c r="G1306" s="173"/>
      <c r="H1306" s="173"/>
      <c r="I1306" s="173"/>
      <c r="J1306" s="105"/>
      <c r="K1306" s="197" t="e">
        <f>VLOOKUP(J1306,'[3]Item List (3)'!A$1:B$110000,2,FALSE)</f>
        <v>#N/A</v>
      </c>
      <c r="L1306" s="105"/>
      <c r="M1306" s="198" t="str">
        <f t="shared" si="553"/>
        <v>IR</v>
      </c>
      <c r="N1306" s="153"/>
      <c r="O1306" s="199" t="str">
        <f t="shared" si="552"/>
        <v/>
      </c>
      <c r="P1306" s="153"/>
      <c r="Q1306" s="153"/>
      <c r="R1306" s="153"/>
      <c r="S1306" s="153"/>
      <c r="T1306" s="153"/>
      <c r="U1306" s="209">
        <f t="shared" si="554"/>
        <v>0</v>
      </c>
      <c r="V1306" s="153"/>
      <c r="W1306" s="153"/>
      <c r="X1306" s="153"/>
      <c r="Y1306" s="153"/>
      <c r="Z1306" s="153"/>
      <c r="AA1306" s="153"/>
      <c r="AB1306" s="153"/>
      <c r="AC1306" s="153"/>
      <c r="AD1306" s="153"/>
      <c r="AE1306" s="153"/>
      <c r="AF1306" s="153"/>
      <c r="AG1306" s="153"/>
      <c r="AH1306" s="153"/>
      <c r="AI1306" s="153"/>
      <c r="AJ1306" s="153"/>
      <c r="AK1306" s="153"/>
      <c r="AL1306" s="153"/>
      <c r="AM1306" s="153"/>
      <c r="AN1306" s="153"/>
      <c r="AO1306" s="153"/>
      <c r="AP1306" s="153"/>
      <c r="AQ1306" s="153"/>
      <c r="AR1306" s="153"/>
      <c r="AS1306" s="153"/>
      <c r="AT1306" s="153"/>
      <c r="AU1306" s="153"/>
      <c r="AV1306" s="153"/>
      <c r="AW1306" s="153"/>
      <c r="AX1306" s="153"/>
      <c r="AY1306" s="153"/>
      <c r="AZ1306" s="153"/>
      <c r="BA1306" s="153"/>
      <c r="BB1306" s="153"/>
      <c r="BC1306" s="153"/>
      <c r="BD1306" s="153"/>
      <c r="BE1306" s="153"/>
      <c r="BF1306" s="153">
        <v>480</v>
      </c>
      <c r="BG1306" s="223">
        <f t="shared" si="542"/>
        <v>480</v>
      </c>
      <c r="BH1306" s="224">
        <f t="shared" si="551"/>
        <v>8</v>
      </c>
      <c r="BI1306" s="225">
        <f t="shared" si="543"/>
        <v>0</v>
      </c>
      <c r="BJ1306" s="225">
        <f t="shared" si="544"/>
        <v>0</v>
      </c>
      <c r="BK1306" s="226">
        <f t="shared" si="545"/>
        <v>0</v>
      </c>
      <c r="BL1306" s="226">
        <f t="shared" si="546"/>
        <v>0</v>
      </c>
      <c r="BM1306" s="226">
        <f t="shared" si="537"/>
        <v>0</v>
      </c>
      <c r="BN1306" s="237">
        <f t="shared" si="547"/>
        <v>8</v>
      </c>
      <c r="BO1306" s="237">
        <f t="shared" si="548"/>
        <v>0</v>
      </c>
      <c r="BP1306" s="237">
        <f t="shared" si="549"/>
        <v>0</v>
      </c>
      <c r="BQ1306" s="238">
        <f t="shared" si="550"/>
        <v>0</v>
      </c>
      <c r="BW1306" s="153">
        <f t="shared" si="540"/>
        <v>0</v>
      </c>
    </row>
    <row r="1307" spans="1:75">
      <c r="A1307" s="170">
        <v>1363</v>
      </c>
      <c r="B1307" s="171">
        <v>46071</v>
      </c>
      <c r="C1307" s="223" t="s">
        <v>97</v>
      </c>
      <c r="D1307" s="130" t="str">
        <f t="shared" si="541"/>
        <v>HO</v>
      </c>
      <c r="E1307" s="172" t="s">
        <v>167</v>
      </c>
      <c r="F1307" s="172" t="s">
        <v>160</v>
      </c>
      <c r="G1307" s="173" t="s">
        <v>165</v>
      </c>
      <c r="H1307" s="173" t="s">
        <v>105</v>
      </c>
      <c r="I1307" s="173"/>
      <c r="J1307" s="105">
        <v>100282.4</v>
      </c>
      <c r="K1307" s="197" t="str">
        <f>VLOOKUP(J1307,'[3]Item List (3)'!A$1:B$110000,2,FALSE)</f>
        <v>D.IR 14537 SPL </v>
      </c>
      <c r="L1307" s="105">
        <v>251225005</v>
      </c>
      <c r="M1307" s="198" t="str">
        <f t="shared" si="553"/>
        <v>IR</v>
      </c>
      <c r="N1307" s="153">
        <v>70</v>
      </c>
      <c r="O1307" s="199">
        <f t="shared" si="552"/>
        <v>51.4285714285714</v>
      </c>
      <c r="P1307" s="153">
        <v>1</v>
      </c>
      <c r="Q1307" s="153">
        <v>249</v>
      </c>
      <c r="R1307" s="153"/>
      <c r="S1307" s="153"/>
      <c r="T1307" s="153"/>
      <c r="U1307" s="209">
        <f t="shared" si="554"/>
        <v>249</v>
      </c>
      <c r="V1307" s="153">
        <v>420</v>
      </c>
      <c r="W1307" s="153"/>
      <c r="X1307" s="153"/>
      <c r="Y1307" s="153"/>
      <c r="Z1307" s="153"/>
      <c r="AA1307" s="153"/>
      <c r="AB1307" s="153"/>
      <c r="AC1307" s="153"/>
      <c r="AD1307" s="153"/>
      <c r="AE1307" s="153"/>
      <c r="AF1307" s="153"/>
      <c r="AG1307" s="153"/>
      <c r="AH1307" s="153"/>
      <c r="AI1307" s="153"/>
      <c r="AJ1307" s="153"/>
      <c r="AK1307" s="153"/>
      <c r="AL1307" s="153"/>
      <c r="AM1307" s="153"/>
      <c r="AN1307" s="153"/>
      <c r="AO1307" s="153"/>
      <c r="AP1307" s="153">
        <v>45</v>
      </c>
      <c r="AQ1307" s="153"/>
      <c r="AR1307" s="153"/>
      <c r="AS1307" s="153"/>
      <c r="AT1307" s="153"/>
      <c r="AU1307" s="153"/>
      <c r="AV1307" s="153"/>
      <c r="AW1307" s="153"/>
      <c r="AX1307" s="153"/>
      <c r="AY1307" s="153"/>
      <c r="AZ1307" s="153">
        <v>15</v>
      </c>
      <c r="BA1307" s="153"/>
      <c r="BB1307" s="153"/>
      <c r="BC1307" s="153"/>
      <c r="BD1307" s="153"/>
      <c r="BE1307" s="153"/>
      <c r="BF1307" s="153"/>
      <c r="BG1307" s="223">
        <f t="shared" si="542"/>
        <v>480</v>
      </c>
      <c r="BH1307" s="224">
        <f t="shared" si="551"/>
        <v>8</v>
      </c>
      <c r="BI1307" s="225">
        <f t="shared" si="543"/>
        <v>7</v>
      </c>
      <c r="BJ1307" s="225">
        <f t="shared" si="544"/>
        <v>87.5</v>
      </c>
      <c r="BK1307" s="226">
        <f t="shared" si="545"/>
        <v>69.1666666666667</v>
      </c>
      <c r="BL1307" s="226">
        <f t="shared" si="546"/>
        <v>100</v>
      </c>
      <c r="BM1307" s="226">
        <f t="shared" si="537"/>
        <v>60.5208333333334</v>
      </c>
      <c r="BN1307" s="237">
        <f t="shared" si="547"/>
        <v>0.75</v>
      </c>
      <c r="BO1307" s="237">
        <f t="shared" si="548"/>
        <v>372.857142857143</v>
      </c>
      <c r="BP1307" s="237">
        <f t="shared" si="549"/>
        <v>0.25</v>
      </c>
      <c r="BQ1307" s="238">
        <f t="shared" si="550"/>
        <v>12.8571428571429</v>
      </c>
      <c r="BW1307" s="153">
        <f t="shared" si="540"/>
        <v>249</v>
      </c>
    </row>
    <row r="1308" s="129" customFormat="1" spans="1:75">
      <c r="A1308" s="170">
        <v>1364</v>
      </c>
      <c r="B1308" s="171">
        <v>46071</v>
      </c>
      <c r="C1308" s="223" t="s">
        <v>99</v>
      </c>
      <c r="D1308" s="130" t="str">
        <f t="shared" si="541"/>
        <v>HO</v>
      </c>
      <c r="E1308" s="172" t="s">
        <v>167</v>
      </c>
      <c r="F1308" s="172" t="s">
        <v>160</v>
      </c>
      <c r="G1308" s="173" t="s">
        <v>166</v>
      </c>
      <c r="H1308" s="173"/>
      <c r="I1308" s="173"/>
      <c r="J1308" s="105">
        <v>100282.4</v>
      </c>
      <c r="K1308" s="197" t="str">
        <f>VLOOKUP(J1308,'[3]Item List (3)'!A$1:B$110000,2,FALSE)</f>
        <v>D.IR 14537 SPL </v>
      </c>
      <c r="L1308" s="105">
        <v>251225005</v>
      </c>
      <c r="M1308" s="198" t="str">
        <f t="shared" si="553"/>
        <v>IR</v>
      </c>
      <c r="N1308" s="153">
        <v>70</v>
      </c>
      <c r="O1308" s="199">
        <f t="shared" si="552"/>
        <v>51.4285714285714</v>
      </c>
      <c r="P1308" s="153">
        <v>1</v>
      </c>
      <c r="Q1308" s="153">
        <v>113</v>
      </c>
      <c r="R1308" s="153"/>
      <c r="S1308" s="153"/>
      <c r="T1308" s="153"/>
      <c r="U1308" s="209">
        <f t="shared" si="554"/>
        <v>113</v>
      </c>
      <c r="V1308" s="153">
        <v>195</v>
      </c>
      <c r="W1308" s="153"/>
      <c r="X1308" s="153"/>
      <c r="Y1308" s="153"/>
      <c r="Z1308" s="153"/>
      <c r="AA1308" s="153"/>
      <c r="AB1308" s="153"/>
      <c r="AC1308" s="153"/>
      <c r="AD1308" s="153"/>
      <c r="AE1308" s="153"/>
      <c r="AF1308" s="153"/>
      <c r="AG1308" s="153"/>
      <c r="AH1308" s="153"/>
      <c r="AI1308" s="153"/>
      <c r="AJ1308" s="153"/>
      <c r="AK1308" s="153"/>
      <c r="AL1308" s="153"/>
      <c r="AM1308" s="153"/>
      <c r="AN1308" s="153">
        <v>270</v>
      </c>
      <c r="AO1308" s="153"/>
      <c r="AP1308" s="153">
        <v>15</v>
      </c>
      <c r="AQ1308" s="153"/>
      <c r="AR1308" s="153"/>
      <c r="AS1308" s="153"/>
      <c r="AT1308" s="153"/>
      <c r="AU1308" s="153"/>
      <c r="AV1308" s="153"/>
      <c r="AW1308" s="153"/>
      <c r="AX1308" s="153"/>
      <c r="AY1308" s="153"/>
      <c r="AZ1308" s="153"/>
      <c r="BA1308" s="153"/>
      <c r="BB1308" s="153"/>
      <c r="BC1308" s="153"/>
      <c r="BD1308" s="153"/>
      <c r="BE1308" s="153"/>
      <c r="BF1308" s="153"/>
      <c r="BG1308" s="223">
        <f t="shared" si="542"/>
        <v>480</v>
      </c>
      <c r="BH1308" s="224">
        <f t="shared" si="551"/>
        <v>8</v>
      </c>
      <c r="BI1308" s="225">
        <f t="shared" si="543"/>
        <v>3.25</v>
      </c>
      <c r="BJ1308" s="225">
        <f t="shared" si="544"/>
        <v>40.625</v>
      </c>
      <c r="BK1308" s="226">
        <f t="shared" si="545"/>
        <v>67.6068376068376</v>
      </c>
      <c r="BL1308" s="226">
        <f t="shared" si="546"/>
        <v>100</v>
      </c>
      <c r="BM1308" s="226">
        <f t="shared" si="537"/>
        <v>27.4652777777778</v>
      </c>
      <c r="BN1308" s="237">
        <f t="shared" si="547"/>
        <v>0.25</v>
      </c>
      <c r="BO1308" s="237">
        <f t="shared" si="548"/>
        <v>398.571428571429</v>
      </c>
      <c r="BP1308" s="237">
        <f t="shared" si="549"/>
        <v>4.5</v>
      </c>
      <c r="BQ1308" s="238">
        <f t="shared" si="550"/>
        <v>231.428571428571</v>
      </c>
      <c r="BR1308" s="140"/>
      <c r="BS1308" s="140"/>
      <c r="BT1308" s="140"/>
      <c r="BU1308" s="141"/>
      <c r="BV1308" s="140"/>
      <c r="BW1308" s="153">
        <f t="shared" si="540"/>
        <v>113</v>
      </c>
    </row>
    <row r="1309" spans="1:75">
      <c r="A1309" s="170">
        <v>1365</v>
      </c>
      <c r="B1309" s="171">
        <v>46071</v>
      </c>
      <c r="C1309" s="223" t="s">
        <v>97</v>
      </c>
      <c r="D1309" s="130" t="str">
        <f t="shared" si="541"/>
        <v>HO</v>
      </c>
      <c r="E1309" s="172" t="s">
        <v>170</v>
      </c>
      <c r="F1309" s="172" t="s">
        <v>160</v>
      </c>
      <c r="G1309" s="173" t="s">
        <v>188</v>
      </c>
      <c r="H1309" s="173" t="s">
        <v>203</v>
      </c>
      <c r="I1309" s="173"/>
      <c r="J1309" s="105">
        <v>104299</v>
      </c>
      <c r="K1309" s="197" t="str">
        <f>VLOOKUP(J1309,'[3]Item List (3)'!A$1:B$110000,2,FALSE)</f>
        <v>IR.9916</v>
      </c>
      <c r="L1309" s="105">
        <v>251207010</v>
      </c>
      <c r="M1309" s="198" t="str">
        <f t="shared" si="553"/>
        <v>IR</v>
      </c>
      <c r="N1309" s="153">
        <v>15</v>
      </c>
      <c r="O1309" s="199">
        <f t="shared" si="552"/>
        <v>240</v>
      </c>
      <c r="P1309" s="153">
        <v>1</v>
      </c>
      <c r="Q1309" s="153">
        <v>1155</v>
      </c>
      <c r="R1309" s="153"/>
      <c r="S1309" s="153"/>
      <c r="T1309" s="153"/>
      <c r="U1309" s="209">
        <f t="shared" si="554"/>
        <v>1155</v>
      </c>
      <c r="V1309" s="153">
        <v>300</v>
      </c>
      <c r="W1309" s="153"/>
      <c r="X1309" s="153"/>
      <c r="Y1309" s="153"/>
      <c r="Z1309" s="153"/>
      <c r="AA1309" s="153"/>
      <c r="AB1309" s="153"/>
      <c r="AC1309" s="153"/>
      <c r="AD1309" s="153"/>
      <c r="AE1309" s="153"/>
      <c r="AF1309" s="153"/>
      <c r="AG1309" s="153"/>
      <c r="AH1309" s="153"/>
      <c r="AI1309" s="153"/>
      <c r="AJ1309" s="153"/>
      <c r="AK1309" s="153"/>
      <c r="AL1309" s="153"/>
      <c r="AM1309" s="153"/>
      <c r="AN1309" s="153">
        <v>180</v>
      </c>
      <c r="AO1309" s="153"/>
      <c r="AP1309" s="153"/>
      <c r="AQ1309" s="153"/>
      <c r="AR1309" s="153"/>
      <c r="AS1309" s="153"/>
      <c r="AT1309" s="153"/>
      <c r="AU1309" s="153"/>
      <c r="AV1309" s="153"/>
      <c r="AW1309" s="153"/>
      <c r="AX1309" s="153"/>
      <c r="AY1309" s="153"/>
      <c r="AZ1309" s="153"/>
      <c r="BA1309" s="153"/>
      <c r="BB1309" s="153"/>
      <c r="BC1309" s="153"/>
      <c r="BD1309" s="153"/>
      <c r="BE1309" s="153"/>
      <c r="BF1309" s="153"/>
      <c r="BG1309" s="223">
        <f t="shared" si="542"/>
        <v>480</v>
      </c>
      <c r="BH1309" s="224">
        <f t="shared" si="551"/>
        <v>8</v>
      </c>
      <c r="BI1309" s="225">
        <f t="shared" si="543"/>
        <v>5</v>
      </c>
      <c r="BJ1309" s="225">
        <f t="shared" si="544"/>
        <v>62.5</v>
      </c>
      <c r="BK1309" s="226">
        <f t="shared" si="545"/>
        <v>96.25</v>
      </c>
      <c r="BL1309" s="226">
        <f t="shared" si="546"/>
        <v>100</v>
      </c>
      <c r="BM1309" s="226">
        <f t="shared" ref="BM1309:BM1372" si="555">IFERROR((((BJ1309*BK1309*BL1309)/1000000)*100),0)</f>
        <v>60.15625</v>
      </c>
      <c r="BN1309" s="237">
        <f t="shared" si="547"/>
        <v>0</v>
      </c>
      <c r="BO1309" s="237">
        <f t="shared" si="548"/>
        <v>1920</v>
      </c>
      <c r="BP1309" s="237">
        <f t="shared" si="549"/>
        <v>3</v>
      </c>
      <c r="BQ1309" s="238">
        <f t="shared" si="550"/>
        <v>720</v>
      </c>
      <c r="BW1309" s="153">
        <f t="shared" si="540"/>
        <v>1155</v>
      </c>
    </row>
    <row r="1310" spans="1:75">
      <c r="A1310" s="170">
        <v>1366</v>
      </c>
      <c r="B1310" s="171">
        <v>46071</v>
      </c>
      <c r="C1310" s="223" t="s">
        <v>99</v>
      </c>
      <c r="D1310" s="130" t="str">
        <f t="shared" si="541"/>
        <v>HO</v>
      </c>
      <c r="E1310" s="172" t="s">
        <v>170</v>
      </c>
      <c r="F1310" s="172" t="s">
        <v>160</v>
      </c>
      <c r="G1310" s="173" t="s">
        <v>173</v>
      </c>
      <c r="H1310" s="173"/>
      <c r="I1310" s="173"/>
      <c r="J1310" s="105">
        <v>104299</v>
      </c>
      <c r="K1310" s="197" t="str">
        <f>VLOOKUP(J1310,'[3]Item List (3)'!A$1:B$110000,2,FALSE)</f>
        <v>IR.9916</v>
      </c>
      <c r="L1310" s="105">
        <v>251207010</v>
      </c>
      <c r="M1310" s="198" t="str">
        <f t="shared" si="553"/>
        <v>IR</v>
      </c>
      <c r="N1310" s="153">
        <v>15</v>
      </c>
      <c r="O1310" s="199">
        <f t="shared" si="552"/>
        <v>240</v>
      </c>
      <c r="P1310" s="153">
        <v>1</v>
      </c>
      <c r="Q1310" s="153">
        <v>1080</v>
      </c>
      <c r="R1310" s="153"/>
      <c r="S1310" s="153"/>
      <c r="T1310" s="153"/>
      <c r="U1310" s="209">
        <f t="shared" si="554"/>
        <v>1080</v>
      </c>
      <c r="V1310" s="153">
        <v>280</v>
      </c>
      <c r="W1310" s="153"/>
      <c r="X1310" s="153"/>
      <c r="Y1310" s="153"/>
      <c r="Z1310" s="153"/>
      <c r="AA1310" s="153"/>
      <c r="AB1310" s="153"/>
      <c r="AC1310" s="153"/>
      <c r="AD1310" s="153"/>
      <c r="AE1310" s="153"/>
      <c r="AF1310" s="153"/>
      <c r="AG1310" s="153"/>
      <c r="AH1310" s="153"/>
      <c r="AI1310" s="153"/>
      <c r="AJ1310" s="153"/>
      <c r="AK1310" s="153"/>
      <c r="AL1310" s="153"/>
      <c r="AM1310" s="153"/>
      <c r="AN1310" s="153"/>
      <c r="AO1310" s="153"/>
      <c r="AP1310" s="153">
        <v>20</v>
      </c>
      <c r="AQ1310" s="153"/>
      <c r="AR1310" s="153">
        <v>180</v>
      </c>
      <c r="AS1310" s="153"/>
      <c r="AT1310" s="153"/>
      <c r="AU1310" s="153"/>
      <c r="AV1310" s="153"/>
      <c r="AW1310" s="153"/>
      <c r="AX1310" s="153"/>
      <c r="AY1310" s="153"/>
      <c r="AZ1310" s="153"/>
      <c r="BA1310" s="153"/>
      <c r="BB1310" s="153"/>
      <c r="BC1310" s="153"/>
      <c r="BD1310" s="153"/>
      <c r="BE1310" s="153"/>
      <c r="BF1310" s="153"/>
      <c r="BG1310" s="223">
        <f t="shared" si="542"/>
        <v>480</v>
      </c>
      <c r="BH1310" s="224">
        <f t="shared" si="551"/>
        <v>8</v>
      </c>
      <c r="BI1310" s="225">
        <f t="shared" si="543"/>
        <v>4.66666666666667</v>
      </c>
      <c r="BJ1310" s="225">
        <f t="shared" si="544"/>
        <v>58.3333333333333</v>
      </c>
      <c r="BK1310" s="226">
        <f t="shared" si="545"/>
        <v>96.4285714285715</v>
      </c>
      <c r="BL1310" s="226">
        <f t="shared" si="546"/>
        <v>100</v>
      </c>
      <c r="BM1310" s="226">
        <f t="shared" si="555"/>
        <v>56.25</v>
      </c>
      <c r="BN1310" s="237">
        <f t="shared" si="547"/>
        <v>0.333333333333333</v>
      </c>
      <c r="BO1310" s="237">
        <f t="shared" si="548"/>
        <v>1840</v>
      </c>
      <c r="BP1310" s="237">
        <f t="shared" si="549"/>
        <v>3</v>
      </c>
      <c r="BQ1310" s="238">
        <f t="shared" si="550"/>
        <v>720</v>
      </c>
      <c r="BW1310" s="153">
        <f t="shared" si="540"/>
        <v>1080</v>
      </c>
    </row>
    <row r="1311" spans="1:75">
      <c r="A1311" s="170">
        <v>1367</v>
      </c>
      <c r="B1311" s="171">
        <v>46071</v>
      </c>
      <c r="C1311" s="223" t="s">
        <v>97</v>
      </c>
      <c r="D1311" s="130" t="str">
        <f t="shared" si="541"/>
        <v>HO</v>
      </c>
      <c r="E1311" s="172" t="s">
        <v>172</v>
      </c>
      <c r="F1311" s="172" t="s">
        <v>160</v>
      </c>
      <c r="G1311" s="173" t="s">
        <v>168</v>
      </c>
      <c r="H1311" s="173" t="s">
        <v>188</v>
      </c>
      <c r="I1311" s="173"/>
      <c r="J1311" s="105">
        <v>208299</v>
      </c>
      <c r="K1311" s="197" t="str">
        <f>VLOOKUP(J1311,'[3]Item List (3)'!A$1:B$110000,2,FALSE)</f>
        <v>OR.9916 </v>
      </c>
      <c r="L1311" s="105">
        <v>260106007</v>
      </c>
      <c r="M1311" s="198" t="str">
        <f t="shared" si="553"/>
        <v>OR</v>
      </c>
      <c r="N1311" s="153">
        <v>15</v>
      </c>
      <c r="O1311" s="199">
        <f t="shared" si="552"/>
        <v>240</v>
      </c>
      <c r="P1311" s="153">
        <v>1</v>
      </c>
      <c r="Q1311" s="153">
        <v>1685</v>
      </c>
      <c r="R1311" s="153"/>
      <c r="S1311" s="153"/>
      <c r="T1311" s="153"/>
      <c r="U1311" s="209">
        <f t="shared" si="554"/>
        <v>1685</v>
      </c>
      <c r="V1311" s="153">
        <v>435</v>
      </c>
      <c r="W1311" s="153"/>
      <c r="X1311" s="153"/>
      <c r="Y1311" s="153"/>
      <c r="Z1311" s="153"/>
      <c r="AA1311" s="153"/>
      <c r="AB1311" s="153"/>
      <c r="AC1311" s="153"/>
      <c r="AD1311" s="153"/>
      <c r="AE1311" s="153"/>
      <c r="AF1311" s="153"/>
      <c r="AG1311" s="153"/>
      <c r="AH1311" s="153"/>
      <c r="AI1311" s="153"/>
      <c r="AJ1311" s="153"/>
      <c r="AK1311" s="153"/>
      <c r="AL1311" s="153"/>
      <c r="AM1311" s="153"/>
      <c r="AN1311" s="153"/>
      <c r="AO1311" s="153"/>
      <c r="AP1311" s="153">
        <v>30</v>
      </c>
      <c r="AQ1311" s="153"/>
      <c r="AR1311" s="153"/>
      <c r="AS1311" s="153"/>
      <c r="AT1311" s="153"/>
      <c r="AU1311" s="153"/>
      <c r="AV1311" s="153"/>
      <c r="AW1311" s="153"/>
      <c r="AX1311" s="153"/>
      <c r="AY1311" s="153"/>
      <c r="AZ1311" s="153"/>
      <c r="BA1311" s="153"/>
      <c r="BB1311" s="153"/>
      <c r="BC1311" s="153">
        <v>15</v>
      </c>
      <c r="BD1311" s="153"/>
      <c r="BE1311" s="153"/>
      <c r="BF1311" s="153"/>
      <c r="BG1311" s="223">
        <f t="shared" si="542"/>
        <v>480</v>
      </c>
      <c r="BH1311" s="224">
        <f t="shared" si="551"/>
        <v>8</v>
      </c>
      <c r="BI1311" s="225">
        <f t="shared" si="543"/>
        <v>7.25</v>
      </c>
      <c r="BJ1311" s="225">
        <f t="shared" si="544"/>
        <v>90.625</v>
      </c>
      <c r="BK1311" s="226">
        <f t="shared" si="545"/>
        <v>96.8390804597701</v>
      </c>
      <c r="BL1311" s="226">
        <f t="shared" si="546"/>
        <v>100</v>
      </c>
      <c r="BM1311" s="226">
        <f t="shared" si="555"/>
        <v>87.7604166666667</v>
      </c>
      <c r="BN1311" s="237">
        <f t="shared" si="547"/>
        <v>0.5</v>
      </c>
      <c r="BO1311" s="237">
        <f t="shared" si="548"/>
        <v>1800</v>
      </c>
      <c r="BP1311" s="237">
        <f t="shared" si="549"/>
        <v>0.25</v>
      </c>
      <c r="BQ1311" s="238">
        <f t="shared" si="550"/>
        <v>60</v>
      </c>
      <c r="BW1311" s="153">
        <f t="shared" si="540"/>
        <v>1685</v>
      </c>
    </row>
    <row r="1312" spans="1:75">
      <c r="A1312" s="170">
        <v>1368</v>
      </c>
      <c r="B1312" s="171">
        <v>46071</v>
      </c>
      <c r="C1312" s="153" t="s">
        <v>99</v>
      </c>
      <c r="D1312" s="130" t="str">
        <f t="shared" si="541"/>
        <v>HO</v>
      </c>
      <c r="E1312" s="172" t="s">
        <v>172</v>
      </c>
      <c r="F1312" s="172" t="s">
        <v>160</v>
      </c>
      <c r="G1312" s="173" t="s">
        <v>169</v>
      </c>
      <c r="H1312" s="173"/>
      <c r="I1312" s="173"/>
      <c r="J1312" s="105">
        <v>208299</v>
      </c>
      <c r="K1312" s="197" t="str">
        <f>VLOOKUP(J1312,'[3]Item List (3)'!A$1:B$110000,2,FALSE)</f>
        <v>OR.9916 </v>
      </c>
      <c r="L1312" s="105">
        <v>260106007</v>
      </c>
      <c r="M1312" s="198" t="str">
        <f t="shared" si="553"/>
        <v>OR</v>
      </c>
      <c r="N1312" s="153">
        <v>15</v>
      </c>
      <c r="O1312" s="199">
        <f t="shared" si="552"/>
        <v>240</v>
      </c>
      <c r="P1312" s="153">
        <v>1</v>
      </c>
      <c r="Q1312" s="153">
        <v>1682</v>
      </c>
      <c r="R1312" s="153"/>
      <c r="S1312" s="153"/>
      <c r="T1312" s="153"/>
      <c r="U1312" s="209">
        <f t="shared" si="554"/>
        <v>1682</v>
      </c>
      <c r="V1312" s="153">
        <v>435</v>
      </c>
      <c r="W1312" s="153"/>
      <c r="X1312" s="153">
        <v>15</v>
      </c>
      <c r="Y1312" s="153"/>
      <c r="Z1312" s="153"/>
      <c r="AA1312" s="153"/>
      <c r="AB1312" s="153"/>
      <c r="AC1312" s="153"/>
      <c r="AD1312" s="153"/>
      <c r="AE1312" s="153"/>
      <c r="AF1312" s="153"/>
      <c r="AG1312" s="153"/>
      <c r="AH1312" s="153"/>
      <c r="AI1312" s="153"/>
      <c r="AJ1312" s="153"/>
      <c r="AK1312" s="153"/>
      <c r="AL1312" s="153"/>
      <c r="AM1312" s="153"/>
      <c r="AN1312" s="153"/>
      <c r="AO1312" s="153"/>
      <c r="AP1312" s="153">
        <v>30</v>
      </c>
      <c r="AQ1312" s="153"/>
      <c r="AR1312" s="153"/>
      <c r="AS1312" s="153"/>
      <c r="AT1312" s="153"/>
      <c r="AU1312" s="153"/>
      <c r="AV1312" s="153"/>
      <c r="AW1312" s="153"/>
      <c r="AX1312" s="153"/>
      <c r="AY1312" s="153"/>
      <c r="AZ1312" s="153"/>
      <c r="BA1312" s="153"/>
      <c r="BB1312" s="153"/>
      <c r="BC1312" s="153"/>
      <c r="BD1312" s="153"/>
      <c r="BE1312" s="153"/>
      <c r="BF1312" s="153"/>
      <c r="BG1312" s="223">
        <f t="shared" si="542"/>
        <v>480</v>
      </c>
      <c r="BH1312" s="224">
        <f t="shared" si="551"/>
        <v>8</v>
      </c>
      <c r="BI1312" s="225">
        <f t="shared" si="543"/>
        <v>7.25</v>
      </c>
      <c r="BJ1312" s="225">
        <f t="shared" si="544"/>
        <v>90.625</v>
      </c>
      <c r="BK1312" s="226">
        <f t="shared" si="545"/>
        <v>96.6666666666667</v>
      </c>
      <c r="BL1312" s="226">
        <f t="shared" si="546"/>
        <v>100</v>
      </c>
      <c r="BM1312" s="226">
        <f t="shared" si="555"/>
        <v>87.6041666666667</v>
      </c>
      <c r="BN1312" s="237">
        <f t="shared" si="547"/>
        <v>0.5</v>
      </c>
      <c r="BO1312" s="237">
        <f t="shared" si="548"/>
        <v>1800</v>
      </c>
      <c r="BP1312" s="237">
        <f t="shared" si="549"/>
        <v>0.25</v>
      </c>
      <c r="BQ1312" s="238">
        <f t="shared" si="550"/>
        <v>60</v>
      </c>
      <c r="BW1312" s="153">
        <f t="shared" si="540"/>
        <v>1682</v>
      </c>
    </row>
    <row r="1313" spans="1:75">
      <c r="A1313" s="170">
        <v>1369</v>
      </c>
      <c r="B1313" s="171">
        <v>46071</v>
      </c>
      <c r="C1313" s="153" t="s">
        <v>97</v>
      </c>
      <c r="D1313" s="130" t="str">
        <f t="shared" si="541"/>
        <v>HO</v>
      </c>
      <c r="E1313" s="172" t="s">
        <v>174</v>
      </c>
      <c r="F1313" s="172"/>
      <c r="G1313" s="173"/>
      <c r="H1313" s="173"/>
      <c r="I1313" s="173"/>
      <c r="J1313" s="105"/>
      <c r="K1313" s="197" t="e">
        <f>VLOOKUP(J1313,'[3]Item List (3)'!A$1:B$110000,2,FALSE)</f>
        <v>#N/A</v>
      </c>
      <c r="L1313" s="105"/>
      <c r="M1313" s="198" t="str">
        <f t="shared" si="553"/>
        <v>IR</v>
      </c>
      <c r="N1313" s="153"/>
      <c r="O1313" s="199" t="str">
        <f t="shared" si="552"/>
        <v/>
      </c>
      <c r="P1313" s="153"/>
      <c r="Q1313" s="153"/>
      <c r="R1313" s="153"/>
      <c r="S1313" s="153"/>
      <c r="T1313" s="153"/>
      <c r="U1313" s="209">
        <f t="shared" si="554"/>
        <v>0</v>
      </c>
      <c r="V1313" s="153"/>
      <c r="W1313" s="153"/>
      <c r="X1313" s="153"/>
      <c r="Y1313" s="153"/>
      <c r="Z1313" s="153"/>
      <c r="AA1313" s="153"/>
      <c r="AB1313" s="153"/>
      <c r="AC1313" s="153"/>
      <c r="AD1313" s="153"/>
      <c r="AE1313" s="153"/>
      <c r="AF1313" s="153"/>
      <c r="AG1313" s="153"/>
      <c r="AH1313" s="153"/>
      <c r="AI1313" s="153"/>
      <c r="AJ1313" s="153"/>
      <c r="AK1313" s="153"/>
      <c r="AL1313" s="153"/>
      <c r="AM1313" s="153"/>
      <c r="AN1313" s="153"/>
      <c r="AO1313" s="153"/>
      <c r="AP1313" s="153"/>
      <c r="AQ1313" s="153"/>
      <c r="AR1313" s="153"/>
      <c r="AS1313" s="153"/>
      <c r="AT1313" s="153"/>
      <c r="AU1313" s="153"/>
      <c r="AV1313" s="153"/>
      <c r="AW1313" s="153"/>
      <c r="AX1313" s="153"/>
      <c r="AY1313" s="153"/>
      <c r="AZ1313" s="153"/>
      <c r="BA1313" s="153"/>
      <c r="BB1313" s="153"/>
      <c r="BC1313" s="153"/>
      <c r="BD1313" s="153"/>
      <c r="BE1313" s="153"/>
      <c r="BF1313" s="153">
        <v>480</v>
      </c>
      <c r="BG1313" s="223">
        <f t="shared" si="542"/>
        <v>480</v>
      </c>
      <c r="BH1313" s="224">
        <f t="shared" si="551"/>
        <v>8</v>
      </c>
      <c r="BI1313" s="225">
        <f t="shared" si="543"/>
        <v>0</v>
      </c>
      <c r="BJ1313" s="225">
        <f t="shared" si="544"/>
        <v>0</v>
      </c>
      <c r="BK1313" s="226">
        <f t="shared" si="545"/>
        <v>0</v>
      </c>
      <c r="BL1313" s="226">
        <f t="shared" si="546"/>
        <v>0</v>
      </c>
      <c r="BM1313" s="226">
        <f t="shared" si="555"/>
        <v>0</v>
      </c>
      <c r="BN1313" s="237">
        <f t="shared" si="547"/>
        <v>8</v>
      </c>
      <c r="BO1313" s="237">
        <f t="shared" si="548"/>
        <v>0</v>
      </c>
      <c r="BP1313" s="237">
        <f t="shared" si="549"/>
        <v>0</v>
      </c>
      <c r="BQ1313" s="238">
        <f t="shared" si="550"/>
        <v>0</v>
      </c>
      <c r="BW1313" s="153">
        <f t="shared" si="540"/>
        <v>0</v>
      </c>
    </row>
    <row r="1314" spans="1:75">
      <c r="A1314" s="170">
        <v>1370</v>
      </c>
      <c r="B1314" s="171">
        <v>46071</v>
      </c>
      <c r="C1314" s="153" t="s">
        <v>99</v>
      </c>
      <c r="D1314" s="130" t="str">
        <f t="shared" si="541"/>
        <v>HO</v>
      </c>
      <c r="E1314" s="172" t="s">
        <v>174</v>
      </c>
      <c r="F1314" s="172"/>
      <c r="G1314" s="173"/>
      <c r="H1314" s="173"/>
      <c r="I1314" s="173"/>
      <c r="J1314" s="105"/>
      <c r="K1314" s="197" t="e">
        <f>VLOOKUP(J1314,'[3]Item List (3)'!A$1:B$110000,2,FALSE)</f>
        <v>#N/A</v>
      </c>
      <c r="L1314" s="105"/>
      <c r="M1314" s="198" t="str">
        <f t="shared" si="553"/>
        <v>IR</v>
      </c>
      <c r="N1314" s="153"/>
      <c r="O1314" s="199" t="str">
        <f t="shared" si="552"/>
        <v/>
      </c>
      <c r="P1314" s="153"/>
      <c r="Q1314" s="153"/>
      <c r="R1314" s="153"/>
      <c r="S1314" s="153"/>
      <c r="T1314" s="153"/>
      <c r="U1314" s="209">
        <f t="shared" si="554"/>
        <v>0</v>
      </c>
      <c r="V1314" s="153"/>
      <c r="W1314" s="153"/>
      <c r="X1314" s="153"/>
      <c r="Y1314" s="153"/>
      <c r="Z1314" s="153"/>
      <c r="AA1314" s="153"/>
      <c r="AB1314" s="153"/>
      <c r="AC1314" s="153"/>
      <c r="AD1314" s="153"/>
      <c r="AE1314" s="153"/>
      <c r="AF1314" s="153"/>
      <c r="AG1314" s="153"/>
      <c r="AH1314" s="153"/>
      <c r="AI1314" s="153"/>
      <c r="AJ1314" s="153"/>
      <c r="AK1314" s="153"/>
      <c r="AL1314" s="153"/>
      <c r="AM1314" s="153"/>
      <c r="AN1314" s="153"/>
      <c r="AO1314" s="153"/>
      <c r="AP1314" s="153"/>
      <c r="AQ1314" s="153"/>
      <c r="AR1314" s="153"/>
      <c r="AS1314" s="153"/>
      <c r="AT1314" s="153"/>
      <c r="AU1314" s="153"/>
      <c r="AV1314" s="153"/>
      <c r="AW1314" s="153"/>
      <c r="AX1314" s="153"/>
      <c r="AY1314" s="153"/>
      <c r="AZ1314" s="153"/>
      <c r="BA1314" s="153"/>
      <c r="BB1314" s="153"/>
      <c r="BC1314" s="153"/>
      <c r="BD1314" s="153"/>
      <c r="BE1314" s="153"/>
      <c r="BF1314" s="153">
        <v>480</v>
      </c>
      <c r="BG1314" s="223">
        <f t="shared" si="542"/>
        <v>480</v>
      </c>
      <c r="BH1314" s="224">
        <f t="shared" si="551"/>
        <v>8</v>
      </c>
      <c r="BI1314" s="225">
        <f t="shared" si="543"/>
        <v>0</v>
      </c>
      <c r="BJ1314" s="225">
        <f t="shared" si="544"/>
        <v>0</v>
      </c>
      <c r="BK1314" s="226">
        <f t="shared" si="545"/>
        <v>0</v>
      </c>
      <c r="BL1314" s="226">
        <f t="shared" si="546"/>
        <v>0</v>
      </c>
      <c r="BM1314" s="226">
        <f t="shared" si="555"/>
        <v>0</v>
      </c>
      <c r="BN1314" s="237">
        <f t="shared" si="547"/>
        <v>8</v>
      </c>
      <c r="BO1314" s="237">
        <f t="shared" si="548"/>
        <v>0</v>
      </c>
      <c r="BP1314" s="237">
        <f t="shared" si="549"/>
        <v>0</v>
      </c>
      <c r="BQ1314" s="238">
        <f t="shared" si="550"/>
        <v>0</v>
      </c>
      <c r="BW1314" s="153">
        <f t="shared" si="540"/>
        <v>0</v>
      </c>
    </row>
    <row r="1315" spans="1:75">
      <c r="A1315" s="170">
        <v>1371</v>
      </c>
      <c r="B1315" s="171">
        <v>46071</v>
      </c>
      <c r="C1315" s="153" t="s">
        <v>97</v>
      </c>
      <c r="D1315" s="130" t="str">
        <f t="shared" ref="D1315:D1321" si="556">LEFT(E1315,2)</f>
        <v>HO</v>
      </c>
      <c r="E1315" s="172" t="s">
        <v>175</v>
      </c>
      <c r="F1315" s="172" t="s">
        <v>160</v>
      </c>
      <c r="G1315" s="173" t="s">
        <v>161</v>
      </c>
      <c r="H1315" s="173"/>
      <c r="I1315" s="173"/>
      <c r="J1315" s="105">
        <v>208497</v>
      </c>
      <c r="K1315" s="197" t="str">
        <f>VLOOKUP(J1315,'[3]Item List (3)'!A$1:B$110000,2,FALSE)</f>
        <v>NB.OR 95076 </v>
      </c>
      <c r="L1315" s="105">
        <v>260129019</v>
      </c>
      <c r="M1315" s="198" t="str">
        <f t="shared" si="553"/>
        <v>OR</v>
      </c>
      <c r="N1315" s="153">
        <v>15</v>
      </c>
      <c r="O1315" s="199">
        <f t="shared" si="552"/>
        <v>240</v>
      </c>
      <c r="P1315" s="153">
        <v>1</v>
      </c>
      <c r="Q1315" s="153">
        <v>1307</v>
      </c>
      <c r="R1315" s="153"/>
      <c r="S1315" s="153"/>
      <c r="T1315" s="153"/>
      <c r="U1315" s="209">
        <f t="shared" si="554"/>
        <v>1307</v>
      </c>
      <c r="V1315" s="153">
        <v>335</v>
      </c>
      <c r="W1315" s="153">
        <v>120</v>
      </c>
      <c r="X1315" s="153"/>
      <c r="Y1315" s="153"/>
      <c r="Z1315" s="153"/>
      <c r="AA1315" s="153"/>
      <c r="AB1315" s="153"/>
      <c r="AC1315" s="153"/>
      <c r="AD1315" s="153"/>
      <c r="AE1315" s="153"/>
      <c r="AF1315" s="153"/>
      <c r="AG1315" s="153"/>
      <c r="AH1315" s="153"/>
      <c r="AI1315" s="153"/>
      <c r="AJ1315" s="153"/>
      <c r="AK1315" s="153"/>
      <c r="AL1315" s="153"/>
      <c r="AM1315" s="153"/>
      <c r="AN1315" s="153"/>
      <c r="AO1315" s="153"/>
      <c r="AP1315" s="153">
        <v>10</v>
      </c>
      <c r="AQ1315" s="153"/>
      <c r="AR1315" s="153"/>
      <c r="AS1315" s="153"/>
      <c r="AT1315" s="153"/>
      <c r="AU1315" s="153"/>
      <c r="AV1315" s="153"/>
      <c r="AW1315" s="153"/>
      <c r="AX1315" s="153"/>
      <c r="AY1315" s="153"/>
      <c r="AZ1315" s="153">
        <v>15</v>
      </c>
      <c r="BA1315" s="153"/>
      <c r="BB1315" s="153"/>
      <c r="BC1315" s="153"/>
      <c r="BD1315" s="153"/>
      <c r="BE1315" s="153"/>
      <c r="BF1315" s="153"/>
      <c r="BG1315" s="223">
        <f t="shared" si="542"/>
        <v>480</v>
      </c>
      <c r="BH1315" s="224">
        <f t="shared" si="551"/>
        <v>8</v>
      </c>
      <c r="BI1315" s="225">
        <f t="shared" si="543"/>
        <v>5.58333333333333</v>
      </c>
      <c r="BJ1315" s="225">
        <f t="shared" si="544"/>
        <v>69.7916666666667</v>
      </c>
      <c r="BK1315" s="226">
        <f t="shared" si="545"/>
        <v>97.5373134328358</v>
      </c>
      <c r="BL1315" s="226">
        <f t="shared" si="546"/>
        <v>100</v>
      </c>
      <c r="BM1315" s="226">
        <f t="shared" si="555"/>
        <v>68.0729166666667</v>
      </c>
      <c r="BN1315" s="237">
        <f t="shared" si="547"/>
        <v>2.16666666666667</v>
      </c>
      <c r="BO1315" s="237">
        <f t="shared" si="548"/>
        <v>1400</v>
      </c>
      <c r="BP1315" s="237">
        <f t="shared" si="549"/>
        <v>0.25</v>
      </c>
      <c r="BQ1315" s="238">
        <f t="shared" si="550"/>
        <v>60</v>
      </c>
      <c r="BW1315" s="153">
        <f t="shared" si="540"/>
        <v>1307</v>
      </c>
    </row>
    <row r="1316" spans="1:75">
      <c r="A1316" s="170">
        <v>1372</v>
      </c>
      <c r="B1316" s="171">
        <v>46071</v>
      </c>
      <c r="C1316" s="153" t="s">
        <v>99</v>
      </c>
      <c r="D1316" s="130" t="str">
        <f t="shared" si="556"/>
        <v>HO</v>
      </c>
      <c r="E1316" s="172" t="s">
        <v>175</v>
      </c>
      <c r="F1316" s="172" t="s">
        <v>160</v>
      </c>
      <c r="G1316" s="173" t="s">
        <v>173</v>
      </c>
      <c r="H1316" s="173"/>
      <c r="I1316" s="173"/>
      <c r="J1316" s="105">
        <v>208497</v>
      </c>
      <c r="K1316" s="197" t="str">
        <f>VLOOKUP(J1316,'[3]Item List (3)'!A$1:B$110000,2,FALSE)</f>
        <v>NB.OR 95076 </v>
      </c>
      <c r="L1316" s="105">
        <v>260129019</v>
      </c>
      <c r="M1316" s="198" t="str">
        <f t="shared" si="553"/>
        <v>OR</v>
      </c>
      <c r="N1316" s="153">
        <v>15</v>
      </c>
      <c r="O1316" s="199">
        <f t="shared" si="552"/>
        <v>240</v>
      </c>
      <c r="P1316" s="153">
        <v>1</v>
      </c>
      <c r="Q1316" s="153">
        <v>1632</v>
      </c>
      <c r="R1316" s="153"/>
      <c r="S1316" s="153"/>
      <c r="T1316" s="153"/>
      <c r="U1316" s="209">
        <f t="shared" si="554"/>
        <v>1632</v>
      </c>
      <c r="V1316" s="153">
        <v>420</v>
      </c>
      <c r="W1316" s="153"/>
      <c r="X1316" s="153"/>
      <c r="Y1316" s="153"/>
      <c r="Z1316" s="153"/>
      <c r="AA1316" s="153"/>
      <c r="AB1316" s="153"/>
      <c r="AC1316" s="153"/>
      <c r="AD1316" s="153"/>
      <c r="AE1316" s="153"/>
      <c r="AF1316" s="153"/>
      <c r="AG1316" s="153"/>
      <c r="AH1316" s="153"/>
      <c r="AI1316" s="153"/>
      <c r="AJ1316" s="153"/>
      <c r="AK1316" s="153"/>
      <c r="AL1316" s="153"/>
      <c r="AM1316" s="153"/>
      <c r="AN1316" s="153"/>
      <c r="AO1316" s="153"/>
      <c r="AP1316" s="153">
        <v>30</v>
      </c>
      <c r="AQ1316" s="153"/>
      <c r="AR1316" s="153">
        <v>30</v>
      </c>
      <c r="AS1316" s="153"/>
      <c r="AT1316" s="153"/>
      <c r="AU1316" s="153"/>
      <c r="AV1316" s="153"/>
      <c r="AW1316" s="153"/>
      <c r="AX1316" s="153"/>
      <c r="AY1316" s="153"/>
      <c r="AZ1316" s="153"/>
      <c r="BA1316" s="153"/>
      <c r="BB1316" s="153"/>
      <c r="BC1316" s="153"/>
      <c r="BD1316" s="153"/>
      <c r="BE1316" s="153"/>
      <c r="BF1316" s="153"/>
      <c r="BG1316" s="223">
        <f t="shared" si="542"/>
        <v>480</v>
      </c>
      <c r="BH1316" s="224">
        <f t="shared" si="551"/>
        <v>8</v>
      </c>
      <c r="BI1316" s="225">
        <f t="shared" si="543"/>
        <v>7</v>
      </c>
      <c r="BJ1316" s="225">
        <f t="shared" si="544"/>
        <v>87.5</v>
      </c>
      <c r="BK1316" s="226">
        <f t="shared" si="545"/>
        <v>97.1428571428571</v>
      </c>
      <c r="BL1316" s="226">
        <f t="shared" si="546"/>
        <v>100</v>
      </c>
      <c r="BM1316" s="226">
        <f t="shared" si="555"/>
        <v>85</v>
      </c>
      <c r="BN1316" s="237">
        <f t="shared" si="547"/>
        <v>0.5</v>
      </c>
      <c r="BO1316" s="237">
        <f t="shared" si="548"/>
        <v>1800</v>
      </c>
      <c r="BP1316" s="237">
        <f t="shared" si="549"/>
        <v>0.5</v>
      </c>
      <c r="BQ1316" s="238">
        <f t="shared" si="550"/>
        <v>120</v>
      </c>
      <c r="BW1316" s="153">
        <f t="shared" si="540"/>
        <v>1632</v>
      </c>
    </row>
    <row r="1317" spans="1:75">
      <c r="A1317" s="170">
        <v>1373</v>
      </c>
      <c r="B1317" s="171">
        <v>46071</v>
      </c>
      <c r="C1317" s="153" t="s">
        <v>97</v>
      </c>
      <c r="D1317" s="130" t="str">
        <f t="shared" si="556"/>
        <v>HO</v>
      </c>
      <c r="E1317" s="172" t="s">
        <v>177</v>
      </c>
      <c r="F1317" s="172" t="s">
        <v>160</v>
      </c>
      <c r="G1317" s="173" t="s">
        <v>164</v>
      </c>
      <c r="H1317" s="173"/>
      <c r="I1317" s="173"/>
      <c r="J1317" s="105">
        <v>104246</v>
      </c>
      <c r="K1317" s="197" t="str">
        <f>VLOOKUP(J1317,'[3]Item List (3)'!A$1:B$110000,2,FALSE)</f>
        <v>IN. 208</v>
      </c>
      <c r="L1317" s="105">
        <v>260122003</v>
      </c>
      <c r="M1317" s="198" t="str">
        <f t="shared" si="553"/>
        <v>IR</v>
      </c>
      <c r="N1317" s="153">
        <v>15</v>
      </c>
      <c r="O1317" s="199">
        <f t="shared" si="552"/>
        <v>240</v>
      </c>
      <c r="P1317" s="153">
        <v>1</v>
      </c>
      <c r="Q1317" s="153">
        <v>901</v>
      </c>
      <c r="R1317" s="153"/>
      <c r="S1317" s="153"/>
      <c r="T1317" s="153"/>
      <c r="U1317" s="209">
        <f t="shared" si="554"/>
        <v>901</v>
      </c>
      <c r="V1317" s="153">
        <v>235</v>
      </c>
      <c r="W1317" s="153"/>
      <c r="X1317" s="153"/>
      <c r="Y1317" s="153"/>
      <c r="Z1317" s="153"/>
      <c r="AA1317" s="153"/>
      <c r="AB1317" s="153"/>
      <c r="AC1317" s="153"/>
      <c r="AD1317" s="153"/>
      <c r="AE1317" s="153"/>
      <c r="AF1317" s="153"/>
      <c r="AG1317" s="153"/>
      <c r="AH1317" s="153"/>
      <c r="AI1317" s="153"/>
      <c r="AJ1317" s="153"/>
      <c r="AK1317" s="153"/>
      <c r="AL1317" s="153"/>
      <c r="AM1317" s="153"/>
      <c r="AN1317" s="153">
        <v>115</v>
      </c>
      <c r="AO1317" s="153"/>
      <c r="AP1317" s="153">
        <v>10</v>
      </c>
      <c r="AQ1317" s="153"/>
      <c r="AR1317" s="153">
        <v>120</v>
      </c>
      <c r="AS1317" s="153"/>
      <c r="AT1317" s="153"/>
      <c r="AU1317" s="153"/>
      <c r="AV1317" s="153"/>
      <c r="AW1317" s="153"/>
      <c r="AX1317" s="153"/>
      <c r="AY1317" s="153"/>
      <c r="AZ1317" s="153"/>
      <c r="BA1317" s="153"/>
      <c r="BB1317" s="153"/>
      <c r="BC1317" s="153"/>
      <c r="BD1317" s="153"/>
      <c r="BE1317" s="153"/>
      <c r="BF1317" s="153"/>
      <c r="BG1317" s="223">
        <f t="shared" si="542"/>
        <v>480</v>
      </c>
      <c r="BH1317" s="224">
        <f t="shared" si="551"/>
        <v>8</v>
      </c>
      <c r="BI1317" s="225">
        <f t="shared" si="543"/>
        <v>3.91666666666667</v>
      </c>
      <c r="BJ1317" s="225">
        <f t="shared" si="544"/>
        <v>48.9583333333333</v>
      </c>
      <c r="BK1317" s="226">
        <f t="shared" si="545"/>
        <v>95.8510638297872</v>
      </c>
      <c r="BL1317" s="226">
        <f t="shared" si="546"/>
        <v>100</v>
      </c>
      <c r="BM1317" s="226">
        <f t="shared" si="555"/>
        <v>46.9270833333333</v>
      </c>
      <c r="BN1317" s="237">
        <f t="shared" si="547"/>
        <v>0.166666666666667</v>
      </c>
      <c r="BO1317" s="237">
        <f t="shared" si="548"/>
        <v>1880</v>
      </c>
      <c r="BP1317" s="237">
        <f t="shared" si="549"/>
        <v>3.91666666666667</v>
      </c>
      <c r="BQ1317" s="238">
        <f t="shared" si="550"/>
        <v>940</v>
      </c>
      <c r="BW1317" s="153">
        <f t="shared" si="540"/>
        <v>901</v>
      </c>
    </row>
    <row r="1318" spans="1:75">
      <c r="A1318" s="170">
        <v>1374</v>
      </c>
      <c r="B1318" s="171">
        <v>46071</v>
      </c>
      <c r="C1318" s="153" t="s">
        <v>99</v>
      </c>
      <c r="D1318" s="130" t="str">
        <f t="shared" si="556"/>
        <v>HO</v>
      </c>
      <c r="E1318" s="172" t="s">
        <v>177</v>
      </c>
      <c r="F1318" s="172" t="s">
        <v>160</v>
      </c>
      <c r="G1318" s="173" t="s">
        <v>171</v>
      </c>
      <c r="H1318" s="173"/>
      <c r="I1318" s="173"/>
      <c r="J1318" s="105">
        <v>104246</v>
      </c>
      <c r="K1318" s="197" t="str">
        <f>VLOOKUP(J1318,'[3]Item List (3)'!A$1:B$110000,2,FALSE)</f>
        <v>IN. 208</v>
      </c>
      <c r="L1318" s="105">
        <v>260120003</v>
      </c>
      <c r="M1318" s="198" t="str">
        <f t="shared" si="553"/>
        <v>IR</v>
      </c>
      <c r="N1318" s="153">
        <v>15</v>
      </c>
      <c r="O1318" s="199">
        <f t="shared" si="552"/>
        <v>240</v>
      </c>
      <c r="P1318" s="153">
        <v>1</v>
      </c>
      <c r="Q1318" s="153">
        <v>1265</v>
      </c>
      <c r="R1318" s="153"/>
      <c r="S1318" s="153"/>
      <c r="T1318" s="153"/>
      <c r="U1318" s="209">
        <f t="shared" si="554"/>
        <v>1265</v>
      </c>
      <c r="V1318" s="153">
        <v>330</v>
      </c>
      <c r="W1318" s="153"/>
      <c r="X1318" s="153"/>
      <c r="Y1318" s="153"/>
      <c r="Z1318" s="153"/>
      <c r="AA1318" s="153"/>
      <c r="AB1318" s="153"/>
      <c r="AC1318" s="153"/>
      <c r="AD1318" s="153"/>
      <c r="AE1318" s="153"/>
      <c r="AF1318" s="153"/>
      <c r="AG1318" s="153"/>
      <c r="AH1318" s="153"/>
      <c r="AI1318" s="153"/>
      <c r="AJ1318" s="153"/>
      <c r="AK1318" s="153"/>
      <c r="AL1318" s="153"/>
      <c r="AM1318" s="153"/>
      <c r="AN1318" s="153">
        <v>130</v>
      </c>
      <c r="AO1318" s="153"/>
      <c r="AP1318" s="153">
        <v>20</v>
      </c>
      <c r="AQ1318" s="153"/>
      <c r="AR1318" s="153"/>
      <c r="AS1318" s="153"/>
      <c r="AT1318" s="153"/>
      <c r="AU1318" s="153"/>
      <c r="AV1318" s="153"/>
      <c r="AW1318" s="153"/>
      <c r="AX1318" s="153"/>
      <c r="AY1318" s="153"/>
      <c r="AZ1318" s="153"/>
      <c r="BA1318" s="153"/>
      <c r="BB1318" s="153"/>
      <c r="BC1318" s="153"/>
      <c r="BD1318" s="153"/>
      <c r="BE1318" s="153"/>
      <c r="BF1318" s="153"/>
      <c r="BG1318" s="223">
        <f t="shared" si="542"/>
        <v>480</v>
      </c>
      <c r="BH1318" s="224">
        <f t="shared" si="551"/>
        <v>8</v>
      </c>
      <c r="BI1318" s="225">
        <f t="shared" si="543"/>
        <v>5.5</v>
      </c>
      <c r="BJ1318" s="225">
        <f t="shared" si="544"/>
        <v>68.75</v>
      </c>
      <c r="BK1318" s="226">
        <f t="shared" si="545"/>
        <v>95.8333333333333</v>
      </c>
      <c r="BL1318" s="226">
        <f t="shared" si="546"/>
        <v>100</v>
      </c>
      <c r="BM1318" s="226">
        <f t="shared" si="555"/>
        <v>65.8854166666666</v>
      </c>
      <c r="BN1318" s="237">
        <f t="shared" si="547"/>
        <v>0.333333333333333</v>
      </c>
      <c r="BO1318" s="237">
        <f t="shared" si="548"/>
        <v>1840</v>
      </c>
      <c r="BP1318" s="237">
        <f t="shared" si="549"/>
        <v>2.16666666666667</v>
      </c>
      <c r="BQ1318" s="238">
        <f t="shared" si="550"/>
        <v>520</v>
      </c>
      <c r="BW1318" s="153">
        <f t="shared" si="540"/>
        <v>1265</v>
      </c>
    </row>
    <row r="1319" spans="1:75">
      <c r="A1319" s="170">
        <v>1375</v>
      </c>
      <c r="B1319" s="171">
        <v>46071</v>
      </c>
      <c r="C1319" s="153" t="s">
        <v>97</v>
      </c>
      <c r="D1319" s="130" t="str">
        <f t="shared" si="556"/>
        <v>HO</v>
      </c>
      <c r="E1319" s="172" t="s">
        <v>178</v>
      </c>
      <c r="F1319" s="172" t="s">
        <v>160</v>
      </c>
      <c r="G1319" s="173" t="s">
        <v>164</v>
      </c>
      <c r="H1319" s="173"/>
      <c r="I1319" s="173"/>
      <c r="J1319" s="105">
        <v>208246</v>
      </c>
      <c r="K1319" s="197" t="str">
        <f>VLOOKUP(J1319,'[3]Item List (3)'!A$1:B$110000,2,FALSE)</f>
        <v>OR. 208 YY2 </v>
      </c>
      <c r="L1319" s="105">
        <v>260129015</v>
      </c>
      <c r="M1319" s="198" t="str">
        <f t="shared" si="553"/>
        <v>OR</v>
      </c>
      <c r="N1319" s="153">
        <v>20</v>
      </c>
      <c r="O1319" s="199">
        <f t="shared" si="552"/>
        <v>180</v>
      </c>
      <c r="P1319" s="153">
        <v>1</v>
      </c>
      <c r="Q1319" s="153">
        <v>1214</v>
      </c>
      <c r="R1319" s="153"/>
      <c r="S1319" s="153"/>
      <c r="T1319" s="153"/>
      <c r="U1319" s="209">
        <f t="shared" si="554"/>
        <v>1214</v>
      </c>
      <c r="V1319" s="153">
        <v>435</v>
      </c>
      <c r="W1319" s="153"/>
      <c r="X1319" s="153"/>
      <c r="Y1319" s="153"/>
      <c r="Z1319" s="153"/>
      <c r="AA1319" s="153"/>
      <c r="AB1319" s="153"/>
      <c r="AC1319" s="153"/>
      <c r="AD1319" s="153"/>
      <c r="AE1319" s="153"/>
      <c r="AF1319" s="153"/>
      <c r="AG1319" s="153"/>
      <c r="AH1319" s="153"/>
      <c r="AI1319" s="153"/>
      <c r="AJ1319" s="153"/>
      <c r="AK1319" s="153"/>
      <c r="AL1319" s="153"/>
      <c r="AM1319" s="153"/>
      <c r="AN1319" s="153"/>
      <c r="AO1319" s="153"/>
      <c r="AP1319" s="153">
        <v>30</v>
      </c>
      <c r="AQ1319" s="153"/>
      <c r="AR1319" s="153"/>
      <c r="AS1319" s="153"/>
      <c r="AT1319" s="153"/>
      <c r="AU1319" s="153"/>
      <c r="AV1319" s="153"/>
      <c r="AW1319" s="153"/>
      <c r="AX1319" s="153"/>
      <c r="AY1319" s="153"/>
      <c r="AZ1319" s="153">
        <v>15</v>
      </c>
      <c r="BA1319" s="153"/>
      <c r="BB1319" s="153"/>
      <c r="BC1319" s="153"/>
      <c r="BD1319" s="153"/>
      <c r="BE1319" s="153"/>
      <c r="BF1319" s="153"/>
      <c r="BG1319" s="223">
        <f t="shared" si="542"/>
        <v>480</v>
      </c>
      <c r="BH1319" s="224">
        <f t="shared" si="551"/>
        <v>8</v>
      </c>
      <c r="BI1319" s="225">
        <f t="shared" si="543"/>
        <v>7.25</v>
      </c>
      <c r="BJ1319" s="225">
        <f t="shared" si="544"/>
        <v>90.625</v>
      </c>
      <c r="BK1319" s="226">
        <f t="shared" si="545"/>
        <v>93.0268199233716</v>
      </c>
      <c r="BL1319" s="226">
        <f t="shared" si="546"/>
        <v>100</v>
      </c>
      <c r="BM1319" s="226">
        <f t="shared" si="555"/>
        <v>84.3055555555555</v>
      </c>
      <c r="BN1319" s="237">
        <f t="shared" si="547"/>
        <v>0.5</v>
      </c>
      <c r="BO1319" s="237">
        <f t="shared" si="548"/>
        <v>1350</v>
      </c>
      <c r="BP1319" s="237">
        <f t="shared" si="549"/>
        <v>0.25</v>
      </c>
      <c r="BQ1319" s="238">
        <f t="shared" si="550"/>
        <v>45</v>
      </c>
      <c r="BW1319" s="153">
        <f t="shared" si="540"/>
        <v>1214</v>
      </c>
    </row>
    <row r="1320" spans="1:75">
      <c r="A1320" s="170">
        <v>1376</v>
      </c>
      <c r="B1320" s="171">
        <v>46071</v>
      </c>
      <c r="C1320" s="153" t="s">
        <v>99</v>
      </c>
      <c r="D1320" s="130" t="str">
        <f t="shared" si="556"/>
        <v>HO</v>
      </c>
      <c r="E1320" s="172" t="s">
        <v>178</v>
      </c>
      <c r="F1320" s="172" t="s">
        <v>160</v>
      </c>
      <c r="G1320" s="173" t="s">
        <v>171</v>
      </c>
      <c r="H1320" s="173"/>
      <c r="I1320" s="173"/>
      <c r="J1320" s="105">
        <v>208246</v>
      </c>
      <c r="K1320" s="197" t="str">
        <f>VLOOKUP(J1320,'[3]Item List (3)'!A$1:B$110000,2,FALSE)</f>
        <v>OR. 208 YY2 </v>
      </c>
      <c r="L1320" s="105">
        <v>260129015</v>
      </c>
      <c r="M1320" s="198" t="str">
        <f t="shared" si="553"/>
        <v>OR</v>
      </c>
      <c r="N1320" s="153">
        <v>20</v>
      </c>
      <c r="O1320" s="199">
        <f t="shared" si="552"/>
        <v>180</v>
      </c>
      <c r="P1320" s="153">
        <v>1</v>
      </c>
      <c r="Q1320" s="153">
        <v>1011</v>
      </c>
      <c r="R1320" s="153">
        <v>191</v>
      </c>
      <c r="S1320" s="153"/>
      <c r="T1320" s="153"/>
      <c r="U1320" s="209">
        <f t="shared" si="554"/>
        <v>1011</v>
      </c>
      <c r="V1320" s="153">
        <v>430</v>
      </c>
      <c r="W1320" s="153"/>
      <c r="X1320" s="153">
        <v>20</v>
      </c>
      <c r="Y1320" s="153"/>
      <c r="Z1320" s="153"/>
      <c r="AA1320" s="153"/>
      <c r="AB1320" s="153"/>
      <c r="AC1320" s="153"/>
      <c r="AD1320" s="153"/>
      <c r="AE1320" s="153"/>
      <c r="AF1320" s="153"/>
      <c r="AG1320" s="153"/>
      <c r="AH1320" s="153"/>
      <c r="AI1320" s="153"/>
      <c r="AJ1320" s="153"/>
      <c r="AK1320" s="153"/>
      <c r="AL1320" s="153"/>
      <c r="AM1320" s="153"/>
      <c r="AN1320" s="153"/>
      <c r="AO1320" s="153"/>
      <c r="AP1320" s="153">
        <v>30</v>
      </c>
      <c r="AQ1320" s="153"/>
      <c r="AR1320" s="153"/>
      <c r="AS1320" s="153"/>
      <c r="AT1320" s="153"/>
      <c r="AU1320" s="153"/>
      <c r="AV1320" s="153"/>
      <c r="AW1320" s="153"/>
      <c r="AX1320" s="153"/>
      <c r="AY1320" s="153"/>
      <c r="AZ1320" s="153"/>
      <c r="BA1320" s="153"/>
      <c r="BB1320" s="153"/>
      <c r="BC1320" s="153"/>
      <c r="BD1320" s="153"/>
      <c r="BE1320" s="153"/>
      <c r="BF1320" s="153"/>
      <c r="BG1320" s="223">
        <f t="shared" si="542"/>
        <v>480</v>
      </c>
      <c r="BH1320" s="224">
        <f t="shared" si="551"/>
        <v>8</v>
      </c>
      <c r="BI1320" s="225">
        <f t="shared" si="543"/>
        <v>7.16666666666667</v>
      </c>
      <c r="BJ1320" s="225">
        <f t="shared" si="544"/>
        <v>89.5833333333333</v>
      </c>
      <c r="BK1320" s="226">
        <f t="shared" si="545"/>
        <v>78.3720930232558</v>
      </c>
      <c r="BL1320" s="226">
        <f t="shared" si="546"/>
        <v>81.1078140454995</v>
      </c>
      <c r="BM1320" s="226">
        <f t="shared" si="555"/>
        <v>56.9444444444444</v>
      </c>
      <c r="BN1320" s="237">
        <f t="shared" si="547"/>
        <v>0.5</v>
      </c>
      <c r="BO1320" s="237">
        <f t="shared" si="548"/>
        <v>1350</v>
      </c>
      <c r="BP1320" s="237">
        <f t="shared" si="549"/>
        <v>0.333333333333333</v>
      </c>
      <c r="BQ1320" s="238">
        <f t="shared" si="550"/>
        <v>60</v>
      </c>
      <c r="BW1320" s="153">
        <f t="shared" si="540"/>
        <v>1011</v>
      </c>
    </row>
    <row r="1321" spans="1:75">
      <c r="A1321" s="170">
        <v>1377</v>
      </c>
      <c r="B1321" s="171">
        <v>46072</v>
      </c>
      <c r="C1321" s="153" t="s">
        <v>97</v>
      </c>
      <c r="D1321" s="130" t="str">
        <f t="shared" si="556"/>
        <v>FG</v>
      </c>
      <c r="E1321" s="172" t="s">
        <v>98</v>
      </c>
      <c r="F1321" s="172" t="s">
        <v>106</v>
      </c>
      <c r="G1321" s="173" t="s">
        <v>101</v>
      </c>
      <c r="H1321" s="173" t="s">
        <v>189</v>
      </c>
      <c r="I1321" s="173"/>
      <c r="J1321" s="105">
        <v>101048</v>
      </c>
      <c r="K1321" s="197" t="str">
        <f>VLOOKUP(J1321,'[3]Item List (3)'!A$1:B$110000,2,FALSE)</f>
        <v>IR.3203 2RS</v>
      </c>
      <c r="L1321" s="105">
        <v>260120005</v>
      </c>
      <c r="M1321" s="198" t="str">
        <f t="shared" si="553"/>
        <v>IR</v>
      </c>
      <c r="N1321" s="153"/>
      <c r="O1321" s="199" t="str">
        <f t="shared" si="552"/>
        <v/>
      </c>
      <c r="P1321" s="153">
        <v>2</v>
      </c>
      <c r="Q1321" s="153">
        <v>184</v>
      </c>
      <c r="R1321" s="153"/>
      <c r="S1321" s="153"/>
      <c r="T1321" s="153"/>
      <c r="U1321" s="209">
        <f t="shared" si="554"/>
        <v>184</v>
      </c>
      <c r="V1321" s="153">
        <v>135</v>
      </c>
      <c r="W1321" s="153"/>
      <c r="X1321" s="153"/>
      <c r="Y1321" s="153"/>
      <c r="Z1321" s="153"/>
      <c r="AA1321" s="153"/>
      <c r="AB1321" s="153"/>
      <c r="AC1321" s="153"/>
      <c r="AD1321" s="153"/>
      <c r="AE1321" s="153"/>
      <c r="AF1321" s="153"/>
      <c r="AG1321" s="153"/>
      <c r="AH1321" s="153"/>
      <c r="AI1321" s="153"/>
      <c r="AJ1321" s="153"/>
      <c r="AK1321" s="153"/>
      <c r="AL1321" s="153"/>
      <c r="AM1321" s="153"/>
      <c r="AN1321" s="153"/>
      <c r="AO1321" s="153"/>
      <c r="AP1321" s="153"/>
      <c r="AQ1321" s="153">
        <v>30</v>
      </c>
      <c r="AR1321" s="153"/>
      <c r="AS1321" s="153"/>
      <c r="AT1321" s="153"/>
      <c r="AU1321" s="153"/>
      <c r="AV1321" s="153"/>
      <c r="AW1321" s="153"/>
      <c r="AX1321" s="153"/>
      <c r="AY1321" s="153"/>
      <c r="AZ1321" s="153">
        <v>15</v>
      </c>
      <c r="BA1321" s="153"/>
      <c r="BB1321" s="153">
        <v>60</v>
      </c>
      <c r="BC1321" s="153"/>
      <c r="BD1321" s="153"/>
      <c r="BE1321" s="153"/>
      <c r="BF1321" s="153"/>
      <c r="BG1321" s="223">
        <f t="shared" si="542"/>
        <v>240</v>
      </c>
      <c r="BH1321" s="224">
        <f t="shared" si="551"/>
        <v>4</v>
      </c>
      <c r="BI1321" s="225">
        <f t="shared" si="543"/>
        <v>2.25</v>
      </c>
      <c r="BJ1321" s="225">
        <f t="shared" si="544"/>
        <v>56.25</v>
      </c>
      <c r="BK1321" s="226">
        <f t="shared" si="545"/>
        <v>0</v>
      </c>
      <c r="BL1321" s="226">
        <f t="shared" si="546"/>
        <v>100</v>
      </c>
      <c r="BM1321" s="226">
        <f t="shared" si="555"/>
        <v>0</v>
      </c>
      <c r="BN1321" s="237">
        <f t="shared" si="547"/>
        <v>0</v>
      </c>
      <c r="BO1321" s="237">
        <f t="shared" si="548"/>
        <v>0</v>
      </c>
      <c r="BP1321" s="237">
        <f t="shared" si="549"/>
        <v>1.75</v>
      </c>
      <c r="BQ1321" s="238">
        <f t="shared" si="550"/>
        <v>0</v>
      </c>
      <c r="BW1321" s="153">
        <f t="shared" si="540"/>
        <v>368</v>
      </c>
    </row>
    <row r="1322" spans="1:75">
      <c r="A1322" s="170">
        <v>1378</v>
      </c>
      <c r="B1322" s="171">
        <v>46072</v>
      </c>
      <c r="C1322" s="153" t="s">
        <v>97</v>
      </c>
      <c r="D1322" s="130" t="str">
        <f t="shared" si="541"/>
        <v>FG</v>
      </c>
      <c r="E1322" s="172" t="s">
        <v>98</v>
      </c>
      <c r="F1322" s="172" t="s">
        <v>100</v>
      </c>
      <c r="G1322" s="173" t="s">
        <v>101</v>
      </c>
      <c r="H1322" s="173" t="s">
        <v>189</v>
      </c>
      <c r="I1322" s="173"/>
      <c r="J1322" s="105">
        <v>101048</v>
      </c>
      <c r="K1322" s="197" t="str">
        <f>VLOOKUP(J1322,'[3]Item List (3)'!A$1:B$110000,2,FALSE)</f>
        <v>IR.3203 2RS</v>
      </c>
      <c r="L1322" s="105">
        <v>260120005</v>
      </c>
      <c r="M1322" s="198" t="str">
        <f t="shared" si="553"/>
        <v>IR</v>
      </c>
      <c r="N1322" s="153"/>
      <c r="O1322" s="199" t="str">
        <f t="shared" si="552"/>
        <v/>
      </c>
      <c r="P1322" s="153">
        <v>1</v>
      </c>
      <c r="Q1322" s="153">
        <v>916</v>
      </c>
      <c r="R1322" s="153"/>
      <c r="S1322" s="153"/>
      <c r="T1322" s="153"/>
      <c r="U1322" s="209">
        <f t="shared" si="554"/>
        <v>916</v>
      </c>
      <c r="V1322" s="153">
        <v>240</v>
      </c>
      <c r="W1322" s="153"/>
      <c r="X1322" s="153"/>
      <c r="Y1322" s="153"/>
      <c r="Z1322" s="153"/>
      <c r="AA1322" s="153"/>
      <c r="AB1322" s="153"/>
      <c r="AC1322" s="153"/>
      <c r="AD1322" s="153"/>
      <c r="AE1322" s="153"/>
      <c r="AF1322" s="153"/>
      <c r="AG1322" s="153"/>
      <c r="AH1322" s="153"/>
      <c r="AI1322" s="153"/>
      <c r="AJ1322" s="153"/>
      <c r="AK1322" s="153"/>
      <c r="AL1322" s="153"/>
      <c r="AM1322" s="153"/>
      <c r="AN1322" s="153"/>
      <c r="AO1322" s="153"/>
      <c r="AP1322" s="153"/>
      <c r="AQ1322" s="153"/>
      <c r="AR1322" s="153"/>
      <c r="AS1322" s="153"/>
      <c r="AT1322" s="153"/>
      <c r="AU1322" s="153"/>
      <c r="AV1322" s="153"/>
      <c r="AW1322" s="153"/>
      <c r="AX1322" s="153"/>
      <c r="AY1322" s="153"/>
      <c r="AZ1322" s="153"/>
      <c r="BA1322" s="153"/>
      <c r="BB1322" s="153"/>
      <c r="BC1322" s="153"/>
      <c r="BD1322" s="153"/>
      <c r="BE1322" s="153"/>
      <c r="BF1322" s="153"/>
      <c r="BG1322" s="223">
        <f t="shared" si="542"/>
        <v>240</v>
      </c>
      <c r="BH1322" s="224">
        <f t="shared" si="551"/>
        <v>4</v>
      </c>
      <c r="BI1322" s="225">
        <f t="shared" si="543"/>
        <v>4</v>
      </c>
      <c r="BJ1322" s="225">
        <f t="shared" si="544"/>
        <v>100</v>
      </c>
      <c r="BK1322" s="226">
        <f t="shared" si="545"/>
        <v>0</v>
      </c>
      <c r="BL1322" s="226">
        <f t="shared" si="546"/>
        <v>100</v>
      </c>
      <c r="BM1322" s="226">
        <f t="shared" si="555"/>
        <v>0</v>
      </c>
      <c r="BN1322" s="237">
        <f t="shared" si="547"/>
        <v>0</v>
      </c>
      <c r="BO1322" s="237">
        <f t="shared" si="548"/>
        <v>0</v>
      </c>
      <c r="BP1322" s="237">
        <f t="shared" si="549"/>
        <v>0</v>
      </c>
      <c r="BQ1322" s="238">
        <f t="shared" si="550"/>
        <v>0</v>
      </c>
      <c r="BW1322" s="153">
        <f t="shared" si="540"/>
        <v>916</v>
      </c>
    </row>
    <row r="1323" s="129" customFormat="1" spans="1:75">
      <c r="A1323" s="170">
        <v>1378</v>
      </c>
      <c r="B1323" s="171">
        <v>46072</v>
      </c>
      <c r="C1323" s="153" t="s">
        <v>99</v>
      </c>
      <c r="D1323" s="130" t="str">
        <f t="shared" si="541"/>
        <v>FG</v>
      </c>
      <c r="E1323" s="172" t="s">
        <v>98</v>
      </c>
      <c r="F1323" s="172"/>
      <c r="G1323" s="173"/>
      <c r="H1323" s="173"/>
      <c r="I1323" s="173"/>
      <c r="J1323" s="105"/>
      <c r="K1323" s="197" t="e">
        <f>VLOOKUP(J1323,'[3]Item List (3)'!A$1:B$110000,2,FALSE)</f>
        <v>#N/A</v>
      </c>
      <c r="L1323" s="105"/>
      <c r="M1323" s="198" t="str">
        <f t="shared" si="553"/>
        <v>IR</v>
      </c>
      <c r="N1323" s="153"/>
      <c r="O1323" s="199" t="str">
        <f t="shared" si="552"/>
        <v/>
      </c>
      <c r="P1323" s="153"/>
      <c r="Q1323" s="153"/>
      <c r="R1323" s="153"/>
      <c r="S1323" s="153"/>
      <c r="T1323" s="153"/>
      <c r="U1323" s="209">
        <f t="shared" si="554"/>
        <v>0</v>
      </c>
      <c r="V1323" s="153"/>
      <c r="W1323" s="153"/>
      <c r="X1323" s="153"/>
      <c r="Y1323" s="153"/>
      <c r="Z1323" s="153"/>
      <c r="AA1323" s="153"/>
      <c r="AB1323" s="153"/>
      <c r="AC1323" s="153"/>
      <c r="AD1323" s="153"/>
      <c r="AE1323" s="153"/>
      <c r="AF1323" s="153"/>
      <c r="AG1323" s="153"/>
      <c r="AH1323" s="153"/>
      <c r="AI1323" s="153"/>
      <c r="AJ1323" s="153"/>
      <c r="AK1323" s="153"/>
      <c r="AL1323" s="153"/>
      <c r="AM1323" s="153"/>
      <c r="AN1323" s="153"/>
      <c r="AO1323" s="153"/>
      <c r="AP1323" s="153"/>
      <c r="AQ1323" s="153"/>
      <c r="AR1323" s="153">
        <v>480</v>
      </c>
      <c r="AS1323" s="153"/>
      <c r="AT1323" s="153"/>
      <c r="AU1323" s="153"/>
      <c r="AV1323" s="153"/>
      <c r="AW1323" s="153"/>
      <c r="AX1323" s="153"/>
      <c r="AY1323" s="153"/>
      <c r="AZ1323" s="153"/>
      <c r="BA1323" s="153"/>
      <c r="BB1323" s="153"/>
      <c r="BC1323" s="153"/>
      <c r="BD1323" s="153"/>
      <c r="BE1323" s="153"/>
      <c r="BF1323" s="153"/>
      <c r="BG1323" s="223">
        <f t="shared" si="542"/>
        <v>480</v>
      </c>
      <c r="BH1323" s="224">
        <f t="shared" si="551"/>
        <v>8</v>
      </c>
      <c r="BI1323" s="225">
        <f t="shared" si="543"/>
        <v>0</v>
      </c>
      <c r="BJ1323" s="225">
        <f t="shared" si="544"/>
        <v>0</v>
      </c>
      <c r="BK1323" s="226">
        <f t="shared" si="545"/>
        <v>0</v>
      </c>
      <c r="BL1323" s="226">
        <f t="shared" si="546"/>
        <v>0</v>
      </c>
      <c r="BM1323" s="226">
        <f t="shared" si="555"/>
        <v>0</v>
      </c>
      <c r="BN1323" s="237">
        <f t="shared" si="547"/>
        <v>0</v>
      </c>
      <c r="BO1323" s="237">
        <f t="shared" si="548"/>
        <v>0</v>
      </c>
      <c r="BP1323" s="237">
        <f t="shared" si="549"/>
        <v>8</v>
      </c>
      <c r="BQ1323" s="238">
        <f t="shared" si="550"/>
        <v>0</v>
      </c>
      <c r="BR1323" s="140"/>
      <c r="BS1323" s="140"/>
      <c r="BT1323" s="140"/>
      <c r="BU1323" s="141"/>
      <c r="BV1323" s="140"/>
      <c r="BW1323" s="153">
        <f t="shared" si="540"/>
        <v>0</v>
      </c>
    </row>
    <row r="1324" spans="1:75">
      <c r="A1324" s="170">
        <v>1380</v>
      </c>
      <c r="B1324" s="171">
        <v>46072</v>
      </c>
      <c r="C1324" s="153" t="s">
        <v>97</v>
      </c>
      <c r="D1324" s="130" t="str">
        <f t="shared" si="541"/>
        <v>FG</v>
      </c>
      <c r="E1324" s="172" t="s">
        <v>103</v>
      </c>
      <c r="F1324" s="172" t="s">
        <v>106</v>
      </c>
      <c r="G1324" s="173" t="s">
        <v>194</v>
      </c>
      <c r="H1324" s="173" t="s">
        <v>180</v>
      </c>
      <c r="I1324" s="173"/>
      <c r="J1324" s="105">
        <v>208299</v>
      </c>
      <c r="K1324" s="197" t="str">
        <f>VLOOKUP(J1324,'[3]Item List (3)'!A$1:B$110000,2,FALSE)</f>
        <v>OR.9916 </v>
      </c>
      <c r="L1324" s="105">
        <v>251228002</v>
      </c>
      <c r="M1324" s="198" t="str">
        <f t="shared" si="553"/>
        <v>OR</v>
      </c>
      <c r="N1324" s="153"/>
      <c r="O1324" s="199" t="str">
        <f t="shared" si="552"/>
        <v/>
      </c>
      <c r="P1324" s="153">
        <v>1</v>
      </c>
      <c r="Q1324" s="153">
        <v>2000</v>
      </c>
      <c r="R1324" s="153"/>
      <c r="S1324" s="153"/>
      <c r="T1324" s="153"/>
      <c r="U1324" s="209">
        <f t="shared" si="554"/>
        <v>2000</v>
      </c>
      <c r="V1324" s="153">
        <v>180</v>
      </c>
      <c r="W1324" s="153"/>
      <c r="X1324" s="153">
        <v>180</v>
      </c>
      <c r="Y1324" s="153"/>
      <c r="Z1324" s="153"/>
      <c r="AA1324" s="153"/>
      <c r="AB1324" s="153"/>
      <c r="AC1324" s="153"/>
      <c r="AD1324" s="153"/>
      <c r="AE1324" s="153"/>
      <c r="AF1324" s="153"/>
      <c r="AG1324" s="153"/>
      <c r="AH1324" s="153"/>
      <c r="AI1324" s="153"/>
      <c r="AJ1324" s="153"/>
      <c r="AK1324" s="153"/>
      <c r="AL1324" s="153"/>
      <c r="AM1324" s="153"/>
      <c r="AN1324" s="153"/>
      <c r="AO1324" s="153"/>
      <c r="AP1324" s="153"/>
      <c r="AQ1324" s="153">
        <v>120</v>
      </c>
      <c r="AR1324" s="153"/>
      <c r="AS1324" s="153"/>
      <c r="AT1324" s="153"/>
      <c r="AU1324" s="153"/>
      <c r="AV1324" s="153"/>
      <c r="AW1324" s="153"/>
      <c r="AX1324" s="153"/>
      <c r="AY1324" s="153"/>
      <c r="AZ1324" s="153"/>
      <c r="BA1324" s="153"/>
      <c r="BB1324" s="153"/>
      <c r="BC1324" s="153"/>
      <c r="BD1324" s="153"/>
      <c r="BE1324" s="153"/>
      <c r="BF1324" s="153"/>
      <c r="BG1324" s="223">
        <f t="shared" si="542"/>
        <v>480</v>
      </c>
      <c r="BH1324" s="224">
        <f t="shared" si="551"/>
        <v>8</v>
      </c>
      <c r="BI1324" s="225">
        <f t="shared" si="543"/>
        <v>3</v>
      </c>
      <c r="BJ1324" s="225">
        <f t="shared" si="544"/>
        <v>37.5</v>
      </c>
      <c r="BK1324" s="226">
        <f t="shared" si="545"/>
        <v>0</v>
      </c>
      <c r="BL1324" s="226">
        <f t="shared" si="546"/>
        <v>100</v>
      </c>
      <c r="BM1324" s="226">
        <f t="shared" si="555"/>
        <v>0</v>
      </c>
      <c r="BN1324" s="237">
        <f t="shared" si="547"/>
        <v>0</v>
      </c>
      <c r="BO1324" s="237">
        <f t="shared" si="548"/>
        <v>0</v>
      </c>
      <c r="BP1324" s="237">
        <f t="shared" si="549"/>
        <v>5</v>
      </c>
      <c r="BQ1324" s="238">
        <f t="shared" si="550"/>
        <v>0</v>
      </c>
      <c r="BW1324" s="153">
        <f t="shared" si="540"/>
        <v>2000</v>
      </c>
    </row>
    <row r="1325" spans="1:75">
      <c r="A1325" s="170">
        <v>1381</v>
      </c>
      <c r="B1325" s="171">
        <v>46072</v>
      </c>
      <c r="C1325" s="153" t="s">
        <v>99</v>
      </c>
      <c r="D1325" s="130" t="str">
        <f t="shared" si="541"/>
        <v>FG</v>
      </c>
      <c r="E1325" s="172" t="s">
        <v>103</v>
      </c>
      <c r="F1325" s="172"/>
      <c r="G1325" s="173"/>
      <c r="H1325" s="173"/>
      <c r="I1325" s="173"/>
      <c r="J1325" s="105"/>
      <c r="K1325" s="197" t="e">
        <f>VLOOKUP(J1325,'[3]Item List (3)'!A$1:B$110000,2,FALSE)</f>
        <v>#N/A</v>
      </c>
      <c r="L1325" s="105"/>
      <c r="M1325" s="198" t="str">
        <f t="shared" si="553"/>
        <v>IR</v>
      </c>
      <c r="N1325" s="153"/>
      <c r="O1325" s="199" t="str">
        <f t="shared" si="552"/>
        <v/>
      </c>
      <c r="P1325" s="153"/>
      <c r="Q1325" s="153"/>
      <c r="R1325" s="153"/>
      <c r="S1325" s="153"/>
      <c r="T1325" s="153"/>
      <c r="U1325" s="209">
        <f t="shared" si="554"/>
        <v>0</v>
      </c>
      <c r="V1325" s="153"/>
      <c r="W1325" s="153"/>
      <c r="X1325" s="153"/>
      <c r="Y1325" s="153"/>
      <c r="Z1325" s="153"/>
      <c r="AA1325" s="153"/>
      <c r="AB1325" s="153"/>
      <c r="AC1325" s="153"/>
      <c r="AD1325" s="153"/>
      <c r="AE1325" s="153"/>
      <c r="AF1325" s="153"/>
      <c r="AG1325" s="153"/>
      <c r="AH1325" s="153"/>
      <c r="AI1325" s="153"/>
      <c r="AJ1325" s="153"/>
      <c r="AK1325" s="153"/>
      <c r="AL1325" s="153"/>
      <c r="AM1325" s="153"/>
      <c r="AN1325" s="153"/>
      <c r="AO1325" s="153"/>
      <c r="AP1325" s="153"/>
      <c r="AQ1325" s="153"/>
      <c r="AR1325" s="153">
        <v>480</v>
      </c>
      <c r="AS1325" s="153"/>
      <c r="AT1325" s="153"/>
      <c r="AU1325" s="153"/>
      <c r="AV1325" s="153"/>
      <c r="AW1325" s="153"/>
      <c r="AX1325" s="153"/>
      <c r="AY1325" s="153"/>
      <c r="AZ1325" s="153"/>
      <c r="BA1325" s="153"/>
      <c r="BB1325" s="153"/>
      <c r="BC1325" s="153"/>
      <c r="BD1325" s="153"/>
      <c r="BE1325" s="153"/>
      <c r="BF1325" s="153"/>
      <c r="BG1325" s="223">
        <f t="shared" si="542"/>
        <v>480</v>
      </c>
      <c r="BH1325" s="224">
        <f t="shared" si="551"/>
        <v>8</v>
      </c>
      <c r="BI1325" s="225">
        <f t="shared" si="543"/>
        <v>0</v>
      </c>
      <c r="BJ1325" s="225">
        <f t="shared" si="544"/>
        <v>0</v>
      </c>
      <c r="BK1325" s="226">
        <f t="shared" si="545"/>
        <v>0</v>
      </c>
      <c r="BL1325" s="226">
        <f t="shared" si="546"/>
        <v>0</v>
      </c>
      <c r="BM1325" s="226">
        <f t="shared" si="555"/>
        <v>0</v>
      </c>
      <c r="BN1325" s="237">
        <f t="shared" si="547"/>
        <v>0</v>
      </c>
      <c r="BO1325" s="237">
        <f t="shared" si="548"/>
        <v>0</v>
      </c>
      <c r="BP1325" s="237">
        <f t="shared" si="549"/>
        <v>8</v>
      </c>
      <c r="BQ1325" s="238">
        <f t="shared" si="550"/>
        <v>0</v>
      </c>
      <c r="BW1325" s="153">
        <f t="shared" si="540"/>
        <v>0</v>
      </c>
    </row>
    <row r="1326" spans="1:75">
      <c r="A1326" s="170">
        <v>1382</v>
      </c>
      <c r="B1326" s="171">
        <v>46072</v>
      </c>
      <c r="C1326" s="153" t="s">
        <v>97</v>
      </c>
      <c r="D1326" s="130" t="str">
        <f t="shared" si="541"/>
        <v>CG</v>
      </c>
      <c r="E1326" s="172" t="s">
        <v>109</v>
      </c>
      <c r="F1326" s="172"/>
      <c r="G1326" s="173"/>
      <c r="H1326" s="173"/>
      <c r="I1326" s="173"/>
      <c r="J1326" s="105"/>
      <c r="K1326" s="197" t="e">
        <f>VLOOKUP(J1326,'[3]Item List (3)'!A$1:B$110000,2,FALSE)</f>
        <v>#N/A</v>
      </c>
      <c r="L1326" s="105"/>
      <c r="M1326" s="198" t="str">
        <f t="shared" si="553"/>
        <v>IR</v>
      </c>
      <c r="N1326" s="153"/>
      <c r="O1326" s="199" t="str">
        <f t="shared" si="552"/>
        <v/>
      </c>
      <c r="P1326" s="153"/>
      <c r="Q1326" s="153"/>
      <c r="R1326" s="153"/>
      <c r="S1326" s="153"/>
      <c r="T1326" s="153"/>
      <c r="U1326" s="209">
        <f t="shared" si="554"/>
        <v>0</v>
      </c>
      <c r="V1326" s="153"/>
      <c r="W1326" s="153"/>
      <c r="X1326" s="153"/>
      <c r="Y1326" s="153"/>
      <c r="Z1326" s="153"/>
      <c r="AA1326" s="153"/>
      <c r="AB1326" s="153"/>
      <c r="AC1326" s="153"/>
      <c r="AD1326" s="153"/>
      <c r="AE1326" s="153"/>
      <c r="AF1326" s="153"/>
      <c r="AG1326" s="153"/>
      <c r="AH1326" s="153"/>
      <c r="AI1326" s="153"/>
      <c r="AJ1326" s="153"/>
      <c r="AK1326" s="153"/>
      <c r="AL1326" s="153"/>
      <c r="AM1326" s="153"/>
      <c r="AN1326" s="153"/>
      <c r="AO1326" s="153"/>
      <c r="AP1326" s="153"/>
      <c r="AQ1326" s="153"/>
      <c r="AR1326" s="153"/>
      <c r="AS1326" s="153"/>
      <c r="AT1326" s="153"/>
      <c r="AU1326" s="153"/>
      <c r="AV1326" s="153"/>
      <c r="AW1326" s="153"/>
      <c r="AX1326" s="153"/>
      <c r="AY1326" s="153"/>
      <c r="AZ1326" s="153"/>
      <c r="BA1326" s="153"/>
      <c r="BB1326" s="153"/>
      <c r="BC1326" s="153"/>
      <c r="BD1326" s="153"/>
      <c r="BE1326" s="153"/>
      <c r="BF1326" s="153">
        <v>480</v>
      </c>
      <c r="BG1326" s="223">
        <f t="shared" si="542"/>
        <v>480</v>
      </c>
      <c r="BH1326" s="224">
        <f t="shared" si="551"/>
        <v>8</v>
      </c>
      <c r="BI1326" s="225">
        <f t="shared" si="543"/>
        <v>0</v>
      </c>
      <c r="BJ1326" s="225">
        <f t="shared" si="544"/>
        <v>0</v>
      </c>
      <c r="BK1326" s="226">
        <f t="shared" si="545"/>
        <v>0</v>
      </c>
      <c r="BL1326" s="226">
        <f t="shared" si="546"/>
        <v>0</v>
      </c>
      <c r="BM1326" s="226">
        <f t="shared" si="555"/>
        <v>0</v>
      </c>
      <c r="BN1326" s="237">
        <f t="shared" si="547"/>
        <v>8</v>
      </c>
      <c r="BO1326" s="237">
        <f t="shared" si="548"/>
        <v>0</v>
      </c>
      <c r="BP1326" s="237">
        <f t="shared" si="549"/>
        <v>0</v>
      </c>
      <c r="BQ1326" s="238">
        <f t="shared" si="550"/>
        <v>0</v>
      </c>
      <c r="BW1326" s="153">
        <f t="shared" si="540"/>
        <v>0</v>
      </c>
    </row>
    <row r="1327" spans="1:75">
      <c r="A1327" s="170">
        <v>1383</v>
      </c>
      <c r="B1327" s="171">
        <v>46072</v>
      </c>
      <c r="C1327" s="153" t="s">
        <v>99</v>
      </c>
      <c r="D1327" s="130" t="str">
        <f t="shared" si="541"/>
        <v>CG</v>
      </c>
      <c r="E1327" s="172" t="s">
        <v>109</v>
      </c>
      <c r="F1327" s="172"/>
      <c r="G1327" s="173"/>
      <c r="H1327" s="173"/>
      <c r="I1327" s="173"/>
      <c r="J1327" s="105"/>
      <c r="K1327" s="197" t="e">
        <f>VLOOKUP(J1327,'[3]Item List (3)'!A$1:B$110000,2,FALSE)</f>
        <v>#N/A</v>
      </c>
      <c r="L1327" s="105"/>
      <c r="M1327" s="198" t="str">
        <f t="shared" si="553"/>
        <v>IR</v>
      </c>
      <c r="N1327" s="153"/>
      <c r="O1327" s="199" t="str">
        <f t="shared" si="552"/>
        <v/>
      </c>
      <c r="P1327" s="153"/>
      <c r="Q1327" s="153"/>
      <c r="R1327" s="153"/>
      <c r="S1327" s="153"/>
      <c r="T1327" s="153"/>
      <c r="U1327" s="209">
        <f t="shared" si="554"/>
        <v>0</v>
      </c>
      <c r="V1327" s="153"/>
      <c r="W1327" s="153"/>
      <c r="X1327" s="153"/>
      <c r="Y1327" s="153"/>
      <c r="Z1327" s="153"/>
      <c r="AA1327" s="153"/>
      <c r="AB1327" s="153"/>
      <c r="AC1327" s="153"/>
      <c r="AD1327" s="153"/>
      <c r="AE1327" s="153"/>
      <c r="AF1327" s="153"/>
      <c r="AG1327" s="153"/>
      <c r="AH1327" s="153"/>
      <c r="AI1327" s="153"/>
      <c r="AJ1327" s="153"/>
      <c r="AK1327" s="153"/>
      <c r="AL1327" s="153"/>
      <c r="AM1327" s="153"/>
      <c r="AN1327" s="153"/>
      <c r="AO1327" s="153"/>
      <c r="AP1327" s="153"/>
      <c r="AQ1327" s="153"/>
      <c r="AR1327" s="153"/>
      <c r="AS1327" s="153"/>
      <c r="AT1327" s="153"/>
      <c r="AU1327" s="153"/>
      <c r="AV1327" s="153"/>
      <c r="AW1327" s="153"/>
      <c r="AX1327" s="153"/>
      <c r="AY1327" s="153"/>
      <c r="AZ1327" s="153"/>
      <c r="BA1327" s="153"/>
      <c r="BB1327" s="153"/>
      <c r="BC1327" s="153"/>
      <c r="BD1327" s="153"/>
      <c r="BE1327" s="153"/>
      <c r="BF1327" s="153">
        <v>480</v>
      </c>
      <c r="BG1327" s="223">
        <f t="shared" si="542"/>
        <v>480</v>
      </c>
      <c r="BH1327" s="224">
        <f t="shared" si="551"/>
        <v>8</v>
      </c>
      <c r="BI1327" s="225">
        <f t="shared" si="543"/>
        <v>0</v>
      </c>
      <c r="BJ1327" s="225">
        <f t="shared" si="544"/>
        <v>0</v>
      </c>
      <c r="BK1327" s="226">
        <f t="shared" si="545"/>
        <v>0</v>
      </c>
      <c r="BL1327" s="226">
        <f t="shared" si="546"/>
        <v>0</v>
      </c>
      <c r="BM1327" s="226">
        <f t="shared" si="555"/>
        <v>0</v>
      </c>
      <c r="BN1327" s="237">
        <f t="shared" si="547"/>
        <v>8</v>
      </c>
      <c r="BO1327" s="237">
        <f t="shared" si="548"/>
        <v>0</v>
      </c>
      <c r="BP1327" s="237">
        <f t="shared" si="549"/>
        <v>0</v>
      </c>
      <c r="BQ1327" s="238">
        <f t="shared" si="550"/>
        <v>0</v>
      </c>
      <c r="BW1327" s="153">
        <f t="shared" si="540"/>
        <v>0</v>
      </c>
    </row>
    <row r="1328" spans="1:75">
      <c r="A1328" s="170">
        <v>1384</v>
      </c>
      <c r="B1328" s="171">
        <v>46072</v>
      </c>
      <c r="C1328" s="153" t="s">
        <v>97</v>
      </c>
      <c r="D1328" s="130" t="str">
        <f t="shared" si="541"/>
        <v>CG</v>
      </c>
      <c r="E1328" s="172" t="s">
        <v>110</v>
      </c>
      <c r="F1328" s="172" t="s">
        <v>114</v>
      </c>
      <c r="G1328" s="173" t="s">
        <v>112</v>
      </c>
      <c r="H1328" s="173" t="s">
        <v>113</v>
      </c>
      <c r="I1328" s="173" t="s">
        <v>182</v>
      </c>
      <c r="J1328" s="105">
        <v>208299</v>
      </c>
      <c r="K1328" s="197" t="str">
        <f>VLOOKUP(J1328,'[3]Item List (3)'!A$1:B$110000,2,FALSE)</f>
        <v>OR.9916 </v>
      </c>
      <c r="L1328" s="105">
        <v>251228002</v>
      </c>
      <c r="M1328" s="198" t="str">
        <f t="shared" si="553"/>
        <v>OR</v>
      </c>
      <c r="N1328" s="153"/>
      <c r="O1328" s="199" t="str">
        <f t="shared" si="552"/>
        <v/>
      </c>
      <c r="P1328" s="153">
        <v>1</v>
      </c>
      <c r="Q1328" s="153">
        <v>8495</v>
      </c>
      <c r="R1328" s="153"/>
      <c r="S1328" s="153">
        <v>6</v>
      </c>
      <c r="T1328" s="153"/>
      <c r="U1328" s="209">
        <f t="shared" si="554"/>
        <v>8501</v>
      </c>
      <c r="V1328" s="153">
        <v>150</v>
      </c>
      <c r="W1328" s="153"/>
      <c r="X1328" s="153"/>
      <c r="Y1328" s="153"/>
      <c r="Z1328" s="153"/>
      <c r="AA1328" s="153"/>
      <c r="AB1328" s="153"/>
      <c r="AC1328" s="153"/>
      <c r="AD1328" s="153"/>
      <c r="AE1328" s="153"/>
      <c r="AF1328" s="153"/>
      <c r="AG1328" s="153"/>
      <c r="AH1328" s="153"/>
      <c r="AI1328" s="153"/>
      <c r="AJ1328" s="153"/>
      <c r="AK1328" s="153"/>
      <c r="AL1328" s="153"/>
      <c r="AM1328" s="153"/>
      <c r="AN1328" s="153"/>
      <c r="AO1328" s="153"/>
      <c r="AP1328" s="153"/>
      <c r="AQ1328" s="153">
        <v>15</v>
      </c>
      <c r="AR1328" s="153"/>
      <c r="AS1328" s="153"/>
      <c r="AT1328" s="153"/>
      <c r="AU1328" s="153"/>
      <c r="AV1328" s="153"/>
      <c r="AW1328" s="153"/>
      <c r="AX1328" s="153"/>
      <c r="AY1328" s="153"/>
      <c r="AZ1328" s="153">
        <v>15</v>
      </c>
      <c r="BA1328" s="153"/>
      <c r="BB1328" s="153">
        <v>60</v>
      </c>
      <c r="BC1328" s="153"/>
      <c r="BD1328" s="153"/>
      <c r="BE1328" s="153"/>
      <c r="BF1328" s="153"/>
      <c r="BG1328" s="223">
        <f t="shared" si="542"/>
        <v>240</v>
      </c>
      <c r="BH1328" s="224">
        <f t="shared" si="551"/>
        <v>4</v>
      </c>
      <c r="BI1328" s="225">
        <f t="shared" si="543"/>
        <v>2.5</v>
      </c>
      <c r="BJ1328" s="225">
        <f t="shared" si="544"/>
        <v>62.5</v>
      </c>
      <c r="BK1328" s="226">
        <f t="shared" si="545"/>
        <v>0</v>
      </c>
      <c r="BL1328" s="226">
        <f t="shared" si="546"/>
        <v>99.9294200682273</v>
      </c>
      <c r="BM1328" s="226">
        <f t="shared" si="555"/>
        <v>0</v>
      </c>
      <c r="BN1328" s="237">
        <f t="shared" si="547"/>
        <v>0</v>
      </c>
      <c r="BO1328" s="237">
        <f t="shared" si="548"/>
        <v>0</v>
      </c>
      <c r="BP1328" s="237">
        <f t="shared" si="549"/>
        <v>1.5</v>
      </c>
      <c r="BQ1328" s="238">
        <f t="shared" si="550"/>
        <v>0</v>
      </c>
      <c r="BW1328" s="153">
        <f t="shared" si="540"/>
        <v>8495</v>
      </c>
    </row>
    <row r="1329" spans="1:75">
      <c r="A1329" s="170">
        <v>1385</v>
      </c>
      <c r="B1329" s="171">
        <v>46072</v>
      </c>
      <c r="C1329" s="153" t="s">
        <v>97</v>
      </c>
      <c r="D1329" s="130" t="str">
        <f t="shared" si="541"/>
        <v>CG</v>
      </c>
      <c r="E1329" s="172" t="s">
        <v>110</v>
      </c>
      <c r="F1329" s="172" t="s">
        <v>111</v>
      </c>
      <c r="G1329" s="173" t="s">
        <v>112</v>
      </c>
      <c r="H1329" s="173" t="s">
        <v>113</v>
      </c>
      <c r="I1329" s="173" t="s">
        <v>182</v>
      </c>
      <c r="J1329" s="105">
        <v>200827.1</v>
      </c>
      <c r="K1329" s="197" t="str">
        <f>VLOOKUP(J1329,'[3]Item List (3)'!A$1:B$110000,2,FALSE)</f>
        <v>MNA.OR 4020 </v>
      </c>
      <c r="L1329" s="105"/>
      <c r="M1329" s="198" t="str">
        <f t="shared" si="553"/>
        <v>OR</v>
      </c>
      <c r="N1329" s="153"/>
      <c r="O1329" s="199" t="str">
        <f t="shared" si="552"/>
        <v/>
      </c>
      <c r="P1329" s="153">
        <v>1</v>
      </c>
      <c r="Q1329" s="153">
        <v>3600</v>
      </c>
      <c r="R1329" s="153"/>
      <c r="S1329" s="153"/>
      <c r="T1329" s="153"/>
      <c r="U1329" s="209">
        <f t="shared" si="554"/>
        <v>3600</v>
      </c>
      <c r="V1329" s="153">
        <v>120</v>
      </c>
      <c r="W1329" s="153">
        <v>120</v>
      </c>
      <c r="X1329" s="153"/>
      <c r="Y1329" s="153"/>
      <c r="Z1329" s="153"/>
      <c r="AA1329" s="153"/>
      <c r="AB1329" s="153"/>
      <c r="AC1329" s="153"/>
      <c r="AD1329" s="153"/>
      <c r="AE1329" s="153"/>
      <c r="AF1329" s="153"/>
      <c r="AG1329" s="153"/>
      <c r="AH1329" s="153"/>
      <c r="AI1329" s="153"/>
      <c r="AJ1329" s="153"/>
      <c r="AK1329" s="153"/>
      <c r="AL1329" s="153"/>
      <c r="AM1329" s="153"/>
      <c r="AN1329" s="153"/>
      <c r="AO1329" s="153"/>
      <c r="AP1329" s="153"/>
      <c r="AQ1329" s="153"/>
      <c r="AR1329" s="153"/>
      <c r="AS1329" s="153"/>
      <c r="AT1329" s="153"/>
      <c r="AU1329" s="153"/>
      <c r="AV1329" s="153"/>
      <c r="AW1329" s="153"/>
      <c r="AX1329" s="153"/>
      <c r="AY1329" s="153"/>
      <c r="AZ1329" s="153"/>
      <c r="BA1329" s="153"/>
      <c r="BB1329" s="153"/>
      <c r="BC1329" s="153"/>
      <c r="BD1329" s="153"/>
      <c r="BE1329" s="153"/>
      <c r="BF1329" s="153"/>
      <c r="BG1329" s="223">
        <f t="shared" si="542"/>
        <v>240</v>
      </c>
      <c r="BH1329" s="224">
        <f t="shared" si="551"/>
        <v>4</v>
      </c>
      <c r="BI1329" s="225">
        <f t="shared" si="543"/>
        <v>2</v>
      </c>
      <c r="BJ1329" s="225">
        <f t="shared" si="544"/>
        <v>50</v>
      </c>
      <c r="BK1329" s="226">
        <f t="shared" si="545"/>
        <v>0</v>
      </c>
      <c r="BL1329" s="226">
        <f t="shared" si="546"/>
        <v>100</v>
      </c>
      <c r="BM1329" s="226">
        <f t="shared" si="555"/>
        <v>0</v>
      </c>
      <c r="BN1329" s="237">
        <f t="shared" si="547"/>
        <v>2</v>
      </c>
      <c r="BO1329" s="237">
        <f t="shared" si="548"/>
        <v>0</v>
      </c>
      <c r="BP1329" s="237">
        <f t="shared" si="549"/>
        <v>0</v>
      </c>
      <c r="BQ1329" s="238">
        <f t="shared" si="550"/>
        <v>0</v>
      </c>
      <c r="BW1329" s="153">
        <f t="shared" si="540"/>
        <v>3600</v>
      </c>
    </row>
    <row r="1330" spans="1:75">
      <c r="A1330" s="170">
        <v>1386</v>
      </c>
      <c r="B1330" s="171">
        <v>46072</v>
      </c>
      <c r="C1330" s="153" t="s">
        <v>99</v>
      </c>
      <c r="D1330" s="130" t="str">
        <f t="shared" si="541"/>
        <v>CG</v>
      </c>
      <c r="E1330" s="172" t="s">
        <v>110</v>
      </c>
      <c r="F1330" s="172" t="s">
        <v>181</v>
      </c>
      <c r="G1330" s="173" t="s">
        <v>115</v>
      </c>
      <c r="H1330" s="173" t="s">
        <v>117</v>
      </c>
      <c r="I1330" s="173" t="s">
        <v>192</v>
      </c>
      <c r="J1330" s="105">
        <v>200827.1</v>
      </c>
      <c r="K1330" s="197" t="str">
        <f>VLOOKUP(J1330,'[3]Item List (3)'!A$1:B$110000,2,FALSE)</f>
        <v>MNA.OR 4020 </v>
      </c>
      <c r="L1330" s="105">
        <v>260201001</v>
      </c>
      <c r="M1330" s="198" t="str">
        <f t="shared" si="553"/>
        <v>OR</v>
      </c>
      <c r="N1330" s="153"/>
      <c r="O1330" s="199" t="str">
        <f t="shared" si="552"/>
        <v/>
      </c>
      <c r="P1330" s="153">
        <v>1</v>
      </c>
      <c r="Q1330" s="153">
        <v>3600</v>
      </c>
      <c r="R1330" s="153"/>
      <c r="S1330" s="153"/>
      <c r="T1330" s="153"/>
      <c r="U1330" s="209">
        <f t="shared" si="554"/>
        <v>3600</v>
      </c>
      <c r="V1330" s="153">
        <v>120</v>
      </c>
      <c r="W1330" s="153"/>
      <c r="X1330" s="153"/>
      <c r="Y1330" s="153"/>
      <c r="Z1330" s="153"/>
      <c r="AA1330" s="153"/>
      <c r="AB1330" s="153"/>
      <c r="AC1330" s="153"/>
      <c r="AD1330" s="153"/>
      <c r="AE1330" s="153"/>
      <c r="AF1330" s="153"/>
      <c r="AG1330" s="153"/>
      <c r="AH1330" s="153"/>
      <c r="AI1330" s="153"/>
      <c r="AJ1330" s="153"/>
      <c r="AK1330" s="153"/>
      <c r="AL1330" s="153"/>
      <c r="AM1330" s="153"/>
      <c r="AN1330" s="153"/>
      <c r="AO1330" s="153"/>
      <c r="AP1330" s="153"/>
      <c r="AQ1330" s="153">
        <v>60</v>
      </c>
      <c r="AR1330" s="153"/>
      <c r="AS1330" s="153"/>
      <c r="AT1330" s="153"/>
      <c r="AU1330" s="153"/>
      <c r="AV1330" s="153"/>
      <c r="AW1330" s="153"/>
      <c r="AX1330" s="153"/>
      <c r="AY1330" s="153"/>
      <c r="AZ1330" s="153"/>
      <c r="BA1330" s="153"/>
      <c r="BB1330" s="153">
        <v>30</v>
      </c>
      <c r="BC1330" s="153"/>
      <c r="BD1330" s="153"/>
      <c r="BE1330" s="153"/>
      <c r="BF1330" s="153"/>
      <c r="BG1330" s="223">
        <f t="shared" si="542"/>
        <v>210</v>
      </c>
      <c r="BH1330" s="224">
        <f t="shared" si="551"/>
        <v>3.5</v>
      </c>
      <c r="BI1330" s="225">
        <f t="shared" si="543"/>
        <v>2</v>
      </c>
      <c r="BJ1330" s="225">
        <f t="shared" si="544"/>
        <v>57.1428571428571</v>
      </c>
      <c r="BK1330" s="226">
        <f t="shared" si="545"/>
        <v>0</v>
      </c>
      <c r="BL1330" s="226">
        <f t="shared" si="546"/>
        <v>100</v>
      </c>
      <c r="BM1330" s="226">
        <f t="shared" si="555"/>
        <v>0</v>
      </c>
      <c r="BN1330" s="237">
        <f t="shared" si="547"/>
        <v>0</v>
      </c>
      <c r="BO1330" s="237">
        <f t="shared" si="548"/>
        <v>0</v>
      </c>
      <c r="BP1330" s="237">
        <f t="shared" si="549"/>
        <v>1.5</v>
      </c>
      <c r="BQ1330" s="238">
        <f t="shared" si="550"/>
        <v>0</v>
      </c>
      <c r="BW1330" s="153">
        <f t="shared" si="540"/>
        <v>3600</v>
      </c>
    </row>
    <row r="1331" spans="1:75">
      <c r="A1331" s="170">
        <v>1387</v>
      </c>
      <c r="B1331" s="171">
        <v>46072</v>
      </c>
      <c r="C1331" s="153" t="s">
        <v>99</v>
      </c>
      <c r="D1331" s="130" t="str">
        <f t="shared" si="541"/>
        <v>CG</v>
      </c>
      <c r="E1331" s="172" t="s">
        <v>110</v>
      </c>
      <c r="F1331" s="172" t="s">
        <v>111</v>
      </c>
      <c r="G1331" s="173" t="s">
        <v>115</v>
      </c>
      <c r="H1331" s="173" t="s">
        <v>117</v>
      </c>
      <c r="I1331" s="173" t="s">
        <v>192</v>
      </c>
      <c r="J1331" s="105">
        <v>200827.1</v>
      </c>
      <c r="K1331" s="197" t="str">
        <f>VLOOKUP(J1331,'[3]Item List (3)'!A$1:B$110000,2,FALSE)</f>
        <v>MNA.OR 4020 </v>
      </c>
      <c r="L1331" s="105">
        <v>260201001</v>
      </c>
      <c r="M1331" s="198" t="str">
        <f t="shared" si="553"/>
        <v>OR</v>
      </c>
      <c r="N1331" s="153"/>
      <c r="O1331" s="199" t="str">
        <f t="shared" si="552"/>
        <v/>
      </c>
      <c r="P1331" s="153">
        <v>1</v>
      </c>
      <c r="Q1331" s="153">
        <v>7816</v>
      </c>
      <c r="R1331" s="153"/>
      <c r="S1331" s="153"/>
      <c r="T1331" s="153"/>
      <c r="U1331" s="209">
        <f t="shared" si="554"/>
        <v>7816</v>
      </c>
      <c r="V1331" s="153">
        <v>150</v>
      </c>
      <c r="W1331" s="153"/>
      <c r="X1331" s="153"/>
      <c r="Y1331" s="153"/>
      <c r="Z1331" s="153"/>
      <c r="AA1331" s="153"/>
      <c r="AB1331" s="153"/>
      <c r="AC1331" s="153"/>
      <c r="AD1331" s="153"/>
      <c r="AE1331" s="153"/>
      <c r="AF1331" s="153"/>
      <c r="AG1331" s="153"/>
      <c r="AH1331" s="153"/>
      <c r="AI1331" s="153"/>
      <c r="AJ1331" s="153"/>
      <c r="AK1331" s="153"/>
      <c r="AL1331" s="153"/>
      <c r="AM1331" s="153"/>
      <c r="AN1331" s="153"/>
      <c r="AO1331" s="153"/>
      <c r="AP1331" s="153"/>
      <c r="AQ1331" s="153"/>
      <c r="AR1331" s="153"/>
      <c r="AS1331" s="153"/>
      <c r="AT1331" s="153"/>
      <c r="AU1331" s="153"/>
      <c r="AV1331" s="153"/>
      <c r="AW1331" s="153"/>
      <c r="AX1331" s="153"/>
      <c r="AY1331" s="153"/>
      <c r="AZ1331" s="153"/>
      <c r="BA1331" s="153"/>
      <c r="BB1331" s="153"/>
      <c r="BC1331" s="153"/>
      <c r="BD1331" s="153"/>
      <c r="BE1331" s="153"/>
      <c r="BF1331" s="153"/>
      <c r="BG1331" s="223">
        <f t="shared" si="542"/>
        <v>150</v>
      </c>
      <c r="BH1331" s="224">
        <f t="shared" si="551"/>
        <v>2.5</v>
      </c>
      <c r="BI1331" s="225">
        <f t="shared" si="543"/>
        <v>2.5</v>
      </c>
      <c r="BJ1331" s="225">
        <f t="shared" si="544"/>
        <v>100</v>
      </c>
      <c r="BK1331" s="226">
        <f t="shared" si="545"/>
        <v>0</v>
      </c>
      <c r="BL1331" s="226">
        <f t="shared" si="546"/>
        <v>100</v>
      </c>
      <c r="BM1331" s="226">
        <f t="shared" si="555"/>
        <v>0</v>
      </c>
      <c r="BN1331" s="237">
        <f t="shared" si="547"/>
        <v>0</v>
      </c>
      <c r="BO1331" s="237">
        <f t="shared" si="548"/>
        <v>0</v>
      </c>
      <c r="BP1331" s="237">
        <f t="shared" si="549"/>
        <v>0</v>
      </c>
      <c r="BQ1331" s="238">
        <f t="shared" si="550"/>
        <v>0</v>
      </c>
      <c r="BW1331" s="153">
        <f t="shared" si="540"/>
        <v>7816</v>
      </c>
    </row>
    <row r="1332" spans="1:75">
      <c r="A1332" s="170">
        <v>1388</v>
      </c>
      <c r="B1332" s="171">
        <v>46072</v>
      </c>
      <c r="C1332" s="153" t="s">
        <v>99</v>
      </c>
      <c r="D1332" s="130" t="str">
        <f t="shared" si="541"/>
        <v>CG</v>
      </c>
      <c r="E1332" s="172" t="s">
        <v>110</v>
      </c>
      <c r="F1332" s="172" t="s">
        <v>181</v>
      </c>
      <c r="G1332" s="173" t="s">
        <v>115</v>
      </c>
      <c r="H1332" s="173" t="s">
        <v>117</v>
      </c>
      <c r="I1332" s="173" t="s">
        <v>192</v>
      </c>
      <c r="J1332" s="105">
        <v>200827.1</v>
      </c>
      <c r="K1332" s="197" t="str">
        <f>VLOOKUP(J1332,'[3]Item List (3)'!A$1:B$110000,2,FALSE)</f>
        <v>MNA.OR 4020 </v>
      </c>
      <c r="L1332" s="105">
        <v>260201001</v>
      </c>
      <c r="M1332" s="198" t="str">
        <f t="shared" si="553"/>
        <v>OR</v>
      </c>
      <c r="N1332" s="153"/>
      <c r="O1332" s="199" t="str">
        <f t="shared" si="552"/>
        <v/>
      </c>
      <c r="P1332" s="153">
        <v>1</v>
      </c>
      <c r="Q1332" s="153">
        <v>1316</v>
      </c>
      <c r="R1332" s="153"/>
      <c r="S1332" s="153"/>
      <c r="T1332" s="153"/>
      <c r="U1332" s="209">
        <f t="shared" si="554"/>
        <v>1316</v>
      </c>
      <c r="V1332" s="153">
        <v>60</v>
      </c>
      <c r="W1332" s="153"/>
      <c r="X1332" s="153"/>
      <c r="Y1332" s="153"/>
      <c r="Z1332" s="153"/>
      <c r="AA1332" s="153"/>
      <c r="AB1332" s="153"/>
      <c r="AC1332" s="153"/>
      <c r="AD1332" s="153"/>
      <c r="AE1332" s="153"/>
      <c r="AF1332" s="153"/>
      <c r="AG1332" s="153"/>
      <c r="AH1332" s="153"/>
      <c r="AI1332" s="153"/>
      <c r="AJ1332" s="153"/>
      <c r="AK1332" s="153"/>
      <c r="AL1332" s="153"/>
      <c r="AM1332" s="153"/>
      <c r="AN1332" s="153"/>
      <c r="AO1332" s="153"/>
      <c r="AP1332" s="153"/>
      <c r="AQ1332" s="153"/>
      <c r="AR1332" s="153"/>
      <c r="AS1332" s="153"/>
      <c r="AT1332" s="153"/>
      <c r="AU1332" s="153"/>
      <c r="AV1332" s="153"/>
      <c r="AW1332" s="153"/>
      <c r="AX1332" s="153"/>
      <c r="AY1332" s="153"/>
      <c r="AZ1332" s="153"/>
      <c r="BA1332" s="153"/>
      <c r="BB1332" s="153"/>
      <c r="BC1332" s="153"/>
      <c r="BD1332" s="153"/>
      <c r="BE1332" s="153"/>
      <c r="BF1332" s="153"/>
      <c r="BG1332" s="223">
        <f t="shared" si="542"/>
        <v>60</v>
      </c>
      <c r="BH1332" s="224">
        <f t="shared" si="551"/>
        <v>1</v>
      </c>
      <c r="BI1332" s="225">
        <f t="shared" si="543"/>
        <v>1</v>
      </c>
      <c r="BJ1332" s="225">
        <f t="shared" si="544"/>
        <v>100</v>
      </c>
      <c r="BK1332" s="226">
        <f t="shared" si="545"/>
        <v>0</v>
      </c>
      <c r="BL1332" s="226">
        <f t="shared" si="546"/>
        <v>100</v>
      </c>
      <c r="BM1332" s="226">
        <f t="shared" si="555"/>
        <v>0</v>
      </c>
      <c r="BN1332" s="237">
        <f t="shared" si="547"/>
        <v>0</v>
      </c>
      <c r="BO1332" s="237">
        <f t="shared" si="548"/>
        <v>0</v>
      </c>
      <c r="BP1332" s="237">
        <f t="shared" si="549"/>
        <v>0</v>
      </c>
      <c r="BQ1332" s="238">
        <f t="shared" si="550"/>
        <v>0</v>
      </c>
      <c r="BW1332" s="153">
        <f t="shared" si="540"/>
        <v>1316</v>
      </c>
    </row>
    <row r="1333" spans="1:75">
      <c r="A1333" s="170">
        <v>1389</v>
      </c>
      <c r="B1333" s="171">
        <v>46072</v>
      </c>
      <c r="C1333" s="153" t="s">
        <v>97</v>
      </c>
      <c r="D1333" s="130" t="str">
        <f t="shared" si="541"/>
        <v>CG</v>
      </c>
      <c r="E1333" s="172" t="s">
        <v>118</v>
      </c>
      <c r="F1333" s="172" t="s">
        <v>114</v>
      </c>
      <c r="G1333" s="173" t="s">
        <v>179</v>
      </c>
      <c r="H1333" s="173" t="s">
        <v>105</v>
      </c>
      <c r="I1333" s="173"/>
      <c r="J1333" s="105">
        <v>208322.01</v>
      </c>
      <c r="K1333" s="197" t="str">
        <f>VLOOKUP(J1333,'[3]Item List (3)'!A$1:B$110000,2,FALSE)</f>
        <v>NA/RNA.OR 49/32</v>
      </c>
      <c r="L1333" s="105">
        <v>260101002</v>
      </c>
      <c r="M1333" s="198" t="str">
        <f t="shared" si="553"/>
        <v>OR</v>
      </c>
      <c r="N1333" s="153"/>
      <c r="O1333" s="199" t="str">
        <f t="shared" si="552"/>
        <v/>
      </c>
      <c r="P1333" s="153">
        <v>1</v>
      </c>
      <c r="Q1333" s="153">
        <v>2425</v>
      </c>
      <c r="R1333" s="153"/>
      <c r="S1333" s="153"/>
      <c r="T1333" s="153"/>
      <c r="U1333" s="209">
        <f t="shared" si="554"/>
        <v>2425</v>
      </c>
      <c r="V1333" s="153">
        <v>180</v>
      </c>
      <c r="W1333" s="153"/>
      <c r="X1333" s="153"/>
      <c r="Y1333" s="153"/>
      <c r="Z1333" s="153"/>
      <c r="AA1333" s="153"/>
      <c r="AB1333" s="153"/>
      <c r="AC1333" s="153"/>
      <c r="AD1333" s="153"/>
      <c r="AE1333" s="153"/>
      <c r="AF1333" s="153"/>
      <c r="AG1333" s="153"/>
      <c r="AH1333" s="153"/>
      <c r="AI1333" s="153"/>
      <c r="AJ1333" s="153"/>
      <c r="AK1333" s="153"/>
      <c r="AL1333" s="153"/>
      <c r="AM1333" s="153"/>
      <c r="AN1333" s="153"/>
      <c r="AO1333" s="153"/>
      <c r="AP1333" s="153"/>
      <c r="AQ1333" s="153">
        <v>60</v>
      </c>
      <c r="AR1333" s="153"/>
      <c r="AS1333" s="153"/>
      <c r="AT1333" s="153"/>
      <c r="AU1333" s="153"/>
      <c r="AV1333" s="153"/>
      <c r="AW1333" s="153"/>
      <c r="AX1333" s="153"/>
      <c r="AY1333" s="153"/>
      <c r="AZ1333" s="153">
        <v>15</v>
      </c>
      <c r="BA1333" s="153"/>
      <c r="BB1333" s="153"/>
      <c r="BC1333" s="153"/>
      <c r="BD1333" s="153"/>
      <c r="BE1333" s="153"/>
      <c r="BF1333" s="153"/>
      <c r="BG1333" s="223">
        <f t="shared" si="542"/>
        <v>255</v>
      </c>
      <c r="BH1333" s="224">
        <f t="shared" si="551"/>
        <v>4.25</v>
      </c>
      <c r="BI1333" s="225">
        <f t="shared" si="543"/>
        <v>3</v>
      </c>
      <c r="BJ1333" s="225">
        <f t="shared" si="544"/>
        <v>70.5882352941177</v>
      </c>
      <c r="BK1333" s="226">
        <f t="shared" si="545"/>
        <v>0</v>
      </c>
      <c r="BL1333" s="226">
        <f t="shared" si="546"/>
        <v>100</v>
      </c>
      <c r="BM1333" s="226">
        <f t="shared" si="555"/>
        <v>0</v>
      </c>
      <c r="BN1333" s="237">
        <f t="shared" si="547"/>
        <v>0</v>
      </c>
      <c r="BO1333" s="237">
        <f t="shared" si="548"/>
        <v>0</v>
      </c>
      <c r="BP1333" s="237">
        <f t="shared" si="549"/>
        <v>1.25</v>
      </c>
      <c r="BQ1333" s="238">
        <f t="shared" si="550"/>
        <v>0</v>
      </c>
      <c r="BW1333" s="153">
        <f t="shared" si="540"/>
        <v>2425</v>
      </c>
    </row>
    <row r="1334" spans="1:75">
      <c r="A1334" s="170">
        <v>1390</v>
      </c>
      <c r="B1334" s="171">
        <v>46072</v>
      </c>
      <c r="C1334" s="153" t="s">
        <v>97</v>
      </c>
      <c r="D1334" s="130" t="str">
        <f t="shared" ref="D1334:D1351" si="557">LEFT(E1334,2)</f>
        <v>CG</v>
      </c>
      <c r="E1334" s="172" t="s">
        <v>118</v>
      </c>
      <c r="F1334" s="172" t="s">
        <v>114</v>
      </c>
      <c r="G1334" s="173" t="s">
        <v>179</v>
      </c>
      <c r="H1334" s="173" t="s">
        <v>105</v>
      </c>
      <c r="I1334" s="173"/>
      <c r="J1334" s="105">
        <v>208281</v>
      </c>
      <c r="K1334" s="197" t="str">
        <f>VLOOKUP(J1334,'[3]Item List (3)'!A$1:B$110000,2,FALSE)</f>
        <v>D.OR 14536 </v>
      </c>
      <c r="L1334" s="105"/>
      <c r="M1334" s="198" t="str">
        <f t="shared" si="553"/>
        <v>OR</v>
      </c>
      <c r="N1334" s="153"/>
      <c r="O1334" s="199" t="str">
        <f t="shared" si="552"/>
        <v/>
      </c>
      <c r="P1334" s="153">
        <v>4</v>
      </c>
      <c r="Q1334" s="153">
        <v>231</v>
      </c>
      <c r="R1334" s="153"/>
      <c r="S1334" s="153">
        <v>14</v>
      </c>
      <c r="T1334" s="153"/>
      <c r="U1334" s="209">
        <f t="shared" si="554"/>
        <v>245</v>
      </c>
      <c r="V1334" s="153">
        <v>135</v>
      </c>
      <c r="W1334" s="153"/>
      <c r="X1334" s="153"/>
      <c r="Y1334" s="153"/>
      <c r="Z1334" s="153"/>
      <c r="AA1334" s="153"/>
      <c r="AB1334" s="153"/>
      <c r="AC1334" s="153"/>
      <c r="AD1334" s="153"/>
      <c r="AE1334" s="153"/>
      <c r="AF1334" s="153"/>
      <c r="AG1334" s="153"/>
      <c r="AH1334" s="153"/>
      <c r="AI1334" s="153"/>
      <c r="AJ1334" s="153"/>
      <c r="AK1334" s="153"/>
      <c r="AL1334" s="153"/>
      <c r="AM1334" s="153"/>
      <c r="AN1334" s="153"/>
      <c r="AO1334" s="153"/>
      <c r="AP1334" s="153"/>
      <c r="AQ1334" s="153"/>
      <c r="AR1334" s="153"/>
      <c r="AS1334" s="153"/>
      <c r="AT1334" s="153"/>
      <c r="AU1334" s="153"/>
      <c r="AV1334" s="153"/>
      <c r="AW1334" s="153"/>
      <c r="AX1334" s="153"/>
      <c r="AY1334" s="153"/>
      <c r="AZ1334" s="153"/>
      <c r="BA1334" s="153"/>
      <c r="BB1334" s="153"/>
      <c r="BC1334" s="153"/>
      <c r="BD1334" s="153"/>
      <c r="BE1334" s="153"/>
      <c r="BF1334" s="153"/>
      <c r="BG1334" s="223">
        <f t="shared" si="542"/>
        <v>135</v>
      </c>
      <c r="BH1334" s="224">
        <f t="shared" si="551"/>
        <v>2.25</v>
      </c>
      <c r="BI1334" s="225">
        <f t="shared" si="543"/>
        <v>2.25</v>
      </c>
      <c r="BJ1334" s="225">
        <f t="shared" si="544"/>
        <v>100</v>
      </c>
      <c r="BK1334" s="226">
        <f t="shared" si="545"/>
        <v>0</v>
      </c>
      <c r="BL1334" s="226">
        <f t="shared" si="546"/>
        <v>94.2857142857143</v>
      </c>
      <c r="BM1334" s="226">
        <f t="shared" si="555"/>
        <v>0</v>
      </c>
      <c r="BN1334" s="237">
        <f t="shared" si="547"/>
        <v>0</v>
      </c>
      <c r="BO1334" s="237">
        <f t="shared" si="548"/>
        <v>0</v>
      </c>
      <c r="BP1334" s="237">
        <f t="shared" si="549"/>
        <v>0</v>
      </c>
      <c r="BQ1334" s="238">
        <f t="shared" si="550"/>
        <v>0</v>
      </c>
      <c r="BW1334" s="153">
        <f t="shared" si="540"/>
        <v>924</v>
      </c>
    </row>
    <row r="1335" spans="1:75">
      <c r="A1335" s="170">
        <v>1391</v>
      </c>
      <c r="B1335" s="171">
        <v>46072</v>
      </c>
      <c r="C1335" s="153" t="s">
        <v>99</v>
      </c>
      <c r="D1335" s="130" t="str">
        <f t="shared" si="557"/>
        <v>CG</v>
      </c>
      <c r="E1335" s="172" t="s">
        <v>118</v>
      </c>
      <c r="F1335" s="172" t="s">
        <v>111</v>
      </c>
      <c r="G1335" s="173" t="s">
        <v>112</v>
      </c>
      <c r="H1335" s="173" t="s">
        <v>113</v>
      </c>
      <c r="I1335" s="173" t="s">
        <v>105</v>
      </c>
      <c r="J1335" s="105">
        <v>208557.1</v>
      </c>
      <c r="K1335" s="197" t="str">
        <f>VLOOKUP(J1335,'[3]Item List (3)'!A$1:B$110000,2,FALSE)</f>
        <v>OR 22211 SPL </v>
      </c>
      <c r="L1335" s="105">
        <v>250928012</v>
      </c>
      <c r="M1335" s="198" t="str">
        <f t="shared" si="553"/>
        <v>OR</v>
      </c>
      <c r="N1335" s="153"/>
      <c r="O1335" s="199" t="str">
        <f t="shared" si="552"/>
        <v/>
      </c>
      <c r="P1335" s="153">
        <v>1</v>
      </c>
      <c r="Q1335" s="153">
        <v>1127</v>
      </c>
      <c r="R1335" s="153"/>
      <c r="S1335" s="153"/>
      <c r="T1335" s="153"/>
      <c r="U1335" s="209">
        <f t="shared" si="554"/>
        <v>1127</v>
      </c>
      <c r="V1335" s="153">
        <v>90</v>
      </c>
      <c r="W1335" s="153"/>
      <c r="X1335" s="153"/>
      <c r="Y1335" s="153"/>
      <c r="Z1335" s="153"/>
      <c r="AA1335" s="153"/>
      <c r="AB1335" s="153"/>
      <c r="AC1335" s="153"/>
      <c r="AD1335" s="153"/>
      <c r="AE1335" s="153"/>
      <c r="AF1335" s="153"/>
      <c r="AG1335" s="153"/>
      <c r="AH1335" s="153"/>
      <c r="AI1335" s="153"/>
      <c r="AJ1335" s="153"/>
      <c r="AK1335" s="153"/>
      <c r="AL1335" s="153"/>
      <c r="AM1335" s="153"/>
      <c r="AN1335" s="153"/>
      <c r="AO1335" s="153"/>
      <c r="AP1335" s="153"/>
      <c r="AQ1335" s="153"/>
      <c r="AR1335" s="153">
        <v>360</v>
      </c>
      <c r="AS1335" s="153"/>
      <c r="AT1335" s="153"/>
      <c r="AU1335" s="153"/>
      <c r="AV1335" s="153"/>
      <c r="AW1335" s="153"/>
      <c r="AX1335" s="153"/>
      <c r="AY1335" s="153"/>
      <c r="AZ1335" s="153"/>
      <c r="BA1335" s="153"/>
      <c r="BB1335" s="153">
        <v>30</v>
      </c>
      <c r="BC1335" s="153"/>
      <c r="BD1335" s="153"/>
      <c r="BE1335" s="153"/>
      <c r="BF1335" s="153"/>
      <c r="BG1335" s="223">
        <f t="shared" si="542"/>
        <v>480</v>
      </c>
      <c r="BH1335" s="224">
        <f t="shared" si="551"/>
        <v>8</v>
      </c>
      <c r="BI1335" s="225">
        <f t="shared" si="543"/>
        <v>1.5</v>
      </c>
      <c r="BJ1335" s="225">
        <f t="shared" si="544"/>
        <v>18.75</v>
      </c>
      <c r="BK1335" s="226">
        <f t="shared" si="545"/>
        <v>0</v>
      </c>
      <c r="BL1335" s="226">
        <f t="shared" si="546"/>
        <v>100</v>
      </c>
      <c r="BM1335" s="226">
        <f t="shared" si="555"/>
        <v>0</v>
      </c>
      <c r="BN1335" s="237">
        <f t="shared" si="547"/>
        <v>0</v>
      </c>
      <c r="BO1335" s="237">
        <f t="shared" si="548"/>
        <v>0</v>
      </c>
      <c r="BP1335" s="237">
        <f t="shared" si="549"/>
        <v>6.5</v>
      </c>
      <c r="BQ1335" s="238">
        <f t="shared" si="550"/>
        <v>0</v>
      </c>
      <c r="BW1335" s="153">
        <f t="shared" si="540"/>
        <v>1127</v>
      </c>
    </row>
    <row r="1336" spans="1:75">
      <c r="A1336" s="170">
        <v>1392</v>
      </c>
      <c r="B1336" s="171">
        <v>46072</v>
      </c>
      <c r="C1336" s="153" t="s">
        <v>97</v>
      </c>
      <c r="D1336" s="130" t="str">
        <f t="shared" si="557"/>
        <v>CG</v>
      </c>
      <c r="E1336" s="172" t="s">
        <v>119</v>
      </c>
      <c r="F1336" s="172"/>
      <c r="G1336" s="173"/>
      <c r="H1336" s="173"/>
      <c r="I1336" s="173"/>
      <c r="J1336" s="105"/>
      <c r="K1336" s="197" t="e">
        <f>VLOOKUP(J1336,'[3]Item List (3)'!A$1:B$110000,2,FALSE)</f>
        <v>#N/A</v>
      </c>
      <c r="L1336" s="105"/>
      <c r="M1336" s="198" t="str">
        <f t="shared" si="553"/>
        <v>IR</v>
      </c>
      <c r="N1336" s="153"/>
      <c r="O1336" s="199" t="str">
        <f t="shared" si="552"/>
        <v/>
      </c>
      <c r="P1336" s="153"/>
      <c r="Q1336" s="153"/>
      <c r="R1336" s="153"/>
      <c r="S1336" s="153"/>
      <c r="T1336" s="153"/>
      <c r="U1336" s="209">
        <f t="shared" ref="U1336:U1388" si="558">Q1336+S1336+T1336</f>
        <v>0</v>
      </c>
      <c r="V1336" s="153"/>
      <c r="W1336" s="153"/>
      <c r="X1336" s="153"/>
      <c r="Y1336" s="153"/>
      <c r="Z1336" s="153"/>
      <c r="AA1336" s="153"/>
      <c r="AB1336" s="153"/>
      <c r="AC1336" s="153"/>
      <c r="AD1336" s="153"/>
      <c r="AE1336" s="153"/>
      <c r="AF1336" s="153"/>
      <c r="AG1336" s="153"/>
      <c r="AH1336" s="153"/>
      <c r="AI1336" s="153"/>
      <c r="AJ1336" s="153"/>
      <c r="AK1336" s="153"/>
      <c r="AL1336" s="153"/>
      <c r="AM1336" s="153"/>
      <c r="AN1336" s="153"/>
      <c r="AO1336" s="153"/>
      <c r="AP1336" s="153"/>
      <c r="AQ1336" s="153"/>
      <c r="AR1336" s="153">
        <v>480</v>
      </c>
      <c r="AS1336" s="153"/>
      <c r="AT1336" s="153"/>
      <c r="AU1336" s="153"/>
      <c r="AV1336" s="153"/>
      <c r="AW1336" s="153"/>
      <c r="AX1336" s="153"/>
      <c r="AY1336" s="153"/>
      <c r="AZ1336" s="153"/>
      <c r="BA1336" s="153"/>
      <c r="BB1336" s="153"/>
      <c r="BC1336" s="153"/>
      <c r="BD1336" s="153"/>
      <c r="BE1336" s="153"/>
      <c r="BF1336" s="153"/>
      <c r="BG1336" s="223">
        <f t="shared" si="542"/>
        <v>480</v>
      </c>
      <c r="BH1336" s="224">
        <f t="shared" si="551"/>
        <v>8</v>
      </c>
      <c r="BI1336" s="225">
        <f t="shared" si="543"/>
        <v>0</v>
      </c>
      <c r="BJ1336" s="225">
        <f t="shared" si="544"/>
        <v>0</v>
      </c>
      <c r="BK1336" s="226">
        <f t="shared" si="545"/>
        <v>0</v>
      </c>
      <c r="BL1336" s="226">
        <f t="shared" si="546"/>
        <v>0</v>
      </c>
      <c r="BM1336" s="226">
        <f t="shared" si="555"/>
        <v>0</v>
      </c>
      <c r="BN1336" s="237">
        <f t="shared" si="547"/>
        <v>0</v>
      </c>
      <c r="BO1336" s="237">
        <f t="shared" si="548"/>
        <v>0</v>
      </c>
      <c r="BP1336" s="237">
        <f t="shared" si="549"/>
        <v>8</v>
      </c>
      <c r="BQ1336" s="238">
        <f t="shared" si="550"/>
        <v>0</v>
      </c>
      <c r="BW1336" s="153">
        <f t="shared" si="540"/>
        <v>0</v>
      </c>
    </row>
    <row r="1337" spans="1:75">
      <c r="A1337" s="170">
        <v>1393</v>
      </c>
      <c r="B1337" s="171">
        <v>46072</v>
      </c>
      <c r="C1337" s="153" t="s">
        <v>99</v>
      </c>
      <c r="D1337" s="130" t="str">
        <f t="shared" si="557"/>
        <v>CG</v>
      </c>
      <c r="E1337" s="172" t="s">
        <v>119</v>
      </c>
      <c r="F1337" s="172"/>
      <c r="G1337" s="173"/>
      <c r="H1337" s="173"/>
      <c r="I1337" s="173"/>
      <c r="J1337" s="105"/>
      <c r="K1337" s="197" t="e">
        <f>VLOOKUP(J1337,'[3]Item List (3)'!A$1:B$110000,2,FALSE)</f>
        <v>#N/A</v>
      </c>
      <c r="L1337" s="105"/>
      <c r="M1337" s="198" t="str">
        <f t="shared" si="553"/>
        <v>IR</v>
      </c>
      <c r="N1337" s="153"/>
      <c r="O1337" s="199" t="str">
        <f t="shared" si="552"/>
        <v/>
      </c>
      <c r="P1337" s="153"/>
      <c r="Q1337" s="153"/>
      <c r="R1337" s="153"/>
      <c r="S1337" s="153"/>
      <c r="T1337" s="153"/>
      <c r="U1337" s="209">
        <f t="shared" si="558"/>
        <v>0</v>
      </c>
      <c r="V1337" s="153"/>
      <c r="W1337" s="153"/>
      <c r="X1337" s="153"/>
      <c r="Y1337" s="153"/>
      <c r="Z1337" s="153"/>
      <c r="AA1337" s="153"/>
      <c r="AB1337" s="153"/>
      <c r="AC1337" s="153"/>
      <c r="AD1337" s="153"/>
      <c r="AE1337" s="153"/>
      <c r="AF1337" s="153"/>
      <c r="AG1337" s="153"/>
      <c r="AH1337" s="153"/>
      <c r="AI1337" s="153"/>
      <c r="AJ1337" s="153"/>
      <c r="AK1337" s="153"/>
      <c r="AL1337" s="153"/>
      <c r="AM1337" s="153"/>
      <c r="AN1337" s="153"/>
      <c r="AO1337" s="153"/>
      <c r="AP1337" s="153"/>
      <c r="AQ1337" s="153"/>
      <c r="AR1337" s="153">
        <v>480</v>
      </c>
      <c r="AS1337" s="153"/>
      <c r="AT1337" s="153"/>
      <c r="AU1337" s="153"/>
      <c r="AV1337" s="153"/>
      <c r="AW1337" s="153"/>
      <c r="AX1337" s="153"/>
      <c r="AY1337" s="153"/>
      <c r="AZ1337" s="153"/>
      <c r="BA1337" s="153"/>
      <c r="BB1337" s="153"/>
      <c r="BC1337" s="153"/>
      <c r="BD1337" s="153"/>
      <c r="BE1337" s="153"/>
      <c r="BF1337" s="153"/>
      <c r="BG1337" s="223">
        <f t="shared" si="542"/>
        <v>480</v>
      </c>
      <c r="BH1337" s="224">
        <f t="shared" si="551"/>
        <v>8</v>
      </c>
      <c r="BI1337" s="225">
        <f t="shared" si="543"/>
        <v>0</v>
      </c>
      <c r="BJ1337" s="225">
        <f t="shared" si="544"/>
        <v>0</v>
      </c>
      <c r="BK1337" s="226">
        <f t="shared" si="545"/>
        <v>0</v>
      </c>
      <c r="BL1337" s="226">
        <f t="shared" si="546"/>
        <v>0</v>
      </c>
      <c r="BM1337" s="226">
        <f t="shared" si="555"/>
        <v>0</v>
      </c>
      <c r="BN1337" s="237">
        <f t="shared" si="547"/>
        <v>0</v>
      </c>
      <c r="BO1337" s="237">
        <f t="shared" si="548"/>
        <v>0</v>
      </c>
      <c r="BP1337" s="237">
        <f t="shared" si="549"/>
        <v>8</v>
      </c>
      <c r="BQ1337" s="238">
        <f t="shared" si="550"/>
        <v>0</v>
      </c>
      <c r="BW1337" s="153">
        <f t="shared" si="540"/>
        <v>0</v>
      </c>
    </row>
    <row r="1338" spans="1:75">
      <c r="A1338" s="170">
        <v>1394</v>
      </c>
      <c r="B1338" s="171">
        <v>46072</v>
      </c>
      <c r="C1338" s="153" t="s">
        <v>97</v>
      </c>
      <c r="D1338" s="130" t="str">
        <f t="shared" si="557"/>
        <v>EG</v>
      </c>
      <c r="E1338" s="172" t="s">
        <v>120</v>
      </c>
      <c r="F1338" s="172" t="s">
        <v>129</v>
      </c>
      <c r="G1338" s="173" t="s">
        <v>124</v>
      </c>
      <c r="H1338" s="173"/>
      <c r="I1338" s="173"/>
      <c r="J1338" s="105">
        <v>100742</v>
      </c>
      <c r="K1338" s="197" t="str">
        <f>VLOOKUP(J1338,'[3]Item List (3)'!A$1:B$110000,2,FALSE)</f>
        <v>IR.IR 32X41X28 </v>
      </c>
      <c r="L1338" s="105">
        <v>260123002</v>
      </c>
      <c r="M1338" s="198" t="str">
        <f t="shared" si="553"/>
        <v>IR</v>
      </c>
      <c r="N1338" s="153">
        <v>30</v>
      </c>
      <c r="O1338" s="199">
        <f t="shared" si="552"/>
        <v>120</v>
      </c>
      <c r="P1338" s="153">
        <v>1</v>
      </c>
      <c r="Q1338" s="153">
        <v>227</v>
      </c>
      <c r="R1338" s="153">
        <v>5</v>
      </c>
      <c r="S1338" s="153"/>
      <c r="T1338" s="153"/>
      <c r="U1338" s="209">
        <f t="shared" si="558"/>
        <v>227</v>
      </c>
      <c r="V1338" s="153">
        <v>120</v>
      </c>
      <c r="W1338" s="153"/>
      <c r="X1338" s="153"/>
      <c r="Y1338" s="153"/>
      <c r="Z1338" s="153"/>
      <c r="AA1338" s="153"/>
      <c r="AB1338" s="153"/>
      <c r="AC1338" s="153"/>
      <c r="AD1338" s="153"/>
      <c r="AE1338" s="153"/>
      <c r="AF1338" s="153"/>
      <c r="AG1338" s="153"/>
      <c r="AH1338" s="153"/>
      <c r="AI1338" s="153"/>
      <c r="AJ1338" s="153"/>
      <c r="AK1338" s="153"/>
      <c r="AL1338" s="153"/>
      <c r="AM1338" s="153"/>
      <c r="AN1338" s="153"/>
      <c r="AO1338" s="153"/>
      <c r="AP1338" s="153"/>
      <c r="AQ1338" s="153"/>
      <c r="AR1338" s="153">
        <v>360</v>
      </c>
      <c r="AS1338" s="153"/>
      <c r="AT1338" s="153"/>
      <c r="AU1338" s="153"/>
      <c r="AV1338" s="153"/>
      <c r="AW1338" s="153"/>
      <c r="AX1338" s="153"/>
      <c r="AY1338" s="153"/>
      <c r="AZ1338" s="153"/>
      <c r="BA1338" s="153"/>
      <c r="BB1338" s="153"/>
      <c r="BC1338" s="153"/>
      <c r="BD1338" s="153"/>
      <c r="BE1338" s="153"/>
      <c r="BF1338" s="153"/>
      <c r="BG1338" s="223">
        <f t="shared" si="542"/>
        <v>480</v>
      </c>
      <c r="BH1338" s="224">
        <f t="shared" si="551"/>
        <v>8</v>
      </c>
      <c r="BI1338" s="225">
        <f t="shared" si="543"/>
        <v>2</v>
      </c>
      <c r="BJ1338" s="225">
        <f t="shared" si="544"/>
        <v>25</v>
      </c>
      <c r="BK1338" s="226">
        <f t="shared" si="545"/>
        <v>94.5833333333333</v>
      </c>
      <c r="BL1338" s="226">
        <f t="shared" si="546"/>
        <v>97.7973568281938</v>
      </c>
      <c r="BM1338" s="226">
        <f t="shared" si="555"/>
        <v>23.125</v>
      </c>
      <c r="BN1338" s="237">
        <f t="shared" si="547"/>
        <v>0</v>
      </c>
      <c r="BO1338" s="237">
        <f t="shared" si="548"/>
        <v>960</v>
      </c>
      <c r="BP1338" s="237">
        <f t="shared" si="549"/>
        <v>6</v>
      </c>
      <c r="BQ1338" s="238">
        <f t="shared" si="550"/>
        <v>720</v>
      </c>
      <c r="BW1338" s="153">
        <f t="shared" si="540"/>
        <v>227</v>
      </c>
    </row>
    <row r="1339" spans="1:75">
      <c r="A1339" s="170">
        <v>1395</v>
      </c>
      <c r="B1339" s="171">
        <v>46072</v>
      </c>
      <c r="C1339" s="153" t="s">
        <v>99</v>
      </c>
      <c r="D1339" s="130" t="str">
        <f t="shared" si="557"/>
        <v>EG</v>
      </c>
      <c r="E1339" s="172" t="s">
        <v>120</v>
      </c>
      <c r="F1339" s="172" t="s">
        <v>129</v>
      </c>
      <c r="G1339" s="173" t="s">
        <v>124</v>
      </c>
      <c r="H1339" s="173"/>
      <c r="I1339" s="173"/>
      <c r="J1339" s="105">
        <v>100742</v>
      </c>
      <c r="K1339" s="197" t="str">
        <f>VLOOKUP(J1339,'[3]Item List (3)'!A$1:B$110000,2,FALSE)</f>
        <v>IR.IR 32X41X28 </v>
      </c>
      <c r="L1339" s="105">
        <v>260123002</v>
      </c>
      <c r="M1339" s="198" t="str">
        <f t="shared" si="553"/>
        <v>IR</v>
      </c>
      <c r="N1339" s="153">
        <v>30</v>
      </c>
      <c r="O1339" s="199">
        <f t="shared" si="552"/>
        <v>120</v>
      </c>
      <c r="P1339" s="153">
        <v>1</v>
      </c>
      <c r="Q1339" s="153">
        <v>932</v>
      </c>
      <c r="R1339" s="153"/>
      <c r="S1339" s="153">
        <v>1</v>
      </c>
      <c r="T1339" s="153"/>
      <c r="U1339" s="209">
        <f t="shared" si="558"/>
        <v>933</v>
      </c>
      <c r="V1339" s="153">
        <v>480</v>
      </c>
      <c r="W1339" s="153"/>
      <c r="X1339" s="153"/>
      <c r="Y1339" s="153"/>
      <c r="Z1339" s="153"/>
      <c r="AA1339" s="153"/>
      <c r="AB1339" s="153"/>
      <c r="AC1339" s="153"/>
      <c r="AD1339" s="153"/>
      <c r="AE1339" s="153"/>
      <c r="AF1339" s="153"/>
      <c r="AG1339" s="153"/>
      <c r="AH1339" s="153"/>
      <c r="AI1339" s="153"/>
      <c r="AJ1339" s="153"/>
      <c r="AK1339" s="153"/>
      <c r="AL1339" s="153"/>
      <c r="AM1339" s="153"/>
      <c r="AN1339" s="153"/>
      <c r="AO1339" s="153"/>
      <c r="AP1339" s="153"/>
      <c r="AQ1339" s="153"/>
      <c r="AR1339" s="153"/>
      <c r="AS1339" s="153"/>
      <c r="AT1339" s="153"/>
      <c r="AU1339" s="153"/>
      <c r="AV1339" s="153"/>
      <c r="AW1339" s="153"/>
      <c r="AX1339" s="153"/>
      <c r="AY1339" s="153"/>
      <c r="AZ1339" s="153"/>
      <c r="BA1339" s="153"/>
      <c r="BB1339" s="153"/>
      <c r="BC1339" s="153"/>
      <c r="BD1339" s="153"/>
      <c r="BE1339" s="153"/>
      <c r="BF1339" s="153"/>
      <c r="BG1339" s="223">
        <f t="shared" si="542"/>
        <v>480</v>
      </c>
      <c r="BH1339" s="224">
        <f t="shared" si="551"/>
        <v>8</v>
      </c>
      <c r="BI1339" s="225">
        <f t="shared" si="543"/>
        <v>8</v>
      </c>
      <c r="BJ1339" s="225">
        <f t="shared" si="544"/>
        <v>100</v>
      </c>
      <c r="BK1339" s="226">
        <f t="shared" si="545"/>
        <v>97.1875</v>
      </c>
      <c r="BL1339" s="226">
        <f t="shared" si="546"/>
        <v>99.89281886388</v>
      </c>
      <c r="BM1339" s="226">
        <f t="shared" si="555"/>
        <v>97.0833333333333</v>
      </c>
      <c r="BN1339" s="237">
        <f t="shared" si="547"/>
        <v>0</v>
      </c>
      <c r="BO1339" s="237">
        <f t="shared" si="548"/>
        <v>960</v>
      </c>
      <c r="BP1339" s="237">
        <f t="shared" si="549"/>
        <v>0</v>
      </c>
      <c r="BQ1339" s="238">
        <f t="shared" si="550"/>
        <v>0</v>
      </c>
      <c r="BW1339" s="153">
        <f t="shared" si="540"/>
        <v>932</v>
      </c>
    </row>
    <row r="1340" spans="1:75">
      <c r="A1340" s="170">
        <v>1396</v>
      </c>
      <c r="B1340" s="171">
        <v>46072</v>
      </c>
      <c r="C1340" s="153" t="s">
        <v>97</v>
      </c>
      <c r="D1340" s="130" t="str">
        <f t="shared" si="557"/>
        <v>EG</v>
      </c>
      <c r="E1340" s="172" t="s">
        <v>121</v>
      </c>
      <c r="F1340" s="172"/>
      <c r="G1340" s="173"/>
      <c r="H1340" s="173"/>
      <c r="I1340" s="173"/>
      <c r="J1340" s="105"/>
      <c r="K1340" s="197" t="e">
        <f>VLOOKUP(J1340,'[3]Item List (3)'!A$1:B$110000,2,FALSE)</f>
        <v>#N/A</v>
      </c>
      <c r="L1340" s="105"/>
      <c r="M1340" s="198" t="str">
        <f t="shared" si="553"/>
        <v>IR</v>
      </c>
      <c r="N1340" s="153"/>
      <c r="O1340" s="199" t="str">
        <f t="shared" si="552"/>
        <v/>
      </c>
      <c r="P1340" s="153"/>
      <c r="Q1340" s="153"/>
      <c r="R1340" s="153"/>
      <c r="S1340" s="153"/>
      <c r="T1340" s="153"/>
      <c r="U1340" s="209">
        <f t="shared" si="558"/>
        <v>0</v>
      </c>
      <c r="V1340" s="153"/>
      <c r="W1340" s="153"/>
      <c r="X1340" s="153"/>
      <c r="Y1340" s="153"/>
      <c r="Z1340" s="153"/>
      <c r="AA1340" s="153"/>
      <c r="AB1340" s="153"/>
      <c r="AC1340" s="153"/>
      <c r="AD1340" s="153"/>
      <c r="AE1340" s="153"/>
      <c r="AF1340" s="153"/>
      <c r="AG1340" s="153"/>
      <c r="AH1340" s="153"/>
      <c r="AI1340" s="153"/>
      <c r="AJ1340" s="153"/>
      <c r="AK1340" s="153"/>
      <c r="AL1340" s="153"/>
      <c r="AM1340" s="153"/>
      <c r="AN1340" s="153"/>
      <c r="AO1340" s="153"/>
      <c r="AP1340" s="153"/>
      <c r="AQ1340" s="153"/>
      <c r="AR1340" s="153">
        <v>480</v>
      </c>
      <c r="AS1340" s="153"/>
      <c r="AT1340" s="153"/>
      <c r="AU1340" s="153"/>
      <c r="AV1340" s="153"/>
      <c r="AW1340" s="153"/>
      <c r="AX1340" s="153"/>
      <c r="AY1340" s="153"/>
      <c r="AZ1340" s="153"/>
      <c r="BA1340" s="153"/>
      <c r="BB1340" s="153"/>
      <c r="BC1340" s="153"/>
      <c r="BD1340" s="153"/>
      <c r="BE1340" s="153"/>
      <c r="BF1340" s="153"/>
      <c r="BG1340" s="223">
        <f t="shared" si="542"/>
        <v>480</v>
      </c>
      <c r="BH1340" s="224">
        <f t="shared" si="551"/>
        <v>8</v>
      </c>
      <c r="BI1340" s="225">
        <f t="shared" si="543"/>
        <v>0</v>
      </c>
      <c r="BJ1340" s="225">
        <f t="shared" si="544"/>
        <v>0</v>
      </c>
      <c r="BK1340" s="226">
        <f t="shared" si="545"/>
        <v>0</v>
      </c>
      <c r="BL1340" s="226">
        <f t="shared" si="546"/>
        <v>0</v>
      </c>
      <c r="BM1340" s="226">
        <f t="shared" si="555"/>
        <v>0</v>
      </c>
      <c r="BN1340" s="237">
        <f t="shared" si="547"/>
        <v>0</v>
      </c>
      <c r="BO1340" s="237">
        <f t="shared" si="548"/>
        <v>0</v>
      </c>
      <c r="BP1340" s="237">
        <f t="shared" si="549"/>
        <v>8</v>
      </c>
      <c r="BQ1340" s="238">
        <f t="shared" si="550"/>
        <v>0</v>
      </c>
      <c r="BW1340" s="153">
        <f t="shared" si="540"/>
        <v>0</v>
      </c>
    </row>
    <row r="1341" spans="1:75">
      <c r="A1341" s="170">
        <v>1397</v>
      </c>
      <c r="B1341" s="171">
        <v>46072</v>
      </c>
      <c r="C1341" s="153" t="s">
        <v>99</v>
      </c>
      <c r="D1341" s="130" t="str">
        <f t="shared" si="557"/>
        <v>EG</v>
      </c>
      <c r="E1341" s="172" t="s">
        <v>121</v>
      </c>
      <c r="F1341" s="172"/>
      <c r="G1341" s="173"/>
      <c r="H1341" s="173"/>
      <c r="I1341" s="173"/>
      <c r="J1341" s="105"/>
      <c r="K1341" s="197" t="e">
        <f>VLOOKUP(J1341,'[3]Item List (3)'!A$1:B$110000,2,FALSE)</f>
        <v>#N/A</v>
      </c>
      <c r="L1341" s="105"/>
      <c r="M1341" s="198" t="str">
        <f t="shared" si="553"/>
        <v>IR</v>
      </c>
      <c r="N1341" s="153"/>
      <c r="O1341" s="199" t="str">
        <f t="shared" si="552"/>
        <v/>
      </c>
      <c r="P1341" s="153"/>
      <c r="Q1341" s="153"/>
      <c r="R1341" s="153"/>
      <c r="S1341" s="153"/>
      <c r="T1341" s="153"/>
      <c r="U1341" s="209">
        <f t="shared" si="558"/>
        <v>0</v>
      </c>
      <c r="V1341" s="153"/>
      <c r="W1341" s="153"/>
      <c r="X1341" s="153"/>
      <c r="Y1341" s="153"/>
      <c r="Z1341" s="153"/>
      <c r="AA1341" s="153"/>
      <c r="AB1341" s="153"/>
      <c r="AC1341" s="153"/>
      <c r="AD1341" s="153"/>
      <c r="AE1341" s="153"/>
      <c r="AF1341" s="153"/>
      <c r="AG1341" s="153"/>
      <c r="AH1341" s="153"/>
      <c r="AI1341" s="153"/>
      <c r="AJ1341" s="153"/>
      <c r="AK1341" s="153"/>
      <c r="AL1341" s="153"/>
      <c r="AM1341" s="153"/>
      <c r="AN1341" s="153"/>
      <c r="AO1341" s="153"/>
      <c r="AP1341" s="153"/>
      <c r="AQ1341" s="153"/>
      <c r="AR1341" s="153"/>
      <c r="AS1341" s="153"/>
      <c r="AT1341" s="153"/>
      <c r="AU1341" s="153"/>
      <c r="AV1341" s="153"/>
      <c r="AW1341" s="153"/>
      <c r="AX1341" s="153"/>
      <c r="AY1341" s="153"/>
      <c r="AZ1341" s="153"/>
      <c r="BA1341" s="153"/>
      <c r="BB1341" s="153"/>
      <c r="BC1341" s="153"/>
      <c r="BD1341" s="153"/>
      <c r="BE1341" s="153"/>
      <c r="BF1341" s="153">
        <v>480</v>
      </c>
      <c r="BG1341" s="223">
        <f t="shared" si="542"/>
        <v>480</v>
      </c>
      <c r="BH1341" s="224">
        <f t="shared" si="551"/>
        <v>8</v>
      </c>
      <c r="BI1341" s="225">
        <f t="shared" si="543"/>
        <v>0</v>
      </c>
      <c r="BJ1341" s="225">
        <f t="shared" si="544"/>
        <v>0</v>
      </c>
      <c r="BK1341" s="226">
        <f t="shared" si="545"/>
        <v>0</v>
      </c>
      <c r="BL1341" s="226">
        <f t="shared" si="546"/>
        <v>0</v>
      </c>
      <c r="BM1341" s="226">
        <f t="shared" si="555"/>
        <v>0</v>
      </c>
      <c r="BN1341" s="237">
        <f t="shared" si="547"/>
        <v>8</v>
      </c>
      <c r="BO1341" s="237">
        <f t="shared" si="548"/>
        <v>0</v>
      </c>
      <c r="BP1341" s="237">
        <f t="shared" si="549"/>
        <v>0</v>
      </c>
      <c r="BQ1341" s="238">
        <f t="shared" si="550"/>
        <v>0</v>
      </c>
      <c r="BW1341" s="153">
        <f t="shared" si="540"/>
        <v>0</v>
      </c>
    </row>
    <row r="1342" spans="1:75">
      <c r="A1342" s="170">
        <v>1398</v>
      </c>
      <c r="B1342" s="171">
        <v>46072</v>
      </c>
      <c r="C1342" s="153" t="s">
        <v>97</v>
      </c>
      <c r="D1342" s="130" t="str">
        <f t="shared" si="557"/>
        <v>EG</v>
      </c>
      <c r="E1342" s="172" t="s">
        <v>125</v>
      </c>
      <c r="F1342" s="172"/>
      <c r="G1342" s="173"/>
      <c r="H1342" s="173"/>
      <c r="I1342" s="173"/>
      <c r="J1342" s="105"/>
      <c r="K1342" s="197" t="e">
        <f>VLOOKUP(J1342,'[3]Item List (3)'!A$1:B$110000,2,FALSE)</f>
        <v>#N/A</v>
      </c>
      <c r="L1342" s="105"/>
      <c r="M1342" s="198" t="str">
        <f t="shared" si="553"/>
        <v>IR</v>
      </c>
      <c r="N1342" s="153"/>
      <c r="O1342" s="199" t="str">
        <f t="shared" si="552"/>
        <v/>
      </c>
      <c r="P1342" s="153"/>
      <c r="Q1342" s="153"/>
      <c r="R1342" s="153"/>
      <c r="S1342" s="153"/>
      <c r="T1342" s="153"/>
      <c r="U1342" s="209">
        <f t="shared" si="558"/>
        <v>0</v>
      </c>
      <c r="V1342" s="153"/>
      <c r="W1342" s="153"/>
      <c r="X1342" s="153"/>
      <c r="Y1342" s="153"/>
      <c r="Z1342" s="153"/>
      <c r="AA1342" s="153"/>
      <c r="AB1342" s="153"/>
      <c r="AC1342" s="153"/>
      <c r="AD1342" s="153"/>
      <c r="AE1342" s="153"/>
      <c r="AF1342" s="153"/>
      <c r="AG1342" s="153"/>
      <c r="AH1342" s="153"/>
      <c r="AI1342" s="153"/>
      <c r="AJ1342" s="153"/>
      <c r="AK1342" s="153"/>
      <c r="AL1342" s="153"/>
      <c r="AM1342" s="153"/>
      <c r="AN1342" s="153"/>
      <c r="AO1342" s="153"/>
      <c r="AP1342" s="153"/>
      <c r="AQ1342" s="153"/>
      <c r="AR1342" s="153"/>
      <c r="AS1342" s="153"/>
      <c r="AT1342" s="153"/>
      <c r="AU1342" s="153"/>
      <c r="AV1342" s="153"/>
      <c r="AW1342" s="153"/>
      <c r="AX1342" s="153"/>
      <c r="AY1342" s="153"/>
      <c r="AZ1342" s="153"/>
      <c r="BA1342" s="153"/>
      <c r="BB1342" s="153"/>
      <c r="BC1342" s="153"/>
      <c r="BD1342" s="153"/>
      <c r="BE1342" s="153"/>
      <c r="BF1342" s="153">
        <v>480</v>
      </c>
      <c r="BG1342" s="223">
        <f t="shared" si="542"/>
        <v>480</v>
      </c>
      <c r="BH1342" s="224">
        <f t="shared" si="551"/>
        <v>8</v>
      </c>
      <c r="BI1342" s="225">
        <f t="shared" si="543"/>
        <v>0</v>
      </c>
      <c r="BJ1342" s="225">
        <f t="shared" si="544"/>
        <v>0</v>
      </c>
      <c r="BK1342" s="226">
        <f t="shared" si="545"/>
        <v>0</v>
      </c>
      <c r="BL1342" s="226">
        <f t="shared" si="546"/>
        <v>0</v>
      </c>
      <c r="BM1342" s="226">
        <f t="shared" si="555"/>
        <v>0</v>
      </c>
      <c r="BN1342" s="237">
        <f t="shared" si="547"/>
        <v>8</v>
      </c>
      <c r="BO1342" s="237">
        <f t="shared" si="548"/>
        <v>0</v>
      </c>
      <c r="BP1342" s="237">
        <f t="shared" si="549"/>
        <v>0</v>
      </c>
      <c r="BQ1342" s="238">
        <f t="shared" si="550"/>
        <v>0</v>
      </c>
      <c r="BW1342" s="153">
        <f t="shared" si="540"/>
        <v>0</v>
      </c>
    </row>
    <row r="1343" spans="1:75">
      <c r="A1343" s="170">
        <v>1399</v>
      </c>
      <c r="B1343" s="171">
        <v>46072</v>
      </c>
      <c r="C1343" s="153" t="s">
        <v>99</v>
      </c>
      <c r="D1343" s="130" t="str">
        <f t="shared" si="557"/>
        <v>EG</v>
      </c>
      <c r="E1343" s="172" t="s">
        <v>125</v>
      </c>
      <c r="F1343" s="172"/>
      <c r="G1343" s="173"/>
      <c r="H1343" s="173"/>
      <c r="I1343" s="173"/>
      <c r="J1343" s="105"/>
      <c r="K1343" s="197" t="e">
        <f>VLOOKUP(J1343,'[3]Item List (3)'!A$1:B$110000,2,FALSE)</f>
        <v>#N/A</v>
      </c>
      <c r="L1343" s="105"/>
      <c r="M1343" s="198" t="str">
        <f t="shared" si="553"/>
        <v>IR</v>
      </c>
      <c r="N1343" s="153"/>
      <c r="O1343" s="199" t="str">
        <f t="shared" si="552"/>
        <v/>
      </c>
      <c r="P1343" s="153"/>
      <c r="Q1343" s="153"/>
      <c r="R1343" s="153"/>
      <c r="S1343" s="153"/>
      <c r="T1343" s="153"/>
      <c r="U1343" s="209">
        <f t="shared" si="558"/>
        <v>0</v>
      </c>
      <c r="V1343" s="153"/>
      <c r="W1343" s="153"/>
      <c r="X1343" s="153"/>
      <c r="Y1343" s="153"/>
      <c r="Z1343" s="153"/>
      <c r="AA1343" s="153"/>
      <c r="AB1343" s="153"/>
      <c r="AC1343" s="153"/>
      <c r="AD1343" s="153"/>
      <c r="AE1343" s="153"/>
      <c r="AF1343" s="153"/>
      <c r="AG1343" s="153"/>
      <c r="AH1343" s="153"/>
      <c r="AI1343" s="153"/>
      <c r="AJ1343" s="153"/>
      <c r="AK1343" s="153"/>
      <c r="AL1343" s="153"/>
      <c r="AM1343" s="153"/>
      <c r="AN1343" s="153"/>
      <c r="AO1343" s="153"/>
      <c r="AP1343" s="153"/>
      <c r="AQ1343" s="153"/>
      <c r="AR1343" s="153"/>
      <c r="AS1343" s="153"/>
      <c r="AT1343" s="153"/>
      <c r="AU1343" s="153"/>
      <c r="AV1343" s="153"/>
      <c r="AW1343" s="153"/>
      <c r="AX1343" s="153"/>
      <c r="AY1343" s="153"/>
      <c r="AZ1343" s="153"/>
      <c r="BA1343" s="153"/>
      <c r="BB1343" s="153"/>
      <c r="BC1343" s="153"/>
      <c r="BD1343" s="153"/>
      <c r="BE1343" s="153"/>
      <c r="BF1343" s="153">
        <v>480</v>
      </c>
      <c r="BG1343" s="223">
        <f t="shared" si="542"/>
        <v>480</v>
      </c>
      <c r="BH1343" s="224">
        <f t="shared" si="551"/>
        <v>8</v>
      </c>
      <c r="BI1343" s="225">
        <f t="shared" si="543"/>
        <v>0</v>
      </c>
      <c r="BJ1343" s="225">
        <f t="shared" si="544"/>
        <v>0</v>
      </c>
      <c r="BK1343" s="226">
        <f t="shared" si="545"/>
        <v>0</v>
      </c>
      <c r="BL1343" s="226">
        <f t="shared" si="546"/>
        <v>0</v>
      </c>
      <c r="BM1343" s="226">
        <f t="shared" si="555"/>
        <v>0</v>
      </c>
      <c r="BN1343" s="237">
        <f t="shared" si="547"/>
        <v>8</v>
      </c>
      <c r="BO1343" s="237">
        <f t="shared" si="548"/>
        <v>0</v>
      </c>
      <c r="BP1343" s="237">
        <f t="shared" si="549"/>
        <v>0</v>
      </c>
      <c r="BQ1343" s="238">
        <f t="shared" si="550"/>
        <v>0</v>
      </c>
      <c r="BW1343" s="153">
        <f t="shared" si="540"/>
        <v>0</v>
      </c>
    </row>
    <row r="1344" spans="1:75">
      <c r="A1344" s="170">
        <v>1400</v>
      </c>
      <c r="B1344" s="171">
        <v>46072</v>
      </c>
      <c r="C1344" s="153" t="s">
        <v>97</v>
      </c>
      <c r="D1344" s="130" t="str">
        <f t="shared" si="557"/>
        <v>EG</v>
      </c>
      <c r="E1344" s="172" t="s">
        <v>128</v>
      </c>
      <c r="F1344" s="172" t="s">
        <v>129</v>
      </c>
      <c r="G1344" s="173" t="s">
        <v>126</v>
      </c>
      <c r="H1344" s="173" t="s">
        <v>112</v>
      </c>
      <c r="I1344" s="173" t="s">
        <v>113</v>
      </c>
      <c r="J1344" s="105">
        <v>100261</v>
      </c>
      <c r="K1344" s="197" t="str">
        <f>VLOOKUP(J1344,'[3]Item List (3)'!A$1:B$110000,2,FALSE)</f>
        <v>IR. 211 YY4</v>
      </c>
      <c r="L1344" s="105">
        <v>260210004</v>
      </c>
      <c r="M1344" s="198" t="str">
        <f t="shared" si="553"/>
        <v>IR</v>
      </c>
      <c r="N1344" s="153">
        <v>20</v>
      </c>
      <c r="O1344" s="199">
        <f t="shared" si="552"/>
        <v>180</v>
      </c>
      <c r="P1344" s="153">
        <v>1</v>
      </c>
      <c r="Q1344" s="153">
        <v>915</v>
      </c>
      <c r="R1344" s="153">
        <v>7</v>
      </c>
      <c r="S1344" s="153"/>
      <c r="T1344" s="153"/>
      <c r="U1344" s="209">
        <f t="shared" si="558"/>
        <v>915</v>
      </c>
      <c r="V1344" s="153">
        <v>395</v>
      </c>
      <c r="W1344" s="153"/>
      <c r="X1344" s="153"/>
      <c r="Y1344" s="153"/>
      <c r="Z1344" s="153"/>
      <c r="AA1344" s="153"/>
      <c r="AB1344" s="153"/>
      <c r="AC1344" s="153"/>
      <c r="AD1344" s="153"/>
      <c r="AE1344" s="153"/>
      <c r="AF1344" s="153"/>
      <c r="AG1344" s="153"/>
      <c r="AH1344" s="153"/>
      <c r="AI1344" s="153"/>
      <c r="AJ1344" s="153"/>
      <c r="AK1344" s="153"/>
      <c r="AL1344" s="153"/>
      <c r="AM1344" s="153"/>
      <c r="AN1344" s="153"/>
      <c r="AO1344" s="153"/>
      <c r="AP1344" s="153"/>
      <c r="AQ1344" s="153"/>
      <c r="AR1344" s="153">
        <v>85</v>
      </c>
      <c r="AS1344" s="153"/>
      <c r="AT1344" s="153"/>
      <c r="AU1344" s="153"/>
      <c r="AV1344" s="153"/>
      <c r="AW1344" s="153"/>
      <c r="AX1344" s="153"/>
      <c r="AY1344" s="153"/>
      <c r="AZ1344" s="153"/>
      <c r="BA1344" s="153"/>
      <c r="BB1344" s="153"/>
      <c r="BC1344" s="153"/>
      <c r="BD1344" s="153"/>
      <c r="BE1344" s="153"/>
      <c r="BF1344" s="153"/>
      <c r="BG1344" s="223">
        <f t="shared" ref="BG1344:BG1351" si="559">SUM(V1344:BF1344)</f>
        <v>480</v>
      </c>
      <c r="BH1344" s="224">
        <f t="shared" si="551"/>
        <v>8</v>
      </c>
      <c r="BI1344" s="225">
        <f t="shared" si="543"/>
        <v>6.58333333333333</v>
      </c>
      <c r="BJ1344" s="225">
        <f t="shared" si="544"/>
        <v>82.2916666666667</v>
      </c>
      <c r="BK1344" s="226">
        <f t="shared" si="545"/>
        <v>77.2151898734178</v>
      </c>
      <c r="BL1344" s="226">
        <f t="shared" si="546"/>
        <v>99.2349726775956</v>
      </c>
      <c r="BM1344" s="226">
        <f t="shared" si="555"/>
        <v>63.0555555555556</v>
      </c>
      <c r="BN1344" s="237">
        <f t="shared" si="547"/>
        <v>0</v>
      </c>
      <c r="BO1344" s="237">
        <f t="shared" si="548"/>
        <v>1440</v>
      </c>
      <c r="BP1344" s="237">
        <f t="shared" si="549"/>
        <v>1.41666666666667</v>
      </c>
      <c r="BQ1344" s="238">
        <f t="shared" si="550"/>
        <v>255</v>
      </c>
      <c r="BW1344" s="153">
        <f t="shared" si="540"/>
        <v>915</v>
      </c>
    </row>
    <row r="1345" spans="1:75">
      <c r="A1345" s="170">
        <v>1401</v>
      </c>
      <c r="B1345" s="171">
        <v>46072</v>
      </c>
      <c r="C1345" s="153" t="s">
        <v>99</v>
      </c>
      <c r="D1345" s="130" t="str">
        <f t="shared" si="557"/>
        <v>EG</v>
      </c>
      <c r="E1345" s="172" t="s">
        <v>128</v>
      </c>
      <c r="F1345" s="172" t="s">
        <v>129</v>
      </c>
      <c r="G1345" s="173" t="s">
        <v>162</v>
      </c>
      <c r="H1345" s="173"/>
      <c r="I1345" s="173"/>
      <c r="J1345" s="105">
        <v>100261</v>
      </c>
      <c r="K1345" s="197" t="str">
        <f>VLOOKUP(J1345,'[3]Item List (3)'!A$1:B$110000,2,FALSE)</f>
        <v>IR. 211 YY4</v>
      </c>
      <c r="L1345" s="105">
        <v>260210004</v>
      </c>
      <c r="M1345" s="198" t="str">
        <f t="shared" si="553"/>
        <v>IR</v>
      </c>
      <c r="N1345" s="153">
        <v>20</v>
      </c>
      <c r="O1345" s="199">
        <f t="shared" si="552"/>
        <v>180</v>
      </c>
      <c r="P1345" s="153">
        <v>1</v>
      </c>
      <c r="Q1345" s="153">
        <v>856</v>
      </c>
      <c r="R1345" s="153"/>
      <c r="S1345" s="153"/>
      <c r="T1345" s="153"/>
      <c r="U1345" s="209">
        <f t="shared" si="558"/>
        <v>856</v>
      </c>
      <c r="V1345" s="153">
        <v>300</v>
      </c>
      <c r="W1345" s="153"/>
      <c r="X1345" s="153"/>
      <c r="Y1345" s="153"/>
      <c r="Z1345" s="153"/>
      <c r="AA1345" s="153"/>
      <c r="AB1345" s="153"/>
      <c r="AC1345" s="153"/>
      <c r="AD1345" s="153"/>
      <c r="AE1345" s="153"/>
      <c r="AF1345" s="153"/>
      <c r="AG1345" s="153"/>
      <c r="AH1345" s="153"/>
      <c r="AI1345" s="153"/>
      <c r="AJ1345" s="153"/>
      <c r="AK1345" s="153"/>
      <c r="AL1345" s="153"/>
      <c r="AM1345" s="153"/>
      <c r="AN1345" s="153"/>
      <c r="AO1345" s="153"/>
      <c r="AP1345" s="153"/>
      <c r="AQ1345" s="153"/>
      <c r="AR1345" s="153">
        <v>180</v>
      </c>
      <c r="AS1345" s="153"/>
      <c r="AT1345" s="153"/>
      <c r="AU1345" s="153"/>
      <c r="AV1345" s="153"/>
      <c r="AW1345" s="153"/>
      <c r="AX1345" s="153"/>
      <c r="AY1345" s="153"/>
      <c r="AZ1345" s="153"/>
      <c r="BA1345" s="153"/>
      <c r="BB1345" s="153"/>
      <c r="BC1345" s="153"/>
      <c r="BD1345" s="153"/>
      <c r="BE1345" s="153"/>
      <c r="BF1345" s="153"/>
      <c r="BG1345" s="223">
        <f t="shared" si="559"/>
        <v>480</v>
      </c>
      <c r="BH1345" s="224">
        <f t="shared" si="551"/>
        <v>8</v>
      </c>
      <c r="BI1345" s="225">
        <f t="shared" si="543"/>
        <v>5</v>
      </c>
      <c r="BJ1345" s="225">
        <f t="shared" si="544"/>
        <v>62.5</v>
      </c>
      <c r="BK1345" s="226">
        <f t="shared" si="545"/>
        <v>95.1111111111111</v>
      </c>
      <c r="BL1345" s="226">
        <f t="shared" si="546"/>
        <v>100</v>
      </c>
      <c r="BM1345" s="226">
        <f t="shared" si="555"/>
        <v>59.4444444444444</v>
      </c>
      <c r="BN1345" s="237">
        <f t="shared" si="547"/>
        <v>0</v>
      </c>
      <c r="BO1345" s="237">
        <f t="shared" si="548"/>
        <v>1440</v>
      </c>
      <c r="BP1345" s="237">
        <f t="shared" si="549"/>
        <v>3</v>
      </c>
      <c r="BQ1345" s="238">
        <f t="shared" si="550"/>
        <v>540</v>
      </c>
      <c r="BW1345" s="153">
        <f t="shared" si="540"/>
        <v>856</v>
      </c>
    </row>
    <row r="1346" spans="1:75">
      <c r="A1346" s="170">
        <v>1402</v>
      </c>
      <c r="B1346" s="171">
        <v>46072</v>
      </c>
      <c r="C1346" s="153" t="s">
        <v>97</v>
      </c>
      <c r="D1346" s="130" t="str">
        <f t="shared" si="557"/>
        <v>EG</v>
      </c>
      <c r="E1346" s="172" t="s">
        <v>131</v>
      </c>
      <c r="F1346" s="172" t="s">
        <v>129</v>
      </c>
      <c r="G1346" s="173" t="s">
        <v>157</v>
      </c>
      <c r="H1346" s="173"/>
      <c r="I1346" s="173"/>
      <c r="J1346" s="105">
        <v>104246</v>
      </c>
      <c r="K1346" s="197" t="str">
        <f>VLOOKUP(J1346,'[3]Item List (3)'!A$1:B$110000,2,FALSE)</f>
        <v>IN. 208</v>
      </c>
      <c r="L1346" s="105">
        <v>260129016</v>
      </c>
      <c r="M1346" s="198" t="str">
        <f t="shared" si="553"/>
        <v>IR</v>
      </c>
      <c r="N1346" s="153">
        <v>40</v>
      </c>
      <c r="O1346" s="199">
        <f t="shared" si="552"/>
        <v>90</v>
      </c>
      <c r="P1346" s="153">
        <v>1</v>
      </c>
      <c r="Q1346" s="153">
        <v>160</v>
      </c>
      <c r="R1346" s="153"/>
      <c r="S1346" s="153"/>
      <c r="T1346" s="153"/>
      <c r="U1346" s="209">
        <f t="shared" si="558"/>
        <v>160</v>
      </c>
      <c r="V1346" s="153">
        <v>120</v>
      </c>
      <c r="W1346" s="153"/>
      <c r="X1346" s="153"/>
      <c r="Y1346" s="153"/>
      <c r="Z1346" s="153"/>
      <c r="AA1346" s="153"/>
      <c r="AB1346" s="153"/>
      <c r="AC1346" s="153"/>
      <c r="AD1346" s="153"/>
      <c r="AE1346" s="153"/>
      <c r="AF1346" s="153"/>
      <c r="AG1346" s="153"/>
      <c r="AH1346" s="153"/>
      <c r="AI1346" s="153"/>
      <c r="AJ1346" s="153"/>
      <c r="AK1346" s="153"/>
      <c r="AL1346" s="153"/>
      <c r="AM1346" s="153"/>
      <c r="AN1346" s="153"/>
      <c r="AO1346" s="153"/>
      <c r="AP1346" s="153"/>
      <c r="AQ1346" s="153"/>
      <c r="AR1346" s="153">
        <v>360</v>
      </c>
      <c r="AS1346" s="153"/>
      <c r="AT1346" s="153"/>
      <c r="AU1346" s="153"/>
      <c r="AV1346" s="153"/>
      <c r="AW1346" s="153"/>
      <c r="AX1346" s="153"/>
      <c r="AY1346" s="153"/>
      <c r="AZ1346" s="153"/>
      <c r="BA1346" s="153"/>
      <c r="BB1346" s="153"/>
      <c r="BC1346" s="153"/>
      <c r="BD1346" s="153"/>
      <c r="BE1346" s="153"/>
      <c r="BF1346" s="153"/>
      <c r="BG1346" s="223">
        <f t="shared" si="559"/>
        <v>480</v>
      </c>
      <c r="BH1346" s="224">
        <f t="shared" si="551"/>
        <v>8</v>
      </c>
      <c r="BI1346" s="225">
        <f t="shared" si="543"/>
        <v>2</v>
      </c>
      <c r="BJ1346" s="225">
        <f t="shared" si="544"/>
        <v>25</v>
      </c>
      <c r="BK1346" s="226">
        <f t="shared" si="545"/>
        <v>88.8888888888889</v>
      </c>
      <c r="BL1346" s="226">
        <f t="shared" si="546"/>
        <v>100</v>
      </c>
      <c r="BM1346" s="226">
        <f t="shared" si="555"/>
        <v>22.2222222222222</v>
      </c>
      <c r="BN1346" s="237">
        <f t="shared" si="547"/>
        <v>0</v>
      </c>
      <c r="BO1346" s="237">
        <f t="shared" si="548"/>
        <v>720</v>
      </c>
      <c r="BP1346" s="237">
        <f t="shared" si="549"/>
        <v>6</v>
      </c>
      <c r="BQ1346" s="238">
        <f t="shared" si="550"/>
        <v>540</v>
      </c>
      <c r="BW1346" s="153">
        <f t="shared" si="540"/>
        <v>160</v>
      </c>
    </row>
    <row r="1347" spans="1:75">
      <c r="A1347" s="170">
        <v>1403</v>
      </c>
      <c r="B1347" s="171">
        <v>46072</v>
      </c>
      <c r="C1347" s="153" t="s">
        <v>99</v>
      </c>
      <c r="D1347" s="130" t="str">
        <f t="shared" si="557"/>
        <v>EG</v>
      </c>
      <c r="E1347" s="172" t="s">
        <v>131</v>
      </c>
      <c r="F1347" s="172" t="s">
        <v>129</v>
      </c>
      <c r="G1347" s="173" t="s">
        <v>157</v>
      </c>
      <c r="H1347" s="173"/>
      <c r="I1347" s="173"/>
      <c r="J1347" s="105">
        <v>104246</v>
      </c>
      <c r="K1347" s="197" t="str">
        <f>VLOOKUP(J1347,'[3]Item List (3)'!A$1:B$110000,2,FALSE)</f>
        <v>IN. 208</v>
      </c>
      <c r="L1347" s="105">
        <v>260129016</v>
      </c>
      <c r="M1347" s="198" t="str">
        <f t="shared" si="553"/>
        <v>IR</v>
      </c>
      <c r="N1347" s="153">
        <v>40</v>
      </c>
      <c r="O1347" s="199">
        <f t="shared" si="552"/>
        <v>90</v>
      </c>
      <c r="P1347" s="153">
        <v>1</v>
      </c>
      <c r="Q1347" s="153">
        <v>254</v>
      </c>
      <c r="R1347" s="153"/>
      <c r="S1347" s="153"/>
      <c r="T1347" s="153"/>
      <c r="U1347" s="209">
        <f t="shared" si="558"/>
        <v>254</v>
      </c>
      <c r="V1347" s="153">
        <v>180</v>
      </c>
      <c r="W1347" s="153"/>
      <c r="X1347" s="153"/>
      <c r="Y1347" s="153"/>
      <c r="Z1347" s="153"/>
      <c r="AA1347" s="153"/>
      <c r="AB1347" s="153"/>
      <c r="AC1347" s="153"/>
      <c r="AD1347" s="153"/>
      <c r="AE1347" s="153"/>
      <c r="AF1347" s="153"/>
      <c r="AG1347" s="153"/>
      <c r="AH1347" s="153"/>
      <c r="AI1347" s="153"/>
      <c r="AJ1347" s="153"/>
      <c r="AK1347" s="153"/>
      <c r="AL1347" s="153"/>
      <c r="AM1347" s="153"/>
      <c r="AN1347" s="153"/>
      <c r="AO1347" s="153"/>
      <c r="AP1347" s="153"/>
      <c r="AQ1347" s="153"/>
      <c r="AR1347" s="153">
        <v>300</v>
      </c>
      <c r="AS1347" s="153"/>
      <c r="AT1347" s="153"/>
      <c r="AU1347" s="153"/>
      <c r="AV1347" s="153"/>
      <c r="AW1347" s="153"/>
      <c r="AX1347" s="153"/>
      <c r="AY1347" s="153"/>
      <c r="AZ1347" s="153"/>
      <c r="BA1347" s="153"/>
      <c r="BB1347" s="153"/>
      <c r="BC1347" s="153"/>
      <c r="BD1347" s="153"/>
      <c r="BE1347" s="153"/>
      <c r="BF1347" s="153"/>
      <c r="BG1347" s="223">
        <f t="shared" si="559"/>
        <v>480</v>
      </c>
      <c r="BH1347" s="224">
        <f t="shared" si="551"/>
        <v>8</v>
      </c>
      <c r="BI1347" s="225">
        <f t="shared" si="543"/>
        <v>3</v>
      </c>
      <c r="BJ1347" s="225">
        <f t="shared" si="544"/>
        <v>37.5</v>
      </c>
      <c r="BK1347" s="226">
        <f t="shared" si="545"/>
        <v>94.0740740740741</v>
      </c>
      <c r="BL1347" s="226">
        <f t="shared" si="546"/>
        <v>100</v>
      </c>
      <c r="BM1347" s="226">
        <f t="shared" si="555"/>
        <v>35.2777777777778</v>
      </c>
      <c r="BN1347" s="237">
        <f t="shared" si="547"/>
        <v>0</v>
      </c>
      <c r="BO1347" s="237">
        <f t="shared" si="548"/>
        <v>720</v>
      </c>
      <c r="BP1347" s="237">
        <f t="shared" si="549"/>
        <v>5</v>
      </c>
      <c r="BQ1347" s="238">
        <f t="shared" si="550"/>
        <v>450</v>
      </c>
      <c r="BW1347" s="153">
        <f t="shared" si="540"/>
        <v>254</v>
      </c>
    </row>
    <row r="1348" spans="1:75">
      <c r="A1348" s="170">
        <v>1404</v>
      </c>
      <c r="B1348" s="171">
        <v>46072</v>
      </c>
      <c r="C1348" s="153" t="s">
        <v>97</v>
      </c>
      <c r="D1348" s="130" t="str">
        <f t="shared" si="557"/>
        <v>IG</v>
      </c>
      <c r="E1348" s="172" t="s">
        <v>132</v>
      </c>
      <c r="F1348" s="172" t="s">
        <v>134</v>
      </c>
      <c r="G1348" s="173" t="s">
        <v>135</v>
      </c>
      <c r="H1348" s="173"/>
      <c r="I1348" s="173"/>
      <c r="J1348" s="105">
        <v>104249</v>
      </c>
      <c r="K1348" s="197" t="str">
        <f>VLOOKUP(J1348,'[3]Item List (3)'!A$1:B$110000,2,FALSE)</f>
        <v>IW. BDA-4003</v>
      </c>
      <c r="L1348" s="105">
        <v>260120002</v>
      </c>
      <c r="M1348" s="198" t="str">
        <f t="shared" si="553"/>
        <v>IR</v>
      </c>
      <c r="N1348" s="153">
        <v>20</v>
      </c>
      <c r="O1348" s="199">
        <f t="shared" si="552"/>
        <v>180</v>
      </c>
      <c r="P1348" s="153">
        <v>1</v>
      </c>
      <c r="Q1348" s="153">
        <v>1140</v>
      </c>
      <c r="R1348" s="153">
        <v>20</v>
      </c>
      <c r="S1348" s="153">
        <v>22</v>
      </c>
      <c r="T1348" s="153"/>
      <c r="U1348" s="209">
        <f t="shared" si="558"/>
        <v>1162</v>
      </c>
      <c r="V1348" s="153">
        <v>415</v>
      </c>
      <c r="W1348" s="153"/>
      <c r="X1348" s="153"/>
      <c r="Y1348" s="153"/>
      <c r="Z1348" s="153">
        <v>10</v>
      </c>
      <c r="AA1348" s="153"/>
      <c r="AB1348" s="153"/>
      <c r="AC1348" s="153">
        <v>15</v>
      </c>
      <c r="AD1348" s="153"/>
      <c r="AE1348" s="153">
        <v>5</v>
      </c>
      <c r="AF1348" s="153"/>
      <c r="AG1348" s="153"/>
      <c r="AH1348" s="153"/>
      <c r="AI1348" s="153"/>
      <c r="AJ1348" s="153"/>
      <c r="AK1348" s="153"/>
      <c r="AL1348" s="153"/>
      <c r="AM1348" s="153"/>
      <c r="AN1348" s="153"/>
      <c r="AO1348" s="153"/>
      <c r="AP1348" s="153">
        <v>20</v>
      </c>
      <c r="AQ1348" s="153"/>
      <c r="AR1348" s="153"/>
      <c r="AS1348" s="153"/>
      <c r="AT1348" s="153"/>
      <c r="AU1348" s="153"/>
      <c r="AV1348" s="153"/>
      <c r="AW1348" s="153"/>
      <c r="AX1348" s="153"/>
      <c r="AY1348" s="153"/>
      <c r="AZ1348" s="153">
        <v>15</v>
      </c>
      <c r="BA1348" s="153"/>
      <c r="BB1348" s="153"/>
      <c r="BC1348" s="153"/>
      <c r="BD1348" s="153"/>
      <c r="BE1348" s="153"/>
      <c r="BF1348" s="153"/>
      <c r="BG1348" s="223">
        <f t="shared" si="559"/>
        <v>480</v>
      </c>
      <c r="BH1348" s="224">
        <f t="shared" si="551"/>
        <v>8</v>
      </c>
      <c r="BI1348" s="225">
        <f t="shared" si="543"/>
        <v>6.91666666666667</v>
      </c>
      <c r="BJ1348" s="225">
        <f t="shared" si="544"/>
        <v>86.4583333333333</v>
      </c>
      <c r="BK1348" s="226">
        <f t="shared" si="545"/>
        <v>93.3333333333333</v>
      </c>
      <c r="BL1348" s="226">
        <f t="shared" si="546"/>
        <v>96.3855421686747</v>
      </c>
      <c r="BM1348" s="226">
        <f t="shared" si="555"/>
        <v>77.7777777777777</v>
      </c>
      <c r="BN1348" s="237">
        <f t="shared" si="547"/>
        <v>0.333333333333333</v>
      </c>
      <c r="BO1348" s="237">
        <f t="shared" si="548"/>
        <v>1380</v>
      </c>
      <c r="BP1348" s="237">
        <f t="shared" si="549"/>
        <v>0.75</v>
      </c>
      <c r="BQ1348" s="238">
        <f t="shared" si="550"/>
        <v>135</v>
      </c>
      <c r="BW1348" s="153">
        <f t="shared" si="540"/>
        <v>1140</v>
      </c>
    </row>
    <row r="1349" spans="1:75">
      <c r="A1349" s="170">
        <v>1405</v>
      </c>
      <c r="B1349" s="171">
        <v>46072</v>
      </c>
      <c r="C1349" s="153" t="s">
        <v>99</v>
      </c>
      <c r="D1349" s="130" t="str">
        <f t="shared" ref="D1349:D1360" si="560">LEFT(E1349,2)</f>
        <v>IG</v>
      </c>
      <c r="E1349" s="172" t="s">
        <v>132</v>
      </c>
      <c r="F1349" s="172" t="s">
        <v>134</v>
      </c>
      <c r="G1349" s="173" t="s">
        <v>148</v>
      </c>
      <c r="H1349" s="173"/>
      <c r="I1349" s="173"/>
      <c r="J1349" s="105">
        <v>104249</v>
      </c>
      <c r="K1349" s="197" t="str">
        <f>VLOOKUP(J1349,'[3]Item List (3)'!A$1:B$110000,2,FALSE)</f>
        <v>IW. BDA-4003</v>
      </c>
      <c r="L1349" s="269">
        <v>260120002</v>
      </c>
      <c r="M1349" s="198" t="str">
        <f t="shared" si="553"/>
        <v>IR</v>
      </c>
      <c r="N1349" s="153">
        <v>20</v>
      </c>
      <c r="O1349" s="199">
        <f t="shared" si="552"/>
        <v>180</v>
      </c>
      <c r="P1349" s="153">
        <v>1</v>
      </c>
      <c r="Q1349" s="153">
        <v>954</v>
      </c>
      <c r="R1349" s="153">
        <v>110</v>
      </c>
      <c r="S1349" s="153">
        <v>62</v>
      </c>
      <c r="T1349" s="153">
        <v>10</v>
      </c>
      <c r="U1349" s="209">
        <f t="shared" si="558"/>
        <v>1026</v>
      </c>
      <c r="V1349" s="153">
        <v>420</v>
      </c>
      <c r="W1349" s="153"/>
      <c r="X1349" s="153"/>
      <c r="Y1349" s="153"/>
      <c r="Z1349" s="153"/>
      <c r="AA1349" s="153"/>
      <c r="AB1349" s="153"/>
      <c r="AC1349" s="153">
        <v>30</v>
      </c>
      <c r="AD1349" s="153"/>
      <c r="AE1349" s="153">
        <v>10</v>
      </c>
      <c r="AF1349" s="153"/>
      <c r="AG1349" s="153"/>
      <c r="AH1349" s="153"/>
      <c r="AI1349" s="153"/>
      <c r="AJ1349" s="153"/>
      <c r="AK1349" s="153"/>
      <c r="AL1349" s="153"/>
      <c r="AM1349" s="153"/>
      <c r="AN1349" s="153"/>
      <c r="AO1349" s="153"/>
      <c r="AP1349" s="153">
        <v>20</v>
      </c>
      <c r="AQ1349" s="153"/>
      <c r="AR1349" s="153"/>
      <c r="AS1349" s="153"/>
      <c r="AT1349" s="153"/>
      <c r="AU1349" s="153"/>
      <c r="AV1349" s="153"/>
      <c r="AW1349" s="153"/>
      <c r="AX1349" s="153"/>
      <c r="AY1349" s="153"/>
      <c r="AZ1349" s="153"/>
      <c r="BA1349" s="153"/>
      <c r="BB1349" s="153"/>
      <c r="BC1349" s="153"/>
      <c r="BD1349" s="153"/>
      <c r="BE1349" s="153"/>
      <c r="BF1349" s="153"/>
      <c r="BG1349" s="223">
        <f t="shared" si="559"/>
        <v>480</v>
      </c>
      <c r="BH1349" s="224">
        <f t="shared" si="551"/>
        <v>8</v>
      </c>
      <c r="BI1349" s="225">
        <f t="shared" si="543"/>
        <v>7</v>
      </c>
      <c r="BJ1349" s="225">
        <f t="shared" si="544"/>
        <v>87.5</v>
      </c>
      <c r="BK1349" s="226">
        <f t="shared" si="545"/>
        <v>81.4285714285714</v>
      </c>
      <c r="BL1349" s="226">
        <f t="shared" si="546"/>
        <v>82.261208576998</v>
      </c>
      <c r="BM1349" s="226">
        <f t="shared" si="555"/>
        <v>58.6111111111111</v>
      </c>
      <c r="BN1349" s="237">
        <f t="shared" si="547"/>
        <v>0.333333333333333</v>
      </c>
      <c r="BO1349" s="237">
        <f t="shared" si="548"/>
        <v>1380</v>
      </c>
      <c r="BP1349" s="237">
        <f t="shared" si="549"/>
        <v>0.666666666666667</v>
      </c>
      <c r="BQ1349" s="238">
        <f t="shared" si="550"/>
        <v>120</v>
      </c>
      <c r="BR1349" s="140">
        <v>1</v>
      </c>
      <c r="BT1349" s="140">
        <v>1</v>
      </c>
      <c r="BU1349" s="141">
        <v>1</v>
      </c>
      <c r="BW1349" s="153">
        <f t="shared" si="540"/>
        <v>954</v>
      </c>
    </row>
    <row r="1350" spans="1:75">
      <c r="A1350" s="170">
        <v>1406</v>
      </c>
      <c r="B1350" s="171">
        <v>46072</v>
      </c>
      <c r="C1350" s="153" t="s">
        <v>97</v>
      </c>
      <c r="D1350" s="130" t="str">
        <f t="shared" si="560"/>
        <v>IG</v>
      </c>
      <c r="E1350" s="172" t="s">
        <v>133</v>
      </c>
      <c r="F1350" s="172" t="s">
        <v>134</v>
      </c>
      <c r="G1350" s="173" t="s">
        <v>142</v>
      </c>
      <c r="H1350" s="173" t="s">
        <v>187</v>
      </c>
      <c r="I1350" s="173"/>
      <c r="J1350" s="105">
        <v>100742</v>
      </c>
      <c r="K1350" s="197" t="str">
        <f>VLOOKUP(J1350,'[3]Item List (3)'!A$1:B$110000,2,FALSE)</f>
        <v>IR.IR 32X41X28 </v>
      </c>
      <c r="L1350" s="269">
        <v>260127002</v>
      </c>
      <c r="M1350" s="198" t="str">
        <f t="shared" si="553"/>
        <v>IR</v>
      </c>
      <c r="N1350" s="153">
        <v>35</v>
      </c>
      <c r="O1350" s="199">
        <f t="shared" si="552"/>
        <v>102.857142857143</v>
      </c>
      <c r="P1350" s="153">
        <v>1</v>
      </c>
      <c r="Q1350" s="153">
        <v>601</v>
      </c>
      <c r="R1350" s="153">
        <v>6</v>
      </c>
      <c r="S1350" s="153">
        <v>10</v>
      </c>
      <c r="T1350" s="153"/>
      <c r="U1350" s="209">
        <f t="shared" si="558"/>
        <v>611</v>
      </c>
      <c r="V1350" s="153">
        <v>410</v>
      </c>
      <c r="W1350" s="153"/>
      <c r="X1350" s="153">
        <v>35</v>
      </c>
      <c r="Y1350" s="153"/>
      <c r="Z1350" s="153"/>
      <c r="AA1350" s="153"/>
      <c r="AB1350" s="153"/>
      <c r="AC1350" s="153"/>
      <c r="AD1350" s="153"/>
      <c r="AE1350" s="153"/>
      <c r="AF1350" s="153"/>
      <c r="AG1350" s="153"/>
      <c r="AH1350" s="153"/>
      <c r="AI1350" s="153"/>
      <c r="AJ1350" s="153"/>
      <c r="AK1350" s="153"/>
      <c r="AL1350" s="153"/>
      <c r="AM1350" s="153"/>
      <c r="AN1350" s="153"/>
      <c r="AO1350" s="153"/>
      <c r="AP1350" s="153">
        <v>20</v>
      </c>
      <c r="AQ1350" s="153"/>
      <c r="AR1350" s="153"/>
      <c r="AS1350" s="153"/>
      <c r="AT1350" s="153"/>
      <c r="AU1350" s="153"/>
      <c r="AV1350" s="153"/>
      <c r="AW1350" s="153"/>
      <c r="AX1350" s="153"/>
      <c r="AY1350" s="153"/>
      <c r="AZ1350" s="153">
        <v>15</v>
      </c>
      <c r="BA1350" s="153"/>
      <c r="BB1350" s="153"/>
      <c r="BC1350" s="153"/>
      <c r="BD1350" s="153"/>
      <c r="BE1350" s="153"/>
      <c r="BF1350" s="153"/>
      <c r="BG1350" s="223">
        <f t="shared" si="559"/>
        <v>480</v>
      </c>
      <c r="BH1350" s="224">
        <f t="shared" si="551"/>
        <v>8</v>
      </c>
      <c r="BI1350" s="225">
        <f t="shared" si="543"/>
        <v>6.83333333333333</v>
      </c>
      <c r="BJ1350" s="225">
        <f t="shared" si="544"/>
        <v>85.4166666666667</v>
      </c>
      <c r="BK1350" s="226">
        <f t="shared" si="545"/>
        <v>86.9308943089431</v>
      </c>
      <c r="BL1350" s="226">
        <f t="shared" si="546"/>
        <v>97.3813420621931</v>
      </c>
      <c r="BM1350" s="226">
        <f t="shared" si="555"/>
        <v>72.3090277777778</v>
      </c>
      <c r="BN1350" s="237">
        <f t="shared" si="547"/>
        <v>0.333333333333333</v>
      </c>
      <c r="BO1350" s="237">
        <f t="shared" si="548"/>
        <v>788.571428571429</v>
      </c>
      <c r="BP1350" s="237">
        <f t="shared" si="549"/>
        <v>0.833333333333333</v>
      </c>
      <c r="BQ1350" s="238">
        <f t="shared" si="550"/>
        <v>85.7142857142857</v>
      </c>
      <c r="BR1350" s="140">
        <v>1</v>
      </c>
      <c r="BT1350" s="140">
        <v>1</v>
      </c>
      <c r="BU1350" s="141">
        <v>1</v>
      </c>
      <c r="BW1350" s="153">
        <f t="shared" si="540"/>
        <v>601</v>
      </c>
    </row>
    <row r="1351" spans="1:75">
      <c r="A1351" s="170">
        <v>1407</v>
      </c>
      <c r="B1351" s="171">
        <v>46072</v>
      </c>
      <c r="C1351" s="153" t="s">
        <v>99</v>
      </c>
      <c r="D1351" s="130" t="str">
        <f t="shared" si="560"/>
        <v>IG</v>
      </c>
      <c r="E1351" s="172" t="s">
        <v>133</v>
      </c>
      <c r="F1351" s="172" t="s">
        <v>134</v>
      </c>
      <c r="G1351" s="173" t="s">
        <v>183</v>
      </c>
      <c r="H1351" s="173"/>
      <c r="I1351" s="173"/>
      <c r="J1351" s="105">
        <v>100742</v>
      </c>
      <c r="K1351" s="197" t="str">
        <f>VLOOKUP(J1351,'[3]Item List (3)'!A$1:B$110000,2,FALSE)</f>
        <v>IR.IR 32X41X28 </v>
      </c>
      <c r="L1351" s="269">
        <v>260127002</v>
      </c>
      <c r="M1351" s="198" t="str">
        <f t="shared" si="553"/>
        <v>IR</v>
      </c>
      <c r="N1351" s="153">
        <v>35</v>
      </c>
      <c r="O1351" s="199">
        <f t="shared" si="552"/>
        <v>102.857142857143</v>
      </c>
      <c r="P1351" s="153">
        <v>1</v>
      </c>
      <c r="Q1351" s="153">
        <v>484</v>
      </c>
      <c r="R1351" s="153">
        <v>11</v>
      </c>
      <c r="S1351" s="153">
        <v>8</v>
      </c>
      <c r="T1351" s="153"/>
      <c r="U1351" s="209">
        <f t="shared" si="558"/>
        <v>492</v>
      </c>
      <c r="V1351" s="153">
        <v>320</v>
      </c>
      <c r="W1351" s="153"/>
      <c r="X1351" s="153"/>
      <c r="Y1351" s="153"/>
      <c r="Z1351" s="153">
        <v>20</v>
      </c>
      <c r="AA1351" s="153"/>
      <c r="AB1351" s="153"/>
      <c r="AC1351" s="153"/>
      <c r="AD1351" s="153"/>
      <c r="AE1351" s="153"/>
      <c r="AF1351" s="153"/>
      <c r="AG1351" s="153"/>
      <c r="AH1351" s="153"/>
      <c r="AI1351" s="153"/>
      <c r="AJ1351" s="153"/>
      <c r="AK1351" s="153"/>
      <c r="AL1351" s="153"/>
      <c r="AM1351" s="153"/>
      <c r="AN1351" s="153"/>
      <c r="AO1351" s="153"/>
      <c r="AP1351" s="153">
        <v>20</v>
      </c>
      <c r="AQ1351" s="153"/>
      <c r="AR1351" s="153">
        <v>110</v>
      </c>
      <c r="AS1351" s="153"/>
      <c r="AT1351" s="153"/>
      <c r="AU1351" s="153"/>
      <c r="AV1351" s="153"/>
      <c r="AW1351" s="153"/>
      <c r="AX1351" s="153"/>
      <c r="AY1351" s="153"/>
      <c r="AZ1351" s="153"/>
      <c r="BA1351" s="153"/>
      <c r="BB1351" s="153"/>
      <c r="BC1351" s="153">
        <v>10</v>
      </c>
      <c r="BD1351" s="153"/>
      <c r="BE1351" s="153"/>
      <c r="BF1351" s="153"/>
      <c r="BG1351" s="223">
        <f t="shared" si="559"/>
        <v>480</v>
      </c>
      <c r="BH1351" s="224">
        <f t="shared" si="551"/>
        <v>8</v>
      </c>
      <c r="BI1351" s="225">
        <f t="shared" si="543"/>
        <v>5.33333333333333</v>
      </c>
      <c r="BJ1351" s="225">
        <f t="shared" si="544"/>
        <v>66.6666666666667</v>
      </c>
      <c r="BK1351" s="226">
        <f t="shared" si="545"/>
        <v>89.6875000000001</v>
      </c>
      <c r="BL1351" s="226">
        <f t="shared" si="546"/>
        <v>96.1382113821138</v>
      </c>
      <c r="BM1351" s="226">
        <f t="shared" si="555"/>
        <v>57.482638888889</v>
      </c>
      <c r="BN1351" s="237">
        <f t="shared" si="547"/>
        <v>0.333333333333333</v>
      </c>
      <c r="BO1351" s="237">
        <f t="shared" si="548"/>
        <v>788.571428571429</v>
      </c>
      <c r="BP1351" s="237">
        <f t="shared" si="549"/>
        <v>2.33333333333333</v>
      </c>
      <c r="BQ1351" s="238">
        <f t="shared" si="550"/>
        <v>240</v>
      </c>
      <c r="BR1351" s="140">
        <v>1</v>
      </c>
      <c r="BT1351" s="140">
        <v>1</v>
      </c>
      <c r="BU1351" s="141">
        <v>1</v>
      </c>
      <c r="BW1351" s="153">
        <f t="shared" si="540"/>
        <v>484</v>
      </c>
    </row>
    <row r="1352" spans="1:75">
      <c r="A1352" s="170">
        <v>1408</v>
      </c>
      <c r="B1352" s="171">
        <v>46072</v>
      </c>
      <c r="C1352" s="153" t="s">
        <v>97</v>
      </c>
      <c r="D1352" s="130" t="str">
        <f t="shared" si="560"/>
        <v>IG</v>
      </c>
      <c r="E1352" s="172" t="s">
        <v>137</v>
      </c>
      <c r="F1352" s="172" t="s">
        <v>134</v>
      </c>
      <c r="G1352" s="173" t="s">
        <v>185</v>
      </c>
      <c r="H1352" s="173"/>
      <c r="I1352" s="173"/>
      <c r="J1352" s="105">
        <v>104246</v>
      </c>
      <c r="K1352" s="197" t="str">
        <f>VLOOKUP(J1352,'[3]Item List (3)'!A$1:B$110000,2,FALSE)</f>
        <v>IN. 208</v>
      </c>
      <c r="L1352" s="269">
        <v>260120003</v>
      </c>
      <c r="M1352" s="198" t="str">
        <f t="shared" si="553"/>
        <v>IR</v>
      </c>
      <c r="N1352" s="153"/>
      <c r="O1352" s="199" t="str">
        <f t="shared" si="552"/>
        <v/>
      </c>
      <c r="P1352" s="153"/>
      <c r="Q1352" s="153"/>
      <c r="R1352" s="153"/>
      <c r="S1352" s="153"/>
      <c r="T1352" s="153"/>
      <c r="U1352" s="209">
        <f t="shared" si="558"/>
        <v>0</v>
      </c>
      <c r="V1352" s="153"/>
      <c r="W1352" s="153"/>
      <c r="X1352" s="153"/>
      <c r="Y1352" s="153"/>
      <c r="Z1352" s="153"/>
      <c r="AA1352" s="153"/>
      <c r="AB1352" s="153"/>
      <c r="AC1352" s="153"/>
      <c r="AD1352" s="153"/>
      <c r="AE1352" s="153"/>
      <c r="AF1352" s="153"/>
      <c r="AG1352" s="153"/>
      <c r="AH1352" s="153"/>
      <c r="AI1352" s="153"/>
      <c r="AJ1352" s="153"/>
      <c r="AK1352" s="153"/>
      <c r="AL1352" s="153"/>
      <c r="AM1352" s="153"/>
      <c r="AN1352" s="153"/>
      <c r="AO1352" s="153"/>
      <c r="AP1352" s="153"/>
      <c r="AQ1352" s="153"/>
      <c r="AR1352" s="153">
        <v>480</v>
      </c>
      <c r="AS1352" s="153"/>
      <c r="AT1352" s="153"/>
      <c r="AU1352" s="153"/>
      <c r="AV1352" s="153"/>
      <c r="AW1352" s="153"/>
      <c r="AX1352" s="153"/>
      <c r="AY1352" s="153"/>
      <c r="AZ1352" s="153"/>
      <c r="BA1352" s="153"/>
      <c r="BB1352" s="153"/>
      <c r="BC1352" s="153"/>
      <c r="BD1352" s="153"/>
      <c r="BE1352" s="153"/>
      <c r="BF1352" s="153"/>
      <c r="BG1352" s="223">
        <f t="shared" ref="BG1352:BG1403" si="561">SUM(V1352:BF1352)</f>
        <v>480</v>
      </c>
      <c r="BH1352" s="224">
        <f t="shared" si="551"/>
        <v>8</v>
      </c>
      <c r="BI1352" s="225">
        <f t="shared" si="543"/>
        <v>0</v>
      </c>
      <c r="BJ1352" s="225">
        <f t="shared" si="544"/>
        <v>0</v>
      </c>
      <c r="BK1352" s="226">
        <f t="shared" si="545"/>
        <v>0</v>
      </c>
      <c r="BL1352" s="226">
        <f t="shared" si="546"/>
        <v>0</v>
      </c>
      <c r="BM1352" s="226">
        <f t="shared" si="555"/>
        <v>0</v>
      </c>
      <c r="BN1352" s="237">
        <f t="shared" si="547"/>
        <v>0</v>
      </c>
      <c r="BO1352" s="237">
        <f t="shared" si="548"/>
        <v>0</v>
      </c>
      <c r="BP1352" s="237">
        <f t="shared" si="549"/>
        <v>8</v>
      </c>
      <c r="BQ1352" s="238">
        <f t="shared" si="550"/>
        <v>0</v>
      </c>
      <c r="BW1352" s="153">
        <f t="shared" ref="BW1352:BW1415" si="562">Q1352*P1352</f>
        <v>0</v>
      </c>
    </row>
    <row r="1353" spans="1:75">
      <c r="A1353" s="170">
        <v>1409</v>
      </c>
      <c r="B1353" s="171">
        <v>46072</v>
      </c>
      <c r="C1353" s="153" t="s">
        <v>99</v>
      </c>
      <c r="D1353" s="130" t="str">
        <f t="shared" si="560"/>
        <v>IG</v>
      </c>
      <c r="E1353" s="172" t="s">
        <v>137</v>
      </c>
      <c r="F1353" s="172" t="s">
        <v>134</v>
      </c>
      <c r="G1353" s="173" t="s">
        <v>185</v>
      </c>
      <c r="H1353" s="173" t="s">
        <v>183</v>
      </c>
      <c r="I1353" s="173"/>
      <c r="J1353" s="105">
        <v>104246</v>
      </c>
      <c r="K1353" s="197" t="str">
        <f>VLOOKUP(J1353,'[3]Item List (3)'!A$1:B$110000,2,FALSE)</f>
        <v>IN. 208</v>
      </c>
      <c r="L1353" s="269">
        <v>260120003</v>
      </c>
      <c r="M1353" s="198" t="str">
        <f t="shared" si="553"/>
        <v>IR</v>
      </c>
      <c r="N1353" s="153">
        <v>25</v>
      </c>
      <c r="O1353" s="199">
        <f t="shared" si="552"/>
        <v>144</v>
      </c>
      <c r="P1353" s="153">
        <v>1</v>
      </c>
      <c r="Q1353" s="153">
        <v>720</v>
      </c>
      <c r="R1353" s="153">
        <v>63</v>
      </c>
      <c r="S1353" s="153">
        <v>15</v>
      </c>
      <c r="T1353" s="153"/>
      <c r="U1353" s="209">
        <f t="shared" si="558"/>
        <v>735</v>
      </c>
      <c r="V1353" s="153">
        <v>440</v>
      </c>
      <c r="W1353" s="153"/>
      <c r="X1353" s="153"/>
      <c r="Y1353" s="153"/>
      <c r="Z1353" s="153">
        <v>10</v>
      </c>
      <c r="AA1353" s="153"/>
      <c r="AB1353" s="153"/>
      <c r="AC1353" s="153"/>
      <c r="AD1353" s="153"/>
      <c r="AE1353" s="153"/>
      <c r="AF1353" s="153"/>
      <c r="AG1353" s="153"/>
      <c r="AH1353" s="153"/>
      <c r="AI1353" s="153"/>
      <c r="AJ1353" s="153"/>
      <c r="AK1353" s="153"/>
      <c r="AL1353" s="153"/>
      <c r="AM1353" s="153"/>
      <c r="AN1353" s="153"/>
      <c r="AO1353" s="153"/>
      <c r="AP1353" s="153">
        <v>30</v>
      </c>
      <c r="AQ1353" s="153"/>
      <c r="AR1353" s="153"/>
      <c r="AS1353" s="153"/>
      <c r="AT1353" s="153"/>
      <c r="AU1353" s="153"/>
      <c r="AV1353" s="153"/>
      <c r="AW1353" s="153"/>
      <c r="AX1353" s="153"/>
      <c r="AY1353" s="153"/>
      <c r="AZ1353" s="153"/>
      <c r="BA1353" s="153"/>
      <c r="BB1353" s="153"/>
      <c r="BC1353" s="153"/>
      <c r="BD1353" s="153"/>
      <c r="BE1353" s="153"/>
      <c r="BF1353" s="153"/>
      <c r="BG1353" s="223">
        <f t="shared" si="561"/>
        <v>480</v>
      </c>
      <c r="BH1353" s="224">
        <f t="shared" si="551"/>
        <v>8</v>
      </c>
      <c r="BI1353" s="225">
        <f t="shared" si="543"/>
        <v>7.33333333333333</v>
      </c>
      <c r="BJ1353" s="225">
        <f t="shared" si="544"/>
        <v>91.6666666666667</v>
      </c>
      <c r="BK1353" s="226">
        <f t="shared" si="545"/>
        <v>69.6022727272727</v>
      </c>
      <c r="BL1353" s="226">
        <f t="shared" si="546"/>
        <v>89.3877551020408</v>
      </c>
      <c r="BM1353" s="226">
        <f t="shared" si="555"/>
        <v>57.03125</v>
      </c>
      <c r="BN1353" s="237">
        <f t="shared" si="547"/>
        <v>0.5</v>
      </c>
      <c r="BO1353" s="237">
        <f t="shared" si="548"/>
        <v>1080</v>
      </c>
      <c r="BP1353" s="237">
        <f t="shared" si="549"/>
        <v>0.166666666666667</v>
      </c>
      <c r="BQ1353" s="238">
        <f t="shared" si="550"/>
        <v>24</v>
      </c>
      <c r="BW1353" s="153">
        <f t="shared" si="562"/>
        <v>720</v>
      </c>
    </row>
    <row r="1354" spans="1:75">
      <c r="A1354" s="170">
        <v>1410</v>
      </c>
      <c r="B1354" s="171">
        <v>46072</v>
      </c>
      <c r="C1354" s="153" t="s">
        <v>97</v>
      </c>
      <c r="D1354" s="130" t="str">
        <f t="shared" si="560"/>
        <v>IG</v>
      </c>
      <c r="E1354" s="172" t="s">
        <v>138</v>
      </c>
      <c r="F1354" s="172" t="s">
        <v>134</v>
      </c>
      <c r="G1354" s="173" t="s">
        <v>123</v>
      </c>
      <c r="H1354" s="173"/>
      <c r="I1354" s="173"/>
      <c r="J1354" s="105">
        <v>208497</v>
      </c>
      <c r="K1354" s="197" t="str">
        <f>VLOOKUP(J1354,'[3]Item List (3)'!A$1:B$110000,2,FALSE)</f>
        <v>NB.OR 95076 </v>
      </c>
      <c r="L1354" s="105">
        <v>260129019</v>
      </c>
      <c r="M1354" s="198" t="str">
        <f t="shared" si="553"/>
        <v>OR</v>
      </c>
      <c r="N1354" s="153">
        <v>35</v>
      </c>
      <c r="O1354" s="199">
        <f t="shared" si="552"/>
        <v>102.857142857143</v>
      </c>
      <c r="P1354" s="153">
        <v>1</v>
      </c>
      <c r="Q1354" s="153">
        <v>520</v>
      </c>
      <c r="R1354" s="153"/>
      <c r="S1354" s="153">
        <v>17</v>
      </c>
      <c r="T1354" s="153"/>
      <c r="U1354" s="209">
        <f t="shared" si="558"/>
        <v>537</v>
      </c>
      <c r="V1354" s="153">
        <v>405</v>
      </c>
      <c r="W1354" s="153"/>
      <c r="X1354" s="153"/>
      <c r="Y1354" s="153"/>
      <c r="Z1354" s="153"/>
      <c r="AA1354" s="153"/>
      <c r="AB1354" s="153"/>
      <c r="AC1354" s="153"/>
      <c r="AD1354" s="153"/>
      <c r="AE1354" s="153">
        <v>5</v>
      </c>
      <c r="AF1354" s="153"/>
      <c r="AG1354" s="153"/>
      <c r="AH1354" s="153"/>
      <c r="AI1354" s="153"/>
      <c r="AJ1354" s="153"/>
      <c r="AK1354" s="153"/>
      <c r="AL1354" s="153"/>
      <c r="AM1354" s="153"/>
      <c r="AN1354" s="153"/>
      <c r="AO1354" s="153"/>
      <c r="AP1354" s="153">
        <v>10</v>
      </c>
      <c r="AQ1354" s="153"/>
      <c r="AR1354" s="153"/>
      <c r="AS1354" s="153"/>
      <c r="AT1354" s="153">
        <v>45</v>
      </c>
      <c r="AU1354" s="153"/>
      <c r="AV1354" s="153"/>
      <c r="AW1354" s="153"/>
      <c r="AX1354" s="153"/>
      <c r="AY1354" s="153"/>
      <c r="AZ1354" s="153">
        <v>15</v>
      </c>
      <c r="BA1354" s="153"/>
      <c r="BB1354" s="153"/>
      <c r="BC1354" s="153"/>
      <c r="BD1354" s="153"/>
      <c r="BE1354" s="153"/>
      <c r="BF1354" s="153"/>
      <c r="BG1354" s="223">
        <f t="shared" si="561"/>
        <v>480</v>
      </c>
      <c r="BH1354" s="224">
        <f t="shared" si="551"/>
        <v>8</v>
      </c>
      <c r="BI1354" s="225">
        <f t="shared" ref="BI1354:BI1417" si="563">IFERROR(BH1354-SUM(W1354:BF1354)/60,0)</f>
        <v>6.75</v>
      </c>
      <c r="BJ1354" s="225">
        <f t="shared" ref="BJ1354:BJ1417" si="564">IFERROR(BI1354/BH1354*100,0)</f>
        <v>84.375</v>
      </c>
      <c r="BK1354" s="226">
        <f t="shared" ref="BK1354:BK1417" si="565">IFERROR(((U1354*N1354)/(BI1354*3600)*100),0)</f>
        <v>77.3456790123457</v>
      </c>
      <c r="BL1354" s="226">
        <f t="shared" ref="BL1354:BL1417" si="566">IFERROR(((U1354-(R1354+S1354+T1354))/U1354*100),0)</f>
        <v>96.8342644320298</v>
      </c>
      <c r="BM1354" s="226">
        <f t="shared" si="555"/>
        <v>63.1944444444444</v>
      </c>
      <c r="BN1354" s="237">
        <f t="shared" ref="BN1354:BN1417" si="567">(W1354+AP1354+BE1354+BF1354)/60</f>
        <v>0.166666666666667</v>
      </c>
      <c r="BO1354" s="237">
        <f t="shared" ref="BO1354:BO1417" si="568">IFERROR(((BH1354-BN1354)*3600)/N1354,0)</f>
        <v>805.714285714286</v>
      </c>
      <c r="BP1354" s="237">
        <f t="shared" ref="BP1354:BP1417" si="569">IFERROR(SUM(W1354:BF1354)/60-BN1354,0)</f>
        <v>1.08333333333333</v>
      </c>
      <c r="BQ1354" s="238">
        <f t="shared" ref="BQ1354:BQ1417" si="570">IFERROR(BP1354*3600/N1354,0)</f>
        <v>111.428571428571</v>
      </c>
      <c r="BW1354" s="153">
        <f t="shared" si="562"/>
        <v>520</v>
      </c>
    </row>
    <row r="1355" spans="1:75">
      <c r="A1355" s="170">
        <v>1411</v>
      </c>
      <c r="B1355" s="171">
        <v>46072</v>
      </c>
      <c r="C1355" s="153" t="s">
        <v>99</v>
      </c>
      <c r="D1355" s="130" t="str">
        <f t="shared" si="560"/>
        <v>IG</v>
      </c>
      <c r="E1355" s="172" t="s">
        <v>138</v>
      </c>
      <c r="F1355" s="172" t="s">
        <v>134</v>
      </c>
      <c r="G1355" s="173" t="s">
        <v>151</v>
      </c>
      <c r="H1355" s="173"/>
      <c r="I1355" s="173"/>
      <c r="J1355" s="105">
        <v>208497</v>
      </c>
      <c r="K1355" s="197" t="str">
        <f>VLOOKUP(J1355,'[3]Item List (3)'!A$1:B$110000,2,FALSE)</f>
        <v>NB.OR 95076 </v>
      </c>
      <c r="L1355" s="105">
        <v>250403004</v>
      </c>
      <c r="M1355" s="198" t="str">
        <f t="shared" si="553"/>
        <v>OR</v>
      </c>
      <c r="N1355" s="153">
        <v>35</v>
      </c>
      <c r="O1355" s="199">
        <f t="shared" si="552"/>
        <v>102.857142857143</v>
      </c>
      <c r="P1355" s="153">
        <v>1</v>
      </c>
      <c r="Q1355" s="153">
        <v>618</v>
      </c>
      <c r="R1355" s="153">
        <v>17</v>
      </c>
      <c r="S1355" s="153">
        <v>3</v>
      </c>
      <c r="T1355" s="153">
        <v>1</v>
      </c>
      <c r="U1355" s="209">
        <f t="shared" si="558"/>
        <v>622</v>
      </c>
      <c r="V1355" s="153">
        <v>445</v>
      </c>
      <c r="W1355" s="153"/>
      <c r="X1355" s="153"/>
      <c r="Y1355" s="153"/>
      <c r="Z1355" s="153"/>
      <c r="AA1355" s="153"/>
      <c r="AB1355" s="153"/>
      <c r="AC1355" s="153"/>
      <c r="AD1355" s="153"/>
      <c r="AE1355" s="153">
        <v>5</v>
      </c>
      <c r="AF1355" s="153"/>
      <c r="AG1355" s="153"/>
      <c r="AH1355" s="153"/>
      <c r="AI1355" s="153"/>
      <c r="AJ1355" s="153"/>
      <c r="AK1355" s="153"/>
      <c r="AL1355" s="153"/>
      <c r="AM1355" s="153"/>
      <c r="AN1355" s="153"/>
      <c r="AO1355" s="153"/>
      <c r="AP1355" s="153">
        <v>20</v>
      </c>
      <c r="AQ1355" s="153"/>
      <c r="AR1355" s="153"/>
      <c r="AS1355" s="153"/>
      <c r="AT1355" s="153"/>
      <c r="AU1355" s="153"/>
      <c r="AV1355" s="153"/>
      <c r="AW1355" s="153"/>
      <c r="AX1355" s="153"/>
      <c r="AY1355" s="153"/>
      <c r="AZ1355" s="153"/>
      <c r="BA1355" s="153"/>
      <c r="BB1355" s="153"/>
      <c r="BC1355" s="153">
        <v>10</v>
      </c>
      <c r="BD1355" s="153"/>
      <c r="BE1355" s="153"/>
      <c r="BF1355" s="153"/>
      <c r="BG1355" s="223">
        <f t="shared" si="561"/>
        <v>480</v>
      </c>
      <c r="BH1355" s="224">
        <f t="shared" ref="BH1355:BH1386" si="571">BG1355/60</f>
        <v>8</v>
      </c>
      <c r="BI1355" s="225">
        <f t="shared" si="563"/>
        <v>7.41666666666667</v>
      </c>
      <c r="BJ1355" s="225">
        <f t="shared" si="564"/>
        <v>92.7083333333333</v>
      </c>
      <c r="BK1355" s="226">
        <f t="shared" si="565"/>
        <v>81.5355805243446</v>
      </c>
      <c r="BL1355" s="226">
        <f t="shared" si="566"/>
        <v>96.6237942122187</v>
      </c>
      <c r="BM1355" s="226">
        <f t="shared" si="555"/>
        <v>73.0381944444444</v>
      </c>
      <c r="BN1355" s="237">
        <f t="shared" si="567"/>
        <v>0.333333333333333</v>
      </c>
      <c r="BO1355" s="237">
        <f t="shared" si="568"/>
        <v>788.571428571429</v>
      </c>
      <c r="BP1355" s="237">
        <f t="shared" si="569"/>
        <v>0.25</v>
      </c>
      <c r="BQ1355" s="238">
        <f t="shared" si="570"/>
        <v>25.7142857142857</v>
      </c>
      <c r="BW1355" s="153">
        <f t="shared" si="562"/>
        <v>618</v>
      </c>
    </row>
    <row r="1356" spans="1:75">
      <c r="A1356" s="170">
        <v>1412</v>
      </c>
      <c r="B1356" s="171">
        <v>46072</v>
      </c>
      <c r="C1356" s="153" t="s">
        <v>97</v>
      </c>
      <c r="D1356" s="130" t="str">
        <f t="shared" si="560"/>
        <v>IG</v>
      </c>
      <c r="E1356" s="172" t="s">
        <v>139</v>
      </c>
      <c r="F1356" s="172"/>
      <c r="G1356" s="173"/>
      <c r="H1356" s="173"/>
      <c r="I1356" s="173"/>
      <c r="J1356" s="105"/>
      <c r="K1356" s="197" t="e">
        <f>VLOOKUP(J1356,'[3]Item List (3)'!A$1:B$110000,2,FALSE)</f>
        <v>#N/A</v>
      </c>
      <c r="L1356" s="105"/>
      <c r="M1356" s="198" t="str">
        <f t="shared" si="553"/>
        <v>IR</v>
      </c>
      <c r="N1356" s="153"/>
      <c r="O1356" s="199" t="str">
        <f t="shared" ref="O1356:O1361" si="572">IFERROR(3600/N1356,"")</f>
        <v/>
      </c>
      <c r="P1356" s="153"/>
      <c r="Q1356" s="153"/>
      <c r="R1356" s="153"/>
      <c r="S1356" s="153"/>
      <c r="T1356" s="153"/>
      <c r="U1356" s="209">
        <f t="shared" si="558"/>
        <v>0</v>
      </c>
      <c r="V1356" s="153"/>
      <c r="W1356" s="153"/>
      <c r="X1356" s="153"/>
      <c r="Y1356" s="153"/>
      <c r="Z1356" s="153"/>
      <c r="AA1356" s="153"/>
      <c r="AB1356" s="153"/>
      <c r="AC1356" s="153"/>
      <c r="AD1356" s="153"/>
      <c r="AE1356" s="153"/>
      <c r="AF1356" s="153"/>
      <c r="AG1356" s="153"/>
      <c r="AH1356" s="153"/>
      <c r="AI1356" s="153"/>
      <c r="AJ1356" s="153"/>
      <c r="AK1356" s="153"/>
      <c r="AL1356" s="153"/>
      <c r="AM1356" s="153"/>
      <c r="AN1356" s="153"/>
      <c r="AO1356" s="153"/>
      <c r="AP1356" s="153"/>
      <c r="AQ1356" s="153"/>
      <c r="AR1356" s="153">
        <v>480</v>
      </c>
      <c r="AS1356" s="153"/>
      <c r="AT1356" s="153"/>
      <c r="AU1356" s="153"/>
      <c r="AV1356" s="153"/>
      <c r="AW1356" s="153"/>
      <c r="AX1356" s="153"/>
      <c r="AY1356" s="153"/>
      <c r="AZ1356" s="153"/>
      <c r="BA1356" s="153"/>
      <c r="BB1356" s="153"/>
      <c r="BC1356" s="153"/>
      <c r="BD1356" s="153"/>
      <c r="BE1356" s="153"/>
      <c r="BF1356" s="153"/>
      <c r="BG1356" s="223">
        <f t="shared" si="561"/>
        <v>480</v>
      </c>
      <c r="BH1356" s="224">
        <f t="shared" si="571"/>
        <v>8</v>
      </c>
      <c r="BI1356" s="225">
        <f t="shared" si="563"/>
        <v>0</v>
      </c>
      <c r="BJ1356" s="225">
        <f t="shared" si="564"/>
        <v>0</v>
      </c>
      <c r="BK1356" s="226">
        <f t="shared" si="565"/>
        <v>0</v>
      </c>
      <c r="BL1356" s="226">
        <f t="shared" si="566"/>
        <v>0</v>
      </c>
      <c r="BM1356" s="226">
        <f t="shared" si="555"/>
        <v>0</v>
      </c>
      <c r="BN1356" s="237">
        <f t="shared" si="567"/>
        <v>0</v>
      </c>
      <c r="BO1356" s="237">
        <f t="shared" si="568"/>
        <v>0</v>
      </c>
      <c r="BP1356" s="237">
        <f t="shared" si="569"/>
        <v>8</v>
      </c>
      <c r="BQ1356" s="238">
        <f t="shared" si="570"/>
        <v>0</v>
      </c>
      <c r="BW1356" s="153">
        <f t="shared" si="562"/>
        <v>0</v>
      </c>
    </row>
    <row r="1357" customFormat="1" ht="15" spans="1:76">
      <c r="A1357" s="170">
        <v>1413</v>
      </c>
      <c r="B1357" s="171">
        <v>46072</v>
      </c>
      <c r="C1357" s="153" t="s">
        <v>99</v>
      </c>
      <c r="D1357" s="130" t="str">
        <f t="shared" si="560"/>
        <v>IG</v>
      </c>
      <c r="E1357" s="172" t="s">
        <v>139</v>
      </c>
      <c r="F1357" s="172"/>
      <c r="G1357" s="173"/>
      <c r="H1357" s="173"/>
      <c r="I1357" s="173"/>
      <c r="J1357" s="105"/>
      <c r="K1357" s="197" t="e">
        <f>VLOOKUP(J1357,'[3]Item List (3)'!A$1:B$110000,2,FALSE)</f>
        <v>#N/A</v>
      </c>
      <c r="L1357" s="105"/>
      <c r="M1357" s="198" t="str">
        <f t="shared" si="553"/>
        <v>IR</v>
      </c>
      <c r="N1357" s="153"/>
      <c r="O1357" s="199" t="str">
        <f t="shared" si="572"/>
        <v/>
      </c>
      <c r="P1357" s="153"/>
      <c r="Q1357" s="153"/>
      <c r="R1357" s="153"/>
      <c r="S1357" s="153"/>
      <c r="T1357" s="153"/>
      <c r="U1357" s="209">
        <f t="shared" si="558"/>
        <v>0</v>
      </c>
      <c r="V1357" s="153"/>
      <c r="W1357" s="153"/>
      <c r="X1357" s="153"/>
      <c r="Y1357" s="153"/>
      <c r="Z1357" s="153"/>
      <c r="AA1357" s="153"/>
      <c r="AB1357" s="153"/>
      <c r="AC1357" s="153"/>
      <c r="AD1357" s="153"/>
      <c r="AE1357" s="153"/>
      <c r="AF1357" s="153"/>
      <c r="AG1357" s="153"/>
      <c r="AH1357" s="153"/>
      <c r="AI1357" s="153"/>
      <c r="AJ1357" s="153"/>
      <c r="AK1357" s="153"/>
      <c r="AL1357" s="153"/>
      <c r="AM1357" s="153"/>
      <c r="AN1357" s="153"/>
      <c r="AO1357" s="153"/>
      <c r="AP1357" s="153"/>
      <c r="AQ1357" s="153"/>
      <c r="AR1357" s="153">
        <v>480</v>
      </c>
      <c r="AS1357" s="153"/>
      <c r="AT1357" s="153"/>
      <c r="AU1357" s="153"/>
      <c r="AV1357" s="153"/>
      <c r="AW1357" s="153"/>
      <c r="AX1357" s="153"/>
      <c r="AY1357" s="153"/>
      <c r="AZ1357" s="153"/>
      <c r="BA1357" s="153"/>
      <c r="BB1357" s="153"/>
      <c r="BC1357" s="153"/>
      <c r="BD1357" s="153"/>
      <c r="BE1357" s="153"/>
      <c r="BF1357" s="153"/>
      <c r="BG1357" s="223">
        <f t="shared" si="561"/>
        <v>480</v>
      </c>
      <c r="BH1357" s="224">
        <f t="shared" si="571"/>
        <v>8</v>
      </c>
      <c r="BI1357" s="225">
        <f t="shared" si="563"/>
        <v>0</v>
      </c>
      <c r="BJ1357" s="225">
        <f t="shared" si="564"/>
        <v>0</v>
      </c>
      <c r="BK1357" s="226">
        <f t="shared" si="565"/>
        <v>0</v>
      </c>
      <c r="BL1357" s="226">
        <f t="shared" si="566"/>
        <v>0</v>
      </c>
      <c r="BM1357" s="226">
        <f t="shared" si="555"/>
        <v>0</v>
      </c>
      <c r="BN1357" s="237">
        <f t="shared" si="567"/>
        <v>0</v>
      </c>
      <c r="BO1357" s="237">
        <f t="shared" si="568"/>
        <v>0</v>
      </c>
      <c r="BP1357" s="237">
        <f t="shared" si="569"/>
        <v>8</v>
      </c>
      <c r="BQ1357" s="238">
        <f t="shared" si="570"/>
        <v>0</v>
      </c>
      <c r="BR1357" s="252"/>
      <c r="BS1357" s="252"/>
      <c r="BT1357" s="252"/>
      <c r="BU1357" s="253"/>
      <c r="BV1357" s="252"/>
      <c r="BW1357" s="153">
        <f t="shared" si="562"/>
        <v>0</v>
      </c>
      <c r="BX1357" s="129"/>
    </row>
    <row r="1358" customFormat="1" ht="15" spans="1:76">
      <c r="A1358" s="170">
        <v>1414</v>
      </c>
      <c r="B1358" s="171">
        <v>46072</v>
      </c>
      <c r="C1358" s="153" t="s">
        <v>97</v>
      </c>
      <c r="D1358" s="130" t="str">
        <f t="shared" si="560"/>
        <v>IG</v>
      </c>
      <c r="E1358" s="172" t="s">
        <v>144</v>
      </c>
      <c r="F1358" s="172" t="s">
        <v>134</v>
      </c>
      <c r="G1358" s="173" t="s">
        <v>142</v>
      </c>
      <c r="H1358" s="173"/>
      <c r="I1358" s="173"/>
      <c r="J1358" s="105">
        <v>208246</v>
      </c>
      <c r="K1358" s="197" t="str">
        <f>VLOOKUP(J1358,'[3]Item List (3)'!A$1:B$110000,2,FALSE)</f>
        <v>OR. 208 YY2 </v>
      </c>
      <c r="L1358" s="105">
        <v>260129015</v>
      </c>
      <c r="M1358" s="198" t="str">
        <f t="shared" si="553"/>
        <v>OR</v>
      </c>
      <c r="N1358" s="153">
        <v>20</v>
      </c>
      <c r="O1358" s="199">
        <f t="shared" si="572"/>
        <v>180</v>
      </c>
      <c r="P1358" s="153">
        <v>1</v>
      </c>
      <c r="Q1358" s="153">
        <v>1154</v>
      </c>
      <c r="R1358" s="153"/>
      <c r="S1358" s="153"/>
      <c r="T1358" s="153"/>
      <c r="U1358" s="209">
        <f t="shared" si="558"/>
        <v>1154</v>
      </c>
      <c r="V1358" s="153">
        <v>415</v>
      </c>
      <c r="W1358" s="153"/>
      <c r="X1358" s="153"/>
      <c r="Y1358" s="153"/>
      <c r="Z1358" s="153"/>
      <c r="AA1358" s="153"/>
      <c r="AB1358" s="153"/>
      <c r="AC1358" s="153"/>
      <c r="AD1358" s="153"/>
      <c r="AE1358" s="153"/>
      <c r="AF1358" s="153"/>
      <c r="AG1358" s="153"/>
      <c r="AH1358" s="153"/>
      <c r="AI1358" s="153"/>
      <c r="AJ1358" s="153"/>
      <c r="AK1358" s="153"/>
      <c r="AL1358" s="153"/>
      <c r="AM1358" s="153"/>
      <c r="AN1358" s="153"/>
      <c r="AO1358" s="153"/>
      <c r="AP1358" s="153">
        <v>20</v>
      </c>
      <c r="AQ1358" s="153"/>
      <c r="AR1358" s="153">
        <v>30</v>
      </c>
      <c r="AS1358" s="153"/>
      <c r="AT1358" s="153"/>
      <c r="AU1358" s="153"/>
      <c r="AV1358" s="153"/>
      <c r="AW1358" s="153"/>
      <c r="AX1358" s="153"/>
      <c r="AY1358" s="153"/>
      <c r="AZ1358" s="153">
        <v>15</v>
      </c>
      <c r="BA1358" s="153"/>
      <c r="BB1358" s="153"/>
      <c r="BC1358" s="153"/>
      <c r="BD1358" s="153"/>
      <c r="BE1358" s="153"/>
      <c r="BF1358" s="153"/>
      <c r="BG1358" s="223">
        <f t="shared" si="561"/>
        <v>480</v>
      </c>
      <c r="BH1358" s="224">
        <f t="shared" si="571"/>
        <v>8</v>
      </c>
      <c r="BI1358" s="225">
        <f t="shared" si="563"/>
        <v>6.91666666666667</v>
      </c>
      <c r="BJ1358" s="225">
        <f t="shared" si="564"/>
        <v>86.4583333333333</v>
      </c>
      <c r="BK1358" s="226">
        <f t="shared" si="565"/>
        <v>92.6907630522088</v>
      </c>
      <c r="BL1358" s="226">
        <f t="shared" si="566"/>
        <v>100</v>
      </c>
      <c r="BM1358" s="226">
        <f t="shared" si="555"/>
        <v>80.1388888888889</v>
      </c>
      <c r="BN1358" s="237">
        <f t="shared" si="567"/>
        <v>0.333333333333333</v>
      </c>
      <c r="BO1358" s="237">
        <f t="shared" si="568"/>
        <v>1380</v>
      </c>
      <c r="BP1358" s="237">
        <f t="shared" si="569"/>
        <v>0.75</v>
      </c>
      <c r="BQ1358" s="238">
        <f t="shared" si="570"/>
        <v>135</v>
      </c>
      <c r="BR1358" s="252"/>
      <c r="BS1358" s="252"/>
      <c r="BT1358" s="252"/>
      <c r="BU1358" s="253"/>
      <c r="BV1358" s="252"/>
      <c r="BW1358" s="153">
        <f t="shared" si="562"/>
        <v>1154</v>
      </c>
      <c r="BX1358" s="129"/>
    </row>
    <row r="1359" customFormat="1" ht="15" spans="1:76">
      <c r="A1359" s="170">
        <v>1415</v>
      </c>
      <c r="B1359" s="171">
        <v>46072</v>
      </c>
      <c r="C1359" s="153" t="s">
        <v>99</v>
      </c>
      <c r="D1359" s="130" t="str">
        <f t="shared" si="560"/>
        <v>IG</v>
      </c>
      <c r="E1359" s="172" t="s">
        <v>144</v>
      </c>
      <c r="F1359" s="172" t="s">
        <v>134</v>
      </c>
      <c r="G1359" s="173" t="s">
        <v>155</v>
      </c>
      <c r="H1359" s="173"/>
      <c r="I1359" s="173"/>
      <c r="J1359" s="105">
        <v>208246</v>
      </c>
      <c r="K1359" s="197" t="str">
        <f>VLOOKUP(J1359,'[3]Item List (3)'!A$1:B$110000,2,FALSE)</f>
        <v>OR. 208 YY2 </v>
      </c>
      <c r="L1359" s="105">
        <v>260129015</v>
      </c>
      <c r="M1359" s="198" t="str">
        <f t="shared" si="553"/>
        <v>OR</v>
      </c>
      <c r="N1359" s="153">
        <v>20</v>
      </c>
      <c r="O1359" s="199">
        <f t="shared" si="572"/>
        <v>180</v>
      </c>
      <c r="P1359" s="153">
        <v>1</v>
      </c>
      <c r="Q1359" s="153">
        <v>1244</v>
      </c>
      <c r="R1359" s="153">
        <v>4</v>
      </c>
      <c r="S1359" s="153"/>
      <c r="T1359" s="153"/>
      <c r="U1359" s="209">
        <f t="shared" si="558"/>
        <v>1244</v>
      </c>
      <c r="V1359" s="153">
        <v>460</v>
      </c>
      <c r="W1359" s="153"/>
      <c r="X1359" s="153"/>
      <c r="Y1359" s="153"/>
      <c r="Z1359" s="153"/>
      <c r="AA1359" s="153"/>
      <c r="AB1359" s="153"/>
      <c r="AC1359" s="153"/>
      <c r="AD1359" s="153"/>
      <c r="AE1359" s="153"/>
      <c r="AF1359" s="153"/>
      <c r="AG1359" s="153"/>
      <c r="AH1359" s="153"/>
      <c r="AI1359" s="153"/>
      <c r="AJ1359" s="153"/>
      <c r="AK1359" s="153"/>
      <c r="AL1359" s="153"/>
      <c r="AM1359" s="153"/>
      <c r="AN1359" s="153"/>
      <c r="AO1359" s="153"/>
      <c r="AP1359" s="153">
        <v>20</v>
      </c>
      <c r="AQ1359" s="153"/>
      <c r="AR1359" s="153"/>
      <c r="AS1359" s="153"/>
      <c r="AT1359" s="153"/>
      <c r="AU1359" s="153"/>
      <c r="AV1359" s="153"/>
      <c r="AW1359" s="153"/>
      <c r="AX1359" s="153"/>
      <c r="AY1359" s="153"/>
      <c r="AZ1359" s="153"/>
      <c r="BA1359" s="153"/>
      <c r="BB1359" s="153"/>
      <c r="BC1359" s="153"/>
      <c r="BD1359" s="153"/>
      <c r="BE1359" s="153"/>
      <c r="BF1359" s="153"/>
      <c r="BG1359" s="223">
        <f t="shared" si="561"/>
        <v>480</v>
      </c>
      <c r="BH1359" s="224">
        <f t="shared" si="571"/>
        <v>8</v>
      </c>
      <c r="BI1359" s="225">
        <f t="shared" si="563"/>
        <v>7.66666666666667</v>
      </c>
      <c r="BJ1359" s="225">
        <f t="shared" si="564"/>
        <v>95.8333333333333</v>
      </c>
      <c r="BK1359" s="226">
        <f t="shared" si="565"/>
        <v>90.1449275362319</v>
      </c>
      <c r="BL1359" s="226">
        <f t="shared" si="566"/>
        <v>99.6784565916399</v>
      </c>
      <c r="BM1359" s="226">
        <f t="shared" si="555"/>
        <v>86.1111111111111</v>
      </c>
      <c r="BN1359" s="237">
        <f t="shared" si="567"/>
        <v>0.333333333333333</v>
      </c>
      <c r="BO1359" s="237">
        <f t="shared" si="568"/>
        <v>1380</v>
      </c>
      <c r="BP1359" s="237">
        <f t="shared" si="569"/>
        <v>0</v>
      </c>
      <c r="BQ1359" s="238">
        <f t="shared" si="570"/>
        <v>0</v>
      </c>
      <c r="BR1359" s="252"/>
      <c r="BS1359" s="252"/>
      <c r="BT1359" s="252"/>
      <c r="BU1359" s="253"/>
      <c r="BV1359" s="252"/>
      <c r="BW1359" s="153">
        <f t="shared" si="562"/>
        <v>1244</v>
      </c>
      <c r="BX1359" s="129"/>
    </row>
    <row r="1360" customFormat="1" ht="15" spans="1:76">
      <c r="A1360" s="170">
        <v>1416</v>
      </c>
      <c r="B1360" s="171">
        <v>46072</v>
      </c>
      <c r="C1360" s="153" t="s">
        <v>97</v>
      </c>
      <c r="D1360" s="130" t="str">
        <f t="shared" si="560"/>
        <v>IG</v>
      </c>
      <c r="E1360" s="172" t="s">
        <v>146</v>
      </c>
      <c r="F1360" s="172" t="s">
        <v>134</v>
      </c>
      <c r="G1360" s="173" t="s">
        <v>157</v>
      </c>
      <c r="H1360" s="173" t="s">
        <v>154</v>
      </c>
      <c r="I1360" s="173"/>
      <c r="J1360" s="105">
        <v>100261</v>
      </c>
      <c r="K1360" s="197" t="str">
        <f>VLOOKUP(J1360,'[3]Item List (3)'!A$1:B$110000,2,FALSE)</f>
        <v>IR. 211 YY4</v>
      </c>
      <c r="L1360" s="105">
        <v>260210004</v>
      </c>
      <c r="M1360" s="198" t="str">
        <f t="shared" si="553"/>
        <v>IR</v>
      </c>
      <c r="N1360" s="153">
        <v>30</v>
      </c>
      <c r="O1360" s="199">
        <f t="shared" si="572"/>
        <v>120</v>
      </c>
      <c r="P1360" s="153">
        <v>1</v>
      </c>
      <c r="Q1360" s="153">
        <v>750</v>
      </c>
      <c r="R1360" s="153">
        <v>21</v>
      </c>
      <c r="S1360" s="153"/>
      <c r="T1360" s="153">
        <v>22</v>
      </c>
      <c r="U1360" s="209">
        <f t="shared" si="558"/>
        <v>772</v>
      </c>
      <c r="V1360" s="153">
        <v>430</v>
      </c>
      <c r="W1360" s="153"/>
      <c r="X1360" s="153">
        <v>15</v>
      </c>
      <c r="Y1360" s="153"/>
      <c r="Z1360" s="153">
        <v>10</v>
      </c>
      <c r="AA1360" s="153"/>
      <c r="AB1360" s="153"/>
      <c r="AC1360" s="153"/>
      <c r="AD1360" s="153"/>
      <c r="AE1360" s="153"/>
      <c r="AF1360" s="153"/>
      <c r="AG1360" s="153"/>
      <c r="AH1360" s="153"/>
      <c r="AI1360" s="153"/>
      <c r="AJ1360" s="153"/>
      <c r="AK1360" s="153"/>
      <c r="AL1360" s="153"/>
      <c r="AM1360" s="153"/>
      <c r="AN1360" s="153"/>
      <c r="AO1360" s="153"/>
      <c r="AP1360" s="153">
        <v>10</v>
      </c>
      <c r="AQ1360" s="153"/>
      <c r="AR1360" s="153"/>
      <c r="AS1360" s="153"/>
      <c r="AT1360" s="153"/>
      <c r="AU1360" s="153"/>
      <c r="AV1360" s="153"/>
      <c r="AW1360" s="153"/>
      <c r="AX1360" s="153"/>
      <c r="AY1360" s="153"/>
      <c r="AZ1360" s="153">
        <v>15</v>
      </c>
      <c r="BA1360" s="153"/>
      <c r="BB1360" s="153"/>
      <c r="BC1360" s="153"/>
      <c r="BD1360" s="153"/>
      <c r="BE1360" s="153"/>
      <c r="BF1360" s="153"/>
      <c r="BG1360" s="223">
        <f t="shared" si="561"/>
        <v>480</v>
      </c>
      <c r="BH1360" s="224">
        <f t="shared" si="571"/>
        <v>8</v>
      </c>
      <c r="BI1360" s="225">
        <f t="shared" si="563"/>
        <v>7.16666666666667</v>
      </c>
      <c r="BJ1360" s="225">
        <f t="shared" si="564"/>
        <v>89.5833333333333</v>
      </c>
      <c r="BK1360" s="226">
        <f t="shared" si="565"/>
        <v>89.7674418604651</v>
      </c>
      <c r="BL1360" s="226">
        <f t="shared" si="566"/>
        <v>94.4300518134715</v>
      </c>
      <c r="BM1360" s="226">
        <f t="shared" si="555"/>
        <v>75.9375</v>
      </c>
      <c r="BN1360" s="237">
        <f t="shared" si="567"/>
        <v>0.166666666666667</v>
      </c>
      <c r="BO1360" s="237">
        <f t="shared" si="568"/>
        <v>940</v>
      </c>
      <c r="BP1360" s="237">
        <f t="shared" si="569"/>
        <v>0.666666666666667</v>
      </c>
      <c r="BQ1360" s="238">
        <f t="shared" si="570"/>
        <v>80</v>
      </c>
      <c r="BR1360" s="252"/>
      <c r="BS1360" s="252"/>
      <c r="BT1360" s="252"/>
      <c r="BU1360" s="253"/>
      <c r="BV1360" s="252"/>
      <c r="BW1360" s="153">
        <f t="shared" si="562"/>
        <v>750</v>
      </c>
      <c r="BX1360" s="129"/>
    </row>
    <row r="1361" spans="1:75">
      <c r="A1361" s="170">
        <v>1417</v>
      </c>
      <c r="B1361" s="171">
        <v>46072</v>
      </c>
      <c r="C1361" s="153" t="s">
        <v>99</v>
      </c>
      <c r="D1361" s="130" t="str">
        <f t="shared" ref="D1352:D1401" si="573">LEFT(E1361,2)</f>
        <v>IG</v>
      </c>
      <c r="E1361" s="172" t="s">
        <v>146</v>
      </c>
      <c r="F1361" s="172" t="s">
        <v>134</v>
      </c>
      <c r="G1361" s="173" t="s">
        <v>154</v>
      </c>
      <c r="H1361" s="173"/>
      <c r="I1361" s="173"/>
      <c r="J1361" s="105">
        <v>100261</v>
      </c>
      <c r="K1361" s="197" t="str">
        <f>VLOOKUP(J1361,'[3]Item List (3)'!A$1:B$110000,2,FALSE)</f>
        <v>IR. 211 YY4</v>
      </c>
      <c r="L1361" s="105">
        <v>260210004</v>
      </c>
      <c r="M1361" s="198" t="str">
        <f t="shared" si="553"/>
        <v>IR</v>
      </c>
      <c r="N1361" s="153">
        <v>30</v>
      </c>
      <c r="O1361" s="199">
        <f t="shared" si="572"/>
        <v>120</v>
      </c>
      <c r="P1361" s="153">
        <v>1</v>
      </c>
      <c r="Q1361" s="153">
        <v>786</v>
      </c>
      <c r="R1361" s="153">
        <v>8</v>
      </c>
      <c r="S1361" s="153">
        <v>5</v>
      </c>
      <c r="T1361" s="153">
        <v>87</v>
      </c>
      <c r="U1361" s="209">
        <f t="shared" si="558"/>
        <v>878</v>
      </c>
      <c r="V1361" s="153">
        <v>460</v>
      </c>
      <c r="W1361" s="153"/>
      <c r="X1361" s="153"/>
      <c r="Y1361" s="153"/>
      <c r="Z1361" s="153"/>
      <c r="AA1361" s="153"/>
      <c r="AB1361" s="153"/>
      <c r="AC1361" s="153"/>
      <c r="AD1361" s="153"/>
      <c r="AE1361" s="153"/>
      <c r="AF1361" s="153"/>
      <c r="AG1361" s="153"/>
      <c r="AH1361" s="153"/>
      <c r="AI1361" s="153"/>
      <c r="AJ1361" s="153"/>
      <c r="AK1361" s="153"/>
      <c r="AL1361" s="153"/>
      <c r="AM1361" s="153"/>
      <c r="AN1361" s="153"/>
      <c r="AO1361" s="153"/>
      <c r="AP1361" s="153">
        <v>20</v>
      </c>
      <c r="AQ1361" s="153"/>
      <c r="AR1361" s="153"/>
      <c r="AS1361" s="153"/>
      <c r="AT1361" s="153"/>
      <c r="AU1361" s="153"/>
      <c r="AV1361" s="153"/>
      <c r="AW1361" s="153"/>
      <c r="AX1361" s="153"/>
      <c r="AY1361" s="153"/>
      <c r="AZ1361" s="153"/>
      <c r="BA1361" s="153"/>
      <c r="BB1361" s="153"/>
      <c r="BC1361" s="153"/>
      <c r="BD1361" s="153"/>
      <c r="BE1361" s="153"/>
      <c r="BF1361" s="153"/>
      <c r="BG1361" s="223">
        <f t="shared" si="561"/>
        <v>480</v>
      </c>
      <c r="BH1361" s="224">
        <f t="shared" si="571"/>
        <v>8</v>
      </c>
      <c r="BI1361" s="225">
        <f t="shared" si="563"/>
        <v>7.66666666666667</v>
      </c>
      <c r="BJ1361" s="225">
        <f t="shared" si="564"/>
        <v>95.8333333333333</v>
      </c>
      <c r="BK1361" s="226">
        <f t="shared" si="565"/>
        <v>95.4347826086957</v>
      </c>
      <c r="BL1361" s="226">
        <f t="shared" si="566"/>
        <v>88.6104783599089</v>
      </c>
      <c r="BM1361" s="226">
        <f t="shared" si="555"/>
        <v>81.0416666666667</v>
      </c>
      <c r="BN1361" s="237">
        <f t="shared" si="567"/>
        <v>0.333333333333333</v>
      </c>
      <c r="BO1361" s="237">
        <f t="shared" si="568"/>
        <v>920</v>
      </c>
      <c r="BP1361" s="237">
        <f t="shared" si="569"/>
        <v>0</v>
      </c>
      <c r="BQ1361" s="238">
        <f t="shared" si="570"/>
        <v>0</v>
      </c>
      <c r="BR1361" s="140">
        <v>1</v>
      </c>
      <c r="BW1361" s="153">
        <f t="shared" si="562"/>
        <v>786</v>
      </c>
    </row>
    <row r="1362" spans="1:75">
      <c r="A1362" s="170">
        <v>1418</v>
      </c>
      <c r="B1362" s="171">
        <v>46072</v>
      </c>
      <c r="C1362" s="153" t="s">
        <v>97</v>
      </c>
      <c r="D1362" s="130" t="str">
        <f t="shared" si="573"/>
        <v>IG</v>
      </c>
      <c r="E1362" s="172" t="s">
        <v>149</v>
      </c>
      <c r="F1362" s="172" t="s">
        <v>134</v>
      </c>
      <c r="G1362" s="173" t="s">
        <v>150</v>
      </c>
      <c r="H1362" s="173"/>
      <c r="I1362" s="173"/>
      <c r="J1362" s="105">
        <v>200827.1</v>
      </c>
      <c r="K1362" s="197" t="str">
        <f>VLOOKUP(J1362,'[3]Item List (3)'!A$1:B$110000,2,FALSE)</f>
        <v>MNA.OR 4020 </v>
      </c>
      <c r="L1362" s="105">
        <v>260116006</v>
      </c>
      <c r="M1362" s="198" t="str">
        <f t="shared" si="553"/>
        <v>OR</v>
      </c>
      <c r="N1362" s="153">
        <v>30</v>
      </c>
      <c r="O1362" s="199">
        <f t="shared" ref="O1362:O1399" si="574">IFERROR(3600/N1362,"")</f>
        <v>120</v>
      </c>
      <c r="P1362" s="153">
        <v>1</v>
      </c>
      <c r="Q1362" s="153">
        <v>772</v>
      </c>
      <c r="R1362" s="153"/>
      <c r="S1362" s="153">
        <v>1</v>
      </c>
      <c r="T1362" s="153"/>
      <c r="U1362" s="209">
        <f t="shared" si="558"/>
        <v>773</v>
      </c>
      <c r="V1362" s="153">
        <v>420</v>
      </c>
      <c r="W1362" s="153"/>
      <c r="X1362" s="153"/>
      <c r="Y1362" s="153"/>
      <c r="Z1362" s="153"/>
      <c r="AA1362" s="153"/>
      <c r="AB1362" s="153"/>
      <c r="AC1362" s="153"/>
      <c r="AD1362" s="153"/>
      <c r="AE1362" s="153">
        <v>15</v>
      </c>
      <c r="AF1362" s="153"/>
      <c r="AG1362" s="153"/>
      <c r="AH1362" s="153"/>
      <c r="AI1362" s="153"/>
      <c r="AJ1362" s="153"/>
      <c r="AK1362" s="153"/>
      <c r="AL1362" s="153"/>
      <c r="AM1362" s="153"/>
      <c r="AN1362" s="153"/>
      <c r="AO1362" s="153"/>
      <c r="AP1362" s="153">
        <v>30</v>
      </c>
      <c r="AQ1362" s="153"/>
      <c r="AR1362" s="153"/>
      <c r="AS1362" s="153"/>
      <c r="AT1362" s="153"/>
      <c r="AU1362" s="153"/>
      <c r="AV1362" s="153"/>
      <c r="AW1362" s="153"/>
      <c r="AX1362" s="153"/>
      <c r="AY1362" s="153"/>
      <c r="AZ1362" s="153">
        <v>15</v>
      </c>
      <c r="BA1362" s="153"/>
      <c r="BB1362" s="153"/>
      <c r="BC1362" s="153"/>
      <c r="BD1362" s="153"/>
      <c r="BE1362" s="153"/>
      <c r="BF1362" s="153"/>
      <c r="BG1362" s="223">
        <f t="shared" si="561"/>
        <v>480</v>
      </c>
      <c r="BH1362" s="224">
        <f t="shared" si="571"/>
        <v>8</v>
      </c>
      <c r="BI1362" s="225">
        <f t="shared" si="563"/>
        <v>7</v>
      </c>
      <c r="BJ1362" s="225">
        <f t="shared" si="564"/>
        <v>87.5</v>
      </c>
      <c r="BK1362" s="226">
        <f t="shared" si="565"/>
        <v>92.0238095238095</v>
      </c>
      <c r="BL1362" s="226">
        <f t="shared" si="566"/>
        <v>99.8706338939198</v>
      </c>
      <c r="BM1362" s="226">
        <f t="shared" si="555"/>
        <v>80.4166666666667</v>
      </c>
      <c r="BN1362" s="237">
        <f t="shared" si="567"/>
        <v>0.5</v>
      </c>
      <c r="BO1362" s="237">
        <f t="shared" si="568"/>
        <v>900</v>
      </c>
      <c r="BP1362" s="237">
        <f t="shared" si="569"/>
        <v>0.5</v>
      </c>
      <c r="BQ1362" s="238">
        <f t="shared" si="570"/>
        <v>60</v>
      </c>
      <c r="BR1362" s="140">
        <v>1</v>
      </c>
      <c r="BW1362" s="153">
        <f t="shared" si="562"/>
        <v>772</v>
      </c>
    </row>
    <row r="1363" spans="1:75">
      <c r="A1363" s="170">
        <v>1419</v>
      </c>
      <c r="B1363" s="171">
        <v>46072</v>
      </c>
      <c r="C1363" s="153" t="s">
        <v>99</v>
      </c>
      <c r="D1363" s="130" t="str">
        <f t="shared" si="573"/>
        <v>IG</v>
      </c>
      <c r="E1363" s="172" t="s">
        <v>149</v>
      </c>
      <c r="F1363" s="172" t="s">
        <v>134</v>
      </c>
      <c r="G1363" s="173" t="s">
        <v>143</v>
      </c>
      <c r="H1363" s="173"/>
      <c r="I1363" s="173"/>
      <c r="J1363" s="105">
        <v>200827.1</v>
      </c>
      <c r="K1363" s="197" t="str">
        <f>VLOOKUP(J1363,'[3]Item List (3)'!A$1:B$110000,2,FALSE)</f>
        <v>MNA.OR 4020 </v>
      </c>
      <c r="L1363" s="105">
        <v>260116006</v>
      </c>
      <c r="M1363" s="198" t="str">
        <f t="shared" si="553"/>
        <v>OR</v>
      </c>
      <c r="N1363" s="153">
        <v>30</v>
      </c>
      <c r="O1363" s="199">
        <f t="shared" si="574"/>
        <v>120</v>
      </c>
      <c r="P1363" s="153">
        <v>1</v>
      </c>
      <c r="Q1363" s="153">
        <v>793</v>
      </c>
      <c r="R1363" s="153"/>
      <c r="S1363" s="153">
        <v>2</v>
      </c>
      <c r="T1363" s="153"/>
      <c r="U1363" s="209">
        <f t="shared" si="558"/>
        <v>795</v>
      </c>
      <c r="V1363" s="153">
        <v>450</v>
      </c>
      <c r="W1363" s="153"/>
      <c r="X1363" s="153"/>
      <c r="Y1363" s="153"/>
      <c r="Z1363" s="153"/>
      <c r="AA1363" s="153"/>
      <c r="AB1363" s="153"/>
      <c r="AC1363" s="153"/>
      <c r="AD1363" s="153"/>
      <c r="AE1363" s="153">
        <v>10</v>
      </c>
      <c r="AF1363" s="153"/>
      <c r="AG1363" s="153"/>
      <c r="AH1363" s="153"/>
      <c r="AI1363" s="153"/>
      <c r="AJ1363" s="153"/>
      <c r="AK1363" s="153"/>
      <c r="AL1363" s="153"/>
      <c r="AM1363" s="153"/>
      <c r="AN1363" s="153"/>
      <c r="AO1363" s="153"/>
      <c r="AP1363" s="153">
        <v>20</v>
      </c>
      <c r="AQ1363" s="153"/>
      <c r="AR1363" s="153"/>
      <c r="AS1363" s="153"/>
      <c r="AT1363" s="153"/>
      <c r="AU1363" s="153"/>
      <c r="AV1363" s="153"/>
      <c r="AW1363" s="153"/>
      <c r="AX1363" s="153"/>
      <c r="AY1363" s="153"/>
      <c r="AZ1363" s="153"/>
      <c r="BA1363" s="153"/>
      <c r="BB1363" s="153"/>
      <c r="BC1363" s="153"/>
      <c r="BD1363" s="153"/>
      <c r="BE1363" s="153"/>
      <c r="BF1363" s="153"/>
      <c r="BG1363" s="223">
        <f t="shared" si="561"/>
        <v>480</v>
      </c>
      <c r="BH1363" s="224">
        <f t="shared" si="571"/>
        <v>8</v>
      </c>
      <c r="BI1363" s="225">
        <f t="shared" si="563"/>
        <v>7.5</v>
      </c>
      <c r="BJ1363" s="225">
        <f t="shared" si="564"/>
        <v>93.75</v>
      </c>
      <c r="BK1363" s="226">
        <f t="shared" si="565"/>
        <v>88.3333333333333</v>
      </c>
      <c r="BL1363" s="226">
        <f t="shared" si="566"/>
        <v>99.748427672956</v>
      </c>
      <c r="BM1363" s="226">
        <f t="shared" si="555"/>
        <v>82.6041666666667</v>
      </c>
      <c r="BN1363" s="237">
        <f t="shared" si="567"/>
        <v>0.333333333333333</v>
      </c>
      <c r="BO1363" s="237">
        <f t="shared" si="568"/>
        <v>920</v>
      </c>
      <c r="BP1363" s="237">
        <f t="shared" si="569"/>
        <v>0.166666666666667</v>
      </c>
      <c r="BQ1363" s="238">
        <f t="shared" si="570"/>
        <v>20</v>
      </c>
      <c r="BW1363" s="153">
        <f t="shared" si="562"/>
        <v>793</v>
      </c>
    </row>
    <row r="1364" spans="1:75">
      <c r="A1364" s="170">
        <v>1420</v>
      </c>
      <c r="B1364" s="171">
        <v>46072</v>
      </c>
      <c r="C1364" s="153" t="s">
        <v>97</v>
      </c>
      <c r="D1364" s="130" t="str">
        <f t="shared" si="573"/>
        <v>IG</v>
      </c>
      <c r="E1364" s="172" t="s">
        <v>152</v>
      </c>
      <c r="F1364" s="172"/>
      <c r="G1364" s="173"/>
      <c r="H1364" s="173"/>
      <c r="I1364" s="173"/>
      <c r="J1364" s="105"/>
      <c r="K1364" s="197" t="e">
        <f>VLOOKUP(J1364,'[3]Item List (3)'!A$1:B$110000,2,FALSE)</f>
        <v>#N/A</v>
      </c>
      <c r="L1364" s="105"/>
      <c r="M1364" s="198" t="str">
        <f t="shared" si="553"/>
        <v>IR</v>
      </c>
      <c r="N1364" s="153"/>
      <c r="O1364" s="199" t="str">
        <f t="shared" si="574"/>
        <v/>
      </c>
      <c r="P1364" s="153"/>
      <c r="Q1364" s="153"/>
      <c r="R1364" s="153"/>
      <c r="S1364" s="153"/>
      <c r="T1364" s="153"/>
      <c r="U1364" s="209">
        <f t="shared" si="558"/>
        <v>0</v>
      </c>
      <c r="V1364" s="153"/>
      <c r="W1364" s="153"/>
      <c r="X1364" s="153"/>
      <c r="Y1364" s="153"/>
      <c r="Z1364" s="153"/>
      <c r="AA1364" s="153"/>
      <c r="AB1364" s="153"/>
      <c r="AC1364" s="153"/>
      <c r="AD1364" s="153"/>
      <c r="AE1364" s="153"/>
      <c r="AF1364" s="153"/>
      <c r="AG1364" s="153"/>
      <c r="AH1364" s="153"/>
      <c r="AI1364" s="153"/>
      <c r="AJ1364" s="153"/>
      <c r="AK1364" s="153"/>
      <c r="AL1364" s="153"/>
      <c r="AM1364" s="153"/>
      <c r="AN1364" s="153"/>
      <c r="AO1364" s="153"/>
      <c r="AP1364" s="153"/>
      <c r="AQ1364" s="153"/>
      <c r="AR1364" s="153">
        <v>480</v>
      </c>
      <c r="AS1364" s="153"/>
      <c r="AT1364" s="153"/>
      <c r="AU1364" s="153"/>
      <c r="AV1364" s="153"/>
      <c r="AW1364" s="153"/>
      <c r="AX1364" s="153"/>
      <c r="AY1364" s="153"/>
      <c r="AZ1364" s="153"/>
      <c r="BA1364" s="153"/>
      <c r="BB1364" s="153"/>
      <c r="BC1364" s="153"/>
      <c r="BD1364" s="153"/>
      <c r="BE1364" s="153"/>
      <c r="BF1364" s="153"/>
      <c r="BG1364" s="223">
        <f t="shared" si="561"/>
        <v>480</v>
      </c>
      <c r="BH1364" s="224">
        <f t="shared" si="571"/>
        <v>8</v>
      </c>
      <c r="BI1364" s="225">
        <f t="shared" si="563"/>
        <v>0</v>
      </c>
      <c r="BJ1364" s="225">
        <f t="shared" si="564"/>
        <v>0</v>
      </c>
      <c r="BK1364" s="226">
        <f t="shared" si="565"/>
        <v>0</v>
      </c>
      <c r="BL1364" s="226">
        <f t="shared" si="566"/>
        <v>0</v>
      </c>
      <c r="BM1364" s="226">
        <f t="shared" si="555"/>
        <v>0</v>
      </c>
      <c r="BN1364" s="237">
        <f t="shared" si="567"/>
        <v>0</v>
      </c>
      <c r="BO1364" s="237">
        <f t="shared" si="568"/>
        <v>0</v>
      </c>
      <c r="BP1364" s="237">
        <f t="shared" si="569"/>
        <v>8</v>
      </c>
      <c r="BQ1364" s="238">
        <f t="shared" si="570"/>
        <v>0</v>
      </c>
      <c r="BW1364" s="153">
        <f t="shared" si="562"/>
        <v>0</v>
      </c>
    </row>
    <row r="1365" spans="1:75">
      <c r="A1365" s="170">
        <v>1421</v>
      </c>
      <c r="B1365" s="171">
        <v>46072</v>
      </c>
      <c r="C1365" s="153" t="s">
        <v>99</v>
      </c>
      <c r="D1365" s="130" t="str">
        <f t="shared" si="573"/>
        <v>IG</v>
      </c>
      <c r="E1365" s="172" t="s">
        <v>152</v>
      </c>
      <c r="F1365" s="172"/>
      <c r="G1365" s="173"/>
      <c r="H1365" s="173"/>
      <c r="I1365" s="173"/>
      <c r="J1365" s="105"/>
      <c r="K1365" s="197" t="e">
        <f>VLOOKUP(J1365,'[3]Item List (3)'!A$1:B$110000,2,FALSE)</f>
        <v>#N/A</v>
      </c>
      <c r="L1365" s="105"/>
      <c r="M1365" s="198" t="str">
        <f t="shared" si="553"/>
        <v>IR</v>
      </c>
      <c r="N1365" s="153"/>
      <c r="O1365" s="199" t="str">
        <f t="shared" si="574"/>
        <v/>
      </c>
      <c r="P1365" s="153"/>
      <c r="Q1365" s="153"/>
      <c r="R1365" s="153"/>
      <c r="S1365" s="153"/>
      <c r="T1365" s="153"/>
      <c r="U1365" s="209">
        <f t="shared" si="558"/>
        <v>0</v>
      </c>
      <c r="V1365" s="153"/>
      <c r="W1365" s="153"/>
      <c r="X1365" s="153"/>
      <c r="Y1365" s="153"/>
      <c r="Z1365" s="153"/>
      <c r="AA1365" s="153"/>
      <c r="AB1365" s="153"/>
      <c r="AC1365" s="153"/>
      <c r="AD1365" s="153"/>
      <c r="AE1365" s="153"/>
      <c r="AF1365" s="153"/>
      <c r="AG1365" s="153"/>
      <c r="AH1365" s="153"/>
      <c r="AI1365" s="153"/>
      <c r="AJ1365" s="153"/>
      <c r="AK1365" s="153"/>
      <c r="AL1365" s="153"/>
      <c r="AM1365" s="153"/>
      <c r="AN1365" s="153"/>
      <c r="AO1365" s="153"/>
      <c r="AP1365" s="153"/>
      <c r="AQ1365" s="153"/>
      <c r="AR1365" s="153"/>
      <c r="AS1365" s="153"/>
      <c r="AT1365" s="153"/>
      <c r="AU1365" s="153"/>
      <c r="AV1365" s="153"/>
      <c r="AW1365" s="153"/>
      <c r="AX1365" s="153"/>
      <c r="AY1365" s="153"/>
      <c r="AZ1365" s="153"/>
      <c r="BA1365" s="153"/>
      <c r="BB1365" s="153"/>
      <c r="BC1365" s="153"/>
      <c r="BD1365" s="153"/>
      <c r="BE1365" s="153"/>
      <c r="BF1365" s="153">
        <v>480</v>
      </c>
      <c r="BG1365" s="223">
        <f t="shared" si="561"/>
        <v>480</v>
      </c>
      <c r="BH1365" s="224">
        <f t="shared" si="571"/>
        <v>8</v>
      </c>
      <c r="BI1365" s="225">
        <f t="shared" si="563"/>
        <v>0</v>
      </c>
      <c r="BJ1365" s="225">
        <f t="shared" si="564"/>
        <v>0</v>
      </c>
      <c r="BK1365" s="226">
        <f t="shared" si="565"/>
        <v>0</v>
      </c>
      <c r="BL1365" s="226">
        <f t="shared" si="566"/>
        <v>0</v>
      </c>
      <c r="BM1365" s="226">
        <f t="shared" si="555"/>
        <v>0</v>
      </c>
      <c r="BN1365" s="237">
        <f t="shared" si="567"/>
        <v>8</v>
      </c>
      <c r="BO1365" s="237">
        <f t="shared" si="568"/>
        <v>0</v>
      </c>
      <c r="BP1365" s="237">
        <f t="shared" si="569"/>
        <v>0</v>
      </c>
      <c r="BQ1365" s="238">
        <f t="shared" si="570"/>
        <v>0</v>
      </c>
      <c r="BW1365" s="153">
        <f t="shared" si="562"/>
        <v>0</v>
      </c>
    </row>
    <row r="1366" spans="1:75">
      <c r="A1366" s="170">
        <v>1422</v>
      </c>
      <c r="B1366" s="171">
        <v>46072</v>
      </c>
      <c r="C1366" s="153" t="s">
        <v>97</v>
      </c>
      <c r="D1366" s="130" t="str">
        <f t="shared" si="573"/>
        <v>IG</v>
      </c>
      <c r="E1366" s="172" t="s">
        <v>153</v>
      </c>
      <c r="F1366" s="172"/>
      <c r="G1366" s="173"/>
      <c r="H1366" s="173"/>
      <c r="I1366" s="173"/>
      <c r="J1366" s="105"/>
      <c r="K1366" s="197" t="e">
        <f>VLOOKUP(J1366,'[3]Item List (3)'!A$1:B$110000,2,FALSE)</f>
        <v>#N/A</v>
      </c>
      <c r="L1366" s="105"/>
      <c r="M1366" s="198" t="str">
        <f>IF((LEFT(J1366))="2",$L$2,$J$2)</f>
        <v>IR</v>
      </c>
      <c r="N1366" s="153"/>
      <c r="O1366" s="199" t="str">
        <f t="shared" si="574"/>
        <v/>
      </c>
      <c r="P1366" s="153"/>
      <c r="Q1366" s="153"/>
      <c r="R1366" s="153"/>
      <c r="S1366" s="153"/>
      <c r="T1366" s="153"/>
      <c r="U1366" s="209">
        <f t="shared" si="558"/>
        <v>0</v>
      </c>
      <c r="V1366" s="153"/>
      <c r="W1366" s="153"/>
      <c r="X1366" s="153"/>
      <c r="Y1366" s="153"/>
      <c r="Z1366" s="153"/>
      <c r="AA1366" s="153"/>
      <c r="AB1366" s="153"/>
      <c r="AC1366" s="153"/>
      <c r="AD1366" s="153"/>
      <c r="AE1366" s="153"/>
      <c r="AF1366" s="153"/>
      <c r="AG1366" s="153"/>
      <c r="AH1366" s="153"/>
      <c r="AI1366" s="153"/>
      <c r="AJ1366" s="153"/>
      <c r="AK1366" s="153"/>
      <c r="AL1366" s="153"/>
      <c r="AM1366" s="153"/>
      <c r="AN1366" s="153"/>
      <c r="AO1366" s="153"/>
      <c r="AP1366" s="153"/>
      <c r="AQ1366" s="153"/>
      <c r="AR1366" s="153">
        <v>480</v>
      </c>
      <c r="AS1366" s="153"/>
      <c r="AT1366" s="153"/>
      <c r="AU1366" s="153"/>
      <c r="AV1366" s="153"/>
      <c r="AW1366" s="153"/>
      <c r="AX1366" s="153"/>
      <c r="AY1366" s="153"/>
      <c r="AZ1366" s="153"/>
      <c r="BA1366" s="153"/>
      <c r="BB1366" s="153"/>
      <c r="BC1366" s="153"/>
      <c r="BD1366" s="153"/>
      <c r="BE1366" s="153"/>
      <c r="BF1366" s="153"/>
      <c r="BG1366" s="223">
        <f t="shared" si="561"/>
        <v>480</v>
      </c>
      <c r="BH1366" s="224">
        <f t="shared" si="571"/>
        <v>8</v>
      </c>
      <c r="BI1366" s="225">
        <f t="shared" si="563"/>
        <v>0</v>
      </c>
      <c r="BJ1366" s="225">
        <f t="shared" si="564"/>
        <v>0</v>
      </c>
      <c r="BK1366" s="226">
        <f t="shared" si="565"/>
        <v>0</v>
      </c>
      <c r="BL1366" s="226">
        <f t="shared" si="566"/>
        <v>0</v>
      </c>
      <c r="BM1366" s="226">
        <f t="shared" si="555"/>
        <v>0</v>
      </c>
      <c r="BN1366" s="237">
        <f t="shared" si="567"/>
        <v>0</v>
      </c>
      <c r="BO1366" s="237">
        <f t="shared" si="568"/>
        <v>0</v>
      </c>
      <c r="BP1366" s="237">
        <f t="shared" si="569"/>
        <v>8</v>
      </c>
      <c r="BQ1366" s="238">
        <f t="shared" si="570"/>
        <v>0</v>
      </c>
      <c r="BW1366" s="153">
        <f t="shared" si="562"/>
        <v>0</v>
      </c>
    </row>
    <row r="1367" spans="1:75">
      <c r="A1367" s="170">
        <v>1423</v>
      </c>
      <c r="B1367" s="171">
        <v>46072</v>
      </c>
      <c r="C1367" s="153" t="s">
        <v>99</v>
      </c>
      <c r="D1367" s="130" t="str">
        <f t="shared" si="573"/>
        <v>IG</v>
      </c>
      <c r="E1367" s="172" t="s">
        <v>153</v>
      </c>
      <c r="F1367" s="172" t="s">
        <v>134</v>
      </c>
      <c r="G1367" s="173" t="s">
        <v>142</v>
      </c>
      <c r="H1367" s="173"/>
      <c r="I1367" s="173"/>
      <c r="J1367" s="105">
        <v>208417</v>
      </c>
      <c r="K1367" s="197" t="str">
        <f>VLOOKUP(J1367,'[3]Item List (3)'!A$1:B$110000,2,FALSE)</f>
        <v>JC.OR 8008 </v>
      </c>
      <c r="L1367" s="105">
        <v>260110013</v>
      </c>
      <c r="M1367" s="198" t="str">
        <f>IF((LEFT(J1367))="2",$L$2,$J$2)</f>
        <v>OR</v>
      </c>
      <c r="N1367" s="153">
        <v>30</v>
      </c>
      <c r="O1367" s="199">
        <f t="shared" si="574"/>
        <v>120</v>
      </c>
      <c r="P1367" s="153">
        <v>1</v>
      </c>
      <c r="Q1367" s="153">
        <v>200</v>
      </c>
      <c r="R1367" s="153"/>
      <c r="S1367" s="153"/>
      <c r="T1367" s="153"/>
      <c r="U1367" s="209">
        <f t="shared" si="558"/>
        <v>200</v>
      </c>
      <c r="V1367" s="153">
        <v>120</v>
      </c>
      <c r="W1367" s="153"/>
      <c r="X1367" s="153"/>
      <c r="Y1367" s="153"/>
      <c r="Z1367" s="153"/>
      <c r="AA1367" s="153"/>
      <c r="AB1367" s="153"/>
      <c r="AC1367" s="153"/>
      <c r="AD1367" s="153"/>
      <c r="AE1367" s="153"/>
      <c r="AF1367" s="153"/>
      <c r="AG1367" s="153"/>
      <c r="AH1367" s="153"/>
      <c r="AI1367" s="153"/>
      <c r="AJ1367" s="153"/>
      <c r="AK1367" s="153"/>
      <c r="AL1367" s="153"/>
      <c r="AM1367" s="153"/>
      <c r="AN1367" s="153"/>
      <c r="AO1367" s="153"/>
      <c r="AP1367" s="153"/>
      <c r="AQ1367" s="153"/>
      <c r="AR1367" s="153">
        <v>360</v>
      </c>
      <c r="AS1367" s="153"/>
      <c r="AT1367" s="153"/>
      <c r="AU1367" s="153"/>
      <c r="AV1367" s="153"/>
      <c r="AW1367" s="153"/>
      <c r="AX1367" s="153"/>
      <c r="AY1367" s="153"/>
      <c r="AZ1367" s="153"/>
      <c r="BA1367" s="153"/>
      <c r="BB1367" s="153"/>
      <c r="BC1367" s="153"/>
      <c r="BD1367" s="153"/>
      <c r="BE1367" s="153"/>
      <c r="BF1367" s="153"/>
      <c r="BG1367" s="223">
        <f t="shared" si="561"/>
        <v>480</v>
      </c>
      <c r="BH1367" s="224">
        <f t="shared" si="571"/>
        <v>8</v>
      </c>
      <c r="BI1367" s="225">
        <f t="shared" si="563"/>
        <v>2</v>
      </c>
      <c r="BJ1367" s="225">
        <f t="shared" si="564"/>
        <v>25</v>
      </c>
      <c r="BK1367" s="226">
        <f t="shared" si="565"/>
        <v>83.3333333333333</v>
      </c>
      <c r="BL1367" s="226">
        <f t="shared" si="566"/>
        <v>100</v>
      </c>
      <c r="BM1367" s="226">
        <f t="shared" si="555"/>
        <v>20.8333333333333</v>
      </c>
      <c r="BN1367" s="237">
        <f t="shared" si="567"/>
        <v>0</v>
      </c>
      <c r="BO1367" s="237">
        <f t="shared" si="568"/>
        <v>960</v>
      </c>
      <c r="BP1367" s="237">
        <f t="shared" si="569"/>
        <v>6</v>
      </c>
      <c r="BQ1367" s="238">
        <f t="shared" si="570"/>
        <v>720</v>
      </c>
      <c r="BW1367" s="153">
        <f t="shared" si="562"/>
        <v>200</v>
      </c>
    </row>
    <row r="1368" spans="1:75">
      <c r="A1368" s="170">
        <v>1424</v>
      </c>
      <c r="B1368" s="171">
        <v>46072</v>
      </c>
      <c r="C1368" s="153" t="s">
        <v>97</v>
      </c>
      <c r="D1368" s="130" t="str">
        <f t="shared" si="573"/>
        <v>IG</v>
      </c>
      <c r="E1368" s="172" t="s">
        <v>156</v>
      </c>
      <c r="F1368" s="172"/>
      <c r="G1368" s="173"/>
      <c r="H1368" s="173"/>
      <c r="I1368" s="173"/>
      <c r="J1368" s="105"/>
      <c r="K1368" s="197" t="e">
        <f>VLOOKUP(J1368,'[3]Item List (3)'!A$1:B$110000,2,FALSE)</f>
        <v>#N/A</v>
      </c>
      <c r="L1368" s="105"/>
      <c r="M1368" s="198" t="str">
        <f>IF((LEFT(J1368))="2",$L$2,$J$2)</f>
        <v>IR</v>
      </c>
      <c r="N1368" s="153"/>
      <c r="O1368" s="199" t="str">
        <f t="shared" si="574"/>
        <v/>
      </c>
      <c r="P1368" s="153"/>
      <c r="Q1368" s="153"/>
      <c r="R1368" s="153"/>
      <c r="S1368" s="153"/>
      <c r="T1368" s="153"/>
      <c r="U1368" s="209">
        <f t="shared" si="558"/>
        <v>0</v>
      </c>
      <c r="V1368" s="153"/>
      <c r="W1368" s="153"/>
      <c r="X1368" s="153"/>
      <c r="Y1368" s="153"/>
      <c r="Z1368" s="153"/>
      <c r="AA1368" s="153"/>
      <c r="AB1368" s="153"/>
      <c r="AC1368" s="153"/>
      <c r="AD1368" s="153"/>
      <c r="AE1368" s="153"/>
      <c r="AF1368" s="153"/>
      <c r="AG1368" s="153"/>
      <c r="AH1368" s="153"/>
      <c r="AI1368" s="153"/>
      <c r="AJ1368" s="153"/>
      <c r="AK1368" s="153"/>
      <c r="AL1368" s="153"/>
      <c r="AM1368" s="153"/>
      <c r="AN1368" s="153"/>
      <c r="AO1368" s="153"/>
      <c r="AP1368" s="153"/>
      <c r="AQ1368" s="153"/>
      <c r="AR1368" s="153">
        <v>480</v>
      </c>
      <c r="AS1368" s="153"/>
      <c r="AT1368" s="153"/>
      <c r="AU1368" s="153"/>
      <c r="AV1368" s="153"/>
      <c r="AW1368" s="153"/>
      <c r="AX1368" s="153"/>
      <c r="AY1368" s="153"/>
      <c r="AZ1368" s="153"/>
      <c r="BA1368" s="153"/>
      <c r="BB1368" s="153"/>
      <c r="BC1368" s="153"/>
      <c r="BD1368" s="153"/>
      <c r="BE1368" s="153"/>
      <c r="BF1368" s="153"/>
      <c r="BG1368" s="223">
        <f t="shared" si="561"/>
        <v>480</v>
      </c>
      <c r="BH1368" s="224">
        <f t="shared" si="571"/>
        <v>8</v>
      </c>
      <c r="BI1368" s="225">
        <f t="shared" si="563"/>
        <v>0</v>
      </c>
      <c r="BJ1368" s="225">
        <f t="shared" si="564"/>
        <v>0</v>
      </c>
      <c r="BK1368" s="226">
        <f t="shared" si="565"/>
        <v>0</v>
      </c>
      <c r="BL1368" s="226">
        <f t="shared" si="566"/>
        <v>0</v>
      </c>
      <c r="BM1368" s="226">
        <f t="shared" si="555"/>
        <v>0</v>
      </c>
      <c r="BN1368" s="237">
        <f t="shared" si="567"/>
        <v>0</v>
      </c>
      <c r="BO1368" s="237">
        <f t="shared" si="568"/>
        <v>0</v>
      </c>
      <c r="BP1368" s="237">
        <f t="shared" si="569"/>
        <v>8</v>
      </c>
      <c r="BQ1368" s="238">
        <f t="shared" si="570"/>
        <v>0</v>
      </c>
      <c r="BW1368" s="153">
        <f t="shared" si="562"/>
        <v>0</v>
      </c>
    </row>
    <row r="1369" spans="1:75">
      <c r="A1369" s="170">
        <v>1425</v>
      </c>
      <c r="B1369" s="171">
        <v>46072</v>
      </c>
      <c r="C1369" s="153" t="s">
        <v>99</v>
      </c>
      <c r="D1369" s="130" t="str">
        <f t="shared" si="573"/>
        <v>IG</v>
      </c>
      <c r="E1369" s="172" t="s">
        <v>156</v>
      </c>
      <c r="F1369" s="172"/>
      <c r="G1369" s="173"/>
      <c r="H1369" s="173"/>
      <c r="I1369" s="173"/>
      <c r="J1369" s="105"/>
      <c r="K1369" s="197" t="e">
        <f>VLOOKUP(J1369,'[3]Item List (3)'!A$1:B$110000,2,FALSE)</f>
        <v>#N/A</v>
      </c>
      <c r="L1369" s="105"/>
      <c r="M1369" s="198" t="str">
        <f>IF((LEFT(J1369))="2",$L$2,$J$2)</f>
        <v>IR</v>
      </c>
      <c r="N1369" s="153"/>
      <c r="O1369" s="199" t="str">
        <f t="shared" si="574"/>
        <v/>
      </c>
      <c r="P1369" s="153"/>
      <c r="Q1369" s="153"/>
      <c r="R1369" s="153"/>
      <c r="S1369" s="153"/>
      <c r="T1369" s="153"/>
      <c r="U1369" s="209">
        <f t="shared" si="558"/>
        <v>0</v>
      </c>
      <c r="V1369" s="153"/>
      <c r="W1369" s="153"/>
      <c r="X1369" s="153"/>
      <c r="Y1369" s="153"/>
      <c r="Z1369" s="153"/>
      <c r="AA1369" s="153"/>
      <c r="AB1369" s="153"/>
      <c r="AC1369" s="153"/>
      <c r="AD1369" s="153"/>
      <c r="AE1369" s="153"/>
      <c r="AF1369" s="153"/>
      <c r="AG1369" s="153"/>
      <c r="AH1369" s="153"/>
      <c r="AI1369" s="153"/>
      <c r="AJ1369" s="153"/>
      <c r="AK1369" s="153"/>
      <c r="AL1369" s="153"/>
      <c r="AM1369" s="153"/>
      <c r="AN1369" s="153"/>
      <c r="AO1369" s="153"/>
      <c r="AP1369" s="153"/>
      <c r="AQ1369" s="153"/>
      <c r="AR1369" s="153">
        <v>480</v>
      </c>
      <c r="AS1369" s="153"/>
      <c r="AT1369" s="153"/>
      <c r="AU1369" s="153"/>
      <c r="AV1369" s="153"/>
      <c r="AW1369" s="153"/>
      <c r="AX1369" s="153"/>
      <c r="AY1369" s="153"/>
      <c r="AZ1369" s="153"/>
      <c r="BA1369" s="153"/>
      <c r="BB1369" s="153"/>
      <c r="BC1369" s="153"/>
      <c r="BD1369" s="153"/>
      <c r="BE1369" s="153"/>
      <c r="BF1369" s="153"/>
      <c r="BG1369" s="223">
        <f t="shared" si="561"/>
        <v>480</v>
      </c>
      <c r="BH1369" s="224">
        <f t="shared" si="571"/>
        <v>8</v>
      </c>
      <c r="BI1369" s="225">
        <f t="shared" si="563"/>
        <v>0</v>
      </c>
      <c r="BJ1369" s="225">
        <f t="shared" si="564"/>
        <v>0</v>
      </c>
      <c r="BK1369" s="226">
        <f t="shared" si="565"/>
        <v>0</v>
      </c>
      <c r="BL1369" s="226">
        <f t="shared" si="566"/>
        <v>0</v>
      </c>
      <c r="BM1369" s="226">
        <f t="shared" si="555"/>
        <v>0</v>
      </c>
      <c r="BN1369" s="237">
        <f t="shared" si="567"/>
        <v>0</v>
      </c>
      <c r="BO1369" s="237">
        <f t="shared" si="568"/>
        <v>0</v>
      </c>
      <c r="BP1369" s="237">
        <f t="shared" si="569"/>
        <v>8</v>
      </c>
      <c r="BQ1369" s="238">
        <f t="shared" si="570"/>
        <v>0</v>
      </c>
      <c r="BW1369" s="153">
        <f t="shared" si="562"/>
        <v>0</v>
      </c>
    </row>
    <row r="1370" spans="1:75">
      <c r="A1370" s="170">
        <v>1426</v>
      </c>
      <c r="B1370" s="171">
        <v>46072</v>
      </c>
      <c r="C1370" s="153" t="s">
        <v>97</v>
      </c>
      <c r="D1370" s="130" t="str">
        <f t="shared" si="573"/>
        <v>IG</v>
      </c>
      <c r="E1370" s="172" t="s">
        <v>158</v>
      </c>
      <c r="F1370" s="172" t="s">
        <v>134</v>
      </c>
      <c r="G1370" s="173" t="s">
        <v>126</v>
      </c>
      <c r="H1370" s="173"/>
      <c r="I1370" s="173"/>
      <c r="J1370" s="105">
        <v>104246</v>
      </c>
      <c r="K1370" s="197" t="str">
        <f>VLOOKUP(J1370,'[3]Item List (3)'!A$1:B$110000,2,FALSE)</f>
        <v>IN. 208</v>
      </c>
      <c r="L1370" s="105">
        <v>260129016</v>
      </c>
      <c r="M1370" s="198" t="str">
        <f>IF((LEFT(J1370))="2",$L$2,$J$2)</f>
        <v>IR</v>
      </c>
      <c r="N1370" s="153">
        <v>30</v>
      </c>
      <c r="O1370" s="199">
        <f t="shared" si="574"/>
        <v>120</v>
      </c>
      <c r="P1370" s="153">
        <v>1</v>
      </c>
      <c r="Q1370" s="153">
        <v>598</v>
      </c>
      <c r="R1370" s="153">
        <v>23</v>
      </c>
      <c r="S1370" s="153">
        <v>1</v>
      </c>
      <c r="T1370" s="153"/>
      <c r="U1370" s="209">
        <f t="shared" si="558"/>
        <v>599</v>
      </c>
      <c r="V1370" s="153">
        <v>350</v>
      </c>
      <c r="W1370" s="153"/>
      <c r="X1370" s="153">
        <v>10</v>
      </c>
      <c r="Y1370" s="153"/>
      <c r="Z1370" s="153"/>
      <c r="AA1370" s="153"/>
      <c r="AB1370" s="153"/>
      <c r="AC1370" s="153"/>
      <c r="AD1370" s="153"/>
      <c r="AE1370" s="153"/>
      <c r="AF1370" s="153"/>
      <c r="AG1370" s="153"/>
      <c r="AH1370" s="153"/>
      <c r="AI1370" s="153"/>
      <c r="AJ1370" s="153"/>
      <c r="AK1370" s="153"/>
      <c r="AL1370" s="153"/>
      <c r="AM1370" s="153"/>
      <c r="AN1370" s="153"/>
      <c r="AO1370" s="153"/>
      <c r="AP1370" s="153">
        <v>10</v>
      </c>
      <c r="AQ1370" s="153"/>
      <c r="AR1370" s="153">
        <v>95</v>
      </c>
      <c r="AS1370" s="153"/>
      <c r="AT1370" s="153"/>
      <c r="AU1370" s="153"/>
      <c r="AV1370" s="153"/>
      <c r="AW1370" s="153"/>
      <c r="AX1370" s="153"/>
      <c r="AY1370" s="153"/>
      <c r="AZ1370" s="153"/>
      <c r="BA1370" s="153"/>
      <c r="BB1370" s="153"/>
      <c r="BC1370" s="153">
        <v>15</v>
      </c>
      <c r="BD1370" s="153"/>
      <c r="BE1370" s="153"/>
      <c r="BF1370" s="153"/>
      <c r="BG1370" s="223">
        <f t="shared" si="561"/>
        <v>480</v>
      </c>
      <c r="BH1370" s="224">
        <f t="shared" si="571"/>
        <v>8</v>
      </c>
      <c r="BI1370" s="225">
        <f t="shared" si="563"/>
        <v>5.83333333333333</v>
      </c>
      <c r="BJ1370" s="225">
        <f t="shared" si="564"/>
        <v>72.9166666666667</v>
      </c>
      <c r="BK1370" s="226">
        <f t="shared" si="565"/>
        <v>85.5714285714286</v>
      </c>
      <c r="BL1370" s="226">
        <f t="shared" si="566"/>
        <v>95.9933222036728</v>
      </c>
      <c r="BM1370" s="226">
        <f t="shared" si="555"/>
        <v>59.8958333333333</v>
      </c>
      <c r="BN1370" s="237">
        <f t="shared" si="567"/>
        <v>0.166666666666667</v>
      </c>
      <c r="BO1370" s="237">
        <f t="shared" si="568"/>
        <v>940</v>
      </c>
      <c r="BP1370" s="237">
        <f t="shared" si="569"/>
        <v>2</v>
      </c>
      <c r="BQ1370" s="238">
        <f t="shared" si="570"/>
        <v>240</v>
      </c>
      <c r="BW1370" s="153">
        <f t="shared" si="562"/>
        <v>598</v>
      </c>
    </row>
    <row r="1371" spans="1:75">
      <c r="A1371" s="170">
        <v>1427</v>
      </c>
      <c r="B1371" s="171">
        <v>46072</v>
      </c>
      <c r="C1371" s="153" t="s">
        <v>99</v>
      </c>
      <c r="D1371" s="130" t="str">
        <f t="shared" si="573"/>
        <v>IG</v>
      </c>
      <c r="E1371" s="172" t="s">
        <v>158</v>
      </c>
      <c r="F1371" s="172" t="s">
        <v>134</v>
      </c>
      <c r="G1371" s="173" t="s">
        <v>126</v>
      </c>
      <c r="H1371" s="173"/>
      <c r="I1371" s="173"/>
      <c r="J1371" s="105">
        <v>104246</v>
      </c>
      <c r="K1371" s="197" t="str">
        <f>VLOOKUP(J1371,'[3]Item List (3)'!A$1:B$110000,2,FALSE)</f>
        <v>IN. 208</v>
      </c>
      <c r="L1371" s="105">
        <v>260129016</v>
      </c>
      <c r="M1371" s="198" t="str">
        <f>IF((LEFT(J1371))="2",$L$2,$J$2)</f>
        <v>IR</v>
      </c>
      <c r="N1371" s="153">
        <v>30</v>
      </c>
      <c r="O1371" s="199">
        <f t="shared" si="574"/>
        <v>120</v>
      </c>
      <c r="P1371" s="153">
        <v>1</v>
      </c>
      <c r="Q1371" s="153">
        <v>235</v>
      </c>
      <c r="R1371" s="153">
        <v>12</v>
      </c>
      <c r="S1371" s="153">
        <v>1</v>
      </c>
      <c r="T1371" s="153"/>
      <c r="U1371" s="209">
        <f t="shared" si="558"/>
        <v>236</v>
      </c>
      <c r="V1371" s="153">
        <v>140</v>
      </c>
      <c r="W1371" s="153"/>
      <c r="X1371" s="153">
        <v>30</v>
      </c>
      <c r="Y1371" s="153"/>
      <c r="Z1371" s="153"/>
      <c r="AA1371" s="153"/>
      <c r="AB1371" s="153"/>
      <c r="AC1371" s="153"/>
      <c r="AD1371" s="153"/>
      <c r="AE1371" s="153"/>
      <c r="AF1371" s="153"/>
      <c r="AG1371" s="153"/>
      <c r="AH1371" s="153"/>
      <c r="AI1371" s="153"/>
      <c r="AJ1371" s="153"/>
      <c r="AK1371" s="153"/>
      <c r="AL1371" s="153"/>
      <c r="AM1371" s="153"/>
      <c r="AN1371" s="153"/>
      <c r="AO1371" s="153"/>
      <c r="AP1371" s="153">
        <v>10</v>
      </c>
      <c r="AQ1371" s="153"/>
      <c r="AR1371" s="153">
        <v>300</v>
      </c>
      <c r="AS1371" s="153"/>
      <c r="AT1371" s="153"/>
      <c r="AU1371" s="153"/>
      <c r="AV1371" s="153"/>
      <c r="AW1371" s="153"/>
      <c r="AX1371" s="153"/>
      <c r="AY1371" s="153"/>
      <c r="AZ1371" s="153"/>
      <c r="BA1371" s="153"/>
      <c r="BB1371" s="153"/>
      <c r="BC1371" s="153"/>
      <c r="BD1371" s="153"/>
      <c r="BE1371" s="153"/>
      <c r="BF1371" s="153"/>
      <c r="BG1371" s="223">
        <f t="shared" si="561"/>
        <v>480</v>
      </c>
      <c r="BH1371" s="224">
        <f t="shared" si="571"/>
        <v>8</v>
      </c>
      <c r="BI1371" s="225">
        <f t="shared" si="563"/>
        <v>2.33333333333333</v>
      </c>
      <c r="BJ1371" s="225">
        <f t="shared" si="564"/>
        <v>29.1666666666667</v>
      </c>
      <c r="BK1371" s="226">
        <f t="shared" si="565"/>
        <v>84.2857142857143</v>
      </c>
      <c r="BL1371" s="226">
        <f t="shared" si="566"/>
        <v>94.4915254237288</v>
      </c>
      <c r="BM1371" s="226">
        <f t="shared" si="555"/>
        <v>23.2291666666667</v>
      </c>
      <c r="BN1371" s="237">
        <f t="shared" si="567"/>
        <v>0.166666666666667</v>
      </c>
      <c r="BO1371" s="237">
        <f t="shared" si="568"/>
        <v>940</v>
      </c>
      <c r="BP1371" s="237">
        <f t="shared" si="569"/>
        <v>5.5</v>
      </c>
      <c r="BQ1371" s="238">
        <f t="shared" si="570"/>
        <v>660</v>
      </c>
      <c r="BW1371" s="153">
        <f t="shared" si="562"/>
        <v>235</v>
      </c>
    </row>
    <row r="1372" spans="1:75">
      <c r="A1372" s="170">
        <v>1428</v>
      </c>
      <c r="B1372" s="171">
        <v>46072</v>
      </c>
      <c r="C1372" s="153" t="s">
        <v>97</v>
      </c>
      <c r="D1372" s="130" t="str">
        <f t="shared" si="573"/>
        <v>HO</v>
      </c>
      <c r="E1372" s="172" t="s">
        <v>159</v>
      </c>
      <c r="F1372" s="172" t="s">
        <v>160</v>
      </c>
      <c r="G1372" s="173" t="s">
        <v>188</v>
      </c>
      <c r="H1372" s="173"/>
      <c r="I1372" s="173"/>
      <c r="J1372" s="105">
        <v>100282.4</v>
      </c>
      <c r="K1372" s="197" t="str">
        <f>VLOOKUP(J1372,'[3]Item List (3)'!A$1:B$110000,2,FALSE)</f>
        <v>D.IR 14537 SPL </v>
      </c>
      <c r="L1372" s="105">
        <v>251225005</v>
      </c>
      <c r="M1372" s="198" t="str">
        <f>IF((LEFT(J1372))="2",$L$2,$J$2)</f>
        <v>IR</v>
      </c>
      <c r="N1372" s="153">
        <v>70</v>
      </c>
      <c r="O1372" s="199">
        <f t="shared" si="574"/>
        <v>51.4285714285714</v>
      </c>
      <c r="P1372" s="153">
        <v>1</v>
      </c>
      <c r="Q1372" s="153">
        <v>77</v>
      </c>
      <c r="R1372" s="153"/>
      <c r="S1372" s="153"/>
      <c r="T1372" s="153"/>
      <c r="U1372" s="209">
        <f t="shared" si="558"/>
        <v>77</v>
      </c>
      <c r="V1372" s="153">
        <v>140</v>
      </c>
      <c r="W1372" s="153"/>
      <c r="X1372" s="153"/>
      <c r="Y1372" s="153"/>
      <c r="Z1372" s="153"/>
      <c r="AA1372" s="153"/>
      <c r="AB1372" s="153"/>
      <c r="AC1372" s="153"/>
      <c r="AD1372" s="153"/>
      <c r="AE1372" s="153"/>
      <c r="AF1372" s="153"/>
      <c r="AG1372" s="153"/>
      <c r="AH1372" s="153"/>
      <c r="AI1372" s="153"/>
      <c r="AJ1372" s="153"/>
      <c r="AK1372" s="153"/>
      <c r="AL1372" s="153"/>
      <c r="AM1372" s="153"/>
      <c r="AN1372" s="153">
        <v>190</v>
      </c>
      <c r="AO1372" s="153"/>
      <c r="AP1372" s="153">
        <v>15</v>
      </c>
      <c r="AQ1372" s="153"/>
      <c r="AR1372" s="153">
        <v>120</v>
      </c>
      <c r="AS1372" s="153"/>
      <c r="AT1372" s="153"/>
      <c r="AU1372" s="153"/>
      <c r="AV1372" s="153"/>
      <c r="AW1372" s="153"/>
      <c r="AX1372" s="153"/>
      <c r="AY1372" s="153"/>
      <c r="AZ1372" s="153">
        <v>15</v>
      </c>
      <c r="BA1372" s="153"/>
      <c r="BB1372" s="153"/>
      <c r="BC1372" s="153"/>
      <c r="BD1372" s="153"/>
      <c r="BE1372" s="153"/>
      <c r="BF1372" s="153"/>
      <c r="BG1372" s="223">
        <f t="shared" si="561"/>
        <v>480</v>
      </c>
      <c r="BH1372" s="224">
        <f t="shared" si="571"/>
        <v>8</v>
      </c>
      <c r="BI1372" s="225">
        <f t="shared" si="563"/>
        <v>2.33333333333333</v>
      </c>
      <c r="BJ1372" s="225">
        <f t="shared" si="564"/>
        <v>29.1666666666667</v>
      </c>
      <c r="BK1372" s="226">
        <f t="shared" si="565"/>
        <v>64.1666666666667</v>
      </c>
      <c r="BL1372" s="226">
        <f t="shared" si="566"/>
        <v>100</v>
      </c>
      <c r="BM1372" s="226">
        <f t="shared" si="555"/>
        <v>18.7152777777778</v>
      </c>
      <c r="BN1372" s="237">
        <f t="shared" si="567"/>
        <v>0.25</v>
      </c>
      <c r="BO1372" s="237">
        <f t="shared" si="568"/>
        <v>398.571428571429</v>
      </c>
      <c r="BP1372" s="237">
        <f t="shared" si="569"/>
        <v>5.41666666666667</v>
      </c>
      <c r="BQ1372" s="238">
        <f t="shared" si="570"/>
        <v>278.571428571429</v>
      </c>
      <c r="BW1372" s="153">
        <f t="shared" si="562"/>
        <v>77</v>
      </c>
    </row>
    <row r="1373" spans="1:75">
      <c r="A1373" s="170">
        <v>1429</v>
      </c>
      <c r="B1373" s="171">
        <v>46072</v>
      </c>
      <c r="C1373" s="153" t="s">
        <v>99</v>
      </c>
      <c r="D1373" s="130" t="str">
        <f t="shared" si="573"/>
        <v>HO</v>
      </c>
      <c r="E1373" s="172" t="s">
        <v>159</v>
      </c>
      <c r="F1373" s="172"/>
      <c r="G1373" s="173"/>
      <c r="H1373" s="173"/>
      <c r="I1373" s="173"/>
      <c r="J1373" s="105"/>
      <c r="K1373" s="197" t="e">
        <f>VLOOKUP(J1373,'[3]Item List (3)'!A$1:B$110000,2,FALSE)</f>
        <v>#N/A</v>
      </c>
      <c r="L1373" s="105"/>
      <c r="M1373" s="198" t="str">
        <f>IF((LEFT(J1373))="2",$L$2,$J$2)</f>
        <v>IR</v>
      </c>
      <c r="N1373" s="153"/>
      <c r="O1373" s="199" t="str">
        <f t="shared" si="574"/>
        <v/>
      </c>
      <c r="P1373" s="153"/>
      <c r="Q1373" s="153"/>
      <c r="R1373" s="153"/>
      <c r="S1373" s="153"/>
      <c r="T1373" s="153"/>
      <c r="U1373" s="209">
        <f t="shared" si="558"/>
        <v>0</v>
      </c>
      <c r="V1373" s="153"/>
      <c r="W1373" s="153"/>
      <c r="X1373" s="153"/>
      <c r="Y1373" s="153"/>
      <c r="Z1373" s="153"/>
      <c r="AA1373" s="153"/>
      <c r="AB1373" s="153"/>
      <c r="AC1373" s="153"/>
      <c r="AD1373" s="153"/>
      <c r="AE1373" s="153"/>
      <c r="AF1373" s="153"/>
      <c r="AG1373" s="153"/>
      <c r="AH1373" s="153"/>
      <c r="AI1373" s="153"/>
      <c r="AJ1373" s="153"/>
      <c r="AK1373" s="153"/>
      <c r="AL1373" s="153"/>
      <c r="AM1373" s="153"/>
      <c r="AN1373" s="153"/>
      <c r="AO1373" s="153"/>
      <c r="AP1373" s="153"/>
      <c r="AQ1373" s="153"/>
      <c r="AR1373" s="153"/>
      <c r="AS1373" s="153"/>
      <c r="AT1373" s="153"/>
      <c r="AU1373" s="153"/>
      <c r="AV1373" s="153"/>
      <c r="AW1373" s="153"/>
      <c r="AX1373" s="153"/>
      <c r="AY1373" s="153"/>
      <c r="AZ1373" s="153"/>
      <c r="BA1373" s="153"/>
      <c r="BB1373" s="153"/>
      <c r="BC1373" s="153"/>
      <c r="BD1373" s="153"/>
      <c r="BE1373" s="153"/>
      <c r="BF1373" s="153">
        <v>480</v>
      </c>
      <c r="BG1373" s="223">
        <f t="shared" si="561"/>
        <v>480</v>
      </c>
      <c r="BH1373" s="224">
        <f t="shared" si="571"/>
        <v>8</v>
      </c>
      <c r="BI1373" s="225">
        <f t="shared" si="563"/>
        <v>0</v>
      </c>
      <c r="BJ1373" s="225">
        <f t="shared" si="564"/>
        <v>0</v>
      </c>
      <c r="BK1373" s="226">
        <f t="shared" si="565"/>
        <v>0</v>
      </c>
      <c r="BL1373" s="226">
        <f t="shared" si="566"/>
        <v>0</v>
      </c>
      <c r="BM1373" s="226">
        <f t="shared" ref="BM1373:BM1399" si="575">IFERROR((((BJ1373*BK1373*BL1373)/1000000)*100),0)</f>
        <v>0</v>
      </c>
      <c r="BN1373" s="237">
        <f t="shared" si="567"/>
        <v>8</v>
      </c>
      <c r="BO1373" s="237">
        <f t="shared" si="568"/>
        <v>0</v>
      </c>
      <c r="BP1373" s="237">
        <f t="shared" si="569"/>
        <v>0</v>
      </c>
      <c r="BQ1373" s="238">
        <f t="shared" si="570"/>
        <v>0</v>
      </c>
      <c r="BW1373" s="153">
        <f t="shared" si="562"/>
        <v>0</v>
      </c>
    </row>
    <row r="1374" spans="1:75">
      <c r="A1374" s="170">
        <v>1430</v>
      </c>
      <c r="B1374" s="171">
        <v>46072</v>
      </c>
      <c r="C1374" s="153" t="s">
        <v>97</v>
      </c>
      <c r="D1374" s="130" t="str">
        <f t="shared" si="573"/>
        <v>HO</v>
      </c>
      <c r="E1374" s="172" t="s">
        <v>163</v>
      </c>
      <c r="F1374" s="172"/>
      <c r="G1374" s="173"/>
      <c r="H1374" s="173"/>
      <c r="I1374" s="173"/>
      <c r="J1374" s="105"/>
      <c r="K1374" s="197" t="e">
        <f>VLOOKUP(J1374,'[3]Item List (3)'!A$1:B$110000,2,FALSE)</f>
        <v>#N/A</v>
      </c>
      <c r="L1374" s="105"/>
      <c r="M1374" s="198" t="str">
        <f>IF((LEFT(J1374))="2",$L$2,$J$2)</f>
        <v>IR</v>
      </c>
      <c r="N1374" s="153"/>
      <c r="O1374" s="199" t="str">
        <f t="shared" si="574"/>
        <v/>
      </c>
      <c r="P1374" s="153"/>
      <c r="Q1374" s="153"/>
      <c r="R1374" s="153"/>
      <c r="S1374" s="153"/>
      <c r="T1374" s="153"/>
      <c r="U1374" s="209">
        <f t="shared" si="558"/>
        <v>0</v>
      </c>
      <c r="V1374" s="153"/>
      <c r="W1374" s="153"/>
      <c r="X1374" s="153"/>
      <c r="Y1374" s="153"/>
      <c r="Z1374" s="153"/>
      <c r="AA1374" s="153"/>
      <c r="AB1374" s="153"/>
      <c r="AC1374" s="153"/>
      <c r="AD1374" s="153"/>
      <c r="AE1374" s="153"/>
      <c r="AF1374" s="153"/>
      <c r="AG1374" s="153"/>
      <c r="AH1374" s="153"/>
      <c r="AI1374" s="153"/>
      <c r="AJ1374" s="153"/>
      <c r="AK1374" s="153"/>
      <c r="AL1374" s="153"/>
      <c r="AM1374" s="153"/>
      <c r="AN1374" s="153"/>
      <c r="AO1374" s="153"/>
      <c r="AP1374" s="153"/>
      <c r="AQ1374" s="153"/>
      <c r="AR1374" s="153">
        <v>480</v>
      </c>
      <c r="AS1374" s="153"/>
      <c r="AT1374" s="153"/>
      <c r="AU1374" s="153"/>
      <c r="AV1374" s="153"/>
      <c r="AW1374" s="153"/>
      <c r="AX1374" s="153"/>
      <c r="AY1374" s="153"/>
      <c r="AZ1374" s="153"/>
      <c r="BA1374" s="153"/>
      <c r="BB1374" s="153"/>
      <c r="BC1374" s="153"/>
      <c r="BD1374" s="153"/>
      <c r="BE1374" s="153"/>
      <c r="BF1374" s="153"/>
      <c r="BG1374" s="223">
        <f t="shared" si="561"/>
        <v>480</v>
      </c>
      <c r="BH1374" s="224">
        <f t="shared" si="571"/>
        <v>8</v>
      </c>
      <c r="BI1374" s="225">
        <f t="shared" si="563"/>
        <v>0</v>
      </c>
      <c r="BJ1374" s="225">
        <f t="shared" si="564"/>
        <v>0</v>
      </c>
      <c r="BK1374" s="226">
        <f t="shared" si="565"/>
        <v>0</v>
      </c>
      <c r="BL1374" s="226">
        <f t="shared" si="566"/>
        <v>0</v>
      </c>
      <c r="BM1374" s="226">
        <f t="shared" si="575"/>
        <v>0</v>
      </c>
      <c r="BN1374" s="237">
        <f t="shared" si="567"/>
        <v>0</v>
      </c>
      <c r="BO1374" s="237">
        <f t="shared" si="568"/>
        <v>0</v>
      </c>
      <c r="BP1374" s="237">
        <f t="shared" si="569"/>
        <v>8</v>
      </c>
      <c r="BQ1374" s="238">
        <f t="shared" si="570"/>
        <v>0</v>
      </c>
      <c r="BW1374" s="153">
        <f t="shared" si="562"/>
        <v>0</v>
      </c>
    </row>
    <row r="1375" spans="1:75">
      <c r="A1375" s="170">
        <v>1431</v>
      </c>
      <c r="B1375" s="171">
        <v>46072</v>
      </c>
      <c r="C1375" s="153" t="s">
        <v>99</v>
      </c>
      <c r="D1375" s="130" t="str">
        <f t="shared" si="573"/>
        <v>HO</v>
      </c>
      <c r="E1375" s="172" t="s">
        <v>163</v>
      </c>
      <c r="F1375" s="172" t="s">
        <v>160</v>
      </c>
      <c r="G1375" s="173" t="s">
        <v>165</v>
      </c>
      <c r="H1375" s="173"/>
      <c r="I1375" s="173"/>
      <c r="J1375" s="105">
        <v>201049.11</v>
      </c>
      <c r="K1375" s="197" t="str">
        <f>VLOOKUP(J1375,'[3]Item List (3)'!A$1:B$110000,2,FALSE)</f>
        <v>NUTR. OR 1542X</v>
      </c>
      <c r="L1375" s="105">
        <v>251121004</v>
      </c>
      <c r="M1375" s="198" t="str">
        <f>IF((LEFT(J1375))="2",$L$2,$J$2)</f>
        <v>OR</v>
      </c>
      <c r="N1375" s="153">
        <v>20</v>
      </c>
      <c r="O1375" s="199">
        <f t="shared" si="574"/>
        <v>180</v>
      </c>
      <c r="P1375" s="153">
        <v>1</v>
      </c>
      <c r="Q1375" s="153">
        <v>269</v>
      </c>
      <c r="R1375" s="153"/>
      <c r="S1375" s="153"/>
      <c r="T1375" s="153"/>
      <c r="U1375" s="209">
        <f t="shared" si="558"/>
        <v>269</v>
      </c>
      <c r="V1375" s="153">
        <v>105</v>
      </c>
      <c r="W1375" s="153"/>
      <c r="X1375" s="153"/>
      <c r="Y1375" s="153"/>
      <c r="Z1375" s="153"/>
      <c r="AA1375" s="153"/>
      <c r="AB1375" s="153"/>
      <c r="AC1375" s="153"/>
      <c r="AD1375" s="153"/>
      <c r="AE1375" s="153"/>
      <c r="AF1375" s="153"/>
      <c r="AG1375" s="153"/>
      <c r="AH1375" s="153"/>
      <c r="AI1375" s="153"/>
      <c r="AJ1375" s="153"/>
      <c r="AK1375" s="153"/>
      <c r="AL1375" s="153"/>
      <c r="AM1375" s="153"/>
      <c r="AN1375" s="153"/>
      <c r="AO1375" s="153"/>
      <c r="AP1375" s="153">
        <v>15</v>
      </c>
      <c r="AQ1375" s="153"/>
      <c r="AR1375" s="153">
        <v>360</v>
      </c>
      <c r="AS1375" s="153"/>
      <c r="AT1375" s="153"/>
      <c r="AU1375" s="153"/>
      <c r="AV1375" s="153"/>
      <c r="AW1375" s="153"/>
      <c r="AX1375" s="153"/>
      <c r="AY1375" s="153"/>
      <c r="AZ1375" s="153"/>
      <c r="BA1375" s="153"/>
      <c r="BB1375" s="153"/>
      <c r="BC1375" s="153"/>
      <c r="BD1375" s="153"/>
      <c r="BE1375" s="153"/>
      <c r="BF1375" s="153"/>
      <c r="BG1375" s="223">
        <f t="shared" si="561"/>
        <v>480</v>
      </c>
      <c r="BH1375" s="224">
        <f t="shared" si="571"/>
        <v>8</v>
      </c>
      <c r="BI1375" s="225">
        <f t="shared" si="563"/>
        <v>1.75</v>
      </c>
      <c r="BJ1375" s="225">
        <f t="shared" si="564"/>
        <v>21.875</v>
      </c>
      <c r="BK1375" s="226">
        <f t="shared" si="565"/>
        <v>85.3968253968254</v>
      </c>
      <c r="BL1375" s="226">
        <f t="shared" si="566"/>
        <v>100</v>
      </c>
      <c r="BM1375" s="226">
        <f t="shared" si="575"/>
        <v>18.6805555555556</v>
      </c>
      <c r="BN1375" s="237">
        <f t="shared" si="567"/>
        <v>0.25</v>
      </c>
      <c r="BO1375" s="237">
        <f t="shared" si="568"/>
        <v>1395</v>
      </c>
      <c r="BP1375" s="237">
        <f t="shared" si="569"/>
        <v>6</v>
      </c>
      <c r="BQ1375" s="238">
        <f t="shared" si="570"/>
        <v>1080</v>
      </c>
      <c r="BW1375" s="153">
        <f t="shared" si="562"/>
        <v>269</v>
      </c>
    </row>
    <row r="1376" spans="1:75">
      <c r="A1376" s="170">
        <v>1432</v>
      </c>
      <c r="B1376" s="171">
        <v>46072</v>
      </c>
      <c r="C1376" s="153" t="s">
        <v>97</v>
      </c>
      <c r="D1376" s="130" t="str">
        <f t="shared" si="573"/>
        <v>HO</v>
      </c>
      <c r="E1376" s="172" t="s">
        <v>167</v>
      </c>
      <c r="F1376" s="172" t="s">
        <v>160</v>
      </c>
      <c r="G1376" s="173" t="s">
        <v>161</v>
      </c>
      <c r="H1376" s="173"/>
      <c r="I1376" s="173"/>
      <c r="J1376" s="105">
        <v>100282.4</v>
      </c>
      <c r="K1376" s="197" t="str">
        <f>VLOOKUP(J1376,'[3]Item List (3)'!A$1:B$110000,2,FALSE)</f>
        <v>D.IR 14537 SPL </v>
      </c>
      <c r="L1376" s="105">
        <v>251225005</v>
      </c>
      <c r="M1376" s="198" t="str">
        <f>IF((LEFT(J1376))="2",$L$2,$J$2)</f>
        <v>IR</v>
      </c>
      <c r="N1376" s="153">
        <v>70</v>
      </c>
      <c r="O1376" s="199">
        <f t="shared" si="574"/>
        <v>51.4285714285714</v>
      </c>
      <c r="P1376" s="153">
        <v>1</v>
      </c>
      <c r="Q1376" s="153">
        <v>106</v>
      </c>
      <c r="R1376" s="153"/>
      <c r="S1376" s="153"/>
      <c r="T1376" s="153"/>
      <c r="U1376" s="209">
        <f t="shared" si="558"/>
        <v>106</v>
      </c>
      <c r="V1376" s="153">
        <v>180</v>
      </c>
      <c r="W1376" s="153"/>
      <c r="X1376" s="153"/>
      <c r="Y1376" s="153"/>
      <c r="Z1376" s="153"/>
      <c r="AA1376" s="153"/>
      <c r="AB1376" s="153"/>
      <c r="AC1376" s="153"/>
      <c r="AD1376" s="153"/>
      <c r="AE1376" s="153"/>
      <c r="AF1376" s="153"/>
      <c r="AG1376" s="153"/>
      <c r="AH1376" s="153"/>
      <c r="AI1376" s="153"/>
      <c r="AJ1376" s="153"/>
      <c r="AK1376" s="153"/>
      <c r="AL1376" s="153"/>
      <c r="AM1376" s="153"/>
      <c r="AN1376" s="153">
        <v>210</v>
      </c>
      <c r="AO1376" s="153"/>
      <c r="AP1376" s="153">
        <v>15</v>
      </c>
      <c r="AQ1376" s="153"/>
      <c r="AR1376" s="153">
        <v>60</v>
      </c>
      <c r="AS1376" s="153"/>
      <c r="AT1376" s="153"/>
      <c r="AU1376" s="153"/>
      <c r="AV1376" s="153"/>
      <c r="AW1376" s="153"/>
      <c r="AX1376" s="153"/>
      <c r="AY1376" s="153"/>
      <c r="AZ1376" s="153">
        <v>15</v>
      </c>
      <c r="BA1376" s="153"/>
      <c r="BB1376" s="153"/>
      <c r="BC1376" s="153"/>
      <c r="BD1376" s="153"/>
      <c r="BE1376" s="153"/>
      <c r="BF1376" s="153"/>
      <c r="BG1376" s="223">
        <f t="shared" si="561"/>
        <v>480</v>
      </c>
      <c r="BH1376" s="224">
        <f t="shared" si="571"/>
        <v>8</v>
      </c>
      <c r="BI1376" s="225">
        <f t="shared" si="563"/>
        <v>3</v>
      </c>
      <c r="BJ1376" s="225">
        <f t="shared" si="564"/>
        <v>37.5</v>
      </c>
      <c r="BK1376" s="226">
        <f t="shared" si="565"/>
        <v>68.7037037037037</v>
      </c>
      <c r="BL1376" s="226">
        <f t="shared" si="566"/>
        <v>100</v>
      </c>
      <c r="BM1376" s="226">
        <f t="shared" si="575"/>
        <v>25.7638888888889</v>
      </c>
      <c r="BN1376" s="237">
        <f t="shared" si="567"/>
        <v>0.25</v>
      </c>
      <c r="BO1376" s="237">
        <f t="shared" si="568"/>
        <v>398.571428571429</v>
      </c>
      <c r="BP1376" s="237">
        <f t="shared" si="569"/>
        <v>4.75</v>
      </c>
      <c r="BQ1376" s="238">
        <f t="shared" si="570"/>
        <v>244.285714285714</v>
      </c>
      <c r="BW1376" s="153">
        <f t="shared" si="562"/>
        <v>106</v>
      </c>
    </row>
    <row r="1377" spans="1:75">
      <c r="A1377" s="170">
        <v>1433</v>
      </c>
      <c r="B1377" s="171">
        <v>46072</v>
      </c>
      <c r="C1377" s="153" t="s">
        <v>99</v>
      </c>
      <c r="D1377" s="130" t="str">
        <f t="shared" si="573"/>
        <v>HO</v>
      </c>
      <c r="E1377" s="172" t="s">
        <v>167</v>
      </c>
      <c r="F1377" s="172"/>
      <c r="G1377" s="173"/>
      <c r="H1377" s="173"/>
      <c r="I1377" s="173"/>
      <c r="J1377" s="105"/>
      <c r="K1377" s="197" t="e">
        <f>VLOOKUP(J1377,'[3]Item List (3)'!A$1:B$110000,2,FALSE)</f>
        <v>#N/A</v>
      </c>
      <c r="L1377" s="105"/>
      <c r="M1377" s="198" t="str">
        <f>IF((LEFT(J1377))="2",$L$2,$J$2)</f>
        <v>IR</v>
      </c>
      <c r="N1377" s="153"/>
      <c r="O1377" s="199" t="str">
        <f t="shared" si="574"/>
        <v/>
      </c>
      <c r="P1377" s="153"/>
      <c r="Q1377" s="153"/>
      <c r="R1377" s="153"/>
      <c r="S1377" s="153"/>
      <c r="T1377" s="153"/>
      <c r="U1377" s="209">
        <f t="shared" si="558"/>
        <v>0</v>
      </c>
      <c r="V1377" s="153"/>
      <c r="W1377" s="153"/>
      <c r="X1377" s="153"/>
      <c r="Y1377" s="153"/>
      <c r="Z1377" s="153"/>
      <c r="AA1377" s="153"/>
      <c r="AB1377" s="153"/>
      <c r="AC1377" s="153"/>
      <c r="AD1377" s="153"/>
      <c r="AE1377" s="153"/>
      <c r="AF1377" s="153"/>
      <c r="AG1377" s="153"/>
      <c r="AH1377" s="153"/>
      <c r="AI1377" s="153"/>
      <c r="AJ1377" s="153"/>
      <c r="AK1377" s="153"/>
      <c r="AL1377" s="153"/>
      <c r="AM1377" s="153"/>
      <c r="AN1377" s="153"/>
      <c r="AO1377" s="153"/>
      <c r="AP1377" s="153"/>
      <c r="AQ1377" s="153"/>
      <c r="AR1377" s="153"/>
      <c r="AS1377" s="153"/>
      <c r="AT1377" s="153"/>
      <c r="AU1377" s="153"/>
      <c r="AV1377" s="153"/>
      <c r="AW1377" s="153"/>
      <c r="AX1377" s="153"/>
      <c r="AY1377" s="153"/>
      <c r="AZ1377" s="153"/>
      <c r="BA1377" s="153"/>
      <c r="BB1377" s="153"/>
      <c r="BC1377" s="153"/>
      <c r="BD1377" s="153"/>
      <c r="BE1377" s="153"/>
      <c r="BF1377" s="153">
        <v>480</v>
      </c>
      <c r="BG1377" s="223">
        <f t="shared" si="561"/>
        <v>480</v>
      </c>
      <c r="BH1377" s="224">
        <f t="shared" si="571"/>
        <v>8</v>
      </c>
      <c r="BI1377" s="225">
        <f t="shared" si="563"/>
        <v>0</v>
      </c>
      <c r="BJ1377" s="225">
        <f t="shared" si="564"/>
        <v>0</v>
      </c>
      <c r="BK1377" s="226">
        <f t="shared" si="565"/>
        <v>0</v>
      </c>
      <c r="BL1377" s="226">
        <f t="shared" si="566"/>
        <v>0</v>
      </c>
      <c r="BM1377" s="226">
        <f t="shared" si="575"/>
        <v>0</v>
      </c>
      <c r="BN1377" s="237">
        <f t="shared" si="567"/>
        <v>8</v>
      </c>
      <c r="BO1377" s="237">
        <f t="shared" si="568"/>
        <v>0</v>
      </c>
      <c r="BP1377" s="237">
        <f t="shared" si="569"/>
        <v>0</v>
      </c>
      <c r="BQ1377" s="238">
        <f t="shared" si="570"/>
        <v>0</v>
      </c>
      <c r="BW1377" s="153">
        <f t="shared" si="562"/>
        <v>0</v>
      </c>
    </row>
    <row r="1378" spans="1:75">
      <c r="A1378" s="170">
        <v>1434</v>
      </c>
      <c r="B1378" s="171">
        <v>46072</v>
      </c>
      <c r="C1378" s="153" t="s">
        <v>97</v>
      </c>
      <c r="D1378" s="130" t="str">
        <f t="shared" si="573"/>
        <v>HO</v>
      </c>
      <c r="E1378" s="172" t="s">
        <v>170</v>
      </c>
      <c r="F1378" s="172" t="s">
        <v>160</v>
      </c>
      <c r="G1378" s="173" t="s">
        <v>203</v>
      </c>
      <c r="H1378" s="173"/>
      <c r="I1378" s="173"/>
      <c r="J1378" s="105">
        <v>104299</v>
      </c>
      <c r="K1378" s="197" t="str">
        <f>VLOOKUP(J1378,'[3]Item List (3)'!A$1:B$110000,2,FALSE)</f>
        <v>IR.9916</v>
      </c>
      <c r="L1378" s="105">
        <v>251207010</v>
      </c>
      <c r="M1378" s="198" t="str">
        <f>IF((LEFT(J1378))="2",$L$2,$J$2)</f>
        <v>IR</v>
      </c>
      <c r="N1378" s="153">
        <v>15</v>
      </c>
      <c r="O1378" s="199">
        <f t="shared" si="574"/>
        <v>240</v>
      </c>
      <c r="P1378" s="153">
        <v>1</v>
      </c>
      <c r="Q1378" s="153">
        <v>1379</v>
      </c>
      <c r="R1378" s="153"/>
      <c r="S1378" s="153"/>
      <c r="T1378" s="153"/>
      <c r="U1378" s="209">
        <f t="shared" si="558"/>
        <v>1379</v>
      </c>
      <c r="V1378" s="153">
        <v>365</v>
      </c>
      <c r="W1378" s="153"/>
      <c r="X1378" s="153"/>
      <c r="Y1378" s="153"/>
      <c r="Z1378" s="153"/>
      <c r="AA1378" s="153"/>
      <c r="AB1378" s="153"/>
      <c r="AC1378" s="153"/>
      <c r="AD1378" s="153"/>
      <c r="AE1378" s="153"/>
      <c r="AF1378" s="153"/>
      <c r="AG1378" s="153"/>
      <c r="AH1378" s="153"/>
      <c r="AI1378" s="153"/>
      <c r="AJ1378" s="153"/>
      <c r="AK1378" s="153"/>
      <c r="AL1378" s="153"/>
      <c r="AM1378" s="153"/>
      <c r="AN1378" s="153"/>
      <c r="AO1378" s="153"/>
      <c r="AP1378" s="153">
        <v>30</v>
      </c>
      <c r="AQ1378" s="153"/>
      <c r="AR1378" s="153">
        <v>70</v>
      </c>
      <c r="AS1378" s="153"/>
      <c r="AT1378" s="153"/>
      <c r="AU1378" s="153"/>
      <c r="AV1378" s="153"/>
      <c r="AW1378" s="153"/>
      <c r="AX1378" s="153"/>
      <c r="AY1378" s="153"/>
      <c r="AZ1378" s="153">
        <v>15</v>
      </c>
      <c r="BA1378" s="153"/>
      <c r="BB1378" s="153"/>
      <c r="BC1378" s="153"/>
      <c r="BD1378" s="153"/>
      <c r="BE1378" s="153"/>
      <c r="BF1378" s="153"/>
      <c r="BG1378" s="223">
        <f t="shared" si="561"/>
        <v>480</v>
      </c>
      <c r="BH1378" s="224">
        <f t="shared" si="571"/>
        <v>8</v>
      </c>
      <c r="BI1378" s="225">
        <f t="shared" si="563"/>
        <v>6.08333333333333</v>
      </c>
      <c r="BJ1378" s="225">
        <f t="shared" si="564"/>
        <v>76.0416666666667</v>
      </c>
      <c r="BK1378" s="226">
        <f t="shared" si="565"/>
        <v>94.4520547945205</v>
      </c>
      <c r="BL1378" s="226">
        <f t="shared" si="566"/>
        <v>100</v>
      </c>
      <c r="BM1378" s="226">
        <f t="shared" si="575"/>
        <v>71.8229166666667</v>
      </c>
      <c r="BN1378" s="237">
        <f t="shared" si="567"/>
        <v>0.5</v>
      </c>
      <c r="BO1378" s="237">
        <f t="shared" si="568"/>
        <v>1800</v>
      </c>
      <c r="BP1378" s="237">
        <f t="shared" si="569"/>
        <v>1.41666666666667</v>
      </c>
      <c r="BQ1378" s="238">
        <f t="shared" si="570"/>
        <v>340</v>
      </c>
      <c r="BW1378" s="153">
        <f t="shared" si="562"/>
        <v>1379</v>
      </c>
    </row>
    <row r="1379" spans="1:75">
      <c r="A1379" s="170">
        <v>1435</v>
      </c>
      <c r="B1379" s="171">
        <v>46072</v>
      </c>
      <c r="C1379" s="153" t="s">
        <v>99</v>
      </c>
      <c r="D1379" s="130" t="str">
        <f t="shared" si="573"/>
        <v>HO</v>
      </c>
      <c r="E1379" s="172" t="s">
        <v>170</v>
      </c>
      <c r="F1379" s="172" t="s">
        <v>160</v>
      </c>
      <c r="G1379" s="173" t="s">
        <v>107</v>
      </c>
      <c r="H1379" s="173" t="s">
        <v>173</v>
      </c>
      <c r="I1379" s="173"/>
      <c r="J1379" s="105">
        <v>104299</v>
      </c>
      <c r="K1379" s="197" t="str">
        <f>VLOOKUP(J1379,'[3]Item List (3)'!A$1:B$110000,2,FALSE)</f>
        <v>IR.9916</v>
      </c>
      <c r="L1379" s="105">
        <v>251207010</v>
      </c>
      <c r="M1379" s="198" t="str">
        <f>IF((LEFT(J1379))="2",$L$2,$J$2)</f>
        <v>IR</v>
      </c>
      <c r="N1379" s="153">
        <v>15</v>
      </c>
      <c r="O1379" s="199">
        <f t="shared" si="574"/>
        <v>240</v>
      </c>
      <c r="P1379" s="153">
        <v>1</v>
      </c>
      <c r="Q1379" s="153">
        <v>1315</v>
      </c>
      <c r="R1379" s="153"/>
      <c r="S1379" s="153"/>
      <c r="T1379" s="153"/>
      <c r="U1379" s="209">
        <f t="shared" si="558"/>
        <v>1315</v>
      </c>
      <c r="V1379" s="153">
        <v>340</v>
      </c>
      <c r="W1379" s="153"/>
      <c r="X1379" s="153"/>
      <c r="Y1379" s="153"/>
      <c r="Z1379" s="153"/>
      <c r="AA1379" s="153"/>
      <c r="AB1379" s="153"/>
      <c r="AC1379" s="153"/>
      <c r="AD1379" s="153"/>
      <c r="AE1379" s="153"/>
      <c r="AF1379" s="153"/>
      <c r="AG1379" s="153"/>
      <c r="AH1379" s="153"/>
      <c r="AI1379" s="153"/>
      <c r="AJ1379" s="153"/>
      <c r="AK1379" s="153"/>
      <c r="AL1379" s="153"/>
      <c r="AM1379" s="153"/>
      <c r="AN1379" s="153"/>
      <c r="AO1379" s="153"/>
      <c r="AP1379" s="153">
        <v>20</v>
      </c>
      <c r="AQ1379" s="153"/>
      <c r="AR1379" s="153">
        <v>120</v>
      </c>
      <c r="AS1379" s="153"/>
      <c r="AT1379" s="153"/>
      <c r="AU1379" s="153"/>
      <c r="AV1379" s="153"/>
      <c r="AW1379" s="153"/>
      <c r="AX1379" s="153"/>
      <c r="AY1379" s="153"/>
      <c r="AZ1379" s="153"/>
      <c r="BA1379" s="153"/>
      <c r="BB1379" s="153"/>
      <c r="BC1379" s="153"/>
      <c r="BD1379" s="153"/>
      <c r="BE1379" s="153"/>
      <c r="BF1379" s="153"/>
      <c r="BG1379" s="223">
        <f t="shared" si="561"/>
        <v>480</v>
      </c>
      <c r="BH1379" s="224">
        <f t="shared" si="571"/>
        <v>8</v>
      </c>
      <c r="BI1379" s="225">
        <f t="shared" si="563"/>
        <v>5.66666666666667</v>
      </c>
      <c r="BJ1379" s="225">
        <f t="shared" si="564"/>
        <v>70.8333333333333</v>
      </c>
      <c r="BK1379" s="226">
        <f t="shared" si="565"/>
        <v>96.6911764705882</v>
      </c>
      <c r="BL1379" s="226">
        <f t="shared" si="566"/>
        <v>100</v>
      </c>
      <c r="BM1379" s="226">
        <f t="shared" si="575"/>
        <v>68.4895833333333</v>
      </c>
      <c r="BN1379" s="237">
        <f t="shared" si="567"/>
        <v>0.333333333333333</v>
      </c>
      <c r="BO1379" s="237">
        <f t="shared" si="568"/>
        <v>1840</v>
      </c>
      <c r="BP1379" s="237">
        <f t="shared" si="569"/>
        <v>2</v>
      </c>
      <c r="BQ1379" s="238">
        <f t="shared" si="570"/>
        <v>480</v>
      </c>
      <c r="BW1379" s="153">
        <f t="shared" si="562"/>
        <v>1315</v>
      </c>
    </row>
    <row r="1380" spans="1:75">
      <c r="A1380" s="170">
        <v>1436</v>
      </c>
      <c r="B1380" s="171">
        <v>46072</v>
      </c>
      <c r="C1380" s="153" t="s">
        <v>97</v>
      </c>
      <c r="D1380" s="130" t="str">
        <f t="shared" si="573"/>
        <v>HO</v>
      </c>
      <c r="E1380" s="172" t="s">
        <v>172</v>
      </c>
      <c r="F1380" s="172" t="s">
        <v>160</v>
      </c>
      <c r="G1380" s="173" t="s">
        <v>168</v>
      </c>
      <c r="H1380" s="173"/>
      <c r="I1380" s="173"/>
      <c r="J1380" s="105">
        <v>208299</v>
      </c>
      <c r="K1380" s="197" t="str">
        <f>VLOOKUP(J1380,'[3]Item List (3)'!A$1:B$110000,2,FALSE)</f>
        <v>OR.9916 </v>
      </c>
      <c r="L1380" s="105">
        <v>260106007</v>
      </c>
      <c r="M1380" s="198" t="str">
        <f>IF((LEFT(J1380))="2",$L$2,$J$2)</f>
        <v>OR</v>
      </c>
      <c r="N1380" s="153">
        <v>15</v>
      </c>
      <c r="O1380" s="199">
        <f t="shared" si="574"/>
        <v>240</v>
      </c>
      <c r="P1380" s="153">
        <v>1</v>
      </c>
      <c r="Q1380" s="153">
        <v>1689</v>
      </c>
      <c r="R1380" s="153"/>
      <c r="S1380" s="153"/>
      <c r="T1380" s="153"/>
      <c r="U1380" s="209">
        <f t="shared" si="558"/>
        <v>1689</v>
      </c>
      <c r="V1380" s="153">
        <v>435</v>
      </c>
      <c r="W1380" s="153"/>
      <c r="X1380" s="153"/>
      <c r="Y1380" s="153"/>
      <c r="Z1380" s="153"/>
      <c r="AA1380" s="153"/>
      <c r="AB1380" s="153"/>
      <c r="AC1380" s="153"/>
      <c r="AD1380" s="153"/>
      <c r="AE1380" s="153"/>
      <c r="AF1380" s="153"/>
      <c r="AG1380" s="153"/>
      <c r="AH1380" s="153"/>
      <c r="AI1380" s="153"/>
      <c r="AJ1380" s="153"/>
      <c r="AK1380" s="153"/>
      <c r="AL1380" s="153"/>
      <c r="AM1380" s="153"/>
      <c r="AN1380" s="153"/>
      <c r="AO1380" s="153"/>
      <c r="AP1380" s="153">
        <v>30</v>
      </c>
      <c r="AQ1380" s="153"/>
      <c r="AR1380" s="153"/>
      <c r="AS1380" s="153"/>
      <c r="AT1380" s="153"/>
      <c r="AU1380" s="153"/>
      <c r="AV1380" s="153"/>
      <c r="AW1380" s="153"/>
      <c r="AX1380" s="153"/>
      <c r="AY1380" s="153"/>
      <c r="AZ1380" s="153">
        <v>15</v>
      </c>
      <c r="BA1380" s="153"/>
      <c r="BB1380" s="153"/>
      <c r="BC1380" s="153"/>
      <c r="BD1380" s="153"/>
      <c r="BE1380" s="153"/>
      <c r="BF1380" s="153"/>
      <c r="BG1380" s="223">
        <f t="shared" si="561"/>
        <v>480</v>
      </c>
      <c r="BH1380" s="224">
        <f t="shared" si="571"/>
        <v>8</v>
      </c>
      <c r="BI1380" s="225">
        <f t="shared" si="563"/>
        <v>7.25</v>
      </c>
      <c r="BJ1380" s="225">
        <f t="shared" si="564"/>
        <v>90.625</v>
      </c>
      <c r="BK1380" s="226">
        <f t="shared" si="565"/>
        <v>97.0689655172414</v>
      </c>
      <c r="BL1380" s="226">
        <f t="shared" si="566"/>
        <v>100</v>
      </c>
      <c r="BM1380" s="226">
        <f t="shared" si="575"/>
        <v>87.96875</v>
      </c>
      <c r="BN1380" s="237">
        <f t="shared" si="567"/>
        <v>0.5</v>
      </c>
      <c r="BO1380" s="237">
        <f t="shared" si="568"/>
        <v>1800</v>
      </c>
      <c r="BP1380" s="237">
        <f t="shared" si="569"/>
        <v>0.25</v>
      </c>
      <c r="BQ1380" s="238">
        <f t="shared" si="570"/>
        <v>60</v>
      </c>
      <c r="BW1380" s="153">
        <f t="shared" si="562"/>
        <v>1689</v>
      </c>
    </row>
    <row r="1381" spans="1:75">
      <c r="A1381" s="170">
        <v>1437</v>
      </c>
      <c r="B1381" s="171">
        <v>46072</v>
      </c>
      <c r="C1381" s="153" t="s">
        <v>99</v>
      </c>
      <c r="D1381" s="130" t="str">
        <f t="shared" si="573"/>
        <v>HO</v>
      </c>
      <c r="E1381" s="172" t="s">
        <v>172</v>
      </c>
      <c r="F1381" s="172" t="s">
        <v>160</v>
      </c>
      <c r="G1381" s="173" t="s">
        <v>188</v>
      </c>
      <c r="H1381" s="173" t="s">
        <v>173</v>
      </c>
      <c r="I1381" s="173"/>
      <c r="J1381" s="105">
        <v>208299</v>
      </c>
      <c r="K1381" s="197" t="str">
        <f>VLOOKUP(J1381,'[3]Item List (3)'!A$1:B$110000,2,FALSE)</f>
        <v>OR.9916 </v>
      </c>
      <c r="L1381" s="105">
        <v>260106007</v>
      </c>
      <c r="M1381" s="198" t="str">
        <f>IF((LEFT(J1381))="2",$L$2,$J$2)</f>
        <v>OR</v>
      </c>
      <c r="N1381" s="153">
        <v>15</v>
      </c>
      <c r="O1381" s="199">
        <f t="shared" si="574"/>
        <v>240</v>
      </c>
      <c r="P1381" s="153">
        <v>1</v>
      </c>
      <c r="Q1381" s="153">
        <v>1205</v>
      </c>
      <c r="R1381" s="153"/>
      <c r="S1381" s="153"/>
      <c r="T1381" s="153"/>
      <c r="U1381" s="209">
        <f t="shared" si="558"/>
        <v>1205</v>
      </c>
      <c r="V1381" s="153">
        <v>315</v>
      </c>
      <c r="W1381" s="153"/>
      <c r="X1381" s="153">
        <v>25</v>
      </c>
      <c r="Y1381" s="153"/>
      <c r="Z1381" s="153"/>
      <c r="AA1381" s="153"/>
      <c r="AB1381" s="153"/>
      <c r="AC1381" s="153"/>
      <c r="AD1381" s="153"/>
      <c r="AE1381" s="153"/>
      <c r="AF1381" s="153"/>
      <c r="AG1381" s="153"/>
      <c r="AH1381" s="153"/>
      <c r="AI1381" s="153"/>
      <c r="AJ1381" s="153"/>
      <c r="AK1381" s="153"/>
      <c r="AL1381" s="153"/>
      <c r="AM1381" s="153"/>
      <c r="AN1381" s="153"/>
      <c r="AO1381" s="153"/>
      <c r="AP1381" s="153">
        <v>20</v>
      </c>
      <c r="AQ1381" s="153"/>
      <c r="AR1381" s="153">
        <v>120</v>
      </c>
      <c r="AS1381" s="153"/>
      <c r="AT1381" s="153"/>
      <c r="AU1381" s="153"/>
      <c r="AV1381" s="153"/>
      <c r="AW1381" s="153"/>
      <c r="AX1381" s="153"/>
      <c r="AY1381" s="153"/>
      <c r="AZ1381" s="153"/>
      <c r="BA1381" s="153"/>
      <c r="BB1381" s="153"/>
      <c r="BC1381" s="153"/>
      <c r="BD1381" s="153"/>
      <c r="BE1381" s="153"/>
      <c r="BF1381" s="153"/>
      <c r="BG1381" s="223">
        <f t="shared" si="561"/>
        <v>480</v>
      </c>
      <c r="BH1381" s="224">
        <f t="shared" si="571"/>
        <v>8</v>
      </c>
      <c r="BI1381" s="225">
        <f t="shared" si="563"/>
        <v>5.25</v>
      </c>
      <c r="BJ1381" s="225">
        <f t="shared" si="564"/>
        <v>65.625</v>
      </c>
      <c r="BK1381" s="226">
        <f t="shared" si="565"/>
        <v>95.6349206349206</v>
      </c>
      <c r="BL1381" s="226">
        <f t="shared" si="566"/>
        <v>100</v>
      </c>
      <c r="BM1381" s="226">
        <f t="shared" si="575"/>
        <v>62.7604166666667</v>
      </c>
      <c r="BN1381" s="237">
        <f t="shared" si="567"/>
        <v>0.333333333333333</v>
      </c>
      <c r="BO1381" s="237">
        <f t="shared" si="568"/>
        <v>1840</v>
      </c>
      <c r="BP1381" s="237">
        <f t="shared" si="569"/>
        <v>2.41666666666667</v>
      </c>
      <c r="BQ1381" s="238">
        <f t="shared" si="570"/>
        <v>580</v>
      </c>
      <c r="BW1381" s="153">
        <f t="shared" si="562"/>
        <v>1205</v>
      </c>
    </row>
    <row r="1382" spans="1:75">
      <c r="A1382" s="170">
        <v>1438</v>
      </c>
      <c r="B1382" s="171">
        <v>46072</v>
      </c>
      <c r="C1382" s="153" t="s">
        <v>97</v>
      </c>
      <c r="D1382" s="130" t="str">
        <f t="shared" si="573"/>
        <v>HO</v>
      </c>
      <c r="E1382" s="172" t="s">
        <v>174</v>
      </c>
      <c r="F1382" s="172"/>
      <c r="G1382" s="173"/>
      <c r="H1382" s="173"/>
      <c r="I1382" s="173"/>
      <c r="J1382" s="105"/>
      <c r="K1382" s="197" t="e">
        <f>VLOOKUP(J1382,'[3]Item List (3)'!A$1:B$110000,2,FALSE)</f>
        <v>#N/A</v>
      </c>
      <c r="L1382" s="105"/>
      <c r="M1382" s="198" t="str">
        <f>IF((LEFT(J1382))="2",$L$2,$J$2)</f>
        <v>IR</v>
      </c>
      <c r="N1382" s="153"/>
      <c r="O1382" s="199" t="str">
        <f t="shared" si="574"/>
        <v/>
      </c>
      <c r="P1382" s="153"/>
      <c r="Q1382" s="153"/>
      <c r="R1382" s="153"/>
      <c r="S1382" s="153"/>
      <c r="T1382" s="153"/>
      <c r="U1382" s="209">
        <f t="shared" si="558"/>
        <v>0</v>
      </c>
      <c r="V1382" s="153"/>
      <c r="W1382" s="153"/>
      <c r="X1382" s="153"/>
      <c r="Y1382" s="153"/>
      <c r="Z1382" s="153"/>
      <c r="AA1382" s="153"/>
      <c r="AB1382" s="153"/>
      <c r="AC1382" s="153"/>
      <c r="AD1382" s="153"/>
      <c r="AE1382" s="153"/>
      <c r="AF1382" s="153"/>
      <c r="AG1382" s="153"/>
      <c r="AH1382" s="153"/>
      <c r="AI1382" s="153"/>
      <c r="AJ1382" s="153"/>
      <c r="AK1382" s="153"/>
      <c r="AL1382" s="153"/>
      <c r="AM1382" s="153"/>
      <c r="AN1382" s="153"/>
      <c r="AO1382" s="153"/>
      <c r="AP1382" s="153"/>
      <c r="AQ1382" s="153"/>
      <c r="AR1382" s="153">
        <v>480</v>
      </c>
      <c r="AS1382" s="153"/>
      <c r="AT1382" s="153"/>
      <c r="AU1382" s="153"/>
      <c r="AV1382" s="153"/>
      <c r="AW1382" s="153"/>
      <c r="AX1382" s="153"/>
      <c r="AY1382" s="153"/>
      <c r="AZ1382" s="153"/>
      <c r="BA1382" s="153"/>
      <c r="BB1382" s="153"/>
      <c r="BC1382" s="153"/>
      <c r="BD1382" s="153"/>
      <c r="BE1382" s="153"/>
      <c r="BF1382" s="153"/>
      <c r="BG1382" s="223">
        <f t="shared" si="561"/>
        <v>480</v>
      </c>
      <c r="BH1382" s="224">
        <f t="shared" si="571"/>
        <v>8</v>
      </c>
      <c r="BI1382" s="225">
        <f t="shared" si="563"/>
        <v>0</v>
      </c>
      <c r="BJ1382" s="225">
        <f t="shared" si="564"/>
        <v>0</v>
      </c>
      <c r="BK1382" s="226">
        <f t="shared" si="565"/>
        <v>0</v>
      </c>
      <c r="BL1382" s="226">
        <f t="shared" si="566"/>
        <v>0</v>
      </c>
      <c r="BM1382" s="226">
        <f t="shared" si="575"/>
        <v>0</v>
      </c>
      <c r="BN1382" s="237">
        <f t="shared" si="567"/>
        <v>0</v>
      </c>
      <c r="BO1382" s="237">
        <f t="shared" si="568"/>
        <v>0</v>
      </c>
      <c r="BP1382" s="237">
        <f t="shared" si="569"/>
        <v>8</v>
      </c>
      <c r="BQ1382" s="238">
        <f t="shared" si="570"/>
        <v>0</v>
      </c>
      <c r="BW1382" s="153">
        <f t="shared" si="562"/>
        <v>0</v>
      </c>
    </row>
    <row r="1383" spans="1:75">
      <c r="A1383" s="170">
        <v>1439</v>
      </c>
      <c r="B1383" s="171">
        <v>46072</v>
      </c>
      <c r="C1383" s="153" t="s">
        <v>99</v>
      </c>
      <c r="D1383" s="130" t="str">
        <f t="shared" si="573"/>
        <v>HO</v>
      </c>
      <c r="E1383" s="172" t="s">
        <v>174</v>
      </c>
      <c r="F1383" s="172" t="s">
        <v>160</v>
      </c>
      <c r="G1383" s="173" t="s">
        <v>171</v>
      </c>
      <c r="H1383" s="173"/>
      <c r="I1383" s="173"/>
      <c r="J1383" s="105">
        <v>100742</v>
      </c>
      <c r="K1383" s="197" t="str">
        <f>VLOOKUP(J1383,'[3]Item List (3)'!A$1:B$110000,2,FALSE)</f>
        <v>IR.IR 32X41X28 </v>
      </c>
      <c r="L1383" s="105">
        <v>260127002</v>
      </c>
      <c r="M1383" s="198" t="str">
        <f>IF((LEFT(J1383))="2",$L$2,$J$2)</f>
        <v>IR</v>
      </c>
      <c r="N1383" s="153">
        <v>25</v>
      </c>
      <c r="O1383" s="199">
        <f t="shared" si="574"/>
        <v>144</v>
      </c>
      <c r="P1383" s="153">
        <v>1</v>
      </c>
      <c r="Q1383" s="153"/>
      <c r="R1383" s="153"/>
      <c r="S1383" s="153"/>
      <c r="T1383" s="153"/>
      <c r="U1383" s="209">
        <f t="shared" si="558"/>
        <v>0</v>
      </c>
      <c r="V1383" s="153"/>
      <c r="W1383" s="153">
        <v>120</v>
      </c>
      <c r="X1383" s="153"/>
      <c r="Y1383" s="153"/>
      <c r="Z1383" s="153"/>
      <c r="AA1383" s="153"/>
      <c r="AB1383" s="153"/>
      <c r="AC1383" s="153"/>
      <c r="AD1383" s="153"/>
      <c r="AE1383" s="153"/>
      <c r="AF1383" s="153"/>
      <c r="AG1383" s="153"/>
      <c r="AH1383" s="153"/>
      <c r="AI1383" s="153"/>
      <c r="AJ1383" s="153"/>
      <c r="AK1383" s="153"/>
      <c r="AL1383" s="153"/>
      <c r="AM1383" s="153"/>
      <c r="AN1383" s="153"/>
      <c r="AO1383" s="153"/>
      <c r="AP1383" s="153"/>
      <c r="AQ1383" s="153"/>
      <c r="AR1383" s="153">
        <v>360</v>
      </c>
      <c r="AS1383" s="153"/>
      <c r="AT1383" s="153"/>
      <c r="AU1383" s="153"/>
      <c r="AV1383" s="153"/>
      <c r="AW1383" s="153"/>
      <c r="AX1383" s="153"/>
      <c r="AY1383" s="153"/>
      <c r="AZ1383" s="153"/>
      <c r="BA1383" s="153"/>
      <c r="BB1383" s="153"/>
      <c r="BC1383" s="153"/>
      <c r="BD1383" s="153"/>
      <c r="BE1383" s="153"/>
      <c r="BF1383" s="153"/>
      <c r="BG1383" s="223">
        <f t="shared" si="561"/>
        <v>480</v>
      </c>
      <c r="BH1383" s="224">
        <f t="shared" si="571"/>
        <v>8</v>
      </c>
      <c r="BI1383" s="225">
        <f t="shared" si="563"/>
        <v>0</v>
      </c>
      <c r="BJ1383" s="225">
        <f t="shared" si="564"/>
        <v>0</v>
      </c>
      <c r="BK1383" s="226">
        <f t="shared" si="565"/>
        <v>0</v>
      </c>
      <c r="BL1383" s="226">
        <f t="shared" si="566"/>
        <v>0</v>
      </c>
      <c r="BM1383" s="226">
        <f t="shared" si="575"/>
        <v>0</v>
      </c>
      <c r="BN1383" s="237">
        <f t="shared" si="567"/>
        <v>2</v>
      </c>
      <c r="BO1383" s="237">
        <f t="shared" si="568"/>
        <v>864</v>
      </c>
      <c r="BP1383" s="237">
        <f t="shared" si="569"/>
        <v>6</v>
      </c>
      <c r="BQ1383" s="238">
        <f t="shared" si="570"/>
        <v>864</v>
      </c>
      <c r="BW1383" s="153">
        <f t="shared" si="562"/>
        <v>0</v>
      </c>
    </row>
    <row r="1384" spans="1:75">
      <c r="A1384" s="170">
        <v>1440</v>
      </c>
      <c r="B1384" s="171">
        <v>46072</v>
      </c>
      <c r="C1384" s="153" t="s">
        <v>97</v>
      </c>
      <c r="D1384" s="130" t="str">
        <f t="shared" si="573"/>
        <v>HO</v>
      </c>
      <c r="E1384" s="172" t="s">
        <v>175</v>
      </c>
      <c r="F1384" s="172" t="s">
        <v>160</v>
      </c>
      <c r="G1384" s="173" t="s">
        <v>161</v>
      </c>
      <c r="H1384" s="173" t="s">
        <v>188</v>
      </c>
      <c r="I1384" s="173"/>
      <c r="J1384" s="105">
        <v>208497</v>
      </c>
      <c r="K1384" s="197" t="str">
        <f>VLOOKUP(J1384,'[3]Item List (3)'!A$1:B$110000,2,FALSE)</f>
        <v>NB.OR 95076 </v>
      </c>
      <c r="L1384" s="105">
        <v>260129019</v>
      </c>
      <c r="M1384" s="198" t="str">
        <f>IF((LEFT(J1384))="2",$L$2,$J$2)</f>
        <v>OR</v>
      </c>
      <c r="N1384" s="153">
        <v>15</v>
      </c>
      <c r="O1384" s="199">
        <f t="shared" si="574"/>
        <v>240</v>
      </c>
      <c r="P1384" s="153">
        <v>1</v>
      </c>
      <c r="Q1384" s="153">
        <v>204</v>
      </c>
      <c r="R1384" s="153"/>
      <c r="S1384" s="153"/>
      <c r="T1384" s="153"/>
      <c r="U1384" s="209">
        <f t="shared" si="558"/>
        <v>204</v>
      </c>
      <c r="V1384" s="153">
        <v>60</v>
      </c>
      <c r="W1384" s="153"/>
      <c r="X1384" s="153">
        <v>40</v>
      </c>
      <c r="Y1384" s="153"/>
      <c r="Z1384" s="153"/>
      <c r="AA1384" s="153"/>
      <c r="AB1384" s="153"/>
      <c r="AC1384" s="153"/>
      <c r="AD1384" s="153"/>
      <c r="AE1384" s="153"/>
      <c r="AF1384" s="153"/>
      <c r="AG1384" s="153"/>
      <c r="AH1384" s="153"/>
      <c r="AI1384" s="153"/>
      <c r="AJ1384" s="153"/>
      <c r="AK1384" s="153"/>
      <c r="AL1384" s="153"/>
      <c r="AM1384" s="153"/>
      <c r="AN1384" s="153"/>
      <c r="AO1384" s="153"/>
      <c r="AP1384" s="153">
        <v>10</v>
      </c>
      <c r="AQ1384" s="153"/>
      <c r="AR1384" s="153">
        <v>360</v>
      </c>
      <c r="AS1384" s="153"/>
      <c r="AT1384" s="153"/>
      <c r="AU1384" s="153"/>
      <c r="AV1384" s="153"/>
      <c r="AW1384" s="153"/>
      <c r="AX1384" s="153"/>
      <c r="AY1384" s="153"/>
      <c r="AZ1384" s="153"/>
      <c r="BA1384" s="153"/>
      <c r="BB1384" s="153"/>
      <c r="BC1384" s="153">
        <v>10</v>
      </c>
      <c r="BD1384" s="153"/>
      <c r="BE1384" s="153"/>
      <c r="BF1384" s="153"/>
      <c r="BG1384" s="223">
        <f t="shared" si="561"/>
        <v>480</v>
      </c>
      <c r="BH1384" s="224">
        <f t="shared" si="571"/>
        <v>8</v>
      </c>
      <c r="BI1384" s="225">
        <f t="shared" si="563"/>
        <v>1</v>
      </c>
      <c r="BJ1384" s="225">
        <f t="shared" si="564"/>
        <v>12.5</v>
      </c>
      <c r="BK1384" s="226">
        <f t="shared" si="565"/>
        <v>85</v>
      </c>
      <c r="BL1384" s="226">
        <f t="shared" si="566"/>
        <v>100</v>
      </c>
      <c r="BM1384" s="226">
        <f t="shared" si="575"/>
        <v>10.625</v>
      </c>
      <c r="BN1384" s="237">
        <f t="shared" si="567"/>
        <v>0.166666666666667</v>
      </c>
      <c r="BO1384" s="237">
        <f t="shared" si="568"/>
        <v>1880</v>
      </c>
      <c r="BP1384" s="237">
        <f t="shared" si="569"/>
        <v>6.83333333333333</v>
      </c>
      <c r="BQ1384" s="238">
        <f t="shared" si="570"/>
        <v>1640</v>
      </c>
      <c r="BW1384" s="153">
        <f t="shared" si="562"/>
        <v>204</v>
      </c>
    </row>
    <row r="1385" spans="1:75">
      <c r="A1385" s="170">
        <v>1441</v>
      </c>
      <c r="B1385" s="171">
        <v>46072</v>
      </c>
      <c r="C1385" s="153" t="s">
        <v>99</v>
      </c>
      <c r="D1385" s="130" t="str">
        <f t="shared" si="573"/>
        <v>HO</v>
      </c>
      <c r="E1385" s="172" t="s">
        <v>175</v>
      </c>
      <c r="F1385" s="172" t="s">
        <v>160</v>
      </c>
      <c r="G1385" s="173" t="s">
        <v>173</v>
      </c>
      <c r="H1385" s="173"/>
      <c r="I1385" s="173"/>
      <c r="J1385" s="105">
        <v>208497</v>
      </c>
      <c r="K1385" s="197" t="str">
        <f>VLOOKUP(J1385,'[3]Item List (3)'!A$1:B$110000,2,FALSE)</f>
        <v>NB.OR 95076 </v>
      </c>
      <c r="L1385" s="105">
        <v>260129019</v>
      </c>
      <c r="M1385" s="198" t="str">
        <f>IF((LEFT(J1385))="2",$L$2,$J$2)</f>
        <v>OR</v>
      </c>
      <c r="N1385" s="153">
        <v>15</v>
      </c>
      <c r="O1385" s="199">
        <f t="shared" si="574"/>
        <v>240</v>
      </c>
      <c r="P1385" s="153">
        <v>1</v>
      </c>
      <c r="Q1385" s="153">
        <v>1092</v>
      </c>
      <c r="R1385" s="153"/>
      <c r="S1385" s="153"/>
      <c r="T1385" s="153"/>
      <c r="U1385" s="209">
        <f t="shared" si="558"/>
        <v>1092</v>
      </c>
      <c r="V1385" s="153">
        <v>285</v>
      </c>
      <c r="W1385" s="153"/>
      <c r="X1385" s="153"/>
      <c r="Y1385" s="153"/>
      <c r="Z1385" s="153"/>
      <c r="AA1385" s="153"/>
      <c r="AB1385" s="153"/>
      <c r="AC1385" s="153"/>
      <c r="AD1385" s="153"/>
      <c r="AE1385" s="153"/>
      <c r="AF1385" s="153"/>
      <c r="AG1385" s="153"/>
      <c r="AH1385" s="153"/>
      <c r="AI1385" s="153"/>
      <c r="AJ1385" s="153"/>
      <c r="AK1385" s="153"/>
      <c r="AL1385" s="153"/>
      <c r="AM1385" s="153"/>
      <c r="AN1385" s="153"/>
      <c r="AO1385" s="153"/>
      <c r="AP1385" s="153">
        <v>20</v>
      </c>
      <c r="AQ1385" s="153"/>
      <c r="AR1385" s="153">
        <v>155</v>
      </c>
      <c r="AS1385" s="153"/>
      <c r="AT1385" s="153"/>
      <c r="AU1385" s="153"/>
      <c r="AV1385" s="153"/>
      <c r="AW1385" s="153"/>
      <c r="AX1385" s="153"/>
      <c r="AY1385" s="153"/>
      <c r="AZ1385" s="153"/>
      <c r="BA1385" s="153"/>
      <c r="BB1385" s="153"/>
      <c r="BC1385" s="153">
        <v>20</v>
      </c>
      <c r="BD1385" s="153"/>
      <c r="BE1385" s="153"/>
      <c r="BF1385" s="153"/>
      <c r="BG1385" s="223">
        <f t="shared" si="561"/>
        <v>480</v>
      </c>
      <c r="BH1385" s="224">
        <f t="shared" si="571"/>
        <v>8</v>
      </c>
      <c r="BI1385" s="225">
        <f t="shared" si="563"/>
        <v>4.75</v>
      </c>
      <c r="BJ1385" s="225">
        <f t="shared" si="564"/>
        <v>59.375</v>
      </c>
      <c r="BK1385" s="226">
        <f t="shared" si="565"/>
        <v>95.7894736842105</v>
      </c>
      <c r="BL1385" s="226">
        <f t="shared" si="566"/>
        <v>100</v>
      </c>
      <c r="BM1385" s="226">
        <f t="shared" si="575"/>
        <v>56.875</v>
      </c>
      <c r="BN1385" s="237">
        <f t="shared" si="567"/>
        <v>0.333333333333333</v>
      </c>
      <c r="BO1385" s="237">
        <f t="shared" si="568"/>
        <v>1840</v>
      </c>
      <c r="BP1385" s="237">
        <f t="shared" si="569"/>
        <v>2.91666666666667</v>
      </c>
      <c r="BQ1385" s="238">
        <f t="shared" si="570"/>
        <v>700</v>
      </c>
      <c r="BW1385" s="153">
        <f t="shared" si="562"/>
        <v>1092</v>
      </c>
    </row>
    <row r="1386" spans="1:75">
      <c r="A1386" s="170">
        <v>1442</v>
      </c>
      <c r="B1386" s="171">
        <v>46072</v>
      </c>
      <c r="C1386" s="153" t="s">
        <v>97</v>
      </c>
      <c r="D1386" s="130" t="str">
        <f t="shared" si="573"/>
        <v>HO</v>
      </c>
      <c r="E1386" s="172" t="s">
        <v>177</v>
      </c>
      <c r="F1386" s="172" t="s">
        <v>160</v>
      </c>
      <c r="G1386" s="173" t="s">
        <v>164</v>
      </c>
      <c r="H1386" s="173"/>
      <c r="I1386" s="173"/>
      <c r="J1386" s="105">
        <v>104246</v>
      </c>
      <c r="K1386" s="197" t="str">
        <f>VLOOKUP(J1386,'[3]Item List (3)'!A$1:B$110000,2,FALSE)</f>
        <v>IN. 208</v>
      </c>
      <c r="L1386" s="105">
        <v>260120003</v>
      </c>
      <c r="M1386" s="198" t="str">
        <f>IF((LEFT(J1386))="2",$L$2,$J$2)</f>
        <v>IR</v>
      </c>
      <c r="N1386" s="153">
        <v>15</v>
      </c>
      <c r="O1386" s="199">
        <f t="shared" si="574"/>
        <v>240</v>
      </c>
      <c r="P1386" s="153">
        <v>1</v>
      </c>
      <c r="Q1386" s="153">
        <v>419</v>
      </c>
      <c r="R1386" s="153"/>
      <c r="S1386" s="153"/>
      <c r="T1386" s="153"/>
      <c r="U1386" s="209">
        <f t="shared" si="558"/>
        <v>419</v>
      </c>
      <c r="V1386" s="153">
        <v>110</v>
      </c>
      <c r="W1386" s="153"/>
      <c r="X1386" s="153"/>
      <c r="Y1386" s="153"/>
      <c r="Z1386" s="153"/>
      <c r="AA1386" s="153"/>
      <c r="AB1386" s="153"/>
      <c r="AC1386" s="153"/>
      <c r="AD1386" s="153"/>
      <c r="AE1386" s="153"/>
      <c r="AF1386" s="153"/>
      <c r="AG1386" s="153"/>
      <c r="AH1386" s="153"/>
      <c r="AI1386" s="153"/>
      <c r="AJ1386" s="153"/>
      <c r="AK1386" s="153"/>
      <c r="AL1386" s="153"/>
      <c r="AM1386" s="153"/>
      <c r="AN1386" s="153">
        <v>360</v>
      </c>
      <c r="AO1386" s="153"/>
      <c r="AP1386" s="153">
        <v>10</v>
      </c>
      <c r="AQ1386" s="153"/>
      <c r="AR1386" s="153"/>
      <c r="AS1386" s="153"/>
      <c r="AT1386" s="153"/>
      <c r="AU1386" s="153"/>
      <c r="AV1386" s="153"/>
      <c r="AW1386" s="153"/>
      <c r="AX1386" s="153"/>
      <c r="AY1386" s="153"/>
      <c r="AZ1386" s="153"/>
      <c r="BA1386" s="153"/>
      <c r="BB1386" s="153"/>
      <c r="BC1386" s="153"/>
      <c r="BD1386" s="153"/>
      <c r="BE1386" s="153"/>
      <c r="BF1386" s="153"/>
      <c r="BG1386" s="223">
        <f t="shared" si="561"/>
        <v>480</v>
      </c>
      <c r="BH1386" s="224">
        <f t="shared" si="571"/>
        <v>8</v>
      </c>
      <c r="BI1386" s="225">
        <f t="shared" si="563"/>
        <v>1.83333333333333</v>
      </c>
      <c r="BJ1386" s="225">
        <f t="shared" si="564"/>
        <v>22.9166666666667</v>
      </c>
      <c r="BK1386" s="226">
        <f t="shared" si="565"/>
        <v>95.2272727272727</v>
      </c>
      <c r="BL1386" s="226">
        <f t="shared" si="566"/>
        <v>100</v>
      </c>
      <c r="BM1386" s="226">
        <f t="shared" si="575"/>
        <v>21.8229166666667</v>
      </c>
      <c r="BN1386" s="237">
        <f t="shared" si="567"/>
        <v>0.166666666666667</v>
      </c>
      <c r="BO1386" s="237">
        <f t="shared" si="568"/>
        <v>1880</v>
      </c>
      <c r="BP1386" s="237">
        <f t="shared" si="569"/>
        <v>6</v>
      </c>
      <c r="BQ1386" s="238">
        <f t="shared" si="570"/>
        <v>1440</v>
      </c>
      <c r="BW1386" s="153">
        <f t="shared" si="562"/>
        <v>419</v>
      </c>
    </row>
    <row r="1387" spans="1:75">
      <c r="A1387" s="170">
        <v>1443</v>
      </c>
      <c r="B1387" s="171">
        <v>46072</v>
      </c>
      <c r="C1387" s="153" t="s">
        <v>99</v>
      </c>
      <c r="D1387" s="130" t="str">
        <f t="shared" si="573"/>
        <v>HO</v>
      </c>
      <c r="E1387" s="172" t="s">
        <v>177</v>
      </c>
      <c r="F1387" s="172" t="s">
        <v>160</v>
      </c>
      <c r="G1387" s="173" t="s">
        <v>171</v>
      </c>
      <c r="H1387" s="173"/>
      <c r="I1387" s="173"/>
      <c r="J1387" s="105">
        <v>104246</v>
      </c>
      <c r="K1387" s="197" t="str">
        <f>VLOOKUP(J1387,'[3]Item List (3)'!A$1:B$110000,2,FALSE)</f>
        <v>IN. 208</v>
      </c>
      <c r="L1387" s="105">
        <v>260120003</v>
      </c>
      <c r="M1387" s="198" t="str">
        <f>IF((LEFT(J1387))="2",$L$2,$J$2)</f>
        <v>IR</v>
      </c>
      <c r="N1387" s="153">
        <v>15</v>
      </c>
      <c r="O1387" s="199">
        <f t="shared" si="574"/>
        <v>240</v>
      </c>
      <c r="P1387" s="153">
        <v>1</v>
      </c>
      <c r="Q1387" s="153">
        <v>420</v>
      </c>
      <c r="R1387" s="153"/>
      <c r="S1387" s="153"/>
      <c r="T1387" s="153"/>
      <c r="U1387" s="209">
        <f t="shared" si="558"/>
        <v>420</v>
      </c>
      <c r="V1387" s="153">
        <v>110</v>
      </c>
      <c r="W1387" s="153"/>
      <c r="X1387" s="153"/>
      <c r="Y1387" s="153"/>
      <c r="Z1387" s="153"/>
      <c r="AA1387" s="153"/>
      <c r="AB1387" s="153"/>
      <c r="AC1387" s="153"/>
      <c r="AD1387" s="153"/>
      <c r="AE1387" s="153"/>
      <c r="AF1387" s="153"/>
      <c r="AG1387" s="153"/>
      <c r="AH1387" s="153"/>
      <c r="AI1387" s="153"/>
      <c r="AJ1387" s="153"/>
      <c r="AK1387" s="153"/>
      <c r="AL1387" s="153"/>
      <c r="AM1387" s="153"/>
      <c r="AN1387" s="153">
        <v>360</v>
      </c>
      <c r="AO1387" s="153"/>
      <c r="AP1387" s="153">
        <v>10</v>
      </c>
      <c r="AQ1387" s="153"/>
      <c r="AR1387" s="153"/>
      <c r="AS1387" s="153"/>
      <c r="AT1387" s="153"/>
      <c r="AU1387" s="153"/>
      <c r="AV1387" s="153"/>
      <c r="AW1387" s="153"/>
      <c r="AX1387" s="153"/>
      <c r="AY1387" s="153"/>
      <c r="AZ1387" s="153"/>
      <c r="BA1387" s="153"/>
      <c r="BB1387" s="153"/>
      <c r="BC1387" s="153"/>
      <c r="BD1387" s="153"/>
      <c r="BE1387" s="153"/>
      <c r="BF1387" s="153"/>
      <c r="BG1387" s="223">
        <f t="shared" ref="BG1387:BG1399" si="576">SUM(V1387:BF1387)</f>
        <v>480</v>
      </c>
      <c r="BH1387" s="224">
        <f t="shared" ref="BH1387:BH1399" si="577">BG1387/60</f>
        <v>8</v>
      </c>
      <c r="BI1387" s="225">
        <f t="shared" si="563"/>
        <v>1.83333333333333</v>
      </c>
      <c r="BJ1387" s="225">
        <f t="shared" si="564"/>
        <v>22.9166666666667</v>
      </c>
      <c r="BK1387" s="226">
        <f t="shared" si="565"/>
        <v>95.4545454545455</v>
      </c>
      <c r="BL1387" s="226">
        <f t="shared" si="566"/>
        <v>100</v>
      </c>
      <c r="BM1387" s="226">
        <f t="shared" si="575"/>
        <v>21.875</v>
      </c>
      <c r="BN1387" s="237">
        <f t="shared" si="567"/>
        <v>0.166666666666667</v>
      </c>
      <c r="BO1387" s="237">
        <f t="shared" si="568"/>
        <v>1880</v>
      </c>
      <c r="BP1387" s="237">
        <f t="shared" si="569"/>
        <v>6</v>
      </c>
      <c r="BQ1387" s="238">
        <f t="shared" si="570"/>
        <v>1440</v>
      </c>
      <c r="BW1387" s="153">
        <f t="shared" si="562"/>
        <v>420</v>
      </c>
    </row>
    <row r="1388" spans="1:75">
      <c r="A1388" s="170">
        <v>1444</v>
      </c>
      <c r="B1388" s="171">
        <v>46072</v>
      </c>
      <c r="C1388" s="153" t="s">
        <v>97</v>
      </c>
      <c r="D1388" s="130" t="str">
        <f t="shared" si="573"/>
        <v>HO</v>
      </c>
      <c r="E1388" s="172" t="s">
        <v>178</v>
      </c>
      <c r="F1388" s="172" t="s">
        <v>160</v>
      </c>
      <c r="G1388" s="173" t="s">
        <v>164</v>
      </c>
      <c r="H1388" s="173"/>
      <c r="I1388" s="173"/>
      <c r="J1388" s="105">
        <v>208246</v>
      </c>
      <c r="K1388" s="197" t="str">
        <f>VLOOKUP(J1388,'[3]Item List (3)'!A$1:B$110000,2,FALSE)</f>
        <v>OR. 208 YY2 </v>
      </c>
      <c r="L1388" s="105">
        <v>260129015</v>
      </c>
      <c r="M1388" s="198" t="str">
        <f>IF((LEFT(J1388))="2",$L$2,$J$2)</f>
        <v>OR</v>
      </c>
      <c r="N1388" s="153">
        <v>20</v>
      </c>
      <c r="O1388" s="199">
        <f t="shared" si="574"/>
        <v>180</v>
      </c>
      <c r="P1388" s="153">
        <v>1</v>
      </c>
      <c r="Q1388" s="153">
        <v>1209</v>
      </c>
      <c r="R1388" s="153"/>
      <c r="S1388" s="153"/>
      <c r="T1388" s="153"/>
      <c r="U1388" s="209">
        <f t="shared" si="558"/>
        <v>1209</v>
      </c>
      <c r="V1388" s="153">
        <v>435</v>
      </c>
      <c r="W1388" s="153"/>
      <c r="X1388" s="153"/>
      <c r="Y1388" s="153"/>
      <c r="Z1388" s="153"/>
      <c r="AA1388" s="153"/>
      <c r="AB1388" s="153"/>
      <c r="AC1388" s="153"/>
      <c r="AD1388" s="153"/>
      <c r="AE1388" s="153"/>
      <c r="AF1388" s="153"/>
      <c r="AG1388" s="153"/>
      <c r="AH1388" s="153"/>
      <c r="AI1388" s="153"/>
      <c r="AJ1388" s="153"/>
      <c r="AK1388" s="153"/>
      <c r="AL1388" s="153"/>
      <c r="AM1388" s="153"/>
      <c r="AN1388" s="153"/>
      <c r="AO1388" s="153"/>
      <c r="AP1388" s="153">
        <v>30</v>
      </c>
      <c r="AQ1388" s="153"/>
      <c r="AR1388" s="153"/>
      <c r="AS1388" s="153"/>
      <c r="AT1388" s="153"/>
      <c r="AU1388" s="153"/>
      <c r="AV1388" s="153"/>
      <c r="AW1388" s="153"/>
      <c r="AX1388" s="153"/>
      <c r="AY1388" s="153"/>
      <c r="AZ1388" s="153">
        <v>15</v>
      </c>
      <c r="BA1388" s="153"/>
      <c r="BB1388" s="153"/>
      <c r="BC1388" s="153"/>
      <c r="BD1388" s="153"/>
      <c r="BE1388" s="153"/>
      <c r="BF1388" s="153"/>
      <c r="BG1388" s="223">
        <f t="shared" si="576"/>
        <v>480</v>
      </c>
      <c r="BH1388" s="224">
        <f t="shared" si="577"/>
        <v>8</v>
      </c>
      <c r="BI1388" s="225">
        <f t="shared" si="563"/>
        <v>7.25</v>
      </c>
      <c r="BJ1388" s="225">
        <f t="shared" si="564"/>
        <v>90.625</v>
      </c>
      <c r="BK1388" s="226">
        <f t="shared" si="565"/>
        <v>92.6436781609195</v>
      </c>
      <c r="BL1388" s="226">
        <f t="shared" si="566"/>
        <v>100</v>
      </c>
      <c r="BM1388" s="226">
        <f t="shared" si="575"/>
        <v>83.9583333333333</v>
      </c>
      <c r="BN1388" s="237">
        <f t="shared" si="567"/>
        <v>0.5</v>
      </c>
      <c r="BO1388" s="237">
        <f t="shared" si="568"/>
        <v>1350</v>
      </c>
      <c r="BP1388" s="237">
        <f t="shared" si="569"/>
        <v>0.25</v>
      </c>
      <c r="BQ1388" s="238">
        <f t="shared" si="570"/>
        <v>45</v>
      </c>
      <c r="BW1388" s="153">
        <f t="shared" si="562"/>
        <v>1209</v>
      </c>
    </row>
    <row r="1389" spans="1:75">
      <c r="A1389" s="170">
        <v>1445</v>
      </c>
      <c r="B1389" s="171">
        <v>46072</v>
      </c>
      <c r="C1389" s="153" t="s">
        <v>99</v>
      </c>
      <c r="D1389" s="130" t="str">
        <f t="shared" si="573"/>
        <v>HO</v>
      </c>
      <c r="E1389" s="172" t="s">
        <v>178</v>
      </c>
      <c r="F1389" s="172" t="s">
        <v>160</v>
      </c>
      <c r="G1389" s="173" t="s">
        <v>169</v>
      </c>
      <c r="H1389" s="173"/>
      <c r="I1389" s="173"/>
      <c r="J1389" s="105">
        <v>208246</v>
      </c>
      <c r="K1389" s="197" t="str">
        <f>VLOOKUP(J1389,'[3]Item List (3)'!A$1:B$110000,2,FALSE)</f>
        <v>OR. 208 YY2 </v>
      </c>
      <c r="L1389" s="105">
        <v>260129015</v>
      </c>
      <c r="M1389" s="198" t="str">
        <f>IF((LEFT(J1389))="2",$L$2,$J$2)</f>
        <v>OR</v>
      </c>
      <c r="N1389" s="153">
        <v>20</v>
      </c>
      <c r="O1389" s="199">
        <f t="shared" si="574"/>
        <v>180</v>
      </c>
      <c r="P1389" s="153">
        <v>1</v>
      </c>
      <c r="Q1389" s="153">
        <v>745</v>
      </c>
      <c r="R1389" s="153"/>
      <c r="S1389" s="153"/>
      <c r="T1389" s="153"/>
      <c r="U1389" s="209">
        <f t="shared" ref="U1389:U1399" si="578">Q1389+S1389+T1389</f>
        <v>745</v>
      </c>
      <c r="V1389" s="153">
        <v>270</v>
      </c>
      <c r="W1389" s="153"/>
      <c r="X1389" s="153"/>
      <c r="Y1389" s="153"/>
      <c r="Z1389" s="153"/>
      <c r="AA1389" s="153"/>
      <c r="AB1389" s="153"/>
      <c r="AC1389" s="153"/>
      <c r="AD1389" s="153"/>
      <c r="AE1389" s="153"/>
      <c r="AF1389" s="153"/>
      <c r="AG1389" s="153"/>
      <c r="AH1389" s="153"/>
      <c r="AI1389" s="153"/>
      <c r="AJ1389" s="153"/>
      <c r="AK1389" s="153"/>
      <c r="AL1389" s="153"/>
      <c r="AM1389" s="153"/>
      <c r="AN1389" s="153"/>
      <c r="AO1389" s="153"/>
      <c r="AP1389" s="153">
        <v>20</v>
      </c>
      <c r="AQ1389" s="153"/>
      <c r="AR1389" s="153">
        <v>190</v>
      </c>
      <c r="AS1389" s="153"/>
      <c r="AT1389" s="153"/>
      <c r="AU1389" s="153"/>
      <c r="AV1389" s="153"/>
      <c r="AW1389" s="153"/>
      <c r="AX1389" s="153"/>
      <c r="AY1389" s="153"/>
      <c r="AZ1389" s="153"/>
      <c r="BA1389" s="153"/>
      <c r="BB1389" s="153"/>
      <c r="BC1389" s="153"/>
      <c r="BD1389" s="153"/>
      <c r="BE1389" s="153"/>
      <c r="BF1389" s="153"/>
      <c r="BG1389" s="223">
        <f t="shared" si="576"/>
        <v>480</v>
      </c>
      <c r="BH1389" s="224">
        <f t="shared" si="577"/>
        <v>8</v>
      </c>
      <c r="BI1389" s="225">
        <f t="shared" si="563"/>
        <v>4.5</v>
      </c>
      <c r="BJ1389" s="225">
        <f t="shared" si="564"/>
        <v>56.25</v>
      </c>
      <c r="BK1389" s="226">
        <f t="shared" si="565"/>
        <v>91.9753086419753</v>
      </c>
      <c r="BL1389" s="226">
        <f t="shared" si="566"/>
        <v>100</v>
      </c>
      <c r="BM1389" s="226">
        <f t="shared" si="575"/>
        <v>51.7361111111111</v>
      </c>
      <c r="BN1389" s="237">
        <f t="shared" si="567"/>
        <v>0.333333333333333</v>
      </c>
      <c r="BO1389" s="237">
        <f t="shared" si="568"/>
        <v>1380</v>
      </c>
      <c r="BP1389" s="237">
        <f t="shared" si="569"/>
        <v>3.16666666666667</v>
      </c>
      <c r="BQ1389" s="238">
        <f t="shared" si="570"/>
        <v>570</v>
      </c>
      <c r="BW1389" s="153">
        <f t="shared" si="562"/>
        <v>745</v>
      </c>
    </row>
    <row r="1390" spans="1:75">
      <c r="A1390" s="170">
        <v>1446</v>
      </c>
      <c r="B1390" s="171">
        <v>46073</v>
      </c>
      <c r="C1390" s="153" t="s">
        <v>97</v>
      </c>
      <c r="D1390" s="130" t="str">
        <f t="shared" si="573"/>
        <v>FG</v>
      </c>
      <c r="E1390" s="172" t="s">
        <v>98</v>
      </c>
      <c r="F1390" s="172"/>
      <c r="G1390" s="173"/>
      <c r="H1390" s="173"/>
      <c r="I1390" s="173"/>
      <c r="J1390" s="105"/>
      <c r="K1390" s="197" t="e">
        <f>VLOOKUP(J1390,'[3]Item List (3)'!A$1:B$110000,2,FALSE)</f>
        <v>#N/A</v>
      </c>
      <c r="L1390" s="105"/>
      <c r="M1390" s="198" t="str">
        <f>IF((LEFT(J1390))="2",$L$2,$J$2)</f>
        <v>IR</v>
      </c>
      <c r="N1390" s="153"/>
      <c r="O1390" s="199" t="str">
        <f t="shared" si="574"/>
        <v/>
      </c>
      <c r="P1390" s="153"/>
      <c r="Q1390" s="153"/>
      <c r="R1390" s="153"/>
      <c r="S1390" s="153"/>
      <c r="T1390" s="153"/>
      <c r="U1390" s="209">
        <f t="shared" si="578"/>
        <v>0</v>
      </c>
      <c r="V1390" s="153"/>
      <c r="W1390" s="153"/>
      <c r="X1390" s="153"/>
      <c r="Y1390" s="153"/>
      <c r="Z1390" s="153"/>
      <c r="AA1390" s="153"/>
      <c r="AB1390" s="153"/>
      <c r="AC1390" s="153"/>
      <c r="AD1390" s="153"/>
      <c r="AE1390" s="153"/>
      <c r="AF1390" s="153"/>
      <c r="AG1390" s="153"/>
      <c r="AH1390" s="153"/>
      <c r="AI1390" s="153"/>
      <c r="AJ1390" s="153"/>
      <c r="AK1390" s="153"/>
      <c r="AL1390" s="153"/>
      <c r="AM1390" s="153"/>
      <c r="AN1390" s="153"/>
      <c r="AO1390" s="153"/>
      <c r="AP1390" s="153"/>
      <c r="AQ1390" s="153"/>
      <c r="AR1390" s="153">
        <v>480</v>
      </c>
      <c r="AS1390" s="153"/>
      <c r="AT1390" s="153"/>
      <c r="AU1390" s="153"/>
      <c r="AV1390" s="153"/>
      <c r="AW1390" s="153"/>
      <c r="AX1390" s="153"/>
      <c r="AY1390" s="153"/>
      <c r="AZ1390" s="153"/>
      <c r="BA1390" s="153"/>
      <c r="BB1390" s="153"/>
      <c r="BC1390" s="153"/>
      <c r="BD1390" s="153"/>
      <c r="BE1390" s="153"/>
      <c r="BF1390" s="153"/>
      <c r="BG1390" s="223">
        <f t="shared" si="576"/>
        <v>480</v>
      </c>
      <c r="BH1390" s="224">
        <f t="shared" si="577"/>
        <v>8</v>
      </c>
      <c r="BI1390" s="225">
        <f t="shared" si="563"/>
        <v>0</v>
      </c>
      <c r="BJ1390" s="225">
        <f t="shared" si="564"/>
        <v>0</v>
      </c>
      <c r="BK1390" s="226">
        <f t="shared" si="565"/>
        <v>0</v>
      </c>
      <c r="BL1390" s="226">
        <f t="shared" si="566"/>
        <v>0</v>
      </c>
      <c r="BM1390" s="226">
        <f t="shared" si="575"/>
        <v>0</v>
      </c>
      <c r="BN1390" s="237">
        <f t="shared" si="567"/>
        <v>0</v>
      </c>
      <c r="BO1390" s="237">
        <f t="shared" si="568"/>
        <v>0</v>
      </c>
      <c r="BP1390" s="237">
        <f t="shared" si="569"/>
        <v>8</v>
      </c>
      <c r="BQ1390" s="238">
        <f t="shared" si="570"/>
        <v>0</v>
      </c>
      <c r="BW1390" s="153">
        <f t="shared" si="562"/>
        <v>0</v>
      </c>
    </row>
    <row r="1391" spans="1:75">
      <c r="A1391" s="170">
        <v>1447</v>
      </c>
      <c r="B1391" s="171">
        <v>46073</v>
      </c>
      <c r="C1391" s="153" t="s">
        <v>99</v>
      </c>
      <c r="D1391" s="130" t="str">
        <f t="shared" si="573"/>
        <v>FG</v>
      </c>
      <c r="E1391" s="172" t="s">
        <v>98</v>
      </c>
      <c r="F1391" s="172" t="s">
        <v>100</v>
      </c>
      <c r="G1391" s="173" t="s">
        <v>101</v>
      </c>
      <c r="H1391" s="173"/>
      <c r="I1391" s="173"/>
      <c r="J1391" s="105">
        <v>101048</v>
      </c>
      <c r="K1391" s="197" t="str">
        <f>VLOOKUP(J1391,'[3]Item List (3)'!A$1:B$110000,2,FALSE)</f>
        <v>IR.3203 2RS</v>
      </c>
      <c r="L1391" s="105">
        <v>251029007</v>
      </c>
      <c r="M1391" s="198" t="str">
        <f>IF((LEFT(J1391))="2",$L$2,$J$2)</f>
        <v>IR</v>
      </c>
      <c r="N1391" s="153"/>
      <c r="O1391" s="199" t="str">
        <f t="shared" si="574"/>
        <v/>
      </c>
      <c r="P1391" s="153">
        <v>2</v>
      </c>
      <c r="Q1391" s="153">
        <v>2009</v>
      </c>
      <c r="R1391" s="153"/>
      <c r="S1391" s="153"/>
      <c r="T1391" s="153"/>
      <c r="U1391" s="209">
        <f t="shared" si="578"/>
        <v>2009</v>
      </c>
      <c r="V1391" s="153">
        <v>180</v>
      </c>
      <c r="W1391" s="153"/>
      <c r="X1391" s="153"/>
      <c r="Y1391" s="153"/>
      <c r="Z1391" s="153"/>
      <c r="AA1391" s="153"/>
      <c r="AB1391" s="153"/>
      <c r="AC1391" s="153"/>
      <c r="AD1391" s="153"/>
      <c r="AE1391" s="153"/>
      <c r="AF1391" s="153"/>
      <c r="AG1391" s="153"/>
      <c r="AH1391" s="153"/>
      <c r="AI1391" s="153"/>
      <c r="AJ1391" s="153"/>
      <c r="AK1391" s="153"/>
      <c r="AL1391" s="153"/>
      <c r="AM1391" s="153"/>
      <c r="AN1391" s="153"/>
      <c r="AO1391" s="153"/>
      <c r="AP1391" s="153"/>
      <c r="AQ1391" s="153">
        <v>30</v>
      </c>
      <c r="AR1391" s="153"/>
      <c r="AS1391" s="153"/>
      <c r="AT1391" s="153"/>
      <c r="AU1391" s="153"/>
      <c r="AV1391" s="153"/>
      <c r="AW1391" s="153"/>
      <c r="AX1391" s="153"/>
      <c r="AY1391" s="153"/>
      <c r="AZ1391" s="153"/>
      <c r="BA1391" s="153"/>
      <c r="BB1391" s="153"/>
      <c r="BC1391" s="153"/>
      <c r="BD1391" s="153"/>
      <c r="BE1391" s="153"/>
      <c r="BF1391" s="153"/>
      <c r="BG1391" s="223">
        <f t="shared" si="576"/>
        <v>210</v>
      </c>
      <c r="BH1391" s="224">
        <f t="shared" si="577"/>
        <v>3.5</v>
      </c>
      <c r="BI1391" s="225">
        <f t="shared" si="563"/>
        <v>3</v>
      </c>
      <c r="BJ1391" s="225">
        <f t="shared" si="564"/>
        <v>85.7142857142857</v>
      </c>
      <c r="BK1391" s="226">
        <f t="shared" si="565"/>
        <v>0</v>
      </c>
      <c r="BL1391" s="226">
        <f t="shared" si="566"/>
        <v>100</v>
      </c>
      <c r="BM1391" s="226">
        <f t="shared" si="575"/>
        <v>0</v>
      </c>
      <c r="BN1391" s="237">
        <f t="shared" si="567"/>
        <v>0</v>
      </c>
      <c r="BO1391" s="237">
        <f t="shared" si="568"/>
        <v>0</v>
      </c>
      <c r="BP1391" s="237">
        <f t="shared" si="569"/>
        <v>0.5</v>
      </c>
      <c r="BQ1391" s="238">
        <f t="shared" si="570"/>
        <v>0</v>
      </c>
      <c r="BW1391" s="153">
        <f t="shared" si="562"/>
        <v>4018</v>
      </c>
    </row>
    <row r="1392" spans="1:75">
      <c r="A1392" s="170">
        <v>1448</v>
      </c>
      <c r="B1392" s="171">
        <v>46073</v>
      </c>
      <c r="C1392" s="153" t="s">
        <v>99</v>
      </c>
      <c r="D1392" s="130" t="str">
        <f t="shared" si="573"/>
        <v>FG</v>
      </c>
      <c r="E1392" s="172" t="s">
        <v>98</v>
      </c>
      <c r="F1392" s="172" t="s">
        <v>106</v>
      </c>
      <c r="G1392" s="173" t="s">
        <v>101</v>
      </c>
      <c r="H1392" s="173"/>
      <c r="I1392" s="173"/>
      <c r="J1392" s="105">
        <v>104293</v>
      </c>
      <c r="K1392" s="197" t="str">
        <f>VLOOKUP(J1392,'[3]Item List (3)'!A$1:B$110000,2,FALSE)</f>
        <v>IR.210 YY2 </v>
      </c>
      <c r="L1392" s="105">
        <v>260205003</v>
      </c>
      <c r="M1392" s="198" t="str">
        <f>IF((LEFT(J1392))="2",$L$2,$J$2)</f>
        <v>IR</v>
      </c>
      <c r="N1392" s="153"/>
      <c r="O1392" s="199" t="str">
        <f t="shared" si="574"/>
        <v/>
      </c>
      <c r="P1392" s="153">
        <v>2</v>
      </c>
      <c r="Q1392" s="153">
        <v>2450</v>
      </c>
      <c r="R1392" s="153"/>
      <c r="S1392" s="153"/>
      <c r="T1392" s="153"/>
      <c r="U1392" s="209">
        <f t="shared" si="578"/>
        <v>2450</v>
      </c>
      <c r="V1392" s="153">
        <v>180</v>
      </c>
      <c r="W1392" s="153">
        <v>90</v>
      </c>
      <c r="X1392" s="153"/>
      <c r="Y1392" s="153"/>
      <c r="Z1392" s="153"/>
      <c r="AA1392" s="153"/>
      <c r="AB1392" s="153"/>
      <c r="AC1392" s="153"/>
      <c r="AD1392" s="153"/>
      <c r="AE1392" s="153"/>
      <c r="AF1392" s="153"/>
      <c r="AG1392" s="153"/>
      <c r="AH1392" s="153"/>
      <c r="AI1392" s="153"/>
      <c r="AJ1392" s="153"/>
      <c r="AK1392" s="153"/>
      <c r="AL1392" s="153"/>
      <c r="AM1392" s="153"/>
      <c r="AN1392" s="153"/>
      <c r="AO1392" s="153"/>
      <c r="AP1392" s="153"/>
      <c r="AQ1392" s="153"/>
      <c r="AR1392" s="153"/>
      <c r="AS1392" s="153"/>
      <c r="AT1392" s="153"/>
      <c r="AU1392" s="153"/>
      <c r="AV1392" s="153"/>
      <c r="AW1392" s="153"/>
      <c r="AX1392" s="153"/>
      <c r="AY1392" s="153"/>
      <c r="AZ1392" s="153"/>
      <c r="BA1392" s="153"/>
      <c r="BB1392" s="153"/>
      <c r="BC1392" s="153"/>
      <c r="BD1392" s="153"/>
      <c r="BE1392" s="153"/>
      <c r="BF1392" s="153"/>
      <c r="BG1392" s="223">
        <f t="shared" si="576"/>
        <v>270</v>
      </c>
      <c r="BH1392" s="224">
        <f t="shared" si="577"/>
        <v>4.5</v>
      </c>
      <c r="BI1392" s="225">
        <f t="shared" si="563"/>
        <v>3</v>
      </c>
      <c r="BJ1392" s="225">
        <f t="shared" si="564"/>
        <v>66.6666666666667</v>
      </c>
      <c r="BK1392" s="226">
        <f t="shared" si="565"/>
        <v>0</v>
      </c>
      <c r="BL1392" s="226">
        <f t="shared" si="566"/>
        <v>100</v>
      </c>
      <c r="BM1392" s="226">
        <f t="shared" si="575"/>
        <v>0</v>
      </c>
      <c r="BN1392" s="237">
        <f t="shared" si="567"/>
        <v>1.5</v>
      </c>
      <c r="BO1392" s="237">
        <f t="shared" si="568"/>
        <v>0</v>
      </c>
      <c r="BP1392" s="237">
        <f t="shared" si="569"/>
        <v>0</v>
      </c>
      <c r="BQ1392" s="238">
        <f t="shared" si="570"/>
        <v>0</v>
      </c>
      <c r="BW1392" s="153">
        <f t="shared" si="562"/>
        <v>4900</v>
      </c>
    </row>
    <row r="1393" spans="1:75">
      <c r="A1393" s="170">
        <v>1449</v>
      </c>
      <c r="B1393" s="171">
        <v>46073</v>
      </c>
      <c r="C1393" s="153" t="s">
        <v>97</v>
      </c>
      <c r="D1393" s="130" t="str">
        <f t="shared" si="573"/>
        <v>FG</v>
      </c>
      <c r="E1393" s="172" t="s">
        <v>103</v>
      </c>
      <c r="F1393" s="172"/>
      <c r="G1393" s="173" t="s">
        <v>194</v>
      </c>
      <c r="H1393" s="173" t="s">
        <v>180</v>
      </c>
      <c r="I1393" s="173"/>
      <c r="J1393" s="105">
        <v>208299</v>
      </c>
      <c r="K1393" s="197" t="str">
        <f>VLOOKUP(J1393,'[3]Item List (3)'!A$1:B$110000,2,FALSE)</f>
        <v>OR.9916 </v>
      </c>
      <c r="L1393" s="105">
        <v>260107019</v>
      </c>
      <c r="M1393" s="198" t="str">
        <f>IF((LEFT(J1393))="2",$L$2,$J$2)</f>
        <v>OR</v>
      </c>
      <c r="N1393" s="153"/>
      <c r="O1393" s="199" t="str">
        <f t="shared" si="574"/>
        <v/>
      </c>
      <c r="P1393" s="153">
        <v>1</v>
      </c>
      <c r="Q1393" s="153"/>
      <c r="R1393" s="153"/>
      <c r="S1393" s="153"/>
      <c r="T1393" s="153"/>
      <c r="U1393" s="209">
        <f t="shared" si="578"/>
        <v>0</v>
      </c>
      <c r="V1393" s="153"/>
      <c r="W1393" s="153"/>
      <c r="X1393" s="153">
        <v>240</v>
      </c>
      <c r="Y1393" s="153"/>
      <c r="Z1393" s="153"/>
      <c r="AA1393" s="153"/>
      <c r="AB1393" s="153"/>
      <c r="AC1393" s="153"/>
      <c r="AD1393" s="153"/>
      <c r="AE1393" s="153"/>
      <c r="AF1393" s="153"/>
      <c r="AG1393" s="153"/>
      <c r="AH1393" s="153"/>
      <c r="AI1393" s="153"/>
      <c r="AJ1393" s="153"/>
      <c r="AK1393" s="153"/>
      <c r="AL1393" s="153"/>
      <c r="AM1393" s="153"/>
      <c r="AN1393" s="153"/>
      <c r="AO1393" s="153"/>
      <c r="AP1393" s="153"/>
      <c r="AQ1393" s="153">
        <v>120</v>
      </c>
      <c r="AR1393" s="153"/>
      <c r="AS1393" s="153"/>
      <c r="AT1393" s="153"/>
      <c r="AU1393" s="153"/>
      <c r="AV1393" s="153"/>
      <c r="AW1393" s="153"/>
      <c r="AX1393" s="153"/>
      <c r="AY1393" s="153"/>
      <c r="AZ1393" s="153"/>
      <c r="BA1393" s="153"/>
      <c r="BB1393" s="153"/>
      <c r="BC1393" s="153"/>
      <c r="BD1393" s="153"/>
      <c r="BE1393" s="153"/>
      <c r="BF1393" s="153"/>
      <c r="BG1393" s="223">
        <f t="shared" si="576"/>
        <v>360</v>
      </c>
      <c r="BH1393" s="224">
        <f t="shared" si="577"/>
        <v>6</v>
      </c>
      <c r="BI1393" s="225">
        <f t="shared" si="563"/>
        <v>0</v>
      </c>
      <c r="BJ1393" s="225">
        <f t="shared" si="564"/>
        <v>0</v>
      </c>
      <c r="BK1393" s="226">
        <f t="shared" si="565"/>
        <v>0</v>
      </c>
      <c r="BL1393" s="226">
        <f t="shared" si="566"/>
        <v>0</v>
      </c>
      <c r="BM1393" s="226">
        <f t="shared" si="575"/>
        <v>0</v>
      </c>
      <c r="BN1393" s="237">
        <f t="shared" si="567"/>
        <v>0</v>
      </c>
      <c r="BO1393" s="237">
        <f t="shared" si="568"/>
        <v>0</v>
      </c>
      <c r="BP1393" s="237">
        <f t="shared" si="569"/>
        <v>6</v>
      </c>
      <c r="BQ1393" s="238">
        <f t="shared" si="570"/>
        <v>0</v>
      </c>
      <c r="BW1393" s="153">
        <f t="shared" si="562"/>
        <v>0</v>
      </c>
    </row>
    <row r="1394" spans="1:75">
      <c r="A1394" s="170">
        <v>1450</v>
      </c>
      <c r="B1394" s="171">
        <v>46073</v>
      </c>
      <c r="C1394" s="153" t="s">
        <v>97</v>
      </c>
      <c r="D1394" s="130" t="str">
        <f t="shared" si="573"/>
        <v>FG</v>
      </c>
      <c r="E1394" s="172" t="s">
        <v>103</v>
      </c>
      <c r="F1394" s="172" t="s">
        <v>100</v>
      </c>
      <c r="G1394" s="173" t="s">
        <v>194</v>
      </c>
      <c r="H1394" s="173" t="s">
        <v>180</v>
      </c>
      <c r="I1394" s="173"/>
      <c r="J1394" s="105">
        <v>104249</v>
      </c>
      <c r="K1394" s="197" t="str">
        <f>VLOOKUP(J1394,'[3]Item List (3)'!A$1:B$110000,2,FALSE)</f>
        <v>IW. BDA-4003</v>
      </c>
      <c r="L1394" s="105">
        <v>260121010</v>
      </c>
      <c r="M1394" s="198" t="str">
        <f>IF((LEFT(J1394))="2",$L$2,$J$2)</f>
        <v>IR</v>
      </c>
      <c r="N1394" s="153"/>
      <c r="O1394" s="199" t="str">
        <f t="shared" si="574"/>
        <v/>
      </c>
      <c r="P1394" s="153">
        <v>1</v>
      </c>
      <c r="Q1394" s="153">
        <v>1800</v>
      </c>
      <c r="R1394" s="153"/>
      <c r="S1394" s="153"/>
      <c r="T1394" s="153"/>
      <c r="U1394" s="209">
        <f t="shared" si="578"/>
        <v>1800</v>
      </c>
      <c r="V1394" s="153">
        <v>60</v>
      </c>
      <c r="W1394" s="153">
        <v>60</v>
      </c>
      <c r="X1394" s="153"/>
      <c r="Y1394" s="153"/>
      <c r="Z1394" s="153"/>
      <c r="AA1394" s="153"/>
      <c r="AB1394" s="153"/>
      <c r="AC1394" s="153"/>
      <c r="AD1394" s="153"/>
      <c r="AE1394" s="153"/>
      <c r="AF1394" s="153"/>
      <c r="AG1394" s="153"/>
      <c r="AH1394" s="153"/>
      <c r="AI1394" s="153"/>
      <c r="AJ1394" s="153"/>
      <c r="AK1394" s="153"/>
      <c r="AL1394" s="153"/>
      <c r="AM1394" s="153"/>
      <c r="AN1394" s="153"/>
      <c r="AO1394" s="153"/>
      <c r="AP1394" s="153"/>
      <c r="AQ1394" s="153"/>
      <c r="AR1394" s="153"/>
      <c r="AS1394" s="153"/>
      <c r="AT1394" s="153"/>
      <c r="AU1394" s="153"/>
      <c r="AV1394" s="153"/>
      <c r="AW1394" s="153"/>
      <c r="AX1394" s="153"/>
      <c r="AY1394" s="153"/>
      <c r="AZ1394" s="153"/>
      <c r="BA1394" s="153"/>
      <c r="BB1394" s="153"/>
      <c r="BC1394" s="153"/>
      <c r="BD1394" s="153"/>
      <c r="BE1394" s="153"/>
      <c r="BF1394" s="153"/>
      <c r="BG1394" s="223">
        <f t="shared" si="576"/>
        <v>120</v>
      </c>
      <c r="BH1394" s="224">
        <f t="shared" si="577"/>
        <v>2</v>
      </c>
      <c r="BI1394" s="225">
        <f t="shared" si="563"/>
        <v>1</v>
      </c>
      <c r="BJ1394" s="225">
        <f t="shared" si="564"/>
        <v>50</v>
      </c>
      <c r="BK1394" s="226">
        <f t="shared" si="565"/>
        <v>0</v>
      </c>
      <c r="BL1394" s="226">
        <f t="shared" si="566"/>
        <v>100</v>
      </c>
      <c r="BM1394" s="226">
        <f t="shared" si="575"/>
        <v>0</v>
      </c>
      <c r="BN1394" s="237">
        <f t="shared" si="567"/>
        <v>1</v>
      </c>
      <c r="BO1394" s="237">
        <f t="shared" si="568"/>
        <v>0</v>
      </c>
      <c r="BP1394" s="237">
        <f t="shared" si="569"/>
        <v>0</v>
      </c>
      <c r="BQ1394" s="238">
        <f t="shared" si="570"/>
        <v>0</v>
      </c>
      <c r="BW1394" s="153">
        <f t="shared" si="562"/>
        <v>1800</v>
      </c>
    </row>
    <row r="1395" spans="1:75">
      <c r="A1395" s="170">
        <v>1451</v>
      </c>
      <c r="B1395" s="171">
        <v>46073</v>
      </c>
      <c r="C1395" s="153" t="s">
        <v>99</v>
      </c>
      <c r="D1395" s="130" t="str">
        <f t="shared" si="573"/>
        <v>FG</v>
      </c>
      <c r="E1395" s="172" t="s">
        <v>103</v>
      </c>
      <c r="F1395" s="172" t="s">
        <v>106</v>
      </c>
      <c r="G1395" s="173" t="s">
        <v>105</v>
      </c>
      <c r="H1395" s="173" t="s">
        <v>176</v>
      </c>
      <c r="I1395" s="173"/>
      <c r="J1395" s="105">
        <v>104249</v>
      </c>
      <c r="K1395" s="197" t="str">
        <f>VLOOKUP(J1395,'[3]Item List (3)'!A$1:B$110000,2,FALSE)</f>
        <v>IW. BDA-4003</v>
      </c>
      <c r="L1395" s="105">
        <v>260121010</v>
      </c>
      <c r="M1395" s="198" t="str">
        <f>IF((LEFT(J1395))="2",$L$2,$J$2)</f>
        <v>IR</v>
      </c>
      <c r="N1395" s="153"/>
      <c r="O1395" s="199" t="str">
        <f t="shared" si="574"/>
        <v/>
      </c>
      <c r="P1395" s="153">
        <v>1</v>
      </c>
      <c r="Q1395" s="153">
        <v>4200</v>
      </c>
      <c r="R1395" s="153"/>
      <c r="S1395" s="153"/>
      <c r="T1395" s="153"/>
      <c r="U1395" s="209">
        <f t="shared" si="578"/>
        <v>4200</v>
      </c>
      <c r="V1395" s="153">
        <v>180</v>
      </c>
      <c r="W1395" s="153"/>
      <c r="X1395" s="153"/>
      <c r="Y1395" s="153"/>
      <c r="Z1395" s="153"/>
      <c r="AA1395" s="153"/>
      <c r="AB1395" s="153"/>
      <c r="AC1395" s="153"/>
      <c r="AD1395" s="153"/>
      <c r="AE1395" s="153"/>
      <c r="AF1395" s="153"/>
      <c r="AG1395" s="153"/>
      <c r="AH1395" s="153"/>
      <c r="AI1395" s="153"/>
      <c r="AJ1395" s="153"/>
      <c r="AK1395" s="153"/>
      <c r="AL1395" s="153"/>
      <c r="AM1395" s="153"/>
      <c r="AN1395" s="153"/>
      <c r="AO1395" s="153"/>
      <c r="AP1395" s="153"/>
      <c r="AQ1395" s="153">
        <v>60</v>
      </c>
      <c r="AR1395" s="153"/>
      <c r="AS1395" s="153"/>
      <c r="AT1395" s="153"/>
      <c r="AU1395" s="153"/>
      <c r="AV1395" s="153"/>
      <c r="AW1395" s="153"/>
      <c r="AX1395" s="153"/>
      <c r="AY1395" s="153"/>
      <c r="AZ1395" s="153"/>
      <c r="BA1395" s="153"/>
      <c r="BB1395" s="153"/>
      <c r="BC1395" s="153"/>
      <c r="BD1395" s="153"/>
      <c r="BE1395" s="153"/>
      <c r="BF1395" s="153"/>
      <c r="BG1395" s="223">
        <f t="shared" si="576"/>
        <v>240</v>
      </c>
      <c r="BH1395" s="224">
        <f t="shared" si="577"/>
        <v>4</v>
      </c>
      <c r="BI1395" s="225">
        <f t="shared" si="563"/>
        <v>3</v>
      </c>
      <c r="BJ1395" s="225">
        <f t="shared" si="564"/>
        <v>75</v>
      </c>
      <c r="BK1395" s="226">
        <f t="shared" si="565"/>
        <v>0</v>
      </c>
      <c r="BL1395" s="226">
        <f t="shared" si="566"/>
        <v>100</v>
      </c>
      <c r="BM1395" s="226">
        <f t="shared" si="575"/>
        <v>0</v>
      </c>
      <c r="BN1395" s="237">
        <f t="shared" si="567"/>
        <v>0</v>
      </c>
      <c r="BO1395" s="237">
        <f t="shared" si="568"/>
        <v>0</v>
      </c>
      <c r="BP1395" s="237">
        <f t="shared" si="569"/>
        <v>1</v>
      </c>
      <c r="BQ1395" s="238">
        <f t="shared" si="570"/>
        <v>0</v>
      </c>
      <c r="BW1395" s="153">
        <f t="shared" si="562"/>
        <v>4200</v>
      </c>
    </row>
    <row r="1396" spans="1:75">
      <c r="A1396" s="170">
        <v>1452</v>
      </c>
      <c r="B1396" s="171">
        <v>46073</v>
      </c>
      <c r="C1396" s="153" t="s">
        <v>99</v>
      </c>
      <c r="D1396" s="130" t="str">
        <f t="shared" si="573"/>
        <v>FG</v>
      </c>
      <c r="E1396" s="172" t="s">
        <v>103</v>
      </c>
      <c r="F1396" s="172" t="s">
        <v>106</v>
      </c>
      <c r="G1396" s="173" t="s">
        <v>105</v>
      </c>
      <c r="H1396" s="173" t="s">
        <v>176</v>
      </c>
      <c r="I1396" s="173"/>
      <c r="J1396" s="105">
        <v>101048</v>
      </c>
      <c r="K1396" s="197" t="str">
        <f>VLOOKUP(J1396,'[3]Item List (3)'!A$1:B$110000,2,FALSE)</f>
        <v>IR.3203 2RS</v>
      </c>
      <c r="L1396" s="105"/>
      <c r="M1396" s="198" t="str">
        <f>IF((LEFT(J1396))="2",$L$2,$J$2)</f>
        <v>IR</v>
      </c>
      <c r="N1396" s="153"/>
      <c r="O1396" s="199" t="str">
        <f t="shared" si="574"/>
        <v/>
      </c>
      <c r="P1396" s="153">
        <v>1</v>
      </c>
      <c r="Q1396" s="153">
        <v>2009</v>
      </c>
      <c r="R1396" s="153"/>
      <c r="S1396" s="153"/>
      <c r="T1396" s="153"/>
      <c r="U1396" s="209">
        <f t="shared" si="578"/>
        <v>2009</v>
      </c>
      <c r="V1396" s="153">
        <v>60</v>
      </c>
      <c r="W1396" s="153">
        <v>60</v>
      </c>
      <c r="X1396" s="153"/>
      <c r="Y1396" s="153"/>
      <c r="Z1396" s="153"/>
      <c r="AA1396" s="153"/>
      <c r="AB1396" s="153"/>
      <c r="AC1396" s="153"/>
      <c r="AD1396" s="153"/>
      <c r="AE1396" s="153"/>
      <c r="AF1396" s="153"/>
      <c r="AG1396" s="153"/>
      <c r="AH1396" s="153"/>
      <c r="AI1396" s="153"/>
      <c r="AJ1396" s="153"/>
      <c r="AK1396" s="153"/>
      <c r="AL1396" s="153"/>
      <c r="AM1396" s="153"/>
      <c r="AN1396" s="153"/>
      <c r="AO1396" s="153"/>
      <c r="AP1396" s="153"/>
      <c r="AQ1396" s="153">
        <v>60</v>
      </c>
      <c r="AR1396" s="153"/>
      <c r="AS1396" s="153"/>
      <c r="AT1396" s="153"/>
      <c r="AU1396" s="153"/>
      <c r="AV1396" s="153"/>
      <c r="AW1396" s="153"/>
      <c r="AX1396" s="153"/>
      <c r="AY1396" s="153"/>
      <c r="AZ1396" s="153"/>
      <c r="BA1396" s="153"/>
      <c r="BB1396" s="153"/>
      <c r="BC1396" s="153"/>
      <c r="BD1396" s="153"/>
      <c r="BE1396" s="153"/>
      <c r="BF1396" s="153"/>
      <c r="BG1396" s="223">
        <f t="shared" si="576"/>
        <v>180</v>
      </c>
      <c r="BH1396" s="224">
        <f t="shared" si="577"/>
        <v>3</v>
      </c>
      <c r="BI1396" s="225">
        <f t="shared" si="563"/>
        <v>1</v>
      </c>
      <c r="BJ1396" s="225">
        <f t="shared" si="564"/>
        <v>33.3333333333333</v>
      </c>
      <c r="BK1396" s="226">
        <f t="shared" si="565"/>
        <v>0</v>
      </c>
      <c r="BL1396" s="226">
        <f t="shared" si="566"/>
        <v>100</v>
      </c>
      <c r="BM1396" s="226">
        <f t="shared" si="575"/>
        <v>0</v>
      </c>
      <c r="BN1396" s="237">
        <f t="shared" si="567"/>
        <v>1</v>
      </c>
      <c r="BO1396" s="237">
        <f t="shared" si="568"/>
        <v>0</v>
      </c>
      <c r="BP1396" s="237">
        <f t="shared" si="569"/>
        <v>1</v>
      </c>
      <c r="BQ1396" s="238">
        <f t="shared" si="570"/>
        <v>0</v>
      </c>
      <c r="BW1396" s="153">
        <f t="shared" si="562"/>
        <v>2009</v>
      </c>
    </row>
    <row r="1397" spans="1:75">
      <c r="A1397" s="170">
        <v>1453</v>
      </c>
      <c r="B1397" s="171">
        <v>46073</v>
      </c>
      <c r="C1397" s="153" t="s">
        <v>99</v>
      </c>
      <c r="D1397" s="130" t="str">
        <f t="shared" si="573"/>
        <v>FG</v>
      </c>
      <c r="E1397" s="172" t="s">
        <v>103</v>
      </c>
      <c r="F1397" s="172"/>
      <c r="G1397" s="173" t="s">
        <v>105</v>
      </c>
      <c r="H1397" s="173" t="s">
        <v>176</v>
      </c>
      <c r="I1397" s="173"/>
      <c r="J1397" s="105">
        <v>208442</v>
      </c>
      <c r="K1397" s="197" t="str">
        <f>VLOOKUP(J1397,'[3]Item List (3)'!A$1:B$110000,2,FALSE)</f>
        <v>R.OR 442(JC 8015) (L)</v>
      </c>
      <c r="L1397" s="105"/>
      <c r="M1397" s="198" t="str">
        <f>IF((LEFT(J1397))="2",$L$2,$J$2)</f>
        <v>OR</v>
      </c>
      <c r="N1397" s="153"/>
      <c r="O1397" s="199" t="str">
        <f t="shared" si="574"/>
        <v/>
      </c>
      <c r="P1397" s="153">
        <v>1</v>
      </c>
      <c r="Q1397" s="153"/>
      <c r="R1397" s="153"/>
      <c r="S1397" s="153"/>
      <c r="T1397" s="153"/>
      <c r="U1397" s="209">
        <f t="shared" si="578"/>
        <v>0</v>
      </c>
      <c r="V1397" s="153"/>
      <c r="W1397" s="153">
        <v>60</v>
      </c>
      <c r="X1397" s="153"/>
      <c r="Y1397" s="153"/>
      <c r="Z1397" s="153"/>
      <c r="AA1397" s="153"/>
      <c r="AB1397" s="153"/>
      <c r="AC1397" s="153"/>
      <c r="AD1397" s="153"/>
      <c r="AE1397" s="153"/>
      <c r="AF1397" s="153"/>
      <c r="AG1397" s="153"/>
      <c r="AH1397" s="153"/>
      <c r="AI1397" s="153"/>
      <c r="AJ1397" s="153"/>
      <c r="AK1397" s="153"/>
      <c r="AL1397" s="153"/>
      <c r="AM1397" s="153"/>
      <c r="AN1397" s="153"/>
      <c r="AO1397" s="153"/>
      <c r="AP1397" s="153"/>
      <c r="AQ1397" s="153"/>
      <c r="AR1397" s="153"/>
      <c r="AS1397" s="153"/>
      <c r="AT1397" s="153"/>
      <c r="AU1397" s="153"/>
      <c r="AV1397" s="153"/>
      <c r="AW1397" s="153"/>
      <c r="AX1397" s="153"/>
      <c r="AY1397" s="153"/>
      <c r="AZ1397" s="153"/>
      <c r="BA1397" s="153"/>
      <c r="BB1397" s="153"/>
      <c r="BC1397" s="153"/>
      <c r="BD1397" s="153"/>
      <c r="BE1397" s="153"/>
      <c r="BF1397" s="153"/>
      <c r="BG1397" s="223">
        <f t="shared" si="576"/>
        <v>60</v>
      </c>
      <c r="BH1397" s="224">
        <f t="shared" si="577"/>
        <v>1</v>
      </c>
      <c r="BI1397" s="225">
        <f t="shared" si="563"/>
        <v>0</v>
      </c>
      <c r="BJ1397" s="225">
        <f t="shared" si="564"/>
        <v>0</v>
      </c>
      <c r="BK1397" s="226">
        <f t="shared" si="565"/>
        <v>0</v>
      </c>
      <c r="BL1397" s="226">
        <f t="shared" si="566"/>
        <v>0</v>
      </c>
      <c r="BM1397" s="226">
        <f t="shared" si="575"/>
        <v>0</v>
      </c>
      <c r="BN1397" s="237">
        <f t="shared" si="567"/>
        <v>1</v>
      </c>
      <c r="BO1397" s="237">
        <f t="shared" si="568"/>
        <v>0</v>
      </c>
      <c r="BP1397" s="237">
        <f t="shared" si="569"/>
        <v>0</v>
      </c>
      <c r="BQ1397" s="238">
        <f t="shared" si="570"/>
        <v>0</v>
      </c>
      <c r="BW1397" s="153">
        <f t="shared" si="562"/>
        <v>0</v>
      </c>
    </row>
    <row r="1398" spans="1:75">
      <c r="A1398" s="170">
        <v>1454</v>
      </c>
      <c r="B1398" s="171">
        <v>46073</v>
      </c>
      <c r="C1398" s="153" t="s">
        <v>97</v>
      </c>
      <c r="D1398" s="130" t="str">
        <f t="shared" si="573"/>
        <v>CG</v>
      </c>
      <c r="E1398" s="172" t="s">
        <v>109</v>
      </c>
      <c r="F1398" s="172"/>
      <c r="G1398" s="173"/>
      <c r="H1398" s="173"/>
      <c r="I1398" s="173"/>
      <c r="J1398" s="105"/>
      <c r="K1398" s="197" t="e">
        <f>VLOOKUP(J1398,'[3]Item List (3)'!A$1:B$110000,2,FALSE)</f>
        <v>#N/A</v>
      </c>
      <c r="L1398" s="105"/>
      <c r="M1398" s="198" t="str">
        <f>IF((LEFT(J1398))="2",$L$2,$J$2)</f>
        <v>IR</v>
      </c>
      <c r="N1398" s="153"/>
      <c r="O1398" s="199" t="str">
        <f t="shared" si="574"/>
        <v/>
      </c>
      <c r="P1398" s="153"/>
      <c r="Q1398" s="153"/>
      <c r="R1398" s="153"/>
      <c r="S1398" s="153"/>
      <c r="T1398" s="153"/>
      <c r="U1398" s="209">
        <f t="shared" si="578"/>
        <v>0</v>
      </c>
      <c r="V1398" s="153"/>
      <c r="W1398" s="153"/>
      <c r="X1398" s="153"/>
      <c r="Y1398" s="153"/>
      <c r="Z1398" s="153"/>
      <c r="AA1398" s="153"/>
      <c r="AB1398" s="153"/>
      <c r="AC1398" s="153"/>
      <c r="AD1398" s="153"/>
      <c r="AE1398" s="153"/>
      <c r="AF1398" s="153"/>
      <c r="AG1398" s="153"/>
      <c r="AH1398" s="153"/>
      <c r="AI1398" s="153"/>
      <c r="AJ1398" s="153"/>
      <c r="AK1398" s="153"/>
      <c r="AL1398" s="153"/>
      <c r="AM1398" s="153"/>
      <c r="AN1398" s="153"/>
      <c r="AO1398" s="153"/>
      <c r="AP1398" s="153"/>
      <c r="AQ1398" s="153"/>
      <c r="AR1398" s="153"/>
      <c r="AS1398" s="153"/>
      <c r="AT1398" s="153"/>
      <c r="AU1398" s="153"/>
      <c r="AV1398" s="153"/>
      <c r="AW1398" s="153"/>
      <c r="AX1398" s="153"/>
      <c r="AY1398" s="153"/>
      <c r="AZ1398" s="153"/>
      <c r="BA1398" s="153"/>
      <c r="BB1398" s="153"/>
      <c r="BC1398" s="153"/>
      <c r="BD1398" s="153"/>
      <c r="BE1398" s="153"/>
      <c r="BF1398" s="153">
        <v>480</v>
      </c>
      <c r="BG1398" s="223">
        <f t="shared" si="576"/>
        <v>480</v>
      </c>
      <c r="BH1398" s="224">
        <f t="shared" si="577"/>
        <v>8</v>
      </c>
      <c r="BI1398" s="225">
        <f t="shared" si="563"/>
        <v>0</v>
      </c>
      <c r="BJ1398" s="225">
        <f t="shared" si="564"/>
        <v>0</v>
      </c>
      <c r="BK1398" s="226">
        <f t="shared" si="565"/>
        <v>0</v>
      </c>
      <c r="BL1398" s="226">
        <f t="shared" si="566"/>
        <v>0</v>
      </c>
      <c r="BM1398" s="226">
        <f t="shared" si="575"/>
        <v>0</v>
      </c>
      <c r="BN1398" s="237">
        <f t="shared" si="567"/>
        <v>8</v>
      </c>
      <c r="BO1398" s="237">
        <f t="shared" si="568"/>
        <v>0</v>
      </c>
      <c r="BP1398" s="237">
        <f t="shared" si="569"/>
        <v>0</v>
      </c>
      <c r="BQ1398" s="238">
        <f t="shared" si="570"/>
        <v>0</v>
      </c>
      <c r="BW1398" s="153">
        <f t="shared" si="562"/>
        <v>0</v>
      </c>
    </row>
    <row r="1399" customFormat="1" ht="15" spans="1:16384">
      <c r="A1399" s="170">
        <v>1454</v>
      </c>
      <c r="B1399" s="171">
        <v>46073</v>
      </c>
      <c r="C1399" s="153" t="s">
        <v>99</v>
      </c>
      <c r="D1399" s="130" t="str">
        <f t="shared" si="573"/>
        <v>CG</v>
      </c>
      <c r="E1399" s="172" t="s">
        <v>109</v>
      </c>
      <c r="F1399" s="172"/>
      <c r="G1399" s="173"/>
      <c r="H1399" s="173"/>
      <c r="I1399" s="173"/>
      <c r="J1399" s="105"/>
      <c r="K1399" s="197" t="e">
        <f>VLOOKUP(J1399,'[3]Item List (3)'!A$1:B$110000,2,FALSE)</f>
        <v>#N/A</v>
      </c>
      <c r="L1399" s="105"/>
      <c r="M1399" s="198" t="str">
        <f>IF((LEFT(J1399))="2",$L$2,$J$2)</f>
        <v>IR</v>
      </c>
      <c r="N1399" s="153"/>
      <c r="O1399" s="199" t="str">
        <f t="shared" si="574"/>
        <v/>
      </c>
      <c r="P1399" s="153"/>
      <c r="Q1399" s="153"/>
      <c r="R1399" s="153"/>
      <c r="S1399" s="153"/>
      <c r="T1399" s="153"/>
      <c r="U1399" s="209">
        <f t="shared" si="578"/>
        <v>0</v>
      </c>
      <c r="V1399" s="153"/>
      <c r="W1399" s="153"/>
      <c r="X1399" s="153"/>
      <c r="Y1399" s="153"/>
      <c r="Z1399" s="153"/>
      <c r="AA1399" s="153"/>
      <c r="AB1399" s="153"/>
      <c r="AC1399" s="153"/>
      <c r="AD1399" s="153"/>
      <c r="AE1399" s="153"/>
      <c r="AF1399" s="153"/>
      <c r="AG1399" s="153"/>
      <c r="AH1399" s="153"/>
      <c r="AI1399" s="153"/>
      <c r="AJ1399" s="153"/>
      <c r="AK1399" s="153"/>
      <c r="AL1399" s="153"/>
      <c r="AM1399" s="153"/>
      <c r="AN1399" s="153"/>
      <c r="AO1399" s="153"/>
      <c r="AP1399" s="153"/>
      <c r="AQ1399" s="153"/>
      <c r="AR1399" s="153"/>
      <c r="AS1399" s="153"/>
      <c r="AT1399" s="153"/>
      <c r="AU1399" s="153"/>
      <c r="AV1399" s="153"/>
      <c r="AW1399" s="153"/>
      <c r="AX1399" s="153"/>
      <c r="AY1399" s="153"/>
      <c r="AZ1399" s="153"/>
      <c r="BA1399" s="153"/>
      <c r="BB1399" s="153"/>
      <c r="BC1399" s="153"/>
      <c r="BD1399" s="153"/>
      <c r="BE1399" s="153"/>
      <c r="BF1399" s="153">
        <v>480</v>
      </c>
      <c r="BG1399" s="223">
        <f t="shared" si="576"/>
        <v>480</v>
      </c>
      <c r="BH1399" s="224">
        <f t="shared" si="577"/>
        <v>8</v>
      </c>
      <c r="BI1399" s="225">
        <f t="shared" si="563"/>
        <v>0</v>
      </c>
      <c r="BJ1399" s="225">
        <f t="shared" si="564"/>
        <v>0</v>
      </c>
      <c r="BK1399" s="226">
        <f t="shared" si="565"/>
        <v>0</v>
      </c>
      <c r="BL1399" s="226">
        <f t="shared" si="566"/>
        <v>0</v>
      </c>
      <c r="BM1399" s="226">
        <f t="shared" si="575"/>
        <v>0</v>
      </c>
      <c r="BN1399" s="237">
        <f t="shared" si="567"/>
        <v>8</v>
      </c>
      <c r="BO1399" s="237">
        <f t="shared" si="568"/>
        <v>0</v>
      </c>
      <c r="BP1399" s="237">
        <f t="shared" si="569"/>
        <v>0</v>
      </c>
      <c r="BQ1399" s="238">
        <f t="shared" si="570"/>
        <v>0</v>
      </c>
      <c r="BR1399" s="140"/>
      <c r="BS1399" s="140"/>
      <c r="BT1399" s="140"/>
      <c r="BU1399" s="141"/>
      <c r="BV1399" s="140"/>
      <c r="BW1399" s="153">
        <f t="shared" si="562"/>
        <v>0</v>
      </c>
      <c r="BX1399" s="129"/>
      <c r="BY1399" s="129"/>
      <c r="BZ1399" s="129"/>
      <c r="CA1399" s="129"/>
      <c r="CB1399" s="129"/>
      <c r="CC1399" s="129"/>
      <c r="CD1399" s="129"/>
      <c r="CE1399" s="129"/>
      <c r="CF1399" s="129"/>
      <c r="CG1399" s="129"/>
      <c r="CH1399" s="129"/>
      <c r="CI1399" s="129"/>
      <c r="CJ1399" s="129"/>
      <c r="CK1399" s="129"/>
      <c r="CL1399" s="129"/>
      <c r="CM1399" s="129"/>
      <c r="CN1399" s="129"/>
      <c r="CO1399" s="129"/>
      <c r="CP1399" s="129"/>
      <c r="CQ1399" s="129"/>
      <c r="CR1399" s="129"/>
      <c r="CS1399" s="129"/>
      <c r="CT1399" s="129"/>
      <c r="CU1399" s="129"/>
      <c r="CV1399" s="129"/>
      <c r="CW1399" s="129"/>
      <c r="CX1399" s="129"/>
      <c r="CY1399" s="129"/>
      <c r="CZ1399" s="129"/>
      <c r="DA1399" s="129"/>
      <c r="DB1399" s="129"/>
      <c r="DC1399" s="129"/>
      <c r="DD1399" s="129"/>
      <c r="DE1399" s="129"/>
      <c r="DF1399" s="129"/>
      <c r="DG1399" s="129"/>
      <c r="DH1399" s="129"/>
      <c r="DI1399" s="129"/>
      <c r="DJ1399" s="129"/>
      <c r="DK1399" s="129"/>
      <c r="DL1399" s="129"/>
      <c r="DM1399" s="129"/>
      <c r="DN1399" s="129"/>
      <c r="DO1399" s="129"/>
      <c r="DP1399" s="129"/>
      <c r="DQ1399" s="129"/>
      <c r="DR1399" s="129"/>
      <c r="DS1399" s="129"/>
      <c r="DT1399" s="129"/>
      <c r="DU1399" s="129"/>
      <c r="DV1399" s="129"/>
      <c r="DW1399" s="129"/>
      <c r="DX1399" s="129"/>
      <c r="DY1399" s="129"/>
      <c r="DZ1399" s="129"/>
      <c r="EA1399" s="129"/>
      <c r="EB1399" s="129"/>
      <c r="EC1399" s="129"/>
      <c r="ED1399" s="129"/>
      <c r="EE1399" s="129"/>
      <c r="EF1399" s="129"/>
      <c r="EG1399" s="129"/>
      <c r="EH1399" s="129"/>
      <c r="EI1399" s="129"/>
      <c r="EJ1399" s="129"/>
      <c r="EK1399" s="129"/>
      <c r="EL1399" s="129"/>
      <c r="EM1399" s="129"/>
      <c r="EN1399" s="129"/>
      <c r="EO1399" s="129"/>
      <c r="EP1399" s="129"/>
      <c r="EQ1399" s="129"/>
      <c r="ER1399" s="129"/>
      <c r="ES1399" s="129"/>
      <c r="ET1399" s="129"/>
      <c r="EU1399" s="129"/>
      <c r="EV1399" s="129"/>
      <c r="EW1399" s="129"/>
      <c r="EX1399" s="129"/>
      <c r="EY1399" s="129"/>
      <c r="EZ1399" s="129"/>
      <c r="FA1399" s="129"/>
      <c r="FB1399" s="129"/>
      <c r="FC1399" s="129"/>
      <c r="FD1399" s="129"/>
      <c r="FE1399" s="129"/>
      <c r="FF1399" s="129"/>
      <c r="FG1399" s="129"/>
      <c r="FH1399" s="129"/>
      <c r="FI1399" s="129"/>
      <c r="FJ1399" s="129"/>
      <c r="FK1399" s="129"/>
      <c r="FL1399" s="129"/>
      <c r="FM1399" s="129"/>
      <c r="FN1399" s="129"/>
      <c r="FO1399" s="129"/>
      <c r="FP1399" s="129"/>
      <c r="FQ1399" s="129"/>
      <c r="FR1399" s="129"/>
      <c r="FS1399" s="129"/>
      <c r="FT1399" s="129"/>
      <c r="FU1399" s="129"/>
      <c r="FV1399" s="129"/>
      <c r="FW1399" s="129"/>
      <c r="FX1399" s="129"/>
      <c r="FY1399" s="129"/>
      <c r="FZ1399" s="129"/>
      <c r="GA1399" s="129"/>
      <c r="GB1399" s="129"/>
      <c r="GC1399" s="129"/>
      <c r="GD1399" s="129"/>
      <c r="GE1399" s="129"/>
      <c r="GF1399" s="129"/>
      <c r="GG1399" s="129"/>
      <c r="GH1399" s="129"/>
      <c r="GI1399" s="129"/>
      <c r="GJ1399" s="129"/>
      <c r="GK1399" s="129"/>
      <c r="GL1399" s="129"/>
      <c r="GM1399" s="129"/>
      <c r="GN1399" s="129"/>
      <c r="GO1399" s="129"/>
      <c r="GP1399" s="129"/>
      <c r="GQ1399" s="129"/>
      <c r="GR1399" s="129"/>
      <c r="GS1399" s="129"/>
      <c r="GT1399" s="129"/>
      <c r="GU1399" s="129"/>
      <c r="GV1399" s="129"/>
      <c r="GW1399" s="129"/>
      <c r="GX1399" s="129"/>
      <c r="GY1399" s="129"/>
      <c r="GZ1399" s="129"/>
      <c r="HA1399" s="129"/>
      <c r="HB1399" s="129"/>
      <c r="HC1399" s="129"/>
      <c r="HD1399" s="129"/>
      <c r="HE1399" s="129"/>
      <c r="HF1399" s="129"/>
      <c r="HG1399" s="129"/>
      <c r="HH1399" s="129"/>
      <c r="HI1399" s="129"/>
      <c r="HJ1399" s="129"/>
      <c r="HK1399" s="129"/>
      <c r="HL1399" s="129"/>
      <c r="HM1399" s="129"/>
      <c r="HN1399" s="129"/>
      <c r="HO1399" s="129"/>
      <c r="HP1399" s="129"/>
      <c r="HQ1399" s="129"/>
      <c r="HR1399" s="129"/>
      <c r="HS1399" s="129"/>
      <c r="HT1399" s="129"/>
      <c r="HU1399" s="129"/>
      <c r="HV1399" s="129"/>
      <c r="HW1399" s="129"/>
      <c r="HX1399" s="129"/>
      <c r="HY1399" s="129"/>
      <c r="HZ1399" s="129"/>
      <c r="IA1399" s="129"/>
      <c r="IB1399" s="129"/>
      <c r="IC1399" s="129"/>
      <c r="ID1399" s="129"/>
      <c r="IE1399" s="129"/>
      <c r="IF1399" s="129"/>
      <c r="IG1399" s="129"/>
      <c r="IH1399" s="129"/>
      <c r="II1399" s="129"/>
      <c r="IJ1399" s="129"/>
      <c r="IK1399" s="129"/>
      <c r="IL1399" s="129"/>
      <c r="IM1399" s="129"/>
      <c r="IN1399" s="129"/>
      <c r="IO1399" s="129"/>
      <c r="IP1399" s="129"/>
      <c r="IQ1399" s="129"/>
      <c r="IR1399" s="129"/>
      <c r="IS1399" s="129"/>
      <c r="IT1399" s="129"/>
      <c r="IU1399" s="129"/>
      <c r="IV1399" s="129"/>
      <c r="IW1399" s="129"/>
      <c r="IX1399" s="129"/>
      <c r="IY1399" s="129"/>
      <c r="IZ1399" s="129"/>
      <c r="JA1399" s="129"/>
      <c r="JB1399" s="129"/>
      <c r="JC1399" s="129"/>
      <c r="JD1399" s="129"/>
      <c r="JE1399" s="129"/>
      <c r="JF1399" s="129"/>
      <c r="JG1399" s="129"/>
      <c r="JH1399" s="129"/>
      <c r="JI1399" s="129"/>
      <c r="JJ1399" s="129"/>
      <c r="JK1399" s="129"/>
      <c r="JL1399" s="129"/>
      <c r="JM1399" s="129"/>
      <c r="JN1399" s="129"/>
      <c r="JO1399" s="129"/>
      <c r="JP1399" s="129"/>
      <c r="JQ1399" s="129"/>
      <c r="JR1399" s="129"/>
      <c r="JS1399" s="129"/>
      <c r="JT1399" s="129"/>
      <c r="JU1399" s="129"/>
      <c r="JV1399" s="129"/>
      <c r="JW1399" s="129"/>
      <c r="JX1399" s="129"/>
      <c r="JY1399" s="129"/>
      <c r="JZ1399" s="129"/>
      <c r="KA1399" s="129"/>
      <c r="KB1399" s="129"/>
      <c r="KC1399" s="129"/>
      <c r="KD1399" s="129"/>
      <c r="KE1399" s="129"/>
      <c r="KF1399" s="129"/>
      <c r="KG1399" s="129"/>
      <c r="KH1399" s="129"/>
      <c r="KI1399" s="129"/>
      <c r="KJ1399" s="129"/>
      <c r="KK1399" s="129"/>
      <c r="KL1399" s="129"/>
      <c r="KM1399" s="129"/>
      <c r="KN1399" s="129"/>
      <c r="KO1399" s="129"/>
      <c r="KP1399" s="129"/>
      <c r="KQ1399" s="129"/>
      <c r="KR1399" s="129"/>
      <c r="KS1399" s="129"/>
      <c r="KT1399" s="129"/>
      <c r="KU1399" s="129"/>
      <c r="KV1399" s="129"/>
      <c r="KW1399" s="129"/>
      <c r="KX1399" s="129"/>
      <c r="KY1399" s="129"/>
      <c r="KZ1399" s="129"/>
      <c r="LA1399" s="129"/>
      <c r="LB1399" s="129"/>
      <c r="LC1399" s="129"/>
      <c r="LD1399" s="129"/>
      <c r="LE1399" s="129"/>
      <c r="LF1399" s="129"/>
      <c r="LG1399" s="129"/>
      <c r="LH1399" s="129"/>
      <c r="LI1399" s="129"/>
      <c r="LJ1399" s="129"/>
      <c r="LK1399" s="129"/>
      <c r="LL1399" s="129"/>
      <c r="LM1399" s="129"/>
      <c r="LN1399" s="129"/>
      <c r="LO1399" s="129"/>
      <c r="LP1399" s="129"/>
      <c r="LQ1399" s="129"/>
      <c r="LR1399" s="129"/>
      <c r="LS1399" s="129"/>
      <c r="LT1399" s="129"/>
      <c r="LU1399" s="129"/>
      <c r="LV1399" s="129"/>
      <c r="LW1399" s="129"/>
      <c r="LX1399" s="129"/>
      <c r="LY1399" s="129"/>
      <c r="LZ1399" s="129"/>
      <c r="MA1399" s="129"/>
      <c r="MB1399" s="129"/>
      <c r="MC1399" s="129"/>
      <c r="MD1399" s="129"/>
      <c r="ME1399" s="129"/>
      <c r="MF1399" s="129"/>
      <c r="MG1399" s="129"/>
      <c r="MH1399" s="129"/>
      <c r="MI1399" s="129"/>
      <c r="MJ1399" s="129"/>
      <c r="MK1399" s="129"/>
      <c r="ML1399" s="129"/>
      <c r="MM1399" s="129"/>
      <c r="MN1399" s="129"/>
      <c r="MO1399" s="129"/>
      <c r="MP1399" s="129"/>
      <c r="MQ1399" s="129"/>
      <c r="MR1399" s="129"/>
      <c r="MS1399" s="129"/>
      <c r="MT1399" s="129"/>
      <c r="MU1399" s="129"/>
      <c r="MV1399" s="129"/>
      <c r="MW1399" s="129"/>
      <c r="MX1399" s="129"/>
      <c r="MY1399" s="129"/>
      <c r="MZ1399" s="129"/>
      <c r="NA1399" s="129"/>
      <c r="NB1399" s="129"/>
      <c r="NC1399" s="129"/>
      <c r="ND1399" s="129"/>
      <c r="NE1399" s="129"/>
      <c r="NF1399" s="129"/>
      <c r="NG1399" s="129"/>
      <c r="NH1399" s="129"/>
      <c r="NI1399" s="129"/>
      <c r="NJ1399" s="129"/>
      <c r="NK1399" s="129"/>
      <c r="NL1399" s="129"/>
      <c r="NM1399" s="129"/>
      <c r="NN1399" s="129"/>
      <c r="NO1399" s="129"/>
      <c r="NP1399" s="129"/>
      <c r="NQ1399" s="129"/>
      <c r="NR1399" s="129"/>
      <c r="NS1399" s="129"/>
      <c r="NT1399" s="129"/>
      <c r="NU1399" s="129"/>
      <c r="NV1399" s="129"/>
      <c r="NW1399" s="129"/>
      <c r="NX1399" s="129"/>
      <c r="NY1399" s="129"/>
      <c r="NZ1399" s="129"/>
      <c r="OA1399" s="129"/>
      <c r="OB1399" s="129"/>
      <c r="OC1399" s="129"/>
      <c r="OD1399" s="129"/>
      <c r="OE1399" s="129"/>
      <c r="OF1399" s="129"/>
      <c r="OG1399" s="129"/>
      <c r="OH1399" s="129"/>
      <c r="OI1399" s="129"/>
      <c r="OJ1399" s="129"/>
      <c r="OK1399" s="129"/>
      <c r="OL1399" s="129"/>
      <c r="OM1399" s="129"/>
      <c r="ON1399" s="129"/>
      <c r="OO1399" s="129"/>
      <c r="OP1399" s="129"/>
      <c r="OQ1399" s="129"/>
      <c r="OR1399" s="129"/>
      <c r="OS1399" s="129"/>
      <c r="OT1399" s="129"/>
      <c r="OU1399" s="129"/>
      <c r="OV1399" s="129"/>
      <c r="OW1399" s="129"/>
      <c r="OX1399" s="129"/>
      <c r="OY1399" s="129"/>
      <c r="OZ1399" s="129"/>
      <c r="PA1399" s="129"/>
      <c r="PB1399" s="129"/>
      <c r="PC1399" s="129"/>
      <c r="PD1399" s="129"/>
      <c r="PE1399" s="129"/>
      <c r="PF1399" s="129"/>
      <c r="PG1399" s="129"/>
      <c r="PH1399" s="129"/>
      <c r="PI1399" s="129"/>
      <c r="PJ1399" s="129"/>
      <c r="PK1399" s="129"/>
      <c r="PL1399" s="129"/>
      <c r="PM1399" s="129"/>
      <c r="PN1399" s="129"/>
      <c r="PO1399" s="129"/>
      <c r="PP1399" s="129"/>
      <c r="PQ1399" s="129"/>
      <c r="PR1399" s="129"/>
      <c r="PS1399" s="129"/>
      <c r="PT1399" s="129"/>
      <c r="PU1399" s="129"/>
      <c r="PV1399" s="129"/>
      <c r="PW1399" s="129"/>
      <c r="PX1399" s="129"/>
      <c r="PY1399" s="129"/>
      <c r="PZ1399" s="129"/>
      <c r="QA1399" s="129"/>
      <c r="QB1399" s="129"/>
      <c r="QC1399" s="129"/>
      <c r="QD1399" s="129"/>
      <c r="QE1399" s="129"/>
      <c r="QF1399" s="129"/>
      <c r="QG1399" s="129"/>
      <c r="QH1399" s="129"/>
      <c r="QI1399" s="129"/>
      <c r="QJ1399" s="129"/>
      <c r="QK1399" s="129"/>
      <c r="QL1399" s="129"/>
      <c r="QM1399" s="129"/>
      <c r="QN1399" s="129"/>
      <c r="QO1399" s="129"/>
      <c r="QP1399" s="129"/>
      <c r="QQ1399" s="129"/>
      <c r="QR1399" s="129"/>
      <c r="QS1399" s="129"/>
      <c r="QT1399" s="129"/>
      <c r="QU1399" s="129"/>
      <c r="QV1399" s="129"/>
      <c r="QW1399" s="129"/>
      <c r="QX1399" s="129"/>
      <c r="QY1399" s="129"/>
      <c r="QZ1399" s="129"/>
      <c r="RA1399" s="129"/>
      <c r="RB1399" s="129"/>
      <c r="RC1399" s="129"/>
      <c r="RD1399" s="129"/>
      <c r="RE1399" s="129"/>
      <c r="RF1399" s="129"/>
      <c r="RG1399" s="129"/>
      <c r="RH1399" s="129"/>
      <c r="RI1399" s="129"/>
      <c r="RJ1399" s="129"/>
      <c r="RK1399" s="129"/>
      <c r="RL1399" s="129"/>
      <c r="RM1399" s="129"/>
      <c r="RN1399" s="129"/>
      <c r="RO1399" s="129"/>
      <c r="RP1399" s="129"/>
      <c r="RQ1399" s="129"/>
      <c r="RR1399" s="129"/>
      <c r="RS1399" s="129"/>
      <c r="RT1399" s="129"/>
      <c r="RU1399" s="129"/>
      <c r="RV1399" s="129"/>
      <c r="RW1399" s="129"/>
      <c r="RX1399" s="129"/>
      <c r="RY1399" s="129"/>
      <c r="RZ1399" s="129"/>
      <c r="SA1399" s="129"/>
      <c r="SB1399" s="129"/>
      <c r="SC1399" s="129"/>
      <c r="SD1399" s="129"/>
      <c r="SE1399" s="129"/>
      <c r="SF1399" s="129"/>
      <c r="SG1399" s="129"/>
      <c r="SH1399" s="129"/>
      <c r="SI1399" s="129"/>
      <c r="SJ1399" s="129"/>
      <c r="SK1399" s="129"/>
      <c r="SL1399" s="129"/>
      <c r="SM1399" s="129"/>
      <c r="SN1399" s="129"/>
      <c r="SO1399" s="129"/>
      <c r="SP1399" s="129"/>
      <c r="SQ1399" s="129"/>
      <c r="SR1399" s="129"/>
      <c r="SS1399" s="129"/>
      <c r="ST1399" s="129"/>
      <c r="SU1399" s="129"/>
      <c r="SV1399" s="129"/>
      <c r="SW1399" s="129"/>
      <c r="SX1399" s="129"/>
      <c r="SY1399" s="129"/>
      <c r="SZ1399" s="129"/>
      <c r="TA1399" s="129"/>
      <c r="TB1399" s="129"/>
      <c r="TC1399" s="129"/>
      <c r="TD1399" s="129"/>
      <c r="TE1399" s="129"/>
      <c r="TF1399" s="129"/>
      <c r="TG1399" s="129"/>
      <c r="TH1399" s="129"/>
      <c r="TI1399" s="129"/>
      <c r="TJ1399" s="129"/>
      <c r="TK1399" s="129"/>
      <c r="TL1399" s="129"/>
      <c r="TM1399" s="129"/>
      <c r="TN1399" s="129"/>
      <c r="TO1399" s="129"/>
      <c r="TP1399" s="129"/>
      <c r="TQ1399" s="129"/>
      <c r="TR1399" s="129"/>
      <c r="TS1399" s="129"/>
      <c r="TT1399" s="129"/>
      <c r="TU1399" s="129"/>
      <c r="TV1399" s="129"/>
      <c r="TW1399" s="129"/>
      <c r="TX1399" s="129"/>
      <c r="TY1399" s="129"/>
      <c r="TZ1399" s="129"/>
      <c r="UA1399" s="129"/>
      <c r="UB1399" s="129"/>
      <c r="UC1399" s="129"/>
      <c r="UD1399" s="129"/>
      <c r="UE1399" s="129"/>
      <c r="UF1399" s="129"/>
      <c r="UG1399" s="129"/>
      <c r="UH1399" s="129"/>
      <c r="UI1399" s="129"/>
      <c r="UJ1399" s="129"/>
      <c r="UK1399" s="129"/>
      <c r="UL1399" s="129"/>
      <c r="UM1399" s="129"/>
      <c r="UN1399" s="129"/>
      <c r="UO1399" s="129"/>
      <c r="UP1399" s="129"/>
      <c r="UQ1399" s="129"/>
      <c r="UR1399" s="129"/>
      <c r="US1399" s="129"/>
      <c r="UT1399" s="129"/>
      <c r="UU1399" s="129"/>
      <c r="UV1399" s="129"/>
      <c r="UW1399" s="129"/>
      <c r="UX1399" s="129"/>
      <c r="UY1399" s="129"/>
      <c r="UZ1399" s="129"/>
      <c r="VA1399" s="129"/>
      <c r="VB1399" s="129"/>
      <c r="VC1399" s="129"/>
      <c r="VD1399" s="129"/>
      <c r="VE1399" s="129"/>
      <c r="VF1399" s="129"/>
      <c r="VG1399" s="129"/>
      <c r="VH1399" s="129"/>
      <c r="VI1399" s="129"/>
      <c r="VJ1399" s="129"/>
      <c r="VK1399" s="129"/>
      <c r="VL1399" s="129"/>
      <c r="VM1399" s="129"/>
      <c r="VN1399" s="129"/>
      <c r="VO1399" s="129"/>
      <c r="VP1399" s="129"/>
      <c r="VQ1399" s="129"/>
      <c r="VR1399" s="129"/>
      <c r="VS1399" s="129"/>
      <c r="VT1399" s="129"/>
      <c r="VU1399" s="129"/>
      <c r="VV1399" s="129"/>
      <c r="VW1399" s="129"/>
      <c r="VX1399" s="129"/>
      <c r="VY1399" s="129"/>
      <c r="VZ1399" s="129"/>
      <c r="WA1399" s="129"/>
      <c r="WB1399" s="129"/>
      <c r="WC1399" s="129"/>
      <c r="WD1399" s="129"/>
      <c r="WE1399" s="129"/>
      <c r="WF1399" s="129"/>
      <c r="WG1399" s="129"/>
      <c r="WH1399" s="129"/>
      <c r="WI1399" s="129"/>
      <c r="WJ1399" s="129"/>
      <c r="WK1399" s="129"/>
      <c r="WL1399" s="129"/>
      <c r="WM1399" s="129"/>
      <c r="WN1399" s="129"/>
      <c r="WO1399" s="129"/>
      <c r="WP1399" s="129"/>
      <c r="WQ1399" s="129"/>
      <c r="WR1399" s="129"/>
      <c r="WS1399" s="129"/>
      <c r="WT1399" s="129"/>
      <c r="WU1399" s="129"/>
      <c r="WV1399" s="129"/>
      <c r="WW1399" s="129"/>
      <c r="WX1399" s="129"/>
      <c r="WY1399" s="129"/>
      <c r="WZ1399" s="129"/>
      <c r="XA1399" s="129"/>
      <c r="XB1399" s="129"/>
      <c r="XC1399" s="129"/>
      <c r="XD1399" s="129"/>
      <c r="XE1399" s="129"/>
      <c r="XF1399" s="129"/>
      <c r="XG1399" s="129"/>
      <c r="XH1399" s="129"/>
      <c r="XI1399" s="129"/>
      <c r="XJ1399" s="129"/>
      <c r="XK1399" s="129"/>
      <c r="XL1399" s="129"/>
      <c r="XM1399" s="129"/>
      <c r="XN1399" s="129"/>
      <c r="XO1399" s="129"/>
      <c r="XP1399" s="129"/>
      <c r="XQ1399" s="129"/>
      <c r="XR1399" s="129"/>
      <c r="XS1399" s="129"/>
      <c r="XT1399" s="129"/>
      <c r="XU1399" s="129"/>
      <c r="XV1399" s="129"/>
      <c r="XW1399" s="129"/>
      <c r="XX1399" s="129"/>
      <c r="XY1399" s="129"/>
      <c r="XZ1399" s="129"/>
      <c r="YA1399" s="129"/>
      <c r="YB1399" s="129"/>
      <c r="YC1399" s="129"/>
      <c r="YD1399" s="129"/>
      <c r="YE1399" s="129"/>
      <c r="YF1399" s="129"/>
      <c r="YG1399" s="129"/>
      <c r="YH1399" s="129"/>
      <c r="YI1399" s="129"/>
      <c r="YJ1399" s="129"/>
      <c r="YK1399" s="129"/>
      <c r="YL1399" s="129"/>
      <c r="YM1399" s="129"/>
      <c r="YN1399" s="129"/>
      <c r="YO1399" s="129"/>
      <c r="YP1399" s="129"/>
      <c r="YQ1399" s="129"/>
      <c r="YR1399" s="129"/>
      <c r="YS1399" s="129"/>
      <c r="YT1399" s="129"/>
      <c r="YU1399" s="129"/>
      <c r="YV1399" s="129"/>
      <c r="YW1399" s="129"/>
      <c r="YX1399" s="129"/>
      <c r="YY1399" s="129"/>
      <c r="YZ1399" s="129"/>
      <c r="ZA1399" s="129"/>
      <c r="ZB1399" s="129"/>
      <c r="ZC1399" s="129"/>
      <c r="ZD1399" s="129"/>
      <c r="ZE1399" s="129"/>
      <c r="ZF1399" s="129"/>
      <c r="ZG1399" s="129"/>
      <c r="ZH1399" s="129"/>
      <c r="ZI1399" s="129"/>
      <c r="ZJ1399" s="129"/>
      <c r="ZK1399" s="129"/>
      <c r="ZL1399" s="129"/>
      <c r="ZM1399" s="129"/>
      <c r="ZN1399" s="129"/>
      <c r="ZO1399" s="129"/>
      <c r="ZP1399" s="129"/>
      <c r="ZQ1399" s="129"/>
      <c r="ZR1399" s="129"/>
      <c r="ZS1399" s="129"/>
      <c r="ZT1399" s="129"/>
      <c r="ZU1399" s="129"/>
      <c r="ZV1399" s="129"/>
      <c r="ZW1399" s="129"/>
      <c r="ZX1399" s="129"/>
      <c r="ZY1399" s="129"/>
      <c r="ZZ1399" s="129"/>
      <c r="AAA1399" s="129"/>
      <c r="AAB1399" s="129"/>
      <c r="AAC1399" s="129"/>
      <c r="AAD1399" s="129"/>
      <c r="AAE1399" s="129"/>
      <c r="AAF1399" s="129"/>
      <c r="AAG1399" s="129"/>
      <c r="AAH1399" s="129"/>
      <c r="AAI1399" s="129"/>
      <c r="AAJ1399" s="129"/>
      <c r="AAK1399" s="129"/>
      <c r="AAL1399" s="129"/>
      <c r="AAM1399" s="129"/>
      <c r="AAN1399" s="129"/>
      <c r="AAO1399" s="129"/>
      <c r="AAP1399" s="129"/>
      <c r="AAQ1399" s="129"/>
      <c r="AAR1399" s="129"/>
      <c r="AAS1399" s="129"/>
      <c r="AAT1399" s="129"/>
      <c r="AAU1399" s="129"/>
      <c r="AAV1399" s="129"/>
      <c r="AAW1399" s="129"/>
      <c r="AAX1399" s="129"/>
      <c r="AAY1399" s="129"/>
      <c r="AAZ1399" s="129"/>
      <c r="ABA1399" s="129"/>
      <c r="ABB1399" s="129"/>
      <c r="ABC1399" s="129"/>
      <c r="ABD1399" s="129"/>
      <c r="ABE1399" s="129"/>
      <c r="ABF1399" s="129"/>
      <c r="ABG1399" s="129"/>
      <c r="ABH1399" s="129"/>
      <c r="ABI1399" s="129"/>
      <c r="ABJ1399" s="129"/>
      <c r="ABK1399" s="129"/>
      <c r="ABL1399" s="129"/>
      <c r="ABM1399" s="129"/>
      <c r="ABN1399" s="129"/>
      <c r="ABO1399" s="129"/>
      <c r="ABP1399" s="129"/>
      <c r="ABQ1399" s="129"/>
      <c r="ABR1399" s="129"/>
      <c r="ABS1399" s="129"/>
      <c r="ABT1399" s="129"/>
      <c r="ABU1399" s="129"/>
      <c r="ABV1399" s="129"/>
      <c r="ABW1399" s="129"/>
      <c r="ABX1399" s="129"/>
      <c r="ABY1399" s="129"/>
      <c r="ABZ1399" s="129"/>
      <c r="ACA1399" s="129"/>
      <c r="ACB1399" s="129"/>
      <c r="ACC1399" s="129"/>
      <c r="ACD1399" s="129"/>
      <c r="ACE1399" s="129"/>
      <c r="ACF1399" s="129"/>
      <c r="ACG1399" s="129"/>
      <c r="ACH1399" s="129"/>
      <c r="ACI1399" s="129"/>
      <c r="ACJ1399" s="129"/>
      <c r="ACK1399" s="129"/>
      <c r="ACL1399" s="129"/>
      <c r="ACM1399" s="129"/>
      <c r="ACN1399" s="129"/>
      <c r="ACO1399" s="129"/>
      <c r="ACP1399" s="129"/>
      <c r="ACQ1399" s="129"/>
      <c r="ACR1399" s="129"/>
      <c r="ACS1399" s="129"/>
      <c r="ACT1399" s="129"/>
      <c r="ACU1399" s="129"/>
      <c r="ACV1399" s="129"/>
      <c r="ACW1399" s="129"/>
      <c r="ACX1399" s="129"/>
      <c r="ACY1399" s="129"/>
      <c r="ACZ1399" s="129"/>
      <c r="ADA1399" s="129"/>
      <c r="ADB1399" s="129"/>
      <c r="ADC1399" s="129"/>
      <c r="ADD1399" s="129"/>
      <c r="ADE1399" s="129"/>
      <c r="ADF1399" s="129"/>
      <c r="ADG1399" s="129"/>
      <c r="ADH1399" s="129"/>
      <c r="ADI1399" s="129"/>
      <c r="ADJ1399" s="129"/>
      <c r="ADK1399" s="129"/>
      <c r="ADL1399" s="129"/>
      <c r="ADM1399" s="129"/>
      <c r="ADN1399" s="129"/>
      <c r="ADO1399" s="129"/>
      <c r="ADP1399" s="129"/>
      <c r="ADQ1399" s="129"/>
      <c r="ADR1399" s="129"/>
      <c r="ADS1399" s="129"/>
      <c r="ADT1399" s="129"/>
      <c r="ADU1399" s="129"/>
      <c r="ADV1399" s="129"/>
      <c r="ADW1399" s="129"/>
      <c r="ADX1399" s="129"/>
      <c r="ADY1399" s="129"/>
      <c r="ADZ1399" s="129"/>
      <c r="AEA1399" s="129"/>
      <c r="AEB1399" s="129"/>
      <c r="AEC1399" s="129"/>
      <c r="AED1399" s="129"/>
      <c r="AEE1399" s="129"/>
      <c r="AEF1399" s="129"/>
      <c r="AEG1399" s="129"/>
      <c r="AEH1399" s="129"/>
      <c r="AEI1399" s="129"/>
      <c r="AEJ1399" s="129"/>
      <c r="AEK1399" s="129"/>
      <c r="AEL1399" s="129"/>
      <c r="AEM1399" s="129"/>
      <c r="AEN1399" s="129"/>
      <c r="AEO1399" s="129"/>
      <c r="AEP1399" s="129"/>
      <c r="AEQ1399" s="129"/>
      <c r="AER1399" s="129"/>
      <c r="AES1399" s="129"/>
      <c r="AET1399" s="129"/>
      <c r="AEU1399" s="129"/>
      <c r="AEV1399" s="129"/>
      <c r="AEW1399" s="129"/>
      <c r="AEX1399" s="129"/>
      <c r="AEY1399" s="129"/>
      <c r="AEZ1399" s="129"/>
      <c r="AFA1399" s="129"/>
      <c r="AFB1399" s="129"/>
      <c r="AFC1399" s="129"/>
      <c r="AFD1399" s="129"/>
      <c r="AFE1399" s="129"/>
      <c r="AFF1399" s="129"/>
      <c r="AFG1399" s="129"/>
      <c r="AFH1399" s="129"/>
      <c r="AFI1399" s="129"/>
      <c r="AFJ1399" s="129"/>
      <c r="AFK1399" s="129"/>
      <c r="AFL1399" s="129"/>
      <c r="AFM1399" s="129"/>
      <c r="AFN1399" s="129"/>
      <c r="AFO1399" s="129"/>
      <c r="AFP1399" s="129"/>
      <c r="AFQ1399" s="129"/>
      <c r="AFR1399" s="129"/>
      <c r="AFS1399" s="129"/>
      <c r="AFT1399" s="129"/>
      <c r="AFU1399" s="129"/>
      <c r="AFV1399" s="129"/>
      <c r="AFW1399" s="129"/>
      <c r="AFX1399" s="129"/>
      <c r="AFY1399" s="129"/>
      <c r="AFZ1399" s="129"/>
      <c r="AGA1399" s="129"/>
      <c r="AGB1399" s="129"/>
      <c r="AGC1399" s="129"/>
      <c r="AGD1399" s="129"/>
      <c r="AGE1399" s="129"/>
      <c r="AGF1399" s="129"/>
      <c r="AGG1399" s="129"/>
      <c r="AGH1399" s="129"/>
      <c r="AGI1399" s="129"/>
      <c r="AGJ1399" s="129"/>
      <c r="AGK1399" s="129"/>
      <c r="AGL1399" s="129"/>
      <c r="AGM1399" s="129"/>
      <c r="AGN1399" s="129"/>
      <c r="AGO1399" s="129"/>
      <c r="AGP1399" s="129"/>
      <c r="AGQ1399" s="129"/>
      <c r="AGR1399" s="129"/>
      <c r="AGS1399" s="129"/>
      <c r="AGT1399" s="129"/>
      <c r="AGU1399" s="129"/>
      <c r="AGV1399" s="129"/>
      <c r="AGW1399" s="129"/>
      <c r="AGX1399" s="129"/>
      <c r="AGY1399" s="129"/>
      <c r="AGZ1399" s="129"/>
      <c r="AHA1399" s="129"/>
      <c r="AHB1399" s="129"/>
      <c r="AHC1399" s="129"/>
      <c r="AHD1399" s="129"/>
      <c r="AHE1399" s="129"/>
      <c r="AHF1399" s="129"/>
      <c r="AHG1399" s="129"/>
      <c r="AHH1399" s="129"/>
      <c r="AHI1399" s="129"/>
      <c r="AHJ1399" s="129"/>
      <c r="AHK1399" s="129"/>
      <c r="AHL1399" s="129"/>
      <c r="AHM1399" s="129"/>
      <c r="AHN1399" s="129"/>
      <c r="AHO1399" s="129"/>
      <c r="AHP1399" s="129"/>
      <c r="AHQ1399" s="129"/>
      <c r="AHR1399" s="129"/>
      <c r="AHS1399" s="129"/>
      <c r="AHT1399" s="129"/>
      <c r="AHU1399" s="129"/>
      <c r="AHV1399" s="129"/>
      <c r="AHW1399" s="129"/>
      <c r="AHX1399" s="129"/>
      <c r="AHY1399" s="129"/>
      <c r="AHZ1399" s="129"/>
      <c r="AIA1399" s="129"/>
      <c r="AIB1399" s="129"/>
      <c r="AIC1399" s="129"/>
      <c r="AID1399" s="129"/>
      <c r="AIE1399" s="129"/>
      <c r="AIF1399" s="129"/>
      <c r="AIG1399" s="129"/>
      <c r="AIH1399" s="129"/>
      <c r="AII1399" s="129"/>
      <c r="AIJ1399" s="129"/>
      <c r="AIK1399" s="129"/>
      <c r="AIL1399" s="129"/>
      <c r="AIM1399" s="129"/>
      <c r="AIN1399" s="129"/>
      <c r="AIO1399" s="129"/>
      <c r="AIP1399" s="129"/>
      <c r="AIQ1399" s="129"/>
      <c r="AIR1399" s="129"/>
      <c r="AIS1399" s="129"/>
      <c r="AIT1399" s="129"/>
      <c r="AIU1399" s="129"/>
      <c r="AIV1399" s="129"/>
      <c r="AIW1399" s="129"/>
      <c r="AIX1399" s="129"/>
      <c r="AIY1399" s="129"/>
      <c r="AIZ1399" s="129"/>
      <c r="AJA1399" s="129"/>
      <c r="AJB1399" s="129"/>
      <c r="AJC1399" s="129"/>
      <c r="AJD1399" s="129"/>
      <c r="AJE1399" s="129"/>
      <c r="AJF1399" s="129"/>
      <c r="AJG1399" s="129"/>
      <c r="AJH1399" s="129"/>
      <c r="AJI1399" s="129"/>
      <c r="AJJ1399" s="129"/>
      <c r="AJK1399" s="129"/>
      <c r="AJL1399" s="129"/>
      <c r="AJM1399" s="129"/>
      <c r="AJN1399" s="129"/>
      <c r="AJO1399" s="129"/>
      <c r="AJP1399" s="129"/>
      <c r="AJQ1399" s="129"/>
      <c r="AJR1399" s="129"/>
      <c r="AJS1399" s="129"/>
      <c r="AJT1399" s="129"/>
      <c r="AJU1399" s="129"/>
      <c r="AJV1399" s="129"/>
      <c r="AJW1399" s="129"/>
      <c r="AJX1399" s="129"/>
      <c r="AJY1399" s="129"/>
      <c r="AJZ1399" s="129"/>
      <c r="AKA1399" s="129"/>
      <c r="AKB1399" s="129"/>
      <c r="AKC1399" s="129"/>
      <c r="AKD1399" s="129"/>
      <c r="AKE1399" s="129"/>
      <c r="AKF1399" s="129"/>
      <c r="AKG1399" s="129"/>
      <c r="AKH1399" s="129"/>
      <c r="AKI1399" s="129"/>
      <c r="AKJ1399" s="129"/>
      <c r="AKK1399" s="129"/>
      <c r="AKL1399" s="129"/>
      <c r="AKM1399" s="129"/>
      <c r="AKN1399" s="129"/>
      <c r="AKO1399" s="129"/>
      <c r="AKP1399" s="129"/>
      <c r="AKQ1399" s="129"/>
      <c r="AKR1399" s="129"/>
      <c r="AKS1399" s="129"/>
      <c r="AKT1399" s="129"/>
      <c r="AKU1399" s="129"/>
      <c r="AKV1399" s="129"/>
      <c r="AKW1399" s="129"/>
      <c r="AKX1399" s="129"/>
      <c r="AKY1399" s="129"/>
      <c r="AKZ1399" s="129"/>
      <c r="ALA1399" s="129"/>
      <c r="ALB1399" s="129"/>
      <c r="ALC1399" s="129"/>
      <c r="ALD1399" s="129"/>
      <c r="ALE1399" s="129"/>
      <c r="ALF1399" s="129"/>
      <c r="ALG1399" s="129"/>
      <c r="ALH1399" s="129"/>
      <c r="ALI1399" s="129"/>
      <c r="ALJ1399" s="129"/>
      <c r="ALK1399" s="129"/>
      <c r="ALL1399" s="129"/>
      <c r="ALM1399" s="129"/>
      <c r="ALN1399" s="129"/>
      <c r="ALO1399" s="129"/>
      <c r="ALP1399" s="129"/>
      <c r="ALQ1399" s="129"/>
      <c r="ALR1399" s="129"/>
      <c r="ALS1399" s="129"/>
      <c r="ALT1399" s="129"/>
      <c r="ALU1399" s="129"/>
      <c r="ALV1399" s="129"/>
      <c r="ALW1399" s="129"/>
      <c r="ALX1399" s="129"/>
      <c r="ALY1399" s="129"/>
      <c r="ALZ1399" s="129"/>
      <c r="AMA1399" s="129"/>
      <c r="AMB1399" s="129"/>
      <c r="AMC1399" s="129"/>
      <c r="AMD1399" s="129"/>
      <c r="AME1399" s="129"/>
      <c r="AMF1399" s="129"/>
      <c r="AMG1399" s="129"/>
      <c r="AMH1399" s="129"/>
      <c r="AMI1399" s="129"/>
      <c r="AMJ1399" s="129"/>
      <c r="AMK1399" s="129"/>
      <c r="AML1399" s="129"/>
      <c r="AMM1399" s="129"/>
      <c r="AMN1399" s="129"/>
      <c r="AMO1399" s="129"/>
      <c r="AMP1399" s="129"/>
      <c r="AMQ1399" s="129"/>
      <c r="AMR1399" s="129"/>
      <c r="AMS1399" s="129"/>
      <c r="AMT1399" s="129"/>
      <c r="AMU1399" s="129"/>
      <c r="AMV1399" s="129"/>
      <c r="AMW1399" s="129"/>
      <c r="AMX1399" s="129"/>
      <c r="AMY1399" s="129"/>
      <c r="AMZ1399" s="129"/>
      <c r="ANA1399" s="129"/>
      <c r="ANB1399" s="129"/>
      <c r="ANC1399" s="129"/>
      <c r="AND1399" s="129"/>
      <c r="ANE1399" s="129"/>
      <c r="ANF1399" s="129"/>
      <c r="ANG1399" s="129"/>
      <c r="ANH1399" s="129"/>
      <c r="ANI1399" s="129"/>
      <c r="ANJ1399" s="129"/>
      <c r="ANK1399" s="129"/>
      <c r="ANL1399" s="129"/>
      <c r="ANM1399" s="129"/>
      <c r="ANN1399" s="129"/>
      <c r="ANO1399" s="129"/>
      <c r="ANP1399" s="129"/>
      <c r="ANQ1399" s="129"/>
      <c r="ANR1399" s="129"/>
      <c r="ANS1399" s="129"/>
      <c r="ANT1399" s="129"/>
      <c r="ANU1399" s="129"/>
      <c r="ANV1399" s="129"/>
      <c r="ANW1399" s="129"/>
      <c r="ANX1399" s="129"/>
      <c r="ANY1399" s="129"/>
      <c r="ANZ1399" s="129"/>
      <c r="AOA1399" s="129"/>
      <c r="AOB1399" s="129"/>
      <c r="AOC1399" s="129"/>
      <c r="AOD1399" s="129"/>
      <c r="AOE1399" s="129"/>
      <c r="AOF1399" s="129"/>
      <c r="AOG1399" s="129"/>
      <c r="AOH1399" s="129"/>
      <c r="AOI1399" s="129"/>
      <c r="AOJ1399" s="129"/>
      <c r="AOK1399" s="129"/>
      <c r="AOL1399" s="129"/>
      <c r="AOM1399" s="129"/>
      <c r="AON1399" s="129"/>
      <c r="AOO1399" s="129"/>
      <c r="AOP1399" s="129"/>
      <c r="AOQ1399" s="129"/>
      <c r="AOR1399" s="129"/>
      <c r="AOS1399" s="129"/>
      <c r="AOT1399" s="129"/>
      <c r="AOU1399" s="129"/>
      <c r="AOV1399" s="129"/>
      <c r="AOW1399" s="129"/>
      <c r="AOX1399" s="129"/>
      <c r="AOY1399" s="129"/>
      <c r="AOZ1399" s="129"/>
      <c r="APA1399" s="129"/>
      <c r="APB1399" s="129"/>
      <c r="APC1399" s="129"/>
      <c r="APD1399" s="129"/>
      <c r="APE1399" s="129"/>
      <c r="APF1399" s="129"/>
      <c r="APG1399" s="129"/>
      <c r="APH1399" s="129"/>
      <c r="API1399" s="129"/>
      <c r="APJ1399" s="129"/>
      <c r="APK1399" s="129"/>
      <c r="APL1399" s="129"/>
      <c r="APM1399" s="129"/>
      <c r="APN1399" s="129"/>
      <c r="APO1399" s="129"/>
      <c r="APP1399" s="129"/>
      <c r="APQ1399" s="129"/>
      <c r="APR1399" s="129"/>
      <c r="APS1399" s="129"/>
      <c r="APT1399" s="129"/>
      <c r="APU1399" s="129"/>
      <c r="APV1399" s="129"/>
      <c r="APW1399" s="129"/>
      <c r="APX1399" s="129"/>
      <c r="APY1399" s="129"/>
      <c r="APZ1399" s="129"/>
      <c r="AQA1399" s="129"/>
      <c r="AQB1399" s="129"/>
      <c r="AQC1399" s="129"/>
      <c r="AQD1399" s="129"/>
      <c r="AQE1399" s="129"/>
      <c r="AQF1399" s="129"/>
      <c r="AQG1399" s="129"/>
      <c r="AQH1399" s="129"/>
      <c r="AQI1399" s="129"/>
      <c r="AQJ1399" s="129"/>
      <c r="AQK1399" s="129"/>
      <c r="AQL1399" s="129"/>
      <c r="AQM1399" s="129"/>
      <c r="AQN1399" s="129"/>
      <c r="AQO1399" s="129"/>
      <c r="AQP1399" s="129"/>
      <c r="AQQ1399" s="129"/>
      <c r="AQR1399" s="129"/>
      <c r="AQS1399" s="129"/>
      <c r="AQT1399" s="129"/>
      <c r="AQU1399" s="129"/>
      <c r="AQV1399" s="129"/>
      <c r="AQW1399" s="129"/>
      <c r="AQX1399" s="129"/>
      <c r="AQY1399" s="129"/>
      <c r="AQZ1399" s="129"/>
      <c r="ARA1399" s="129"/>
      <c r="ARB1399" s="129"/>
      <c r="ARC1399" s="129"/>
      <c r="ARD1399" s="129"/>
      <c r="ARE1399" s="129"/>
      <c r="ARF1399" s="129"/>
      <c r="ARG1399" s="129"/>
      <c r="ARH1399" s="129"/>
      <c r="ARI1399" s="129"/>
      <c r="ARJ1399" s="129"/>
      <c r="ARK1399" s="129"/>
      <c r="ARL1399" s="129"/>
      <c r="ARM1399" s="129"/>
      <c r="ARN1399" s="129"/>
      <c r="ARO1399" s="129"/>
      <c r="ARP1399" s="129"/>
      <c r="ARQ1399" s="129"/>
      <c r="ARR1399" s="129"/>
      <c r="ARS1399" s="129"/>
      <c r="ART1399" s="129"/>
      <c r="ARU1399" s="129"/>
      <c r="ARV1399" s="129"/>
      <c r="ARW1399" s="129"/>
      <c r="ARX1399" s="129"/>
      <c r="ARY1399" s="129"/>
      <c r="ARZ1399" s="129"/>
      <c r="ASA1399" s="129"/>
      <c r="ASB1399" s="129"/>
      <c r="ASC1399" s="129"/>
      <c r="ASD1399" s="129"/>
      <c r="ASE1399" s="129"/>
      <c r="ASF1399" s="129"/>
      <c r="ASG1399" s="129"/>
      <c r="ASH1399" s="129"/>
      <c r="ASI1399" s="129"/>
      <c r="ASJ1399" s="129"/>
      <c r="ASK1399" s="129"/>
      <c r="ASL1399" s="129"/>
      <c r="ASM1399" s="129"/>
      <c r="ASN1399" s="129"/>
      <c r="ASO1399" s="129"/>
      <c r="ASP1399" s="129"/>
      <c r="ASQ1399" s="129"/>
      <c r="ASR1399" s="129"/>
      <c r="ASS1399" s="129"/>
      <c r="AST1399" s="129"/>
      <c r="ASU1399" s="129"/>
      <c r="ASV1399" s="129"/>
      <c r="ASW1399" s="129"/>
      <c r="ASX1399" s="129"/>
      <c r="ASY1399" s="129"/>
      <c r="ASZ1399" s="129"/>
      <c r="ATA1399" s="129"/>
      <c r="ATB1399" s="129"/>
      <c r="ATC1399" s="129"/>
      <c r="ATD1399" s="129"/>
      <c r="ATE1399" s="129"/>
      <c r="ATF1399" s="129"/>
      <c r="ATG1399" s="129"/>
      <c r="ATH1399" s="129"/>
      <c r="ATI1399" s="129"/>
      <c r="ATJ1399" s="129"/>
      <c r="ATK1399" s="129"/>
      <c r="ATL1399" s="129"/>
      <c r="ATM1399" s="129"/>
      <c r="ATN1399" s="129"/>
      <c r="ATO1399" s="129"/>
      <c r="ATP1399" s="129"/>
      <c r="ATQ1399" s="129"/>
      <c r="ATR1399" s="129"/>
      <c r="ATS1399" s="129"/>
      <c r="ATT1399" s="129"/>
      <c r="ATU1399" s="129"/>
      <c r="ATV1399" s="129"/>
      <c r="ATW1399" s="129"/>
      <c r="ATX1399" s="129"/>
      <c r="ATY1399" s="129"/>
      <c r="ATZ1399" s="129"/>
      <c r="AUA1399" s="129"/>
      <c r="AUB1399" s="129"/>
      <c r="AUC1399" s="129"/>
      <c r="AUD1399" s="129"/>
      <c r="AUE1399" s="129"/>
      <c r="AUF1399" s="129"/>
      <c r="AUG1399" s="129"/>
      <c r="AUH1399" s="129"/>
      <c r="AUI1399" s="129"/>
      <c r="AUJ1399" s="129"/>
      <c r="AUK1399" s="129"/>
      <c r="AUL1399" s="129"/>
      <c r="AUM1399" s="129"/>
      <c r="AUN1399" s="129"/>
      <c r="AUO1399" s="129"/>
      <c r="AUP1399" s="129"/>
      <c r="AUQ1399" s="129"/>
      <c r="AUR1399" s="129"/>
      <c r="AUS1399" s="129"/>
      <c r="AUT1399" s="129"/>
      <c r="AUU1399" s="129"/>
      <c r="AUV1399" s="129"/>
      <c r="AUW1399" s="129"/>
      <c r="AUX1399" s="129"/>
      <c r="AUY1399" s="129"/>
      <c r="AUZ1399" s="129"/>
      <c r="AVA1399" s="129"/>
      <c r="AVB1399" s="129"/>
      <c r="AVC1399" s="129"/>
      <c r="AVD1399" s="129"/>
      <c r="AVE1399" s="129"/>
      <c r="AVF1399" s="129"/>
      <c r="AVG1399" s="129"/>
      <c r="AVH1399" s="129"/>
      <c r="AVI1399" s="129"/>
      <c r="AVJ1399" s="129"/>
      <c r="AVK1399" s="129"/>
      <c r="AVL1399" s="129"/>
      <c r="AVM1399" s="129"/>
      <c r="AVN1399" s="129"/>
      <c r="AVO1399" s="129"/>
      <c r="AVP1399" s="129"/>
      <c r="AVQ1399" s="129"/>
      <c r="AVR1399" s="129"/>
      <c r="AVS1399" s="129"/>
      <c r="AVT1399" s="129"/>
      <c r="AVU1399" s="129"/>
      <c r="AVV1399" s="129"/>
      <c r="AVW1399" s="129"/>
      <c r="AVX1399" s="129"/>
      <c r="AVY1399" s="129"/>
      <c r="AVZ1399" s="129"/>
      <c r="AWA1399" s="129"/>
      <c r="AWB1399" s="129"/>
      <c r="AWC1399" s="129"/>
      <c r="AWD1399" s="129"/>
      <c r="AWE1399" s="129"/>
      <c r="AWF1399" s="129"/>
      <c r="AWG1399" s="129"/>
      <c r="AWH1399" s="129"/>
      <c r="AWI1399" s="129"/>
      <c r="AWJ1399" s="129"/>
      <c r="AWK1399" s="129"/>
      <c r="AWL1399" s="129"/>
      <c r="AWM1399" s="129"/>
      <c r="AWN1399" s="129"/>
      <c r="AWO1399" s="129"/>
      <c r="AWP1399" s="129"/>
      <c r="AWQ1399" s="129"/>
      <c r="AWR1399" s="129"/>
      <c r="AWS1399" s="129"/>
      <c r="AWT1399" s="129"/>
      <c r="AWU1399" s="129"/>
      <c r="AWV1399" s="129"/>
      <c r="AWW1399" s="129"/>
      <c r="AWX1399" s="129"/>
      <c r="AWY1399" s="129"/>
      <c r="AWZ1399" s="129"/>
      <c r="AXA1399" s="129"/>
      <c r="AXB1399" s="129"/>
      <c r="AXC1399" s="129"/>
      <c r="AXD1399" s="129"/>
      <c r="AXE1399" s="129"/>
      <c r="AXF1399" s="129"/>
      <c r="AXG1399" s="129"/>
      <c r="AXH1399" s="129"/>
      <c r="AXI1399" s="129"/>
      <c r="AXJ1399" s="129"/>
      <c r="AXK1399" s="129"/>
      <c r="AXL1399" s="129"/>
      <c r="AXM1399" s="129"/>
      <c r="AXN1399" s="129"/>
      <c r="AXO1399" s="129"/>
      <c r="AXP1399" s="129"/>
      <c r="AXQ1399" s="129"/>
      <c r="AXR1399" s="129"/>
      <c r="AXS1399" s="129"/>
      <c r="AXT1399" s="129"/>
      <c r="AXU1399" s="129"/>
      <c r="AXV1399" s="129"/>
      <c r="AXW1399" s="129"/>
      <c r="AXX1399" s="129"/>
      <c r="AXY1399" s="129"/>
      <c r="AXZ1399" s="129"/>
      <c r="AYA1399" s="129"/>
      <c r="AYB1399" s="129"/>
      <c r="AYC1399" s="129"/>
      <c r="AYD1399" s="129"/>
      <c r="AYE1399" s="129"/>
      <c r="AYF1399" s="129"/>
      <c r="AYG1399" s="129"/>
      <c r="AYH1399" s="129"/>
      <c r="AYI1399" s="129"/>
      <c r="AYJ1399" s="129"/>
      <c r="AYK1399" s="129"/>
      <c r="AYL1399" s="129"/>
      <c r="AYM1399" s="129"/>
      <c r="AYN1399" s="129"/>
      <c r="AYO1399" s="129"/>
      <c r="AYP1399" s="129"/>
      <c r="AYQ1399" s="129"/>
      <c r="AYR1399" s="129"/>
      <c r="AYS1399" s="129"/>
      <c r="AYT1399" s="129"/>
      <c r="AYU1399" s="129"/>
      <c r="AYV1399" s="129"/>
      <c r="AYW1399" s="129"/>
      <c r="AYX1399" s="129"/>
      <c r="AYY1399" s="129"/>
      <c r="AYZ1399" s="129"/>
      <c r="AZA1399" s="129"/>
      <c r="AZB1399" s="129"/>
      <c r="AZC1399" s="129"/>
      <c r="AZD1399" s="129"/>
      <c r="AZE1399" s="129"/>
      <c r="AZF1399" s="129"/>
      <c r="AZG1399" s="129"/>
      <c r="AZH1399" s="129"/>
      <c r="AZI1399" s="129"/>
      <c r="AZJ1399" s="129"/>
      <c r="AZK1399" s="129"/>
      <c r="AZL1399" s="129"/>
      <c r="AZM1399" s="129"/>
      <c r="AZN1399" s="129"/>
      <c r="AZO1399" s="129"/>
      <c r="AZP1399" s="129"/>
      <c r="AZQ1399" s="129"/>
      <c r="AZR1399" s="129"/>
      <c r="AZS1399" s="129"/>
      <c r="AZT1399" s="129"/>
      <c r="AZU1399" s="129"/>
      <c r="AZV1399" s="129"/>
      <c r="AZW1399" s="129"/>
      <c r="AZX1399" s="129"/>
      <c r="AZY1399" s="129"/>
      <c r="AZZ1399" s="129"/>
      <c r="BAA1399" s="129"/>
      <c r="BAB1399" s="129"/>
      <c r="BAC1399" s="129"/>
      <c r="BAD1399" s="129"/>
      <c r="BAE1399" s="129"/>
      <c r="BAF1399" s="129"/>
      <c r="BAG1399" s="129"/>
      <c r="BAH1399" s="129"/>
      <c r="BAI1399" s="129"/>
      <c r="BAJ1399" s="129"/>
      <c r="BAK1399" s="129"/>
      <c r="BAL1399" s="129"/>
      <c r="BAM1399" s="129"/>
      <c r="BAN1399" s="129"/>
      <c r="BAO1399" s="129"/>
      <c r="BAP1399" s="129"/>
      <c r="BAQ1399" s="129"/>
      <c r="BAR1399" s="129"/>
      <c r="BAS1399" s="129"/>
      <c r="BAT1399" s="129"/>
      <c r="BAU1399" s="129"/>
      <c r="BAV1399" s="129"/>
      <c r="BAW1399" s="129"/>
      <c r="BAX1399" s="129"/>
      <c r="BAY1399" s="129"/>
      <c r="BAZ1399" s="129"/>
      <c r="BBA1399" s="129"/>
      <c r="BBB1399" s="129"/>
      <c r="BBC1399" s="129"/>
      <c r="BBD1399" s="129"/>
      <c r="BBE1399" s="129"/>
      <c r="BBF1399" s="129"/>
      <c r="BBG1399" s="129"/>
      <c r="BBH1399" s="129"/>
      <c r="BBI1399" s="129"/>
      <c r="BBJ1399" s="129"/>
      <c r="BBK1399" s="129"/>
      <c r="BBL1399" s="129"/>
      <c r="BBM1399" s="129"/>
      <c r="BBN1399" s="129"/>
      <c r="BBO1399" s="129"/>
      <c r="BBP1399" s="129"/>
      <c r="BBQ1399" s="129"/>
      <c r="BBR1399" s="129"/>
      <c r="BBS1399" s="129"/>
      <c r="BBT1399" s="129"/>
      <c r="BBU1399" s="129"/>
      <c r="BBV1399" s="129"/>
      <c r="BBW1399" s="129"/>
      <c r="BBX1399" s="129"/>
      <c r="BBY1399" s="129"/>
      <c r="BBZ1399" s="129"/>
      <c r="BCA1399" s="129"/>
      <c r="BCB1399" s="129"/>
      <c r="BCC1399" s="129"/>
      <c r="BCD1399" s="129"/>
      <c r="BCE1399" s="129"/>
      <c r="BCF1399" s="129"/>
      <c r="BCG1399" s="129"/>
      <c r="BCH1399" s="129"/>
      <c r="BCI1399" s="129"/>
      <c r="BCJ1399" s="129"/>
      <c r="BCK1399" s="129"/>
      <c r="BCL1399" s="129"/>
      <c r="BCM1399" s="129"/>
      <c r="BCN1399" s="129"/>
      <c r="BCO1399" s="129"/>
      <c r="BCP1399" s="129"/>
      <c r="BCQ1399" s="129"/>
      <c r="BCR1399" s="129"/>
      <c r="BCS1399" s="129"/>
      <c r="BCT1399" s="129"/>
      <c r="BCU1399" s="129"/>
      <c r="BCV1399" s="129"/>
      <c r="BCW1399" s="129"/>
      <c r="BCX1399" s="129"/>
      <c r="BCY1399" s="129"/>
      <c r="BCZ1399" s="129"/>
      <c r="BDA1399" s="129"/>
      <c r="BDB1399" s="129"/>
      <c r="BDC1399" s="129"/>
      <c r="BDD1399" s="129"/>
      <c r="BDE1399" s="129"/>
      <c r="BDF1399" s="129"/>
      <c r="BDG1399" s="129"/>
      <c r="BDH1399" s="129"/>
      <c r="BDI1399" s="129"/>
      <c r="BDJ1399" s="129"/>
      <c r="BDK1399" s="129"/>
      <c r="BDL1399" s="129"/>
      <c r="BDM1399" s="129"/>
      <c r="BDN1399" s="129"/>
      <c r="BDO1399" s="129"/>
      <c r="BDP1399" s="129"/>
      <c r="BDQ1399" s="129"/>
      <c r="BDR1399" s="129"/>
      <c r="BDS1399" s="129"/>
      <c r="BDT1399" s="129"/>
      <c r="BDU1399" s="129"/>
      <c r="BDV1399" s="129"/>
      <c r="BDW1399" s="129"/>
      <c r="BDX1399" s="129"/>
      <c r="BDY1399" s="129"/>
      <c r="BDZ1399" s="129"/>
      <c r="BEA1399" s="129"/>
      <c r="BEB1399" s="129"/>
      <c r="BEC1399" s="129"/>
      <c r="BED1399" s="129"/>
      <c r="BEE1399" s="129"/>
      <c r="BEF1399" s="129"/>
      <c r="BEG1399" s="129"/>
      <c r="BEH1399" s="129"/>
      <c r="BEI1399" s="129"/>
      <c r="BEJ1399" s="129"/>
      <c r="BEK1399" s="129"/>
      <c r="BEL1399" s="129"/>
      <c r="BEM1399" s="129"/>
      <c r="BEN1399" s="129"/>
      <c r="BEO1399" s="129"/>
      <c r="BEP1399" s="129"/>
      <c r="BEQ1399" s="129"/>
      <c r="BER1399" s="129"/>
      <c r="BES1399" s="129"/>
      <c r="BET1399" s="129"/>
      <c r="BEU1399" s="129"/>
      <c r="BEV1399" s="129"/>
      <c r="BEW1399" s="129"/>
      <c r="BEX1399" s="129"/>
      <c r="BEY1399" s="129"/>
      <c r="BEZ1399" s="129"/>
      <c r="BFA1399" s="129"/>
      <c r="BFB1399" s="129"/>
      <c r="BFC1399" s="129"/>
      <c r="BFD1399" s="129"/>
      <c r="BFE1399" s="129"/>
      <c r="BFF1399" s="129"/>
      <c r="BFG1399" s="129"/>
      <c r="BFH1399" s="129"/>
      <c r="BFI1399" s="129"/>
      <c r="BFJ1399" s="129"/>
      <c r="BFK1399" s="129"/>
      <c r="BFL1399" s="129"/>
      <c r="BFM1399" s="129"/>
      <c r="BFN1399" s="129"/>
      <c r="BFO1399" s="129"/>
      <c r="BFP1399" s="129"/>
      <c r="BFQ1399" s="129"/>
      <c r="BFR1399" s="129"/>
      <c r="BFS1399" s="129"/>
      <c r="BFT1399" s="129"/>
      <c r="BFU1399" s="129"/>
      <c r="BFV1399" s="129"/>
      <c r="BFW1399" s="129"/>
      <c r="BFX1399" s="129"/>
      <c r="BFY1399" s="129"/>
      <c r="BFZ1399" s="129"/>
      <c r="BGA1399" s="129"/>
      <c r="BGB1399" s="129"/>
      <c r="BGC1399" s="129"/>
      <c r="BGD1399" s="129"/>
      <c r="BGE1399" s="129"/>
      <c r="BGF1399" s="129"/>
      <c r="BGG1399" s="129"/>
      <c r="BGH1399" s="129"/>
      <c r="BGI1399" s="129"/>
      <c r="BGJ1399" s="129"/>
      <c r="BGK1399" s="129"/>
      <c r="BGL1399" s="129"/>
      <c r="BGM1399" s="129"/>
      <c r="BGN1399" s="129"/>
      <c r="BGO1399" s="129"/>
      <c r="BGP1399" s="129"/>
      <c r="BGQ1399" s="129"/>
      <c r="BGR1399" s="129"/>
      <c r="BGS1399" s="129"/>
      <c r="BGT1399" s="129"/>
      <c r="BGU1399" s="129"/>
      <c r="BGV1399" s="129"/>
      <c r="BGW1399" s="129"/>
      <c r="BGX1399" s="129"/>
      <c r="BGY1399" s="129"/>
      <c r="BGZ1399" s="129"/>
      <c r="BHA1399" s="129"/>
      <c r="BHB1399" s="129"/>
      <c r="BHC1399" s="129"/>
      <c r="BHD1399" s="129"/>
      <c r="BHE1399" s="129"/>
      <c r="BHF1399" s="129"/>
      <c r="BHG1399" s="129"/>
      <c r="BHH1399" s="129"/>
      <c r="BHI1399" s="129"/>
      <c r="BHJ1399" s="129"/>
      <c r="BHK1399" s="129"/>
      <c r="BHL1399" s="129"/>
      <c r="BHM1399" s="129"/>
      <c r="BHN1399" s="129"/>
      <c r="BHO1399" s="129"/>
      <c r="BHP1399" s="129"/>
      <c r="BHQ1399" s="129"/>
      <c r="BHR1399" s="129"/>
      <c r="BHS1399" s="129"/>
      <c r="BHT1399" s="129"/>
      <c r="BHU1399" s="129"/>
      <c r="BHV1399" s="129"/>
      <c r="BHW1399" s="129"/>
      <c r="BHX1399" s="129"/>
      <c r="BHY1399" s="129"/>
      <c r="BHZ1399" s="129"/>
      <c r="BIA1399" s="129"/>
      <c r="BIB1399" s="129"/>
      <c r="BIC1399" s="129"/>
      <c r="BID1399" s="129"/>
      <c r="BIE1399" s="129"/>
      <c r="BIF1399" s="129"/>
      <c r="BIG1399" s="129"/>
      <c r="BIH1399" s="129"/>
      <c r="BII1399" s="129"/>
      <c r="BIJ1399" s="129"/>
      <c r="BIK1399" s="129"/>
      <c r="BIL1399" s="129"/>
      <c r="BIM1399" s="129"/>
      <c r="BIN1399" s="129"/>
      <c r="BIO1399" s="129"/>
      <c r="BIP1399" s="129"/>
      <c r="BIQ1399" s="129"/>
      <c r="BIR1399" s="129"/>
      <c r="BIS1399" s="129"/>
      <c r="BIT1399" s="129"/>
      <c r="BIU1399" s="129"/>
      <c r="BIV1399" s="129"/>
      <c r="BIW1399" s="129"/>
      <c r="BIX1399" s="129"/>
      <c r="BIY1399" s="129"/>
      <c r="BIZ1399" s="129"/>
      <c r="BJA1399" s="129"/>
      <c r="BJB1399" s="129"/>
      <c r="BJC1399" s="129"/>
      <c r="BJD1399" s="129"/>
      <c r="BJE1399" s="129"/>
      <c r="BJF1399" s="129"/>
      <c r="BJG1399" s="129"/>
      <c r="BJH1399" s="129"/>
      <c r="BJI1399" s="129"/>
      <c r="BJJ1399" s="129"/>
      <c r="BJK1399" s="129"/>
      <c r="BJL1399" s="129"/>
      <c r="BJM1399" s="129"/>
      <c r="BJN1399" s="129"/>
      <c r="BJO1399" s="129"/>
      <c r="BJP1399" s="129"/>
      <c r="BJQ1399" s="129"/>
      <c r="BJR1399" s="129"/>
      <c r="BJS1399" s="129"/>
      <c r="BJT1399" s="129"/>
      <c r="BJU1399" s="129"/>
      <c r="BJV1399" s="129"/>
      <c r="BJW1399" s="129"/>
      <c r="BJX1399" s="129"/>
      <c r="BJY1399" s="129"/>
      <c r="BJZ1399" s="129"/>
      <c r="BKA1399" s="129"/>
      <c r="BKB1399" s="129"/>
      <c r="BKC1399" s="129"/>
      <c r="BKD1399" s="129"/>
      <c r="BKE1399" s="129"/>
      <c r="BKF1399" s="129"/>
      <c r="BKG1399" s="129"/>
      <c r="BKH1399" s="129"/>
      <c r="BKI1399" s="129"/>
      <c r="BKJ1399" s="129"/>
      <c r="BKK1399" s="129"/>
      <c r="BKL1399" s="129"/>
      <c r="BKM1399" s="129"/>
      <c r="BKN1399" s="129"/>
      <c r="BKO1399" s="129"/>
      <c r="BKP1399" s="129"/>
      <c r="BKQ1399" s="129"/>
      <c r="BKR1399" s="129"/>
      <c r="BKS1399" s="129"/>
      <c r="BKT1399" s="129"/>
      <c r="BKU1399" s="129"/>
      <c r="BKV1399" s="129"/>
      <c r="BKW1399" s="129"/>
      <c r="BKX1399" s="129"/>
      <c r="BKY1399" s="129"/>
      <c r="BKZ1399" s="129"/>
      <c r="BLA1399" s="129"/>
      <c r="BLB1399" s="129"/>
      <c r="BLC1399" s="129"/>
      <c r="BLD1399" s="129"/>
      <c r="BLE1399" s="129"/>
      <c r="BLF1399" s="129"/>
      <c r="BLG1399" s="129"/>
      <c r="BLH1399" s="129"/>
      <c r="BLI1399" s="129"/>
      <c r="BLJ1399" s="129"/>
      <c r="BLK1399" s="129"/>
      <c r="BLL1399" s="129"/>
      <c r="BLM1399" s="129"/>
      <c r="BLN1399" s="129"/>
      <c r="BLO1399" s="129"/>
      <c r="BLP1399" s="129"/>
      <c r="BLQ1399" s="129"/>
      <c r="BLR1399" s="129"/>
      <c r="BLS1399" s="129"/>
      <c r="BLT1399" s="129"/>
      <c r="BLU1399" s="129"/>
      <c r="BLV1399" s="129"/>
      <c r="BLW1399" s="129"/>
      <c r="BLX1399" s="129"/>
      <c r="BLY1399" s="129"/>
      <c r="BLZ1399" s="129"/>
      <c r="BMA1399" s="129"/>
      <c r="BMB1399" s="129"/>
      <c r="BMC1399" s="129"/>
      <c r="BMD1399" s="129"/>
      <c r="BME1399" s="129"/>
      <c r="BMF1399" s="129"/>
      <c r="BMG1399" s="129"/>
      <c r="BMH1399" s="129"/>
      <c r="BMI1399" s="129"/>
      <c r="BMJ1399" s="129"/>
      <c r="BMK1399" s="129"/>
      <c r="BML1399" s="129"/>
      <c r="BMM1399" s="129"/>
      <c r="BMN1399" s="129"/>
      <c r="BMO1399" s="129"/>
      <c r="BMP1399" s="129"/>
      <c r="BMQ1399" s="129"/>
      <c r="BMR1399" s="129"/>
      <c r="BMS1399" s="129"/>
      <c r="BMT1399" s="129"/>
      <c r="BMU1399" s="129"/>
      <c r="BMV1399" s="129"/>
      <c r="BMW1399" s="129"/>
      <c r="BMX1399" s="129"/>
      <c r="BMY1399" s="129"/>
      <c r="BMZ1399" s="129"/>
      <c r="BNA1399" s="129"/>
      <c r="BNB1399" s="129"/>
      <c r="BNC1399" s="129"/>
      <c r="BND1399" s="129"/>
      <c r="BNE1399" s="129"/>
      <c r="BNF1399" s="129"/>
      <c r="BNG1399" s="129"/>
      <c r="BNH1399" s="129"/>
      <c r="BNI1399" s="129"/>
      <c r="BNJ1399" s="129"/>
      <c r="BNK1399" s="129"/>
      <c r="BNL1399" s="129"/>
      <c r="BNM1399" s="129"/>
      <c r="BNN1399" s="129"/>
      <c r="BNO1399" s="129"/>
      <c r="BNP1399" s="129"/>
      <c r="BNQ1399" s="129"/>
      <c r="BNR1399" s="129"/>
      <c r="BNS1399" s="129"/>
      <c r="BNT1399" s="129"/>
      <c r="BNU1399" s="129"/>
      <c r="BNV1399" s="129"/>
      <c r="BNW1399" s="129"/>
      <c r="BNX1399" s="129"/>
      <c r="BNY1399" s="129"/>
      <c r="BNZ1399" s="129"/>
      <c r="BOA1399" s="129"/>
      <c r="BOB1399" s="129"/>
      <c r="BOC1399" s="129"/>
      <c r="BOD1399" s="129"/>
      <c r="BOE1399" s="129"/>
      <c r="BOF1399" s="129"/>
      <c r="BOG1399" s="129"/>
      <c r="BOH1399" s="129"/>
      <c r="BOI1399" s="129"/>
      <c r="BOJ1399" s="129"/>
      <c r="BOK1399" s="129"/>
      <c r="BOL1399" s="129"/>
      <c r="BOM1399" s="129"/>
      <c r="BON1399" s="129"/>
      <c r="BOO1399" s="129"/>
      <c r="BOP1399" s="129"/>
      <c r="BOQ1399" s="129"/>
      <c r="BOR1399" s="129"/>
      <c r="BOS1399" s="129"/>
      <c r="BOT1399" s="129"/>
      <c r="BOU1399" s="129"/>
      <c r="BOV1399" s="129"/>
      <c r="BOW1399" s="129"/>
      <c r="BOX1399" s="129"/>
      <c r="BOY1399" s="129"/>
      <c r="BOZ1399" s="129"/>
      <c r="BPA1399" s="129"/>
      <c r="BPB1399" s="129"/>
      <c r="BPC1399" s="129"/>
      <c r="BPD1399" s="129"/>
      <c r="BPE1399" s="129"/>
      <c r="BPF1399" s="129"/>
      <c r="BPG1399" s="129"/>
      <c r="BPH1399" s="129"/>
      <c r="BPI1399" s="129"/>
      <c r="BPJ1399" s="129"/>
      <c r="BPK1399" s="129"/>
      <c r="BPL1399" s="129"/>
      <c r="BPM1399" s="129"/>
      <c r="BPN1399" s="129"/>
      <c r="BPO1399" s="129"/>
      <c r="BPP1399" s="129"/>
      <c r="BPQ1399" s="129"/>
      <c r="BPR1399" s="129"/>
      <c r="BPS1399" s="129"/>
      <c r="BPT1399" s="129"/>
      <c r="BPU1399" s="129"/>
      <c r="BPV1399" s="129"/>
      <c r="BPW1399" s="129"/>
      <c r="BPX1399" s="129"/>
      <c r="BPY1399" s="129"/>
      <c r="BPZ1399" s="129"/>
      <c r="BQA1399" s="129"/>
      <c r="BQB1399" s="129"/>
      <c r="BQC1399" s="129"/>
      <c r="BQD1399" s="129"/>
      <c r="BQE1399" s="129"/>
      <c r="BQF1399" s="129"/>
      <c r="BQG1399" s="129"/>
      <c r="BQH1399" s="129"/>
      <c r="BQI1399" s="129"/>
      <c r="BQJ1399" s="129"/>
      <c r="BQK1399" s="129"/>
      <c r="BQL1399" s="129"/>
      <c r="BQM1399" s="129"/>
      <c r="BQN1399" s="129"/>
      <c r="BQO1399" s="129"/>
      <c r="BQP1399" s="129"/>
      <c r="BQQ1399" s="129"/>
      <c r="BQR1399" s="129"/>
      <c r="BQS1399" s="129"/>
      <c r="BQT1399" s="129"/>
      <c r="BQU1399" s="129"/>
      <c r="BQV1399" s="129"/>
      <c r="BQW1399" s="129"/>
      <c r="BQX1399" s="129"/>
      <c r="BQY1399" s="129"/>
      <c r="BQZ1399" s="129"/>
      <c r="BRA1399" s="129"/>
      <c r="BRB1399" s="129"/>
      <c r="BRC1399" s="129"/>
      <c r="BRD1399" s="129"/>
      <c r="BRE1399" s="129"/>
      <c r="BRF1399" s="129"/>
      <c r="BRG1399" s="129"/>
      <c r="BRH1399" s="129"/>
      <c r="BRI1399" s="129"/>
      <c r="BRJ1399" s="129"/>
      <c r="BRK1399" s="129"/>
      <c r="BRL1399" s="129"/>
      <c r="BRM1399" s="129"/>
      <c r="BRN1399" s="129"/>
      <c r="BRO1399" s="129"/>
      <c r="BRP1399" s="129"/>
      <c r="BRQ1399" s="129"/>
      <c r="BRR1399" s="129"/>
      <c r="BRS1399" s="129"/>
      <c r="BRT1399" s="129"/>
      <c r="BRU1399" s="129"/>
      <c r="BRV1399" s="129"/>
      <c r="BRW1399" s="129"/>
      <c r="BRX1399" s="129"/>
      <c r="BRY1399" s="129"/>
      <c r="BRZ1399" s="129"/>
      <c r="BSA1399" s="129"/>
      <c r="BSB1399" s="129"/>
      <c r="BSC1399" s="129"/>
      <c r="BSD1399" s="129"/>
      <c r="BSE1399" s="129"/>
      <c r="BSF1399" s="129"/>
      <c r="BSG1399" s="129"/>
      <c r="BSH1399" s="129"/>
      <c r="BSI1399" s="129"/>
      <c r="BSJ1399" s="129"/>
      <c r="BSK1399" s="129"/>
      <c r="BSL1399" s="129"/>
      <c r="BSM1399" s="129"/>
      <c r="BSN1399" s="129"/>
      <c r="BSO1399" s="129"/>
      <c r="BSP1399" s="129"/>
      <c r="BSQ1399" s="129"/>
      <c r="BSR1399" s="129"/>
      <c r="BSS1399" s="129"/>
      <c r="BST1399" s="129"/>
      <c r="BSU1399" s="129"/>
      <c r="BSV1399" s="129"/>
      <c r="BSW1399" s="129"/>
      <c r="BSX1399" s="129"/>
      <c r="BSY1399" s="129"/>
      <c r="BSZ1399" s="129"/>
      <c r="BTA1399" s="129"/>
      <c r="BTB1399" s="129"/>
      <c r="BTC1399" s="129"/>
      <c r="BTD1399" s="129"/>
      <c r="BTE1399" s="129"/>
      <c r="BTF1399" s="129"/>
      <c r="BTG1399" s="129"/>
      <c r="BTH1399" s="129"/>
      <c r="BTI1399" s="129"/>
      <c r="BTJ1399" s="129"/>
      <c r="BTK1399" s="129"/>
      <c r="BTL1399" s="129"/>
      <c r="BTM1399" s="129"/>
      <c r="BTN1399" s="129"/>
      <c r="BTO1399" s="129"/>
      <c r="BTP1399" s="129"/>
      <c r="BTQ1399" s="129"/>
      <c r="BTR1399" s="129"/>
      <c r="BTS1399" s="129"/>
      <c r="BTT1399" s="129"/>
      <c r="BTU1399" s="129"/>
      <c r="BTV1399" s="129"/>
      <c r="BTW1399" s="129"/>
      <c r="BTX1399" s="129"/>
      <c r="BTY1399" s="129"/>
      <c r="BTZ1399" s="129"/>
      <c r="BUA1399" s="129"/>
      <c r="BUB1399" s="129"/>
      <c r="BUC1399" s="129"/>
      <c r="BUD1399" s="129"/>
      <c r="BUE1399" s="129"/>
      <c r="BUF1399" s="129"/>
      <c r="BUG1399" s="129"/>
      <c r="BUH1399" s="129"/>
      <c r="BUI1399" s="129"/>
      <c r="BUJ1399" s="129"/>
      <c r="BUK1399" s="129"/>
      <c r="BUL1399" s="129"/>
      <c r="BUM1399" s="129"/>
      <c r="BUN1399" s="129"/>
      <c r="BUO1399" s="129"/>
      <c r="BUP1399" s="129"/>
      <c r="BUQ1399" s="129"/>
      <c r="BUR1399" s="129"/>
      <c r="BUS1399" s="129"/>
      <c r="BUT1399" s="129"/>
      <c r="BUU1399" s="129"/>
      <c r="BUV1399" s="129"/>
      <c r="BUW1399" s="129"/>
      <c r="BUX1399" s="129"/>
      <c r="BUY1399" s="129"/>
      <c r="BUZ1399" s="129"/>
      <c r="BVA1399" s="129"/>
      <c r="BVB1399" s="129"/>
      <c r="BVC1399" s="129"/>
      <c r="BVD1399" s="129"/>
      <c r="BVE1399" s="129"/>
      <c r="BVF1399" s="129"/>
      <c r="BVG1399" s="129"/>
      <c r="BVH1399" s="129"/>
      <c r="BVI1399" s="129"/>
      <c r="BVJ1399" s="129"/>
      <c r="BVK1399" s="129"/>
      <c r="BVL1399" s="129"/>
      <c r="BVM1399" s="129"/>
      <c r="BVN1399" s="129"/>
      <c r="BVO1399" s="129"/>
      <c r="BVP1399" s="129"/>
      <c r="BVQ1399" s="129"/>
      <c r="BVR1399" s="129"/>
      <c r="BVS1399" s="129"/>
      <c r="BVT1399" s="129"/>
      <c r="BVU1399" s="129"/>
      <c r="BVV1399" s="129"/>
      <c r="BVW1399" s="129"/>
      <c r="BVX1399" s="129"/>
      <c r="BVY1399" s="129"/>
      <c r="BVZ1399" s="129"/>
      <c r="BWA1399" s="129"/>
      <c r="BWB1399" s="129"/>
      <c r="BWC1399" s="129"/>
      <c r="BWD1399" s="129"/>
      <c r="BWE1399" s="129"/>
      <c r="BWF1399" s="129"/>
      <c r="BWG1399" s="129"/>
      <c r="BWH1399" s="129"/>
      <c r="BWI1399" s="129"/>
      <c r="BWJ1399" s="129"/>
      <c r="BWK1399" s="129"/>
      <c r="BWL1399" s="129"/>
      <c r="BWM1399" s="129"/>
      <c r="BWN1399" s="129"/>
      <c r="BWO1399" s="129"/>
      <c r="BWP1399" s="129"/>
      <c r="BWQ1399" s="129"/>
      <c r="BWR1399" s="129"/>
      <c r="BWS1399" s="129"/>
      <c r="BWT1399" s="129"/>
      <c r="BWU1399" s="129"/>
      <c r="BWV1399" s="129"/>
      <c r="BWW1399" s="129"/>
      <c r="BWX1399" s="129"/>
      <c r="BWY1399" s="129"/>
      <c r="BWZ1399" s="129"/>
      <c r="BXA1399" s="129"/>
      <c r="BXB1399" s="129"/>
      <c r="BXC1399" s="129"/>
      <c r="BXD1399" s="129"/>
      <c r="BXE1399" s="129"/>
      <c r="BXF1399" s="129"/>
      <c r="BXG1399" s="129"/>
      <c r="BXH1399" s="129"/>
      <c r="BXI1399" s="129"/>
      <c r="BXJ1399" s="129"/>
      <c r="BXK1399" s="129"/>
      <c r="BXL1399" s="129"/>
      <c r="BXM1399" s="129"/>
      <c r="BXN1399" s="129"/>
      <c r="BXO1399" s="129"/>
      <c r="BXP1399" s="129"/>
      <c r="BXQ1399" s="129"/>
      <c r="BXR1399" s="129"/>
      <c r="BXS1399" s="129"/>
      <c r="BXT1399" s="129"/>
      <c r="BXU1399" s="129"/>
      <c r="BXV1399" s="129"/>
      <c r="BXW1399" s="129"/>
      <c r="BXX1399" s="129"/>
      <c r="BXY1399" s="129"/>
      <c r="BXZ1399" s="129"/>
      <c r="BYA1399" s="129"/>
      <c r="BYB1399" s="129"/>
      <c r="BYC1399" s="129"/>
      <c r="BYD1399" s="129"/>
      <c r="BYE1399" s="129"/>
      <c r="BYF1399" s="129"/>
      <c r="BYG1399" s="129"/>
      <c r="BYH1399" s="129"/>
      <c r="BYI1399" s="129"/>
      <c r="BYJ1399" s="129"/>
      <c r="BYK1399" s="129"/>
      <c r="BYL1399" s="129"/>
      <c r="BYM1399" s="129"/>
      <c r="BYN1399" s="129"/>
      <c r="BYO1399" s="129"/>
      <c r="BYP1399" s="129"/>
      <c r="BYQ1399" s="129"/>
      <c r="BYR1399" s="129"/>
      <c r="BYS1399" s="129"/>
      <c r="BYT1399" s="129"/>
      <c r="BYU1399" s="129"/>
      <c r="BYV1399" s="129"/>
      <c r="BYW1399" s="129"/>
      <c r="BYX1399" s="129"/>
      <c r="BYY1399" s="129"/>
      <c r="BYZ1399" s="129"/>
      <c r="BZA1399" s="129"/>
      <c r="BZB1399" s="129"/>
      <c r="BZC1399" s="129"/>
      <c r="BZD1399" s="129"/>
      <c r="BZE1399" s="129"/>
      <c r="BZF1399" s="129"/>
      <c r="BZG1399" s="129"/>
      <c r="BZH1399" s="129"/>
      <c r="BZI1399" s="129"/>
      <c r="BZJ1399" s="129"/>
      <c r="BZK1399" s="129"/>
      <c r="BZL1399" s="129"/>
      <c r="BZM1399" s="129"/>
      <c r="BZN1399" s="129"/>
      <c r="BZO1399" s="129"/>
      <c r="BZP1399" s="129"/>
      <c r="BZQ1399" s="129"/>
      <c r="BZR1399" s="129"/>
      <c r="BZS1399" s="129"/>
      <c r="BZT1399" s="129"/>
      <c r="BZU1399" s="129"/>
      <c r="BZV1399" s="129"/>
      <c r="BZW1399" s="129"/>
      <c r="BZX1399" s="129"/>
      <c r="BZY1399" s="129"/>
      <c r="BZZ1399" s="129"/>
      <c r="CAA1399" s="129"/>
      <c r="CAB1399" s="129"/>
      <c r="CAC1399" s="129"/>
      <c r="CAD1399" s="129"/>
      <c r="CAE1399" s="129"/>
      <c r="CAF1399" s="129"/>
      <c r="CAG1399" s="129"/>
      <c r="CAH1399" s="129"/>
      <c r="CAI1399" s="129"/>
      <c r="CAJ1399" s="129"/>
      <c r="CAK1399" s="129"/>
      <c r="CAL1399" s="129"/>
      <c r="CAM1399" s="129"/>
      <c r="CAN1399" s="129"/>
      <c r="CAO1399" s="129"/>
      <c r="CAP1399" s="129"/>
      <c r="CAQ1399" s="129"/>
      <c r="CAR1399" s="129"/>
      <c r="CAS1399" s="129"/>
      <c r="CAT1399" s="129"/>
      <c r="CAU1399" s="129"/>
      <c r="CAV1399" s="129"/>
      <c r="CAW1399" s="129"/>
      <c r="CAX1399" s="129"/>
      <c r="CAY1399" s="129"/>
      <c r="CAZ1399" s="129"/>
      <c r="CBA1399" s="129"/>
      <c r="CBB1399" s="129"/>
      <c r="CBC1399" s="129"/>
      <c r="CBD1399" s="129"/>
      <c r="CBE1399" s="129"/>
      <c r="CBF1399" s="129"/>
      <c r="CBG1399" s="129"/>
      <c r="CBH1399" s="129"/>
      <c r="CBI1399" s="129"/>
      <c r="CBJ1399" s="129"/>
      <c r="CBK1399" s="129"/>
      <c r="CBL1399" s="129"/>
      <c r="CBM1399" s="129"/>
      <c r="CBN1399" s="129"/>
      <c r="CBO1399" s="129"/>
      <c r="CBP1399" s="129"/>
      <c r="CBQ1399" s="129"/>
      <c r="CBR1399" s="129"/>
      <c r="CBS1399" s="129"/>
      <c r="CBT1399" s="129"/>
      <c r="CBU1399" s="129"/>
      <c r="CBV1399" s="129"/>
      <c r="CBW1399" s="129"/>
      <c r="CBX1399" s="129"/>
      <c r="CBY1399" s="129"/>
      <c r="CBZ1399" s="129"/>
      <c r="CCA1399" s="129"/>
      <c r="CCB1399" s="129"/>
      <c r="CCC1399" s="129"/>
      <c r="CCD1399" s="129"/>
      <c r="CCE1399" s="129"/>
      <c r="CCF1399" s="129"/>
      <c r="CCG1399" s="129"/>
      <c r="CCH1399" s="129"/>
      <c r="CCI1399" s="129"/>
      <c r="CCJ1399" s="129"/>
      <c r="CCK1399" s="129"/>
      <c r="CCL1399" s="129"/>
      <c r="CCM1399" s="129"/>
      <c r="CCN1399" s="129"/>
      <c r="CCO1399" s="129"/>
      <c r="CCP1399" s="129"/>
      <c r="CCQ1399" s="129"/>
      <c r="CCR1399" s="129"/>
      <c r="CCS1399" s="129"/>
      <c r="CCT1399" s="129"/>
      <c r="CCU1399" s="129"/>
      <c r="CCV1399" s="129"/>
      <c r="CCW1399" s="129"/>
      <c r="CCX1399" s="129"/>
      <c r="CCY1399" s="129"/>
      <c r="CCZ1399" s="129"/>
      <c r="CDA1399" s="129"/>
      <c r="CDB1399" s="129"/>
      <c r="CDC1399" s="129"/>
      <c r="CDD1399" s="129"/>
      <c r="CDE1399" s="129"/>
      <c r="CDF1399" s="129"/>
      <c r="CDG1399" s="129"/>
      <c r="CDH1399" s="129"/>
      <c r="CDI1399" s="129"/>
      <c r="CDJ1399" s="129"/>
      <c r="CDK1399" s="129"/>
      <c r="CDL1399" s="129"/>
      <c r="CDM1399" s="129"/>
      <c r="CDN1399" s="129"/>
      <c r="CDO1399" s="129"/>
      <c r="CDP1399" s="129"/>
      <c r="CDQ1399" s="129"/>
      <c r="CDR1399" s="129"/>
      <c r="CDS1399" s="129"/>
      <c r="CDT1399" s="129"/>
      <c r="CDU1399" s="129"/>
      <c r="CDV1399" s="129"/>
      <c r="CDW1399" s="129"/>
      <c r="CDX1399" s="129"/>
      <c r="CDY1399" s="129"/>
      <c r="CDZ1399" s="129"/>
      <c r="CEA1399" s="129"/>
      <c r="CEB1399" s="129"/>
      <c r="CEC1399" s="129"/>
      <c r="CED1399" s="129"/>
      <c r="CEE1399" s="129"/>
      <c r="CEF1399" s="129"/>
      <c r="CEG1399" s="129"/>
      <c r="CEH1399" s="129"/>
      <c r="CEI1399" s="129"/>
      <c r="CEJ1399" s="129"/>
      <c r="CEK1399" s="129"/>
      <c r="CEL1399" s="129"/>
      <c r="CEM1399" s="129"/>
      <c r="CEN1399" s="129"/>
      <c r="CEO1399" s="129"/>
      <c r="CEP1399" s="129"/>
      <c r="CEQ1399" s="129"/>
      <c r="CER1399" s="129"/>
      <c r="CES1399" s="129"/>
      <c r="CET1399" s="129"/>
      <c r="CEU1399" s="129"/>
      <c r="CEV1399" s="129"/>
      <c r="CEW1399" s="129"/>
      <c r="CEX1399" s="129"/>
      <c r="CEY1399" s="129"/>
      <c r="CEZ1399" s="129"/>
      <c r="CFA1399" s="129"/>
      <c r="CFB1399" s="129"/>
      <c r="CFC1399" s="129"/>
      <c r="CFD1399" s="129"/>
      <c r="CFE1399" s="129"/>
      <c r="CFF1399" s="129"/>
      <c r="CFG1399" s="129"/>
      <c r="CFH1399" s="129"/>
      <c r="CFI1399" s="129"/>
      <c r="CFJ1399" s="129"/>
      <c r="CFK1399" s="129"/>
      <c r="CFL1399" s="129"/>
      <c r="CFM1399" s="129"/>
      <c r="CFN1399" s="129"/>
      <c r="CFO1399" s="129"/>
      <c r="CFP1399" s="129"/>
      <c r="CFQ1399" s="129"/>
      <c r="CFR1399" s="129"/>
      <c r="CFS1399" s="129"/>
      <c r="CFT1399" s="129"/>
      <c r="CFU1399" s="129"/>
      <c r="CFV1399" s="129"/>
      <c r="CFW1399" s="129"/>
      <c r="CFX1399" s="129"/>
      <c r="CFY1399" s="129"/>
      <c r="CFZ1399" s="129"/>
      <c r="CGA1399" s="129"/>
      <c r="CGB1399" s="129"/>
      <c r="CGC1399" s="129"/>
      <c r="CGD1399" s="129"/>
      <c r="CGE1399" s="129"/>
      <c r="CGF1399" s="129"/>
      <c r="CGG1399" s="129"/>
      <c r="CGH1399" s="129"/>
      <c r="CGI1399" s="129"/>
      <c r="CGJ1399" s="129"/>
      <c r="CGK1399" s="129"/>
      <c r="CGL1399" s="129"/>
      <c r="CGM1399" s="129"/>
      <c r="CGN1399" s="129"/>
      <c r="CGO1399" s="129"/>
      <c r="CGP1399" s="129"/>
      <c r="CGQ1399" s="129"/>
      <c r="CGR1399" s="129"/>
      <c r="CGS1399" s="129"/>
      <c r="CGT1399" s="129"/>
      <c r="CGU1399" s="129"/>
      <c r="CGV1399" s="129"/>
      <c r="CGW1399" s="129"/>
      <c r="CGX1399" s="129"/>
      <c r="CGY1399" s="129"/>
      <c r="CGZ1399" s="129"/>
      <c r="CHA1399" s="129"/>
      <c r="CHB1399" s="129"/>
      <c r="CHC1399" s="129"/>
      <c r="CHD1399" s="129"/>
      <c r="CHE1399" s="129"/>
      <c r="CHF1399" s="129"/>
      <c r="CHG1399" s="129"/>
      <c r="CHH1399" s="129"/>
      <c r="CHI1399" s="129"/>
      <c r="CHJ1399" s="129"/>
      <c r="CHK1399" s="129"/>
      <c r="CHL1399" s="129"/>
      <c r="CHM1399" s="129"/>
      <c r="CHN1399" s="129"/>
      <c r="CHO1399" s="129"/>
      <c r="CHP1399" s="129"/>
      <c r="CHQ1399" s="129"/>
      <c r="CHR1399" s="129"/>
      <c r="CHS1399" s="129"/>
      <c r="CHT1399" s="129"/>
      <c r="CHU1399" s="129"/>
      <c r="CHV1399" s="129"/>
      <c r="CHW1399" s="129"/>
      <c r="CHX1399" s="129"/>
      <c r="CHY1399" s="129"/>
      <c r="CHZ1399" s="129"/>
      <c r="CIA1399" s="129"/>
      <c r="CIB1399" s="129"/>
      <c r="CIC1399" s="129"/>
      <c r="CID1399" s="129"/>
      <c r="CIE1399" s="129"/>
      <c r="CIF1399" s="129"/>
      <c r="CIG1399" s="129"/>
      <c r="CIH1399" s="129"/>
      <c r="CII1399" s="129"/>
      <c r="CIJ1399" s="129"/>
      <c r="CIK1399" s="129"/>
      <c r="CIL1399" s="129"/>
      <c r="CIM1399" s="129"/>
      <c r="CIN1399" s="129"/>
      <c r="CIO1399" s="129"/>
      <c r="CIP1399" s="129"/>
      <c r="CIQ1399" s="129"/>
      <c r="CIR1399" s="129"/>
      <c r="CIS1399" s="129"/>
      <c r="CIT1399" s="129"/>
      <c r="CIU1399" s="129"/>
      <c r="CIV1399" s="129"/>
      <c r="CIW1399" s="129"/>
      <c r="CIX1399" s="129"/>
      <c r="CIY1399" s="129"/>
      <c r="CIZ1399" s="129"/>
      <c r="CJA1399" s="129"/>
      <c r="CJB1399" s="129"/>
      <c r="CJC1399" s="129"/>
      <c r="CJD1399" s="129"/>
      <c r="CJE1399" s="129"/>
      <c r="CJF1399" s="129"/>
      <c r="CJG1399" s="129"/>
      <c r="CJH1399" s="129"/>
      <c r="CJI1399" s="129"/>
      <c r="CJJ1399" s="129"/>
      <c r="CJK1399" s="129"/>
      <c r="CJL1399" s="129"/>
      <c r="CJM1399" s="129"/>
      <c r="CJN1399" s="129"/>
      <c r="CJO1399" s="129"/>
      <c r="CJP1399" s="129"/>
      <c r="CJQ1399" s="129"/>
      <c r="CJR1399" s="129"/>
      <c r="CJS1399" s="129"/>
      <c r="CJT1399" s="129"/>
      <c r="CJU1399" s="129"/>
      <c r="CJV1399" s="129"/>
      <c r="CJW1399" s="129"/>
      <c r="CJX1399" s="129"/>
      <c r="CJY1399" s="129"/>
      <c r="CJZ1399" s="129"/>
      <c r="CKA1399" s="129"/>
      <c r="CKB1399" s="129"/>
      <c r="CKC1399" s="129"/>
      <c r="CKD1399" s="129"/>
      <c r="CKE1399" s="129"/>
      <c r="CKF1399" s="129"/>
      <c r="CKG1399" s="129"/>
      <c r="CKH1399" s="129"/>
      <c r="CKI1399" s="129"/>
      <c r="CKJ1399" s="129"/>
      <c r="CKK1399" s="129"/>
      <c r="CKL1399" s="129"/>
      <c r="CKM1399" s="129"/>
      <c r="CKN1399" s="129"/>
      <c r="CKO1399" s="129"/>
      <c r="CKP1399" s="129"/>
      <c r="CKQ1399" s="129"/>
      <c r="CKR1399" s="129"/>
      <c r="CKS1399" s="129"/>
      <c r="CKT1399" s="129"/>
      <c r="CKU1399" s="129"/>
      <c r="CKV1399" s="129"/>
      <c r="CKW1399" s="129"/>
      <c r="CKX1399" s="129"/>
      <c r="CKY1399" s="129"/>
      <c r="CKZ1399" s="129"/>
      <c r="CLA1399" s="129"/>
      <c r="CLB1399" s="129"/>
      <c r="CLC1399" s="129"/>
      <c r="CLD1399" s="129"/>
      <c r="CLE1399" s="129"/>
      <c r="CLF1399" s="129"/>
      <c r="CLG1399" s="129"/>
      <c r="CLH1399" s="129"/>
      <c r="CLI1399" s="129"/>
      <c r="CLJ1399" s="129"/>
      <c r="CLK1399" s="129"/>
      <c r="CLL1399" s="129"/>
      <c r="CLM1399" s="129"/>
      <c r="CLN1399" s="129"/>
      <c r="CLO1399" s="129"/>
      <c r="CLP1399" s="129"/>
      <c r="CLQ1399" s="129"/>
      <c r="CLR1399" s="129"/>
      <c r="CLS1399" s="129"/>
      <c r="CLT1399" s="129"/>
      <c r="CLU1399" s="129"/>
      <c r="CLV1399" s="129"/>
      <c r="CLW1399" s="129"/>
      <c r="CLX1399" s="129"/>
      <c r="CLY1399" s="129"/>
      <c r="CLZ1399" s="129"/>
      <c r="CMA1399" s="129"/>
      <c r="CMB1399" s="129"/>
      <c r="CMC1399" s="129"/>
      <c r="CMD1399" s="129"/>
      <c r="CME1399" s="129"/>
      <c r="CMF1399" s="129"/>
      <c r="CMG1399" s="129"/>
      <c r="CMH1399" s="129"/>
      <c r="CMI1399" s="129"/>
      <c r="CMJ1399" s="129"/>
      <c r="CMK1399" s="129"/>
      <c r="CML1399" s="129"/>
      <c r="CMM1399" s="129"/>
      <c r="CMN1399" s="129"/>
      <c r="CMO1399" s="129"/>
      <c r="CMP1399" s="129"/>
      <c r="CMQ1399" s="129"/>
      <c r="CMR1399" s="129"/>
      <c r="CMS1399" s="129"/>
      <c r="CMT1399" s="129"/>
      <c r="CMU1399" s="129"/>
      <c r="CMV1399" s="129"/>
      <c r="CMW1399" s="129"/>
      <c r="CMX1399" s="129"/>
      <c r="CMY1399" s="129"/>
      <c r="CMZ1399" s="129"/>
      <c r="CNA1399" s="129"/>
      <c r="CNB1399" s="129"/>
      <c r="CNC1399" s="129"/>
      <c r="CND1399" s="129"/>
      <c r="CNE1399" s="129"/>
      <c r="CNF1399" s="129"/>
      <c r="CNG1399" s="129"/>
      <c r="CNH1399" s="129"/>
      <c r="CNI1399" s="129"/>
      <c r="CNJ1399" s="129"/>
      <c r="CNK1399" s="129"/>
      <c r="CNL1399" s="129"/>
      <c r="CNM1399" s="129"/>
      <c r="CNN1399" s="129"/>
      <c r="CNO1399" s="129"/>
      <c r="CNP1399" s="129"/>
      <c r="CNQ1399" s="129"/>
      <c r="CNR1399" s="129"/>
      <c r="CNS1399" s="129"/>
      <c r="CNT1399" s="129"/>
      <c r="CNU1399" s="129"/>
      <c r="CNV1399" s="129"/>
      <c r="CNW1399" s="129"/>
      <c r="CNX1399" s="129"/>
      <c r="CNY1399" s="129"/>
      <c r="CNZ1399" s="129"/>
      <c r="COA1399" s="129"/>
      <c r="COB1399" s="129"/>
      <c r="COC1399" s="129"/>
      <c r="COD1399" s="129"/>
      <c r="COE1399" s="129"/>
      <c r="COF1399" s="129"/>
      <c r="COG1399" s="129"/>
      <c r="COH1399" s="129"/>
      <c r="COI1399" s="129"/>
      <c r="COJ1399" s="129"/>
      <c r="COK1399" s="129"/>
      <c r="COL1399" s="129"/>
      <c r="COM1399" s="129"/>
      <c r="CON1399" s="129"/>
      <c r="COO1399" s="129"/>
      <c r="COP1399" s="129"/>
      <c r="COQ1399" s="129"/>
      <c r="COR1399" s="129"/>
      <c r="COS1399" s="129"/>
      <c r="COT1399" s="129"/>
      <c r="COU1399" s="129"/>
      <c r="COV1399" s="129"/>
      <c r="COW1399" s="129"/>
      <c r="COX1399" s="129"/>
      <c r="COY1399" s="129"/>
      <c r="COZ1399" s="129"/>
      <c r="CPA1399" s="129"/>
      <c r="CPB1399" s="129"/>
      <c r="CPC1399" s="129"/>
      <c r="CPD1399" s="129"/>
      <c r="CPE1399" s="129"/>
      <c r="CPF1399" s="129"/>
      <c r="CPG1399" s="129"/>
      <c r="CPH1399" s="129"/>
      <c r="CPI1399" s="129"/>
      <c r="CPJ1399" s="129"/>
      <c r="CPK1399" s="129"/>
      <c r="CPL1399" s="129"/>
      <c r="CPM1399" s="129"/>
      <c r="CPN1399" s="129"/>
      <c r="CPO1399" s="129"/>
      <c r="CPP1399" s="129"/>
      <c r="CPQ1399" s="129"/>
      <c r="CPR1399" s="129"/>
      <c r="CPS1399" s="129"/>
      <c r="CPT1399" s="129"/>
      <c r="CPU1399" s="129"/>
      <c r="CPV1399" s="129"/>
      <c r="CPW1399" s="129"/>
      <c r="CPX1399" s="129"/>
      <c r="CPY1399" s="129"/>
      <c r="CPZ1399" s="129"/>
      <c r="CQA1399" s="129"/>
      <c r="CQB1399" s="129"/>
      <c r="CQC1399" s="129"/>
      <c r="CQD1399" s="129"/>
      <c r="CQE1399" s="129"/>
      <c r="CQF1399" s="129"/>
      <c r="CQG1399" s="129"/>
      <c r="CQH1399" s="129"/>
      <c r="CQI1399" s="129"/>
      <c r="CQJ1399" s="129"/>
      <c r="CQK1399" s="129"/>
      <c r="CQL1399" s="129"/>
      <c r="CQM1399" s="129"/>
      <c r="CQN1399" s="129"/>
      <c r="CQO1399" s="129"/>
      <c r="CQP1399" s="129"/>
      <c r="CQQ1399" s="129"/>
      <c r="CQR1399" s="129"/>
      <c r="CQS1399" s="129"/>
      <c r="CQT1399" s="129"/>
      <c r="CQU1399" s="129"/>
      <c r="CQV1399" s="129"/>
      <c r="CQW1399" s="129"/>
      <c r="CQX1399" s="129"/>
      <c r="CQY1399" s="129"/>
      <c r="CQZ1399" s="129"/>
      <c r="CRA1399" s="129"/>
      <c r="CRB1399" s="129"/>
      <c r="CRC1399" s="129"/>
      <c r="CRD1399" s="129"/>
      <c r="CRE1399" s="129"/>
      <c r="CRF1399" s="129"/>
      <c r="CRG1399" s="129"/>
      <c r="CRH1399" s="129"/>
      <c r="CRI1399" s="129"/>
      <c r="CRJ1399" s="129"/>
      <c r="CRK1399" s="129"/>
      <c r="CRL1399" s="129"/>
      <c r="CRM1399" s="129"/>
      <c r="CRN1399" s="129"/>
      <c r="CRO1399" s="129"/>
      <c r="CRP1399" s="129"/>
      <c r="CRQ1399" s="129"/>
      <c r="CRR1399" s="129"/>
      <c r="CRS1399" s="129"/>
      <c r="CRT1399" s="129"/>
      <c r="CRU1399" s="129"/>
      <c r="CRV1399" s="129"/>
      <c r="CRW1399" s="129"/>
      <c r="CRX1399" s="129"/>
      <c r="CRY1399" s="129"/>
      <c r="CRZ1399" s="129"/>
      <c r="CSA1399" s="129"/>
      <c r="CSB1399" s="129"/>
      <c r="CSC1399" s="129"/>
      <c r="CSD1399" s="129"/>
      <c r="CSE1399" s="129"/>
      <c r="CSF1399" s="129"/>
      <c r="CSG1399" s="129"/>
      <c r="CSH1399" s="129"/>
      <c r="CSI1399" s="129"/>
      <c r="CSJ1399" s="129"/>
      <c r="CSK1399" s="129"/>
      <c r="CSL1399" s="129"/>
      <c r="CSM1399" s="129"/>
      <c r="CSN1399" s="129"/>
      <c r="CSO1399" s="129"/>
      <c r="CSP1399" s="129"/>
      <c r="CSQ1399" s="129"/>
      <c r="CSR1399" s="129"/>
      <c r="CSS1399" s="129"/>
      <c r="CST1399" s="129"/>
      <c r="CSU1399" s="129"/>
      <c r="CSV1399" s="129"/>
      <c r="CSW1399" s="129"/>
      <c r="CSX1399" s="129"/>
      <c r="CSY1399" s="129"/>
      <c r="CSZ1399" s="129"/>
      <c r="CTA1399" s="129"/>
      <c r="CTB1399" s="129"/>
      <c r="CTC1399" s="129"/>
      <c r="CTD1399" s="129"/>
      <c r="CTE1399" s="129"/>
      <c r="CTF1399" s="129"/>
      <c r="CTG1399" s="129"/>
      <c r="CTH1399" s="129"/>
      <c r="CTI1399" s="129"/>
      <c r="CTJ1399" s="129"/>
      <c r="CTK1399" s="129"/>
      <c r="CTL1399" s="129"/>
      <c r="CTM1399" s="129"/>
      <c r="CTN1399" s="129"/>
      <c r="CTO1399" s="129"/>
      <c r="CTP1399" s="129"/>
      <c r="CTQ1399" s="129"/>
      <c r="CTR1399" s="129"/>
      <c r="CTS1399" s="129"/>
      <c r="CTT1399" s="129"/>
      <c r="CTU1399" s="129"/>
      <c r="CTV1399" s="129"/>
      <c r="CTW1399" s="129"/>
      <c r="CTX1399" s="129"/>
      <c r="CTY1399" s="129"/>
      <c r="CTZ1399" s="129"/>
      <c r="CUA1399" s="129"/>
      <c r="CUB1399" s="129"/>
      <c r="CUC1399" s="129"/>
      <c r="CUD1399" s="129"/>
      <c r="CUE1399" s="129"/>
      <c r="CUF1399" s="129"/>
      <c r="CUG1399" s="129"/>
      <c r="CUH1399" s="129"/>
      <c r="CUI1399" s="129"/>
      <c r="CUJ1399" s="129"/>
      <c r="CUK1399" s="129"/>
      <c r="CUL1399" s="129"/>
      <c r="CUM1399" s="129"/>
      <c r="CUN1399" s="129"/>
      <c r="CUO1399" s="129"/>
      <c r="CUP1399" s="129"/>
      <c r="CUQ1399" s="129"/>
      <c r="CUR1399" s="129"/>
      <c r="CUS1399" s="129"/>
      <c r="CUT1399" s="129"/>
      <c r="CUU1399" s="129"/>
      <c r="CUV1399" s="129"/>
      <c r="CUW1399" s="129"/>
      <c r="CUX1399" s="129"/>
      <c r="CUY1399" s="129"/>
      <c r="CUZ1399" s="129"/>
      <c r="CVA1399" s="129"/>
      <c r="CVB1399" s="129"/>
      <c r="CVC1399" s="129"/>
      <c r="CVD1399" s="129"/>
      <c r="CVE1399" s="129"/>
      <c r="CVF1399" s="129"/>
      <c r="CVG1399" s="129"/>
      <c r="CVH1399" s="129"/>
      <c r="CVI1399" s="129"/>
      <c r="CVJ1399" s="129"/>
      <c r="CVK1399" s="129"/>
      <c r="CVL1399" s="129"/>
      <c r="CVM1399" s="129"/>
      <c r="CVN1399" s="129"/>
      <c r="CVO1399" s="129"/>
      <c r="CVP1399" s="129"/>
      <c r="CVQ1399" s="129"/>
      <c r="CVR1399" s="129"/>
      <c r="CVS1399" s="129"/>
      <c r="CVT1399" s="129"/>
      <c r="CVU1399" s="129"/>
      <c r="CVV1399" s="129"/>
      <c r="CVW1399" s="129"/>
      <c r="CVX1399" s="129"/>
      <c r="CVY1399" s="129"/>
      <c r="CVZ1399" s="129"/>
      <c r="CWA1399" s="129"/>
      <c r="CWB1399" s="129"/>
      <c r="CWC1399" s="129"/>
      <c r="CWD1399" s="129"/>
      <c r="CWE1399" s="129"/>
      <c r="CWF1399" s="129"/>
      <c r="CWG1399" s="129"/>
      <c r="CWH1399" s="129"/>
      <c r="CWI1399" s="129"/>
      <c r="CWJ1399" s="129"/>
      <c r="CWK1399" s="129"/>
      <c r="CWL1399" s="129"/>
      <c r="CWM1399" s="129"/>
      <c r="CWN1399" s="129"/>
      <c r="CWO1399" s="129"/>
      <c r="CWP1399" s="129"/>
      <c r="CWQ1399" s="129"/>
      <c r="CWR1399" s="129"/>
      <c r="CWS1399" s="129"/>
      <c r="CWT1399" s="129"/>
      <c r="CWU1399" s="129"/>
      <c r="CWV1399" s="129"/>
      <c r="CWW1399" s="129"/>
      <c r="CWX1399" s="129"/>
      <c r="CWY1399" s="129"/>
      <c r="CWZ1399" s="129"/>
      <c r="CXA1399" s="129"/>
      <c r="CXB1399" s="129"/>
      <c r="CXC1399" s="129"/>
      <c r="CXD1399" s="129"/>
      <c r="CXE1399" s="129"/>
      <c r="CXF1399" s="129"/>
      <c r="CXG1399" s="129"/>
      <c r="CXH1399" s="129"/>
      <c r="CXI1399" s="129"/>
      <c r="CXJ1399" s="129"/>
      <c r="CXK1399" s="129"/>
      <c r="CXL1399" s="129"/>
      <c r="CXM1399" s="129"/>
      <c r="CXN1399" s="129"/>
      <c r="CXO1399" s="129"/>
      <c r="CXP1399" s="129"/>
      <c r="CXQ1399" s="129"/>
      <c r="CXR1399" s="129"/>
      <c r="CXS1399" s="129"/>
      <c r="CXT1399" s="129"/>
      <c r="CXU1399" s="129"/>
      <c r="CXV1399" s="129"/>
      <c r="CXW1399" s="129"/>
      <c r="CXX1399" s="129"/>
      <c r="CXY1399" s="129"/>
      <c r="CXZ1399" s="129"/>
      <c r="CYA1399" s="129"/>
      <c r="CYB1399" s="129"/>
      <c r="CYC1399" s="129"/>
      <c r="CYD1399" s="129"/>
      <c r="CYE1399" s="129"/>
      <c r="CYF1399" s="129"/>
      <c r="CYG1399" s="129"/>
      <c r="CYH1399" s="129"/>
      <c r="CYI1399" s="129"/>
      <c r="CYJ1399" s="129"/>
      <c r="CYK1399" s="129"/>
      <c r="CYL1399" s="129"/>
      <c r="CYM1399" s="129"/>
      <c r="CYN1399" s="129"/>
      <c r="CYO1399" s="129"/>
      <c r="CYP1399" s="129"/>
      <c r="CYQ1399" s="129"/>
      <c r="CYR1399" s="129"/>
      <c r="CYS1399" s="129"/>
      <c r="CYT1399" s="129"/>
      <c r="CYU1399" s="129"/>
      <c r="CYV1399" s="129"/>
      <c r="CYW1399" s="129"/>
      <c r="CYX1399" s="129"/>
      <c r="CYY1399" s="129"/>
      <c r="CYZ1399" s="129"/>
      <c r="CZA1399" s="129"/>
      <c r="CZB1399" s="129"/>
      <c r="CZC1399" s="129"/>
      <c r="CZD1399" s="129"/>
      <c r="CZE1399" s="129"/>
      <c r="CZF1399" s="129"/>
      <c r="CZG1399" s="129"/>
      <c r="CZH1399" s="129"/>
      <c r="CZI1399" s="129"/>
      <c r="CZJ1399" s="129"/>
      <c r="CZK1399" s="129"/>
      <c r="CZL1399" s="129"/>
      <c r="CZM1399" s="129"/>
      <c r="CZN1399" s="129"/>
      <c r="CZO1399" s="129"/>
      <c r="CZP1399" s="129"/>
      <c r="CZQ1399" s="129"/>
      <c r="CZR1399" s="129"/>
      <c r="CZS1399" s="129"/>
      <c r="CZT1399" s="129"/>
      <c r="CZU1399" s="129"/>
      <c r="CZV1399" s="129"/>
      <c r="CZW1399" s="129"/>
      <c r="CZX1399" s="129"/>
      <c r="CZY1399" s="129"/>
      <c r="CZZ1399" s="129"/>
      <c r="DAA1399" s="129"/>
      <c r="DAB1399" s="129"/>
      <c r="DAC1399" s="129"/>
      <c r="DAD1399" s="129"/>
      <c r="DAE1399" s="129"/>
      <c r="DAF1399" s="129"/>
      <c r="DAG1399" s="129"/>
      <c r="DAH1399" s="129"/>
      <c r="DAI1399" s="129"/>
      <c r="DAJ1399" s="129"/>
      <c r="DAK1399" s="129"/>
      <c r="DAL1399" s="129"/>
      <c r="DAM1399" s="129"/>
      <c r="DAN1399" s="129"/>
      <c r="DAO1399" s="129"/>
      <c r="DAP1399" s="129"/>
      <c r="DAQ1399" s="129"/>
      <c r="DAR1399" s="129"/>
      <c r="DAS1399" s="129"/>
      <c r="DAT1399" s="129"/>
      <c r="DAU1399" s="129"/>
      <c r="DAV1399" s="129"/>
      <c r="DAW1399" s="129"/>
      <c r="DAX1399" s="129"/>
      <c r="DAY1399" s="129"/>
      <c r="DAZ1399" s="129"/>
      <c r="DBA1399" s="129"/>
      <c r="DBB1399" s="129"/>
      <c r="DBC1399" s="129"/>
      <c r="DBD1399" s="129"/>
      <c r="DBE1399" s="129"/>
      <c r="DBF1399" s="129"/>
      <c r="DBG1399" s="129"/>
      <c r="DBH1399" s="129"/>
      <c r="DBI1399" s="129"/>
      <c r="DBJ1399" s="129"/>
      <c r="DBK1399" s="129"/>
      <c r="DBL1399" s="129"/>
      <c r="DBM1399" s="129"/>
      <c r="DBN1399" s="129"/>
      <c r="DBO1399" s="129"/>
      <c r="DBP1399" s="129"/>
      <c r="DBQ1399" s="129"/>
      <c r="DBR1399" s="129"/>
      <c r="DBS1399" s="129"/>
      <c r="DBT1399" s="129"/>
      <c r="DBU1399" s="129"/>
      <c r="DBV1399" s="129"/>
      <c r="DBW1399" s="129"/>
      <c r="DBX1399" s="129"/>
      <c r="DBY1399" s="129"/>
      <c r="DBZ1399" s="129"/>
      <c r="DCA1399" s="129"/>
      <c r="DCB1399" s="129"/>
      <c r="DCC1399" s="129"/>
      <c r="DCD1399" s="129"/>
      <c r="DCE1399" s="129"/>
      <c r="DCF1399" s="129"/>
      <c r="DCG1399" s="129"/>
      <c r="DCH1399" s="129"/>
      <c r="DCI1399" s="129"/>
      <c r="DCJ1399" s="129"/>
      <c r="DCK1399" s="129"/>
      <c r="DCL1399" s="129"/>
      <c r="DCM1399" s="129"/>
      <c r="DCN1399" s="129"/>
      <c r="DCO1399" s="129"/>
      <c r="DCP1399" s="129"/>
      <c r="DCQ1399" s="129"/>
      <c r="DCR1399" s="129"/>
      <c r="DCS1399" s="129"/>
      <c r="DCT1399" s="129"/>
      <c r="DCU1399" s="129"/>
      <c r="DCV1399" s="129"/>
      <c r="DCW1399" s="129"/>
      <c r="DCX1399" s="129"/>
      <c r="DCY1399" s="129"/>
      <c r="DCZ1399" s="129"/>
      <c r="DDA1399" s="129"/>
      <c r="DDB1399" s="129"/>
      <c r="DDC1399" s="129"/>
      <c r="DDD1399" s="129"/>
      <c r="DDE1399" s="129"/>
      <c r="DDF1399" s="129"/>
      <c r="DDG1399" s="129"/>
      <c r="DDH1399" s="129"/>
      <c r="DDI1399" s="129"/>
      <c r="DDJ1399" s="129"/>
      <c r="DDK1399" s="129"/>
      <c r="DDL1399" s="129"/>
      <c r="DDM1399" s="129"/>
      <c r="DDN1399" s="129"/>
      <c r="DDO1399" s="129"/>
      <c r="DDP1399" s="129"/>
      <c r="DDQ1399" s="129"/>
      <c r="DDR1399" s="129"/>
      <c r="DDS1399" s="129"/>
      <c r="DDT1399" s="129"/>
      <c r="DDU1399" s="129"/>
      <c r="DDV1399" s="129"/>
      <c r="DDW1399" s="129"/>
      <c r="DDX1399" s="129"/>
      <c r="DDY1399" s="129"/>
      <c r="DDZ1399" s="129"/>
      <c r="DEA1399" s="129"/>
      <c r="DEB1399" s="129"/>
      <c r="DEC1399" s="129"/>
      <c r="DED1399" s="129"/>
      <c r="DEE1399" s="129"/>
      <c r="DEF1399" s="129"/>
      <c r="DEG1399" s="129"/>
      <c r="DEH1399" s="129"/>
      <c r="DEI1399" s="129"/>
      <c r="DEJ1399" s="129"/>
      <c r="DEK1399" s="129"/>
      <c r="DEL1399" s="129"/>
      <c r="DEM1399" s="129"/>
      <c r="DEN1399" s="129"/>
      <c r="DEO1399" s="129"/>
      <c r="DEP1399" s="129"/>
      <c r="DEQ1399" s="129"/>
      <c r="DER1399" s="129"/>
      <c r="DES1399" s="129"/>
      <c r="DET1399" s="129"/>
      <c r="DEU1399" s="129"/>
      <c r="DEV1399" s="129"/>
      <c r="DEW1399" s="129"/>
      <c r="DEX1399" s="129"/>
      <c r="DEY1399" s="129"/>
      <c r="DEZ1399" s="129"/>
      <c r="DFA1399" s="129"/>
      <c r="DFB1399" s="129"/>
      <c r="DFC1399" s="129"/>
      <c r="DFD1399" s="129"/>
      <c r="DFE1399" s="129"/>
      <c r="DFF1399" s="129"/>
      <c r="DFG1399" s="129"/>
      <c r="DFH1399" s="129"/>
      <c r="DFI1399" s="129"/>
      <c r="DFJ1399" s="129"/>
      <c r="DFK1399" s="129"/>
      <c r="DFL1399" s="129"/>
      <c r="DFM1399" s="129"/>
      <c r="DFN1399" s="129"/>
      <c r="DFO1399" s="129"/>
      <c r="DFP1399" s="129"/>
      <c r="DFQ1399" s="129"/>
      <c r="DFR1399" s="129"/>
      <c r="DFS1399" s="129"/>
      <c r="DFT1399" s="129"/>
      <c r="DFU1399" s="129"/>
      <c r="DFV1399" s="129"/>
      <c r="DFW1399" s="129"/>
      <c r="DFX1399" s="129"/>
      <c r="DFY1399" s="129"/>
      <c r="DFZ1399" s="129"/>
      <c r="DGA1399" s="129"/>
      <c r="DGB1399" s="129"/>
      <c r="DGC1399" s="129"/>
      <c r="DGD1399" s="129"/>
      <c r="DGE1399" s="129"/>
      <c r="DGF1399" s="129"/>
      <c r="DGG1399" s="129"/>
      <c r="DGH1399" s="129"/>
      <c r="DGI1399" s="129"/>
      <c r="DGJ1399" s="129"/>
      <c r="DGK1399" s="129"/>
      <c r="DGL1399" s="129"/>
      <c r="DGM1399" s="129"/>
      <c r="DGN1399" s="129"/>
      <c r="DGO1399" s="129"/>
      <c r="DGP1399" s="129"/>
      <c r="DGQ1399" s="129"/>
      <c r="DGR1399" s="129"/>
      <c r="DGS1399" s="129"/>
      <c r="DGT1399" s="129"/>
      <c r="DGU1399" s="129"/>
      <c r="DGV1399" s="129"/>
      <c r="DGW1399" s="129"/>
      <c r="DGX1399" s="129"/>
      <c r="DGY1399" s="129"/>
      <c r="DGZ1399" s="129"/>
      <c r="DHA1399" s="129"/>
      <c r="DHB1399" s="129"/>
      <c r="DHC1399" s="129"/>
      <c r="DHD1399" s="129"/>
      <c r="DHE1399" s="129"/>
      <c r="DHF1399" s="129"/>
      <c r="DHG1399" s="129"/>
      <c r="DHH1399" s="129"/>
      <c r="DHI1399" s="129"/>
      <c r="DHJ1399" s="129"/>
      <c r="DHK1399" s="129"/>
      <c r="DHL1399" s="129"/>
      <c r="DHM1399" s="129"/>
      <c r="DHN1399" s="129"/>
      <c r="DHO1399" s="129"/>
      <c r="DHP1399" s="129"/>
      <c r="DHQ1399" s="129"/>
      <c r="DHR1399" s="129"/>
      <c r="DHS1399" s="129"/>
      <c r="DHT1399" s="129"/>
      <c r="DHU1399" s="129"/>
      <c r="DHV1399" s="129"/>
      <c r="DHW1399" s="129"/>
      <c r="DHX1399" s="129"/>
      <c r="DHY1399" s="129"/>
      <c r="DHZ1399" s="129"/>
      <c r="DIA1399" s="129"/>
      <c r="DIB1399" s="129"/>
      <c r="DIC1399" s="129"/>
      <c r="DID1399" s="129"/>
      <c r="DIE1399" s="129"/>
      <c r="DIF1399" s="129"/>
      <c r="DIG1399" s="129"/>
      <c r="DIH1399" s="129"/>
      <c r="DII1399" s="129"/>
      <c r="DIJ1399" s="129"/>
      <c r="DIK1399" s="129"/>
      <c r="DIL1399" s="129"/>
      <c r="DIM1399" s="129"/>
      <c r="DIN1399" s="129"/>
      <c r="DIO1399" s="129"/>
      <c r="DIP1399" s="129"/>
      <c r="DIQ1399" s="129"/>
      <c r="DIR1399" s="129"/>
      <c r="DIS1399" s="129"/>
      <c r="DIT1399" s="129"/>
      <c r="DIU1399" s="129"/>
      <c r="DIV1399" s="129"/>
      <c r="DIW1399" s="129"/>
      <c r="DIX1399" s="129"/>
      <c r="DIY1399" s="129"/>
      <c r="DIZ1399" s="129"/>
      <c r="DJA1399" s="129"/>
      <c r="DJB1399" s="129"/>
      <c r="DJC1399" s="129"/>
      <c r="DJD1399" s="129"/>
      <c r="DJE1399" s="129"/>
      <c r="DJF1399" s="129"/>
      <c r="DJG1399" s="129"/>
      <c r="DJH1399" s="129"/>
      <c r="DJI1399" s="129"/>
      <c r="DJJ1399" s="129"/>
      <c r="DJK1399" s="129"/>
      <c r="DJL1399" s="129"/>
      <c r="DJM1399" s="129"/>
      <c r="DJN1399" s="129"/>
      <c r="DJO1399" s="129"/>
      <c r="DJP1399" s="129"/>
      <c r="DJQ1399" s="129"/>
      <c r="DJR1399" s="129"/>
      <c r="DJS1399" s="129"/>
      <c r="DJT1399" s="129"/>
      <c r="DJU1399" s="129"/>
      <c r="DJV1399" s="129"/>
      <c r="DJW1399" s="129"/>
      <c r="DJX1399" s="129"/>
      <c r="DJY1399" s="129"/>
      <c r="DJZ1399" s="129"/>
      <c r="DKA1399" s="129"/>
      <c r="DKB1399" s="129"/>
      <c r="DKC1399" s="129"/>
      <c r="DKD1399" s="129"/>
      <c r="DKE1399" s="129"/>
      <c r="DKF1399" s="129"/>
      <c r="DKG1399" s="129"/>
      <c r="DKH1399" s="129"/>
      <c r="DKI1399" s="129"/>
      <c r="DKJ1399" s="129"/>
      <c r="DKK1399" s="129"/>
      <c r="DKL1399" s="129"/>
      <c r="DKM1399" s="129"/>
      <c r="DKN1399" s="129"/>
      <c r="DKO1399" s="129"/>
      <c r="DKP1399" s="129"/>
      <c r="DKQ1399" s="129"/>
      <c r="DKR1399" s="129"/>
      <c r="DKS1399" s="129"/>
      <c r="DKT1399" s="129"/>
      <c r="DKU1399" s="129"/>
      <c r="DKV1399" s="129"/>
      <c r="DKW1399" s="129"/>
      <c r="DKX1399" s="129"/>
      <c r="DKY1399" s="129"/>
      <c r="DKZ1399" s="129"/>
      <c r="DLA1399" s="129"/>
      <c r="DLB1399" s="129"/>
      <c r="DLC1399" s="129"/>
      <c r="DLD1399" s="129"/>
      <c r="DLE1399" s="129"/>
      <c r="DLF1399" s="129"/>
      <c r="DLG1399" s="129"/>
      <c r="DLH1399" s="129"/>
      <c r="DLI1399" s="129"/>
      <c r="DLJ1399" s="129"/>
      <c r="DLK1399" s="129"/>
      <c r="DLL1399" s="129"/>
      <c r="DLM1399" s="129"/>
      <c r="DLN1399" s="129"/>
      <c r="DLO1399" s="129"/>
      <c r="DLP1399" s="129"/>
      <c r="DLQ1399" s="129"/>
      <c r="DLR1399" s="129"/>
      <c r="DLS1399" s="129"/>
      <c r="DLT1399" s="129"/>
      <c r="DLU1399" s="129"/>
      <c r="DLV1399" s="129"/>
      <c r="DLW1399" s="129"/>
      <c r="DLX1399" s="129"/>
      <c r="DLY1399" s="129"/>
      <c r="DLZ1399" s="129"/>
      <c r="DMA1399" s="129"/>
      <c r="DMB1399" s="129"/>
      <c r="DMC1399" s="129"/>
      <c r="DMD1399" s="129"/>
      <c r="DME1399" s="129"/>
      <c r="DMF1399" s="129"/>
      <c r="DMG1399" s="129"/>
      <c r="DMH1399" s="129"/>
      <c r="DMI1399" s="129"/>
      <c r="DMJ1399" s="129"/>
      <c r="DMK1399" s="129"/>
      <c r="DML1399" s="129"/>
      <c r="DMM1399" s="129"/>
      <c r="DMN1399" s="129"/>
      <c r="DMO1399" s="129"/>
      <c r="DMP1399" s="129"/>
      <c r="DMQ1399" s="129"/>
      <c r="DMR1399" s="129"/>
      <c r="DMS1399" s="129"/>
      <c r="DMT1399" s="129"/>
      <c r="DMU1399" s="129"/>
      <c r="DMV1399" s="129"/>
      <c r="DMW1399" s="129"/>
      <c r="DMX1399" s="129"/>
      <c r="DMY1399" s="129"/>
      <c r="DMZ1399" s="129"/>
      <c r="DNA1399" s="129"/>
      <c r="DNB1399" s="129"/>
      <c r="DNC1399" s="129"/>
      <c r="DND1399" s="129"/>
      <c r="DNE1399" s="129"/>
      <c r="DNF1399" s="129"/>
      <c r="DNG1399" s="129"/>
      <c r="DNH1399" s="129"/>
      <c r="DNI1399" s="129"/>
      <c r="DNJ1399" s="129"/>
      <c r="DNK1399" s="129"/>
      <c r="DNL1399" s="129"/>
      <c r="DNM1399" s="129"/>
      <c r="DNN1399" s="129"/>
      <c r="DNO1399" s="129"/>
      <c r="DNP1399" s="129"/>
      <c r="DNQ1399" s="129"/>
      <c r="DNR1399" s="129"/>
      <c r="DNS1399" s="129"/>
      <c r="DNT1399" s="129"/>
      <c r="DNU1399" s="129"/>
      <c r="DNV1399" s="129"/>
      <c r="DNW1399" s="129"/>
      <c r="DNX1399" s="129"/>
      <c r="DNY1399" s="129"/>
      <c r="DNZ1399" s="129"/>
      <c r="DOA1399" s="129"/>
      <c r="DOB1399" s="129"/>
      <c r="DOC1399" s="129"/>
      <c r="DOD1399" s="129"/>
      <c r="DOE1399" s="129"/>
      <c r="DOF1399" s="129"/>
      <c r="DOG1399" s="129"/>
      <c r="DOH1399" s="129"/>
      <c r="DOI1399" s="129"/>
      <c r="DOJ1399" s="129"/>
      <c r="DOK1399" s="129"/>
      <c r="DOL1399" s="129"/>
      <c r="DOM1399" s="129"/>
      <c r="DON1399" s="129"/>
      <c r="DOO1399" s="129"/>
      <c r="DOP1399" s="129"/>
      <c r="DOQ1399" s="129"/>
      <c r="DOR1399" s="129"/>
      <c r="DOS1399" s="129"/>
      <c r="DOT1399" s="129"/>
      <c r="DOU1399" s="129"/>
      <c r="DOV1399" s="129"/>
      <c r="DOW1399" s="129"/>
      <c r="DOX1399" s="129"/>
      <c r="DOY1399" s="129"/>
      <c r="DOZ1399" s="129"/>
      <c r="DPA1399" s="129"/>
      <c r="DPB1399" s="129"/>
      <c r="DPC1399" s="129"/>
      <c r="DPD1399" s="129"/>
      <c r="DPE1399" s="129"/>
      <c r="DPF1399" s="129"/>
      <c r="DPG1399" s="129"/>
      <c r="DPH1399" s="129"/>
      <c r="DPI1399" s="129"/>
      <c r="DPJ1399" s="129"/>
      <c r="DPK1399" s="129"/>
      <c r="DPL1399" s="129"/>
      <c r="DPM1399" s="129"/>
      <c r="DPN1399" s="129"/>
      <c r="DPO1399" s="129"/>
      <c r="DPP1399" s="129"/>
      <c r="DPQ1399" s="129"/>
      <c r="DPR1399" s="129"/>
      <c r="DPS1399" s="129"/>
      <c r="DPT1399" s="129"/>
      <c r="DPU1399" s="129"/>
      <c r="DPV1399" s="129"/>
      <c r="DPW1399" s="129"/>
      <c r="DPX1399" s="129"/>
      <c r="DPY1399" s="129"/>
      <c r="DPZ1399" s="129"/>
      <c r="DQA1399" s="129"/>
      <c r="DQB1399" s="129"/>
      <c r="DQC1399" s="129"/>
      <c r="DQD1399" s="129"/>
      <c r="DQE1399" s="129"/>
      <c r="DQF1399" s="129"/>
      <c r="DQG1399" s="129"/>
      <c r="DQH1399" s="129"/>
      <c r="DQI1399" s="129"/>
      <c r="DQJ1399" s="129"/>
      <c r="DQK1399" s="129"/>
      <c r="DQL1399" s="129"/>
      <c r="DQM1399" s="129"/>
      <c r="DQN1399" s="129"/>
      <c r="DQO1399" s="129"/>
      <c r="DQP1399" s="129"/>
      <c r="DQQ1399" s="129"/>
      <c r="DQR1399" s="129"/>
      <c r="DQS1399" s="129"/>
      <c r="DQT1399" s="129"/>
      <c r="DQU1399" s="129"/>
      <c r="DQV1399" s="129"/>
      <c r="DQW1399" s="129"/>
      <c r="DQX1399" s="129"/>
      <c r="DQY1399" s="129"/>
      <c r="DQZ1399" s="129"/>
      <c r="DRA1399" s="129"/>
      <c r="DRB1399" s="129"/>
      <c r="DRC1399" s="129"/>
      <c r="DRD1399" s="129"/>
      <c r="DRE1399" s="129"/>
      <c r="DRF1399" s="129"/>
      <c r="DRG1399" s="129"/>
      <c r="DRH1399" s="129"/>
      <c r="DRI1399" s="129"/>
      <c r="DRJ1399" s="129"/>
      <c r="DRK1399" s="129"/>
      <c r="DRL1399" s="129"/>
      <c r="DRM1399" s="129"/>
      <c r="DRN1399" s="129"/>
      <c r="DRO1399" s="129"/>
      <c r="DRP1399" s="129"/>
      <c r="DRQ1399" s="129"/>
      <c r="DRR1399" s="129"/>
      <c r="DRS1399" s="129"/>
      <c r="DRT1399" s="129"/>
      <c r="DRU1399" s="129"/>
      <c r="DRV1399" s="129"/>
      <c r="DRW1399" s="129"/>
      <c r="DRX1399" s="129"/>
      <c r="DRY1399" s="129"/>
      <c r="DRZ1399" s="129"/>
      <c r="DSA1399" s="129"/>
      <c r="DSB1399" s="129"/>
      <c r="DSC1399" s="129"/>
      <c r="DSD1399" s="129"/>
      <c r="DSE1399" s="129"/>
      <c r="DSF1399" s="129"/>
      <c r="DSG1399" s="129"/>
      <c r="DSH1399" s="129"/>
      <c r="DSI1399" s="129"/>
      <c r="DSJ1399" s="129"/>
      <c r="DSK1399" s="129"/>
      <c r="DSL1399" s="129"/>
      <c r="DSM1399" s="129"/>
      <c r="DSN1399" s="129"/>
      <c r="DSO1399" s="129"/>
      <c r="DSP1399" s="129"/>
      <c r="DSQ1399" s="129"/>
      <c r="DSR1399" s="129"/>
      <c r="DSS1399" s="129"/>
      <c r="DST1399" s="129"/>
      <c r="DSU1399" s="129"/>
      <c r="DSV1399" s="129"/>
      <c r="DSW1399" s="129"/>
      <c r="DSX1399" s="129"/>
      <c r="DSY1399" s="129"/>
      <c r="DSZ1399" s="129"/>
      <c r="DTA1399" s="129"/>
      <c r="DTB1399" s="129"/>
      <c r="DTC1399" s="129"/>
      <c r="DTD1399" s="129"/>
      <c r="DTE1399" s="129"/>
      <c r="DTF1399" s="129"/>
      <c r="DTG1399" s="129"/>
      <c r="DTH1399" s="129"/>
      <c r="DTI1399" s="129"/>
      <c r="DTJ1399" s="129"/>
      <c r="DTK1399" s="129"/>
      <c r="DTL1399" s="129"/>
      <c r="DTM1399" s="129"/>
      <c r="DTN1399" s="129"/>
      <c r="DTO1399" s="129"/>
      <c r="DTP1399" s="129"/>
      <c r="DTQ1399" s="129"/>
      <c r="DTR1399" s="129"/>
      <c r="DTS1399" s="129"/>
      <c r="DTT1399" s="129"/>
      <c r="DTU1399" s="129"/>
      <c r="DTV1399" s="129"/>
      <c r="DTW1399" s="129"/>
      <c r="DTX1399" s="129"/>
      <c r="DTY1399" s="129"/>
      <c r="DTZ1399" s="129"/>
      <c r="DUA1399" s="129"/>
      <c r="DUB1399" s="129"/>
      <c r="DUC1399" s="129"/>
      <c r="DUD1399" s="129"/>
      <c r="DUE1399" s="129"/>
      <c r="DUF1399" s="129"/>
      <c r="DUG1399" s="129"/>
      <c r="DUH1399" s="129"/>
      <c r="DUI1399" s="129"/>
      <c r="DUJ1399" s="129"/>
      <c r="DUK1399" s="129"/>
      <c r="DUL1399" s="129"/>
      <c r="DUM1399" s="129"/>
      <c r="DUN1399" s="129"/>
      <c r="DUO1399" s="129"/>
      <c r="DUP1399" s="129"/>
      <c r="DUQ1399" s="129"/>
      <c r="DUR1399" s="129"/>
      <c r="DUS1399" s="129"/>
      <c r="DUT1399" s="129"/>
      <c r="DUU1399" s="129"/>
      <c r="DUV1399" s="129"/>
      <c r="DUW1399" s="129"/>
      <c r="DUX1399" s="129"/>
      <c r="DUY1399" s="129"/>
      <c r="DUZ1399" s="129"/>
      <c r="DVA1399" s="129"/>
      <c r="DVB1399" s="129"/>
      <c r="DVC1399" s="129"/>
      <c r="DVD1399" s="129"/>
      <c r="DVE1399" s="129"/>
      <c r="DVF1399" s="129"/>
      <c r="DVG1399" s="129"/>
      <c r="DVH1399" s="129"/>
      <c r="DVI1399" s="129"/>
      <c r="DVJ1399" s="129"/>
      <c r="DVK1399" s="129"/>
      <c r="DVL1399" s="129"/>
      <c r="DVM1399" s="129"/>
      <c r="DVN1399" s="129"/>
      <c r="DVO1399" s="129"/>
      <c r="DVP1399" s="129"/>
      <c r="DVQ1399" s="129"/>
      <c r="DVR1399" s="129"/>
      <c r="DVS1399" s="129"/>
      <c r="DVT1399" s="129"/>
      <c r="DVU1399" s="129"/>
      <c r="DVV1399" s="129"/>
      <c r="DVW1399" s="129"/>
      <c r="DVX1399" s="129"/>
      <c r="DVY1399" s="129"/>
      <c r="DVZ1399" s="129"/>
      <c r="DWA1399" s="129"/>
      <c r="DWB1399" s="129"/>
      <c r="DWC1399" s="129"/>
      <c r="DWD1399" s="129"/>
      <c r="DWE1399" s="129"/>
      <c r="DWF1399" s="129"/>
      <c r="DWG1399" s="129"/>
      <c r="DWH1399" s="129"/>
      <c r="DWI1399" s="129"/>
      <c r="DWJ1399" s="129"/>
      <c r="DWK1399" s="129"/>
      <c r="DWL1399" s="129"/>
      <c r="DWM1399" s="129"/>
      <c r="DWN1399" s="129"/>
      <c r="DWO1399" s="129"/>
      <c r="DWP1399" s="129"/>
      <c r="DWQ1399" s="129"/>
      <c r="DWR1399" s="129"/>
      <c r="DWS1399" s="129"/>
      <c r="DWT1399" s="129"/>
      <c r="DWU1399" s="129"/>
      <c r="DWV1399" s="129"/>
      <c r="DWW1399" s="129"/>
      <c r="DWX1399" s="129"/>
      <c r="DWY1399" s="129"/>
      <c r="DWZ1399" s="129"/>
      <c r="DXA1399" s="129"/>
      <c r="DXB1399" s="129"/>
      <c r="DXC1399" s="129"/>
      <c r="DXD1399" s="129"/>
      <c r="DXE1399" s="129"/>
      <c r="DXF1399" s="129"/>
      <c r="DXG1399" s="129"/>
      <c r="DXH1399" s="129"/>
      <c r="DXI1399" s="129"/>
      <c r="DXJ1399" s="129"/>
      <c r="DXK1399" s="129"/>
      <c r="DXL1399" s="129"/>
      <c r="DXM1399" s="129"/>
      <c r="DXN1399" s="129"/>
      <c r="DXO1399" s="129"/>
      <c r="DXP1399" s="129"/>
      <c r="DXQ1399" s="129"/>
      <c r="DXR1399" s="129"/>
      <c r="DXS1399" s="129"/>
      <c r="DXT1399" s="129"/>
      <c r="DXU1399" s="129"/>
      <c r="DXV1399" s="129"/>
      <c r="DXW1399" s="129"/>
      <c r="DXX1399" s="129"/>
      <c r="DXY1399" s="129"/>
      <c r="DXZ1399" s="129"/>
      <c r="DYA1399" s="129"/>
      <c r="DYB1399" s="129"/>
      <c r="DYC1399" s="129"/>
      <c r="DYD1399" s="129"/>
      <c r="DYE1399" s="129"/>
      <c r="DYF1399" s="129"/>
      <c r="DYG1399" s="129"/>
      <c r="DYH1399" s="129"/>
      <c r="DYI1399" s="129"/>
      <c r="DYJ1399" s="129"/>
      <c r="DYK1399" s="129"/>
      <c r="DYL1399" s="129"/>
      <c r="DYM1399" s="129"/>
      <c r="DYN1399" s="129"/>
      <c r="DYO1399" s="129"/>
      <c r="DYP1399" s="129"/>
      <c r="DYQ1399" s="129"/>
      <c r="DYR1399" s="129"/>
      <c r="DYS1399" s="129"/>
      <c r="DYT1399" s="129"/>
      <c r="DYU1399" s="129"/>
      <c r="DYV1399" s="129"/>
      <c r="DYW1399" s="129"/>
      <c r="DYX1399" s="129"/>
      <c r="DYY1399" s="129"/>
      <c r="DYZ1399" s="129"/>
      <c r="DZA1399" s="129"/>
      <c r="DZB1399" s="129"/>
      <c r="DZC1399" s="129"/>
      <c r="DZD1399" s="129"/>
      <c r="DZE1399" s="129"/>
      <c r="DZF1399" s="129"/>
      <c r="DZG1399" s="129"/>
      <c r="DZH1399" s="129"/>
      <c r="DZI1399" s="129"/>
      <c r="DZJ1399" s="129"/>
      <c r="DZK1399" s="129"/>
      <c r="DZL1399" s="129"/>
      <c r="DZM1399" s="129"/>
      <c r="DZN1399" s="129"/>
      <c r="DZO1399" s="129"/>
      <c r="DZP1399" s="129"/>
      <c r="DZQ1399" s="129"/>
      <c r="DZR1399" s="129"/>
      <c r="DZS1399" s="129"/>
      <c r="DZT1399" s="129"/>
      <c r="DZU1399" s="129"/>
      <c r="DZV1399" s="129"/>
      <c r="DZW1399" s="129"/>
      <c r="DZX1399" s="129"/>
      <c r="DZY1399" s="129"/>
      <c r="DZZ1399" s="129"/>
      <c r="EAA1399" s="129"/>
      <c r="EAB1399" s="129"/>
      <c r="EAC1399" s="129"/>
      <c r="EAD1399" s="129"/>
      <c r="EAE1399" s="129"/>
      <c r="EAF1399" s="129"/>
      <c r="EAG1399" s="129"/>
      <c r="EAH1399" s="129"/>
      <c r="EAI1399" s="129"/>
      <c r="EAJ1399" s="129"/>
      <c r="EAK1399" s="129"/>
      <c r="EAL1399" s="129"/>
      <c r="EAM1399" s="129"/>
      <c r="EAN1399" s="129"/>
      <c r="EAO1399" s="129"/>
      <c r="EAP1399" s="129"/>
      <c r="EAQ1399" s="129"/>
      <c r="EAR1399" s="129"/>
      <c r="EAS1399" s="129"/>
      <c r="EAT1399" s="129"/>
      <c r="EAU1399" s="129"/>
      <c r="EAV1399" s="129"/>
      <c r="EAW1399" s="129"/>
      <c r="EAX1399" s="129"/>
      <c r="EAY1399" s="129"/>
      <c r="EAZ1399" s="129"/>
      <c r="EBA1399" s="129"/>
      <c r="EBB1399" s="129"/>
      <c r="EBC1399" s="129"/>
      <c r="EBD1399" s="129"/>
      <c r="EBE1399" s="129"/>
      <c r="EBF1399" s="129"/>
      <c r="EBG1399" s="129"/>
      <c r="EBH1399" s="129"/>
      <c r="EBI1399" s="129"/>
      <c r="EBJ1399" s="129"/>
      <c r="EBK1399" s="129"/>
      <c r="EBL1399" s="129"/>
      <c r="EBM1399" s="129"/>
      <c r="EBN1399" s="129"/>
      <c r="EBO1399" s="129"/>
      <c r="EBP1399" s="129"/>
      <c r="EBQ1399" s="129"/>
      <c r="EBR1399" s="129"/>
      <c r="EBS1399" s="129"/>
      <c r="EBT1399" s="129"/>
      <c r="EBU1399" s="129"/>
      <c r="EBV1399" s="129"/>
      <c r="EBW1399" s="129"/>
      <c r="EBX1399" s="129"/>
      <c r="EBY1399" s="129"/>
      <c r="EBZ1399" s="129"/>
      <c r="ECA1399" s="129"/>
      <c r="ECB1399" s="129"/>
      <c r="ECC1399" s="129"/>
      <c r="ECD1399" s="129"/>
      <c r="ECE1399" s="129"/>
      <c r="ECF1399" s="129"/>
      <c r="ECG1399" s="129"/>
      <c r="ECH1399" s="129"/>
      <c r="ECI1399" s="129"/>
      <c r="ECJ1399" s="129"/>
      <c r="ECK1399" s="129"/>
      <c r="ECL1399" s="129"/>
      <c r="ECM1399" s="129"/>
      <c r="ECN1399" s="129"/>
      <c r="ECO1399" s="129"/>
      <c r="ECP1399" s="129"/>
      <c r="ECQ1399" s="129"/>
      <c r="ECR1399" s="129"/>
      <c r="ECS1399" s="129"/>
      <c r="ECT1399" s="129"/>
      <c r="ECU1399" s="129"/>
      <c r="ECV1399" s="129"/>
      <c r="ECW1399" s="129"/>
      <c r="ECX1399" s="129"/>
      <c r="ECY1399" s="129"/>
      <c r="ECZ1399" s="129"/>
      <c r="EDA1399" s="129"/>
      <c r="EDB1399" s="129"/>
      <c r="EDC1399" s="129"/>
      <c r="EDD1399" s="129"/>
      <c r="EDE1399" s="129"/>
      <c r="EDF1399" s="129"/>
      <c r="EDG1399" s="129"/>
      <c r="EDH1399" s="129"/>
      <c r="EDI1399" s="129"/>
      <c r="EDJ1399" s="129"/>
      <c r="EDK1399" s="129"/>
      <c r="EDL1399" s="129"/>
      <c r="EDM1399" s="129"/>
      <c r="EDN1399" s="129"/>
      <c r="EDO1399" s="129"/>
      <c r="EDP1399" s="129"/>
      <c r="EDQ1399" s="129"/>
      <c r="EDR1399" s="129"/>
      <c r="EDS1399" s="129"/>
      <c r="EDT1399" s="129"/>
      <c r="EDU1399" s="129"/>
      <c r="EDV1399" s="129"/>
      <c r="EDW1399" s="129"/>
      <c r="EDX1399" s="129"/>
      <c r="EDY1399" s="129"/>
      <c r="EDZ1399" s="129"/>
      <c r="EEA1399" s="129"/>
      <c r="EEB1399" s="129"/>
      <c r="EEC1399" s="129"/>
      <c r="EED1399" s="129"/>
      <c r="EEE1399" s="129"/>
      <c r="EEF1399" s="129"/>
      <c r="EEG1399" s="129"/>
      <c r="EEH1399" s="129"/>
      <c r="EEI1399" s="129"/>
      <c r="EEJ1399" s="129"/>
      <c r="EEK1399" s="129"/>
      <c r="EEL1399" s="129"/>
      <c r="EEM1399" s="129"/>
      <c r="EEN1399" s="129"/>
      <c r="EEO1399" s="129"/>
      <c r="EEP1399" s="129"/>
      <c r="EEQ1399" s="129"/>
      <c r="EER1399" s="129"/>
      <c r="EES1399" s="129"/>
      <c r="EET1399" s="129"/>
      <c r="EEU1399" s="129"/>
      <c r="EEV1399" s="129"/>
      <c r="EEW1399" s="129"/>
      <c r="EEX1399" s="129"/>
      <c r="EEY1399" s="129"/>
      <c r="EEZ1399" s="129"/>
      <c r="EFA1399" s="129"/>
      <c r="EFB1399" s="129"/>
      <c r="EFC1399" s="129"/>
      <c r="EFD1399" s="129"/>
      <c r="EFE1399" s="129"/>
      <c r="EFF1399" s="129"/>
      <c r="EFG1399" s="129"/>
      <c r="EFH1399" s="129"/>
      <c r="EFI1399" s="129"/>
      <c r="EFJ1399" s="129"/>
      <c r="EFK1399" s="129"/>
      <c r="EFL1399" s="129"/>
      <c r="EFM1399" s="129"/>
      <c r="EFN1399" s="129"/>
      <c r="EFO1399" s="129"/>
      <c r="EFP1399" s="129"/>
      <c r="EFQ1399" s="129"/>
      <c r="EFR1399" s="129"/>
      <c r="EFS1399" s="129"/>
      <c r="EFT1399" s="129"/>
      <c r="EFU1399" s="129"/>
      <c r="EFV1399" s="129"/>
      <c r="EFW1399" s="129"/>
      <c r="EFX1399" s="129"/>
      <c r="EFY1399" s="129"/>
      <c r="EFZ1399" s="129"/>
      <c r="EGA1399" s="129"/>
      <c r="EGB1399" s="129"/>
      <c r="EGC1399" s="129"/>
      <c r="EGD1399" s="129"/>
      <c r="EGE1399" s="129"/>
      <c r="EGF1399" s="129"/>
      <c r="EGG1399" s="129"/>
      <c r="EGH1399" s="129"/>
      <c r="EGI1399" s="129"/>
      <c r="EGJ1399" s="129"/>
      <c r="EGK1399" s="129"/>
      <c r="EGL1399" s="129"/>
      <c r="EGM1399" s="129"/>
      <c r="EGN1399" s="129"/>
      <c r="EGO1399" s="129"/>
      <c r="EGP1399" s="129"/>
      <c r="EGQ1399" s="129"/>
      <c r="EGR1399" s="129"/>
      <c r="EGS1399" s="129"/>
      <c r="EGT1399" s="129"/>
      <c r="EGU1399" s="129"/>
      <c r="EGV1399" s="129"/>
      <c r="EGW1399" s="129"/>
      <c r="EGX1399" s="129"/>
      <c r="EGY1399" s="129"/>
      <c r="EGZ1399" s="129"/>
      <c r="EHA1399" s="129"/>
      <c r="EHB1399" s="129"/>
      <c r="EHC1399" s="129"/>
      <c r="EHD1399" s="129"/>
      <c r="EHE1399" s="129"/>
      <c r="EHF1399" s="129"/>
      <c r="EHG1399" s="129"/>
      <c r="EHH1399" s="129"/>
      <c r="EHI1399" s="129"/>
      <c r="EHJ1399" s="129"/>
      <c r="EHK1399" s="129"/>
      <c r="EHL1399" s="129"/>
      <c r="EHM1399" s="129"/>
      <c r="EHN1399" s="129"/>
      <c r="EHO1399" s="129"/>
      <c r="EHP1399" s="129"/>
      <c r="EHQ1399" s="129"/>
      <c r="EHR1399" s="129"/>
      <c r="EHS1399" s="129"/>
      <c r="EHT1399" s="129"/>
      <c r="EHU1399" s="129"/>
      <c r="EHV1399" s="129"/>
      <c r="EHW1399" s="129"/>
      <c r="EHX1399" s="129"/>
      <c r="EHY1399" s="129"/>
      <c r="EHZ1399" s="129"/>
      <c r="EIA1399" s="129"/>
      <c r="EIB1399" s="129"/>
      <c r="EIC1399" s="129"/>
      <c r="EID1399" s="129"/>
      <c r="EIE1399" s="129"/>
      <c r="EIF1399" s="129"/>
      <c r="EIG1399" s="129"/>
      <c r="EIH1399" s="129"/>
      <c r="EII1399" s="129"/>
      <c r="EIJ1399" s="129"/>
      <c r="EIK1399" s="129"/>
      <c r="EIL1399" s="129"/>
      <c r="EIM1399" s="129"/>
      <c r="EIN1399" s="129"/>
      <c r="EIO1399" s="129"/>
      <c r="EIP1399" s="129"/>
      <c r="EIQ1399" s="129"/>
      <c r="EIR1399" s="129"/>
      <c r="EIS1399" s="129"/>
      <c r="EIT1399" s="129"/>
      <c r="EIU1399" s="129"/>
      <c r="EIV1399" s="129"/>
      <c r="EIW1399" s="129"/>
      <c r="EIX1399" s="129"/>
      <c r="EIY1399" s="129"/>
      <c r="EIZ1399" s="129"/>
      <c r="EJA1399" s="129"/>
      <c r="EJB1399" s="129"/>
      <c r="EJC1399" s="129"/>
      <c r="EJD1399" s="129"/>
      <c r="EJE1399" s="129"/>
      <c r="EJF1399" s="129"/>
      <c r="EJG1399" s="129"/>
      <c r="EJH1399" s="129"/>
      <c r="EJI1399" s="129"/>
      <c r="EJJ1399" s="129"/>
      <c r="EJK1399" s="129"/>
      <c r="EJL1399" s="129"/>
      <c r="EJM1399" s="129"/>
      <c r="EJN1399" s="129"/>
      <c r="EJO1399" s="129"/>
      <c r="EJP1399" s="129"/>
      <c r="EJQ1399" s="129"/>
      <c r="EJR1399" s="129"/>
      <c r="EJS1399" s="129"/>
      <c r="EJT1399" s="129"/>
      <c r="EJU1399" s="129"/>
      <c r="EJV1399" s="129"/>
      <c r="EJW1399" s="129"/>
      <c r="EJX1399" s="129"/>
      <c r="EJY1399" s="129"/>
      <c r="EJZ1399" s="129"/>
      <c r="EKA1399" s="129"/>
      <c r="EKB1399" s="129"/>
      <c r="EKC1399" s="129"/>
      <c r="EKD1399" s="129"/>
      <c r="EKE1399" s="129"/>
      <c r="EKF1399" s="129"/>
      <c r="EKG1399" s="129"/>
      <c r="EKH1399" s="129"/>
      <c r="EKI1399" s="129"/>
      <c r="EKJ1399" s="129"/>
      <c r="EKK1399" s="129"/>
      <c r="EKL1399" s="129"/>
      <c r="EKM1399" s="129"/>
      <c r="EKN1399" s="129"/>
      <c r="EKO1399" s="129"/>
      <c r="EKP1399" s="129"/>
      <c r="EKQ1399" s="129"/>
      <c r="EKR1399" s="129"/>
      <c r="EKS1399" s="129"/>
      <c r="EKT1399" s="129"/>
      <c r="EKU1399" s="129"/>
      <c r="EKV1399" s="129"/>
      <c r="EKW1399" s="129"/>
      <c r="EKX1399" s="129"/>
      <c r="EKY1399" s="129"/>
      <c r="EKZ1399" s="129"/>
      <c r="ELA1399" s="129"/>
      <c r="ELB1399" s="129"/>
      <c r="ELC1399" s="129"/>
      <c r="ELD1399" s="129"/>
      <c r="ELE1399" s="129"/>
      <c r="ELF1399" s="129"/>
      <c r="ELG1399" s="129"/>
      <c r="ELH1399" s="129"/>
      <c r="ELI1399" s="129"/>
      <c r="ELJ1399" s="129"/>
      <c r="ELK1399" s="129"/>
      <c r="ELL1399" s="129"/>
      <c r="ELM1399" s="129"/>
      <c r="ELN1399" s="129"/>
      <c r="ELO1399" s="129"/>
      <c r="ELP1399" s="129"/>
      <c r="ELQ1399" s="129"/>
      <c r="ELR1399" s="129"/>
      <c r="ELS1399" s="129"/>
      <c r="ELT1399" s="129"/>
      <c r="ELU1399" s="129"/>
      <c r="ELV1399" s="129"/>
      <c r="ELW1399" s="129"/>
      <c r="ELX1399" s="129"/>
      <c r="ELY1399" s="129"/>
      <c r="ELZ1399" s="129"/>
      <c r="EMA1399" s="129"/>
      <c r="EMB1399" s="129"/>
      <c r="EMC1399" s="129"/>
      <c r="EMD1399" s="129"/>
      <c r="EME1399" s="129"/>
      <c r="EMF1399" s="129"/>
      <c r="EMG1399" s="129"/>
      <c r="EMH1399" s="129"/>
      <c r="EMI1399" s="129"/>
      <c r="EMJ1399" s="129"/>
      <c r="EMK1399" s="129"/>
      <c r="EML1399" s="129"/>
      <c r="EMM1399" s="129"/>
      <c r="EMN1399" s="129"/>
      <c r="EMO1399" s="129"/>
      <c r="EMP1399" s="129"/>
      <c r="EMQ1399" s="129"/>
      <c r="EMR1399" s="129"/>
      <c r="EMS1399" s="129"/>
      <c r="EMT1399" s="129"/>
      <c r="EMU1399" s="129"/>
      <c r="EMV1399" s="129"/>
      <c r="EMW1399" s="129"/>
      <c r="EMX1399" s="129"/>
      <c r="EMY1399" s="129"/>
      <c r="EMZ1399" s="129"/>
      <c r="ENA1399" s="129"/>
      <c r="ENB1399" s="129"/>
      <c r="ENC1399" s="129"/>
      <c r="END1399" s="129"/>
      <c r="ENE1399" s="129"/>
      <c r="ENF1399" s="129"/>
      <c r="ENG1399" s="129"/>
      <c r="ENH1399" s="129"/>
      <c r="ENI1399" s="129"/>
      <c r="ENJ1399" s="129"/>
      <c r="ENK1399" s="129"/>
      <c r="ENL1399" s="129"/>
      <c r="ENM1399" s="129"/>
      <c r="ENN1399" s="129"/>
      <c r="ENO1399" s="129"/>
      <c r="ENP1399" s="129"/>
      <c r="ENQ1399" s="129"/>
      <c r="ENR1399" s="129"/>
      <c r="ENS1399" s="129"/>
      <c r="ENT1399" s="129"/>
      <c r="ENU1399" s="129"/>
      <c r="ENV1399" s="129"/>
      <c r="ENW1399" s="129"/>
      <c r="ENX1399" s="129"/>
      <c r="ENY1399" s="129"/>
      <c r="ENZ1399" s="129"/>
      <c r="EOA1399" s="129"/>
      <c r="EOB1399" s="129"/>
      <c r="EOC1399" s="129"/>
      <c r="EOD1399" s="129"/>
      <c r="EOE1399" s="129"/>
      <c r="EOF1399" s="129"/>
      <c r="EOG1399" s="129"/>
      <c r="EOH1399" s="129"/>
      <c r="EOI1399" s="129"/>
      <c r="EOJ1399" s="129"/>
      <c r="EOK1399" s="129"/>
      <c r="EOL1399" s="129"/>
      <c r="EOM1399" s="129"/>
      <c r="EON1399" s="129"/>
      <c r="EOO1399" s="129"/>
      <c r="EOP1399" s="129"/>
      <c r="EOQ1399" s="129"/>
      <c r="EOR1399" s="129"/>
      <c r="EOS1399" s="129"/>
      <c r="EOT1399" s="129"/>
      <c r="EOU1399" s="129"/>
      <c r="EOV1399" s="129"/>
      <c r="EOW1399" s="129"/>
      <c r="EOX1399" s="129"/>
      <c r="EOY1399" s="129"/>
      <c r="EOZ1399" s="129"/>
      <c r="EPA1399" s="129"/>
      <c r="EPB1399" s="129"/>
      <c r="EPC1399" s="129"/>
      <c r="EPD1399" s="129"/>
      <c r="EPE1399" s="129"/>
      <c r="EPF1399" s="129"/>
      <c r="EPG1399" s="129"/>
      <c r="EPH1399" s="129"/>
      <c r="EPI1399" s="129"/>
      <c r="EPJ1399" s="129"/>
      <c r="EPK1399" s="129"/>
      <c r="EPL1399" s="129"/>
      <c r="EPM1399" s="129"/>
      <c r="EPN1399" s="129"/>
      <c r="EPO1399" s="129"/>
      <c r="EPP1399" s="129"/>
      <c r="EPQ1399" s="129"/>
      <c r="EPR1399" s="129"/>
      <c r="EPS1399" s="129"/>
      <c r="EPT1399" s="129"/>
      <c r="EPU1399" s="129"/>
      <c r="EPV1399" s="129"/>
      <c r="EPW1399" s="129"/>
      <c r="EPX1399" s="129"/>
      <c r="EPY1399" s="129"/>
      <c r="EPZ1399" s="129"/>
      <c r="EQA1399" s="129"/>
      <c r="EQB1399" s="129"/>
      <c r="EQC1399" s="129"/>
      <c r="EQD1399" s="129"/>
      <c r="EQE1399" s="129"/>
      <c r="EQF1399" s="129"/>
      <c r="EQG1399" s="129"/>
      <c r="EQH1399" s="129"/>
      <c r="EQI1399" s="129"/>
      <c r="EQJ1399" s="129"/>
      <c r="EQK1399" s="129"/>
      <c r="EQL1399" s="129"/>
      <c r="EQM1399" s="129"/>
      <c r="EQN1399" s="129"/>
      <c r="EQO1399" s="129"/>
      <c r="EQP1399" s="129"/>
      <c r="EQQ1399" s="129"/>
      <c r="EQR1399" s="129"/>
      <c r="EQS1399" s="129"/>
      <c r="EQT1399" s="129"/>
      <c r="EQU1399" s="129"/>
      <c r="EQV1399" s="129"/>
      <c r="EQW1399" s="129"/>
      <c r="EQX1399" s="129"/>
      <c r="EQY1399" s="129"/>
      <c r="EQZ1399" s="129"/>
      <c r="ERA1399" s="129"/>
      <c r="ERB1399" s="129"/>
      <c r="ERC1399" s="129"/>
      <c r="ERD1399" s="129"/>
      <c r="ERE1399" s="129"/>
      <c r="ERF1399" s="129"/>
      <c r="ERG1399" s="129"/>
      <c r="ERH1399" s="129"/>
      <c r="ERI1399" s="129"/>
      <c r="ERJ1399" s="129"/>
      <c r="ERK1399" s="129"/>
      <c r="ERL1399" s="129"/>
      <c r="ERM1399" s="129"/>
      <c r="ERN1399" s="129"/>
      <c r="ERO1399" s="129"/>
      <c r="ERP1399" s="129"/>
      <c r="ERQ1399" s="129"/>
      <c r="ERR1399" s="129"/>
      <c r="ERS1399" s="129"/>
      <c r="ERT1399" s="129"/>
      <c r="ERU1399" s="129"/>
      <c r="ERV1399" s="129"/>
      <c r="ERW1399" s="129"/>
      <c r="ERX1399" s="129"/>
      <c r="ERY1399" s="129"/>
      <c r="ERZ1399" s="129"/>
      <c r="ESA1399" s="129"/>
      <c r="ESB1399" s="129"/>
      <c r="ESC1399" s="129"/>
      <c r="ESD1399" s="129"/>
      <c r="ESE1399" s="129"/>
      <c r="ESF1399" s="129"/>
      <c r="ESG1399" s="129"/>
      <c r="ESH1399" s="129"/>
      <c r="ESI1399" s="129"/>
      <c r="ESJ1399" s="129"/>
      <c r="ESK1399" s="129"/>
      <c r="ESL1399" s="129"/>
      <c r="ESM1399" s="129"/>
      <c r="ESN1399" s="129"/>
      <c r="ESO1399" s="129"/>
      <c r="ESP1399" s="129"/>
      <c r="ESQ1399" s="129"/>
      <c r="ESR1399" s="129"/>
      <c r="ESS1399" s="129"/>
      <c r="EST1399" s="129"/>
      <c r="ESU1399" s="129"/>
      <c r="ESV1399" s="129"/>
      <c r="ESW1399" s="129"/>
      <c r="ESX1399" s="129"/>
      <c r="ESY1399" s="129"/>
      <c r="ESZ1399" s="129"/>
      <c r="ETA1399" s="129"/>
      <c r="ETB1399" s="129"/>
      <c r="ETC1399" s="129"/>
      <c r="ETD1399" s="129"/>
      <c r="ETE1399" s="129"/>
      <c r="ETF1399" s="129"/>
      <c r="ETG1399" s="129"/>
      <c r="ETH1399" s="129"/>
      <c r="ETI1399" s="129"/>
      <c r="ETJ1399" s="129"/>
      <c r="ETK1399" s="129"/>
      <c r="ETL1399" s="129"/>
      <c r="ETM1399" s="129"/>
      <c r="ETN1399" s="129"/>
      <c r="ETO1399" s="129"/>
      <c r="ETP1399" s="129"/>
      <c r="ETQ1399" s="129"/>
      <c r="ETR1399" s="129"/>
      <c r="ETS1399" s="129"/>
      <c r="ETT1399" s="129"/>
      <c r="ETU1399" s="129"/>
      <c r="ETV1399" s="129"/>
      <c r="ETW1399" s="129"/>
      <c r="ETX1399" s="129"/>
      <c r="ETY1399" s="129"/>
      <c r="ETZ1399" s="129"/>
      <c r="EUA1399" s="129"/>
      <c r="EUB1399" s="129"/>
      <c r="EUC1399" s="129"/>
      <c r="EUD1399" s="129"/>
      <c r="EUE1399" s="129"/>
      <c r="EUF1399" s="129"/>
      <c r="EUG1399" s="129"/>
      <c r="EUH1399" s="129"/>
      <c r="EUI1399" s="129"/>
      <c r="EUJ1399" s="129"/>
      <c r="EUK1399" s="129"/>
      <c r="EUL1399" s="129"/>
      <c r="EUM1399" s="129"/>
      <c r="EUN1399" s="129"/>
      <c r="EUO1399" s="129"/>
      <c r="EUP1399" s="129"/>
      <c r="EUQ1399" s="129"/>
      <c r="EUR1399" s="129"/>
      <c r="EUS1399" s="129"/>
      <c r="EUT1399" s="129"/>
      <c r="EUU1399" s="129"/>
      <c r="EUV1399" s="129"/>
      <c r="EUW1399" s="129"/>
      <c r="EUX1399" s="129"/>
      <c r="EUY1399" s="129"/>
      <c r="EUZ1399" s="129"/>
      <c r="EVA1399" s="129"/>
      <c r="EVB1399" s="129"/>
      <c r="EVC1399" s="129"/>
      <c r="EVD1399" s="129"/>
      <c r="EVE1399" s="129"/>
      <c r="EVF1399" s="129"/>
      <c r="EVG1399" s="129"/>
      <c r="EVH1399" s="129"/>
      <c r="EVI1399" s="129"/>
      <c r="EVJ1399" s="129"/>
      <c r="EVK1399" s="129"/>
      <c r="EVL1399" s="129"/>
      <c r="EVM1399" s="129"/>
      <c r="EVN1399" s="129"/>
      <c r="EVO1399" s="129"/>
      <c r="EVP1399" s="129"/>
      <c r="EVQ1399" s="129"/>
      <c r="EVR1399" s="129"/>
      <c r="EVS1399" s="129"/>
      <c r="EVT1399" s="129"/>
      <c r="EVU1399" s="129"/>
      <c r="EVV1399" s="129"/>
      <c r="EVW1399" s="129"/>
      <c r="EVX1399" s="129"/>
      <c r="EVY1399" s="129"/>
      <c r="EVZ1399" s="129"/>
      <c r="EWA1399" s="129"/>
      <c r="EWB1399" s="129"/>
      <c r="EWC1399" s="129"/>
      <c r="EWD1399" s="129"/>
      <c r="EWE1399" s="129"/>
      <c r="EWF1399" s="129"/>
      <c r="EWG1399" s="129"/>
      <c r="EWH1399" s="129"/>
      <c r="EWI1399" s="129"/>
      <c r="EWJ1399" s="129"/>
      <c r="EWK1399" s="129"/>
      <c r="EWL1399" s="129"/>
      <c r="EWM1399" s="129"/>
      <c r="EWN1399" s="129"/>
      <c r="EWO1399" s="129"/>
      <c r="EWP1399" s="129"/>
      <c r="EWQ1399" s="129"/>
      <c r="EWR1399" s="129"/>
      <c r="EWS1399" s="129"/>
      <c r="EWT1399" s="129"/>
      <c r="EWU1399" s="129"/>
      <c r="EWV1399" s="129"/>
      <c r="EWW1399" s="129"/>
      <c r="EWX1399" s="129"/>
      <c r="EWY1399" s="129"/>
      <c r="EWZ1399" s="129"/>
      <c r="EXA1399" s="129"/>
      <c r="EXB1399" s="129"/>
      <c r="EXC1399" s="129"/>
      <c r="EXD1399" s="129"/>
      <c r="EXE1399" s="129"/>
      <c r="EXF1399" s="129"/>
      <c r="EXG1399" s="129"/>
      <c r="EXH1399" s="129"/>
      <c r="EXI1399" s="129"/>
      <c r="EXJ1399" s="129"/>
      <c r="EXK1399" s="129"/>
      <c r="EXL1399" s="129"/>
      <c r="EXM1399" s="129"/>
      <c r="EXN1399" s="129"/>
      <c r="EXO1399" s="129"/>
      <c r="EXP1399" s="129"/>
      <c r="EXQ1399" s="129"/>
      <c r="EXR1399" s="129"/>
      <c r="EXS1399" s="129"/>
      <c r="EXT1399" s="129"/>
      <c r="EXU1399" s="129"/>
      <c r="EXV1399" s="129"/>
      <c r="EXW1399" s="129"/>
      <c r="EXX1399" s="129"/>
      <c r="EXY1399" s="129"/>
      <c r="EXZ1399" s="129"/>
      <c r="EYA1399" s="129"/>
      <c r="EYB1399" s="129"/>
      <c r="EYC1399" s="129"/>
      <c r="EYD1399" s="129"/>
      <c r="EYE1399" s="129"/>
      <c r="EYF1399" s="129"/>
      <c r="EYG1399" s="129"/>
      <c r="EYH1399" s="129"/>
      <c r="EYI1399" s="129"/>
      <c r="EYJ1399" s="129"/>
      <c r="EYK1399" s="129"/>
      <c r="EYL1399" s="129"/>
      <c r="EYM1399" s="129"/>
      <c r="EYN1399" s="129"/>
      <c r="EYO1399" s="129"/>
      <c r="EYP1399" s="129"/>
      <c r="EYQ1399" s="129"/>
      <c r="EYR1399" s="129"/>
      <c r="EYS1399" s="129"/>
      <c r="EYT1399" s="129"/>
      <c r="EYU1399" s="129"/>
      <c r="EYV1399" s="129"/>
      <c r="EYW1399" s="129"/>
      <c r="EYX1399" s="129"/>
      <c r="EYY1399" s="129"/>
      <c r="EYZ1399" s="129"/>
      <c r="EZA1399" s="129"/>
      <c r="EZB1399" s="129"/>
      <c r="EZC1399" s="129"/>
      <c r="EZD1399" s="129"/>
      <c r="EZE1399" s="129"/>
      <c r="EZF1399" s="129"/>
      <c r="EZG1399" s="129"/>
      <c r="EZH1399" s="129"/>
      <c r="EZI1399" s="129"/>
      <c r="EZJ1399" s="129"/>
      <c r="EZK1399" s="129"/>
      <c r="EZL1399" s="129"/>
      <c r="EZM1399" s="129"/>
      <c r="EZN1399" s="129"/>
      <c r="EZO1399" s="129"/>
      <c r="EZP1399" s="129"/>
      <c r="EZQ1399" s="129"/>
      <c r="EZR1399" s="129"/>
      <c r="EZS1399" s="129"/>
      <c r="EZT1399" s="129"/>
      <c r="EZU1399" s="129"/>
      <c r="EZV1399" s="129"/>
      <c r="EZW1399" s="129"/>
      <c r="EZX1399" s="129"/>
      <c r="EZY1399" s="129"/>
      <c r="EZZ1399" s="129"/>
      <c r="FAA1399" s="129"/>
      <c r="FAB1399" s="129"/>
      <c r="FAC1399" s="129"/>
      <c r="FAD1399" s="129"/>
      <c r="FAE1399" s="129"/>
      <c r="FAF1399" s="129"/>
      <c r="FAG1399" s="129"/>
      <c r="FAH1399" s="129"/>
      <c r="FAI1399" s="129"/>
      <c r="FAJ1399" s="129"/>
      <c r="FAK1399" s="129"/>
      <c r="FAL1399" s="129"/>
      <c r="FAM1399" s="129"/>
      <c r="FAN1399" s="129"/>
      <c r="FAO1399" s="129"/>
      <c r="FAP1399" s="129"/>
      <c r="FAQ1399" s="129"/>
      <c r="FAR1399" s="129"/>
      <c r="FAS1399" s="129"/>
      <c r="FAT1399" s="129"/>
      <c r="FAU1399" s="129"/>
      <c r="FAV1399" s="129"/>
      <c r="FAW1399" s="129"/>
      <c r="FAX1399" s="129"/>
      <c r="FAY1399" s="129"/>
      <c r="FAZ1399" s="129"/>
      <c r="FBA1399" s="129"/>
      <c r="FBB1399" s="129"/>
      <c r="FBC1399" s="129"/>
      <c r="FBD1399" s="129"/>
      <c r="FBE1399" s="129"/>
      <c r="FBF1399" s="129"/>
      <c r="FBG1399" s="129"/>
      <c r="FBH1399" s="129"/>
      <c r="FBI1399" s="129"/>
      <c r="FBJ1399" s="129"/>
      <c r="FBK1399" s="129"/>
      <c r="FBL1399" s="129"/>
      <c r="FBM1399" s="129"/>
      <c r="FBN1399" s="129"/>
      <c r="FBO1399" s="129"/>
      <c r="FBP1399" s="129"/>
      <c r="FBQ1399" s="129"/>
      <c r="FBR1399" s="129"/>
      <c r="FBS1399" s="129"/>
      <c r="FBT1399" s="129"/>
      <c r="FBU1399" s="129"/>
      <c r="FBV1399" s="129"/>
      <c r="FBW1399" s="129"/>
      <c r="FBX1399" s="129"/>
      <c r="FBY1399" s="129"/>
      <c r="FBZ1399" s="129"/>
      <c r="FCA1399" s="129"/>
      <c r="FCB1399" s="129"/>
      <c r="FCC1399" s="129"/>
      <c r="FCD1399" s="129"/>
      <c r="FCE1399" s="129"/>
      <c r="FCF1399" s="129"/>
      <c r="FCG1399" s="129"/>
      <c r="FCH1399" s="129"/>
      <c r="FCI1399" s="129"/>
      <c r="FCJ1399" s="129"/>
      <c r="FCK1399" s="129"/>
      <c r="FCL1399" s="129"/>
      <c r="FCM1399" s="129"/>
      <c r="FCN1399" s="129"/>
      <c r="FCO1399" s="129"/>
      <c r="FCP1399" s="129"/>
      <c r="FCQ1399" s="129"/>
      <c r="FCR1399" s="129"/>
      <c r="FCS1399" s="129"/>
      <c r="FCT1399" s="129"/>
      <c r="FCU1399" s="129"/>
      <c r="FCV1399" s="129"/>
      <c r="FCW1399" s="129"/>
      <c r="FCX1399" s="129"/>
      <c r="FCY1399" s="129"/>
      <c r="FCZ1399" s="129"/>
      <c r="FDA1399" s="129"/>
      <c r="FDB1399" s="129"/>
      <c r="FDC1399" s="129"/>
      <c r="FDD1399" s="129"/>
      <c r="FDE1399" s="129"/>
      <c r="FDF1399" s="129"/>
      <c r="FDG1399" s="129"/>
      <c r="FDH1399" s="129"/>
      <c r="FDI1399" s="129"/>
      <c r="FDJ1399" s="129"/>
      <c r="FDK1399" s="129"/>
      <c r="FDL1399" s="129"/>
      <c r="FDM1399" s="129"/>
      <c r="FDN1399" s="129"/>
      <c r="FDO1399" s="129"/>
      <c r="FDP1399" s="129"/>
      <c r="FDQ1399" s="129"/>
      <c r="FDR1399" s="129"/>
      <c r="FDS1399" s="129"/>
      <c r="FDT1399" s="129"/>
      <c r="FDU1399" s="129"/>
      <c r="FDV1399" s="129"/>
      <c r="FDW1399" s="129"/>
      <c r="FDX1399" s="129"/>
      <c r="FDY1399" s="129"/>
      <c r="FDZ1399" s="129"/>
      <c r="FEA1399" s="129"/>
      <c r="FEB1399" s="129"/>
      <c r="FEC1399" s="129"/>
      <c r="FED1399" s="129"/>
      <c r="FEE1399" s="129"/>
      <c r="FEF1399" s="129"/>
      <c r="FEG1399" s="129"/>
      <c r="FEH1399" s="129"/>
      <c r="FEI1399" s="129"/>
      <c r="FEJ1399" s="129"/>
      <c r="FEK1399" s="129"/>
      <c r="FEL1399" s="129"/>
      <c r="FEM1399" s="129"/>
      <c r="FEN1399" s="129"/>
      <c r="FEO1399" s="129"/>
      <c r="FEP1399" s="129"/>
      <c r="FEQ1399" s="129"/>
      <c r="FER1399" s="129"/>
      <c r="FES1399" s="129"/>
      <c r="FET1399" s="129"/>
      <c r="FEU1399" s="129"/>
      <c r="FEV1399" s="129"/>
      <c r="FEW1399" s="129"/>
      <c r="FEX1399" s="129"/>
      <c r="FEY1399" s="129"/>
      <c r="FEZ1399" s="129"/>
      <c r="FFA1399" s="129"/>
      <c r="FFB1399" s="129"/>
      <c r="FFC1399" s="129"/>
      <c r="FFD1399" s="129"/>
      <c r="FFE1399" s="129"/>
      <c r="FFF1399" s="129"/>
      <c r="FFG1399" s="129"/>
      <c r="FFH1399" s="129"/>
      <c r="FFI1399" s="129"/>
      <c r="FFJ1399" s="129"/>
      <c r="FFK1399" s="129"/>
      <c r="FFL1399" s="129"/>
      <c r="FFM1399" s="129"/>
      <c r="FFN1399" s="129"/>
      <c r="FFO1399" s="129"/>
      <c r="FFP1399" s="129"/>
      <c r="FFQ1399" s="129"/>
      <c r="FFR1399" s="129"/>
      <c r="FFS1399" s="129"/>
      <c r="FFT1399" s="129"/>
      <c r="FFU1399" s="129"/>
      <c r="FFV1399" s="129"/>
      <c r="FFW1399" s="129"/>
      <c r="FFX1399" s="129"/>
      <c r="FFY1399" s="129"/>
      <c r="FFZ1399" s="129"/>
      <c r="FGA1399" s="129"/>
      <c r="FGB1399" s="129"/>
      <c r="FGC1399" s="129"/>
      <c r="FGD1399" s="129"/>
      <c r="FGE1399" s="129"/>
      <c r="FGF1399" s="129"/>
      <c r="FGG1399" s="129"/>
      <c r="FGH1399" s="129"/>
      <c r="FGI1399" s="129"/>
      <c r="FGJ1399" s="129"/>
      <c r="FGK1399" s="129"/>
      <c r="FGL1399" s="129"/>
      <c r="FGM1399" s="129"/>
      <c r="FGN1399" s="129"/>
      <c r="FGO1399" s="129"/>
      <c r="FGP1399" s="129"/>
      <c r="FGQ1399" s="129"/>
      <c r="FGR1399" s="129"/>
      <c r="FGS1399" s="129"/>
      <c r="FGT1399" s="129"/>
      <c r="FGU1399" s="129"/>
      <c r="FGV1399" s="129"/>
      <c r="FGW1399" s="129"/>
      <c r="FGX1399" s="129"/>
      <c r="FGY1399" s="129"/>
      <c r="FGZ1399" s="129"/>
      <c r="FHA1399" s="129"/>
      <c r="FHB1399" s="129"/>
      <c r="FHC1399" s="129"/>
      <c r="FHD1399" s="129"/>
      <c r="FHE1399" s="129"/>
      <c r="FHF1399" s="129"/>
      <c r="FHG1399" s="129"/>
      <c r="FHH1399" s="129"/>
      <c r="FHI1399" s="129"/>
      <c r="FHJ1399" s="129"/>
      <c r="FHK1399" s="129"/>
      <c r="FHL1399" s="129"/>
      <c r="FHM1399" s="129"/>
      <c r="FHN1399" s="129"/>
      <c r="FHO1399" s="129"/>
      <c r="FHP1399" s="129"/>
      <c r="FHQ1399" s="129"/>
      <c r="FHR1399" s="129"/>
      <c r="FHS1399" s="129"/>
      <c r="FHT1399" s="129"/>
      <c r="FHU1399" s="129"/>
      <c r="FHV1399" s="129"/>
      <c r="FHW1399" s="129"/>
      <c r="FHX1399" s="129"/>
      <c r="FHY1399" s="129"/>
      <c r="FHZ1399" s="129"/>
      <c r="FIA1399" s="129"/>
      <c r="FIB1399" s="129"/>
      <c r="FIC1399" s="129"/>
      <c r="FID1399" s="129"/>
      <c r="FIE1399" s="129"/>
      <c r="FIF1399" s="129"/>
      <c r="FIG1399" s="129"/>
      <c r="FIH1399" s="129"/>
      <c r="FII1399" s="129"/>
      <c r="FIJ1399" s="129"/>
      <c r="FIK1399" s="129"/>
      <c r="FIL1399" s="129"/>
      <c r="FIM1399" s="129"/>
      <c r="FIN1399" s="129"/>
      <c r="FIO1399" s="129"/>
      <c r="FIP1399" s="129"/>
      <c r="FIQ1399" s="129"/>
      <c r="FIR1399" s="129"/>
      <c r="FIS1399" s="129"/>
      <c r="FIT1399" s="129"/>
      <c r="FIU1399" s="129"/>
      <c r="FIV1399" s="129"/>
      <c r="FIW1399" s="129"/>
      <c r="FIX1399" s="129"/>
      <c r="FIY1399" s="129"/>
      <c r="FIZ1399" s="129"/>
      <c r="FJA1399" s="129"/>
      <c r="FJB1399" s="129"/>
      <c r="FJC1399" s="129"/>
      <c r="FJD1399" s="129"/>
      <c r="FJE1399" s="129"/>
      <c r="FJF1399" s="129"/>
      <c r="FJG1399" s="129"/>
      <c r="FJH1399" s="129"/>
      <c r="FJI1399" s="129"/>
      <c r="FJJ1399" s="129"/>
      <c r="FJK1399" s="129"/>
      <c r="FJL1399" s="129"/>
      <c r="FJM1399" s="129"/>
      <c r="FJN1399" s="129"/>
      <c r="FJO1399" s="129"/>
      <c r="FJP1399" s="129"/>
      <c r="FJQ1399" s="129"/>
      <c r="FJR1399" s="129"/>
      <c r="FJS1399" s="129"/>
      <c r="FJT1399" s="129"/>
      <c r="FJU1399" s="129"/>
      <c r="FJV1399" s="129"/>
      <c r="FJW1399" s="129"/>
      <c r="FJX1399" s="129"/>
      <c r="FJY1399" s="129"/>
      <c r="FJZ1399" s="129"/>
      <c r="FKA1399" s="129"/>
      <c r="FKB1399" s="129"/>
      <c r="FKC1399" s="129"/>
      <c r="FKD1399" s="129"/>
      <c r="FKE1399" s="129"/>
      <c r="FKF1399" s="129"/>
      <c r="FKG1399" s="129"/>
      <c r="FKH1399" s="129"/>
      <c r="FKI1399" s="129"/>
      <c r="FKJ1399" s="129"/>
      <c r="FKK1399" s="129"/>
      <c r="FKL1399" s="129"/>
      <c r="FKM1399" s="129"/>
      <c r="FKN1399" s="129"/>
      <c r="FKO1399" s="129"/>
      <c r="FKP1399" s="129"/>
      <c r="FKQ1399" s="129"/>
      <c r="FKR1399" s="129"/>
      <c r="FKS1399" s="129"/>
      <c r="FKT1399" s="129"/>
      <c r="FKU1399" s="129"/>
      <c r="FKV1399" s="129"/>
      <c r="FKW1399" s="129"/>
      <c r="FKX1399" s="129"/>
      <c r="FKY1399" s="129"/>
      <c r="FKZ1399" s="129"/>
      <c r="FLA1399" s="129"/>
      <c r="FLB1399" s="129"/>
      <c r="FLC1399" s="129"/>
      <c r="FLD1399" s="129"/>
      <c r="FLE1399" s="129"/>
      <c r="FLF1399" s="129"/>
      <c r="FLG1399" s="129"/>
      <c r="FLH1399" s="129"/>
      <c r="FLI1399" s="129"/>
      <c r="FLJ1399" s="129"/>
      <c r="FLK1399" s="129"/>
      <c r="FLL1399" s="129"/>
      <c r="FLM1399" s="129"/>
      <c r="FLN1399" s="129"/>
      <c r="FLO1399" s="129"/>
      <c r="FLP1399" s="129"/>
      <c r="FLQ1399" s="129"/>
      <c r="FLR1399" s="129"/>
      <c r="FLS1399" s="129"/>
      <c r="FLT1399" s="129"/>
      <c r="FLU1399" s="129"/>
      <c r="FLV1399" s="129"/>
      <c r="FLW1399" s="129"/>
      <c r="FLX1399" s="129"/>
      <c r="FLY1399" s="129"/>
      <c r="FLZ1399" s="129"/>
      <c r="FMA1399" s="129"/>
      <c r="FMB1399" s="129"/>
      <c r="FMC1399" s="129"/>
      <c r="FMD1399" s="129"/>
      <c r="FME1399" s="129"/>
      <c r="FMF1399" s="129"/>
      <c r="FMG1399" s="129"/>
      <c r="FMH1399" s="129"/>
      <c r="FMI1399" s="129"/>
      <c r="FMJ1399" s="129"/>
      <c r="FMK1399" s="129"/>
      <c r="FML1399" s="129"/>
      <c r="FMM1399" s="129"/>
      <c r="FMN1399" s="129"/>
      <c r="FMO1399" s="129"/>
      <c r="FMP1399" s="129"/>
      <c r="FMQ1399" s="129"/>
      <c r="FMR1399" s="129"/>
      <c r="FMS1399" s="129"/>
      <c r="FMT1399" s="129"/>
      <c r="FMU1399" s="129"/>
      <c r="FMV1399" s="129"/>
      <c r="FMW1399" s="129"/>
      <c r="FMX1399" s="129"/>
      <c r="FMY1399" s="129"/>
      <c r="FMZ1399" s="129"/>
      <c r="FNA1399" s="129"/>
      <c r="FNB1399" s="129"/>
      <c r="FNC1399" s="129"/>
      <c r="FND1399" s="129"/>
      <c r="FNE1399" s="129"/>
      <c r="FNF1399" s="129"/>
      <c r="FNG1399" s="129"/>
      <c r="FNH1399" s="129"/>
      <c r="FNI1399" s="129"/>
      <c r="FNJ1399" s="129"/>
      <c r="FNK1399" s="129"/>
      <c r="FNL1399" s="129"/>
      <c r="FNM1399" s="129"/>
      <c r="FNN1399" s="129"/>
      <c r="FNO1399" s="129"/>
      <c r="FNP1399" s="129"/>
      <c r="FNQ1399" s="129"/>
      <c r="FNR1399" s="129"/>
      <c r="FNS1399" s="129"/>
      <c r="FNT1399" s="129"/>
      <c r="FNU1399" s="129"/>
      <c r="FNV1399" s="129"/>
      <c r="FNW1399" s="129"/>
      <c r="FNX1399" s="129"/>
      <c r="FNY1399" s="129"/>
      <c r="FNZ1399" s="129"/>
      <c r="FOA1399" s="129"/>
      <c r="FOB1399" s="129"/>
      <c r="FOC1399" s="129"/>
      <c r="FOD1399" s="129"/>
      <c r="FOE1399" s="129"/>
      <c r="FOF1399" s="129"/>
      <c r="FOG1399" s="129"/>
      <c r="FOH1399" s="129"/>
      <c r="FOI1399" s="129"/>
      <c r="FOJ1399" s="129"/>
      <c r="FOK1399" s="129"/>
      <c r="FOL1399" s="129"/>
      <c r="FOM1399" s="129"/>
      <c r="FON1399" s="129"/>
      <c r="FOO1399" s="129"/>
      <c r="FOP1399" s="129"/>
      <c r="FOQ1399" s="129"/>
      <c r="FOR1399" s="129"/>
      <c r="FOS1399" s="129"/>
      <c r="FOT1399" s="129"/>
      <c r="FOU1399" s="129"/>
      <c r="FOV1399" s="129"/>
      <c r="FOW1399" s="129"/>
      <c r="FOX1399" s="129"/>
      <c r="FOY1399" s="129"/>
      <c r="FOZ1399" s="129"/>
      <c r="FPA1399" s="129"/>
      <c r="FPB1399" s="129"/>
      <c r="FPC1399" s="129"/>
      <c r="FPD1399" s="129"/>
      <c r="FPE1399" s="129"/>
      <c r="FPF1399" s="129"/>
      <c r="FPG1399" s="129"/>
      <c r="FPH1399" s="129"/>
      <c r="FPI1399" s="129"/>
      <c r="FPJ1399" s="129"/>
      <c r="FPK1399" s="129"/>
      <c r="FPL1399" s="129"/>
      <c r="FPM1399" s="129"/>
      <c r="FPN1399" s="129"/>
      <c r="FPO1399" s="129"/>
      <c r="FPP1399" s="129"/>
      <c r="FPQ1399" s="129"/>
      <c r="FPR1399" s="129"/>
      <c r="FPS1399" s="129"/>
      <c r="FPT1399" s="129"/>
      <c r="FPU1399" s="129"/>
      <c r="FPV1399" s="129"/>
      <c r="FPW1399" s="129"/>
      <c r="FPX1399" s="129"/>
      <c r="FPY1399" s="129"/>
      <c r="FPZ1399" s="129"/>
      <c r="FQA1399" s="129"/>
      <c r="FQB1399" s="129"/>
      <c r="FQC1399" s="129"/>
      <c r="FQD1399" s="129"/>
      <c r="FQE1399" s="129"/>
      <c r="FQF1399" s="129"/>
      <c r="FQG1399" s="129"/>
      <c r="FQH1399" s="129"/>
      <c r="FQI1399" s="129"/>
      <c r="FQJ1399" s="129"/>
      <c r="FQK1399" s="129"/>
      <c r="FQL1399" s="129"/>
      <c r="FQM1399" s="129"/>
      <c r="FQN1399" s="129"/>
      <c r="FQO1399" s="129"/>
      <c r="FQP1399" s="129"/>
      <c r="FQQ1399" s="129"/>
      <c r="FQR1399" s="129"/>
      <c r="FQS1399" s="129"/>
      <c r="FQT1399" s="129"/>
      <c r="FQU1399" s="129"/>
      <c r="FQV1399" s="129"/>
      <c r="FQW1399" s="129"/>
      <c r="FQX1399" s="129"/>
      <c r="FQY1399" s="129"/>
      <c r="FQZ1399" s="129"/>
      <c r="FRA1399" s="129"/>
      <c r="FRB1399" s="129"/>
      <c r="FRC1399" s="129"/>
      <c r="FRD1399" s="129"/>
      <c r="FRE1399" s="129"/>
      <c r="FRF1399" s="129"/>
      <c r="FRG1399" s="129"/>
      <c r="FRH1399" s="129"/>
      <c r="FRI1399" s="129"/>
      <c r="FRJ1399" s="129"/>
      <c r="FRK1399" s="129"/>
      <c r="FRL1399" s="129"/>
      <c r="FRM1399" s="129"/>
      <c r="FRN1399" s="129"/>
      <c r="FRO1399" s="129"/>
      <c r="FRP1399" s="129"/>
      <c r="FRQ1399" s="129"/>
      <c r="FRR1399" s="129"/>
      <c r="FRS1399" s="129"/>
      <c r="FRT1399" s="129"/>
      <c r="FRU1399" s="129"/>
      <c r="FRV1399" s="129"/>
      <c r="FRW1399" s="129"/>
      <c r="FRX1399" s="129"/>
      <c r="FRY1399" s="129"/>
      <c r="FRZ1399" s="129"/>
      <c r="FSA1399" s="129"/>
      <c r="FSB1399" s="129"/>
      <c r="FSC1399" s="129"/>
      <c r="FSD1399" s="129"/>
      <c r="FSE1399" s="129"/>
      <c r="FSF1399" s="129"/>
      <c r="FSG1399" s="129"/>
      <c r="FSH1399" s="129"/>
      <c r="FSI1399" s="129"/>
      <c r="FSJ1399" s="129"/>
      <c r="FSK1399" s="129"/>
      <c r="FSL1399" s="129"/>
      <c r="FSM1399" s="129"/>
      <c r="FSN1399" s="129"/>
      <c r="FSO1399" s="129"/>
      <c r="FSP1399" s="129"/>
      <c r="FSQ1399" s="129"/>
      <c r="FSR1399" s="129"/>
      <c r="FSS1399" s="129"/>
      <c r="FST1399" s="129"/>
      <c r="FSU1399" s="129"/>
      <c r="FSV1399" s="129"/>
      <c r="FSW1399" s="129"/>
      <c r="FSX1399" s="129"/>
      <c r="FSY1399" s="129"/>
      <c r="FSZ1399" s="129"/>
      <c r="FTA1399" s="129"/>
      <c r="FTB1399" s="129"/>
      <c r="FTC1399" s="129"/>
      <c r="FTD1399" s="129"/>
      <c r="FTE1399" s="129"/>
      <c r="FTF1399" s="129"/>
      <c r="FTG1399" s="129"/>
      <c r="FTH1399" s="129"/>
      <c r="FTI1399" s="129"/>
      <c r="FTJ1399" s="129"/>
      <c r="FTK1399" s="129"/>
      <c r="FTL1399" s="129"/>
      <c r="FTM1399" s="129"/>
      <c r="FTN1399" s="129"/>
      <c r="FTO1399" s="129"/>
      <c r="FTP1399" s="129"/>
      <c r="FTQ1399" s="129"/>
      <c r="FTR1399" s="129"/>
      <c r="FTS1399" s="129"/>
      <c r="FTT1399" s="129"/>
      <c r="FTU1399" s="129"/>
      <c r="FTV1399" s="129"/>
      <c r="FTW1399" s="129"/>
      <c r="FTX1399" s="129"/>
      <c r="FTY1399" s="129"/>
      <c r="FTZ1399" s="129"/>
      <c r="FUA1399" s="129"/>
      <c r="FUB1399" s="129"/>
      <c r="FUC1399" s="129"/>
      <c r="FUD1399" s="129"/>
      <c r="FUE1399" s="129"/>
      <c r="FUF1399" s="129"/>
      <c r="FUG1399" s="129"/>
      <c r="FUH1399" s="129"/>
      <c r="FUI1399" s="129"/>
      <c r="FUJ1399" s="129"/>
      <c r="FUK1399" s="129"/>
      <c r="FUL1399" s="129"/>
      <c r="FUM1399" s="129"/>
      <c r="FUN1399" s="129"/>
      <c r="FUO1399" s="129"/>
      <c r="FUP1399" s="129"/>
      <c r="FUQ1399" s="129"/>
      <c r="FUR1399" s="129"/>
      <c r="FUS1399" s="129"/>
      <c r="FUT1399" s="129"/>
      <c r="FUU1399" s="129"/>
      <c r="FUV1399" s="129"/>
      <c r="FUW1399" s="129"/>
      <c r="FUX1399" s="129"/>
      <c r="FUY1399" s="129"/>
      <c r="FUZ1399" s="129"/>
      <c r="FVA1399" s="129"/>
      <c r="FVB1399" s="129"/>
      <c r="FVC1399" s="129"/>
      <c r="FVD1399" s="129"/>
      <c r="FVE1399" s="129"/>
      <c r="FVF1399" s="129"/>
      <c r="FVG1399" s="129"/>
      <c r="FVH1399" s="129"/>
      <c r="FVI1399" s="129"/>
      <c r="FVJ1399" s="129"/>
      <c r="FVK1399" s="129"/>
      <c r="FVL1399" s="129"/>
      <c r="FVM1399" s="129"/>
      <c r="FVN1399" s="129"/>
      <c r="FVO1399" s="129"/>
      <c r="FVP1399" s="129"/>
      <c r="FVQ1399" s="129"/>
      <c r="FVR1399" s="129"/>
      <c r="FVS1399" s="129"/>
      <c r="FVT1399" s="129"/>
      <c r="FVU1399" s="129"/>
      <c r="FVV1399" s="129"/>
      <c r="FVW1399" s="129"/>
      <c r="FVX1399" s="129"/>
      <c r="FVY1399" s="129"/>
      <c r="FVZ1399" s="129"/>
      <c r="FWA1399" s="129"/>
      <c r="FWB1399" s="129"/>
      <c r="FWC1399" s="129"/>
      <c r="FWD1399" s="129"/>
      <c r="FWE1399" s="129"/>
      <c r="FWF1399" s="129"/>
      <c r="FWG1399" s="129"/>
      <c r="FWH1399" s="129"/>
      <c r="FWI1399" s="129"/>
      <c r="FWJ1399" s="129"/>
      <c r="FWK1399" s="129"/>
      <c r="FWL1399" s="129"/>
      <c r="FWM1399" s="129"/>
      <c r="FWN1399" s="129"/>
      <c r="FWO1399" s="129"/>
      <c r="FWP1399" s="129"/>
      <c r="FWQ1399" s="129"/>
      <c r="FWR1399" s="129"/>
      <c r="FWS1399" s="129"/>
      <c r="FWT1399" s="129"/>
      <c r="FWU1399" s="129"/>
      <c r="FWV1399" s="129"/>
      <c r="FWW1399" s="129"/>
      <c r="FWX1399" s="129"/>
      <c r="FWY1399" s="129"/>
      <c r="FWZ1399" s="129"/>
      <c r="FXA1399" s="129"/>
      <c r="FXB1399" s="129"/>
      <c r="FXC1399" s="129"/>
      <c r="FXD1399" s="129"/>
      <c r="FXE1399" s="129"/>
      <c r="FXF1399" s="129"/>
      <c r="FXG1399" s="129"/>
      <c r="FXH1399" s="129"/>
      <c r="FXI1399" s="129"/>
      <c r="FXJ1399" s="129"/>
      <c r="FXK1399" s="129"/>
      <c r="FXL1399" s="129"/>
      <c r="FXM1399" s="129"/>
      <c r="FXN1399" s="129"/>
      <c r="FXO1399" s="129"/>
      <c r="FXP1399" s="129"/>
      <c r="FXQ1399" s="129"/>
      <c r="FXR1399" s="129"/>
      <c r="FXS1399" s="129"/>
      <c r="FXT1399" s="129"/>
      <c r="FXU1399" s="129"/>
      <c r="FXV1399" s="129"/>
      <c r="FXW1399" s="129"/>
      <c r="FXX1399" s="129"/>
      <c r="FXY1399" s="129"/>
      <c r="FXZ1399" s="129"/>
      <c r="FYA1399" s="129"/>
      <c r="FYB1399" s="129"/>
      <c r="FYC1399" s="129"/>
      <c r="FYD1399" s="129"/>
      <c r="FYE1399" s="129"/>
      <c r="FYF1399" s="129"/>
      <c r="FYG1399" s="129"/>
      <c r="FYH1399" s="129"/>
      <c r="FYI1399" s="129"/>
      <c r="FYJ1399" s="129"/>
      <c r="FYK1399" s="129"/>
      <c r="FYL1399" s="129"/>
      <c r="FYM1399" s="129"/>
      <c r="FYN1399" s="129"/>
      <c r="FYO1399" s="129"/>
      <c r="FYP1399" s="129"/>
      <c r="FYQ1399" s="129"/>
      <c r="FYR1399" s="129"/>
      <c r="FYS1399" s="129"/>
      <c r="FYT1399" s="129"/>
      <c r="FYU1399" s="129"/>
      <c r="FYV1399" s="129"/>
      <c r="FYW1399" s="129"/>
      <c r="FYX1399" s="129"/>
      <c r="FYY1399" s="129"/>
      <c r="FYZ1399" s="129"/>
      <c r="FZA1399" s="129"/>
      <c r="FZB1399" s="129"/>
      <c r="FZC1399" s="129"/>
      <c r="FZD1399" s="129"/>
      <c r="FZE1399" s="129"/>
      <c r="FZF1399" s="129"/>
      <c r="FZG1399" s="129"/>
      <c r="FZH1399" s="129"/>
      <c r="FZI1399" s="129"/>
      <c r="FZJ1399" s="129"/>
      <c r="FZK1399" s="129"/>
      <c r="FZL1399" s="129"/>
      <c r="FZM1399" s="129"/>
      <c r="FZN1399" s="129"/>
      <c r="FZO1399" s="129"/>
      <c r="FZP1399" s="129"/>
      <c r="FZQ1399" s="129"/>
      <c r="FZR1399" s="129"/>
      <c r="FZS1399" s="129"/>
      <c r="FZT1399" s="129"/>
      <c r="FZU1399" s="129"/>
      <c r="FZV1399" s="129"/>
      <c r="FZW1399" s="129"/>
      <c r="FZX1399" s="129"/>
      <c r="FZY1399" s="129"/>
      <c r="FZZ1399" s="129"/>
      <c r="GAA1399" s="129"/>
      <c r="GAB1399" s="129"/>
      <c r="GAC1399" s="129"/>
      <c r="GAD1399" s="129"/>
      <c r="GAE1399" s="129"/>
      <c r="GAF1399" s="129"/>
      <c r="GAG1399" s="129"/>
      <c r="GAH1399" s="129"/>
      <c r="GAI1399" s="129"/>
      <c r="GAJ1399" s="129"/>
      <c r="GAK1399" s="129"/>
      <c r="GAL1399" s="129"/>
      <c r="GAM1399" s="129"/>
      <c r="GAN1399" s="129"/>
      <c r="GAO1399" s="129"/>
      <c r="GAP1399" s="129"/>
      <c r="GAQ1399" s="129"/>
      <c r="GAR1399" s="129"/>
      <c r="GAS1399" s="129"/>
      <c r="GAT1399" s="129"/>
      <c r="GAU1399" s="129"/>
      <c r="GAV1399" s="129"/>
      <c r="GAW1399" s="129"/>
      <c r="GAX1399" s="129"/>
      <c r="GAY1399" s="129"/>
      <c r="GAZ1399" s="129"/>
      <c r="GBA1399" s="129"/>
      <c r="GBB1399" s="129"/>
      <c r="GBC1399" s="129"/>
      <c r="GBD1399" s="129"/>
      <c r="GBE1399" s="129"/>
      <c r="GBF1399" s="129"/>
      <c r="GBG1399" s="129"/>
      <c r="GBH1399" s="129"/>
      <c r="GBI1399" s="129"/>
      <c r="GBJ1399" s="129"/>
      <c r="GBK1399" s="129"/>
      <c r="GBL1399" s="129"/>
      <c r="GBM1399" s="129"/>
      <c r="GBN1399" s="129"/>
      <c r="GBO1399" s="129"/>
      <c r="GBP1399" s="129"/>
      <c r="GBQ1399" s="129"/>
      <c r="GBR1399" s="129"/>
      <c r="GBS1399" s="129"/>
      <c r="GBT1399" s="129"/>
      <c r="GBU1399" s="129"/>
      <c r="GBV1399" s="129"/>
      <c r="GBW1399" s="129"/>
      <c r="GBX1399" s="129"/>
      <c r="GBY1399" s="129"/>
      <c r="GBZ1399" s="129"/>
      <c r="GCA1399" s="129"/>
      <c r="GCB1399" s="129"/>
      <c r="GCC1399" s="129"/>
      <c r="GCD1399" s="129"/>
      <c r="GCE1399" s="129"/>
      <c r="GCF1399" s="129"/>
      <c r="GCG1399" s="129"/>
      <c r="GCH1399" s="129"/>
      <c r="GCI1399" s="129"/>
      <c r="GCJ1399" s="129"/>
      <c r="GCK1399" s="129"/>
      <c r="GCL1399" s="129"/>
      <c r="GCM1399" s="129"/>
      <c r="GCN1399" s="129"/>
      <c r="GCO1399" s="129"/>
      <c r="GCP1399" s="129"/>
      <c r="GCQ1399" s="129"/>
      <c r="GCR1399" s="129"/>
      <c r="GCS1399" s="129"/>
      <c r="GCT1399" s="129"/>
      <c r="GCU1399" s="129"/>
      <c r="GCV1399" s="129"/>
      <c r="GCW1399" s="129"/>
      <c r="GCX1399" s="129"/>
      <c r="GCY1399" s="129"/>
      <c r="GCZ1399" s="129"/>
      <c r="GDA1399" s="129"/>
      <c r="GDB1399" s="129"/>
      <c r="GDC1399" s="129"/>
      <c r="GDD1399" s="129"/>
      <c r="GDE1399" s="129"/>
      <c r="GDF1399" s="129"/>
      <c r="GDG1399" s="129"/>
      <c r="GDH1399" s="129"/>
      <c r="GDI1399" s="129"/>
      <c r="GDJ1399" s="129"/>
      <c r="GDK1399" s="129"/>
      <c r="GDL1399" s="129"/>
      <c r="GDM1399" s="129"/>
      <c r="GDN1399" s="129"/>
      <c r="GDO1399" s="129"/>
      <c r="GDP1399" s="129"/>
      <c r="GDQ1399" s="129"/>
      <c r="GDR1399" s="129"/>
      <c r="GDS1399" s="129"/>
      <c r="GDT1399" s="129"/>
      <c r="GDU1399" s="129"/>
      <c r="GDV1399" s="129"/>
      <c r="GDW1399" s="129"/>
      <c r="GDX1399" s="129"/>
      <c r="GDY1399" s="129"/>
      <c r="GDZ1399" s="129"/>
      <c r="GEA1399" s="129"/>
      <c r="GEB1399" s="129"/>
      <c r="GEC1399" s="129"/>
      <c r="GED1399" s="129"/>
      <c r="GEE1399" s="129"/>
      <c r="GEF1399" s="129"/>
      <c r="GEG1399" s="129"/>
      <c r="GEH1399" s="129"/>
      <c r="GEI1399" s="129"/>
      <c r="GEJ1399" s="129"/>
      <c r="GEK1399" s="129"/>
      <c r="GEL1399" s="129"/>
      <c r="GEM1399" s="129"/>
      <c r="GEN1399" s="129"/>
      <c r="GEO1399" s="129"/>
      <c r="GEP1399" s="129"/>
      <c r="GEQ1399" s="129"/>
      <c r="GER1399" s="129"/>
      <c r="GES1399" s="129"/>
      <c r="GET1399" s="129"/>
      <c r="GEU1399" s="129"/>
      <c r="GEV1399" s="129"/>
      <c r="GEW1399" s="129"/>
      <c r="GEX1399" s="129"/>
      <c r="GEY1399" s="129"/>
      <c r="GEZ1399" s="129"/>
      <c r="GFA1399" s="129"/>
      <c r="GFB1399" s="129"/>
      <c r="GFC1399" s="129"/>
      <c r="GFD1399" s="129"/>
      <c r="GFE1399" s="129"/>
      <c r="GFF1399" s="129"/>
      <c r="GFG1399" s="129"/>
      <c r="GFH1399" s="129"/>
      <c r="GFI1399" s="129"/>
      <c r="GFJ1399" s="129"/>
      <c r="GFK1399" s="129"/>
      <c r="GFL1399" s="129"/>
      <c r="GFM1399" s="129"/>
      <c r="GFN1399" s="129"/>
      <c r="GFO1399" s="129"/>
      <c r="GFP1399" s="129"/>
      <c r="GFQ1399" s="129"/>
      <c r="GFR1399" s="129"/>
      <c r="GFS1399" s="129"/>
      <c r="GFT1399" s="129"/>
      <c r="GFU1399" s="129"/>
      <c r="GFV1399" s="129"/>
      <c r="GFW1399" s="129"/>
      <c r="GFX1399" s="129"/>
      <c r="GFY1399" s="129"/>
      <c r="GFZ1399" s="129"/>
      <c r="GGA1399" s="129"/>
      <c r="GGB1399" s="129"/>
      <c r="GGC1399" s="129"/>
      <c r="GGD1399" s="129"/>
      <c r="GGE1399" s="129"/>
      <c r="GGF1399" s="129"/>
      <c r="GGG1399" s="129"/>
      <c r="GGH1399" s="129"/>
      <c r="GGI1399" s="129"/>
      <c r="GGJ1399" s="129"/>
      <c r="GGK1399" s="129"/>
      <c r="GGL1399" s="129"/>
      <c r="GGM1399" s="129"/>
      <c r="GGN1399" s="129"/>
      <c r="GGO1399" s="129"/>
      <c r="GGP1399" s="129"/>
      <c r="GGQ1399" s="129"/>
      <c r="GGR1399" s="129"/>
      <c r="GGS1399" s="129"/>
      <c r="GGT1399" s="129"/>
      <c r="GGU1399" s="129"/>
      <c r="GGV1399" s="129"/>
      <c r="GGW1399" s="129"/>
      <c r="GGX1399" s="129"/>
      <c r="GGY1399" s="129"/>
      <c r="GGZ1399" s="129"/>
      <c r="GHA1399" s="129"/>
      <c r="GHB1399" s="129"/>
      <c r="GHC1399" s="129"/>
      <c r="GHD1399" s="129"/>
      <c r="GHE1399" s="129"/>
      <c r="GHF1399" s="129"/>
      <c r="GHG1399" s="129"/>
      <c r="GHH1399" s="129"/>
      <c r="GHI1399" s="129"/>
      <c r="GHJ1399" s="129"/>
      <c r="GHK1399" s="129"/>
      <c r="GHL1399" s="129"/>
      <c r="GHM1399" s="129"/>
      <c r="GHN1399" s="129"/>
      <c r="GHO1399" s="129"/>
      <c r="GHP1399" s="129"/>
      <c r="GHQ1399" s="129"/>
      <c r="GHR1399" s="129"/>
      <c r="GHS1399" s="129"/>
      <c r="GHT1399" s="129"/>
      <c r="GHU1399" s="129"/>
      <c r="GHV1399" s="129"/>
      <c r="GHW1399" s="129"/>
      <c r="GHX1399" s="129"/>
      <c r="GHY1399" s="129"/>
      <c r="GHZ1399" s="129"/>
      <c r="GIA1399" s="129"/>
      <c r="GIB1399" s="129"/>
      <c r="GIC1399" s="129"/>
      <c r="GID1399" s="129"/>
      <c r="GIE1399" s="129"/>
      <c r="GIF1399" s="129"/>
      <c r="GIG1399" s="129"/>
      <c r="GIH1399" s="129"/>
      <c r="GII1399" s="129"/>
      <c r="GIJ1399" s="129"/>
      <c r="GIK1399" s="129"/>
      <c r="GIL1399" s="129"/>
      <c r="GIM1399" s="129"/>
      <c r="GIN1399" s="129"/>
      <c r="GIO1399" s="129"/>
      <c r="GIP1399" s="129"/>
      <c r="GIQ1399" s="129"/>
      <c r="GIR1399" s="129"/>
      <c r="GIS1399" s="129"/>
      <c r="GIT1399" s="129"/>
      <c r="GIU1399" s="129"/>
      <c r="GIV1399" s="129"/>
      <c r="GIW1399" s="129"/>
      <c r="GIX1399" s="129"/>
      <c r="GIY1399" s="129"/>
      <c r="GIZ1399" s="129"/>
      <c r="GJA1399" s="129"/>
      <c r="GJB1399" s="129"/>
      <c r="GJC1399" s="129"/>
      <c r="GJD1399" s="129"/>
      <c r="GJE1399" s="129"/>
      <c r="GJF1399" s="129"/>
      <c r="GJG1399" s="129"/>
      <c r="GJH1399" s="129"/>
      <c r="GJI1399" s="129"/>
      <c r="GJJ1399" s="129"/>
      <c r="GJK1399" s="129"/>
      <c r="GJL1399" s="129"/>
      <c r="GJM1399" s="129"/>
      <c r="GJN1399" s="129"/>
      <c r="GJO1399" s="129"/>
      <c r="GJP1399" s="129"/>
      <c r="GJQ1399" s="129"/>
      <c r="GJR1399" s="129"/>
      <c r="GJS1399" s="129"/>
      <c r="GJT1399" s="129"/>
      <c r="GJU1399" s="129"/>
      <c r="GJV1399" s="129"/>
      <c r="GJW1399" s="129"/>
      <c r="GJX1399" s="129"/>
      <c r="GJY1399" s="129"/>
      <c r="GJZ1399" s="129"/>
      <c r="GKA1399" s="129"/>
      <c r="GKB1399" s="129"/>
      <c r="GKC1399" s="129"/>
      <c r="GKD1399" s="129"/>
      <c r="GKE1399" s="129"/>
      <c r="GKF1399" s="129"/>
      <c r="GKG1399" s="129"/>
      <c r="GKH1399" s="129"/>
      <c r="GKI1399" s="129"/>
      <c r="GKJ1399" s="129"/>
      <c r="GKK1399" s="129"/>
      <c r="GKL1399" s="129"/>
      <c r="GKM1399" s="129"/>
      <c r="GKN1399" s="129"/>
      <c r="GKO1399" s="129"/>
      <c r="GKP1399" s="129"/>
      <c r="GKQ1399" s="129"/>
      <c r="GKR1399" s="129"/>
      <c r="GKS1399" s="129"/>
      <c r="GKT1399" s="129"/>
      <c r="GKU1399" s="129"/>
      <c r="GKV1399" s="129"/>
      <c r="GKW1399" s="129"/>
      <c r="GKX1399" s="129"/>
      <c r="GKY1399" s="129"/>
      <c r="GKZ1399" s="129"/>
      <c r="GLA1399" s="129"/>
      <c r="GLB1399" s="129"/>
      <c r="GLC1399" s="129"/>
      <c r="GLD1399" s="129"/>
      <c r="GLE1399" s="129"/>
      <c r="GLF1399" s="129"/>
      <c r="GLG1399" s="129"/>
      <c r="GLH1399" s="129"/>
      <c r="GLI1399" s="129"/>
      <c r="GLJ1399" s="129"/>
      <c r="GLK1399" s="129"/>
      <c r="GLL1399" s="129"/>
      <c r="GLM1399" s="129"/>
      <c r="GLN1399" s="129"/>
      <c r="GLO1399" s="129"/>
      <c r="GLP1399" s="129"/>
      <c r="GLQ1399" s="129"/>
      <c r="GLR1399" s="129"/>
      <c r="GLS1399" s="129"/>
      <c r="GLT1399" s="129"/>
      <c r="GLU1399" s="129"/>
      <c r="GLV1399" s="129"/>
      <c r="GLW1399" s="129"/>
      <c r="GLX1399" s="129"/>
      <c r="GLY1399" s="129"/>
      <c r="GLZ1399" s="129"/>
      <c r="GMA1399" s="129"/>
      <c r="GMB1399" s="129"/>
      <c r="GMC1399" s="129"/>
      <c r="GMD1399" s="129"/>
      <c r="GME1399" s="129"/>
      <c r="GMF1399" s="129"/>
      <c r="GMG1399" s="129"/>
      <c r="GMH1399" s="129"/>
      <c r="GMI1399" s="129"/>
      <c r="GMJ1399" s="129"/>
      <c r="GMK1399" s="129"/>
      <c r="GML1399" s="129"/>
      <c r="GMM1399" s="129"/>
      <c r="GMN1399" s="129"/>
      <c r="GMO1399" s="129"/>
      <c r="GMP1399" s="129"/>
      <c r="GMQ1399" s="129"/>
      <c r="GMR1399" s="129"/>
      <c r="GMS1399" s="129"/>
      <c r="GMT1399" s="129"/>
      <c r="GMU1399" s="129"/>
      <c r="GMV1399" s="129"/>
      <c r="GMW1399" s="129"/>
      <c r="GMX1399" s="129"/>
      <c r="GMY1399" s="129"/>
      <c r="GMZ1399" s="129"/>
      <c r="GNA1399" s="129"/>
      <c r="GNB1399" s="129"/>
      <c r="GNC1399" s="129"/>
      <c r="GND1399" s="129"/>
      <c r="GNE1399" s="129"/>
      <c r="GNF1399" s="129"/>
      <c r="GNG1399" s="129"/>
      <c r="GNH1399" s="129"/>
      <c r="GNI1399" s="129"/>
      <c r="GNJ1399" s="129"/>
      <c r="GNK1399" s="129"/>
      <c r="GNL1399" s="129"/>
      <c r="GNM1399" s="129"/>
      <c r="GNN1399" s="129"/>
      <c r="GNO1399" s="129"/>
      <c r="GNP1399" s="129"/>
      <c r="GNQ1399" s="129"/>
      <c r="GNR1399" s="129"/>
      <c r="GNS1399" s="129"/>
      <c r="GNT1399" s="129"/>
      <c r="GNU1399" s="129"/>
      <c r="GNV1399" s="129"/>
      <c r="GNW1399" s="129"/>
      <c r="GNX1399" s="129"/>
      <c r="GNY1399" s="129"/>
      <c r="GNZ1399" s="129"/>
      <c r="GOA1399" s="129"/>
      <c r="GOB1399" s="129"/>
      <c r="GOC1399" s="129"/>
      <c r="GOD1399" s="129"/>
      <c r="GOE1399" s="129"/>
      <c r="GOF1399" s="129"/>
      <c r="GOG1399" s="129"/>
      <c r="GOH1399" s="129"/>
      <c r="GOI1399" s="129"/>
      <c r="GOJ1399" s="129"/>
      <c r="GOK1399" s="129"/>
      <c r="GOL1399" s="129"/>
      <c r="GOM1399" s="129"/>
      <c r="GON1399" s="129"/>
      <c r="GOO1399" s="129"/>
      <c r="GOP1399" s="129"/>
      <c r="GOQ1399" s="129"/>
      <c r="GOR1399" s="129"/>
      <c r="GOS1399" s="129"/>
      <c r="GOT1399" s="129"/>
      <c r="GOU1399" s="129"/>
      <c r="GOV1399" s="129"/>
      <c r="GOW1399" s="129"/>
      <c r="GOX1399" s="129"/>
      <c r="GOY1399" s="129"/>
      <c r="GOZ1399" s="129"/>
      <c r="GPA1399" s="129"/>
      <c r="GPB1399" s="129"/>
      <c r="GPC1399" s="129"/>
      <c r="GPD1399" s="129"/>
      <c r="GPE1399" s="129"/>
      <c r="GPF1399" s="129"/>
      <c r="GPG1399" s="129"/>
      <c r="GPH1399" s="129"/>
      <c r="GPI1399" s="129"/>
      <c r="GPJ1399" s="129"/>
      <c r="GPK1399" s="129"/>
      <c r="GPL1399" s="129"/>
      <c r="GPM1399" s="129"/>
      <c r="GPN1399" s="129"/>
      <c r="GPO1399" s="129"/>
      <c r="GPP1399" s="129"/>
      <c r="GPQ1399" s="129"/>
      <c r="GPR1399" s="129"/>
      <c r="GPS1399" s="129"/>
      <c r="GPT1399" s="129"/>
      <c r="GPU1399" s="129"/>
      <c r="GPV1399" s="129"/>
      <c r="GPW1399" s="129"/>
      <c r="GPX1399" s="129"/>
      <c r="GPY1399" s="129"/>
      <c r="GPZ1399" s="129"/>
      <c r="GQA1399" s="129"/>
      <c r="GQB1399" s="129"/>
      <c r="GQC1399" s="129"/>
      <c r="GQD1399" s="129"/>
      <c r="GQE1399" s="129"/>
      <c r="GQF1399" s="129"/>
      <c r="GQG1399" s="129"/>
      <c r="GQH1399" s="129"/>
      <c r="GQI1399" s="129"/>
      <c r="GQJ1399" s="129"/>
      <c r="GQK1399" s="129"/>
      <c r="GQL1399" s="129"/>
      <c r="GQM1399" s="129"/>
      <c r="GQN1399" s="129"/>
      <c r="GQO1399" s="129"/>
      <c r="GQP1399" s="129"/>
      <c r="GQQ1399" s="129"/>
      <c r="GQR1399" s="129"/>
      <c r="GQS1399" s="129"/>
      <c r="GQT1399" s="129"/>
      <c r="GQU1399" s="129"/>
      <c r="GQV1399" s="129"/>
      <c r="GQW1399" s="129"/>
      <c r="GQX1399" s="129"/>
      <c r="GQY1399" s="129"/>
      <c r="GQZ1399" s="129"/>
      <c r="GRA1399" s="129"/>
      <c r="GRB1399" s="129"/>
      <c r="GRC1399" s="129"/>
      <c r="GRD1399" s="129"/>
      <c r="GRE1399" s="129"/>
      <c r="GRF1399" s="129"/>
      <c r="GRG1399" s="129"/>
      <c r="GRH1399" s="129"/>
      <c r="GRI1399" s="129"/>
      <c r="GRJ1399" s="129"/>
      <c r="GRK1399" s="129"/>
      <c r="GRL1399" s="129"/>
      <c r="GRM1399" s="129"/>
      <c r="GRN1399" s="129"/>
      <c r="GRO1399" s="129"/>
      <c r="GRP1399" s="129"/>
      <c r="GRQ1399" s="129"/>
      <c r="GRR1399" s="129"/>
      <c r="GRS1399" s="129"/>
      <c r="GRT1399" s="129"/>
      <c r="GRU1399" s="129"/>
      <c r="GRV1399" s="129"/>
      <c r="GRW1399" s="129"/>
      <c r="GRX1399" s="129"/>
      <c r="GRY1399" s="129"/>
      <c r="GRZ1399" s="129"/>
      <c r="GSA1399" s="129"/>
      <c r="GSB1399" s="129"/>
      <c r="GSC1399" s="129"/>
      <c r="GSD1399" s="129"/>
      <c r="GSE1399" s="129"/>
      <c r="GSF1399" s="129"/>
      <c r="GSG1399" s="129"/>
      <c r="GSH1399" s="129"/>
      <c r="GSI1399" s="129"/>
      <c r="GSJ1399" s="129"/>
      <c r="GSK1399" s="129"/>
      <c r="GSL1399" s="129"/>
      <c r="GSM1399" s="129"/>
      <c r="GSN1399" s="129"/>
      <c r="GSO1399" s="129"/>
      <c r="GSP1399" s="129"/>
      <c r="GSQ1399" s="129"/>
      <c r="GSR1399" s="129"/>
      <c r="GSS1399" s="129"/>
      <c r="GST1399" s="129"/>
      <c r="GSU1399" s="129"/>
      <c r="GSV1399" s="129"/>
      <c r="GSW1399" s="129"/>
      <c r="GSX1399" s="129"/>
      <c r="GSY1399" s="129"/>
      <c r="GSZ1399" s="129"/>
      <c r="GTA1399" s="129"/>
      <c r="GTB1399" s="129"/>
      <c r="GTC1399" s="129"/>
      <c r="GTD1399" s="129"/>
      <c r="GTE1399" s="129"/>
      <c r="GTF1399" s="129"/>
      <c r="GTG1399" s="129"/>
      <c r="GTH1399" s="129"/>
      <c r="GTI1399" s="129"/>
      <c r="GTJ1399" s="129"/>
      <c r="GTK1399" s="129"/>
      <c r="GTL1399" s="129"/>
      <c r="GTM1399" s="129"/>
      <c r="GTN1399" s="129"/>
      <c r="GTO1399" s="129"/>
      <c r="GTP1399" s="129"/>
      <c r="GTQ1399" s="129"/>
      <c r="GTR1399" s="129"/>
      <c r="GTS1399" s="129"/>
      <c r="GTT1399" s="129"/>
      <c r="GTU1399" s="129"/>
      <c r="GTV1399" s="129"/>
      <c r="GTW1399" s="129"/>
      <c r="GTX1399" s="129"/>
      <c r="GTY1399" s="129"/>
      <c r="GTZ1399" s="129"/>
      <c r="GUA1399" s="129"/>
      <c r="GUB1399" s="129"/>
      <c r="GUC1399" s="129"/>
      <c r="GUD1399" s="129"/>
      <c r="GUE1399" s="129"/>
      <c r="GUF1399" s="129"/>
      <c r="GUG1399" s="129"/>
      <c r="GUH1399" s="129"/>
      <c r="GUI1399" s="129"/>
      <c r="GUJ1399" s="129"/>
      <c r="GUK1399" s="129"/>
      <c r="GUL1399" s="129"/>
      <c r="GUM1399" s="129"/>
      <c r="GUN1399" s="129"/>
      <c r="GUO1399" s="129"/>
      <c r="GUP1399" s="129"/>
      <c r="GUQ1399" s="129"/>
      <c r="GUR1399" s="129"/>
      <c r="GUS1399" s="129"/>
      <c r="GUT1399" s="129"/>
      <c r="GUU1399" s="129"/>
      <c r="GUV1399" s="129"/>
      <c r="GUW1399" s="129"/>
      <c r="GUX1399" s="129"/>
      <c r="GUY1399" s="129"/>
      <c r="GUZ1399" s="129"/>
      <c r="GVA1399" s="129"/>
      <c r="GVB1399" s="129"/>
      <c r="GVC1399" s="129"/>
      <c r="GVD1399" s="129"/>
      <c r="GVE1399" s="129"/>
      <c r="GVF1399" s="129"/>
      <c r="GVG1399" s="129"/>
      <c r="GVH1399" s="129"/>
      <c r="GVI1399" s="129"/>
      <c r="GVJ1399" s="129"/>
      <c r="GVK1399" s="129"/>
      <c r="GVL1399" s="129"/>
      <c r="GVM1399" s="129"/>
      <c r="GVN1399" s="129"/>
      <c r="GVO1399" s="129"/>
      <c r="GVP1399" s="129"/>
      <c r="GVQ1399" s="129"/>
      <c r="GVR1399" s="129"/>
      <c r="GVS1399" s="129"/>
      <c r="GVT1399" s="129"/>
      <c r="GVU1399" s="129"/>
      <c r="GVV1399" s="129"/>
      <c r="GVW1399" s="129"/>
      <c r="GVX1399" s="129"/>
      <c r="GVY1399" s="129"/>
      <c r="GVZ1399" s="129"/>
      <c r="GWA1399" s="129"/>
      <c r="GWB1399" s="129"/>
      <c r="GWC1399" s="129"/>
      <c r="GWD1399" s="129"/>
      <c r="GWE1399" s="129"/>
      <c r="GWF1399" s="129"/>
      <c r="GWG1399" s="129"/>
      <c r="GWH1399" s="129"/>
      <c r="GWI1399" s="129"/>
      <c r="GWJ1399" s="129"/>
      <c r="GWK1399" s="129"/>
      <c r="GWL1399" s="129"/>
      <c r="GWM1399" s="129"/>
      <c r="GWN1399" s="129"/>
      <c r="GWO1399" s="129"/>
      <c r="GWP1399" s="129"/>
      <c r="GWQ1399" s="129"/>
      <c r="GWR1399" s="129"/>
      <c r="GWS1399" s="129"/>
      <c r="GWT1399" s="129"/>
      <c r="GWU1399" s="129"/>
      <c r="GWV1399" s="129"/>
      <c r="GWW1399" s="129"/>
      <c r="GWX1399" s="129"/>
      <c r="GWY1399" s="129"/>
      <c r="GWZ1399" s="129"/>
      <c r="GXA1399" s="129"/>
      <c r="GXB1399" s="129"/>
      <c r="GXC1399" s="129"/>
      <c r="GXD1399" s="129"/>
      <c r="GXE1399" s="129"/>
      <c r="GXF1399" s="129"/>
      <c r="GXG1399" s="129"/>
      <c r="GXH1399" s="129"/>
      <c r="GXI1399" s="129"/>
      <c r="GXJ1399" s="129"/>
      <c r="GXK1399" s="129"/>
      <c r="GXL1399" s="129"/>
      <c r="GXM1399" s="129"/>
      <c r="GXN1399" s="129"/>
      <c r="GXO1399" s="129"/>
      <c r="GXP1399" s="129"/>
      <c r="GXQ1399" s="129"/>
      <c r="GXR1399" s="129"/>
      <c r="GXS1399" s="129"/>
      <c r="GXT1399" s="129"/>
      <c r="GXU1399" s="129"/>
      <c r="GXV1399" s="129"/>
      <c r="GXW1399" s="129"/>
      <c r="GXX1399" s="129"/>
      <c r="GXY1399" s="129"/>
      <c r="GXZ1399" s="129"/>
      <c r="GYA1399" s="129"/>
      <c r="GYB1399" s="129"/>
      <c r="GYC1399" s="129"/>
      <c r="GYD1399" s="129"/>
      <c r="GYE1399" s="129"/>
      <c r="GYF1399" s="129"/>
      <c r="GYG1399" s="129"/>
      <c r="GYH1399" s="129"/>
      <c r="GYI1399" s="129"/>
      <c r="GYJ1399" s="129"/>
      <c r="GYK1399" s="129"/>
      <c r="GYL1399" s="129"/>
      <c r="GYM1399" s="129"/>
      <c r="GYN1399" s="129"/>
      <c r="GYO1399" s="129"/>
      <c r="GYP1399" s="129"/>
      <c r="GYQ1399" s="129"/>
      <c r="GYR1399" s="129"/>
      <c r="GYS1399" s="129"/>
      <c r="GYT1399" s="129"/>
      <c r="GYU1399" s="129"/>
      <c r="GYV1399" s="129"/>
      <c r="GYW1399" s="129"/>
      <c r="GYX1399" s="129"/>
      <c r="GYY1399" s="129"/>
      <c r="GYZ1399" s="129"/>
      <c r="GZA1399" s="129"/>
      <c r="GZB1399" s="129"/>
      <c r="GZC1399" s="129"/>
      <c r="GZD1399" s="129"/>
      <c r="GZE1399" s="129"/>
      <c r="GZF1399" s="129"/>
      <c r="GZG1399" s="129"/>
      <c r="GZH1399" s="129"/>
      <c r="GZI1399" s="129"/>
      <c r="GZJ1399" s="129"/>
      <c r="GZK1399" s="129"/>
      <c r="GZL1399" s="129"/>
      <c r="GZM1399" s="129"/>
      <c r="GZN1399" s="129"/>
      <c r="GZO1399" s="129"/>
      <c r="GZP1399" s="129"/>
      <c r="GZQ1399" s="129"/>
      <c r="GZR1399" s="129"/>
      <c r="GZS1399" s="129"/>
      <c r="GZT1399" s="129"/>
      <c r="GZU1399" s="129"/>
      <c r="GZV1399" s="129"/>
      <c r="GZW1399" s="129"/>
      <c r="GZX1399" s="129"/>
      <c r="GZY1399" s="129"/>
      <c r="GZZ1399" s="129"/>
      <c r="HAA1399" s="129"/>
      <c r="HAB1399" s="129"/>
      <c r="HAC1399" s="129"/>
      <c r="HAD1399" s="129"/>
      <c r="HAE1399" s="129"/>
      <c r="HAF1399" s="129"/>
      <c r="HAG1399" s="129"/>
      <c r="HAH1399" s="129"/>
      <c r="HAI1399" s="129"/>
      <c r="HAJ1399" s="129"/>
      <c r="HAK1399" s="129"/>
      <c r="HAL1399" s="129"/>
      <c r="HAM1399" s="129"/>
      <c r="HAN1399" s="129"/>
      <c r="HAO1399" s="129"/>
      <c r="HAP1399" s="129"/>
      <c r="HAQ1399" s="129"/>
      <c r="HAR1399" s="129"/>
      <c r="HAS1399" s="129"/>
      <c r="HAT1399" s="129"/>
      <c r="HAU1399" s="129"/>
      <c r="HAV1399" s="129"/>
      <c r="HAW1399" s="129"/>
      <c r="HAX1399" s="129"/>
      <c r="HAY1399" s="129"/>
      <c r="HAZ1399" s="129"/>
      <c r="HBA1399" s="129"/>
      <c r="HBB1399" s="129"/>
      <c r="HBC1399" s="129"/>
      <c r="HBD1399" s="129"/>
      <c r="HBE1399" s="129"/>
      <c r="HBF1399" s="129"/>
      <c r="HBG1399" s="129"/>
      <c r="HBH1399" s="129"/>
      <c r="HBI1399" s="129"/>
      <c r="HBJ1399" s="129"/>
      <c r="HBK1399" s="129"/>
      <c r="HBL1399" s="129"/>
      <c r="HBM1399" s="129"/>
      <c r="HBN1399" s="129"/>
      <c r="HBO1399" s="129"/>
      <c r="HBP1399" s="129"/>
      <c r="HBQ1399" s="129"/>
      <c r="HBR1399" s="129"/>
      <c r="HBS1399" s="129"/>
      <c r="HBT1399" s="129"/>
      <c r="HBU1399" s="129"/>
      <c r="HBV1399" s="129"/>
      <c r="HBW1399" s="129"/>
      <c r="HBX1399" s="129"/>
      <c r="HBY1399" s="129"/>
      <c r="HBZ1399" s="129"/>
      <c r="HCA1399" s="129"/>
      <c r="HCB1399" s="129"/>
      <c r="HCC1399" s="129"/>
      <c r="HCD1399" s="129"/>
      <c r="HCE1399" s="129"/>
      <c r="HCF1399" s="129"/>
      <c r="HCG1399" s="129"/>
      <c r="HCH1399" s="129"/>
      <c r="HCI1399" s="129"/>
      <c r="HCJ1399" s="129"/>
      <c r="HCK1399" s="129"/>
      <c r="HCL1399" s="129"/>
      <c r="HCM1399" s="129"/>
      <c r="HCN1399" s="129"/>
      <c r="HCO1399" s="129"/>
      <c r="HCP1399" s="129"/>
      <c r="HCQ1399" s="129"/>
      <c r="HCR1399" s="129"/>
      <c r="HCS1399" s="129"/>
      <c r="HCT1399" s="129"/>
      <c r="HCU1399" s="129"/>
      <c r="HCV1399" s="129"/>
      <c r="HCW1399" s="129"/>
      <c r="HCX1399" s="129"/>
      <c r="HCY1399" s="129"/>
      <c r="HCZ1399" s="129"/>
      <c r="HDA1399" s="129"/>
      <c r="HDB1399" s="129"/>
      <c r="HDC1399" s="129"/>
      <c r="HDD1399" s="129"/>
      <c r="HDE1399" s="129"/>
      <c r="HDF1399" s="129"/>
      <c r="HDG1399" s="129"/>
      <c r="HDH1399" s="129"/>
      <c r="HDI1399" s="129"/>
      <c r="HDJ1399" s="129"/>
      <c r="HDK1399" s="129"/>
      <c r="HDL1399" s="129"/>
      <c r="HDM1399" s="129"/>
      <c r="HDN1399" s="129"/>
      <c r="HDO1399" s="129"/>
      <c r="HDP1399" s="129"/>
      <c r="HDQ1399" s="129"/>
      <c r="HDR1399" s="129"/>
      <c r="HDS1399" s="129"/>
      <c r="HDT1399" s="129"/>
      <c r="HDU1399" s="129"/>
      <c r="HDV1399" s="129"/>
      <c r="HDW1399" s="129"/>
      <c r="HDX1399" s="129"/>
      <c r="HDY1399" s="129"/>
      <c r="HDZ1399" s="129"/>
      <c r="HEA1399" s="129"/>
      <c r="HEB1399" s="129"/>
      <c r="HEC1399" s="129"/>
      <c r="HED1399" s="129"/>
      <c r="HEE1399" s="129"/>
      <c r="HEF1399" s="129"/>
      <c r="HEG1399" s="129"/>
      <c r="HEH1399" s="129"/>
      <c r="HEI1399" s="129"/>
      <c r="HEJ1399" s="129"/>
      <c r="HEK1399" s="129"/>
      <c r="HEL1399" s="129"/>
      <c r="HEM1399" s="129"/>
      <c r="HEN1399" s="129"/>
      <c r="HEO1399" s="129"/>
      <c r="HEP1399" s="129"/>
      <c r="HEQ1399" s="129"/>
      <c r="HER1399" s="129"/>
      <c r="HES1399" s="129"/>
      <c r="HET1399" s="129"/>
      <c r="HEU1399" s="129"/>
      <c r="HEV1399" s="129"/>
      <c r="HEW1399" s="129"/>
      <c r="HEX1399" s="129"/>
      <c r="HEY1399" s="129"/>
      <c r="HEZ1399" s="129"/>
      <c r="HFA1399" s="129"/>
      <c r="HFB1399" s="129"/>
      <c r="HFC1399" s="129"/>
      <c r="HFD1399" s="129"/>
      <c r="HFE1399" s="129"/>
      <c r="HFF1399" s="129"/>
      <c r="HFG1399" s="129"/>
      <c r="HFH1399" s="129"/>
      <c r="HFI1399" s="129"/>
      <c r="HFJ1399" s="129"/>
      <c r="HFK1399" s="129"/>
      <c r="HFL1399" s="129"/>
      <c r="HFM1399" s="129"/>
      <c r="HFN1399" s="129"/>
      <c r="HFO1399" s="129"/>
      <c r="HFP1399" s="129"/>
      <c r="HFQ1399" s="129"/>
      <c r="HFR1399" s="129"/>
      <c r="HFS1399" s="129"/>
      <c r="HFT1399" s="129"/>
      <c r="HFU1399" s="129"/>
      <c r="HFV1399" s="129"/>
      <c r="HFW1399" s="129"/>
      <c r="HFX1399" s="129"/>
      <c r="HFY1399" s="129"/>
      <c r="HFZ1399" s="129"/>
      <c r="HGA1399" s="129"/>
      <c r="HGB1399" s="129"/>
      <c r="HGC1399" s="129"/>
      <c r="HGD1399" s="129"/>
      <c r="HGE1399" s="129"/>
      <c r="HGF1399" s="129"/>
      <c r="HGG1399" s="129"/>
      <c r="HGH1399" s="129"/>
      <c r="HGI1399" s="129"/>
      <c r="HGJ1399" s="129"/>
      <c r="HGK1399" s="129"/>
      <c r="HGL1399" s="129"/>
      <c r="HGM1399" s="129"/>
      <c r="HGN1399" s="129"/>
      <c r="HGO1399" s="129"/>
      <c r="HGP1399" s="129"/>
      <c r="HGQ1399" s="129"/>
      <c r="HGR1399" s="129"/>
      <c r="HGS1399" s="129"/>
      <c r="HGT1399" s="129"/>
      <c r="HGU1399" s="129"/>
      <c r="HGV1399" s="129"/>
      <c r="HGW1399" s="129"/>
      <c r="HGX1399" s="129"/>
      <c r="HGY1399" s="129"/>
      <c r="HGZ1399" s="129"/>
      <c r="HHA1399" s="129"/>
      <c r="HHB1399" s="129"/>
      <c r="HHC1399" s="129"/>
      <c r="HHD1399" s="129"/>
      <c r="HHE1399" s="129"/>
      <c r="HHF1399" s="129"/>
      <c r="HHG1399" s="129"/>
      <c r="HHH1399" s="129"/>
      <c r="HHI1399" s="129"/>
      <c r="HHJ1399" s="129"/>
      <c r="HHK1399" s="129"/>
      <c r="HHL1399" s="129"/>
      <c r="HHM1399" s="129"/>
      <c r="HHN1399" s="129"/>
      <c r="HHO1399" s="129"/>
      <c r="HHP1399" s="129"/>
      <c r="HHQ1399" s="129"/>
      <c r="HHR1399" s="129"/>
      <c r="HHS1399" s="129"/>
      <c r="HHT1399" s="129"/>
      <c r="HHU1399" s="129"/>
      <c r="HHV1399" s="129"/>
      <c r="HHW1399" s="129"/>
      <c r="HHX1399" s="129"/>
      <c r="HHY1399" s="129"/>
      <c r="HHZ1399" s="129"/>
      <c r="HIA1399" s="129"/>
      <c r="HIB1399" s="129"/>
      <c r="HIC1399" s="129"/>
      <c r="HID1399" s="129"/>
      <c r="HIE1399" s="129"/>
      <c r="HIF1399" s="129"/>
      <c r="HIG1399" s="129"/>
      <c r="HIH1399" s="129"/>
      <c r="HII1399" s="129"/>
      <c r="HIJ1399" s="129"/>
      <c r="HIK1399" s="129"/>
      <c r="HIL1399" s="129"/>
      <c r="HIM1399" s="129"/>
      <c r="HIN1399" s="129"/>
      <c r="HIO1399" s="129"/>
      <c r="HIP1399" s="129"/>
      <c r="HIQ1399" s="129"/>
      <c r="HIR1399" s="129"/>
      <c r="HIS1399" s="129"/>
      <c r="HIT1399" s="129"/>
      <c r="HIU1399" s="129"/>
      <c r="HIV1399" s="129"/>
      <c r="HIW1399" s="129"/>
      <c r="HIX1399" s="129"/>
      <c r="HIY1399" s="129"/>
      <c r="HIZ1399" s="129"/>
      <c r="HJA1399" s="129"/>
      <c r="HJB1399" s="129"/>
      <c r="HJC1399" s="129"/>
      <c r="HJD1399" s="129"/>
      <c r="HJE1399" s="129"/>
      <c r="HJF1399" s="129"/>
      <c r="HJG1399" s="129"/>
      <c r="HJH1399" s="129"/>
      <c r="HJI1399" s="129"/>
      <c r="HJJ1399" s="129"/>
      <c r="HJK1399" s="129"/>
      <c r="HJL1399" s="129"/>
      <c r="HJM1399" s="129"/>
      <c r="HJN1399" s="129"/>
      <c r="HJO1399" s="129"/>
      <c r="HJP1399" s="129"/>
      <c r="HJQ1399" s="129"/>
      <c r="HJR1399" s="129"/>
      <c r="HJS1399" s="129"/>
      <c r="HJT1399" s="129"/>
      <c r="HJU1399" s="129"/>
      <c r="HJV1399" s="129"/>
      <c r="HJW1399" s="129"/>
      <c r="HJX1399" s="129"/>
      <c r="HJY1399" s="129"/>
      <c r="HJZ1399" s="129"/>
      <c r="HKA1399" s="129"/>
      <c r="HKB1399" s="129"/>
      <c r="HKC1399" s="129"/>
      <c r="HKD1399" s="129"/>
      <c r="HKE1399" s="129"/>
      <c r="HKF1399" s="129"/>
      <c r="HKG1399" s="129"/>
      <c r="HKH1399" s="129"/>
      <c r="HKI1399" s="129"/>
      <c r="HKJ1399" s="129"/>
      <c r="HKK1399" s="129"/>
      <c r="HKL1399" s="129"/>
      <c r="HKM1399" s="129"/>
      <c r="HKN1399" s="129"/>
      <c r="HKO1399" s="129"/>
      <c r="HKP1399" s="129"/>
      <c r="HKQ1399" s="129"/>
      <c r="HKR1399" s="129"/>
      <c r="HKS1399" s="129"/>
      <c r="HKT1399" s="129"/>
      <c r="HKU1399" s="129"/>
      <c r="HKV1399" s="129"/>
      <c r="HKW1399" s="129"/>
      <c r="HKX1399" s="129"/>
      <c r="HKY1399" s="129"/>
      <c r="HKZ1399" s="129"/>
      <c r="HLA1399" s="129"/>
      <c r="HLB1399" s="129"/>
      <c r="HLC1399" s="129"/>
      <c r="HLD1399" s="129"/>
      <c r="HLE1399" s="129"/>
      <c r="HLF1399" s="129"/>
      <c r="HLG1399" s="129"/>
      <c r="HLH1399" s="129"/>
      <c r="HLI1399" s="129"/>
      <c r="HLJ1399" s="129"/>
      <c r="HLK1399" s="129"/>
      <c r="HLL1399" s="129"/>
      <c r="HLM1399" s="129"/>
      <c r="HLN1399" s="129"/>
      <c r="HLO1399" s="129"/>
      <c r="HLP1399" s="129"/>
      <c r="HLQ1399" s="129"/>
      <c r="HLR1399" s="129"/>
      <c r="HLS1399" s="129"/>
      <c r="HLT1399" s="129"/>
      <c r="HLU1399" s="129"/>
      <c r="HLV1399" s="129"/>
      <c r="HLW1399" s="129"/>
      <c r="HLX1399" s="129"/>
      <c r="HLY1399" s="129"/>
      <c r="HLZ1399" s="129"/>
      <c r="HMA1399" s="129"/>
      <c r="HMB1399" s="129"/>
      <c r="HMC1399" s="129"/>
      <c r="HMD1399" s="129"/>
      <c r="HME1399" s="129"/>
      <c r="HMF1399" s="129"/>
      <c r="HMG1399" s="129"/>
      <c r="HMH1399" s="129"/>
      <c r="HMI1399" s="129"/>
      <c r="HMJ1399" s="129"/>
      <c r="HMK1399" s="129"/>
      <c r="HML1399" s="129"/>
      <c r="HMM1399" s="129"/>
      <c r="HMN1399" s="129"/>
      <c r="HMO1399" s="129"/>
      <c r="HMP1399" s="129"/>
      <c r="HMQ1399" s="129"/>
      <c r="HMR1399" s="129"/>
      <c r="HMS1399" s="129"/>
      <c r="HMT1399" s="129"/>
      <c r="HMU1399" s="129"/>
      <c r="HMV1399" s="129"/>
      <c r="HMW1399" s="129"/>
      <c r="HMX1399" s="129"/>
      <c r="HMY1399" s="129"/>
      <c r="HMZ1399" s="129"/>
      <c r="HNA1399" s="129"/>
      <c r="HNB1399" s="129"/>
      <c r="HNC1399" s="129"/>
      <c r="HND1399" s="129"/>
      <c r="HNE1399" s="129"/>
      <c r="HNF1399" s="129"/>
      <c r="HNG1399" s="129"/>
      <c r="HNH1399" s="129"/>
      <c r="HNI1399" s="129"/>
      <c r="HNJ1399" s="129"/>
      <c r="HNK1399" s="129"/>
      <c r="HNL1399" s="129"/>
      <c r="HNM1399" s="129"/>
      <c r="HNN1399" s="129"/>
      <c r="HNO1399" s="129"/>
      <c r="HNP1399" s="129"/>
      <c r="HNQ1399" s="129"/>
      <c r="HNR1399" s="129"/>
      <c r="HNS1399" s="129"/>
      <c r="HNT1399" s="129"/>
      <c r="HNU1399" s="129"/>
      <c r="HNV1399" s="129"/>
      <c r="HNW1399" s="129"/>
      <c r="HNX1399" s="129"/>
      <c r="HNY1399" s="129"/>
      <c r="HNZ1399" s="129"/>
      <c r="HOA1399" s="129"/>
      <c r="HOB1399" s="129"/>
      <c r="HOC1399" s="129"/>
      <c r="HOD1399" s="129"/>
      <c r="HOE1399" s="129"/>
      <c r="HOF1399" s="129"/>
      <c r="HOG1399" s="129"/>
      <c r="HOH1399" s="129"/>
      <c r="HOI1399" s="129"/>
      <c r="HOJ1399" s="129"/>
      <c r="HOK1399" s="129"/>
      <c r="HOL1399" s="129"/>
      <c r="HOM1399" s="129"/>
      <c r="HON1399" s="129"/>
      <c r="HOO1399" s="129"/>
      <c r="HOP1399" s="129"/>
      <c r="HOQ1399" s="129"/>
      <c r="HOR1399" s="129"/>
      <c r="HOS1399" s="129"/>
      <c r="HOT1399" s="129"/>
      <c r="HOU1399" s="129"/>
      <c r="HOV1399" s="129"/>
      <c r="HOW1399" s="129"/>
      <c r="HOX1399" s="129"/>
      <c r="HOY1399" s="129"/>
      <c r="HOZ1399" s="129"/>
      <c r="HPA1399" s="129"/>
      <c r="HPB1399" s="129"/>
      <c r="HPC1399" s="129"/>
      <c r="HPD1399" s="129"/>
      <c r="HPE1399" s="129"/>
      <c r="HPF1399" s="129"/>
      <c r="HPG1399" s="129"/>
      <c r="HPH1399" s="129"/>
      <c r="HPI1399" s="129"/>
      <c r="HPJ1399" s="129"/>
      <c r="HPK1399" s="129"/>
      <c r="HPL1399" s="129"/>
      <c r="HPM1399" s="129"/>
      <c r="HPN1399" s="129"/>
      <c r="HPO1399" s="129"/>
      <c r="HPP1399" s="129"/>
      <c r="HPQ1399" s="129"/>
      <c r="HPR1399" s="129"/>
      <c r="HPS1399" s="129"/>
      <c r="HPT1399" s="129"/>
      <c r="HPU1399" s="129"/>
      <c r="HPV1399" s="129"/>
      <c r="HPW1399" s="129"/>
      <c r="HPX1399" s="129"/>
      <c r="HPY1399" s="129"/>
      <c r="HPZ1399" s="129"/>
      <c r="HQA1399" s="129"/>
      <c r="HQB1399" s="129"/>
      <c r="HQC1399" s="129"/>
      <c r="HQD1399" s="129"/>
      <c r="HQE1399" s="129"/>
      <c r="HQF1399" s="129"/>
      <c r="HQG1399" s="129"/>
      <c r="HQH1399" s="129"/>
      <c r="HQI1399" s="129"/>
      <c r="HQJ1399" s="129"/>
      <c r="HQK1399" s="129"/>
      <c r="HQL1399" s="129"/>
      <c r="HQM1399" s="129"/>
      <c r="HQN1399" s="129"/>
      <c r="HQO1399" s="129"/>
      <c r="HQP1399" s="129"/>
      <c r="HQQ1399" s="129"/>
      <c r="HQR1399" s="129"/>
      <c r="HQS1399" s="129"/>
      <c r="HQT1399" s="129"/>
      <c r="HQU1399" s="129"/>
      <c r="HQV1399" s="129"/>
      <c r="HQW1399" s="129"/>
      <c r="HQX1399" s="129"/>
      <c r="HQY1399" s="129"/>
      <c r="HQZ1399" s="129"/>
      <c r="HRA1399" s="129"/>
      <c r="HRB1399" s="129"/>
      <c r="HRC1399" s="129"/>
      <c r="HRD1399" s="129"/>
      <c r="HRE1399" s="129"/>
      <c r="HRF1399" s="129"/>
      <c r="HRG1399" s="129"/>
      <c r="HRH1399" s="129"/>
      <c r="HRI1399" s="129"/>
      <c r="HRJ1399" s="129"/>
      <c r="HRK1399" s="129"/>
      <c r="HRL1399" s="129"/>
      <c r="HRM1399" s="129"/>
      <c r="HRN1399" s="129"/>
      <c r="HRO1399" s="129"/>
      <c r="HRP1399" s="129"/>
      <c r="HRQ1399" s="129"/>
      <c r="HRR1399" s="129"/>
      <c r="HRS1399" s="129"/>
      <c r="HRT1399" s="129"/>
      <c r="HRU1399" s="129"/>
      <c r="HRV1399" s="129"/>
      <c r="HRW1399" s="129"/>
      <c r="HRX1399" s="129"/>
      <c r="HRY1399" s="129"/>
      <c r="HRZ1399" s="129"/>
      <c r="HSA1399" s="129"/>
      <c r="HSB1399" s="129"/>
      <c r="HSC1399" s="129"/>
      <c r="HSD1399" s="129"/>
      <c r="HSE1399" s="129"/>
      <c r="HSF1399" s="129"/>
      <c r="HSG1399" s="129"/>
      <c r="HSH1399" s="129"/>
      <c r="HSI1399" s="129"/>
      <c r="HSJ1399" s="129"/>
      <c r="HSK1399" s="129"/>
      <c r="HSL1399" s="129"/>
      <c r="HSM1399" s="129"/>
      <c r="HSN1399" s="129"/>
      <c r="HSO1399" s="129"/>
      <c r="HSP1399" s="129"/>
      <c r="HSQ1399" s="129"/>
      <c r="HSR1399" s="129"/>
      <c r="HSS1399" s="129"/>
      <c r="HST1399" s="129"/>
      <c r="HSU1399" s="129"/>
      <c r="HSV1399" s="129"/>
      <c r="HSW1399" s="129"/>
      <c r="HSX1399" s="129"/>
      <c r="HSY1399" s="129"/>
      <c r="HSZ1399" s="129"/>
      <c r="HTA1399" s="129"/>
      <c r="HTB1399" s="129"/>
      <c r="HTC1399" s="129"/>
      <c r="HTD1399" s="129"/>
      <c r="HTE1399" s="129"/>
      <c r="HTF1399" s="129"/>
      <c r="HTG1399" s="129"/>
      <c r="HTH1399" s="129"/>
      <c r="HTI1399" s="129"/>
      <c r="HTJ1399" s="129"/>
      <c r="HTK1399" s="129"/>
      <c r="HTL1399" s="129"/>
      <c r="HTM1399" s="129"/>
      <c r="HTN1399" s="129"/>
      <c r="HTO1399" s="129"/>
      <c r="HTP1399" s="129"/>
      <c r="HTQ1399" s="129"/>
      <c r="HTR1399" s="129"/>
      <c r="HTS1399" s="129"/>
      <c r="HTT1399" s="129"/>
      <c r="HTU1399" s="129"/>
      <c r="HTV1399" s="129"/>
      <c r="HTW1399" s="129"/>
      <c r="HTX1399" s="129"/>
      <c r="HTY1399" s="129"/>
      <c r="HTZ1399" s="129"/>
      <c r="HUA1399" s="129"/>
      <c r="HUB1399" s="129"/>
      <c r="HUC1399" s="129"/>
      <c r="HUD1399" s="129"/>
      <c r="HUE1399" s="129"/>
      <c r="HUF1399" s="129"/>
      <c r="HUG1399" s="129"/>
      <c r="HUH1399" s="129"/>
      <c r="HUI1399" s="129"/>
      <c r="HUJ1399" s="129"/>
      <c r="HUK1399" s="129"/>
      <c r="HUL1399" s="129"/>
      <c r="HUM1399" s="129"/>
      <c r="HUN1399" s="129"/>
      <c r="HUO1399" s="129"/>
      <c r="HUP1399" s="129"/>
      <c r="HUQ1399" s="129"/>
      <c r="HUR1399" s="129"/>
      <c r="HUS1399" s="129"/>
      <c r="HUT1399" s="129"/>
      <c r="HUU1399" s="129"/>
      <c r="HUV1399" s="129"/>
      <c r="HUW1399" s="129"/>
      <c r="HUX1399" s="129"/>
      <c r="HUY1399" s="129"/>
      <c r="HUZ1399" s="129"/>
      <c r="HVA1399" s="129"/>
      <c r="HVB1399" s="129"/>
      <c r="HVC1399" s="129"/>
      <c r="HVD1399" s="129"/>
      <c r="HVE1399" s="129"/>
      <c r="HVF1399" s="129"/>
      <c r="HVG1399" s="129"/>
      <c r="HVH1399" s="129"/>
      <c r="HVI1399" s="129"/>
      <c r="HVJ1399" s="129"/>
      <c r="HVK1399" s="129"/>
      <c r="HVL1399" s="129"/>
      <c r="HVM1399" s="129"/>
      <c r="HVN1399" s="129"/>
      <c r="HVO1399" s="129"/>
      <c r="HVP1399" s="129"/>
      <c r="HVQ1399" s="129"/>
      <c r="HVR1399" s="129"/>
      <c r="HVS1399" s="129"/>
      <c r="HVT1399" s="129"/>
      <c r="HVU1399" s="129"/>
      <c r="HVV1399" s="129"/>
      <c r="HVW1399" s="129"/>
      <c r="HVX1399" s="129"/>
      <c r="HVY1399" s="129"/>
      <c r="HVZ1399" s="129"/>
      <c r="HWA1399" s="129"/>
      <c r="HWB1399" s="129"/>
      <c r="HWC1399" s="129"/>
      <c r="HWD1399" s="129"/>
      <c r="HWE1399" s="129"/>
      <c r="HWF1399" s="129"/>
      <c r="HWG1399" s="129"/>
      <c r="HWH1399" s="129"/>
      <c r="HWI1399" s="129"/>
      <c r="HWJ1399" s="129"/>
      <c r="HWK1399" s="129"/>
      <c r="HWL1399" s="129"/>
      <c r="HWM1399" s="129"/>
      <c r="HWN1399" s="129"/>
      <c r="HWO1399" s="129"/>
      <c r="HWP1399" s="129"/>
      <c r="HWQ1399" s="129"/>
      <c r="HWR1399" s="129"/>
      <c r="HWS1399" s="129"/>
      <c r="HWT1399" s="129"/>
      <c r="HWU1399" s="129"/>
      <c r="HWV1399" s="129"/>
      <c r="HWW1399" s="129"/>
      <c r="HWX1399" s="129"/>
      <c r="HWY1399" s="129"/>
      <c r="HWZ1399" s="129"/>
      <c r="HXA1399" s="129"/>
      <c r="HXB1399" s="129"/>
      <c r="HXC1399" s="129"/>
      <c r="HXD1399" s="129"/>
      <c r="HXE1399" s="129"/>
      <c r="HXF1399" s="129"/>
      <c r="HXG1399" s="129"/>
      <c r="HXH1399" s="129"/>
      <c r="HXI1399" s="129"/>
      <c r="HXJ1399" s="129"/>
      <c r="HXK1399" s="129"/>
      <c r="HXL1399" s="129"/>
      <c r="HXM1399" s="129"/>
      <c r="HXN1399" s="129"/>
      <c r="HXO1399" s="129"/>
      <c r="HXP1399" s="129"/>
      <c r="HXQ1399" s="129"/>
      <c r="HXR1399" s="129"/>
      <c r="HXS1399" s="129"/>
      <c r="HXT1399" s="129"/>
      <c r="HXU1399" s="129"/>
      <c r="HXV1399" s="129"/>
      <c r="HXW1399" s="129"/>
      <c r="HXX1399" s="129"/>
      <c r="HXY1399" s="129"/>
      <c r="HXZ1399" s="129"/>
      <c r="HYA1399" s="129"/>
      <c r="HYB1399" s="129"/>
      <c r="HYC1399" s="129"/>
      <c r="HYD1399" s="129"/>
      <c r="HYE1399" s="129"/>
      <c r="HYF1399" s="129"/>
      <c r="HYG1399" s="129"/>
      <c r="HYH1399" s="129"/>
      <c r="HYI1399" s="129"/>
      <c r="HYJ1399" s="129"/>
      <c r="HYK1399" s="129"/>
      <c r="HYL1399" s="129"/>
      <c r="HYM1399" s="129"/>
      <c r="HYN1399" s="129"/>
      <c r="HYO1399" s="129"/>
      <c r="HYP1399" s="129"/>
      <c r="HYQ1399" s="129"/>
      <c r="HYR1399" s="129"/>
      <c r="HYS1399" s="129"/>
      <c r="HYT1399" s="129"/>
      <c r="HYU1399" s="129"/>
      <c r="HYV1399" s="129"/>
      <c r="HYW1399" s="129"/>
      <c r="HYX1399" s="129"/>
      <c r="HYY1399" s="129"/>
      <c r="HYZ1399" s="129"/>
      <c r="HZA1399" s="129"/>
      <c r="HZB1399" s="129"/>
      <c r="HZC1399" s="129"/>
      <c r="HZD1399" s="129"/>
      <c r="HZE1399" s="129"/>
      <c r="HZF1399" s="129"/>
      <c r="HZG1399" s="129"/>
      <c r="HZH1399" s="129"/>
      <c r="HZI1399" s="129"/>
      <c r="HZJ1399" s="129"/>
      <c r="HZK1399" s="129"/>
      <c r="HZL1399" s="129"/>
      <c r="HZM1399" s="129"/>
      <c r="HZN1399" s="129"/>
      <c r="HZO1399" s="129"/>
      <c r="HZP1399" s="129"/>
      <c r="HZQ1399" s="129"/>
      <c r="HZR1399" s="129"/>
      <c r="HZS1399" s="129"/>
      <c r="HZT1399" s="129"/>
      <c r="HZU1399" s="129"/>
      <c r="HZV1399" s="129"/>
      <c r="HZW1399" s="129"/>
      <c r="HZX1399" s="129"/>
      <c r="HZY1399" s="129"/>
      <c r="HZZ1399" s="129"/>
      <c r="IAA1399" s="129"/>
      <c r="IAB1399" s="129"/>
      <c r="IAC1399" s="129"/>
      <c r="IAD1399" s="129"/>
      <c r="IAE1399" s="129"/>
      <c r="IAF1399" s="129"/>
      <c r="IAG1399" s="129"/>
      <c r="IAH1399" s="129"/>
      <c r="IAI1399" s="129"/>
      <c r="IAJ1399" s="129"/>
      <c r="IAK1399" s="129"/>
      <c r="IAL1399" s="129"/>
      <c r="IAM1399" s="129"/>
      <c r="IAN1399" s="129"/>
      <c r="IAO1399" s="129"/>
      <c r="IAP1399" s="129"/>
      <c r="IAQ1399" s="129"/>
      <c r="IAR1399" s="129"/>
      <c r="IAS1399" s="129"/>
      <c r="IAT1399" s="129"/>
      <c r="IAU1399" s="129"/>
      <c r="IAV1399" s="129"/>
      <c r="IAW1399" s="129"/>
      <c r="IAX1399" s="129"/>
      <c r="IAY1399" s="129"/>
      <c r="IAZ1399" s="129"/>
      <c r="IBA1399" s="129"/>
      <c r="IBB1399" s="129"/>
      <c r="IBC1399" s="129"/>
      <c r="IBD1399" s="129"/>
      <c r="IBE1399" s="129"/>
      <c r="IBF1399" s="129"/>
      <c r="IBG1399" s="129"/>
      <c r="IBH1399" s="129"/>
      <c r="IBI1399" s="129"/>
      <c r="IBJ1399" s="129"/>
      <c r="IBK1399" s="129"/>
      <c r="IBL1399" s="129"/>
      <c r="IBM1399" s="129"/>
      <c r="IBN1399" s="129"/>
      <c r="IBO1399" s="129"/>
      <c r="IBP1399" s="129"/>
      <c r="IBQ1399" s="129"/>
      <c r="IBR1399" s="129"/>
      <c r="IBS1399" s="129"/>
      <c r="IBT1399" s="129"/>
      <c r="IBU1399" s="129"/>
      <c r="IBV1399" s="129"/>
      <c r="IBW1399" s="129"/>
      <c r="IBX1399" s="129"/>
      <c r="IBY1399" s="129"/>
      <c r="IBZ1399" s="129"/>
      <c r="ICA1399" s="129"/>
      <c r="ICB1399" s="129"/>
      <c r="ICC1399" s="129"/>
      <c r="ICD1399" s="129"/>
      <c r="ICE1399" s="129"/>
      <c r="ICF1399" s="129"/>
      <c r="ICG1399" s="129"/>
      <c r="ICH1399" s="129"/>
      <c r="ICI1399" s="129"/>
      <c r="ICJ1399" s="129"/>
      <c r="ICK1399" s="129"/>
      <c r="ICL1399" s="129"/>
      <c r="ICM1399" s="129"/>
      <c r="ICN1399" s="129"/>
      <c r="ICO1399" s="129"/>
      <c r="ICP1399" s="129"/>
      <c r="ICQ1399" s="129"/>
      <c r="ICR1399" s="129"/>
      <c r="ICS1399" s="129"/>
      <c r="ICT1399" s="129"/>
      <c r="ICU1399" s="129"/>
      <c r="ICV1399" s="129"/>
      <c r="ICW1399" s="129"/>
      <c r="ICX1399" s="129"/>
      <c r="ICY1399" s="129"/>
      <c r="ICZ1399" s="129"/>
      <c r="IDA1399" s="129"/>
      <c r="IDB1399" s="129"/>
      <c r="IDC1399" s="129"/>
      <c r="IDD1399" s="129"/>
      <c r="IDE1399" s="129"/>
      <c r="IDF1399" s="129"/>
      <c r="IDG1399" s="129"/>
      <c r="IDH1399" s="129"/>
      <c r="IDI1399" s="129"/>
      <c r="IDJ1399" s="129"/>
      <c r="IDK1399" s="129"/>
      <c r="IDL1399" s="129"/>
      <c r="IDM1399" s="129"/>
      <c r="IDN1399" s="129"/>
      <c r="IDO1399" s="129"/>
      <c r="IDP1399" s="129"/>
      <c r="IDQ1399" s="129"/>
      <c r="IDR1399" s="129"/>
      <c r="IDS1399" s="129"/>
      <c r="IDT1399" s="129"/>
      <c r="IDU1399" s="129"/>
      <c r="IDV1399" s="129"/>
      <c r="IDW1399" s="129"/>
      <c r="IDX1399" s="129"/>
      <c r="IDY1399" s="129"/>
      <c r="IDZ1399" s="129"/>
      <c r="IEA1399" s="129"/>
      <c r="IEB1399" s="129"/>
      <c r="IEC1399" s="129"/>
      <c r="IED1399" s="129"/>
      <c r="IEE1399" s="129"/>
      <c r="IEF1399" s="129"/>
      <c r="IEG1399" s="129"/>
      <c r="IEH1399" s="129"/>
      <c r="IEI1399" s="129"/>
      <c r="IEJ1399" s="129"/>
      <c r="IEK1399" s="129"/>
      <c r="IEL1399" s="129"/>
      <c r="IEM1399" s="129"/>
      <c r="IEN1399" s="129"/>
      <c r="IEO1399" s="129"/>
      <c r="IEP1399" s="129"/>
      <c r="IEQ1399" s="129"/>
      <c r="IER1399" s="129"/>
      <c r="IES1399" s="129"/>
      <c r="IET1399" s="129"/>
      <c r="IEU1399" s="129"/>
      <c r="IEV1399" s="129"/>
      <c r="IEW1399" s="129"/>
      <c r="IEX1399" s="129"/>
      <c r="IEY1399" s="129"/>
      <c r="IEZ1399" s="129"/>
      <c r="IFA1399" s="129"/>
      <c r="IFB1399" s="129"/>
      <c r="IFC1399" s="129"/>
      <c r="IFD1399" s="129"/>
      <c r="IFE1399" s="129"/>
      <c r="IFF1399" s="129"/>
      <c r="IFG1399" s="129"/>
      <c r="IFH1399" s="129"/>
      <c r="IFI1399" s="129"/>
      <c r="IFJ1399" s="129"/>
      <c r="IFK1399" s="129"/>
      <c r="IFL1399" s="129"/>
      <c r="IFM1399" s="129"/>
      <c r="IFN1399" s="129"/>
      <c r="IFO1399" s="129"/>
      <c r="IFP1399" s="129"/>
      <c r="IFQ1399" s="129"/>
      <c r="IFR1399" s="129"/>
      <c r="IFS1399" s="129"/>
      <c r="IFT1399" s="129"/>
      <c r="IFU1399" s="129"/>
      <c r="IFV1399" s="129"/>
      <c r="IFW1399" s="129"/>
      <c r="IFX1399" s="129"/>
      <c r="IFY1399" s="129"/>
      <c r="IFZ1399" s="129"/>
      <c r="IGA1399" s="129"/>
      <c r="IGB1399" s="129"/>
      <c r="IGC1399" s="129"/>
      <c r="IGD1399" s="129"/>
      <c r="IGE1399" s="129"/>
      <c r="IGF1399" s="129"/>
      <c r="IGG1399" s="129"/>
      <c r="IGH1399" s="129"/>
      <c r="IGI1399" s="129"/>
      <c r="IGJ1399" s="129"/>
      <c r="IGK1399" s="129"/>
      <c r="IGL1399" s="129"/>
      <c r="IGM1399" s="129"/>
      <c r="IGN1399" s="129"/>
      <c r="IGO1399" s="129"/>
      <c r="IGP1399" s="129"/>
      <c r="IGQ1399" s="129"/>
      <c r="IGR1399" s="129"/>
      <c r="IGS1399" s="129"/>
      <c r="IGT1399" s="129"/>
      <c r="IGU1399" s="129"/>
      <c r="IGV1399" s="129"/>
      <c r="IGW1399" s="129"/>
      <c r="IGX1399" s="129"/>
      <c r="IGY1399" s="129"/>
      <c r="IGZ1399" s="129"/>
      <c r="IHA1399" s="129"/>
      <c r="IHB1399" s="129"/>
      <c r="IHC1399" s="129"/>
      <c r="IHD1399" s="129"/>
      <c r="IHE1399" s="129"/>
      <c r="IHF1399" s="129"/>
      <c r="IHG1399" s="129"/>
      <c r="IHH1399" s="129"/>
      <c r="IHI1399" s="129"/>
      <c r="IHJ1399" s="129"/>
      <c r="IHK1399" s="129"/>
      <c r="IHL1399" s="129"/>
      <c r="IHM1399" s="129"/>
      <c r="IHN1399" s="129"/>
      <c r="IHO1399" s="129"/>
      <c r="IHP1399" s="129"/>
      <c r="IHQ1399" s="129"/>
      <c r="IHR1399" s="129"/>
      <c r="IHS1399" s="129"/>
      <c r="IHT1399" s="129"/>
      <c r="IHU1399" s="129"/>
      <c r="IHV1399" s="129"/>
      <c r="IHW1399" s="129"/>
      <c r="IHX1399" s="129"/>
      <c r="IHY1399" s="129"/>
      <c r="IHZ1399" s="129"/>
      <c r="IIA1399" s="129"/>
      <c r="IIB1399" s="129"/>
      <c r="IIC1399" s="129"/>
      <c r="IID1399" s="129"/>
      <c r="IIE1399" s="129"/>
      <c r="IIF1399" s="129"/>
      <c r="IIG1399" s="129"/>
      <c r="IIH1399" s="129"/>
      <c r="III1399" s="129"/>
      <c r="IIJ1399" s="129"/>
      <c r="IIK1399" s="129"/>
      <c r="IIL1399" s="129"/>
      <c r="IIM1399" s="129"/>
      <c r="IIN1399" s="129"/>
      <c r="IIO1399" s="129"/>
      <c r="IIP1399" s="129"/>
      <c r="IIQ1399" s="129"/>
      <c r="IIR1399" s="129"/>
      <c r="IIS1399" s="129"/>
      <c r="IIT1399" s="129"/>
      <c r="IIU1399" s="129"/>
      <c r="IIV1399" s="129"/>
      <c r="IIW1399" s="129"/>
      <c r="IIX1399" s="129"/>
      <c r="IIY1399" s="129"/>
      <c r="IIZ1399" s="129"/>
      <c r="IJA1399" s="129"/>
      <c r="IJB1399" s="129"/>
      <c r="IJC1399" s="129"/>
      <c r="IJD1399" s="129"/>
      <c r="IJE1399" s="129"/>
      <c r="IJF1399" s="129"/>
      <c r="IJG1399" s="129"/>
      <c r="IJH1399" s="129"/>
      <c r="IJI1399" s="129"/>
      <c r="IJJ1399" s="129"/>
      <c r="IJK1399" s="129"/>
      <c r="IJL1399" s="129"/>
      <c r="IJM1399" s="129"/>
      <c r="IJN1399" s="129"/>
      <c r="IJO1399" s="129"/>
      <c r="IJP1399" s="129"/>
      <c r="IJQ1399" s="129"/>
      <c r="IJR1399" s="129"/>
      <c r="IJS1399" s="129"/>
      <c r="IJT1399" s="129"/>
      <c r="IJU1399" s="129"/>
      <c r="IJV1399" s="129"/>
      <c r="IJW1399" s="129"/>
      <c r="IJX1399" s="129"/>
      <c r="IJY1399" s="129"/>
      <c r="IJZ1399" s="129"/>
      <c r="IKA1399" s="129"/>
      <c r="IKB1399" s="129"/>
      <c r="IKC1399" s="129"/>
      <c r="IKD1399" s="129"/>
      <c r="IKE1399" s="129"/>
      <c r="IKF1399" s="129"/>
      <c r="IKG1399" s="129"/>
      <c r="IKH1399" s="129"/>
      <c r="IKI1399" s="129"/>
      <c r="IKJ1399" s="129"/>
      <c r="IKK1399" s="129"/>
      <c r="IKL1399" s="129"/>
      <c r="IKM1399" s="129"/>
      <c r="IKN1399" s="129"/>
      <c r="IKO1399" s="129"/>
      <c r="IKP1399" s="129"/>
      <c r="IKQ1399" s="129"/>
      <c r="IKR1399" s="129"/>
      <c r="IKS1399" s="129"/>
      <c r="IKT1399" s="129"/>
      <c r="IKU1399" s="129"/>
      <c r="IKV1399" s="129"/>
      <c r="IKW1399" s="129"/>
      <c r="IKX1399" s="129"/>
      <c r="IKY1399" s="129"/>
      <c r="IKZ1399" s="129"/>
      <c r="ILA1399" s="129"/>
      <c r="ILB1399" s="129"/>
      <c r="ILC1399" s="129"/>
      <c r="ILD1399" s="129"/>
      <c r="ILE1399" s="129"/>
      <c r="ILF1399" s="129"/>
      <c r="ILG1399" s="129"/>
      <c r="ILH1399" s="129"/>
      <c r="ILI1399" s="129"/>
      <c r="ILJ1399" s="129"/>
      <c r="ILK1399" s="129"/>
      <c r="ILL1399" s="129"/>
      <c r="ILM1399" s="129"/>
      <c r="ILN1399" s="129"/>
      <c r="ILO1399" s="129"/>
      <c r="ILP1399" s="129"/>
      <c r="ILQ1399" s="129"/>
      <c r="ILR1399" s="129"/>
      <c r="ILS1399" s="129"/>
      <c r="ILT1399" s="129"/>
      <c r="ILU1399" s="129"/>
      <c r="ILV1399" s="129"/>
      <c r="ILW1399" s="129"/>
      <c r="ILX1399" s="129"/>
      <c r="ILY1399" s="129"/>
      <c r="ILZ1399" s="129"/>
      <c r="IMA1399" s="129"/>
      <c r="IMB1399" s="129"/>
      <c r="IMC1399" s="129"/>
      <c r="IMD1399" s="129"/>
      <c r="IME1399" s="129"/>
      <c r="IMF1399" s="129"/>
      <c r="IMG1399" s="129"/>
      <c r="IMH1399" s="129"/>
      <c r="IMI1399" s="129"/>
      <c r="IMJ1399" s="129"/>
      <c r="IMK1399" s="129"/>
      <c r="IML1399" s="129"/>
      <c r="IMM1399" s="129"/>
      <c r="IMN1399" s="129"/>
      <c r="IMO1399" s="129"/>
      <c r="IMP1399" s="129"/>
      <c r="IMQ1399" s="129"/>
      <c r="IMR1399" s="129"/>
      <c r="IMS1399" s="129"/>
      <c r="IMT1399" s="129"/>
      <c r="IMU1399" s="129"/>
      <c r="IMV1399" s="129"/>
      <c r="IMW1399" s="129"/>
      <c r="IMX1399" s="129"/>
      <c r="IMY1399" s="129"/>
      <c r="IMZ1399" s="129"/>
      <c r="INA1399" s="129"/>
      <c r="INB1399" s="129"/>
      <c r="INC1399" s="129"/>
      <c r="IND1399" s="129"/>
      <c r="INE1399" s="129"/>
      <c r="INF1399" s="129"/>
      <c r="ING1399" s="129"/>
      <c r="INH1399" s="129"/>
      <c r="INI1399" s="129"/>
      <c r="INJ1399" s="129"/>
      <c r="INK1399" s="129"/>
      <c r="INL1399" s="129"/>
      <c r="INM1399" s="129"/>
      <c r="INN1399" s="129"/>
      <c r="INO1399" s="129"/>
      <c r="INP1399" s="129"/>
      <c r="INQ1399" s="129"/>
      <c r="INR1399" s="129"/>
      <c r="INS1399" s="129"/>
      <c r="INT1399" s="129"/>
      <c r="INU1399" s="129"/>
      <c r="INV1399" s="129"/>
      <c r="INW1399" s="129"/>
      <c r="INX1399" s="129"/>
      <c r="INY1399" s="129"/>
      <c r="INZ1399" s="129"/>
      <c r="IOA1399" s="129"/>
      <c r="IOB1399" s="129"/>
      <c r="IOC1399" s="129"/>
      <c r="IOD1399" s="129"/>
      <c r="IOE1399" s="129"/>
      <c r="IOF1399" s="129"/>
      <c r="IOG1399" s="129"/>
      <c r="IOH1399" s="129"/>
      <c r="IOI1399" s="129"/>
      <c r="IOJ1399" s="129"/>
      <c r="IOK1399" s="129"/>
      <c r="IOL1399" s="129"/>
      <c r="IOM1399" s="129"/>
      <c r="ION1399" s="129"/>
      <c r="IOO1399" s="129"/>
      <c r="IOP1399" s="129"/>
      <c r="IOQ1399" s="129"/>
      <c r="IOR1399" s="129"/>
      <c r="IOS1399" s="129"/>
      <c r="IOT1399" s="129"/>
      <c r="IOU1399" s="129"/>
      <c r="IOV1399" s="129"/>
      <c r="IOW1399" s="129"/>
      <c r="IOX1399" s="129"/>
      <c r="IOY1399" s="129"/>
      <c r="IOZ1399" s="129"/>
      <c r="IPA1399" s="129"/>
      <c r="IPB1399" s="129"/>
      <c r="IPC1399" s="129"/>
      <c r="IPD1399" s="129"/>
      <c r="IPE1399" s="129"/>
      <c r="IPF1399" s="129"/>
      <c r="IPG1399" s="129"/>
      <c r="IPH1399" s="129"/>
      <c r="IPI1399" s="129"/>
      <c r="IPJ1399" s="129"/>
      <c r="IPK1399" s="129"/>
      <c r="IPL1399" s="129"/>
      <c r="IPM1399" s="129"/>
      <c r="IPN1399" s="129"/>
      <c r="IPO1399" s="129"/>
      <c r="IPP1399" s="129"/>
      <c r="IPQ1399" s="129"/>
      <c r="IPR1399" s="129"/>
      <c r="IPS1399" s="129"/>
      <c r="IPT1399" s="129"/>
      <c r="IPU1399" s="129"/>
      <c r="IPV1399" s="129"/>
      <c r="IPW1399" s="129"/>
      <c r="IPX1399" s="129"/>
      <c r="IPY1399" s="129"/>
      <c r="IPZ1399" s="129"/>
      <c r="IQA1399" s="129"/>
      <c r="IQB1399" s="129"/>
      <c r="IQC1399" s="129"/>
      <c r="IQD1399" s="129"/>
      <c r="IQE1399" s="129"/>
      <c r="IQF1399" s="129"/>
      <c r="IQG1399" s="129"/>
      <c r="IQH1399" s="129"/>
      <c r="IQI1399" s="129"/>
      <c r="IQJ1399" s="129"/>
      <c r="IQK1399" s="129"/>
      <c r="IQL1399" s="129"/>
      <c r="IQM1399" s="129"/>
      <c r="IQN1399" s="129"/>
      <c r="IQO1399" s="129"/>
      <c r="IQP1399" s="129"/>
      <c r="IQQ1399" s="129"/>
      <c r="IQR1399" s="129"/>
      <c r="IQS1399" s="129"/>
      <c r="IQT1399" s="129"/>
      <c r="IQU1399" s="129"/>
      <c r="IQV1399" s="129"/>
      <c r="IQW1399" s="129"/>
      <c r="IQX1399" s="129"/>
      <c r="IQY1399" s="129"/>
      <c r="IQZ1399" s="129"/>
      <c r="IRA1399" s="129"/>
      <c r="IRB1399" s="129"/>
      <c r="IRC1399" s="129"/>
      <c r="IRD1399" s="129"/>
      <c r="IRE1399" s="129"/>
      <c r="IRF1399" s="129"/>
      <c r="IRG1399" s="129"/>
      <c r="IRH1399" s="129"/>
      <c r="IRI1399" s="129"/>
      <c r="IRJ1399" s="129"/>
      <c r="IRK1399" s="129"/>
      <c r="IRL1399" s="129"/>
      <c r="IRM1399" s="129"/>
      <c r="IRN1399" s="129"/>
      <c r="IRO1399" s="129"/>
      <c r="IRP1399" s="129"/>
      <c r="IRQ1399" s="129"/>
      <c r="IRR1399" s="129"/>
      <c r="IRS1399" s="129"/>
      <c r="IRT1399" s="129"/>
      <c r="IRU1399" s="129"/>
      <c r="IRV1399" s="129"/>
      <c r="IRW1399" s="129"/>
      <c r="IRX1399" s="129"/>
      <c r="IRY1399" s="129"/>
      <c r="IRZ1399" s="129"/>
      <c r="ISA1399" s="129"/>
      <c r="ISB1399" s="129"/>
      <c r="ISC1399" s="129"/>
      <c r="ISD1399" s="129"/>
      <c r="ISE1399" s="129"/>
      <c r="ISF1399" s="129"/>
      <c r="ISG1399" s="129"/>
      <c r="ISH1399" s="129"/>
      <c r="ISI1399" s="129"/>
      <c r="ISJ1399" s="129"/>
      <c r="ISK1399" s="129"/>
      <c r="ISL1399" s="129"/>
      <c r="ISM1399" s="129"/>
      <c r="ISN1399" s="129"/>
      <c r="ISO1399" s="129"/>
      <c r="ISP1399" s="129"/>
      <c r="ISQ1399" s="129"/>
      <c r="ISR1399" s="129"/>
      <c r="ISS1399" s="129"/>
      <c r="IST1399" s="129"/>
      <c r="ISU1399" s="129"/>
      <c r="ISV1399" s="129"/>
      <c r="ISW1399" s="129"/>
      <c r="ISX1399" s="129"/>
      <c r="ISY1399" s="129"/>
      <c r="ISZ1399" s="129"/>
      <c r="ITA1399" s="129"/>
      <c r="ITB1399" s="129"/>
      <c r="ITC1399" s="129"/>
      <c r="ITD1399" s="129"/>
      <c r="ITE1399" s="129"/>
      <c r="ITF1399" s="129"/>
      <c r="ITG1399" s="129"/>
      <c r="ITH1399" s="129"/>
      <c r="ITI1399" s="129"/>
      <c r="ITJ1399" s="129"/>
      <c r="ITK1399" s="129"/>
      <c r="ITL1399" s="129"/>
      <c r="ITM1399" s="129"/>
      <c r="ITN1399" s="129"/>
      <c r="ITO1399" s="129"/>
      <c r="ITP1399" s="129"/>
      <c r="ITQ1399" s="129"/>
      <c r="ITR1399" s="129"/>
      <c r="ITS1399" s="129"/>
      <c r="ITT1399" s="129"/>
      <c r="ITU1399" s="129"/>
      <c r="ITV1399" s="129"/>
      <c r="ITW1399" s="129"/>
      <c r="ITX1399" s="129"/>
      <c r="ITY1399" s="129"/>
      <c r="ITZ1399" s="129"/>
      <c r="IUA1399" s="129"/>
      <c r="IUB1399" s="129"/>
      <c r="IUC1399" s="129"/>
      <c r="IUD1399" s="129"/>
      <c r="IUE1399" s="129"/>
      <c r="IUF1399" s="129"/>
      <c r="IUG1399" s="129"/>
      <c r="IUH1399" s="129"/>
      <c r="IUI1399" s="129"/>
      <c r="IUJ1399" s="129"/>
      <c r="IUK1399" s="129"/>
      <c r="IUL1399" s="129"/>
      <c r="IUM1399" s="129"/>
      <c r="IUN1399" s="129"/>
      <c r="IUO1399" s="129"/>
      <c r="IUP1399" s="129"/>
      <c r="IUQ1399" s="129"/>
      <c r="IUR1399" s="129"/>
      <c r="IUS1399" s="129"/>
      <c r="IUT1399" s="129"/>
      <c r="IUU1399" s="129"/>
      <c r="IUV1399" s="129"/>
      <c r="IUW1399" s="129"/>
      <c r="IUX1399" s="129"/>
      <c r="IUY1399" s="129"/>
      <c r="IUZ1399" s="129"/>
      <c r="IVA1399" s="129"/>
      <c r="IVB1399" s="129"/>
      <c r="IVC1399" s="129"/>
      <c r="IVD1399" s="129"/>
      <c r="IVE1399" s="129"/>
      <c r="IVF1399" s="129"/>
      <c r="IVG1399" s="129"/>
      <c r="IVH1399" s="129"/>
      <c r="IVI1399" s="129"/>
      <c r="IVJ1399" s="129"/>
      <c r="IVK1399" s="129"/>
      <c r="IVL1399" s="129"/>
      <c r="IVM1399" s="129"/>
      <c r="IVN1399" s="129"/>
      <c r="IVO1399" s="129"/>
      <c r="IVP1399" s="129"/>
      <c r="IVQ1399" s="129"/>
      <c r="IVR1399" s="129"/>
      <c r="IVS1399" s="129"/>
      <c r="IVT1399" s="129"/>
      <c r="IVU1399" s="129"/>
      <c r="IVV1399" s="129"/>
      <c r="IVW1399" s="129"/>
      <c r="IVX1399" s="129"/>
      <c r="IVY1399" s="129"/>
      <c r="IVZ1399" s="129"/>
      <c r="IWA1399" s="129"/>
      <c r="IWB1399" s="129"/>
      <c r="IWC1399" s="129"/>
      <c r="IWD1399" s="129"/>
      <c r="IWE1399" s="129"/>
      <c r="IWF1399" s="129"/>
      <c r="IWG1399" s="129"/>
      <c r="IWH1399" s="129"/>
      <c r="IWI1399" s="129"/>
      <c r="IWJ1399" s="129"/>
      <c r="IWK1399" s="129"/>
      <c r="IWL1399" s="129"/>
      <c r="IWM1399" s="129"/>
      <c r="IWN1399" s="129"/>
      <c r="IWO1399" s="129"/>
      <c r="IWP1399" s="129"/>
      <c r="IWQ1399" s="129"/>
      <c r="IWR1399" s="129"/>
      <c r="IWS1399" s="129"/>
      <c r="IWT1399" s="129"/>
      <c r="IWU1399" s="129"/>
      <c r="IWV1399" s="129"/>
      <c r="IWW1399" s="129"/>
      <c r="IWX1399" s="129"/>
      <c r="IWY1399" s="129"/>
      <c r="IWZ1399" s="129"/>
      <c r="IXA1399" s="129"/>
      <c r="IXB1399" s="129"/>
      <c r="IXC1399" s="129"/>
      <c r="IXD1399" s="129"/>
      <c r="IXE1399" s="129"/>
      <c r="IXF1399" s="129"/>
      <c r="IXG1399" s="129"/>
      <c r="IXH1399" s="129"/>
      <c r="IXI1399" s="129"/>
      <c r="IXJ1399" s="129"/>
      <c r="IXK1399" s="129"/>
      <c r="IXL1399" s="129"/>
      <c r="IXM1399" s="129"/>
      <c r="IXN1399" s="129"/>
      <c r="IXO1399" s="129"/>
      <c r="IXP1399" s="129"/>
      <c r="IXQ1399" s="129"/>
      <c r="IXR1399" s="129"/>
      <c r="IXS1399" s="129"/>
      <c r="IXT1399" s="129"/>
      <c r="IXU1399" s="129"/>
      <c r="IXV1399" s="129"/>
      <c r="IXW1399" s="129"/>
      <c r="IXX1399" s="129"/>
      <c r="IXY1399" s="129"/>
      <c r="IXZ1399" s="129"/>
      <c r="IYA1399" s="129"/>
      <c r="IYB1399" s="129"/>
      <c r="IYC1399" s="129"/>
      <c r="IYD1399" s="129"/>
      <c r="IYE1399" s="129"/>
      <c r="IYF1399" s="129"/>
      <c r="IYG1399" s="129"/>
      <c r="IYH1399" s="129"/>
      <c r="IYI1399" s="129"/>
      <c r="IYJ1399" s="129"/>
      <c r="IYK1399" s="129"/>
      <c r="IYL1399" s="129"/>
      <c r="IYM1399" s="129"/>
      <c r="IYN1399" s="129"/>
      <c r="IYO1399" s="129"/>
      <c r="IYP1399" s="129"/>
      <c r="IYQ1399" s="129"/>
      <c r="IYR1399" s="129"/>
      <c r="IYS1399" s="129"/>
      <c r="IYT1399" s="129"/>
      <c r="IYU1399" s="129"/>
      <c r="IYV1399" s="129"/>
      <c r="IYW1399" s="129"/>
      <c r="IYX1399" s="129"/>
      <c r="IYY1399" s="129"/>
      <c r="IYZ1399" s="129"/>
      <c r="IZA1399" s="129"/>
      <c r="IZB1399" s="129"/>
      <c r="IZC1399" s="129"/>
      <c r="IZD1399" s="129"/>
      <c r="IZE1399" s="129"/>
      <c r="IZF1399" s="129"/>
      <c r="IZG1399" s="129"/>
      <c r="IZH1399" s="129"/>
      <c r="IZI1399" s="129"/>
      <c r="IZJ1399" s="129"/>
      <c r="IZK1399" s="129"/>
      <c r="IZL1399" s="129"/>
      <c r="IZM1399" s="129"/>
      <c r="IZN1399" s="129"/>
      <c r="IZO1399" s="129"/>
      <c r="IZP1399" s="129"/>
      <c r="IZQ1399" s="129"/>
      <c r="IZR1399" s="129"/>
      <c r="IZS1399" s="129"/>
      <c r="IZT1399" s="129"/>
      <c r="IZU1399" s="129"/>
      <c r="IZV1399" s="129"/>
      <c r="IZW1399" s="129"/>
      <c r="IZX1399" s="129"/>
      <c r="IZY1399" s="129"/>
      <c r="IZZ1399" s="129"/>
      <c r="JAA1399" s="129"/>
      <c r="JAB1399" s="129"/>
      <c r="JAC1399" s="129"/>
      <c r="JAD1399" s="129"/>
      <c r="JAE1399" s="129"/>
      <c r="JAF1399" s="129"/>
      <c r="JAG1399" s="129"/>
      <c r="JAH1399" s="129"/>
      <c r="JAI1399" s="129"/>
      <c r="JAJ1399" s="129"/>
      <c r="JAK1399" s="129"/>
      <c r="JAL1399" s="129"/>
      <c r="JAM1399" s="129"/>
      <c r="JAN1399" s="129"/>
      <c r="JAO1399" s="129"/>
      <c r="JAP1399" s="129"/>
      <c r="JAQ1399" s="129"/>
      <c r="JAR1399" s="129"/>
      <c r="JAS1399" s="129"/>
      <c r="JAT1399" s="129"/>
      <c r="JAU1399" s="129"/>
      <c r="JAV1399" s="129"/>
      <c r="JAW1399" s="129"/>
      <c r="JAX1399" s="129"/>
      <c r="JAY1399" s="129"/>
      <c r="JAZ1399" s="129"/>
      <c r="JBA1399" s="129"/>
      <c r="JBB1399" s="129"/>
      <c r="JBC1399" s="129"/>
      <c r="JBD1399" s="129"/>
      <c r="JBE1399" s="129"/>
      <c r="JBF1399" s="129"/>
      <c r="JBG1399" s="129"/>
      <c r="JBH1399" s="129"/>
      <c r="JBI1399" s="129"/>
      <c r="JBJ1399" s="129"/>
      <c r="JBK1399" s="129"/>
      <c r="JBL1399" s="129"/>
      <c r="JBM1399" s="129"/>
      <c r="JBN1399" s="129"/>
      <c r="JBO1399" s="129"/>
      <c r="JBP1399" s="129"/>
      <c r="JBQ1399" s="129"/>
      <c r="JBR1399" s="129"/>
      <c r="JBS1399" s="129"/>
      <c r="JBT1399" s="129"/>
      <c r="JBU1399" s="129"/>
      <c r="JBV1399" s="129"/>
      <c r="JBW1399" s="129"/>
      <c r="JBX1399" s="129"/>
      <c r="JBY1399" s="129"/>
      <c r="JBZ1399" s="129"/>
      <c r="JCA1399" s="129"/>
      <c r="JCB1399" s="129"/>
      <c r="JCC1399" s="129"/>
      <c r="JCD1399" s="129"/>
      <c r="JCE1399" s="129"/>
      <c r="JCF1399" s="129"/>
      <c r="JCG1399" s="129"/>
      <c r="JCH1399" s="129"/>
      <c r="JCI1399" s="129"/>
      <c r="JCJ1399" s="129"/>
      <c r="JCK1399" s="129"/>
      <c r="JCL1399" s="129"/>
      <c r="JCM1399" s="129"/>
      <c r="JCN1399" s="129"/>
      <c r="JCO1399" s="129"/>
      <c r="JCP1399" s="129"/>
      <c r="JCQ1399" s="129"/>
      <c r="JCR1399" s="129"/>
      <c r="JCS1399" s="129"/>
      <c r="JCT1399" s="129"/>
      <c r="JCU1399" s="129"/>
      <c r="JCV1399" s="129"/>
      <c r="JCW1399" s="129"/>
      <c r="JCX1399" s="129"/>
      <c r="JCY1399" s="129"/>
      <c r="JCZ1399" s="129"/>
      <c r="JDA1399" s="129"/>
      <c r="JDB1399" s="129"/>
      <c r="JDC1399" s="129"/>
      <c r="JDD1399" s="129"/>
      <c r="JDE1399" s="129"/>
      <c r="JDF1399" s="129"/>
      <c r="JDG1399" s="129"/>
      <c r="JDH1399" s="129"/>
      <c r="JDI1399" s="129"/>
      <c r="JDJ1399" s="129"/>
      <c r="JDK1399" s="129"/>
      <c r="JDL1399" s="129"/>
      <c r="JDM1399" s="129"/>
      <c r="JDN1399" s="129"/>
      <c r="JDO1399" s="129"/>
      <c r="JDP1399" s="129"/>
      <c r="JDQ1399" s="129"/>
      <c r="JDR1399" s="129"/>
      <c r="JDS1399" s="129"/>
      <c r="JDT1399" s="129"/>
      <c r="JDU1399" s="129"/>
      <c r="JDV1399" s="129"/>
      <c r="JDW1399" s="129"/>
      <c r="JDX1399" s="129"/>
      <c r="JDY1399" s="129"/>
      <c r="JDZ1399" s="129"/>
      <c r="JEA1399" s="129"/>
      <c r="JEB1399" s="129"/>
      <c r="JEC1399" s="129"/>
      <c r="JED1399" s="129"/>
      <c r="JEE1399" s="129"/>
      <c r="JEF1399" s="129"/>
      <c r="JEG1399" s="129"/>
      <c r="JEH1399" s="129"/>
      <c r="JEI1399" s="129"/>
      <c r="JEJ1399" s="129"/>
      <c r="JEK1399" s="129"/>
      <c r="JEL1399" s="129"/>
      <c r="JEM1399" s="129"/>
      <c r="JEN1399" s="129"/>
      <c r="JEO1399" s="129"/>
      <c r="JEP1399" s="129"/>
      <c r="JEQ1399" s="129"/>
      <c r="JER1399" s="129"/>
      <c r="JES1399" s="129"/>
      <c r="JET1399" s="129"/>
      <c r="JEU1399" s="129"/>
      <c r="JEV1399" s="129"/>
      <c r="JEW1399" s="129"/>
      <c r="JEX1399" s="129"/>
      <c r="JEY1399" s="129"/>
      <c r="JEZ1399" s="129"/>
      <c r="JFA1399" s="129"/>
      <c r="JFB1399" s="129"/>
      <c r="JFC1399" s="129"/>
      <c r="JFD1399" s="129"/>
      <c r="JFE1399" s="129"/>
      <c r="JFF1399" s="129"/>
      <c r="JFG1399" s="129"/>
      <c r="JFH1399" s="129"/>
      <c r="JFI1399" s="129"/>
      <c r="JFJ1399" s="129"/>
      <c r="JFK1399" s="129"/>
      <c r="JFL1399" s="129"/>
      <c r="JFM1399" s="129"/>
      <c r="JFN1399" s="129"/>
      <c r="JFO1399" s="129"/>
      <c r="JFP1399" s="129"/>
      <c r="JFQ1399" s="129"/>
      <c r="JFR1399" s="129"/>
      <c r="JFS1399" s="129"/>
      <c r="JFT1399" s="129"/>
      <c r="JFU1399" s="129"/>
      <c r="JFV1399" s="129"/>
      <c r="JFW1399" s="129"/>
      <c r="JFX1399" s="129"/>
      <c r="JFY1399" s="129"/>
      <c r="JFZ1399" s="129"/>
      <c r="JGA1399" s="129"/>
      <c r="JGB1399" s="129"/>
      <c r="JGC1399" s="129"/>
      <c r="JGD1399" s="129"/>
      <c r="JGE1399" s="129"/>
      <c r="JGF1399" s="129"/>
      <c r="JGG1399" s="129"/>
      <c r="JGH1399" s="129"/>
      <c r="JGI1399" s="129"/>
      <c r="JGJ1399" s="129"/>
      <c r="JGK1399" s="129"/>
      <c r="JGL1399" s="129"/>
      <c r="JGM1399" s="129"/>
      <c r="JGN1399" s="129"/>
      <c r="JGO1399" s="129"/>
      <c r="JGP1399" s="129"/>
      <c r="JGQ1399" s="129"/>
      <c r="JGR1399" s="129"/>
      <c r="JGS1399" s="129"/>
      <c r="JGT1399" s="129"/>
      <c r="JGU1399" s="129"/>
      <c r="JGV1399" s="129"/>
      <c r="JGW1399" s="129"/>
      <c r="JGX1399" s="129"/>
      <c r="JGY1399" s="129"/>
      <c r="JGZ1399" s="129"/>
      <c r="JHA1399" s="129"/>
      <c r="JHB1399" s="129"/>
      <c r="JHC1399" s="129"/>
      <c r="JHD1399" s="129"/>
      <c r="JHE1399" s="129"/>
      <c r="JHF1399" s="129"/>
      <c r="JHG1399" s="129"/>
      <c r="JHH1399" s="129"/>
      <c r="JHI1399" s="129"/>
      <c r="JHJ1399" s="129"/>
      <c r="JHK1399" s="129"/>
      <c r="JHL1399" s="129"/>
      <c r="JHM1399" s="129"/>
      <c r="JHN1399" s="129"/>
      <c r="JHO1399" s="129"/>
      <c r="JHP1399" s="129"/>
      <c r="JHQ1399" s="129"/>
      <c r="JHR1399" s="129"/>
      <c r="JHS1399" s="129"/>
      <c r="JHT1399" s="129"/>
      <c r="JHU1399" s="129"/>
      <c r="JHV1399" s="129"/>
      <c r="JHW1399" s="129"/>
      <c r="JHX1399" s="129"/>
      <c r="JHY1399" s="129"/>
      <c r="JHZ1399" s="129"/>
      <c r="JIA1399" s="129"/>
      <c r="JIB1399" s="129"/>
      <c r="JIC1399" s="129"/>
      <c r="JID1399" s="129"/>
      <c r="JIE1399" s="129"/>
      <c r="JIF1399" s="129"/>
      <c r="JIG1399" s="129"/>
      <c r="JIH1399" s="129"/>
      <c r="JII1399" s="129"/>
      <c r="JIJ1399" s="129"/>
      <c r="JIK1399" s="129"/>
      <c r="JIL1399" s="129"/>
      <c r="JIM1399" s="129"/>
      <c r="JIN1399" s="129"/>
      <c r="JIO1399" s="129"/>
      <c r="JIP1399" s="129"/>
      <c r="JIQ1399" s="129"/>
      <c r="JIR1399" s="129"/>
      <c r="JIS1399" s="129"/>
      <c r="JIT1399" s="129"/>
      <c r="JIU1399" s="129"/>
      <c r="JIV1399" s="129"/>
      <c r="JIW1399" s="129"/>
      <c r="JIX1399" s="129"/>
      <c r="JIY1399" s="129"/>
      <c r="JIZ1399" s="129"/>
      <c r="JJA1399" s="129"/>
      <c r="JJB1399" s="129"/>
      <c r="JJC1399" s="129"/>
      <c r="JJD1399" s="129"/>
      <c r="JJE1399" s="129"/>
      <c r="JJF1399" s="129"/>
      <c r="JJG1399" s="129"/>
      <c r="JJH1399" s="129"/>
      <c r="JJI1399" s="129"/>
      <c r="JJJ1399" s="129"/>
      <c r="JJK1399" s="129"/>
      <c r="JJL1399" s="129"/>
      <c r="JJM1399" s="129"/>
      <c r="JJN1399" s="129"/>
      <c r="JJO1399" s="129"/>
      <c r="JJP1399" s="129"/>
      <c r="JJQ1399" s="129"/>
      <c r="JJR1399" s="129"/>
      <c r="JJS1399" s="129"/>
      <c r="JJT1399" s="129"/>
      <c r="JJU1399" s="129"/>
      <c r="JJV1399" s="129"/>
      <c r="JJW1399" s="129"/>
      <c r="JJX1399" s="129"/>
      <c r="JJY1399" s="129"/>
      <c r="JJZ1399" s="129"/>
      <c r="JKA1399" s="129"/>
      <c r="JKB1399" s="129"/>
      <c r="JKC1399" s="129"/>
      <c r="JKD1399" s="129"/>
      <c r="JKE1399" s="129"/>
      <c r="JKF1399" s="129"/>
      <c r="JKG1399" s="129"/>
      <c r="JKH1399" s="129"/>
      <c r="JKI1399" s="129"/>
      <c r="JKJ1399" s="129"/>
      <c r="JKK1399" s="129"/>
      <c r="JKL1399" s="129"/>
      <c r="JKM1399" s="129"/>
      <c r="JKN1399" s="129"/>
      <c r="JKO1399" s="129"/>
      <c r="JKP1399" s="129"/>
      <c r="JKQ1399" s="129"/>
      <c r="JKR1399" s="129"/>
      <c r="JKS1399" s="129"/>
      <c r="JKT1399" s="129"/>
      <c r="JKU1399" s="129"/>
      <c r="JKV1399" s="129"/>
      <c r="JKW1399" s="129"/>
      <c r="JKX1399" s="129"/>
      <c r="JKY1399" s="129"/>
      <c r="JKZ1399" s="129"/>
      <c r="JLA1399" s="129"/>
      <c r="JLB1399" s="129"/>
      <c r="JLC1399" s="129"/>
      <c r="JLD1399" s="129"/>
      <c r="JLE1399" s="129"/>
      <c r="JLF1399" s="129"/>
      <c r="JLG1399" s="129"/>
      <c r="JLH1399" s="129"/>
      <c r="JLI1399" s="129"/>
      <c r="JLJ1399" s="129"/>
      <c r="JLK1399" s="129"/>
      <c r="JLL1399" s="129"/>
      <c r="JLM1399" s="129"/>
      <c r="JLN1399" s="129"/>
      <c r="JLO1399" s="129"/>
      <c r="JLP1399" s="129"/>
      <c r="JLQ1399" s="129"/>
      <c r="JLR1399" s="129"/>
      <c r="JLS1399" s="129"/>
      <c r="JLT1399" s="129"/>
      <c r="JLU1399" s="129"/>
      <c r="JLV1399" s="129"/>
      <c r="JLW1399" s="129"/>
      <c r="JLX1399" s="129"/>
      <c r="JLY1399" s="129"/>
      <c r="JLZ1399" s="129"/>
      <c r="JMA1399" s="129"/>
      <c r="JMB1399" s="129"/>
      <c r="JMC1399" s="129"/>
      <c r="JMD1399" s="129"/>
      <c r="JME1399" s="129"/>
      <c r="JMF1399" s="129"/>
      <c r="JMG1399" s="129"/>
      <c r="JMH1399" s="129"/>
      <c r="JMI1399" s="129"/>
      <c r="JMJ1399" s="129"/>
      <c r="JMK1399" s="129"/>
      <c r="JML1399" s="129"/>
      <c r="JMM1399" s="129"/>
      <c r="JMN1399" s="129"/>
      <c r="JMO1399" s="129"/>
      <c r="JMP1399" s="129"/>
      <c r="JMQ1399" s="129"/>
      <c r="JMR1399" s="129"/>
      <c r="JMS1399" s="129"/>
      <c r="JMT1399" s="129"/>
      <c r="JMU1399" s="129"/>
      <c r="JMV1399" s="129"/>
      <c r="JMW1399" s="129"/>
      <c r="JMX1399" s="129"/>
      <c r="JMY1399" s="129"/>
      <c r="JMZ1399" s="129"/>
      <c r="JNA1399" s="129"/>
      <c r="JNB1399" s="129"/>
      <c r="JNC1399" s="129"/>
      <c r="JND1399" s="129"/>
      <c r="JNE1399" s="129"/>
      <c r="JNF1399" s="129"/>
      <c r="JNG1399" s="129"/>
      <c r="JNH1399" s="129"/>
      <c r="JNI1399" s="129"/>
      <c r="JNJ1399" s="129"/>
      <c r="JNK1399" s="129"/>
      <c r="JNL1399" s="129"/>
      <c r="JNM1399" s="129"/>
      <c r="JNN1399" s="129"/>
      <c r="JNO1399" s="129"/>
      <c r="JNP1399" s="129"/>
      <c r="JNQ1399" s="129"/>
      <c r="JNR1399" s="129"/>
      <c r="JNS1399" s="129"/>
      <c r="JNT1399" s="129"/>
      <c r="JNU1399" s="129"/>
      <c r="JNV1399" s="129"/>
      <c r="JNW1399" s="129"/>
      <c r="JNX1399" s="129"/>
      <c r="JNY1399" s="129"/>
      <c r="JNZ1399" s="129"/>
      <c r="JOA1399" s="129"/>
      <c r="JOB1399" s="129"/>
      <c r="JOC1399" s="129"/>
      <c r="JOD1399" s="129"/>
      <c r="JOE1399" s="129"/>
      <c r="JOF1399" s="129"/>
      <c r="JOG1399" s="129"/>
      <c r="JOH1399" s="129"/>
      <c r="JOI1399" s="129"/>
      <c r="JOJ1399" s="129"/>
      <c r="JOK1399" s="129"/>
      <c r="JOL1399" s="129"/>
      <c r="JOM1399" s="129"/>
      <c r="JON1399" s="129"/>
      <c r="JOO1399" s="129"/>
      <c r="JOP1399" s="129"/>
      <c r="JOQ1399" s="129"/>
      <c r="JOR1399" s="129"/>
      <c r="JOS1399" s="129"/>
      <c r="JOT1399" s="129"/>
      <c r="JOU1399" s="129"/>
      <c r="JOV1399" s="129"/>
      <c r="JOW1399" s="129"/>
      <c r="JOX1399" s="129"/>
      <c r="JOY1399" s="129"/>
      <c r="JOZ1399" s="129"/>
      <c r="JPA1399" s="129"/>
      <c r="JPB1399" s="129"/>
      <c r="JPC1399" s="129"/>
      <c r="JPD1399" s="129"/>
      <c r="JPE1399" s="129"/>
      <c r="JPF1399" s="129"/>
      <c r="JPG1399" s="129"/>
      <c r="JPH1399" s="129"/>
      <c r="JPI1399" s="129"/>
      <c r="JPJ1399" s="129"/>
      <c r="JPK1399" s="129"/>
      <c r="JPL1399" s="129"/>
      <c r="JPM1399" s="129"/>
      <c r="JPN1399" s="129"/>
      <c r="JPO1399" s="129"/>
      <c r="JPP1399" s="129"/>
      <c r="JPQ1399" s="129"/>
      <c r="JPR1399" s="129"/>
      <c r="JPS1399" s="129"/>
      <c r="JPT1399" s="129"/>
      <c r="JPU1399" s="129"/>
      <c r="JPV1399" s="129"/>
      <c r="JPW1399" s="129"/>
      <c r="JPX1399" s="129"/>
      <c r="JPY1399" s="129"/>
      <c r="JPZ1399" s="129"/>
      <c r="JQA1399" s="129"/>
      <c r="JQB1399" s="129"/>
      <c r="JQC1399" s="129"/>
      <c r="JQD1399" s="129"/>
      <c r="JQE1399" s="129"/>
      <c r="JQF1399" s="129"/>
      <c r="JQG1399" s="129"/>
      <c r="JQH1399" s="129"/>
      <c r="JQI1399" s="129"/>
      <c r="JQJ1399" s="129"/>
      <c r="JQK1399" s="129"/>
      <c r="JQL1399" s="129"/>
      <c r="JQM1399" s="129"/>
      <c r="JQN1399" s="129"/>
      <c r="JQO1399" s="129"/>
      <c r="JQP1399" s="129"/>
      <c r="JQQ1399" s="129"/>
      <c r="JQR1399" s="129"/>
      <c r="JQS1399" s="129"/>
      <c r="JQT1399" s="129"/>
      <c r="JQU1399" s="129"/>
      <c r="JQV1399" s="129"/>
      <c r="JQW1399" s="129"/>
      <c r="JQX1399" s="129"/>
      <c r="JQY1399" s="129"/>
      <c r="JQZ1399" s="129"/>
      <c r="JRA1399" s="129"/>
      <c r="JRB1399" s="129"/>
      <c r="JRC1399" s="129"/>
      <c r="JRD1399" s="129"/>
      <c r="JRE1399" s="129"/>
      <c r="JRF1399" s="129"/>
      <c r="JRG1399" s="129"/>
      <c r="JRH1399" s="129"/>
      <c r="JRI1399" s="129"/>
      <c r="JRJ1399" s="129"/>
      <c r="JRK1399" s="129"/>
      <c r="JRL1399" s="129"/>
      <c r="JRM1399" s="129"/>
      <c r="JRN1399" s="129"/>
      <c r="JRO1399" s="129"/>
      <c r="JRP1399" s="129"/>
      <c r="JRQ1399" s="129"/>
      <c r="JRR1399" s="129"/>
      <c r="JRS1399" s="129"/>
      <c r="JRT1399" s="129"/>
      <c r="JRU1399" s="129"/>
      <c r="JRV1399" s="129"/>
      <c r="JRW1399" s="129"/>
      <c r="JRX1399" s="129"/>
      <c r="JRY1399" s="129"/>
      <c r="JRZ1399" s="129"/>
      <c r="JSA1399" s="129"/>
      <c r="JSB1399" s="129"/>
      <c r="JSC1399" s="129"/>
      <c r="JSD1399" s="129"/>
      <c r="JSE1399" s="129"/>
      <c r="JSF1399" s="129"/>
      <c r="JSG1399" s="129"/>
      <c r="JSH1399" s="129"/>
      <c r="JSI1399" s="129"/>
      <c r="JSJ1399" s="129"/>
      <c r="JSK1399" s="129"/>
      <c r="JSL1399" s="129"/>
      <c r="JSM1399" s="129"/>
      <c r="JSN1399" s="129"/>
      <c r="JSO1399" s="129"/>
      <c r="JSP1399" s="129"/>
      <c r="JSQ1399" s="129"/>
      <c r="JSR1399" s="129"/>
      <c r="JSS1399" s="129"/>
      <c r="JST1399" s="129"/>
      <c r="JSU1399" s="129"/>
      <c r="JSV1399" s="129"/>
      <c r="JSW1399" s="129"/>
      <c r="JSX1399" s="129"/>
      <c r="JSY1399" s="129"/>
      <c r="JSZ1399" s="129"/>
      <c r="JTA1399" s="129"/>
      <c r="JTB1399" s="129"/>
      <c r="JTC1399" s="129"/>
      <c r="JTD1399" s="129"/>
      <c r="JTE1399" s="129"/>
      <c r="JTF1399" s="129"/>
      <c r="JTG1399" s="129"/>
      <c r="JTH1399" s="129"/>
      <c r="JTI1399" s="129"/>
      <c r="JTJ1399" s="129"/>
      <c r="JTK1399" s="129"/>
      <c r="JTL1399" s="129"/>
      <c r="JTM1399" s="129"/>
      <c r="JTN1399" s="129"/>
      <c r="JTO1399" s="129"/>
      <c r="JTP1399" s="129"/>
      <c r="JTQ1399" s="129"/>
      <c r="JTR1399" s="129"/>
      <c r="JTS1399" s="129"/>
      <c r="JTT1399" s="129"/>
      <c r="JTU1399" s="129"/>
      <c r="JTV1399" s="129"/>
      <c r="JTW1399" s="129"/>
      <c r="JTX1399" s="129"/>
      <c r="JTY1399" s="129"/>
      <c r="JTZ1399" s="129"/>
      <c r="JUA1399" s="129"/>
      <c r="JUB1399" s="129"/>
      <c r="JUC1399" s="129"/>
      <c r="JUD1399" s="129"/>
      <c r="JUE1399" s="129"/>
      <c r="JUF1399" s="129"/>
      <c r="JUG1399" s="129"/>
      <c r="JUH1399" s="129"/>
      <c r="JUI1399" s="129"/>
      <c r="JUJ1399" s="129"/>
      <c r="JUK1399" s="129"/>
      <c r="JUL1399" s="129"/>
      <c r="JUM1399" s="129"/>
      <c r="JUN1399" s="129"/>
      <c r="JUO1399" s="129"/>
      <c r="JUP1399" s="129"/>
      <c r="JUQ1399" s="129"/>
      <c r="JUR1399" s="129"/>
      <c r="JUS1399" s="129"/>
      <c r="JUT1399" s="129"/>
      <c r="JUU1399" s="129"/>
      <c r="JUV1399" s="129"/>
      <c r="JUW1399" s="129"/>
      <c r="JUX1399" s="129"/>
      <c r="JUY1399" s="129"/>
      <c r="JUZ1399" s="129"/>
      <c r="JVA1399" s="129"/>
      <c r="JVB1399" s="129"/>
      <c r="JVC1399" s="129"/>
      <c r="JVD1399" s="129"/>
      <c r="JVE1399" s="129"/>
      <c r="JVF1399" s="129"/>
      <c r="JVG1399" s="129"/>
      <c r="JVH1399" s="129"/>
      <c r="JVI1399" s="129"/>
      <c r="JVJ1399" s="129"/>
      <c r="JVK1399" s="129"/>
      <c r="JVL1399" s="129"/>
      <c r="JVM1399" s="129"/>
      <c r="JVN1399" s="129"/>
      <c r="JVO1399" s="129"/>
      <c r="JVP1399" s="129"/>
      <c r="JVQ1399" s="129"/>
      <c r="JVR1399" s="129"/>
      <c r="JVS1399" s="129"/>
      <c r="JVT1399" s="129"/>
      <c r="JVU1399" s="129"/>
      <c r="JVV1399" s="129"/>
      <c r="JVW1399" s="129"/>
      <c r="JVX1399" s="129"/>
      <c r="JVY1399" s="129"/>
      <c r="JVZ1399" s="129"/>
      <c r="JWA1399" s="129"/>
      <c r="JWB1399" s="129"/>
      <c r="JWC1399" s="129"/>
      <c r="JWD1399" s="129"/>
      <c r="JWE1399" s="129"/>
      <c r="JWF1399" s="129"/>
      <c r="JWG1399" s="129"/>
      <c r="JWH1399" s="129"/>
      <c r="JWI1399" s="129"/>
      <c r="JWJ1399" s="129"/>
      <c r="JWK1399" s="129"/>
      <c r="JWL1399" s="129"/>
      <c r="JWM1399" s="129"/>
      <c r="JWN1399" s="129"/>
      <c r="JWO1399" s="129"/>
      <c r="JWP1399" s="129"/>
      <c r="JWQ1399" s="129"/>
      <c r="JWR1399" s="129"/>
      <c r="JWS1399" s="129"/>
      <c r="JWT1399" s="129"/>
      <c r="JWU1399" s="129"/>
      <c r="JWV1399" s="129"/>
      <c r="JWW1399" s="129"/>
      <c r="JWX1399" s="129"/>
      <c r="JWY1399" s="129"/>
      <c r="JWZ1399" s="129"/>
      <c r="JXA1399" s="129"/>
      <c r="JXB1399" s="129"/>
      <c r="JXC1399" s="129"/>
      <c r="JXD1399" s="129"/>
      <c r="JXE1399" s="129"/>
      <c r="JXF1399" s="129"/>
      <c r="JXG1399" s="129"/>
      <c r="JXH1399" s="129"/>
      <c r="JXI1399" s="129"/>
      <c r="JXJ1399" s="129"/>
      <c r="JXK1399" s="129"/>
      <c r="JXL1399" s="129"/>
      <c r="JXM1399" s="129"/>
      <c r="JXN1399" s="129"/>
      <c r="JXO1399" s="129"/>
      <c r="JXP1399" s="129"/>
      <c r="JXQ1399" s="129"/>
      <c r="JXR1399" s="129"/>
      <c r="JXS1399" s="129"/>
      <c r="JXT1399" s="129"/>
      <c r="JXU1399" s="129"/>
      <c r="JXV1399" s="129"/>
      <c r="JXW1399" s="129"/>
      <c r="JXX1399" s="129"/>
      <c r="JXY1399" s="129"/>
      <c r="JXZ1399" s="129"/>
      <c r="JYA1399" s="129"/>
      <c r="JYB1399" s="129"/>
      <c r="JYC1399" s="129"/>
      <c r="JYD1399" s="129"/>
      <c r="JYE1399" s="129"/>
      <c r="JYF1399" s="129"/>
      <c r="JYG1399" s="129"/>
      <c r="JYH1399" s="129"/>
      <c r="JYI1399" s="129"/>
      <c r="JYJ1399" s="129"/>
      <c r="JYK1399" s="129"/>
      <c r="JYL1399" s="129"/>
      <c r="JYM1399" s="129"/>
      <c r="JYN1399" s="129"/>
      <c r="JYO1399" s="129"/>
      <c r="JYP1399" s="129"/>
      <c r="JYQ1399" s="129"/>
      <c r="JYR1399" s="129"/>
      <c r="JYS1399" s="129"/>
      <c r="JYT1399" s="129"/>
      <c r="JYU1399" s="129"/>
      <c r="JYV1399" s="129"/>
      <c r="JYW1399" s="129"/>
      <c r="JYX1399" s="129"/>
      <c r="JYY1399" s="129"/>
      <c r="JYZ1399" s="129"/>
      <c r="JZA1399" s="129"/>
      <c r="JZB1399" s="129"/>
      <c r="JZC1399" s="129"/>
      <c r="JZD1399" s="129"/>
      <c r="JZE1399" s="129"/>
      <c r="JZF1399" s="129"/>
      <c r="JZG1399" s="129"/>
      <c r="JZH1399" s="129"/>
      <c r="JZI1399" s="129"/>
      <c r="JZJ1399" s="129"/>
      <c r="JZK1399" s="129"/>
      <c r="JZL1399" s="129"/>
      <c r="JZM1399" s="129"/>
      <c r="JZN1399" s="129"/>
      <c r="JZO1399" s="129"/>
      <c r="JZP1399" s="129"/>
      <c r="JZQ1399" s="129"/>
      <c r="JZR1399" s="129"/>
      <c r="JZS1399" s="129"/>
      <c r="JZT1399" s="129"/>
      <c r="JZU1399" s="129"/>
      <c r="JZV1399" s="129"/>
      <c r="JZW1399" s="129"/>
      <c r="JZX1399" s="129"/>
      <c r="JZY1399" s="129"/>
      <c r="JZZ1399" s="129"/>
      <c r="KAA1399" s="129"/>
      <c r="KAB1399" s="129"/>
      <c r="KAC1399" s="129"/>
      <c r="KAD1399" s="129"/>
      <c r="KAE1399" s="129"/>
      <c r="KAF1399" s="129"/>
      <c r="KAG1399" s="129"/>
      <c r="KAH1399" s="129"/>
      <c r="KAI1399" s="129"/>
      <c r="KAJ1399" s="129"/>
      <c r="KAK1399" s="129"/>
      <c r="KAL1399" s="129"/>
      <c r="KAM1399" s="129"/>
      <c r="KAN1399" s="129"/>
      <c r="KAO1399" s="129"/>
      <c r="KAP1399" s="129"/>
      <c r="KAQ1399" s="129"/>
      <c r="KAR1399" s="129"/>
      <c r="KAS1399" s="129"/>
      <c r="KAT1399" s="129"/>
      <c r="KAU1399" s="129"/>
      <c r="KAV1399" s="129"/>
      <c r="KAW1399" s="129"/>
      <c r="KAX1399" s="129"/>
      <c r="KAY1399" s="129"/>
      <c r="KAZ1399" s="129"/>
      <c r="KBA1399" s="129"/>
      <c r="KBB1399" s="129"/>
      <c r="KBC1399" s="129"/>
      <c r="KBD1399" s="129"/>
      <c r="KBE1399" s="129"/>
      <c r="KBF1399" s="129"/>
      <c r="KBG1399" s="129"/>
      <c r="KBH1399" s="129"/>
      <c r="KBI1399" s="129"/>
      <c r="KBJ1399" s="129"/>
      <c r="KBK1399" s="129"/>
      <c r="KBL1399" s="129"/>
      <c r="KBM1399" s="129"/>
      <c r="KBN1399" s="129"/>
      <c r="KBO1399" s="129"/>
      <c r="KBP1399" s="129"/>
      <c r="KBQ1399" s="129"/>
      <c r="KBR1399" s="129"/>
      <c r="KBS1399" s="129"/>
      <c r="KBT1399" s="129"/>
      <c r="KBU1399" s="129"/>
      <c r="KBV1399" s="129"/>
      <c r="KBW1399" s="129"/>
      <c r="KBX1399" s="129"/>
      <c r="KBY1399" s="129"/>
      <c r="KBZ1399" s="129"/>
      <c r="KCA1399" s="129"/>
      <c r="KCB1399" s="129"/>
      <c r="KCC1399" s="129"/>
      <c r="KCD1399" s="129"/>
      <c r="KCE1399" s="129"/>
      <c r="KCF1399" s="129"/>
      <c r="KCG1399" s="129"/>
      <c r="KCH1399" s="129"/>
      <c r="KCI1399" s="129"/>
      <c r="KCJ1399" s="129"/>
      <c r="KCK1399" s="129"/>
      <c r="KCL1399" s="129"/>
      <c r="KCM1399" s="129"/>
      <c r="KCN1399" s="129"/>
      <c r="KCO1399" s="129"/>
      <c r="KCP1399" s="129"/>
      <c r="KCQ1399" s="129"/>
      <c r="KCR1399" s="129"/>
      <c r="KCS1399" s="129"/>
      <c r="KCT1399" s="129"/>
      <c r="KCU1399" s="129"/>
      <c r="KCV1399" s="129"/>
      <c r="KCW1399" s="129"/>
      <c r="KCX1399" s="129"/>
      <c r="KCY1399" s="129"/>
      <c r="KCZ1399" s="129"/>
      <c r="KDA1399" s="129"/>
      <c r="KDB1399" s="129"/>
      <c r="KDC1399" s="129"/>
      <c r="KDD1399" s="129"/>
      <c r="KDE1399" s="129"/>
      <c r="KDF1399" s="129"/>
      <c r="KDG1399" s="129"/>
      <c r="KDH1399" s="129"/>
      <c r="KDI1399" s="129"/>
      <c r="KDJ1399" s="129"/>
      <c r="KDK1399" s="129"/>
      <c r="KDL1399" s="129"/>
      <c r="KDM1399" s="129"/>
      <c r="KDN1399" s="129"/>
      <c r="KDO1399" s="129"/>
      <c r="KDP1399" s="129"/>
      <c r="KDQ1399" s="129"/>
      <c r="KDR1399" s="129"/>
      <c r="KDS1399" s="129"/>
      <c r="KDT1399" s="129"/>
      <c r="KDU1399" s="129"/>
      <c r="KDV1399" s="129"/>
      <c r="KDW1399" s="129"/>
      <c r="KDX1399" s="129"/>
      <c r="KDY1399" s="129"/>
      <c r="KDZ1399" s="129"/>
      <c r="KEA1399" s="129"/>
      <c r="KEB1399" s="129"/>
      <c r="KEC1399" s="129"/>
      <c r="KED1399" s="129"/>
      <c r="KEE1399" s="129"/>
      <c r="KEF1399" s="129"/>
      <c r="KEG1399" s="129"/>
      <c r="KEH1399" s="129"/>
      <c r="KEI1399" s="129"/>
      <c r="KEJ1399" s="129"/>
      <c r="KEK1399" s="129"/>
      <c r="KEL1399" s="129"/>
      <c r="KEM1399" s="129"/>
      <c r="KEN1399" s="129"/>
      <c r="KEO1399" s="129"/>
      <c r="KEP1399" s="129"/>
      <c r="KEQ1399" s="129"/>
      <c r="KER1399" s="129"/>
      <c r="KES1399" s="129"/>
      <c r="KET1399" s="129"/>
      <c r="KEU1399" s="129"/>
      <c r="KEV1399" s="129"/>
      <c r="KEW1399" s="129"/>
      <c r="KEX1399" s="129"/>
      <c r="KEY1399" s="129"/>
      <c r="KEZ1399" s="129"/>
      <c r="KFA1399" s="129"/>
      <c r="KFB1399" s="129"/>
      <c r="KFC1399" s="129"/>
      <c r="KFD1399" s="129"/>
      <c r="KFE1399" s="129"/>
      <c r="KFF1399" s="129"/>
      <c r="KFG1399" s="129"/>
      <c r="KFH1399" s="129"/>
      <c r="KFI1399" s="129"/>
      <c r="KFJ1399" s="129"/>
      <c r="KFK1399" s="129"/>
      <c r="KFL1399" s="129"/>
      <c r="KFM1399" s="129"/>
      <c r="KFN1399" s="129"/>
      <c r="KFO1399" s="129"/>
      <c r="KFP1399" s="129"/>
      <c r="KFQ1399" s="129"/>
      <c r="KFR1399" s="129"/>
      <c r="KFS1399" s="129"/>
      <c r="KFT1399" s="129"/>
      <c r="KFU1399" s="129"/>
      <c r="KFV1399" s="129"/>
      <c r="KFW1399" s="129"/>
      <c r="KFX1399" s="129"/>
      <c r="KFY1399" s="129"/>
      <c r="KFZ1399" s="129"/>
      <c r="KGA1399" s="129"/>
      <c r="KGB1399" s="129"/>
      <c r="KGC1399" s="129"/>
      <c r="KGD1399" s="129"/>
      <c r="KGE1399" s="129"/>
      <c r="KGF1399" s="129"/>
      <c r="KGG1399" s="129"/>
      <c r="KGH1399" s="129"/>
      <c r="KGI1399" s="129"/>
      <c r="KGJ1399" s="129"/>
      <c r="KGK1399" s="129"/>
      <c r="KGL1399" s="129"/>
      <c r="KGM1399" s="129"/>
      <c r="KGN1399" s="129"/>
      <c r="KGO1399" s="129"/>
      <c r="KGP1399" s="129"/>
      <c r="KGQ1399" s="129"/>
      <c r="KGR1399" s="129"/>
      <c r="KGS1399" s="129"/>
      <c r="KGT1399" s="129"/>
      <c r="KGU1399" s="129"/>
      <c r="KGV1399" s="129"/>
      <c r="KGW1399" s="129"/>
      <c r="KGX1399" s="129"/>
      <c r="KGY1399" s="129"/>
      <c r="KGZ1399" s="129"/>
      <c r="KHA1399" s="129"/>
      <c r="KHB1399" s="129"/>
      <c r="KHC1399" s="129"/>
      <c r="KHD1399" s="129"/>
      <c r="KHE1399" s="129"/>
      <c r="KHF1399" s="129"/>
      <c r="KHG1399" s="129"/>
      <c r="KHH1399" s="129"/>
      <c r="KHI1399" s="129"/>
      <c r="KHJ1399" s="129"/>
      <c r="KHK1399" s="129"/>
      <c r="KHL1399" s="129"/>
      <c r="KHM1399" s="129"/>
      <c r="KHN1399" s="129"/>
      <c r="KHO1399" s="129"/>
      <c r="KHP1399" s="129"/>
      <c r="KHQ1399" s="129"/>
      <c r="KHR1399" s="129"/>
      <c r="KHS1399" s="129"/>
      <c r="KHT1399" s="129"/>
      <c r="KHU1399" s="129"/>
      <c r="KHV1399" s="129"/>
      <c r="KHW1399" s="129"/>
      <c r="KHX1399" s="129"/>
      <c r="KHY1399" s="129"/>
      <c r="KHZ1399" s="129"/>
      <c r="KIA1399" s="129"/>
      <c r="KIB1399" s="129"/>
      <c r="KIC1399" s="129"/>
      <c r="KID1399" s="129"/>
      <c r="KIE1399" s="129"/>
      <c r="KIF1399" s="129"/>
      <c r="KIG1399" s="129"/>
      <c r="KIH1399" s="129"/>
      <c r="KII1399" s="129"/>
      <c r="KIJ1399" s="129"/>
      <c r="KIK1399" s="129"/>
      <c r="KIL1399" s="129"/>
      <c r="KIM1399" s="129"/>
      <c r="KIN1399" s="129"/>
      <c r="KIO1399" s="129"/>
      <c r="KIP1399" s="129"/>
      <c r="KIQ1399" s="129"/>
      <c r="KIR1399" s="129"/>
      <c r="KIS1399" s="129"/>
      <c r="KIT1399" s="129"/>
      <c r="KIU1399" s="129"/>
      <c r="KIV1399" s="129"/>
      <c r="KIW1399" s="129"/>
      <c r="KIX1399" s="129"/>
      <c r="KIY1399" s="129"/>
      <c r="KIZ1399" s="129"/>
      <c r="KJA1399" s="129"/>
      <c r="KJB1399" s="129"/>
      <c r="KJC1399" s="129"/>
      <c r="KJD1399" s="129"/>
      <c r="KJE1399" s="129"/>
      <c r="KJF1399" s="129"/>
      <c r="KJG1399" s="129"/>
      <c r="KJH1399" s="129"/>
      <c r="KJI1399" s="129"/>
      <c r="KJJ1399" s="129"/>
      <c r="KJK1399" s="129"/>
      <c r="KJL1399" s="129"/>
      <c r="KJM1399" s="129"/>
      <c r="KJN1399" s="129"/>
      <c r="KJO1399" s="129"/>
      <c r="KJP1399" s="129"/>
      <c r="KJQ1399" s="129"/>
      <c r="KJR1399" s="129"/>
      <c r="KJS1399" s="129"/>
      <c r="KJT1399" s="129"/>
      <c r="KJU1399" s="129"/>
      <c r="KJV1399" s="129"/>
      <c r="KJW1399" s="129"/>
      <c r="KJX1399" s="129"/>
      <c r="KJY1399" s="129"/>
      <c r="KJZ1399" s="129"/>
      <c r="KKA1399" s="129"/>
      <c r="KKB1399" s="129"/>
      <c r="KKC1399" s="129"/>
      <c r="KKD1399" s="129"/>
      <c r="KKE1399" s="129"/>
      <c r="KKF1399" s="129"/>
      <c r="KKG1399" s="129"/>
      <c r="KKH1399" s="129"/>
      <c r="KKI1399" s="129"/>
      <c r="KKJ1399" s="129"/>
      <c r="KKK1399" s="129"/>
      <c r="KKL1399" s="129"/>
      <c r="KKM1399" s="129"/>
      <c r="KKN1399" s="129"/>
      <c r="KKO1399" s="129"/>
      <c r="KKP1399" s="129"/>
      <c r="KKQ1399" s="129"/>
      <c r="KKR1399" s="129"/>
      <c r="KKS1399" s="129"/>
      <c r="KKT1399" s="129"/>
      <c r="KKU1399" s="129"/>
      <c r="KKV1399" s="129"/>
      <c r="KKW1399" s="129"/>
      <c r="KKX1399" s="129"/>
      <c r="KKY1399" s="129"/>
      <c r="KKZ1399" s="129"/>
      <c r="KLA1399" s="129"/>
      <c r="KLB1399" s="129"/>
      <c r="KLC1399" s="129"/>
      <c r="KLD1399" s="129"/>
      <c r="KLE1399" s="129"/>
      <c r="KLF1399" s="129"/>
      <c r="KLG1399" s="129"/>
      <c r="KLH1399" s="129"/>
      <c r="KLI1399" s="129"/>
      <c r="KLJ1399" s="129"/>
      <c r="KLK1399" s="129"/>
      <c r="KLL1399" s="129"/>
      <c r="KLM1399" s="129"/>
      <c r="KLN1399" s="129"/>
      <c r="KLO1399" s="129"/>
      <c r="KLP1399" s="129"/>
      <c r="KLQ1399" s="129"/>
      <c r="KLR1399" s="129"/>
      <c r="KLS1399" s="129"/>
      <c r="KLT1399" s="129"/>
      <c r="KLU1399" s="129"/>
      <c r="KLV1399" s="129"/>
      <c r="KLW1399" s="129"/>
      <c r="KLX1399" s="129"/>
      <c r="KLY1399" s="129"/>
      <c r="KLZ1399" s="129"/>
      <c r="KMA1399" s="129"/>
      <c r="KMB1399" s="129"/>
      <c r="KMC1399" s="129"/>
      <c r="KMD1399" s="129"/>
      <c r="KME1399" s="129"/>
      <c r="KMF1399" s="129"/>
      <c r="KMG1399" s="129"/>
      <c r="KMH1399" s="129"/>
      <c r="KMI1399" s="129"/>
      <c r="KMJ1399" s="129"/>
      <c r="KMK1399" s="129"/>
      <c r="KML1399" s="129"/>
      <c r="KMM1399" s="129"/>
      <c r="KMN1399" s="129"/>
      <c r="KMO1399" s="129"/>
      <c r="KMP1399" s="129"/>
      <c r="KMQ1399" s="129"/>
      <c r="KMR1399" s="129"/>
      <c r="KMS1399" s="129"/>
      <c r="KMT1399" s="129"/>
      <c r="KMU1399" s="129"/>
      <c r="KMV1399" s="129"/>
      <c r="KMW1399" s="129"/>
      <c r="KMX1399" s="129"/>
      <c r="KMY1399" s="129"/>
      <c r="KMZ1399" s="129"/>
      <c r="KNA1399" s="129"/>
      <c r="KNB1399" s="129"/>
      <c r="KNC1399" s="129"/>
      <c r="KND1399" s="129"/>
      <c r="KNE1399" s="129"/>
      <c r="KNF1399" s="129"/>
      <c r="KNG1399" s="129"/>
      <c r="KNH1399" s="129"/>
      <c r="KNI1399" s="129"/>
      <c r="KNJ1399" s="129"/>
      <c r="KNK1399" s="129"/>
      <c r="KNL1399" s="129"/>
      <c r="KNM1399" s="129"/>
      <c r="KNN1399" s="129"/>
      <c r="KNO1399" s="129"/>
      <c r="KNP1399" s="129"/>
      <c r="KNQ1399" s="129"/>
      <c r="KNR1399" s="129"/>
      <c r="KNS1399" s="129"/>
      <c r="KNT1399" s="129"/>
      <c r="KNU1399" s="129"/>
      <c r="KNV1399" s="129"/>
      <c r="KNW1399" s="129"/>
      <c r="KNX1399" s="129"/>
      <c r="KNY1399" s="129"/>
      <c r="KNZ1399" s="129"/>
      <c r="KOA1399" s="129"/>
      <c r="KOB1399" s="129"/>
      <c r="KOC1399" s="129"/>
      <c r="KOD1399" s="129"/>
      <c r="KOE1399" s="129"/>
      <c r="KOF1399" s="129"/>
      <c r="KOG1399" s="129"/>
      <c r="KOH1399" s="129"/>
      <c r="KOI1399" s="129"/>
      <c r="KOJ1399" s="129"/>
      <c r="KOK1399" s="129"/>
      <c r="KOL1399" s="129"/>
      <c r="KOM1399" s="129"/>
      <c r="KON1399" s="129"/>
      <c r="KOO1399" s="129"/>
      <c r="KOP1399" s="129"/>
      <c r="KOQ1399" s="129"/>
      <c r="KOR1399" s="129"/>
      <c r="KOS1399" s="129"/>
      <c r="KOT1399" s="129"/>
      <c r="KOU1399" s="129"/>
      <c r="KOV1399" s="129"/>
      <c r="KOW1399" s="129"/>
      <c r="KOX1399" s="129"/>
      <c r="KOY1399" s="129"/>
      <c r="KOZ1399" s="129"/>
      <c r="KPA1399" s="129"/>
      <c r="KPB1399" s="129"/>
      <c r="KPC1399" s="129"/>
      <c r="KPD1399" s="129"/>
      <c r="KPE1399" s="129"/>
      <c r="KPF1399" s="129"/>
      <c r="KPG1399" s="129"/>
      <c r="KPH1399" s="129"/>
      <c r="KPI1399" s="129"/>
      <c r="KPJ1399" s="129"/>
      <c r="KPK1399" s="129"/>
      <c r="KPL1399" s="129"/>
      <c r="KPM1399" s="129"/>
      <c r="KPN1399" s="129"/>
      <c r="KPO1399" s="129"/>
      <c r="KPP1399" s="129"/>
      <c r="KPQ1399" s="129"/>
      <c r="KPR1399" s="129"/>
      <c r="KPS1399" s="129"/>
      <c r="KPT1399" s="129"/>
      <c r="KPU1399" s="129"/>
      <c r="KPV1399" s="129"/>
      <c r="KPW1399" s="129"/>
      <c r="KPX1399" s="129"/>
      <c r="KPY1399" s="129"/>
      <c r="KPZ1399" s="129"/>
      <c r="KQA1399" s="129"/>
      <c r="KQB1399" s="129"/>
      <c r="KQC1399" s="129"/>
      <c r="KQD1399" s="129"/>
      <c r="KQE1399" s="129"/>
      <c r="KQF1399" s="129"/>
      <c r="KQG1399" s="129"/>
      <c r="KQH1399" s="129"/>
      <c r="KQI1399" s="129"/>
      <c r="KQJ1399" s="129"/>
      <c r="KQK1399" s="129"/>
      <c r="KQL1399" s="129"/>
      <c r="KQM1399" s="129"/>
      <c r="KQN1399" s="129"/>
      <c r="KQO1399" s="129"/>
      <c r="KQP1399" s="129"/>
      <c r="KQQ1399" s="129"/>
      <c r="KQR1399" s="129"/>
      <c r="KQS1399" s="129"/>
      <c r="KQT1399" s="129"/>
      <c r="KQU1399" s="129"/>
      <c r="KQV1399" s="129"/>
      <c r="KQW1399" s="129"/>
      <c r="KQX1399" s="129"/>
      <c r="KQY1399" s="129"/>
      <c r="KQZ1399" s="129"/>
      <c r="KRA1399" s="129"/>
      <c r="KRB1399" s="129"/>
      <c r="KRC1399" s="129"/>
      <c r="KRD1399" s="129"/>
      <c r="KRE1399" s="129"/>
      <c r="KRF1399" s="129"/>
      <c r="KRG1399" s="129"/>
      <c r="KRH1399" s="129"/>
      <c r="KRI1399" s="129"/>
      <c r="KRJ1399" s="129"/>
      <c r="KRK1399" s="129"/>
      <c r="KRL1399" s="129"/>
      <c r="KRM1399" s="129"/>
      <c r="KRN1399" s="129"/>
      <c r="KRO1399" s="129"/>
      <c r="KRP1399" s="129"/>
      <c r="KRQ1399" s="129"/>
      <c r="KRR1399" s="129"/>
      <c r="KRS1399" s="129"/>
      <c r="KRT1399" s="129"/>
      <c r="KRU1399" s="129"/>
      <c r="KRV1399" s="129"/>
      <c r="KRW1399" s="129"/>
      <c r="KRX1399" s="129"/>
      <c r="KRY1399" s="129"/>
      <c r="KRZ1399" s="129"/>
      <c r="KSA1399" s="129"/>
      <c r="KSB1399" s="129"/>
      <c r="KSC1399" s="129"/>
      <c r="KSD1399" s="129"/>
      <c r="KSE1399" s="129"/>
      <c r="KSF1399" s="129"/>
      <c r="KSG1399" s="129"/>
      <c r="KSH1399" s="129"/>
      <c r="KSI1399" s="129"/>
      <c r="KSJ1399" s="129"/>
      <c r="KSK1399" s="129"/>
      <c r="KSL1399" s="129"/>
      <c r="KSM1399" s="129"/>
      <c r="KSN1399" s="129"/>
      <c r="KSO1399" s="129"/>
      <c r="KSP1399" s="129"/>
      <c r="KSQ1399" s="129"/>
      <c r="KSR1399" s="129"/>
      <c r="KSS1399" s="129"/>
      <c r="KST1399" s="129"/>
      <c r="KSU1399" s="129"/>
      <c r="KSV1399" s="129"/>
      <c r="KSW1399" s="129"/>
      <c r="KSX1399" s="129"/>
      <c r="KSY1399" s="129"/>
      <c r="KSZ1399" s="129"/>
      <c r="KTA1399" s="129"/>
      <c r="KTB1399" s="129"/>
      <c r="KTC1399" s="129"/>
      <c r="KTD1399" s="129"/>
      <c r="KTE1399" s="129"/>
      <c r="KTF1399" s="129"/>
      <c r="KTG1399" s="129"/>
      <c r="KTH1399" s="129"/>
      <c r="KTI1399" s="129"/>
      <c r="KTJ1399" s="129"/>
      <c r="KTK1399" s="129"/>
      <c r="KTL1399" s="129"/>
      <c r="KTM1399" s="129"/>
      <c r="KTN1399" s="129"/>
      <c r="KTO1399" s="129"/>
      <c r="KTP1399" s="129"/>
      <c r="KTQ1399" s="129"/>
      <c r="KTR1399" s="129"/>
      <c r="KTS1399" s="129"/>
      <c r="KTT1399" s="129"/>
      <c r="KTU1399" s="129"/>
      <c r="KTV1399" s="129"/>
      <c r="KTW1399" s="129"/>
      <c r="KTX1399" s="129"/>
      <c r="KTY1399" s="129"/>
      <c r="KTZ1399" s="129"/>
      <c r="KUA1399" s="129"/>
      <c r="KUB1399" s="129"/>
      <c r="KUC1399" s="129"/>
      <c r="KUD1399" s="129"/>
      <c r="KUE1399" s="129"/>
      <c r="KUF1399" s="129"/>
      <c r="KUG1399" s="129"/>
      <c r="KUH1399" s="129"/>
      <c r="KUI1399" s="129"/>
      <c r="KUJ1399" s="129"/>
      <c r="KUK1399" s="129"/>
      <c r="KUL1399" s="129"/>
      <c r="KUM1399" s="129"/>
      <c r="KUN1399" s="129"/>
      <c r="KUO1399" s="129"/>
      <c r="KUP1399" s="129"/>
      <c r="KUQ1399" s="129"/>
      <c r="KUR1399" s="129"/>
      <c r="KUS1399" s="129"/>
      <c r="KUT1399" s="129"/>
      <c r="KUU1399" s="129"/>
      <c r="KUV1399" s="129"/>
      <c r="KUW1399" s="129"/>
      <c r="KUX1399" s="129"/>
      <c r="KUY1399" s="129"/>
      <c r="KUZ1399" s="129"/>
      <c r="KVA1399" s="129"/>
      <c r="KVB1399" s="129"/>
      <c r="KVC1399" s="129"/>
      <c r="KVD1399" s="129"/>
      <c r="KVE1399" s="129"/>
      <c r="KVF1399" s="129"/>
      <c r="KVG1399" s="129"/>
      <c r="KVH1399" s="129"/>
      <c r="KVI1399" s="129"/>
      <c r="KVJ1399" s="129"/>
      <c r="KVK1399" s="129"/>
      <c r="KVL1399" s="129"/>
      <c r="KVM1399" s="129"/>
      <c r="KVN1399" s="129"/>
      <c r="KVO1399" s="129"/>
      <c r="KVP1399" s="129"/>
      <c r="KVQ1399" s="129"/>
      <c r="KVR1399" s="129"/>
      <c r="KVS1399" s="129"/>
      <c r="KVT1399" s="129"/>
      <c r="KVU1399" s="129"/>
      <c r="KVV1399" s="129"/>
      <c r="KVW1399" s="129"/>
      <c r="KVX1399" s="129"/>
      <c r="KVY1399" s="129"/>
      <c r="KVZ1399" s="129"/>
      <c r="KWA1399" s="129"/>
      <c r="KWB1399" s="129"/>
      <c r="KWC1399" s="129"/>
      <c r="KWD1399" s="129"/>
      <c r="KWE1399" s="129"/>
      <c r="KWF1399" s="129"/>
      <c r="KWG1399" s="129"/>
      <c r="KWH1399" s="129"/>
      <c r="KWI1399" s="129"/>
      <c r="KWJ1399" s="129"/>
      <c r="KWK1399" s="129"/>
      <c r="KWL1399" s="129"/>
      <c r="KWM1399" s="129"/>
      <c r="KWN1399" s="129"/>
      <c r="KWO1399" s="129"/>
      <c r="KWP1399" s="129"/>
      <c r="KWQ1399" s="129"/>
      <c r="KWR1399" s="129"/>
      <c r="KWS1399" s="129"/>
      <c r="KWT1399" s="129"/>
      <c r="KWU1399" s="129"/>
      <c r="KWV1399" s="129"/>
      <c r="KWW1399" s="129"/>
      <c r="KWX1399" s="129"/>
      <c r="KWY1399" s="129"/>
      <c r="KWZ1399" s="129"/>
      <c r="KXA1399" s="129"/>
      <c r="KXB1399" s="129"/>
      <c r="KXC1399" s="129"/>
      <c r="KXD1399" s="129"/>
      <c r="KXE1399" s="129"/>
      <c r="KXF1399" s="129"/>
      <c r="KXG1399" s="129"/>
      <c r="KXH1399" s="129"/>
      <c r="KXI1399" s="129"/>
      <c r="KXJ1399" s="129"/>
      <c r="KXK1399" s="129"/>
      <c r="KXL1399" s="129"/>
      <c r="KXM1399" s="129"/>
      <c r="KXN1399" s="129"/>
      <c r="KXO1399" s="129"/>
      <c r="KXP1399" s="129"/>
      <c r="KXQ1399" s="129"/>
      <c r="KXR1399" s="129"/>
      <c r="KXS1399" s="129"/>
      <c r="KXT1399" s="129"/>
      <c r="KXU1399" s="129"/>
      <c r="KXV1399" s="129"/>
      <c r="KXW1399" s="129"/>
      <c r="KXX1399" s="129"/>
      <c r="KXY1399" s="129"/>
      <c r="KXZ1399" s="129"/>
      <c r="KYA1399" s="129"/>
      <c r="KYB1399" s="129"/>
      <c r="KYC1399" s="129"/>
      <c r="KYD1399" s="129"/>
      <c r="KYE1399" s="129"/>
      <c r="KYF1399" s="129"/>
      <c r="KYG1399" s="129"/>
      <c r="KYH1399" s="129"/>
      <c r="KYI1399" s="129"/>
      <c r="KYJ1399" s="129"/>
      <c r="KYK1399" s="129"/>
      <c r="KYL1399" s="129"/>
      <c r="KYM1399" s="129"/>
      <c r="KYN1399" s="129"/>
      <c r="KYO1399" s="129"/>
      <c r="KYP1399" s="129"/>
      <c r="KYQ1399" s="129"/>
      <c r="KYR1399" s="129"/>
      <c r="KYS1399" s="129"/>
      <c r="KYT1399" s="129"/>
      <c r="KYU1399" s="129"/>
      <c r="KYV1399" s="129"/>
      <c r="KYW1399" s="129"/>
      <c r="KYX1399" s="129"/>
      <c r="KYY1399" s="129"/>
      <c r="KYZ1399" s="129"/>
      <c r="KZA1399" s="129"/>
      <c r="KZB1399" s="129"/>
      <c r="KZC1399" s="129"/>
      <c r="KZD1399" s="129"/>
      <c r="KZE1399" s="129"/>
      <c r="KZF1399" s="129"/>
      <c r="KZG1399" s="129"/>
      <c r="KZH1399" s="129"/>
      <c r="KZI1399" s="129"/>
      <c r="KZJ1399" s="129"/>
      <c r="KZK1399" s="129"/>
      <c r="KZL1399" s="129"/>
      <c r="KZM1399" s="129"/>
      <c r="KZN1399" s="129"/>
      <c r="KZO1399" s="129"/>
      <c r="KZP1399" s="129"/>
      <c r="KZQ1399" s="129"/>
      <c r="KZR1399" s="129"/>
      <c r="KZS1399" s="129"/>
      <c r="KZT1399" s="129"/>
      <c r="KZU1399" s="129"/>
      <c r="KZV1399" s="129"/>
      <c r="KZW1399" s="129"/>
      <c r="KZX1399" s="129"/>
      <c r="KZY1399" s="129"/>
      <c r="KZZ1399" s="129"/>
      <c r="LAA1399" s="129"/>
      <c r="LAB1399" s="129"/>
      <c r="LAC1399" s="129"/>
      <c r="LAD1399" s="129"/>
      <c r="LAE1399" s="129"/>
      <c r="LAF1399" s="129"/>
      <c r="LAG1399" s="129"/>
      <c r="LAH1399" s="129"/>
      <c r="LAI1399" s="129"/>
      <c r="LAJ1399" s="129"/>
      <c r="LAK1399" s="129"/>
      <c r="LAL1399" s="129"/>
      <c r="LAM1399" s="129"/>
      <c r="LAN1399" s="129"/>
      <c r="LAO1399" s="129"/>
      <c r="LAP1399" s="129"/>
      <c r="LAQ1399" s="129"/>
      <c r="LAR1399" s="129"/>
      <c r="LAS1399" s="129"/>
      <c r="LAT1399" s="129"/>
      <c r="LAU1399" s="129"/>
      <c r="LAV1399" s="129"/>
      <c r="LAW1399" s="129"/>
      <c r="LAX1399" s="129"/>
      <c r="LAY1399" s="129"/>
      <c r="LAZ1399" s="129"/>
      <c r="LBA1399" s="129"/>
      <c r="LBB1399" s="129"/>
      <c r="LBC1399" s="129"/>
      <c r="LBD1399" s="129"/>
      <c r="LBE1399" s="129"/>
      <c r="LBF1399" s="129"/>
      <c r="LBG1399" s="129"/>
      <c r="LBH1399" s="129"/>
      <c r="LBI1399" s="129"/>
      <c r="LBJ1399" s="129"/>
      <c r="LBK1399" s="129"/>
      <c r="LBL1399" s="129"/>
      <c r="LBM1399" s="129"/>
      <c r="LBN1399" s="129"/>
      <c r="LBO1399" s="129"/>
      <c r="LBP1399" s="129"/>
      <c r="LBQ1399" s="129"/>
      <c r="LBR1399" s="129"/>
      <c r="LBS1399" s="129"/>
      <c r="LBT1399" s="129"/>
      <c r="LBU1399" s="129"/>
      <c r="LBV1399" s="129"/>
      <c r="LBW1399" s="129"/>
      <c r="LBX1399" s="129"/>
      <c r="LBY1399" s="129"/>
      <c r="LBZ1399" s="129"/>
      <c r="LCA1399" s="129"/>
      <c r="LCB1399" s="129"/>
      <c r="LCC1399" s="129"/>
      <c r="LCD1399" s="129"/>
      <c r="LCE1399" s="129"/>
      <c r="LCF1399" s="129"/>
      <c r="LCG1399" s="129"/>
      <c r="LCH1399" s="129"/>
      <c r="LCI1399" s="129"/>
      <c r="LCJ1399" s="129"/>
      <c r="LCK1399" s="129"/>
      <c r="LCL1399" s="129"/>
      <c r="LCM1399" s="129"/>
      <c r="LCN1399" s="129"/>
      <c r="LCO1399" s="129"/>
      <c r="LCP1399" s="129"/>
      <c r="LCQ1399" s="129"/>
      <c r="LCR1399" s="129"/>
      <c r="LCS1399" s="129"/>
      <c r="LCT1399" s="129"/>
      <c r="LCU1399" s="129"/>
      <c r="LCV1399" s="129"/>
      <c r="LCW1399" s="129"/>
      <c r="LCX1399" s="129"/>
      <c r="LCY1399" s="129"/>
      <c r="LCZ1399" s="129"/>
      <c r="LDA1399" s="129"/>
      <c r="LDB1399" s="129"/>
      <c r="LDC1399" s="129"/>
      <c r="LDD1399" s="129"/>
      <c r="LDE1399" s="129"/>
      <c r="LDF1399" s="129"/>
      <c r="LDG1399" s="129"/>
      <c r="LDH1399" s="129"/>
      <c r="LDI1399" s="129"/>
      <c r="LDJ1399" s="129"/>
      <c r="LDK1399" s="129"/>
      <c r="LDL1399" s="129"/>
      <c r="LDM1399" s="129"/>
      <c r="LDN1399" s="129"/>
      <c r="LDO1399" s="129"/>
      <c r="LDP1399" s="129"/>
      <c r="LDQ1399" s="129"/>
      <c r="LDR1399" s="129"/>
      <c r="LDS1399" s="129"/>
      <c r="LDT1399" s="129"/>
      <c r="LDU1399" s="129"/>
      <c r="LDV1399" s="129"/>
      <c r="LDW1399" s="129"/>
      <c r="LDX1399" s="129"/>
      <c r="LDY1399" s="129"/>
      <c r="LDZ1399" s="129"/>
      <c r="LEA1399" s="129"/>
      <c r="LEB1399" s="129"/>
      <c r="LEC1399" s="129"/>
      <c r="LED1399" s="129"/>
      <c r="LEE1399" s="129"/>
      <c r="LEF1399" s="129"/>
      <c r="LEG1399" s="129"/>
      <c r="LEH1399" s="129"/>
      <c r="LEI1399" s="129"/>
      <c r="LEJ1399" s="129"/>
      <c r="LEK1399" s="129"/>
      <c r="LEL1399" s="129"/>
      <c r="LEM1399" s="129"/>
      <c r="LEN1399" s="129"/>
      <c r="LEO1399" s="129"/>
      <c r="LEP1399" s="129"/>
      <c r="LEQ1399" s="129"/>
      <c r="LER1399" s="129"/>
      <c r="LES1399" s="129"/>
      <c r="LET1399" s="129"/>
      <c r="LEU1399" s="129"/>
      <c r="LEV1399" s="129"/>
      <c r="LEW1399" s="129"/>
      <c r="LEX1399" s="129"/>
      <c r="LEY1399" s="129"/>
      <c r="LEZ1399" s="129"/>
      <c r="LFA1399" s="129"/>
      <c r="LFB1399" s="129"/>
      <c r="LFC1399" s="129"/>
      <c r="LFD1399" s="129"/>
      <c r="LFE1399" s="129"/>
      <c r="LFF1399" s="129"/>
      <c r="LFG1399" s="129"/>
      <c r="LFH1399" s="129"/>
      <c r="LFI1399" s="129"/>
      <c r="LFJ1399" s="129"/>
      <c r="LFK1399" s="129"/>
      <c r="LFL1399" s="129"/>
      <c r="LFM1399" s="129"/>
      <c r="LFN1399" s="129"/>
      <c r="LFO1399" s="129"/>
      <c r="LFP1399" s="129"/>
      <c r="LFQ1399" s="129"/>
      <c r="LFR1399" s="129"/>
      <c r="LFS1399" s="129"/>
      <c r="LFT1399" s="129"/>
      <c r="LFU1399" s="129"/>
      <c r="LFV1399" s="129"/>
      <c r="LFW1399" s="129"/>
      <c r="LFX1399" s="129"/>
      <c r="LFY1399" s="129"/>
      <c r="LFZ1399" s="129"/>
      <c r="LGA1399" s="129"/>
      <c r="LGB1399" s="129"/>
      <c r="LGC1399" s="129"/>
      <c r="LGD1399" s="129"/>
      <c r="LGE1399" s="129"/>
      <c r="LGF1399" s="129"/>
      <c r="LGG1399" s="129"/>
      <c r="LGH1399" s="129"/>
      <c r="LGI1399" s="129"/>
      <c r="LGJ1399" s="129"/>
      <c r="LGK1399" s="129"/>
      <c r="LGL1399" s="129"/>
      <c r="LGM1399" s="129"/>
      <c r="LGN1399" s="129"/>
      <c r="LGO1399" s="129"/>
      <c r="LGP1399" s="129"/>
      <c r="LGQ1399" s="129"/>
      <c r="LGR1399" s="129"/>
      <c r="LGS1399" s="129"/>
      <c r="LGT1399" s="129"/>
      <c r="LGU1399" s="129"/>
      <c r="LGV1399" s="129"/>
      <c r="LGW1399" s="129"/>
      <c r="LGX1399" s="129"/>
      <c r="LGY1399" s="129"/>
      <c r="LGZ1399" s="129"/>
      <c r="LHA1399" s="129"/>
      <c r="LHB1399" s="129"/>
      <c r="LHC1399" s="129"/>
      <c r="LHD1399" s="129"/>
      <c r="LHE1399" s="129"/>
      <c r="LHF1399" s="129"/>
      <c r="LHG1399" s="129"/>
      <c r="LHH1399" s="129"/>
      <c r="LHI1399" s="129"/>
      <c r="LHJ1399" s="129"/>
      <c r="LHK1399" s="129"/>
      <c r="LHL1399" s="129"/>
      <c r="LHM1399" s="129"/>
      <c r="LHN1399" s="129"/>
      <c r="LHO1399" s="129"/>
      <c r="LHP1399" s="129"/>
      <c r="LHQ1399" s="129"/>
      <c r="LHR1399" s="129"/>
      <c r="LHS1399" s="129"/>
      <c r="LHT1399" s="129"/>
      <c r="LHU1399" s="129"/>
      <c r="LHV1399" s="129"/>
      <c r="LHW1399" s="129"/>
      <c r="LHX1399" s="129"/>
      <c r="LHY1399" s="129"/>
      <c r="LHZ1399" s="129"/>
      <c r="LIA1399" s="129"/>
      <c r="LIB1399" s="129"/>
      <c r="LIC1399" s="129"/>
      <c r="LID1399" s="129"/>
      <c r="LIE1399" s="129"/>
      <c r="LIF1399" s="129"/>
      <c r="LIG1399" s="129"/>
      <c r="LIH1399" s="129"/>
      <c r="LII1399" s="129"/>
      <c r="LIJ1399" s="129"/>
      <c r="LIK1399" s="129"/>
      <c r="LIL1399" s="129"/>
      <c r="LIM1399" s="129"/>
      <c r="LIN1399" s="129"/>
      <c r="LIO1399" s="129"/>
      <c r="LIP1399" s="129"/>
      <c r="LIQ1399" s="129"/>
      <c r="LIR1399" s="129"/>
      <c r="LIS1399" s="129"/>
      <c r="LIT1399" s="129"/>
      <c r="LIU1399" s="129"/>
      <c r="LIV1399" s="129"/>
      <c r="LIW1399" s="129"/>
      <c r="LIX1399" s="129"/>
      <c r="LIY1399" s="129"/>
      <c r="LIZ1399" s="129"/>
      <c r="LJA1399" s="129"/>
      <c r="LJB1399" s="129"/>
      <c r="LJC1399" s="129"/>
      <c r="LJD1399" s="129"/>
      <c r="LJE1399" s="129"/>
      <c r="LJF1399" s="129"/>
      <c r="LJG1399" s="129"/>
      <c r="LJH1399" s="129"/>
      <c r="LJI1399" s="129"/>
      <c r="LJJ1399" s="129"/>
      <c r="LJK1399" s="129"/>
      <c r="LJL1399" s="129"/>
      <c r="LJM1399" s="129"/>
      <c r="LJN1399" s="129"/>
      <c r="LJO1399" s="129"/>
      <c r="LJP1399" s="129"/>
      <c r="LJQ1399" s="129"/>
      <c r="LJR1399" s="129"/>
      <c r="LJS1399" s="129"/>
      <c r="LJT1399" s="129"/>
      <c r="LJU1399" s="129"/>
      <c r="LJV1399" s="129"/>
      <c r="LJW1399" s="129"/>
      <c r="LJX1399" s="129"/>
      <c r="LJY1399" s="129"/>
      <c r="LJZ1399" s="129"/>
      <c r="LKA1399" s="129"/>
      <c r="LKB1399" s="129"/>
      <c r="LKC1399" s="129"/>
      <c r="LKD1399" s="129"/>
      <c r="LKE1399" s="129"/>
      <c r="LKF1399" s="129"/>
      <c r="LKG1399" s="129"/>
      <c r="LKH1399" s="129"/>
      <c r="LKI1399" s="129"/>
      <c r="LKJ1399" s="129"/>
      <c r="LKK1399" s="129"/>
      <c r="LKL1399" s="129"/>
      <c r="LKM1399" s="129"/>
      <c r="LKN1399" s="129"/>
      <c r="LKO1399" s="129"/>
      <c r="LKP1399" s="129"/>
      <c r="LKQ1399" s="129"/>
      <c r="LKR1399" s="129"/>
      <c r="LKS1399" s="129"/>
      <c r="LKT1399" s="129"/>
      <c r="LKU1399" s="129"/>
      <c r="LKV1399" s="129"/>
      <c r="LKW1399" s="129"/>
      <c r="LKX1399" s="129"/>
      <c r="LKY1399" s="129"/>
      <c r="LKZ1399" s="129"/>
      <c r="LLA1399" s="129"/>
      <c r="LLB1399" s="129"/>
      <c r="LLC1399" s="129"/>
      <c r="LLD1399" s="129"/>
      <c r="LLE1399" s="129"/>
      <c r="LLF1399" s="129"/>
      <c r="LLG1399" s="129"/>
      <c r="LLH1399" s="129"/>
      <c r="LLI1399" s="129"/>
      <c r="LLJ1399" s="129"/>
      <c r="LLK1399" s="129"/>
      <c r="LLL1399" s="129"/>
      <c r="LLM1399" s="129"/>
      <c r="LLN1399" s="129"/>
      <c r="LLO1399" s="129"/>
      <c r="LLP1399" s="129"/>
      <c r="LLQ1399" s="129"/>
      <c r="LLR1399" s="129"/>
      <c r="LLS1399" s="129"/>
      <c r="LLT1399" s="129"/>
      <c r="LLU1399" s="129"/>
      <c r="LLV1399" s="129"/>
      <c r="LLW1399" s="129"/>
      <c r="LLX1399" s="129"/>
      <c r="LLY1399" s="129"/>
      <c r="LLZ1399" s="129"/>
      <c r="LMA1399" s="129"/>
      <c r="LMB1399" s="129"/>
      <c r="LMC1399" s="129"/>
      <c r="LMD1399" s="129"/>
      <c r="LME1399" s="129"/>
      <c r="LMF1399" s="129"/>
      <c r="LMG1399" s="129"/>
      <c r="LMH1399" s="129"/>
      <c r="LMI1399" s="129"/>
      <c r="LMJ1399" s="129"/>
      <c r="LMK1399" s="129"/>
      <c r="LML1399" s="129"/>
      <c r="LMM1399" s="129"/>
      <c r="LMN1399" s="129"/>
      <c r="LMO1399" s="129"/>
      <c r="LMP1399" s="129"/>
      <c r="LMQ1399" s="129"/>
      <c r="LMR1399" s="129"/>
      <c r="LMS1399" s="129"/>
      <c r="LMT1399" s="129"/>
      <c r="LMU1399" s="129"/>
      <c r="LMV1399" s="129"/>
      <c r="LMW1399" s="129"/>
      <c r="LMX1399" s="129"/>
      <c r="LMY1399" s="129"/>
      <c r="LMZ1399" s="129"/>
      <c r="LNA1399" s="129"/>
      <c r="LNB1399" s="129"/>
      <c r="LNC1399" s="129"/>
      <c r="LND1399" s="129"/>
      <c r="LNE1399" s="129"/>
      <c r="LNF1399" s="129"/>
      <c r="LNG1399" s="129"/>
      <c r="LNH1399" s="129"/>
      <c r="LNI1399" s="129"/>
      <c r="LNJ1399" s="129"/>
      <c r="LNK1399" s="129"/>
      <c r="LNL1399" s="129"/>
      <c r="LNM1399" s="129"/>
      <c r="LNN1399" s="129"/>
      <c r="LNO1399" s="129"/>
      <c r="LNP1399" s="129"/>
      <c r="LNQ1399" s="129"/>
      <c r="LNR1399" s="129"/>
      <c r="LNS1399" s="129"/>
      <c r="LNT1399" s="129"/>
      <c r="LNU1399" s="129"/>
      <c r="LNV1399" s="129"/>
      <c r="LNW1399" s="129"/>
      <c r="LNX1399" s="129"/>
      <c r="LNY1399" s="129"/>
      <c r="LNZ1399" s="129"/>
      <c r="LOA1399" s="129"/>
      <c r="LOB1399" s="129"/>
      <c r="LOC1399" s="129"/>
      <c r="LOD1399" s="129"/>
      <c r="LOE1399" s="129"/>
      <c r="LOF1399" s="129"/>
      <c r="LOG1399" s="129"/>
      <c r="LOH1399" s="129"/>
      <c r="LOI1399" s="129"/>
      <c r="LOJ1399" s="129"/>
      <c r="LOK1399" s="129"/>
      <c r="LOL1399" s="129"/>
      <c r="LOM1399" s="129"/>
      <c r="LON1399" s="129"/>
      <c r="LOO1399" s="129"/>
      <c r="LOP1399" s="129"/>
      <c r="LOQ1399" s="129"/>
      <c r="LOR1399" s="129"/>
      <c r="LOS1399" s="129"/>
      <c r="LOT1399" s="129"/>
      <c r="LOU1399" s="129"/>
      <c r="LOV1399" s="129"/>
      <c r="LOW1399" s="129"/>
      <c r="LOX1399" s="129"/>
      <c r="LOY1399" s="129"/>
      <c r="LOZ1399" s="129"/>
      <c r="LPA1399" s="129"/>
      <c r="LPB1399" s="129"/>
      <c r="LPC1399" s="129"/>
      <c r="LPD1399" s="129"/>
      <c r="LPE1399" s="129"/>
      <c r="LPF1399" s="129"/>
      <c r="LPG1399" s="129"/>
      <c r="LPH1399" s="129"/>
      <c r="LPI1399" s="129"/>
      <c r="LPJ1399" s="129"/>
      <c r="LPK1399" s="129"/>
      <c r="LPL1399" s="129"/>
      <c r="LPM1399" s="129"/>
      <c r="LPN1399" s="129"/>
      <c r="LPO1399" s="129"/>
      <c r="LPP1399" s="129"/>
      <c r="LPQ1399" s="129"/>
      <c r="LPR1399" s="129"/>
      <c r="LPS1399" s="129"/>
      <c r="LPT1399" s="129"/>
      <c r="LPU1399" s="129"/>
      <c r="LPV1399" s="129"/>
      <c r="LPW1399" s="129"/>
      <c r="LPX1399" s="129"/>
      <c r="LPY1399" s="129"/>
      <c r="LPZ1399" s="129"/>
      <c r="LQA1399" s="129"/>
      <c r="LQB1399" s="129"/>
      <c r="LQC1399" s="129"/>
      <c r="LQD1399" s="129"/>
      <c r="LQE1399" s="129"/>
      <c r="LQF1399" s="129"/>
      <c r="LQG1399" s="129"/>
      <c r="LQH1399" s="129"/>
      <c r="LQI1399" s="129"/>
      <c r="LQJ1399" s="129"/>
      <c r="LQK1399" s="129"/>
      <c r="LQL1399" s="129"/>
      <c r="LQM1399" s="129"/>
      <c r="LQN1399" s="129"/>
      <c r="LQO1399" s="129"/>
      <c r="LQP1399" s="129"/>
      <c r="LQQ1399" s="129"/>
      <c r="LQR1399" s="129"/>
      <c r="LQS1399" s="129"/>
      <c r="LQT1399" s="129"/>
      <c r="LQU1399" s="129"/>
      <c r="LQV1399" s="129"/>
      <c r="LQW1399" s="129"/>
      <c r="LQX1399" s="129"/>
      <c r="LQY1399" s="129"/>
      <c r="LQZ1399" s="129"/>
      <c r="LRA1399" s="129"/>
      <c r="LRB1399" s="129"/>
      <c r="LRC1399" s="129"/>
      <c r="LRD1399" s="129"/>
      <c r="LRE1399" s="129"/>
      <c r="LRF1399" s="129"/>
      <c r="LRG1399" s="129"/>
      <c r="LRH1399" s="129"/>
      <c r="LRI1399" s="129"/>
      <c r="LRJ1399" s="129"/>
      <c r="LRK1399" s="129"/>
      <c r="LRL1399" s="129"/>
      <c r="LRM1399" s="129"/>
      <c r="LRN1399" s="129"/>
      <c r="LRO1399" s="129"/>
      <c r="LRP1399" s="129"/>
      <c r="LRQ1399" s="129"/>
      <c r="LRR1399" s="129"/>
      <c r="LRS1399" s="129"/>
      <c r="LRT1399" s="129"/>
      <c r="LRU1399" s="129"/>
      <c r="LRV1399" s="129"/>
      <c r="LRW1399" s="129"/>
      <c r="LRX1399" s="129"/>
      <c r="LRY1399" s="129"/>
      <c r="LRZ1399" s="129"/>
      <c r="LSA1399" s="129"/>
      <c r="LSB1399" s="129"/>
      <c r="LSC1399" s="129"/>
      <c r="LSD1399" s="129"/>
      <c r="LSE1399" s="129"/>
      <c r="LSF1399" s="129"/>
      <c r="LSG1399" s="129"/>
      <c r="LSH1399" s="129"/>
      <c r="LSI1399" s="129"/>
      <c r="LSJ1399" s="129"/>
      <c r="LSK1399" s="129"/>
      <c r="LSL1399" s="129"/>
      <c r="LSM1399" s="129"/>
      <c r="LSN1399" s="129"/>
      <c r="LSO1399" s="129"/>
      <c r="LSP1399" s="129"/>
      <c r="LSQ1399" s="129"/>
      <c r="LSR1399" s="129"/>
      <c r="LSS1399" s="129"/>
      <c r="LST1399" s="129"/>
      <c r="LSU1399" s="129"/>
      <c r="LSV1399" s="129"/>
      <c r="LSW1399" s="129"/>
      <c r="LSX1399" s="129"/>
      <c r="LSY1399" s="129"/>
      <c r="LSZ1399" s="129"/>
      <c r="LTA1399" s="129"/>
      <c r="LTB1399" s="129"/>
      <c r="LTC1399" s="129"/>
      <c r="LTD1399" s="129"/>
      <c r="LTE1399" s="129"/>
      <c r="LTF1399" s="129"/>
      <c r="LTG1399" s="129"/>
      <c r="LTH1399" s="129"/>
      <c r="LTI1399" s="129"/>
      <c r="LTJ1399" s="129"/>
      <c r="LTK1399" s="129"/>
      <c r="LTL1399" s="129"/>
      <c r="LTM1399" s="129"/>
      <c r="LTN1399" s="129"/>
      <c r="LTO1399" s="129"/>
      <c r="LTP1399" s="129"/>
      <c r="LTQ1399" s="129"/>
      <c r="LTR1399" s="129"/>
      <c r="LTS1399" s="129"/>
      <c r="LTT1399" s="129"/>
      <c r="LTU1399" s="129"/>
      <c r="LTV1399" s="129"/>
      <c r="LTW1399" s="129"/>
      <c r="LTX1399" s="129"/>
      <c r="LTY1399" s="129"/>
      <c r="LTZ1399" s="129"/>
      <c r="LUA1399" s="129"/>
      <c r="LUB1399" s="129"/>
      <c r="LUC1399" s="129"/>
      <c r="LUD1399" s="129"/>
      <c r="LUE1399" s="129"/>
      <c r="LUF1399" s="129"/>
      <c r="LUG1399" s="129"/>
      <c r="LUH1399" s="129"/>
      <c r="LUI1399" s="129"/>
      <c r="LUJ1399" s="129"/>
      <c r="LUK1399" s="129"/>
      <c r="LUL1399" s="129"/>
      <c r="LUM1399" s="129"/>
      <c r="LUN1399" s="129"/>
      <c r="LUO1399" s="129"/>
      <c r="LUP1399" s="129"/>
      <c r="LUQ1399" s="129"/>
      <c r="LUR1399" s="129"/>
      <c r="LUS1399" s="129"/>
      <c r="LUT1399" s="129"/>
      <c r="LUU1399" s="129"/>
      <c r="LUV1399" s="129"/>
      <c r="LUW1399" s="129"/>
      <c r="LUX1399" s="129"/>
      <c r="LUY1399" s="129"/>
      <c r="LUZ1399" s="129"/>
      <c r="LVA1399" s="129"/>
      <c r="LVB1399" s="129"/>
      <c r="LVC1399" s="129"/>
      <c r="LVD1399" s="129"/>
      <c r="LVE1399" s="129"/>
      <c r="LVF1399" s="129"/>
      <c r="LVG1399" s="129"/>
      <c r="LVH1399" s="129"/>
      <c r="LVI1399" s="129"/>
      <c r="LVJ1399" s="129"/>
      <c r="LVK1399" s="129"/>
      <c r="LVL1399" s="129"/>
      <c r="LVM1399" s="129"/>
      <c r="LVN1399" s="129"/>
      <c r="LVO1399" s="129"/>
      <c r="LVP1399" s="129"/>
      <c r="LVQ1399" s="129"/>
      <c r="LVR1399" s="129"/>
      <c r="LVS1399" s="129"/>
      <c r="LVT1399" s="129"/>
      <c r="LVU1399" s="129"/>
      <c r="LVV1399" s="129"/>
      <c r="LVW1399" s="129"/>
      <c r="LVX1399" s="129"/>
      <c r="LVY1399" s="129"/>
      <c r="LVZ1399" s="129"/>
      <c r="LWA1399" s="129"/>
      <c r="LWB1399" s="129"/>
      <c r="LWC1399" s="129"/>
      <c r="LWD1399" s="129"/>
      <c r="LWE1399" s="129"/>
      <c r="LWF1399" s="129"/>
      <c r="LWG1399" s="129"/>
      <c r="LWH1399" s="129"/>
      <c r="LWI1399" s="129"/>
      <c r="LWJ1399" s="129"/>
      <c r="LWK1399" s="129"/>
      <c r="LWL1399" s="129"/>
      <c r="LWM1399" s="129"/>
      <c r="LWN1399" s="129"/>
      <c r="LWO1399" s="129"/>
      <c r="LWP1399" s="129"/>
      <c r="LWQ1399" s="129"/>
      <c r="LWR1399" s="129"/>
      <c r="LWS1399" s="129"/>
      <c r="LWT1399" s="129"/>
      <c r="LWU1399" s="129"/>
      <c r="LWV1399" s="129"/>
      <c r="LWW1399" s="129"/>
      <c r="LWX1399" s="129"/>
      <c r="LWY1399" s="129"/>
      <c r="LWZ1399" s="129"/>
      <c r="LXA1399" s="129"/>
      <c r="LXB1399" s="129"/>
      <c r="LXC1399" s="129"/>
      <c r="LXD1399" s="129"/>
      <c r="LXE1399" s="129"/>
      <c r="LXF1399" s="129"/>
      <c r="LXG1399" s="129"/>
      <c r="LXH1399" s="129"/>
      <c r="LXI1399" s="129"/>
      <c r="LXJ1399" s="129"/>
      <c r="LXK1399" s="129"/>
      <c r="LXL1399" s="129"/>
      <c r="LXM1399" s="129"/>
      <c r="LXN1399" s="129"/>
      <c r="LXO1399" s="129"/>
      <c r="LXP1399" s="129"/>
      <c r="LXQ1399" s="129"/>
      <c r="LXR1399" s="129"/>
      <c r="LXS1399" s="129"/>
      <c r="LXT1399" s="129"/>
      <c r="LXU1399" s="129"/>
      <c r="LXV1399" s="129"/>
      <c r="LXW1399" s="129"/>
      <c r="LXX1399" s="129"/>
      <c r="LXY1399" s="129"/>
      <c r="LXZ1399" s="129"/>
      <c r="LYA1399" s="129"/>
      <c r="LYB1399" s="129"/>
      <c r="LYC1399" s="129"/>
      <c r="LYD1399" s="129"/>
      <c r="LYE1399" s="129"/>
      <c r="LYF1399" s="129"/>
      <c r="LYG1399" s="129"/>
      <c r="LYH1399" s="129"/>
      <c r="LYI1399" s="129"/>
      <c r="LYJ1399" s="129"/>
      <c r="LYK1399" s="129"/>
      <c r="LYL1399" s="129"/>
      <c r="LYM1399" s="129"/>
      <c r="LYN1399" s="129"/>
      <c r="LYO1399" s="129"/>
      <c r="LYP1399" s="129"/>
      <c r="LYQ1399" s="129"/>
      <c r="LYR1399" s="129"/>
      <c r="LYS1399" s="129"/>
      <c r="LYT1399" s="129"/>
      <c r="LYU1399" s="129"/>
      <c r="LYV1399" s="129"/>
      <c r="LYW1399" s="129"/>
      <c r="LYX1399" s="129"/>
      <c r="LYY1399" s="129"/>
      <c r="LYZ1399" s="129"/>
      <c r="LZA1399" s="129"/>
      <c r="LZB1399" s="129"/>
      <c r="LZC1399" s="129"/>
      <c r="LZD1399" s="129"/>
      <c r="LZE1399" s="129"/>
      <c r="LZF1399" s="129"/>
      <c r="LZG1399" s="129"/>
      <c r="LZH1399" s="129"/>
      <c r="LZI1399" s="129"/>
      <c r="LZJ1399" s="129"/>
      <c r="LZK1399" s="129"/>
      <c r="LZL1399" s="129"/>
      <c r="LZM1399" s="129"/>
      <c r="LZN1399" s="129"/>
      <c r="LZO1399" s="129"/>
      <c r="LZP1399" s="129"/>
      <c r="LZQ1399" s="129"/>
      <c r="LZR1399" s="129"/>
      <c r="LZS1399" s="129"/>
      <c r="LZT1399" s="129"/>
      <c r="LZU1399" s="129"/>
      <c r="LZV1399" s="129"/>
      <c r="LZW1399" s="129"/>
      <c r="LZX1399" s="129"/>
      <c r="LZY1399" s="129"/>
      <c r="LZZ1399" s="129"/>
      <c r="MAA1399" s="129"/>
      <c r="MAB1399" s="129"/>
      <c r="MAC1399" s="129"/>
      <c r="MAD1399" s="129"/>
      <c r="MAE1399" s="129"/>
      <c r="MAF1399" s="129"/>
      <c r="MAG1399" s="129"/>
      <c r="MAH1399" s="129"/>
      <c r="MAI1399" s="129"/>
      <c r="MAJ1399" s="129"/>
      <c r="MAK1399" s="129"/>
      <c r="MAL1399" s="129"/>
      <c r="MAM1399" s="129"/>
      <c r="MAN1399" s="129"/>
      <c r="MAO1399" s="129"/>
      <c r="MAP1399" s="129"/>
      <c r="MAQ1399" s="129"/>
      <c r="MAR1399" s="129"/>
      <c r="MAS1399" s="129"/>
      <c r="MAT1399" s="129"/>
      <c r="MAU1399" s="129"/>
      <c r="MAV1399" s="129"/>
      <c r="MAW1399" s="129"/>
      <c r="MAX1399" s="129"/>
      <c r="MAY1399" s="129"/>
      <c r="MAZ1399" s="129"/>
      <c r="MBA1399" s="129"/>
      <c r="MBB1399" s="129"/>
      <c r="MBC1399" s="129"/>
      <c r="MBD1399" s="129"/>
      <c r="MBE1399" s="129"/>
      <c r="MBF1399" s="129"/>
      <c r="MBG1399" s="129"/>
      <c r="MBH1399" s="129"/>
      <c r="MBI1399" s="129"/>
      <c r="MBJ1399" s="129"/>
      <c r="MBK1399" s="129"/>
      <c r="MBL1399" s="129"/>
      <c r="MBM1399" s="129"/>
      <c r="MBN1399" s="129"/>
      <c r="MBO1399" s="129"/>
      <c r="MBP1399" s="129"/>
      <c r="MBQ1399" s="129"/>
      <c r="MBR1399" s="129"/>
      <c r="MBS1399" s="129"/>
      <c r="MBT1399" s="129"/>
      <c r="MBU1399" s="129"/>
      <c r="MBV1399" s="129"/>
      <c r="MBW1399" s="129"/>
      <c r="MBX1399" s="129"/>
      <c r="MBY1399" s="129"/>
      <c r="MBZ1399" s="129"/>
      <c r="MCA1399" s="129"/>
      <c r="MCB1399" s="129"/>
      <c r="MCC1399" s="129"/>
      <c r="MCD1399" s="129"/>
      <c r="MCE1399" s="129"/>
      <c r="MCF1399" s="129"/>
      <c r="MCG1399" s="129"/>
      <c r="MCH1399" s="129"/>
      <c r="MCI1399" s="129"/>
      <c r="MCJ1399" s="129"/>
      <c r="MCK1399" s="129"/>
      <c r="MCL1399" s="129"/>
      <c r="MCM1399" s="129"/>
      <c r="MCN1399" s="129"/>
      <c r="MCO1399" s="129"/>
      <c r="MCP1399" s="129"/>
      <c r="MCQ1399" s="129"/>
      <c r="MCR1399" s="129"/>
      <c r="MCS1399" s="129"/>
      <c r="MCT1399" s="129"/>
      <c r="MCU1399" s="129"/>
      <c r="MCV1399" s="129"/>
      <c r="MCW1399" s="129"/>
      <c r="MCX1399" s="129"/>
      <c r="MCY1399" s="129"/>
      <c r="MCZ1399" s="129"/>
      <c r="MDA1399" s="129"/>
      <c r="MDB1399" s="129"/>
      <c r="MDC1399" s="129"/>
      <c r="MDD1399" s="129"/>
      <c r="MDE1399" s="129"/>
      <c r="MDF1399" s="129"/>
      <c r="MDG1399" s="129"/>
      <c r="MDH1399" s="129"/>
      <c r="MDI1399" s="129"/>
      <c r="MDJ1399" s="129"/>
      <c r="MDK1399" s="129"/>
      <c r="MDL1399" s="129"/>
      <c r="MDM1399" s="129"/>
      <c r="MDN1399" s="129"/>
      <c r="MDO1399" s="129"/>
      <c r="MDP1399" s="129"/>
      <c r="MDQ1399" s="129"/>
      <c r="MDR1399" s="129"/>
      <c r="MDS1399" s="129"/>
      <c r="MDT1399" s="129"/>
      <c r="MDU1399" s="129"/>
      <c r="MDV1399" s="129"/>
      <c r="MDW1399" s="129"/>
      <c r="MDX1399" s="129"/>
      <c r="MDY1399" s="129"/>
      <c r="MDZ1399" s="129"/>
      <c r="MEA1399" s="129"/>
      <c r="MEB1399" s="129"/>
      <c r="MEC1399" s="129"/>
      <c r="MED1399" s="129"/>
      <c r="MEE1399" s="129"/>
      <c r="MEF1399" s="129"/>
      <c r="MEG1399" s="129"/>
      <c r="MEH1399" s="129"/>
      <c r="MEI1399" s="129"/>
      <c r="MEJ1399" s="129"/>
      <c r="MEK1399" s="129"/>
      <c r="MEL1399" s="129"/>
      <c r="MEM1399" s="129"/>
      <c r="MEN1399" s="129"/>
      <c r="MEO1399" s="129"/>
      <c r="MEP1399" s="129"/>
      <c r="MEQ1399" s="129"/>
      <c r="MER1399" s="129"/>
      <c r="MES1399" s="129"/>
      <c r="MET1399" s="129"/>
      <c r="MEU1399" s="129"/>
      <c r="MEV1399" s="129"/>
      <c r="MEW1399" s="129"/>
      <c r="MEX1399" s="129"/>
      <c r="MEY1399" s="129"/>
      <c r="MEZ1399" s="129"/>
      <c r="MFA1399" s="129"/>
      <c r="MFB1399" s="129"/>
      <c r="MFC1399" s="129"/>
      <c r="MFD1399" s="129"/>
      <c r="MFE1399" s="129"/>
      <c r="MFF1399" s="129"/>
      <c r="MFG1399" s="129"/>
      <c r="MFH1399" s="129"/>
      <c r="MFI1399" s="129"/>
      <c r="MFJ1399" s="129"/>
      <c r="MFK1399" s="129"/>
      <c r="MFL1399" s="129"/>
      <c r="MFM1399" s="129"/>
      <c r="MFN1399" s="129"/>
      <c r="MFO1399" s="129"/>
      <c r="MFP1399" s="129"/>
      <c r="MFQ1399" s="129"/>
      <c r="MFR1399" s="129"/>
      <c r="MFS1399" s="129"/>
      <c r="MFT1399" s="129"/>
      <c r="MFU1399" s="129"/>
      <c r="MFV1399" s="129"/>
      <c r="MFW1399" s="129"/>
      <c r="MFX1399" s="129"/>
      <c r="MFY1399" s="129"/>
      <c r="MFZ1399" s="129"/>
      <c r="MGA1399" s="129"/>
      <c r="MGB1399" s="129"/>
      <c r="MGC1399" s="129"/>
      <c r="MGD1399" s="129"/>
      <c r="MGE1399" s="129"/>
      <c r="MGF1399" s="129"/>
      <c r="MGG1399" s="129"/>
      <c r="MGH1399" s="129"/>
      <c r="MGI1399" s="129"/>
      <c r="MGJ1399" s="129"/>
      <c r="MGK1399" s="129"/>
      <c r="MGL1399" s="129"/>
      <c r="MGM1399" s="129"/>
      <c r="MGN1399" s="129"/>
      <c r="MGO1399" s="129"/>
      <c r="MGP1399" s="129"/>
      <c r="MGQ1399" s="129"/>
      <c r="MGR1399" s="129"/>
      <c r="MGS1399" s="129"/>
      <c r="MGT1399" s="129"/>
      <c r="MGU1399" s="129"/>
      <c r="MGV1399" s="129"/>
      <c r="MGW1399" s="129"/>
      <c r="MGX1399" s="129"/>
      <c r="MGY1399" s="129"/>
      <c r="MGZ1399" s="129"/>
      <c r="MHA1399" s="129"/>
      <c r="MHB1399" s="129"/>
      <c r="MHC1399" s="129"/>
      <c r="MHD1399" s="129"/>
      <c r="MHE1399" s="129"/>
      <c r="MHF1399" s="129"/>
      <c r="MHG1399" s="129"/>
      <c r="MHH1399" s="129"/>
      <c r="MHI1399" s="129"/>
      <c r="MHJ1399" s="129"/>
      <c r="MHK1399" s="129"/>
      <c r="MHL1399" s="129"/>
      <c r="MHM1399" s="129"/>
      <c r="MHN1399" s="129"/>
      <c r="MHO1399" s="129"/>
      <c r="MHP1399" s="129"/>
      <c r="MHQ1399" s="129"/>
      <c r="MHR1399" s="129"/>
      <c r="MHS1399" s="129"/>
      <c r="MHT1399" s="129"/>
      <c r="MHU1399" s="129"/>
      <c r="MHV1399" s="129"/>
      <c r="MHW1399" s="129"/>
      <c r="MHX1399" s="129"/>
      <c r="MHY1399" s="129"/>
      <c r="MHZ1399" s="129"/>
      <c r="MIA1399" s="129"/>
      <c r="MIB1399" s="129"/>
      <c r="MIC1399" s="129"/>
      <c r="MID1399" s="129"/>
      <c r="MIE1399" s="129"/>
      <c r="MIF1399" s="129"/>
      <c r="MIG1399" s="129"/>
      <c r="MIH1399" s="129"/>
      <c r="MII1399" s="129"/>
      <c r="MIJ1399" s="129"/>
      <c r="MIK1399" s="129"/>
      <c r="MIL1399" s="129"/>
      <c r="MIM1399" s="129"/>
      <c r="MIN1399" s="129"/>
      <c r="MIO1399" s="129"/>
      <c r="MIP1399" s="129"/>
      <c r="MIQ1399" s="129"/>
      <c r="MIR1399" s="129"/>
      <c r="MIS1399" s="129"/>
      <c r="MIT1399" s="129"/>
      <c r="MIU1399" s="129"/>
      <c r="MIV1399" s="129"/>
      <c r="MIW1399" s="129"/>
      <c r="MIX1399" s="129"/>
      <c r="MIY1399" s="129"/>
      <c r="MIZ1399" s="129"/>
      <c r="MJA1399" s="129"/>
      <c r="MJB1399" s="129"/>
      <c r="MJC1399" s="129"/>
      <c r="MJD1399" s="129"/>
      <c r="MJE1399" s="129"/>
      <c r="MJF1399" s="129"/>
      <c r="MJG1399" s="129"/>
      <c r="MJH1399" s="129"/>
      <c r="MJI1399" s="129"/>
      <c r="MJJ1399" s="129"/>
      <c r="MJK1399" s="129"/>
      <c r="MJL1399" s="129"/>
      <c r="MJM1399" s="129"/>
      <c r="MJN1399" s="129"/>
      <c r="MJO1399" s="129"/>
      <c r="MJP1399" s="129"/>
      <c r="MJQ1399" s="129"/>
      <c r="MJR1399" s="129"/>
      <c r="MJS1399" s="129"/>
      <c r="MJT1399" s="129"/>
      <c r="MJU1399" s="129"/>
      <c r="MJV1399" s="129"/>
      <c r="MJW1399" s="129"/>
      <c r="MJX1399" s="129"/>
      <c r="MJY1399" s="129"/>
      <c r="MJZ1399" s="129"/>
      <c r="MKA1399" s="129"/>
      <c r="MKB1399" s="129"/>
      <c r="MKC1399" s="129"/>
      <c r="MKD1399" s="129"/>
      <c r="MKE1399" s="129"/>
      <c r="MKF1399" s="129"/>
      <c r="MKG1399" s="129"/>
      <c r="MKH1399" s="129"/>
      <c r="MKI1399" s="129"/>
      <c r="MKJ1399" s="129"/>
      <c r="MKK1399" s="129"/>
      <c r="MKL1399" s="129"/>
      <c r="MKM1399" s="129"/>
      <c r="MKN1399" s="129"/>
      <c r="MKO1399" s="129"/>
      <c r="MKP1399" s="129"/>
      <c r="MKQ1399" s="129"/>
      <c r="MKR1399" s="129"/>
      <c r="MKS1399" s="129"/>
      <c r="MKT1399" s="129"/>
      <c r="MKU1399" s="129"/>
      <c r="MKV1399" s="129"/>
      <c r="MKW1399" s="129"/>
      <c r="MKX1399" s="129"/>
      <c r="MKY1399" s="129"/>
      <c r="MKZ1399" s="129"/>
      <c r="MLA1399" s="129"/>
      <c r="MLB1399" s="129"/>
      <c r="MLC1399" s="129"/>
      <c r="MLD1399" s="129"/>
      <c r="MLE1399" s="129"/>
      <c r="MLF1399" s="129"/>
      <c r="MLG1399" s="129"/>
      <c r="MLH1399" s="129"/>
      <c r="MLI1399" s="129"/>
      <c r="MLJ1399" s="129"/>
      <c r="MLK1399" s="129"/>
      <c r="MLL1399" s="129"/>
      <c r="MLM1399" s="129"/>
      <c r="MLN1399" s="129"/>
      <c r="MLO1399" s="129"/>
      <c r="MLP1399" s="129"/>
      <c r="MLQ1399" s="129"/>
      <c r="MLR1399" s="129"/>
      <c r="MLS1399" s="129"/>
      <c r="MLT1399" s="129"/>
      <c r="MLU1399" s="129"/>
      <c r="MLV1399" s="129"/>
      <c r="MLW1399" s="129"/>
      <c r="MLX1399" s="129"/>
      <c r="MLY1399" s="129"/>
      <c r="MLZ1399" s="129"/>
      <c r="MMA1399" s="129"/>
      <c r="MMB1399" s="129"/>
      <c r="MMC1399" s="129"/>
      <c r="MMD1399" s="129"/>
      <c r="MME1399" s="129"/>
      <c r="MMF1399" s="129"/>
      <c r="MMG1399" s="129"/>
      <c r="MMH1399" s="129"/>
      <c r="MMI1399" s="129"/>
      <c r="MMJ1399" s="129"/>
      <c r="MMK1399" s="129"/>
      <c r="MML1399" s="129"/>
      <c r="MMM1399" s="129"/>
      <c r="MMN1399" s="129"/>
      <c r="MMO1399" s="129"/>
      <c r="MMP1399" s="129"/>
      <c r="MMQ1399" s="129"/>
      <c r="MMR1399" s="129"/>
      <c r="MMS1399" s="129"/>
      <c r="MMT1399" s="129"/>
      <c r="MMU1399" s="129"/>
      <c r="MMV1399" s="129"/>
      <c r="MMW1399" s="129"/>
      <c r="MMX1399" s="129"/>
      <c r="MMY1399" s="129"/>
      <c r="MMZ1399" s="129"/>
      <c r="MNA1399" s="129"/>
      <c r="MNB1399" s="129"/>
      <c r="MNC1399" s="129"/>
      <c r="MND1399" s="129"/>
      <c r="MNE1399" s="129"/>
      <c r="MNF1399" s="129"/>
      <c r="MNG1399" s="129"/>
      <c r="MNH1399" s="129"/>
      <c r="MNI1399" s="129"/>
      <c r="MNJ1399" s="129"/>
      <c r="MNK1399" s="129"/>
      <c r="MNL1399" s="129"/>
      <c r="MNM1399" s="129"/>
      <c r="MNN1399" s="129"/>
      <c r="MNO1399" s="129"/>
      <c r="MNP1399" s="129"/>
      <c r="MNQ1399" s="129"/>
      <c r="MNR1399" s="129"/>
      <c r="MNS1399" s="129"/>
      <c r="MNT1399" s="129"/>
      <c r="MNU1399" s="129"/>
      <c r="MNV1399" s="129"/>
      <c r="MNW1399" s="129"/>
      <c r="MNX1399" s="129"/>
      <c r="MNY1399" s="129"/>
      <c r="MNZ1399" s="129"/>
      <c r="MOA1399" s="129"/>
      <c r="MOB1399" s="129"/>
      <c r="MOC1399" s="129"/>
      <c r="MOD1399" s="129"/>
      <c r="MOE1399" s="129"/>
      <c r="MOF1399" s="129"/>
      <c r="MOG1399" s="129"/>
      <c r="MOH1399" s="129"/>
      <c r="MOI1399" s="129"/>
      <c r="MOJ1399" s="129"/>
      <c r="MOK1399" s="129"/>
      <c r="MOL1399" s="129"/>
      <c r="MOM1399" s="129"/>
      <c r="MON1399" s="129"/>
      <c r="MOO1399" s="129"/>
      <c r="MOP1399" s="129"/>
      <c r="MOQ1399" s="129"/>
      <c r="MOR1399" s="129"/>
      <c r="MOS1399" s="129"/>
      <c r="MOT1399" s="129"/>
      <c r="MOU1399" s="129"/>
      <c r="MOV1399" s="129"/>
      <c r="MOW1399" s="129"/>
      <c r="MOX1399" s="129"/>
      <c r="MOY1399" s="129"/>
      <c r="MOZ1399" s="129"/>
      <c r="MPA1399" s="129"/>
      <c r="MPB1399" s="129"/>
      <c r="MPC1399" s="129"/>
      <c r="MPD1399" s="129"/>
      <c r="MPE1399" s="129"/>
      <c r="MPF1399" s="129"/>
      <c r="MPG1399" s="129"/>
      <c r="MPH1399" s="129"/>
      <c r="MPI1399" s="129"/>
      <c r="MPJ1399" s="129"/>
      <c r="MPK1399" s="129"/>
      <c r="MPL1399" s="129"/>
      <c r="MPM1399" s="129"/>
      <c r="MPN1399" s="129"/>
      <c r="MPO1399" s="129"/>
      <c r="MPP1399" s="129"/>
      <c r="MPQ1399" s="129"/>
      <c r="MPR1399" s="129"/>
      <c r="MPS1399" s="129"/>
      <c r="MPT1399" s="129"/>
      <c r="MPU1399" s="129"/>
      <c r="MPV1399" s="129"/>
      <c r="MPW1399" s="129"/>
      <c r="MPX1399" s="129"/>
      <c r="MPY1399" s="129"/>
      <c r="MPZ1399" s="129"/>
      <c r="MQA1399" s="129"/>
      <c r="MQB1399" s="129"/>
      <c r="MQC1399" s="129"/>
      <c r="MQD1399" s="129"/>
      <c r="MQE1399" s="129"/>
      <c r="MQF1399" s="129"/>
      <c r="MQG1399" s="129"/>
      <c r="MQH1399" s="129"/>
      <c r="MQI1399" s="129"/>
      <c r="MQJ1399" s="129"/>
      <c r="MQK1399" s="129"/>
      <c r="MQL1399" s="129"/>
      <c r="MQM1399" s="129"/>
      <c r="MQN1399" s="129"/>
      <c r="MQO1399" s="129"/>
      <c r="MQP1399" s="129"/>
      <c r="MQQ1399" s="129"/>
      <c r="MQR1399" s="129"/>
      <c r="MQS1399" s="129"/>
      <c r="MQT1399" s="129"/>
      <c r="MQU1399" s="129"/>
      <c r="MQV1399" s="129"/>
      <c r="MQW1399" s="129"/>
      <c r="MQX1399" s="129"/>
      <c r="MQY1399" s="129"/>
      <c r="MQZ1399" s="129"/>
      <c r="MRA1399" s="129"/>
      <c r="MRB1399" s="129"/>
      <c r="MRC1399" s="129"/>
      <c r="MRD1399" s="129"/>
      <c r="MRE1399" s="129"/>
      <c r="MRF1399" s="129"/>
      <c r="MRG1399" s="129"/>
      <c r="MRH1399" s="129"/>
      <c r="MRI1399" s="129"/>
      <c r="MRJ1399" s="129"/>
      <c r="MRK1399" s="129"/>
      <c r="MRL1399" s="129"/>
      <c r="MRM1399" s="129"/>
      <c r="MRN1399" s="129"/>
      <c r="MRO1399" s="129"/>
      <c r="MRP1399" s="129"/>
      <c r="MRQ1399" s="129"/>
      <c r="MRR1399" s="129"/>
      <c r="MRS1399" s="129"/>
      <c r="MRT1399" s="129"/>
      <c r="MRU1399" s="129"/>
      <c r="MRV1399" s="129"/>
      <c r="MRW1399" s="129"/>
      <c r="MRX1399" s="129"/>
      <c r="MRY1399" s="129"/>
      <c r="MRZ1399" s="129"/>
      <c r="MSA1399" s="129"/>
      <c r="MSB1399" s="129"/>
      <c r="MSC1399" s="129"/>
      <c r="MSD1399" s="129"/>
      <c r="MSE1399" s="129"/>
      <c r="MSF1399" s="129"/>
      <c r="MSG1399" s="129"/>
      <c r="MSH1399" s="129"/>
      <c r="MSI1399" s="129"/>
      <c r="MSJ1399" s="129"/>
      <c r="MSK1399" s="129"/>
      <c r="MSL1399" s="129"/>
      <c r="MSM1399" s="129"/>
      <c r="MSN1399" s="129"/>
      <c r="MSO1399" s="129"/>
      <c r="MSP1399" s="129"/>
      <c r="MSQ1399" s="129"/>
      <c r="MSR1399" s="129"/>
      <c r="MSS1399" s="129"/>
      <c r="MST1399" s="129"/>
      <c r="MSU1399" s="129"/>
      <c r="MSV1399" s="129"/>
      <c r="MSW1399" s="129"/>
      <c r="MSX1399" s="129"/>
      <c r="MSY1399" s="129"/>
      <c r="MSZ1399" s="129"/>
      <c r="MTA1399" s="129"/>
      <c r="MTB1399" s="129"/>
      <c r="MTC1399" s="129"/>
      <c r="MTD1399" s="129"/>
      <c r="MTE1399" s="129"/>
      <c r="MTF1399" s="129"/>
      <c r="MTG1399" s="129"/>
      <c r="MTH1399" s="129"/>
      <c r="MTI1399" s="129"/>
      <c r="MTJ1399" s="129"/>
      <c r="MTK1399" s="129"/>
      <c r="MTL1399" s="129"/>
      <c r="MTM1399" s="129"/>
      <c r="MTN1399" s="129"/>
      <c r="MTO1399" s="129"/>
      <c r="MTP1399" s="129"/>
      <c r="MTQ1399" s="129"/>
      <c r="MTR1399" s="129"/>
      <c r="MTS1399" s="129"/>
      <c r="MTT1399" s="129"/>
      <c r="MTU1399" s="129"/>
      <c r="MTV1399" s="129"/>
      <c r="MTW1399" s="129"/>
      <c r="MTX1399" s="129"/>
      <c r="MTY1399" s="129"/>
      <c r="MTZ1399" s="129"/>
      <c r="MUA1399" s="129"/>
      <c r="MUB1399" s="129"/>
      <c r="MUC1399" s="129"/>
      <c r="MUD1399" s="129"/>
      <c r="MUE1399" s="129"/>
      <c r="MUF1399" s="129"/>
      <c r="MUG1399" s="129"/>
      <c r="MUH1399" s="129"/>
      <c r="MUI1399" s="129"/>
      <c r="MUJ1399" s="129"/>
      <c r="MUK1399" s="129"/>
      <c r="MUL1399" s="129"/>
      <c r="MUM1399" s="129"/>
      <c r="MUN1399" s="129"/>
      <c r="MUO1399" s="129"/>
      <c r="MUP1399" s="129"/>
      <c r="MUQ1399" s="129"/>
      <c r="MUR1399" s="129"/>
      <c r="MUS1399" s="129"/>
      <c r="MUT1399" s="129"/>
      <c r="MUU1399" s="129"/>
      <c r="MUV1399" s="129"/>
      <c r="MUW1399" s="129"/>
      <c r="MUX1399" s="129"/>
      <c r="MUY1399" s="129"/>
      <c r="MUZ1399" s="129"/>
      <c r="MVA1399" s="129"/>
      <c r="MVB1399" s="129"/>
      <c r="MVC1399" s="129"/>
      <c r="MVD1399" s="129"/>
      <c r="MVE1399" s="129"/>
      <c r="MVF1399" s="129"/>
      <c r="MVG1399" s="129"/>
      <c r="MVH1399" s="129"/>
      <c r="MVI1399" s="129"/>
      <c r="MVJ1399" s="129"/>
      <c r="MVK1399" s="129"/>
      <c r="MVL1399" s="129"/>
      <c r="MVM1399" s="129"/>
      <c r="MVN1399" s="129"/>
      <c r="MVO1399" s="129"/>
      <c r="MVP1399" s="129"/>
      <c r="MVQ1399" s="129"/>
      <c r="MVR1399" s="129"/>
      <c r="MVS1399" s="129"/>
      <c r="MVT1399" s="129"/>
      <c r="MVU1399" s="129"/>
      <c r="MVV1399" s="129"/>
      <c r="MVW1399" s="129"/>
      <c r="MVX1399" s="129"/>
      <c r="MVY1399" s="129"/>
      <c r="MVZ1399" s="129"/>
      <c r="MWA1399" s="129"/>
      <c r="MWB1399" s="129"/>
      <c r="MWC1399" s="129"/>
      <c r="MWD1399" s="129"/>
      <c r="MWE1399" s="129"/>
      <c r="MWF1399" s="129"/>
      <c r="MWG1399" s="129"/>
      <c r="MWH1399" s="129"/>
      <c r="MWI1399" s="129"/>
      <c r="MWJ1399" s="129"/>
      <c r="MWK1399" s="129"/>
      <c r="MWL1399" s="129"/>
      <c r="MWM1399" s="129"/>
      <c r="MWN1399" s="129"/>
      <c r="MWO1399" s="129"/>
      <c r="MWP1399" s="129"/>
      <c r="MWQ1399" s="129"/>
      <c r="MWR1399" s="129"/>
      <c r="MWS1399" s="129"/>
      <c r="MWT1399" s="129"/>
      <c r="MWU1399" s="129"/>
      <c r="MWV1399" s="129"/>
      <c r="MWW1399" s="129"/>
      <c r="MWX1399" s="129"/>
      <c r="MWY1399" s="129"/>
      <c r="MWZ1399" s="129"/>
      <c r="MXA1399" s="129"/>
      <c r="MXB1399" s="129"/>
      <c r="MXC1399" s="129"/>
      <c r="MXD1399" s="129"/>
      <c r="MXE1399" s="129"/>
      <c r="MXF1399" s="129"/>
      <c r="MXG1399" s="129"/>
      <c r="MXH1399" s="129"/>
      <c r="MXI1399" s="129"/>
      <c r="MXJ1399" s="129"/>
      <c r="MXK1399" s="129"/>
      <c r="MXL1399" s="129"/>
      <c r="MXM1399" s="129"/>
      <c r="MXN1399" s="129"/>
      <c r="MXO1399" s="129"/>
      <c r="MXP1399" s="129"/>
      <c r="MXQ1399" s="129"/>
      <c r="MXR1399" s="129"/>
      <c r="MXS1399" s="129"/>
      <c r="MXT1399" s="129"/>
      <c r="MXU1399" s="129"/>
      <c r="MXV1399" s="129"/>
      <c r="MXW1399" s="129"/>
      <c r="MXX1399" s="129"/>
      <c r="MXY1399" s="129"/>
      <c r="MXZ1399" s="129"/>
      <c r="MYA1399" s="129"/>
      <c r="MYB1399" s="129"/>
      <c r="MYC1399" s="129"/>
      <c r="MYD1399" s="129"/>
      <c r="MYE1399" s="129"/>
      <c r="MYF1399" s="129"/>
      <c r="MYG1399" s="129"/>
      <c r="MYH1399" s="129"/>
      <c r="MYI1399" s="129"/>
      <c r="MYJ1399" s="129"/>
      <c r="MYK1399" s="129"/>
      <c r="MYL1399" s="129"/>
      <c r="MYM1399" s="129"/>
      <c r="MYN1399" s="129"/>
      <c r="MYO1399" s="129"/>
      <c r="MYP1399" s="129"/>
      <c r="MYQ1399" s="129"/>
      <c r="MYR1399" s="129"/>
      <c r="MYS1399" s="129"/>
      <c r="MYT1399" s="129"/>
      <c r="MYU1399" s="129"/>
      <c r="MYV1399" s="129"/>
      <c r="MYW1399" s="129"/>
      <c r="MYX1399" s="129"/>
      <c r="MYY1399" s="129"/>
      <c r="MYZ1399" s="129"/>
      <c r="MZA1399" s="129"/>
      <c r="MZB1399" s="129"/>
      <c r="MZC1399" s="129"/>
      <c r="MZD1399" s="129"/>
      <c r="MZE1399" s="129"/>
      <c r="MZF1399" s="129"/>
      <c r="MZG1399" s="129"/>
      <c r="MZH1399" s="129"/>
      <c r="MZI1399" s="129"/>
      <c r="MZJ1399" s="129"/>
      <c r="MZK1399" s="129"/>
      <c r="MZL1399" s="129"/>
      <c r="MZM1399" s="129"/>
      <c r="MZN1399" s="129"/>
      <c r="MZO1399" s="129"/>
      <c r="MZP1399" s="129"/>
      <c r="MZQ1399" s="129"/>
      <c r="MZR1399" s="129"/>
      <c r="MZS1399" s="129"/>
      <c r="MZT1399" s="129"/>
      <c r="MZU1399" s="129"/>
      <c r="MZV1399" s="129"/>
      <c r="MZW1399" s="129"/>
      <c r="MZX1399" s="129"/>
      <c r="MZY1399" s="129"/>
      <c r="MZZ1399" s="129"/>
      <c r="NAA1399" s="129"/>
      <c r="NAB1399" s="129"/>
      <c r="NAC1399" s="129"/>
      <c r="NAD1399" s="129"/>
      <c r="NAE1399" s="129"/>
      <c r="NAF1399" s="129"/>
      <c r="NAG1399" s="129"/>
      <c r="NAH1399" s="129"/>
      <c r="NAI1399" s="129"/>
      <c r="NAJ1399" s="129"/>
      <c r="NAK1399" s="129"/>
      <c r="NAL1399" s="129"/>
      <c r="NAM1399" s="129"/>
      <c r="NAN1399" s="129"/>
      <c r="NAO1399" s="129"/>
      <c r="NAP1399" s="129"/>
      <c r="NAQ1399" s="129"/>
      <c r="NAR1399" s="129"/>
      <c r="NAS1399" s="129"/>
      <c r="NAT1399" s="129"/>
      <c r="NAU1399" s="129"/>
      <c r="NAV1399" s="129"/>
      <c r="NAW1399" s="129"/>
      <c r="NAX1399" s="129"/>
      <c r="NAY1399" s="129"/>
      <c r="NAZ1399" s="129"/>
      <c r="NBA1399" s="129"/>
      <c r="NBB1399" s="129"/>
      <c r="NBC1399" s="129"/>
      <c r="NBD1399" s="129"/>
      <c r="NBE1399" s="129"/>
      <c r="NBF1399" s="129"/>
      <c r="NBG1399" s="129"/>
      <c r="NBH1399" s="129"/>
      <c r="NBI1399" s="129"/>
      <c r="NBJ1399" s="129"/>
      <c r="NBK1399" s="129"/>
      <c r="NBL1399" s="129"/>
      <c r="NBM1399" s="129"/>
      <c r="NBN1399" s="129"/>
      <c r="NBO1399" s="129"/>
      <c r="NBP1399" s="129"/>
      <c r="NBQ1399" s="129"/>
      <c r="NBR1399" s="129"/>
      <c r="NBS1399" s="129"/>
      <c r="NBT1399" s="129"/>
      <c r="NBU1399" s="129"/>
      <c r="NBV1399" s="129"/>
      <c r="NBW1399" s="129"/>
      <c r="NBX1399" s="129"/>
      <c r="NBY1399" s="129"/>
      <c r="NBZ1399" s="129"/>
      <c r="NCA1399" s="129"/>
      <c r="NCB1399" s="129"/>
      <c r="NCC1399" s="129"/>
      <c r="NCD1399" s="129"/>
      <c r="NCE1399" s="129"/>
      <c r="NCF1399" s="129"/>
      <c r="NCG1399" s="129"/>
      <c r="NCH1399" s="129"/>
      <c r="NCI1399" s="129"/>
      <c r="NCJ1399" s="129"/>
      <c r="NCK1399" s="129"/>
      <c r="NCL1399" s="129"/>
      <c r="NCM1399" s="129"/>
      <c r="NCN1399" s="129"/>
      <c r="NCO1399" s="129"/>
      <c r="NCP1399" s="129"/>
      <c r="NCQ1399" s="129"/>
      <c r="NCR1399" s="129"/>
      <c r="NCS1399" s="129"/>
      <c r="NCT1399" s="129"/>
      <c r="NCU1399" s="129"/>
      <c r="NCV1399" s="129"/>
      <c r="NCW1399" s="129"/>
      <c r="NCX1399" s="129"/>
      <c r="NCY1399" s="129"/>
      <c r="NCZ1399" s="129"/>
      <c r="NDA1399" s="129"/>
      <c r="NDB1399" s="129"/>
      <c r="NDC1399" s="129"/>
      <c r="NDD1399" s="129"/>
      <c r="NDE1399" s="129"/>
      <c r="NDF1399" s="129"/>
      <c r="NDG1399" s="129"/>
      <c r="NDH1399" s="129"/>
      <c r="NDI1399" s="129"/>
      <c r="NDJ1399" s="129"/>
      <c r="NDK1399" s="129"/>
      <c r="NDL1399" s="129"/>
      <c r="NDM1399" s="129"/>
      <c r="NDN1399" s="129"/>
      <c r="NDO1399" s="129"/>
      <c r="NDP1399" s="129"/>
      <c r="NDQ1399" s="129"/>
      <c r="NDR1399" s="129"/>
      <c r="NDS1399" s="129"/>
      <c r="NDT1399" s="129"/>
      <c r="NDU1399" s="129"/>
      <c r="NDV1399" s="129"/>
      <c r="NDW1399" s="129"/>
      <c r="NDX1399" s="129"/>
      <c r="NDY1399" s="129"/>
      <c r="NDZ1399" s="129"/>
      <c r="NEA1399" s="129"/>
      <c r="NEB1399" s="129"/>
      <c r="NEC1399" s="129"/>
      <c r="NED1399" s="129"/>
      <c r="NEE1399" s="129"/>
      <c r="NEF1399" s="129"/>
      <c r="NEG1399" s="129"/>
      <c r="NEH1399" s="129"/>
      <c r="NEI1399" s="129"/>
      <c r="NEJ1399" s="129"/>
      <c r="NEK1399" s="129"/>
      <c r="NEL1399" s="129"/>
      <c r="NEM1399" s="129"/>
      <c r="NEN1399" s="129"/>
      <c r="NEO1399" s="129"/>
      <c r="NEP1399" s="129"/>
      <c r="NEQ1399" s="129"/>
      <c r="NER1399" s="129"/>
      <c r="NES1399" s="129"/>
      <c r="NET1399" s="129"/>
      <c r="NEU1399" s="129"/>
      <c r="NEV1399" s="129"/>
      <c r="NEW1399" s="129"/>
      <c r="NEX1399" s="129"/>
      <c r="NEY1399" s="129"/>
      <c r="NEZ1399" s="129"/>
      <c r="NFA1399" s="129"/>
      <c r="NFB1399" s="129"/>
      <c r="NFC1399" s="129"/>
      <c r="NFD1399" s="129"/>
      <c r="NFE1399" s="129"/>
      <c r="NFF1399" s="129"/>
      <c r="NFG1399" s="129"/>
      <c r="NFH1399" s="129"/>
      <c r="NFI1399" s="129"/>
      <c r="NFJ1399" s="129"/>
      <c r="NFK1399" s="129"/>
      <c r="NFL1399" s="129"/>
      <c r="NFM1399" s="129"/>
      <c r="NFN1399" s="129"/>
      <c r="NFO1399" s="129"/>
      <c r="NFP1399" s="129"/>
      <c r="NFQ1399" s="129"/>
      <c r="NFR1399" s="129"/>
      <c r="NFS1399" s="129"/>
      <c r="NFT1399" s="129"/>
      <c r="NFU1399" s="129"/>
      <c r="NFV1399" s="129"/>
      <c r="NFW1399" s="129"/>
      <c r="NFX1399" s="129"/>
      <c r="NFY1399" s="129"/>
      <c r="NFZ1399" s="129"/>
      <c r="NGA1399" s="129"/>
      <c r="NGB1399" s="129"/>
      <c r="NGC1399" s="129"/>
      <c r="NGD1399" s="129"/>
      <c r="NGE1399" s="129"/>
      <c r="NGF1399" s="129"/>
      <c r="NGG1399" s="129"/>
      <c r="NGH1399" s="129"/>
      <c r="NGI1399" s="129"/>
      <c r="NGJ1399" s="129"/>
      <c r="NGK1399" s="129"/>
      <c r="NGL1399" s="129"/>
      <c r="NGM1399" s="129"/>
      <c r="NGN1399" s="129"/>
      <c r="NGO1399" s="129"/>
      <c r="NGP1399" s="129"/>
      <c r="NGQ1399" s="129"/>
      <c r="NGR1399" s="129"/>
      <c r="NGS1399" s="129"/>
      <c r="NGT1399" s="129"/>
      <c r="NGU1399" s="129"/>
      <c r="NGV1399" s="129"/>
      <c r="NGW1399" s="129"/>
      <c r="NGX1399" s="129"/>
      <c r="NGY1399" s="129"/>
      <c r="NGZ1399" s="129"/>
      <c r="NHA1399" s="129"/>
      <c r="NHB1399" s="129"/>
      <c r="NHC1399" s="129"/>
      <c r="NHD1399" s="129"/>
      <c r="NHE1399" s="129"/>
      <c r="NHF1399" s="129"/>
      <c r="NHG1399" s="129"/>
      <c r="NHH1399" s="129"/>
      <c r="NHI1399" s="129"/>
      <c r="NHJ1399" s="129"/>
      <c r="NHK1399" s="129"/>
      <c r="NHL1399" s="129"/>
      <c r="NHM1399" s="129"/>
      <c r="NHN1399" s="129"/>
      <c r="NHO1399" s="129"/>
      <c r="NHP1399" s="129"/>
      <c r="NHQ1399" s="129"/>
      <c r="NHR1399" s="129"/>
      <c r="NHS1399" s="129"/>
      <c r="NHT1399" s="129"/>
      <c r="NHU1399" s="129"/>
      <c r="NHV1399" s="129"/>
      <c r="NHW1399" s="129"/>
      <c r="NHX1399" s="129"/>
      <c r="NHY1399" s="129"/>
      <c r="NHZ1399" s="129"/>
      <c r="NIA1399" s="129"/>
      <c r="NIB1399" s="129"/>
      <c r="NIC1399" s="129"/>
      <c r="NID1399" s="129"/>
      <c r="NIE1399" s="129"/>
      <c r="NIF1399" s="129"/>
      <c r="NIG1399" s="129"/>
      <c r="NIH1399" s="129"/>
      <c r="NII1399" s="129"/>
      <c r="NIJ1399" s="129"/>
      <c r="NIK1399" s="129"/>
      <c r="NIL1399" s="129"/>
      <c r="NIM1399" s="129"/>
      <c r="NIN1399" s="129"/>
      <c r="NIO1399" s="129"/>
      <c r="NIP1399" s="129"/>
      <c r="NIQ1399" s="129"/>
      <c r="NIR1399" s="129"/>
      <c r="NIS1399" s="129"/>
      <c r="NIT1399" s="129"/>
      <c r="NIU1399" s="129"/>
      <c r="NIV1399" s="129"/>
      <c r="NIW1399" s="129"/>
      <c r="NIX1399" s="129"/>
      <c r="NIY1399" s="129"/>
      <c r="NIZ1399" s="129"/>
      <c r="NJA1399" s="129"/>
      <c r="NJB1399" s="129"/>
      <c r="NJC1399" s="129"/>
      <c r="NJD1399" s="129"/>
      <c r="NJE1399" s="129"/>
      <c r="NJF1399" s="129"/>
      <c r="NJG1399" s="129"/>
      <c r="NJH1399" s="129"/>
      <c r="NJI1399" s="129"/>
      <c r="NJJ1399" s="129"/>
      <c r="NJK1399" s="129"/>
      <c r="NJL1399" s="129"/>
      <c r="NJM1399" s="129"/>
      <c r="NJN1399" s="129"/>
      <c r="NJO1399" s="129"/>
      <c r="NJP1399" s="129"/>
      <c r="NJQ1399" s="129"/>
      <c r="NJR1399" s="129"/>
      <c r="NJS1399" s="129"/>
      <c r="NJT1399" s="129"/>
      <c r="NJU1399" s="129"/>
      <c r="NJV1399" s="129"/>
      <c r="NJW1399" s="129"/>
      <c r="NJX1399" s="129"/>
      <c r="NJY1399" s="129"/>
      <c r="NJZ1399" s="129"/>
      <c r="NKA1399" s="129"/>
      <c r="NKB1399" s="129"/>
      <c r="NKC1399" s="129"/>
      <c r="NKD1399" s="129"/>
      <c r="NKE1399" s="129"/>
      <c r="NKF1399" s="129"/>
      <c r="NKG1399" s="129"/>
      <c r="NKH1399" s="129"/>
      <c r="NKI1399" s="129"/>
      <c r="NKJ1399" s="129"/>
      <c r="NKK1399" s="129"/>
      <c r="NKL1399" s="129"/>
      <c r="NKM1399" s="129"/>
      <c r="NKN1399" s="129"/>
      <c r="NKO1399" s="129"/>
      <c r="NKP1399" s="129"/>
      <c r="NKQ1399" s="129"/>
      <c r="NKR1399" s="129"/>
      <c r="NKS1399" s="129"/>
      <c r="NKT1399" s="129"/>
      <c r="NKU1399" s="129"/>
      <c r="NKV1399" s="129"/>
      <c r="NKW1399" s="129"/>
      <c r="NKX1399" s="129"/>
      <c r="NKY1399" s="129"/>
      <c r="NKZ1399" s="129"/>
      <c r="NLA1399" s="129"/>
      <c r="NLB1399" s="129"/>
      <c r="NLC1399" s="129"/>
      <c r="NLD1399" s="129"/>
      <c r="NLE1399" s="129"/>
      <c r="NLF1399" s="129"/>
      <c r="NLG1399" s="129"/>
      <c r="NLH1399" s="129"/>
      <c r="NLI1399" s="129"/>
      <c r="NLJ1399" s="129"/>
      <c r="NLK1399" s="129"/>
      <c r="NLL1399" s="129"/>
      <c r="NLM1399" s="129"/>
      <c r="NLN1399" s="129"/>
      <c r="NLO1399" s="129"/>
      <c r="NLP1399" s="129"/>
      <c r="NLQ1399" s="129"/>
      <c r="NLR1399" s="129"/>
      <c r="NLS1399" s="129"/>
      <c r="NLT1399" s="129"/>
      <c r="NLU1399" s="129"/>
      <c r="NLV1399" s="129"/>
      <c r="NLW1399" s="129"/>
      <c r="NLX1399" s="129"/>
      <c r="NLY1399" s="129"/>
      <c r="NLZ1399" s="129"/>
      <c r="NMA1399" s="129"/>
      <c r="NMB1399" s="129"/>
      <c r="NMC1399" s="129"/>
      <c r="NMD1399" s="129"/>
      <c r="NME1399" s="129"/>
      <c r="NMF1399" s="129"/>
      <c r="NMG1399" s="129"/>
      <c r="NMH1399" s="129"/>
      <c r="NMI1399" s="129"/>
      <c r="NMJ1399" s="129"/>
      <c r="NMK1399" s="129"/>
      <c r="NML1399" s="129"/>
      <c r="NMM1399" s="129"/>
      <c r="NMN1399" s="129"/>
      <c r="NMO1399" s="129"/>
      <c r="NMP1399" s="129"/>
      <c r="NMQ1399" s="129"/>
      <c r="NMR1399" s="129"/>
      <c r="NMS1399" s="129"/>
      <c r="NMT1399" s="129"/>
      <c r="NMU1399" s="129"/>
      <c r="NMV1399" s="129"/>
      <c r="NMW1399" s="129"/>
      <c r="NMX1399" s="129"/>
      <c r="NMY1399" s="129"/>
      <c r="NMZ1399" s="129"/>
      <c r="NNA1399" s="129"/>
      <c r="NNB1399" s="129"/>
      <c r="NNC1399" s="129"/>
      <c r="NND1399" s="129"/>
      <c r="NNE1399" s="129"/>
      <c r="NNF1399" s="129"/>
      <c r="NNG1399" s="129"/>
      <c r="NNH1399" s="129"/>
      <c r="NNI1399" s="129"/>
      <c r="NNJ1399" s="129"/>
      <c r="NNK1399" s="129"/>
      <c r="NNL1399" s="129"/>
      <c r="NNM1399" s="129"/>
      <c r="NNN1399" s="129"/>
      <c r="NNO1399" s="129"/>
      <c r="NNP1399" s="129"/>
      <c r="NNQ1399" s="129"/>
      <c r="NNR1399" s="129"/>
      <c r="NNS1399" s="129"/>
      <c r="NNT1399" s="129"/>
      <c r="NNU1399" s="129"/>
      <c r="NNV1399" s="129"/>
      <c r="NNW1399" s="129"/>
      <c r="NNX1399" s="129"/>
      <c r="NNY1399" s="129"/>
      <c r="NNZ1399" s="129"/>
      <c r="NOA1399" s="129"/>
      <c r="NOB1399" s="129"/>
      <c r="NOC1399" s="129"/>
      <c r="NOD1399" s="129"/>
      <c r="NOE1399" s="129"/>
      <c r="NOF1399" s="129"/>
      <c r="NOG1399" s="129"/>
      <c r="NOH1399" s="129"/>
      <c r="NOI1399" s="129"/>
      <c r="NOJ1399" s="129"/>
      <c r="NOK1399" s="129"/>
      <c r="NOL1399" s="129"/>
      <c r="NOM1399" s="129"/>
      <c r="NON1399" s="129"/>
      <c r="NOO1399" s="129"/>
      <c r="NOP1399" s="129"/>
      <c r="NOQ1399" s="129"/>
      <c r="NOR1399" s="129"/>
      <c r="NOS1399" s="129"/>
      <c r="NOT1399" s="129"/>
      <c r="NOU1399" s="129"/>
      <c r="NOV1399" s="129"/>
      <c r="NOW1399" s="129"/>
      <c r="NOX1399" s="129"/>
      <c r="NOY1399" s="129"/>
      <c r="NOZ1399" s="129"/>
      <c r="NPA1399" s="129"/>
      <c r="NPB1399" s="129"/>
      <c r="NPC1399" s="129"/>
      <c r="NPD1399" s="129"/>
      <c r="NPE1399" s="129"/>
      <c r="NPF1399" s="129"/>
      <c r="NPG1399" s="129"/>
      <c r="NPH1399" s="129"/>
      <c r="NPI1399" s="129"/>
      <c r="NPJ1399" s="129"/>
      <c r="NPK1399" s="129"/>
      <c r="NPL1399" s="129"/>
      <c r="NPM1399" s="129"/>
      <c r="NPN1399" s="129"/>
      <c r="NPO1399" s="129"/>
      <c r="NPP1399" s="129"/>
      <c r="NPQ1399" s="129"/>
      <c r="NPR1399" s="129"/>
      <c r="NPS1399" s="129"/>
      <c r="NPT1399" s="129"/>
      <c r="NPU1399" s="129"/>
      <c r="NPV1399" s="129"/>
      <c r="NPW1399" s="129"/>
      <c r="NPX1399" s="129"/>
      <c r="NPY1399" s="129"/>
      <c r="NPZ1399" s="129"/>
      <c r="NQA1399" s="129"/>
      <c r="NQB1399" s="129"/>
      <c r="NQC1399" s="129"/>
      <c r="NQD1399" s="129"/>
      <c r="NQE1399" s="129"/>
      <c r="NQF1399" s="129"/>
      <c r="NQG1399" s="129"/>
      <c r="NQH1399" s="129"/>
      <c r="NQI1399" s="129"/>
      <c r="NQJ1399" s="129"/>
      <c r="NQK1399" s="129"/>
      <c r="NQL1399" s="129"/>
      <c r="NQM1399" s="129"/>
      <c r="NQN1399" s="129"/>
      <c r="NQO1399" s="129"/>
      <c r="NQP1399" s="129"/>
      <c r="NQQ1399" s="129"/>
      <c r="NQR1399" s="129"/>
      <c r="NQS1399" s="129"/>
      <c r="NQT1399" s="129"/>
      <c r="NQU1399" s="129"/>
      <c r="NQV1399" s="129"/>
      <c r="NQW1399" s="129"/>
      <c r="NQX1399" s="129"/>
      <c r="NQY1399" s="129"/>
      <c r="NQZ1399" s="129"/>
      <c r="NRA1399" s="129"/>
      <c r="NRB1399" s="129"/>
      <c r="NRC1399" s="129"/>
      <c r="NRD1399" s="129"/>
      <c r="NRE1399" s="129"/>
      <c r="NRF1399" s="129"/>
      <c r="NRG1399" s="129"/>
      <c r="NRH1399" s="129"/>
      <c r="NRI1399" s="129"/>
      <c r="NRJ1399" s="129"/>
      <c r="NRK1399" s="129"/>
      <c r="NRL1399" s="129"/>
      <c r="NRM1399" s="129"/>
      <c r="NRN1399" s="129"/>
      <c r="NRO1399" s="129"/>
      <c r="NRP1399" s="129"/>
      <c r="NRQ1399" s="129"/>
      <c r="NRR1399" s="129"/>
      <c r="NRS1399" s="129"/>
      <c r="NRT1399" s="129"/>
      <c r="NRU1399" s="129"/>
      <c r="NRV1399" s="129"/>
      <c r="NRW1399" s="129"/>
      <c r="NRX1399" s="129"/>
      <c r="NRY1399" s="129"/>
      <c r="NRZ1399" s="129"/>
      <c r="NSA1399" s="129"/>
      <c r="NSB1399" s="129"/>
      <c r="NSC1399" s="129"/>
      <c r="NSD1399" s="129"/>
      <c r="NSE1399" s="129"/>
      <c r="NSF1399" s="129"/>
      <c r="NSG1399" s="129"/>
      <c r="NSH1399" s="129"/>
      <c r="NSI1399" s="129"/>
      <c r="NSJ1399" s="129"/>
      <c r="NSK1399" s="129"/>
      <c r="NSL1399" s="129"/>
      <c r="NSM1399" s="129"/>
      <c r="NSN1399" s="129"/>
      <c r="NSO1399" s="129"/>
      <c r="NSP1399" s="129"/>
      <c r="NSQ1399" s="129"/>
      <c r="NSR1399" s="129"/>
      <c r="NSS1399" s="129"/>
      <c r="NST1399" s="129"/>
      <c r="NSU1399" s="129"/>
      <c r="NSV1399" s="129"/>
      <c r="NSW1399" s="129"/>
      <c r="NSX1399" s="129"/>
      <c r="NSY1399" s="129"/>
      <c r="NSZ1399" s="129"/>
      <c r="NTA1399" s="129"/>
      <c r="NTB1399" s="129"/>
      <c r="NTC1399" s="129"/>
      <c r="NTD1399" s="129"/>
      <c r="NTE1399" s="129"/>
      <c r="NTF1399" s="129"/>
      <c r="NTG1399" s="129"/>
      <c r="NTH1399" s="129"/>
      <c r="NTI1399" s="129"/>
      <c r="NTJ1399" s="129"/>
      <c r="NTK1399" s="129"/>
      <c r="NTL1399" s="129"/>
      <c r="NTM1399" s="129"/>
      <c r="NTN1399" s="129"/>
      <c r="NTO1399" s="129"/>
      <c r="NTP1399" s="129"/>
      <c r="NTQ1399" s="129"/>
      <c r="NTR1399" s="129"/>
      <c r="NTS1399" s="129"/>
      <c r="NTT1399" s="129"/>
      <c r="NTU1399" s="129"/>
      <c r="NTV1399" s="129"/>
      <c r="NTW1399" s="129"/>
      <c r="NTX1399" s="129"/>
      <c r="NTY1399" s="129"/>
      <c r="NTZ1399" s="129"/>
      <c r="NUA1399" s="129"/>
      <c r="NUB1399" s="129"/>
      <c r="NUC1399" s="129"/>
      <c r="NUD1399" s="129"/>
      <c r="NUE1399" s="129"/>
      <c r="NUF1399" s="129"/>
      <c r="NUG1399" s="129"/>
      <c r="NUH1399" s="129"/>
      <c r="NUI1399" s="129"/>
      <c r="NUJ1399" s="129"/>
      <c r="NUK1399" s="129"/>
      <c r="NUL1399" s="129"/>
      <c r="NUM1399" s="129"/>
      <c r="NUN1399" s="129"/>
      <c r="NUO1399" s="129"/>
      <c r="NUP1399" s="129"/>
      <c r="NUQ1399" s="129"/>
      <c r="NUR1399" s="129"/>
      <c r="NUS1399" s="129"/>
      <c r="NUT1399" s="129"/>
      <c r="NUU1399" s="129"/>
      <c r="NUV1399" s="129"/>
      <c r="NUW1399" s="129"/>
      <c r="NUX1399" s="129"/>
      <c r="NUY1399" s="129"/>
      <c r="NUZ1399" s="129"/>
      <c r="NVA1399" s="129"/>
      <c r="NVB1399" s="129"/>
      <c r="NVC1399" s="129"/>
      <c r="NVD1399" s="129"/>
      <c r="NVE1399" s="129"/>
      <c r="NVF1399" s="129"/>
      <c r="NVG1399" s="129"/>
      <c r="NVH1399" s="129"/>
      <c r="NVI1399" s="129"/>
      <c r="NVJ1399" s="129"/>
      <c r="NVK1399" s="129"/>
      <c r="NVL1399" s="129"/>
      <c r="NVM1399" s="129"/>
      <c r="NVN1399" s="129"/>
      <c r="NVO1399" s="129"/>
      <c r="NVP1399" s="129"/>
      <c r="NVQ1399" s="129"/>
      <c r="NVR1399" s="129"/>
      <c r="NVS1399" s="129"/>
      <c r="NVT1399" s="129"/>
      <c r="NVU1399" s="129"/>
      <c r="NVV1399" s="129"/>
      <c r="NVW1399" s="129"/>
      <c r="NVX1399" s="129"/>
      <c r="NVY1399" s="129"/>
      <c r="NVZ1399" s="129"/>
      <c r="NWA1399" s="129"/>
      <c r="NWB1399" s="129"/>
      <c r="NWC1399" s="129"/>
      <c r="NWD1399" s="129"/>
      <c r="NWE1399" s="129"/>
      <c r="NWF1399" s="129"/>
      <c r="NWG1399" s="129"/>
      <c r="NWH1399" s="129"/>
      <c r="NWI1399" s="129"/>
      <c r="NWJ1399" s="129"/>
      <c r="NWK1399" s="129"/>
      <c r="NWL1399" s="129"/>
      <c r="NWM1399" s="129"/>
      <c r="NWN1399" s="129"/>
      <c r="NWO1399" s="129"/>
      <c r="NWP1399" s="129"/>
      <c r="NWQ1399" s="129"/>
      <c r="NWR1399" s="129"/>
      <c r="NWS1399" s="129"/>
      <c r="NWT1399" s="129"/>
      <c r="NWU1399" s="129"/>
      <c r="NWV1399" s="129"/>
      <c r="NWW1399" s="129"/>
      <c r="NWX1399" s="129"/>
      <c r="NWY1399" s="129"/>
      <c r="NWZ1399" s="129"/>
      <c r="NXA1399" s="129"/>
      <c r="NXB1399" s="129"/>
      <c r="NXC1399" s="129"/>
      <c r="NXD1399" s="129"/>
      <c r="NXE1399" s="129"/>
      <c r="NXF1399" s="129"/>
      <c r="NXG1399" s="129"/>
      <c r="NXH1399" s="129"/>
      <c r="NXI1399" s="129"/>
      <c r="NXJ1399" s="129"/>
      <c r="NXK1399" s="129"/>
      <c r="NXL1399" s="129"/>
      <c r="NXM1399" s="129"/>
      <c r="NXN1399" s="129"/>
      <c r="NXO1399" s="129"/>
      <c r="NXP1399" s="129"/>
      <c r="NXQ1399" s="129"/>
      <c r="NXR1399" s="129"/>
      <c r="NXS1399" s="129"/>
      <c r="NXT1399" s="129"/>
      <c r="NXU1399" s="129"/>
      <c r="NXV1399" s="129"/>
      <c r="NXW1399" s="129"/>
      <c r="NXX1399" s="129"/>
      <c r="NXY1399" s="129"/>
      <c r="NXZ1399" s="129"/>
      <c r="NYA1399" s="129"/>
      <c r="NYB1399" s="129"/>
      <c r="NYC1399" s="129"/>
      <c r="NYD1399" s="129"/>
      <c r="NYE1399" s="129"/>
      <c r="NYF1399" s="129"/>
      <c r="NYG1399" s="129"/>
      <c r="NYH1399" s="129"/>
      <c r="NYI1399" s="129"/>
      <c r="NYJ1399" s="129"/>
      <c r="NYK1399" s="129"/>
      <c r="NYL1399" s="129"/>
      <c r="NYM1399" s="129"/>
      <c r="NYN1399" s="129"/>
      <c r="NYO1399" s="129"/>
      <c r="NYP1399" s="129"/>
      <c r="NYQ1399" s="129"/>
      <c r="NYR1399" s="129"/>
      <c r="NYS1399" s="129"/>
      <c r="NYT1399" s="129"/>
      <c r="NYU1399" s="129"/>
      <c r="NYV1399" s="129"/>
      <c r="NYW1399" s="129"/>
      <c r="NYX1399" s="129"/>
      <c r="NYY1399" s="129"/>
      <c r="NYZ1399" s="129"/>
      <c r="NZA1399" s="129"/>
      <c r="NZB1399" s="129"/>
      <c r="NZC1399" s="129"/>
      <c r="NZD1399" s="129"/>
      <c r="NZE1399" s="129"/>
      <c r="NZF1399" s="129"/>
      <c r="NZG1399" s="129"/>
      <c r="NZH1399" s="129"/>
      <c r="NZI1399" s="129"/>
      <c r="NZJ1399" s="129"/>
      <c r="NZK1399" s="129"/>
      <c r="NZL1399" s="129"/>
      <c r="NZM1399" s="129"/>
      <c r="NZN1399" s="129"/>
      <c r="NZO1399" s="129"/>
      <c r="NZP1399" s="129"/>
      <c r="NZQ1399" s="129"/>
      <c r="NZR1399" s="129"/>
      <c r="NZS1399" s="129"/>
      <c r="NZT1399" s="129"/>
      <c r="NZU1399" s="129"/>
      <c r="NZV1399" s="129"/>
      <c r="NZW1399" s="129"/>
      <c r="NZX1399" s="129"/>
      <c r="NZY1399" s="129"/>
      <c r="NZZ1399" s="129"/>
      <c r="OAA1399" s="129"/>
      <c r="OAB1399" s="129"/>
      <c r="OAC1399" s="129"/>
      <c r="OAD1399" s="129"/>
      <c r="OAE1399" s="129"/>
      <c r="OAF1399" s="129"/>
      <c r="OAG1399" s="129"/>
      <c r="OAH1399" s="129"/>
      <c r="OAI1399" s="129"/>
      <c r="OAJ1399" s="129"/>
      <c r="OAK1399" s="129"/>
      <c r="OAL1399" s="129"/>
      <c r="OAM1399" s="129"/>
      <c r="OAN1399" s="129"/>
      <c r="OAO1399" s="129"/>
      <c r="OAP1399" s="129"/>
      <c r="OAQ1399" s="129"/>
      <c r="OAR1399" s="129"/>
      <c r="OAS1399" s="129"/>
      <c r="OAT1399" s="129"/>
      <c r="OAU1399" s="129"/>
      <c r="OAV1399" s="129"/>
      <c r="OAW1399" s="129"/>
      <c r="OAX1399" s="129"/>
      <c r="OAY1399" s="129"/>
      <c r="OAZ1399" s="129"/>
      <c r="OBA1399" s="129"/>
      <c r="OBB1399" s="129"/>
      <c r="OBC1399" s="129"/>
      <c r="OBD1399" s="129"/>
      <c r="OBE1399" s="129"/>
      <c r="OBF1399" s="129"/>
      <c r="OBG1399" s="129"/>
      <c r="OBH1399" s="129"/>
      <c r="OBI1399" s="129"/>
      <c r="OBJ1399" s="129"/>
      <c r="OBK1399" s="129"/>
      <c r="OBL1399" s="129"/>
      <c r="OBM1399" s="129"/>
      <c r="OBN1399" s="129"/>
      <c r="OBO1399" s="129"/>
      <c r="OBP1399" s="129"/>
      <c r="OBQ1399" s="129"/>
      <c r="OBR1399" s="129"/>
      <c r="OBS1399" s="129"/>
      <c r="OBT1399" s="129"/>
      <c r="OBU1399" s="129"/>
      <c r="OBV1399" s="129"/>
      <c r="OBW1399" s="129"/>
      <c r="OBX1399" s="129"/>
      <c r="OBY1399" s="129"/>
      <c r="OBZ1399" s="129"/>
      <c r="OCA1399" s="129"/>
      <c r="OCB1399" s="129"/>
      <c r="OCC1399" s="129"/>
      <c r="OCD1399" s="129"/>
      <c r="OCE1399" s="129"/>
      <c r="OCF1399" s="129"/>
      <c r="OCG1399" s="129"/>
      <c r="OCH1399" s="129"/>
      <c r="OCI1399" s="129"/>
      <c r="OCJ1399" s="129"/>
      <c r="OCK1399" s="129"/>
      <c r="OCL1399" s="129"/>
      <c r="OCM1399" s="129"/>
      <c r="OCN1399" s="129"/>
      <c r="OCO1399" s="129"/>
      <c r="OCP1399" s="129"/>
      <c r="OCQ1399" s="129"/>
      <c r="OCR1399" s="129"/>
      <c r="OCS1399" s="129"/>
      <c r="OCT1399" s="129"/>
      <c r="OCU1399" s="129"/>
      <c r="OCV1399" s="129"/>
      <c r="OCW1399" s="129"/>
      <c r="OCX1399" s="129"/>
      <c r="OCY1399" s="129"/>
      <c r="OCZ1399" s="129"/>
      <c r="ODA1399" s="129"/>
      <c r="ODB1399" s="129"/>
      <c r="ODC1399" s="129"/>
      <c r="ODD1399" s="129"/>
      <c r="ODE1399" s="129"/>
      <c r="ODF1399" s="129"/>
      <c r="ODG1399" s="129"/>
      <c r="ODH1399" s="129"/>
      <c r="ODI1399" s="129"/>
      <c r="ODJ1399" s="129"/>
      <c r="ODK1399" s="129"/>
      <c r="ODL1399" s="129"/>
      <c r="ODM1399" s="129"/>
      <c r="ODN1399" s="129"/>
      <c r="ODO1399" s="129"/>
      <c r="ODP1399" s="129"/>
      <c r="ODQ1399" s="129"/>
      <c r="ODR1399" s="129"/>
      <c r="ODS1399" s="129"/>
      <c r="ODT1399" s="129"/>
      <c r="ODU1399" s="129"/>
      <c r="ODV1399" s="129"/>
      <c r="ODW1399" s="129"/>
      <c r="ODX1399" s="129"/>
      <c r="ODY1399" s="129"/>
      <c r="ODZ1399" s="129"/>
      <c r="OEA1399" s="129"/>
      <c r="OEB1399" s="129"/>
      <c r="OEC1399" s="129"/>
      <c r="OED1399" s="129"/>
      <c r="OEE1399" s="129"/>
      <c r="OEF1399" s="129"/>
      <c r="OEG1399" s="129"/>
      <c r="OEH1399" s="129"/>
      <c r="OEI1399" s="129"/>
      <c r="OEJ1399" s="129"/>
      <c r="OEK1399" s="129"/>
      <c r="OEL1399" s="129"/>
      <c r="OEM1399" s="129"/>
      <c r="OEN1399" s="129"/>
      <c r="OEO1399" s="129"/>
      <c r="OEP1399" s="129"/>
      <c r="OEQ1399" s="129"/>
      <c r="OER1399" s="129"/>
      <c r="OES1399" s="129"/>
      <c r="OET1399" s="129"/>
      <c r="OEU1399" s="129"/>
      <c r="OEV1399" s="129"/>
      <c r="OEW1399" s="129"/>
      <c r="OEX1399" s="129"/>
      <c r="OEY1399" s="129"/>
      <c r="OEZ1399" s="129"/>
      <c r="OFA1399" s="129"/>
      <c r="OFB1399" s="129"/>
      <c r="OFC1399" s="129"/>
      <c r="OFD1399" s="129"/>
      <c r="OFE1399" s="129"/>
      <c r="OFF1399" s="129"/>
      <c r="OFG1399" s="129"/>
      <c r="OFH1399" s="129"/>
      <c r="OFI1399" s="129"/>
      <c r="OFJ1399" s="129"/>
      <c r="OFK1399" s="129"/>
      <c r="OFL1399" s="129"/>
      <c r="OFM1399" s="129"/>
      <c r="OFN1399" s="129"/>
      <c r="OFO1399" s="129"/>
      <c r="OFP1399" s="129"/>
      <c r="OFQ1399" s="129"/>
      <c r="OFR1399" s="129"/>
      <c r="OFS1399" s="129"/>
      <c r="OFT1399" s="129"/>
      <c r="OFU1399" s="129"/>
      <c r="OFV1399" s="129"/>
      <c r="OFW1399" s="129"/>
      <c r="OFX1399" s="129"/>
      <c r="OFY1399" s="129"/>
      <c r="OFZ1399" s="129"/>
      <c r="OGA1399" s="129"/>
      <c r="OGB1399" s="129"/>
      <c r="OGC1399" s="129"/>
      <c r="OGD1399" s="129"/>
      <c r="OGE1399" s="129"/>
      <c r="OGF1399" s="129"/>
      <c r="OGG1399" s="129"/>
      <c r="OGH1399" s="129"/>
      <c r="OGI1399" s="129"/>
      <c r="OGJ1399" s="129"/>
      <c r="OGK1399" s="129"/>
      <c r="OGL1399" s="129"/>
      <c r="OGM1399" s="129"/>
      <c r="OGN1399" s="129"/>
      <c r="OGO1399" s="129"/>
      <c r="OGP1399" s="129"/>
      <c r="OGQ1399" s="129"/>
      <c r="OGR1399" s="129"/>
      <c r="OGS1399" s="129"/>
      <c r="OGT1399" s="129"/>
      <c r="OGU1399" s="129"/>
      <c r="OGV1399" s="129"/>
      <c r="OGW1399" s="129"/>
      <c r="OGX1399" s="129"/>
      <c r="OGY1399" s="129"/>
      <c r="OGZ1399" s="129"/>
      <c r="OHA1399" s="129"/>
      <c r="OHB1399" s="129"/>
      <c r="OHC1399" s="129"/>
      <c r="OHD1399" s="129"/>
      <c r="OHE1399" s="129"/>
      <c r="OHF1399" s="129"/>
      <c r="OHG1399" s="129"/>
      <c r="OHH1399" s="129"/>
      <c r="OHI1399" s="129"/>
      <c r="OHJ1399" s="129"/>
      <c r="OHK1399" s="129"/>
      <c r="OHL1399" s="129"/>
      <c r="OHM1399" s="129"/>
      <c r="OHN1399" s="129"/>
      <c r="OHO1399" s="129"/>
      <c r="OHP1399" s="129"/>
      <c r="OHQ1399" s="129"/>
      <c r="OHR1399" s="129"/>
      <c r="OHS1399" s="129"/>
      <c r="OHT1399" s="129"/>
      <c r="OHU1399" s="129"/>
      <c r="OHV1399" s="129"/>
      <c r="OHW1399" s="129"/>
      <c r="OHX1399" s="129"/>
      <c r="OHY1399" s="129"/>
      <c r="OHZ1399" s="129"/>
      <c r="OIA1399" s="129"/>
      <c r="OIB1399" s="129"/>
      <c r="OIC1399" s="129"/>
      <c r="OID1399" s="129"/>
      <c r="OIE1399" s="129"/>
      <c r="OIF1399" s="129"/>
      <c r="OIG1399" s="129"/>
      <c r="OIH1399" s="129"/>
      <c r="OII1399" s="129"/>
      <c r="OIJ1399" s="129"/>
      <c r="OIK1399" s="129"/>
      <c r="OIL1399" s="129"/>
      <c r="OIM1399" s="129"/>
      <c r="OIN1399" s="129"/>
      <c r="OIO1399" s="129"/>
      <c r="OIP1399" s="129"/>
      <c r="OIQ1399" s="129"/>
      <c r="OIR1399" s="129"/>
      <c r="OIS1399" s="129"/>
      <c r="OIT1399" s="129"/>
      <c r="OIU1399" s="129"/>
      <c r="OIV1399" s="129"/>
      <c r="OIW1399" s="129"/>
      <c r="OIX1399" s="129"/>
      <c r="OIY1399" s="129"/>
      <c r="OIZ1399" s="129"/>
      <c r="OJA1399" s="129"/>
      <c r="OJB1399" s="129"/>
      <c r="OJC1399" s="129"/>
      <c r="OJD1399" s="129"/>
      <c r="OJE1399" s="129"/>
      <c r="OJF1399" s="129"/>
      <c r="OJG1399" s="129"/>
      <c r="OJH1399" s="129"/>
      <c r="OJI1399" s="129"/>
      <c r="OJJ1399" s="129"/>
      <c r="OJK1399" s="129"/>
      <c r="OJL1399" s="129"/>
      <c r="OJM1399" s="129"/>
      <c r="OJN1399" s="129"/>
      <c r="OJO1399" s="129"/>
      <c r="OJP1399" s="129"/>
      <c r="OJQ1399" s="129"/>
      <c r="OJR1399" s="129"/>
      <c r="OJS1399" s="129"/>
      <c r="OJT1399" s="129"/>
      <c r="OJU1399" s="129"/>
      <c r="OJV1399" s="129"/>
      <c r="OJW1399" s="129"/>
      <c r="OJX1399" s="129"/>
      <c r="OJY1399" s="129"/>
      <c r="OJZ1399" s="129"/>
      <c r="OKA1399" s="129"/>
      <c r="OKB1399" s="129"/>
      <c r="OKC1399" s="129"/>
      <c r="OKD1399" s="129"/>
      <c r="OKE1399" s="129"/>
      <c r="OKF1399" s="129"/>
      <c r="OKG1399" s="129"/>
      <c r="OKH1399" s="129"/>
      <c r="OKI1399" s="129"/>
      <c r="OKJ1399" s="129"/>
      <c r="OKK1399" s="129"/>
      <c r="OKL1399" s="129"/>
      <c r="OKM1399" s="129"/>
      <c r="OKN1399" s="129"/>
      <c r="OKO1399" s="129"/>
      <c r="OKP1399" s="129"/>
      <c r="OKQ1399" s="129"/>
      <c r="OKR1399" s="129"/>
      <c r="OKS1399" s="129"/>
      <c r="OKT1399" s="129"/>
      <c r="OKU1399" s="129"/>
      <c r="OKV1399" s="129"/>
      <c r="OKW1399" s="129"/>
      <c r="OKX1399" s="129"/>
      <c r="OKY1399" s="129"/>
      <c r="OKZ1399" s="129"/>
      <c r="OLA1399" s="129"/>
      <c r="OLB1399" s="129"/>
      <c r="OLC1399" s="129"/>
      <c r="OLD1399" s="129"/>
      <c r="OLE1399" s="129"/>
      <c r="OLF1399" s="129"/>
      <c r="OLG1399" s="129"/>
      <c r="OLH1399" s="129"/>
      <c r="OLI1399" s="129"/>
      <c r="OLJ1399" s="129"/>
      <c r="OLK1399" s="129"/>
      <c r="OLL1399" s="129"/>
      <c r="OLM1399" s="129"/>
      <c r="OLN1399" s="129"/>
      <c r="OLO1399" s="129"/>
      <c r="OLP1399" s="129"/>
      <c r="OLQ1399" s="129"/>
      <c r="OLR1399" s="129"/>
      <c r="OLS1399" s="129"/>
      <c r="OLT1399" s="129"/>
      <c r="OLU1399" s="129"/>
      <c r="OLV1399" s="129"/>
      <c r="OLW1399" s="129"/>
      <c r="OLX1399" s="129"/>
      <c r="OLY1399" s="129"/>
      <c r="OLZ1399" s="129"/>
      <c r="OMA1399" s="129"/>
      <c r="OMB1399" s="129"/>
      <c r="OMC1399" s="129"/>
      <c r="OMD1399" s="129"/>
      <c r="OME1399" s="129"/>
      <c r="OMF1399" s="129"/>
      <c r="OMG1399" s="129"/>
      <c r="OMH1399" s="129"/>
      <c r="OMI1399" s="129"/>
      <c r="OMJ1399" s="129"/>
      <c r="OMK1399" s="129"/>
      <c r="OML1399" s="129"/>
      <c r="OMM1399" s="129"/>
      <c r="OMN1399" s="129"/>
      <c r="OMO1399" s="129"/>
      <c r="OMP1399" s="129"/>
      <c r="OMQ1399" s="129"/>
      <c r="OMR1399" s="129"/>
      <c r="OMS1399" s="129"/>
      <c r="OMT1399" s="129"/>
      <c r="OMU1399" s="129"/>
      <c r="OMV1399" s="129"/>
      <c r="OMW1399" s="129"/>
      <c r="OMX1399" s="129"/>
      <c r="OMY1399" s="129"/>
      <c r="OMZ1399" s="129"/>
      <c r="ONA1399" s="129"/>
      <c r="ONB1399" s="129"/>
      <c r="ONC1399" s="129"/>
      <c r="OND1399" s="129"/>
      <c r="ONE1399" s="129"/>
      <c r="ONF1399" s="129"/>
      <c r="ONG1399" s="129"/>
      <c r="ONH1399" s="129"/>
      <c r="ONI1399" s="129"/>
      <c r="ONJ1399" s="129"/>
      <c r="ONK1399" s="129"/>
      <c r="ONL1399" s="129"/>
      <c r="ONM1399" s="129"/>
      <c r="ONN1399" s="129"/>
      <c r="ONO1399" s="129"/>
      <c r="ONP1399" s="129"/>
      <c r="ONQ1399" s="129"/>
      <c r="ONR1399" s="129"/>
      <c r="ONS1399" s="129"/>
      <c r="ONT1399" s="129"/>
      <c r="ONU1399" s="129"/>
      <c r="ONV1399" s="129"/>
      <c r="ONW1399" s="129"/>
      <c r="ONX1399" s="129"/>
      <c r="ONY1399" s="129"/>
      <c r="ONZ1399" s="129"/>
      <c r="OOA1399" s="129"/>
      <c r="OOB1399" s="129"/>
      <c r="OOC1399" s="129"/>
      <c r="OOD1399" s="129"/>
      <c r="OOE1399" s="129"/>
      <c r="OOF1399" s="129"/>
      <c r="OOG1399" s="129"/>
      <c r="OOH1399" s="129"/>
      <c r="OOI1399" s="129"/>
      <c r="OOJ1399" s="129"/>
      <c r="OOK1399" s="129"/>
      <c r="OOL1399" s="129"/>
      <c r="OOM1399" s="129"/>
      <c r="OON1399" s="129"/>
      <c r="OOO1399" s="129"/>
      <c r="OOP1399" s="129"/>
      <c r="OOQ1399" s="129"/>
      <c r="OOR1399" s="129"/>
      <c r="OOS1399" s="129"/>
      <c r="OOT1399" s="129"/>
      <c r="OOU1399" s="129"/>
      <c r="OOV1399" s="129"/>
      <c r="OOW1399" s="129"/>
      <c r="OOX1399" s="129"/>
      <c r="OOY1399" s="129"/>
      <c r="OOZ1399" s="129"/>
      <c r="OPA1399" s="129"/>
      <c r="OPB1399" s="129"/>
      <c r="OPC1399" s="129"/>
      <c r="OPD1399" s="129"/>
      <c r="OPE1399" s="129"/>
      <c r="OPF1399" s="129"/>
      <c r="OPG1399" s="129"/>
      <c r="OPH1399" s="129"/>
      <c r="OPI1399" s="129"/>
      <c r="OPJ1399" s="129"/>
      <c r="OPK1399" s="129"/>
      <c r="OPL1399" s="129"/>
      <c r="OPM1399" s="129"/>
      <c r="OPN1399" s="129"/>
      <c r="OPO1399" s="129"/>
      <c r="OPP1399" s="129"/>
      <c r="OPQ1399" s="129"/>
      <c r="OPR1399" s="129"/>
      <c r="OPS1399" s="129"/>
      <c r="OPT1399" s="129"/>
      <c r="OPU1399" s="129"/>
      <c r="OPV1399" s="129"/>
      <c r="OPW1399" s="129"/>
      <c r="OPX1399" s="129"/>
      <c r="OPY1399" s="129"/>
      <c r="OPZ1399" s="129"/>
      <c r="OQA1399" s="129"/>
      <c r="OQB1399" s="129"/>
      <c r="OQC1399" s="129"/>
      <c r="OQD1399" s="129"/>
      <c r="OQE1399" s="129"/>
      <c r="OQF1399" s="129"/>
      <c r="OQG1399" s="129"/>
      <c r="OQH1399" s="129"/>
      <c r="OQI1399" s="129"/>
      <c r="OQJ1399" s="129"/>
      <c r="OQK1399" s="129"/>
      <c r="OQL1399" s="129"/>
      <c r="OQM1399" s="129"/>
      <c r="OQN1399" s="129"/>
      <c r="OQO1399" s="129"/>
      <c r="OQP1399" s="129"/>
      <c r="OQQ1399" s="129"/>
      <c r="OQR1399" s="129"/>
      <c r="OQS1399" s="129"/>
      <c r="OQT1399" s="129"/>
      <c r="OQU1399" s="129"/>
      <c r="OQV1399" s="129"/>
      <c r="OQW1399" s="129"/>
      <c r="OQX1399" s="129"/>
      <c r="OQY1399" s="129"/>
      <c r="OQZ1399" s="129"/>
      <c r="ORA1399" s="129"/>
      <c r="ORB1399" s="129"/>
      <c r="ORC1399" s="129"/>
      <c r="ORD1399" s="129"/>
      <c r="ORE1399" s="129"/>
      <c r="ORF1399" s="129"/>
      <c r="ORG1399" s="129"/>
      <c r="ORH1399" s="129"/>
      <c r="ORI1399" s="129"/>
      <c r="ORJ1399" s="129"/>
      <c r="ORK1399" s="129"/>
      <c r="ORL1399" s="129"/>
      <c r="ORM1399" s="129"/>
      <c r="ORN1399" s="129"/>
      <c r="ORO1399" s="129"/>
      <c r="ORP1399" s="129"/>
      <c r="ORQ1399" s="129"/>
      <c r="ORR1399" s="129"/>
      <c r="ORS1399" s="129"/>
      <c r="ORT1399" s="129"/>
      <c r="ORU1399" s="129"/>
      <c r="ORV1399" s="129"/>
      <c r="ORW1399" s="129"/>
      <c r="ORX1399" s="129"/>
      <c r="ORY1399" s="129"/>
      <c r="ORZ1399" s="129"/>
      <c r="OSA1399" s="129"/>
      <c r="OSB1399" s="129"/>
      <c r="OSC1399" s="129"/>
      <c r="OSD1399" s="129"/>
      <c r="OSE1399" s="129"/>
      <c r="OSF1399" s="129"/>
      <c r="OSG1399" s="129"/>
      <c r="OSH1399" s="129"/>
      <c r="OSI1399" s="129"/>
      <c r="OSJ1399" s="129"/>
      <c r="OSK1399" s="129"/>
      <c r="OSL1399" s="129"/>
      <c r="OSM1399" s="129"/>
      <c r="OSN1399" s="129"/>
      <c r="OSO1399" s="129"/>
      <c r="OSP1399" s="129"/>
      <c r="OSQ1399" s="129"/>
      <c r="OSR1399" s="129"/>
      <c r="OSS1399" s="129"/>
      <c r="OST1399" s="129"/>
      <c r="OSU1399" s="129"/>
      <c r="OSV1399" s="129"/>
      <c r="OSW1399" s="129"/>
      <c r="OSX1399" s="129"/>
      <c r="OSY1399" s="129"/>
      <c r="OSZ1399" s="129"/>
      <c r="OTA1399" s="129"/>
      <c r="OTB1399" s="129"/>
      <c r="OTC1399" s="129"/>
      <c r="OTD1399" s="129"/>
      <c r="OTE1399" s="129"/>
      <c r="OTF1399" s="129"/>
      <c r="OTG1399" s="129"/>
      <c r="OTH1399" s="129"/>
      <c r="OTI1399" s="129"/>
      <c r="OTJ1399" s="129"/>
      <c r="OTK1399" s="129"/>
      <c r="OTL1399" s="129"/>
      <c r="OTM1399" s="129"/>
      <c r="OTN1399" s="129"/>
      <c r="OTO1399" s="129"/>
      <c r="OTP1399" s="129"/>
      <c r="OTQ1399" s="129"/>
      <c r="OTR1399" s="129"/>
      <c r="OTS1399" s="129"/>
      <c r="OTT1399" s="129"/>
      <c r="OTU1399" s="129"/>
      <c r="OTV1399" s="129"/>
      <c r="OTW1399" s="129"/>
      <c r="OTX1399" s="129"/>
      <c r="OTY1399" s="129"/>
      <c r="OTZ1399" s="129"/>
      <c r="OUA1399" s="129"/>
      <c r="OUB1399" s="129"/>
      <c r="OUC1399" s="129"/>
      <c r="OUD1399" s="129"/>
      <c r="OUE1399" s="129"/>
      <c r="OUF1399" s="129"/>
      <c r="OUG1399" s="129"/>
      <c r="OUH1399" s="129"/>
      <c r="OUI1399" s="129"/>
      <c r="OUJ1399" s="129"/>
      <c r="OUK1399" s="129"/>
      <c r="OUL1399" s="129"/>
      <c r="OUM1399" s="129"/>
      <c r="OUN1399" s="129"/>
      <c r="OUO1399" s="129"/>
      <c r="OUP1399" s="129"/>
      <c r="OUQ1399" s="129"/>
      <c r="OUR1399" s="129"/>
      <c r="OUS1399" s="129"/>
      <c r="OUT1399" s="129"/>
      <c r="OUU1399" s="129"/>
      <c r="OUV1399" s="129"/>
      <c r="OUW1399" s="129"/>
      <c r="OUX1399" s="129"/>
      <c r="OUY1399" s="129"/>
      <c r="OUZ1399" s="129"/>
      <c r="OVA1399" s="129"/>
      <c r="OVB1399" s="129"/>
      <c r="OVC1399" s="129"/>
      <c r="OVD1399" s="129"/>
      <c r="OVE1399" s="129"/>
      <c r="OVF1399" s="129"/>
      <c r="OVG1399" s="129"/>
      <c r="OVH1399" s="129"/>
      <c r="OVI1399" s="129"/>
      <c r="OVJ1399" s="129"/>
      <c r="OVK1399" s="129"/>
      <c r="OVL1399" s="129"/>
      <c r="OVM1399" s="129"/>
      <c r="OVN1399" s="129"/>
      <c r="OVO1399" s="129"/>
      <c r="OVP1399" s="129"/>
      <c r="OVQ1399" s="129"/>
      <c r="OVR1399" s="129"/>
      <c r="OVS1399" s="129"/>
      <c r="OVT1399" s="129"/>
      <c r="OVU1399" s="129"/>
      <c r="OVV1399" s="129"/>
      <c r="OVW1399" s="129"/>
      <c r="OVX1399" s="129"/>
      <c r="OVY1399" s="129"/>
      <c r="OVZ1399" s="129"/>
      <c r="OWA1399" s="129"/>
      <c r="OWB1399" s="129"/>
      <c r="OWC1399" s="129"/>
      <c r="OWD1399" s="129"/>
      <c r="OWE1399" s="129"/>
      <c r="OWF1399" s="129"/>
      <c r="OWG1399" s="129"/>
      <c r="OWH1399" s="129"/>
      <c r="OWI1399" s="129"/>
      <c r="OWJ1399" s="129"/>
      <c r="OWK1399" s="129"/>
      <c r="OWL1399" s="129"/>
      <c r="OWM1399" s="129"/>
      <c r="OWN1399" s="129"/>
      <c r="OWO1399" s="129"/>
      <c r="OWP1399" s="129"/>
      <c r="OWQ1399" s="129"/>
      <c r="OWR1399" s="129"/>
      <c r="OWS1399" s="129"/>
      <c r="OWT1399" s="129"/>
      <c r="OWU1399" s="129"/>
      <c r="OWV1399" s="129"/>
      <c r="OWW1399" s="129"/>
      <c r="OWX1399" s="129"/>
      <c r="OWY1399" s="129"/>
      <c r="OWZ1399" s="129"/>
      <c r="OXA1399" s="129"/>
      <c r="OXB1399" s="129"/>
      <c r="OXC1399" s="129"/>
      <c r="OXD1399" s="129"/>
      <c r="OXE1399" s="129"/>
      <c r="OXF1399" s="129"/>
      <c r="OXG1399" s="129"/>
      <c r="OXH1399" s="129"/>
      <c r="OXI1399" s="129"/>
      <c r="OXJ1399" s="129"/>
      <c r="OXK1399" s="129"/>
      <c r="OXL1399" s="129"/>
      <c r="OXM1399" s="129"/>
      <c r="OXN1399" s="129"/>
      <c r="OXO1399" s="129"/>
      <c r="OXP1399" s="129"/>
      <c r="OXQ1399" s="129"/>
      <c r="OXR1399" s="129"/>
      <c r="OXS1399" s="129"/>
      <c r="OXT1399" s="129"/>
      <c r="OXU1399" s="129"/>
      <c r="OXV1399" s="129"/>
      <c r="OXW1399" s="129"/>
      <c r="OXX1399" s="129"/>
      <c r="OXY1399" s="129"/>
      <c r="OXZ1399" s="129"/>
      <c r="OYA1399" s="129"/>
      <c r="OYB1399" s="129"/>
      <c r="OYC1399" s="129"/>
      <c r="OYD1399" s="129"/>
      <c r="OYE1399" s="129"/>
      <c r="OYF1399" s="129"/>
      <c r="OYG1399" s="129"/>
      <c r="OYH1399" s="129"/>
      <c r="OYI1399" s="129"/>
      <c r="OYJ1399" s="129"/>
      <c r="OYK1399" s="129"/>
      <c r="OYL1399" s="129"/>
      <c r="OYM1399" s="129"/>
      <c r="OYN1399" s="129"/>
      <c r="OYO1399" s="129"/>
      <c r="OYP1399" s="129"/>
      <c r="OYQ1399" s="129"/>
      <c r="OYR1399" s="129"/>
      <c r="OYS1399" s="129"/>
      <c r="OYT1399" s="129"/>
      <c r="OYU1399" s="129"/>
      <c r="OYV1399" s="129"/>
      <c r="OYW1399" s="129"/>
      <c r="OYX1399" s="129"/>
      <c r="OYY1399" s="129"/>
      <c r="OYZ1399" s="129"/>
      <c r="OZA1399" s="129"/>
      <c r="OZB1399" s="129"/>
      <c r="OZC1399" s="129"/>
      <c r="OZD1399" s="129"/>
      <c r="OZE1399" s="129"/>
      <c r="OZF1399" s="129"/>
      <c r="OZG1399" s="129"/>
      <c r="OZH1399" s="129"/>
      <c r="OZI1399" s="129"/>
      <c r="OZJ1399" s="129"/>
      <c r="OZK1399" s="129"/>
      <c r="OZL1399" s="129"/>
      <c r="OZM1399" s="129"/>
      <c r="OZN1399" s="129"/>
      <c r="OZO1399" s="129"/>
      <c r="OZP1399" s="129"/>
      <c r="OZQ1399" s="129"/>
      <c r="OZR1399" s="129"/>
      <c r="OZS1399" s="129"/>
      <c r="OZT1399" s="129"/>
      <c r="OZU1399" s="129"/>
      <c r="OZV1399" s="129"/>
      <c r="OZW1399" s="129"/>
      <c r="OZX1399" s="129"/>
      <c r="OZY1399" s="129"/>
      <c r="OZZ1399" s="129"/>
      <c r="PAA1399" s="129"/>
      <c r="PAB1399" s="129"/>
      <c r="PAC1399" s="129"/>
      <c r="PAD1399" s="129"/>
      <c r="PAE1399" s="129"/>
      <c r="PAF1399" s="129"/>
      <c r="PAG1399" s="129"/>
      <c r="PAH1399" s="129"/>
      <c r="PAI1399" s="129"/>
      <c r="PAJ1399" s="129"/>
      <c r="PAK1399" s="129"/>
      <c r="PAL1399" s="129"/>
      <c r="PAM1399" s="129"/>
      <c r="PAN1399" s="129"/>
      <c r="PAO1399" s="129"/>
      <c r="PAP1399" s="129"/>
      <c r="PAQ1399" s="129"/>
      <c r="PAR1399" s="129"/>
      <c r="PAS1399" s="129"/>
      <c r="PAT1399" s="129"/>
      <c r="PAU1399" s="129"/>
      <c r="PAV1399" s="129"/>
      <c r="PAW1399" s="129"/>
      <c r="PAX1399" s="129"/>
      <c r="PAY1399" s="129"/>
      <c r="PAZ1399" s="129"/>
      <c r="PBA1399" s="129"/>
      <c r="PBB1399" s="129"/>
      <c r="PBC1399" s="129"/>
      <c r="PBD1399" s="129"/>
      <c r="PBE1399" s="129"/>
      <c r="PBF1399" s="129"/>
      <c r="PBG1399" s="129"/>
      <c r="PBH1399" s="129"/>
      <c r="PBI1399" s="129"/>
      <c r="PBJ1399" s="129"/>
      <c r="PBK1399" s="129"/>
      <c r="PBL1399" s="129"/>
      <c r="PBM1399" s="129"/>
      <c r="PBN1399" s="129"/>
      <c r="PBO1399" s="129"/>
      <c r="PBP1399" s="129"/>
      <c r="PBQ1399" s="129"/>
      <c r="PBR1399" s="129"/>
      <c r="PBS1399" s="129"/>
      <c r="PBT1399" s="129"/>
      <c r="PBU1399" s="129"/>
      <c r="PBV1399" s="129"/>
      <c r="PBW1399" s="129"/>
      <c r="PBX1399" s="129"/>
      <c r="PBY1399" s="129"/>
      <c r="PBZ1399" s="129"/>
      <c r="PCA1399" s="129"/>
      <c r="PCB1399" s="129"/>
      <c r="PCC1399" s="129"/>
      <c r="PCD1399" s="129"/>
      <c r="PCE1399" s="129"/>
      <c r="PCF1399" s="129"/>
      <c r="PCG1399" s="129"/>
      <c r="PCH1399" s="129"/>
      <c r="PCI1399" s="129"/>
      <c r="PCJ1399" s="129"/>
      <c r="PCK1399" s="129"/>
      <c r="PCL1399" s="129"/>
      <c r="PCM1399" s="129"/>
      <c r="PCN1399" s="129"/>
      <c r="PCO1399" s="129"/>
      <c r="PCP1399" s="129"/>
      <c r="PCQ1399" s="129"/>
      <c r="PCR1399" s="129"/>
      <c r="PCS1399" s="129"/>
      <c r="PCT1399" s="129"/>
      <c r="PCU1399" s="129"/>
      <c r="PCV1399" s="129"/>
      <c r="PCW1399" s="129"/>
      <c r="PCX1399" s="129"/>
      <c r="PCY1399" s="129"/>
      <c r="PCZ1399" s="129"/>
      <c r="PDA1399" s="129"/>
      <c r="PDB1399" s="129"/>
      <c r="PDC1399" s="129"/>
      <c r="PDD1399" s="129"/>
      <c r="PDE1399" s="129"/>
      <c r="PDF1399" s="129"/>
      <c r="PDG1399" s="129"/>
      <c r="PDH1399" s="129"/>
      <c r="PDI1399" s="129"/>
      <c r="PDJ1399" s="129"/>
      <c r="PDK1399" s="129"/>
      <c r="PDL1399" s="129"/>
      <c r="PDM1399" s="129"/>
      <c r="PDN1399" s="129"/>
      <c r="PDO1399" s="129"/>
      <c r="PDP1399" s="129"/>
      <c r="PDQ1399" s="129"/>
      <c r="PDR1399" s="129"/>
      <c r="PDS1399" s="129"/>
      <c r="PDT1399" s="129"/>
      <c r="PDU1399" s="129"/>
      <c r="PDV1399" s="129"/>
      <c r="PDW1399" s="129"/>
      <c r="PDX1399" s="129"/>
      <c r="PDY1399" s="129"/>
      <c r="PDZ1399" s="129"/>
      <c r="PEA1399" s="129"/>
      <c r="PEB1399" s="129"/>
      <c r="PEC1399" s="129"/>
      <c r="PED1399" s="129"/>
      <c r="PEE1399" s="129"/>
      <c r="PEF1399" s="129"/>
      <c r="PEG1399" s="129"/>
      <c r="PEH1399" s="129"/>
      <c r="PEI1399" s="129"/>
      <c r="PEJ1399" s="129"/>
      <c r="PEK1399" s="129"/>
      <c r="PEL1399" s="129"/>
      <c r="PEM1399" s="129"/>
      <c r="PEN1399" s="129"/>
      <c r="PEO1399" s="129"/>
      <c r="PEP1399" s="129"/>
      <c r="PEQ1399" s="129"/>
      <c r="PER1399" s="129"/>
      <c r="PES1399" s="129"/>
      <c r="PET1399" s="129"/>
      <c r="PEU1399" s="129"/>
      <c r="PEV1399" s="129"/>
      <c r="PEW1399" s="129"/>
      <c r="PEX1399" s="129"/>
      <c r="PEY1399" s="129"/>
      <c r="PEZ1399" s="129"/>
      <c r="PFA1399" s="129"/>
      <c r="PFB1399" s="129"/>
      <c r="PFC1399" s="129"/>
      <c r="PFD1399" s="129"/>
      <c r="PFE1399" s="129"/>
      <c r="PFF1399" s="129"/>
      <c r="PFG1399" s="129"/>
      <c r="PFH1399" s="129"/>
      <c r="PFI1399" s="129"/>
      <c r="PFJ1399" s="129"/>
      <c r="PFK1399" s="129"/>
      <c r="PFL1399" s="129"/>
      <c r="PFM1399" s="129"/>
      <c r="PFN1399" s="129"/>
      <c r="PFO1399" s="129"/>
      <c r="PFP1399" s="129"/>
      <c r="PFQ1399" s="129"/>
      <c r="PFR1399" s="129"/>
      <c r="PFS1399" s="129"/>
      <c r="PFT1399" s="129"/>
      <c r="PFU1399" s="129"/>
      <c r="PFV1399" s="129"/>
      <c r="PFW1399" s="129"/>
      <c r="PFX1399" s="129"/>
      <c r="PFY1399" s="129"/>
      <c r="PFZ1399" s="129"/>
      <c r="PGA1399" s="129"/>
      <c r="PGB1399" s="129"/>
      <c r="PGC1399" s="129"/>
      <c r="PGD1399" s="129"/>
      <c r="PGE1399" s="129"/>
      <c r="PGF1399" s="129"/>
      <c r="PGG1399" s="129"/>
      <c r="PGH1399" s="129"/>
      <c r="PGI1399" s="129"/>
      <c r="PGJ1399" s="129"/>
      <c r="PGK1399" s="129"/>
      <c r="PGL1399" s="129"/>
      <c r="PGM1399" s="129"/>
      <c r="PGN1399" s="129"/>
      <c r="PGO1399" s="129"/>
      <c r="PGP1399" s="129"/>
      <c r="PGQ1399" s="129"/>
      <c r="PGR1399" s="129"/>
      <c r="PGS1399" s="129"/>
      <c r="PGT1399" s="129"/>
      <c r="PGU1399" s="129"/>
      <c r="PGV1399" s="129"/>
      <c r="PGW1399" s="129"/>
      <c r="PGX1399" s="129"/>
      <c r="PGY1399" s="129"/>
      <c r="PGZ1399" s="129"/>
      <c r="PHA1399" s="129"/>
      <c r="PHB1399" s="129"/>
      <c r="PHC1399" s="129"/>
      <c r="PHD1399" s="129"/>
      <c r="PHE1399" s="129"/>
      <c r="PHF1399" s="129"/>
      <c r="PHG1399" s="129"/>
      <c r="PHH1399" s="129"/>
      <c r="PHI1399" s="129"/>
      <c r="PHJ1399" s="129"/>
      <c r="PHK1399" s="129"/>
      <c r="PHL1399" s="129"/>
      <c r="PHM1399" s="129"/>
      <c r="PHN1399" s="129"/>
      <c r="PHO1399" s="129"/>
      <c r="PHP1399" s="129"/>
      <c r="PHQ1399" s="129"/>
      <c r="PHR1399" s="129"/>
      <c r="PHS1399" s="129"/>
      <c r="PHT1399" s="129"/>
      <c r="PHU1399" s="129"/>
      <c r="PHV1399" s="129"/>
      <c r="PHW1399" s="129"/>
      <c r="PHX1399" s="129"/>
      <c r="PHY1399" s="129"/>
      <c r="PHZ1399" s="129"/>
      <c r="PIA1399" s="129"/>
      <c r="PIB1399" s="129"/>
      <c r="PIC1399" s="129"/>
      <c r="PID1399" s="129"/>
      <c r="PIE1399" s="129"/>
      <c r="PIF1399" s="129"/>
      <c r="PIG1399" s="129"/>
      <c r="PIH1399" s="129"/>
      <c r="PII1399" s="129"/>
      <c r="PIJ1399" s="129"/>
      <c r="PIK1399" s="129"/>
      <c r="PIL1399" s="129"/>
      <c r="PIM1399" s="129"/>
      <c r="PIN1399" s="129"/>
      <c r="PIO1399" s="129"/>
      <c r="PIP1399" s="129"/>
      <c r="PIQ1399" s="129"/>
      <c r="PIR1399" s="129"/>
      <c r="PIS1399" s="129"/>
      <c r="PIT1399" s="129"/>
      <c r="PIU1399" s="129"/>
      <c r="PIV1399" s="129"/>
      <c r="PIW1399" s="129"/>
      <c r="PIX1399" s="129"/>
      <c r="PIY1399" s="129"/>
      <c r="PIZ1399" s="129"/>
      <c r="PJA1399" s="129"/>
      <c r="PJB1399" s="129"/>
      <c r="PJC1399" s="129"/>
      <c r="PJD1399" s="129"/>
      <c r="PJE1399" s="129"/>
      <c r="PJF1399" s="129"/>
      <c r="PJG1399" s="129"/>
      <c r="PJH1399" s="129"/>
      <c r="PJI1399" s="129"/>
      <c r="PJJ1399" s="129"/>
      <c r="PJK1399" s="129"/>
      <c r="PJL1399" s="129"/>
      <c r="PJM1399" s="129"/>
      <c r="PJN1399" s="129"/>
      <c r="PJO1399" s="129"/>
      <c r="PJP1399" s="129"/>
      <c r="PJQ1399" s="129"/>
      <c r="PJR1399" s="129"/>
      <c r="PJS1399" s="129"/>
      <c r="PJT1399" s="129"/>
      <c r="PJU1399" s="129"/>
      <c r="PJV1399" s="129"/>
      <c r="PJW1399" s="129"/>
      <c r="PJX1399" s="129"/>
      <c r="PJY1399" s="129"/>
      <c r="PJZ1399" s="129"/>
      <c r="PKA1399" s="129"/>
      <c r="PKB1399" s="129"/>
      <c r="PKC1399" s="129"/>
      <c r="PKD1399" s="129"/>
      <c r="PKE1399" s="129"/>
      <c r="PKF1399" s="129"/>
      <c r="PKG1399" s="129"/>
      <c r="PKH1399" s="129"/>
      <c r="PKI1399" s="129"/>
      <c r="PKJ1399" s="129"/>
      <c r="PKK1399" s="129"/>
      <c r="PKL1399" s="129"/>
      <c r="PKM1399" s="129"/>
      <c r="PKN1399" s="129"/>
      <c r="PKO1399" s="129"/>
      <c r="PKP1399" s="129"/>
      <c r="PKQ1399" s="129"/>
      <c r="PKR1399" s="129"/>
      <c r="PKS1399" s="129"/>
      <c r="PKT1399" s="129"/>
      <c r="PKU1399" s="129"/>
      <c r="PKV1399" s="129"/>
      <c r="PKW1399" s="129"/>
      <c r="PKX1399" s="129"/>
      <c r="PKY1399" s="129"/>
      <c r="PKZ1399" s="129"/>
      <c r="PLA1399" s="129"/>
      <c r="PLB1399" s="129"/>
      <c r="PLC1399" s="129"/>
      <c r="PLD1399" s="129"/>
      <c r="PLE1399" s="129"/>
      <c r="PLF1399" s="129"/>
      <c r="PLG1399" s="129"/>
      <c r="PLH1399" s="129"/>
      <c r="PLI1399" s="129"/>
      <c r="PLJ1399" s="129"/>
      <c r="PLK1399" s="129"/>
      <c r="PLL1399" s="129"/>
      <c r="PLM1399" s="129"/>
      <c r="PLN1399" s="129"/>
      <c r="PLO1399" s="129"/>
      <c r="PLP1399" s="129"/>
      <c r="PLQ1399" s="129"/>
      <c r="PLR1399" s="129"/>
      <c r="PLS1399" s="129"/>
      <c r="PLT1399" s="129"/>
      <c r="PLU1399" s="129"/>
      <c r="PLV1399" s="129"/>
      <c r="PLW1399" s="129"/>
      <c r="PLX1399" s="129"/>
      <c r="PLY1399" s="129"/>
      <c r="PLZ1399" s="129"/>
      <c r="PMA1399" s="129"/>
      <c r="PMB1399" s="129"/>
      <c r="PMC1399" s="129"/>
      <c r="PMD1399" s="129"/>
      <c r="PME1399" s="129"/>
      <c r="PMF1399" s="129"/>
      <c r="PMG1399" s="129"/>
      <c r="PMH1399" s="129"/>
      <c r="PMI1399" s="129"/>
      <c r="PMJ1399" s="129"/>
      <c r="PMK1399" s="129"/>
      <c r="PML1399" s="129"/>
      <c r="PMM1399" s="129"/>
      <c r="PMN1399" s="129"/>
      <c r="PMO1399" s="129"/>
      <c r="PMP1399" s="129"/>
      <c r="PMQ1399" s="129"/>
      <c r="PMR1399" s="129"/>
      <c r="PMS1399" s="129"/>
      <c r="PMT1399" s="129"/>
      <c r="PMU1399" s="129"/>
      <c r="PMV1399" s="129"/>
      <c r="PMW1399" s="129"/>
      <c r="PMX1399" s="129"/>
      <c r="PMY1399" s="129"/>
      <c r="PMZ1399" s="129"/>
      <c r="PNA1399" s="129"/>
      <c r="PNB1399" s="129"/>
      <c r="PNC1399" s="129"/>
      <c r="PND1399" s="129"/>
      <c r="PNE1399" s="129"/>
      <c r="PNF1399" s="129"/>
      <c r="PNG1399" s="129"/>
      <c r="PNH1399" s="129"/>
      <c r="PNI1399" s="129"/>
      <c r="PNJ1399" s="129"/>
      <c r="PNK1399" s="129"/>
      <c r="PNL1399" s="129"/>
      <c r="PNM1399" s="129"/>
      <c r="PNN1399" s="129"/>
      <c r="PNO1399" s="129"/>
      <c r="PNP1399" s="129"/>
      <c r="PNQ1399" s="129"/>
      <c r="PNR1399" s="129"/>
      <c r="PNS1399" s="129"/>
      <c r="PNT1399" s="129"/>
      <c r="PNU1399" s="129"/>
      <c r="PNV1399" s="129"/>
      <c r="PNW1399" s="129"/>
      <c r="PNX1399" s="129"/>
      <c r="PNY1399" s="129"/>
      <c r="PNZ1399" s="129"/>
      <c r="POA1399" s="129"/>
      <c r="POB1399" s="129"/>
      <c r="POC1399" s="129"/>
      <c r="POD1399" s="129"/>
      <c r="POE1399" s="129"/>
      <c r="POF1399" s="129"/>
      <c r="POG1399" s="129"/>
      <c r="POH1399" s="129"/>
      <c r="POI1399" s="129"/>
      <c r="POJ1399" s="129"/>
      <c r="POK1399" s="129"/>
      <c r="POL1399" s="129"/>
      <c r="POM1399" s="129"/>
      <c r="PON1399" s="129"/>
      <c r="POO1399" s="129"/>
      <c r="POP1399" s="129"/>
      <c r="POQ1399" s="129"/>
      <c r="POR1399" s="129"/>
      <c r="POS1399" s="129"/>
      <c r="POT1399" s="129"/>
      <c r="POU1399" s="129"/>
      <c r="POV1399" s="129"/>
      <c r="POW1399" s="129"/>
      <c r="POX1399" s="129"/>
      <c r="POY1399" s="129"/>
      <c r="POZ1399" s="129"/>
      <c r="PPA1399" s="129"/>
      <c r="PPB1399" s="129"/>
      <c r="PPC1399" s="129"/>
      <c r="PPD1399" s="129"/>
      <c r="PPE1399" s="129"/>
      <c r="PPF1399" s="129"/>
      <c r="PPG1399" s="129"/>
      <c r="PPH1399" s="129"/>
      <c r="PPI1399" s="129"/>
      <c r="PPJ1399" s="129"/>
      <c r="PPK1399" s="129"/>
      <c r="PPL1399" s="129"/>
      <c r="PPM1399" s="129"/>
      <c r="PPN1399" s="129"/>
      <c r="PPO1399" s="129"/>
      <c r="PPP1399" s="129"/>
      <c r="PPQ1399" s="129"/>
      <c r="PPR1399" s="129"/>
      <c r="PPS1399" s="129"/>
      <c r="PPT1399" s="129"/>
      <c r="PPU1399" s="129"/>
      <c r="PPV1399" s="129"/>
      <c r="PPW1399" s="129"/>
      <c r="PPX1399" s="129"/>
      <c r="PPY1399" s="129"/>
      <c r="PPZ1399" s="129"/>
      <c r="PQA1399" s="129"/>
      <c r="PQB1399" s="129"/>
      <c r="PQC1399" s="129"/>
      <c r="PQD1399" s="129"/>
      <c r="PQE1399" s="129"/>
      <c r="PQF1399" s="129"/>
      <c r="PQG1399" s="129"/>
      <c r="PQH1399" s="129"/>
      <c r="PQI1399" s="129"/>
      <c r="PQJ1399" s="129"/>
      <c r="PQK1399" s="129"/>
      <c r="PQL1399" s="129"/>
      <c r="PQM1399" s="129"/>
      <c r="PQN1399" s="129"/>
      <c r="PQO1399" s="129"/>
      <c r="PQP1399" s="129"/>
      <c r="PQQ1399" s="129"/>
      <c r="PQR1399" s="129"/>
      <c r="PQS1399" s="129"/>
      <c r="PQT1399" s="129"/>
      <c r="PQU1399" s="129"/>
      <c r="PQV1399" s="129"/>
      <c r="PQW1399" s="129"/>
      <c r="PQX1399" s="129"/>
      <c r="PQY1399" s="129"/>
      <c r="PQZ1399" s="129"/>
      <c r="PRA1399" s="129"/>
      <c r="PRB1399" s="129"/>
      <c r="PRC1399" s="129"/>
      <c r="PRD1399" s="129"/>
      <c r="PRE1399" s="129"/>
      <c r="PRF1399" s="129"/>
      <c r="PRG1399" s="129"/>
      <c r="PRH1399" s="129"/>
      <c r="PRI1399" s="129"/>
      <c r="PRJ1399" s="129"/>
      <c r="PRK1399" s="129"/>
      <c r="PRL1399" s="129"/>
      <c r="PRM1399" s="129"/>
      <c r="PRN1399" s="129"/>
      <c r="PRO1399" s="129"/>
      <c r="PRP1399" s="129"/>
      <c r="PRQ1399" s="129"/>
      <c r="PRR1399" s="129"/>
      <c r="PRS1399" s="129"/>
      <c r="PRT1399" s="129"/>
      <c r="PRU1399" s="129"/>
      <c r="PRV1399" s="129"/>
      <c r="PRW1399" s="129"/>
      <c r="PRX1399" s="129"/>
      <c r="PRY1399" s="129"/>
      <c r="PRZ1399" s="129"/>
      <c r="PSA1399" s="129"/>
      <c r="PSB1399" s="129"/>
      <c r="PSC1399" s="129"/>
      <c r="PSD1399" s="129"/>
      <c r="PSE1399" s="129"/>
      <c r="PSF1399" s="129"/>
      <c r="PSG1399" s="129"/>
      <c r="PSH1399" s="129"/>
      <c r="PSI1399" s="129"/>
      <c r="PSJ1399" s="129"/>
      <c r="PSK1399" s="129"/>
      <c r="PSL1399" s="129"/>
      <c r="PSM1399" s="129"/>
      <c r="PSN1399" s="129"/>
      <c r="PSO1399" s="129"/>
      <c r="PSP1399" s="129"/>
      <c r="PSQ1399" s="129"/>
      <c r="PSR1399" s="129"/>
      <c r="PSS1399" s="129"/>
      <c r="PST1399" s="129"/>
      <c r="PSU1399" s="129"/>
      <c r="PSV1399" s="129"/>
      <c r="PSW1399" s="129"/>
      <c r="PSX1399" s="129"/>
      <c r="PSY1399" s="129"/>
      <c r="PSZ1399" s="129"/>
      <c r="PTA1399" s="129"/>
      <c r="PTB1399" s="129"/>
      <c r="PTC1399" s="129"/>
      <c r="PTD1399" s="129"/>
      <c r="PTE1399" s="129"/>
      <c r="PTF1399" s="129"/>
      <c r="PTG1399" s="129"/>
      <c r="PTH1399" s="129"/>
      <c r="PTI1399" s="129"/>
      <c r="PTJ1399" s="129"/>
      <c r="PTK1399" s="129"/>
      <c r="PTL1399" s="129"/>
      <c r="PTM1399" s="129"/>
      <c r="PTN1399" s="129"/>
      <c r="PTO1399" s="129"/>
      <c r="PTP1399" s="129"/>
      <c r="PTQ1399" s="129"/>
      <c r="PTR1399" s="129"/>
      <c r="PTS1399" s="129"/>
      <c r="PTT1399" s="129"/>
      <c r="PTU1399" s="129"/>
      <c r="PTV1399" s="129"/>
      <c r="PTW1399" s="129"/>
      <c r="PTX1399" s="129"/>
      <c r="PTY1399" s="129"/>
      <c r="PTZ1399" s="129"/>
      <c r="PUA1399" s="129"/>
      <c r="PUB1399" s="129"/>
      <c r="PUC1399" s="129"/>
      <c r="PUD1399" s="129"/>
      <c r="PUE1399" s="129"/>
      <c r="PUF1399" s="129"/>
      <c r="PUG1399" s="129"/>
      <c r="PUH1399" s="129"/>
      <c r="PUI1399" s="129"/>
      <c r="PUJ1399" s="129"/>
      <c r="PUK1399" s="129"/>
      <c r="PUL1399" s="129"/>
      <c r="PUM1399" s="129"/>
      <c r="PUN1399" s="129"/>
      <c r="PUO1399" s="129"/>
      <c r="PUP1399" s="129"/>
      <c r="PUQ1399" s="129"/>
      <c r="PUR1399" s="129"/>
      <c r="PUS1399" s="129"/>
      <c r="PUT1399" s="129"/>
      <c r="PUU1399" s="129"/>
      <c r="PUV1399" s="129"/>
      <c r="PUW1399" s="129"/>
      <c r="PUX1399" s="129"/>
      <c r="PUY1399" s="129"/>
      <c r="PUZ1399" s="129"/>
      <c r="PVA1399" s="129"/>
      <c r="PVB1399" s="129"/>
      <c r="PVC1399" s="129"/>
      <c r="PVD1399" s="129"/>
      <c r="PVE1399" s="129"/>
      <c r="PVF1399" s="129"/>
      <c r="PVG1399" s="129"/>
      <c r="PVH1399" s="129"/>
      <c r="PVI1399" s="129"/>
      <c r="PVJ1399" s="129"/>
      <c r="PVK1399" s="129"/>
      <c r="PVL1399" s="129"/>
      <c r="PVM1399" s="129"/>
      <c r="PVN1399" s="129"/>
      <c r="PVO1399" s="129"/>
      <c r="PVP1399" s="129"/>
      <c r="PVQ1399" s="129"/>
      <c r="PVR1399" s="129"/>
      <c r="PVS1399" s="129"/>
      <c r="PVT1399" s="129"/>
      <c r="PVU1399" s="129"/>
      <c r="PVV1399" s="129"/>
      <c r="PVW1399" s="129"/>
      <c r="PVX1399" s="129"/>
      <c r="PVY1399" s="129"/>
      <c r="PVZ1399" s="129"/>
      <c r="PWA1399" s="129"/>
      <c r="PWB1399" s="129"/>
      <c r="PWC1399" s="129"/>
      <c r="PWD1399" s="129"/>
      <c r="PWE1399" s="129"/>
      <c r="PWF1399" s="129"/>
      <c r="PWG1399" s="129"/>
      <c r="PWH1399" s="129"/>
      <c r="PWI1399" s="129"/>
      <c r="PWJ1399" s="129"/>
      <c r="PWK1399" s="129"/>
      <c r="PWL1399" s="129"/>
      <c r="PWM1399" s="129"/>
      <c r="PWN1399" s="129"/>
      <c r="PWO1399" s="129"/>
      <c r="PWP1399" s="129"/>
      <c r="PWQ1399" s="129"/>
      <c r="PWR1399" s="129"/>
      <c r="PWS1399" s="129"/>
      <c r="PWT1399" s="129"/>
      <c r="PWU1399" s="129"/>
      <c r="PWV1399" s="129"/>
      <c r="PWW1399" s="129"/>
      <c r="PWX1399" s="129"/>
      <c r="PWY1399" s="129"/>
      <c r="PWZ1399" s="129"/>
      <c r="PXA1399" s="129"/>
      <c r="PXB1399" s="129"/>
      <c r="PXC1399" s="129"/>
      <c r="PXD1399" s="129"/>
      <c r="PXE1399" s="129"/>
      <c r="PXF1399" s="129"/>
      <c r="PXG1399" s="129"/>
      <c r="PXH1399" s="129"/>
      <c r="PXI1399" s="129"/>
      <c r="PXJ1399" s="129"/>
      <c r="PXK1399" s="129"/>
      <c r="PXL1399" s="129"/>
      <c r="PXM1399" s="129"/>
      <c r="PXN1399" s="129"/>
      <c r="PXO1399" s="129"/>
      <c r="PXP1399" s="129"/>
      <c r="PXQ1399" s="129"/>
      <c r="PXR1399" s="129"/>
      <c r="PXS1399" s="129"/>
      <c r="PXT1399" s="129"/>
      <c r="PXU1399" s="129"/>
      <c r="PXV1399" s="129"/>
      <c r="PXW1399" s="129"/>
      <c r="PXX1399" s="129"/>
      <c r="PXY1399" s="129"/>
      <c r="PXZ1399" s="129"/>
      <c r="PYA1399" s="129"/>
      <c r="PYB1399" s="129"/>
      <c r="PYC1399" s="129"/>
      <c r="PYD1399" s="129"/>
      <c r="PYE1399" s="129"/>
      <c r="PYF1399" s="129"/>
      <c r="PYG1399" s="129"/>
      <c r="PYH1399" s="129"/>
      <c r="PYI1399" s="129"/>
      <c r="PYJ1399" s="129"/>
      <c r="PYK1399" s="129"/>
      <c r="PYL1399" s="129"/>
      <c r="PYM1399" s="129"/>
      <c r="PYN1399" s="129"/>
      <c r="PYO1399" s="129"/>
      <c r="PYP1399" s="129"/>
      <c r="PYQ1399" s="129"/>
      <c r="PYR1399" s="129"/>
      <c r="PYS1399" s="129"/>
      <c r="PYT1399" s="129"/>
      <c r="PYU1399" s="129"/>
      <c r="PYV1399" s="129"/>
      <c r="PYW1399" s="129"/>
      <c r="PYX1399" s="129"/>
      <c r="PYY1399" s="129"/>
      <c r="PYZ1399" s="129"/>
      <c r="PZA1399" s="129"/>
      <c r="PZB1399" s="129"/>
      <c r="PZC1399" s="129"/>
      <c r="PZD1399" s="129"/>
      <c r="PZE1399" s="129"/>
      <c r="PZF1399" s="129"/>
      <c r="PZG1399" s="129"/>
      <c r="PZH1399" s="129"/>
      <c r="PZI1399" s="129"/>
      <c r="PZJ1399" s="129"/>
      <c r="PZK1399" s="129"/>
      <c r="PZL1399" s="129"/>
      <c r="PZM1399" s="129"/>
      <c r="PZN1399" s="129"/>
      <c r="PZO1399" s="129"/>
      <c r="PZP1399" s="129"/>
      <c r="PZQ1399" s="129"/>
      <c r="PZR1399" s="129"/>
      <c r="PZS1399" s="129"/>
      <c r="PZT1399" s="129"/>
      <c r="PZU1399" s="129"/>
      <c r="PZV1399" s="129"/>
      <c r="PZW1399" s="129"/>
      <c r="PZX1399" s="129"/>
      <c r="PZY1399" s="129"/>
      <c r="PZZ1399" s="129"/>
      <c r="QAA1399" s="129"/>
      <c r="QAB1399" s="129"/>
      <c r="QAC1399" s="129"/>
      <c r="QAD1399" s="129"/>
      <c r="QAE1399" s="129"/>
      <c r="QAF1399" s="129"/>
      <c r="QAG1399" s="129"/>
      <c r="QAH1399" s="129"/>
      <c r="QAI1399" s="129"/>
      <c r="QAJ1399" s="129"/>
      <c r="QAK1399" s="129"/>
      <c r="QAL1399" s="129"/>
      <c r="QAM1399" s="129"/>
      <c r="QAN1399" s="129"/>
      <c r="QAO1399" s="129"/>
      <c r="QAP1399" s="129"/>
      <c r="QAQ1399" s="129"/>
      <c r="QAR1399" s="129"/>
      <c r="QAS1399" s="129"/>
      <c r="QAT1399" s="129"/>
      <c r="QAU1399" s="129"/>
      <c r="QAV1399" s="129"/>
      <c r="QAW1399" s="129"/>
      <c r="QAX1399" s="129"/>
      <c r="QAY1399" s="129"/>
      <c r="QAZ1399" s="129"/>
      <c r="QBA1399" s="129"/>
      <c r="QBB1399" s="129"/>
      <c r="QBC1399" s="129"/>
      <c r="QBD1399" s="129"/>
      <c r="QBE1399" s="129"/>
      <c r="QBF1399" s="129"/>
      <c r="QBG1399" s="129"/>
      <c r="QBH1399" s="129"/>
      <c r="QBI1399" s="129"/>
      <c r="QBJ1399" s="129"/>
      <c r="QBK1399" s="129"/>
      <c r="QBL1399" s="129"/>
      <c r="QBM1399" s="129"/>
      <c r="QBN1399" s="129"/>
      <c r="QBO1399" s="129"/>
      <c r="QBP1399" s="129"/>
      <c r="QBQ1399" s="129"/>
      <c r="QBR1399" s="129"/>
      <c r="QBS1399" s="129"/>
      <c r="QBT1399" s="129"/>
      <c r="QBU1399" s="129"/>
      <c r="QBV1399" s="129"/>
      <c r="QBW1399" s="129"/>
      <c r="QBX1399" s="129"/>
      <c r="QBY1399" s="129"/>
      <c r="QBZ1399" s="129"/>
      <c r="QCA1399" s="129"/>
      <c r="QCB1399" s="129"/>
      <c r="QCC1399" s="129"/>
      <c r="QCD1399" s="129"/>
      <c r="QCE1399" s="129"/>
      <c r="QCF1399" s="129"/>
      <c r="QCG1399" s="129"/>
      <c r="QCH1399" s="129"/>
      <c r="QCI1399" s="129"/>
      <c r="QCJ1399" s="129"/>
      <c r="QCK1399" s="129"/>
      <c r="QCL1399" s="129"/>
      <c r="QCM1399" s="129"/>
      <c r="QCN1399" s="129"/>
      <c r="QCO1399" s="129"/>
      <c r="QCP1399" s="129"/>
      <c r="QCQ1399" s="129"/>
      <c r="QCR1399" s="129"/>
      <c r="QCS1399" s="129"/>
      <c r="QCT1399" s="129"/>
      <c r="QCU1399" s="129"/>
      <c r="QCV1399" s="129"/>
      <c r="QCW1399" s="129"/>
      <c r="QCX1399" s="129"/>
      <c r="QCY1399" s="129"/>
      <c r="QCZ1399" s="129"/>
      <c r="QDA1399" s="129"/>
      <c r="QDB1399" s="129"/>
      <c r="QDC1399" s="129"/>
      <c r="QDD1399" s="129"/>
      <c r="QDE1399" s="129"/>
      <c r="QDF1399" s="129"/>
      <c r="QDG1399" s="129"/>
      <c r="QDH1399" s="129"/>
      <c r="QDI1399" s="129"/>
      <c r="QDJ1399" s="129"/>
      <c r="QDK1399" s="129"/>
      <c r="QDL1399" s="129"/>
      <c r="QDM1399" s="129"/>
      <c r="QDN1399" s="129"/>
      <c r="QDO1399" s="129"/>
      <c r="QDP1399" s="129"/>
      <c r="QDQ1399" s="129"/>
      <c r="QDR1399" s="129"/>
      <c r="QDS1399" s="129"/>
      <c r="QDT1399" s="129"/>
      <c r="QDU1399" s="129"/>
      <c r="QDV1399" s="129"/>
      <c r="QDW1399" s="129"/>
      <c r="QDX1399" s="129"/>
      <c r="QDY1399" s="129"/>
      <c r="QDZ1399" s="129"/>
      <c r="QEA1399" s="129"/>
      <c r="QEB1399" s="129"/>
      <c r="QEC1399" s="129"/>
      <c r="QED1399" s="129"/>
      <c r="QEE1399" s="129"/>
      <c r="QEF1399" s="129"/>
      <c r="QEG1399" s="129"/>
      <c r="QEH1399" s="129"/>
      <c r="QEI1399" s="129"/>
      <c r="QEJ1399" s="129"/>
      <c r="QEK1399" s="129"/>
      <c r="QEL1399" s="129"/>
      <c r="QEM1399" s="129"/>
      <c r="QEN1399" s="129"/>
      <c r="QEO1399" s="129"/>
      <c r="QEP1399" s="129"/>
      <c r="QEQ1399" s="129"/>
      <c r="QER1399" s="129"/>
      <c r="QES1399" s="129"/>
      <c r="QET1399" s="129"/>
      <c r="QEU1399" s="129"/>
      <c r="QEV1399" s="129"/>
      <c r="QEW1399" s="129"/>
      <c r="QEX1399" s="129"/>
      <c r="QEY1399" s="129"/>
      <c r="QEZ1399" s="129"/>
      <c r="QFA1399" s="129"/>
      <c r="QFB1399" s="129"/>
      <c r="QFC1399" s="129"/>
      <c r="QFD1399" s="129"/>
      <c r="QFE1399" s="129"/>
      <c r="QFF1399" s="129"/>
      <c r="QFG1399" s="129"/>
      <c r="QFH1399" s="129"/>
      <c r="QFI1399" s="129"/>
      <c r="QFJ1399" s="129"/>
      <c r="QFK1399" s="129"/>
      <c r="QFL1399" s="129"/>
      <c r="QFM1399" s="129"/>
      <c r="QFN1399" s="129"/>
      <c r="QFO1399" s="129"/>
      <c r="QFP1399" s="129"/>
      <c r="QFQ1399" s="129"/>
      <c r="QFR1399" s="129"/>
      <c r="QFS1399" s="129"/>
      <c r="QFT1399" s="129"/>
      <c r="QFU1399" s="129"/>
      <c r="QFV1399" s="129"/>
      <c r="QFW1399" s="129"/>
      <c r="QFX1399" s="129"/>
      <c r="QFY1399" s="129"/>
      <c r="QFZ1399" s="129"/>
      <c r="QGA1399" s="129"/>
      <c r="QGB1399" s="129"/>
      <c r="QGC1399" s="129"/>
      <c r="QGD1399" s="129"/>
      <c r="QGE1399" s="129"/>
      <c r="QGF1399" s="129"/>
      <c r="QGG1399" s="129"/>
      <c r="QGH1399" s="129"/>
      <c r="QGI1399" s="129"/>
      <c r="QGJ1399" s="129"/>
      <c r="QGK1399" s="129"/>
      <c r="QGL1399" s="129"/>
      <c r="QGM1399" s="129"/>
      <c r="QGN1399" s="129"/>
      <c r="QGO1399" s="129"/>
      <c r="QGP1399" s="129"/>
      <c r="QGQ1399" s="129"/>
      <c r="QGR1399" s="129"/>
      <c r="QGS1399" s="129"/>
      <c r="QGT1399" s="129"/>
      <c r="QGU1399" s="129"/>
      <c r="QGV1399" s="129"/>
      <c r="QGW1399" s="129"/>
      <c r="QGX1399" s="129"/>
      <c r="QGY1399" s="129"/>
      <c r="QGZ1399" s="129"/>
      <c r="QHA1399" s="129"/>
      <c r="QHB1399" s="129"/>
      <c r="QHC1399" s="129"/>
      <c r="QHD1399" s="129"/>
      <c r="QHE1399" s="129"/>
      <c r="QHF1399" s="129"/>
      <c r="QHG1399" s="129"/>
      <c r="QHH1399" s="129"/>
      <c r="QHI1399" s="129"/>
      <c r="QHJ1399" s="129"/>
      <c r="QHK1399" s="129"/>
      <c r="QHL1399" s="129"/>
      <c r="QHM1399" s="129"/>
      <c r="QHN1399" s="129"/>
      <c r="QHO1399" s="129"/>
      <c r="QHP1399" s="129"/>
      <c r="QHQ1399" s="129"/>
      <c r="QHR1399" s="129"/>
      <c r="QHS1399" s="129"/>
      <c r="QHT1399" s="129"/>
      <c r="QHU1399" s="129"/>
      <c r="QHV1399" s="129"/>
      <c r="QHW1399" s="129"/>
      <c r="QHX1399" s="129"/>
      <c r="QHY1399" s="129"/>
      <c r="QHZ1399" s="129"/>
      <c r="QIA1399" s="129"/>
      <c r="QIB1399" s="129"/>
      <c r="QIC1399" s="129"/>
      <c r="QID1399" s="129"/>
      <c r="QIE1399" s="129"/>
      <c r="QIF1399" s="129"/>
      <c r="QIG1399" s="129"/>
      <c r="QIH1399" s="129"/>
      <c r="QII1399" s="129"/>
      <c r="QIJ1399" s="129"/>
      <c r="QIK1399" s="129"/>
      <c r="QIL1399" s="129"/>
      <c r="QIM1399" s="129"/>
      <c r="QIN1399" s="129"/>
      <c r="QIO1399" s="129"/>
      <c r="QIP1399" s="129"/>
      <c r="QIQ1399" s="129"/>
      <c r="QIR1399" s="129"/>
      <c r="QIS1399" s="129"/>
      <c r="QIT1399" s="129"/>
      <c r="QIU1399" s="129"/>
      <c r="QIV1399" s="129"/>
      <c r="QIW1399" s="129"/>
      <c r="QIX1399" s="129"/>
      <c r="QIY1399" s="129"/>
      <c r="QIZ1399" s="129"/>
      <c r="QJA1399" s="129"/>
      <c r="QJB1399" s="129"/>
      <c r="QJC1399" s="129"/>
      <c r="QJD1399" s="129"/>
      <c r="QJE1399" s="129"/>
      <c r="QJF1399" s="129"/>
      <c r="QJG1399" s="129"/>
      <c r="QJH1399" s="129"/>
      <c r="QJI1399" s="129"/>
      <c r="QJJ1399" s="129"/>
      <c r="QJK1399" s="129"/>
      <c r="QJL1399" s="129"/>
      <c r="QJM1399" s="129"/>
      <c r="QJN1399" s="129"/>
      <c r="QJO1399" s="129"/>
      <c r="QJP1399" s="129"/>
      <c r="QJQ1399" s="129"/>
      <c r="QJR1399" s="129"/>
      <c r="QJS1399" s="129"/>
      <c r="QJT1399" s="129"/>
      <c r="QJU1399" s="129"/>
      <c r="QJV1399" s="129"/>
      <c r="QJW1399" s="129"/>
      <c r="QJX1399" s="129"/>
      <c r="QJY1399" s="129"/>
      <c r="QJZ1399" s="129"/>
      <c r="QKA1399" s="129"/>
      <c r="QKB1399" s="129"/>
      <c r="QKC1399" s="129"/>
      <c r="QKD1399" s="129"/>
      <c r="QKE1399" s="129"/>
      <c r="QKF1399" s="129"/>
      <c r="QKG1399" s="129"/>
      <c r="QKH1399" s="129"/>
      <c r="QKI1399" s="129"/>
      <c r="QKJ1399" s="129"/>
      <c r="QKK1399" s="129"/>
      <c r="QKL1399" s="129"/>
      <c r="QKM1399" s="129"/>
      <c r="QKN1399" s="129"/>
      <c r="QKO1399" s="129"/>
      <c r="QKP1399" s="129"/>
      <c r="QKQ1399" s="129"/>
      <c r="QKR1399" s="129"/>
      <c r="QKS1399" s="129"/>
      <c r="QKT1399" s="129"/>
      <c r="QKU1399" s="129"/>
      <c r="QKV1399" s="129"/>
      <c r="QKW1399" s="129"/>
      <c r="QKX1399" s="129"/>
      <c r="QKY1399" s="129"/>
      <c r="QKZ1399" s="129"/>
      <c r="QLA1399" s="129"/>
      <c r="QLB1399" s="129"/>
      <c r="QLC1399" s="129"/>
      <c r="QLD1399" s="129"/>
      <c r="QLE1399" s="129"/>
      <c r="QLF1399" s="129"/>
      <c r="QLG1399" s="129"/>
      <c r="QLH1399" s="129"/>
      <c r="QLI1399" s="129"/>
      <c r="QLJ1399" s="129"/>
      <c r="QLK1399" s="129"/>
      <c r="QLL1399" s="129"/>
      <c r="QLM1399" s="129"/>
      <c r="QLN1399" s="129"/>
      <c r="QLO1399" s="129"/>
      <c r="QLP1399" s="129"/>
      <c r="QLQ1399" s="129"/>
      <c r="QLR1399" s="129"/>
      <c r="QLS1399" s="129"/>
      <c r="QLT1399" s="129"/>
      <c r="QLU1399" s="129"/>
      <c r="QLV1399" s="129"/>
      <c r="QLW1399" s="129"/>
      <c r="QLX1399" s="129"/>
      <c r="QLY1399" s="129"/>
      <c r="QLZ1399" s="129"/>
      <c r="QMA1399" s="129"/>
      <c r="QMB1399" s="129"/>
      <c r="QMC1399" s="129"/>
      <c r="QMD1399" s="129"/>
      <c r="QME1399" s="129"/>
      <c r="QMF1399" s="129"/>
      <c r="QMG1399" s="129"/>
      <c r="QMH1399" s="129"/>
      <c r="QMI1399" s="129"/>
      <c r="QMJ1399" s="129"/>
      <c r="QMK1399" s="129"/>
      <c r="QML1399" s="129"/>
      <c r="QMM1399" s="129"/>
      <c r="QMN1399" s="129"/>
      <c r="QMO1399" s="129"/>
      <c r="QMP1399" s="129"/>
      <c r="QMQ1399" s="129"/>
      <c r="QMR1399" s="129"/>
      <c r="QMS1399" s="129"/>
      <c r="QMT1399" s="129"/>
      <c r="QMU1399" s="129"/>
      <c r="QMV1399" s="129"/>
      <c r="QMW1399" s="129"/>
      <c r="QMX1399" s="129"/>
      <c r="QMY1399" s="129"/>
      <c r="QMZ1399" s="129"/>
      <c r="QNA1399" s="129"/>
      <c r="QNB1399" s="129"/>
      <c r="QNC1399" s="129"/>
      <c r="QND1399" s="129"/>
      <c r="QNE1399" s="129"/>
      <c r="QNF1399" s="129"/>
      <c r="QNG1399" s="129"/>
      <c r="QNH1399" s="129"/>
      <c r="QNI1399" s="129"/>
      <c r="QNJ1399" s="129"/>
      <c r="QNK1399" s="129"/>
      <c r="QNL1399" s="129"/>
      <c r="QNM1399" s="129"/>
      <c r="QNN1399" s="129"/>
      <c r="QNO1399" s="129"/>
      <c r="QNP1399" s="129"/>
      <c r="QNQ1399" s="129"/>
      <c r="QNR1399" s="129"/>
      <c r="QNS1399" s="129"/>
      <c r="QNT1399" s="129"/>
      <c r="QNU1399" s="129"/>
      <c r="QNV1399" s="129"/>
      <c r="QNW1399" s="129"/>
      <c r="QNX1399" s="129"/>
      <c r="QNY1399" s="129"/>
      <c r="QNZ1399" s="129"/>
      <c r="QOA1399" s="129"/>
      <c r="QOB1399" s="129"/>
      <c r="QOC1399" s="129"/>
      <c r="QOD1399" s="129"/>
      <c r="QOE1399" s="129"/>
      <c r="QOF1399" s="129"/>
      <c r="QOG1399" s="129"/>
      <c r="QOH1399" s="129"/>
      <c r="QOI1399" s="129"/>
      <c r="QOJ1399" s="129"/>
      <c r="QOK1399" s="129"/>
      <c r="QOL1399" s="129"/>
      <c r="QOM1399" s="129"/>
      <c r="QON1399" s="129"/>
      <c r="QOO1399" s="129"/>
      <c r="QOP1399" s="129"/>
      <c r="QOQ1399" s="129"/>
      <c r="QOR1399" s="129"/>
      <c r="QOS1399" s="129"/>
      <c r="QOT1399" s="129"/>
      <c r="QOU1399" s="129"/>
      <c r="QOV1399" s="129"/>
      <c r="QOW1399" s="129"/>
      <c r="QOX1399" s="129"/>
      <c r="QOY1399" s="129"/>
      <c r="QOZ1399" s="129"/>
      <c r="QPA1399" s="129"/>
      <c r="QPB1399" s="129"/>
      <c r="QPC1399" s="129"/>
      <c r="QPD1399" s="129"/>
      <c r="QPE1399" s="129"/>
      <c r="QPF1399" s="129"/>
      <c r="QPG1399" s="129"/>
      <c r="QPH1399" s="129"/>
      <c r="QPI1399" s="129"/>
      <c r="QPJ1399" s="129"/>
      <c r="QPK1399" s="129"/>
      <c r="QPL1399" s="129"/>
      <c r="QPM1399" s="129"/>
      <c r="QPN1399" s="129"/>
      <c r="QPO1399" s="129"/>
      <c r="QPP1399" s="129"/>
      <c r="QPQ1399" s="129"/>
      <c r="QPR1399" s="129"/>
      <c r="QPS1399" s="129"/>
      <c r="QPT1399" s="129"/>
      <c r="QPU1399" s="129"/>
      <c r="QPV1399" s="129"/>
      <c r="QPW1399" s="129"/>
      <c r="QPX1399" s="129"/>
      <c r="QPY1399" s="129"/>
      <c r="QPZ1399" s="129"/>
      <c r="QQA1399" s="129"/>
      <c r="QQB1399" s="129"/>
      <c r="QQC1399" s="129"/>
      <c r="QQD1399" s="129"/>
      <c r="QQE1399" s="129"/>
      <c r="QQF1399" s="129"/>
      <c r="QQG1399" s="129"/>
      <c r="QQH1399" s="129"/>
      <c r="QQI1399" s="129"/>
      <c r="QQJ1399" s="129"/>
      <c r="QQK1399" s="129"/>
      <c r="QQL1399" s="129"/>
      <c r="QQM1399" s="129"/>
      <c r="QQN1399" s="129"/>
      <c r="QQO1399" s="129"/>
      <c r="QQP1399" s="129"/>
      <c r="QQQ1399" s="129"/>
      <c r="QQR1399" s="129"/>
      <c r="QQS1399" s="129"/>
      <c r="QQT1399" s="129"/>
      <c r="QQU1399" s="129"/>
      <c r="QQV1399" s="129"/>
      <c r="QQW1399" s="129"/>
      <c r="QQX1399" s="129"/>
      <c r="QQY1399" s="129"/>
      <c r="QQZ1399" s="129"/>
      <c r="QRA1399" s="129"/>
      <c r="QRB1399" s="129"/>
      <c r="QRC1399" s="129"/>
      <c r="QRD1399" s="129"/>
      <c r="QRE1399" s="129"/>
      <c r="QRF1399" s="129"/>
      <c r="QRG1399" s="129"/>
      <c r="QRH1399" s="129"/>
      <c r="QRI1399" s="129"/>
      <c r="QRJ1399" s="129"/>
      <c r="QRK1399" s="129"/>
      <c r="QRL1399" s="129"/>
      <c r="QRM1399" s="129"/>
      <c r="QRN1399" s="129"/>
      <c r="QRO1399" s="129"/>
      <c r="QRP1399" s="129"/>
      <c r="QRQ1399" s="129"/>
      <c r="QRR1399" s="129"/>
      <c r="QRS1399" s="129"/>
      <c r="QRT1399" s="129"/>
      <c r="QRU1399" s="129"/>
      <c r="QRV1399" s="129"/>
      <c r="QRW1399" s="129"/>
      <c r="QRX1399" s="129"/>
      <c r="QRY1399" s="129"/>
      <c r="QRZ1399" s="129"/>
      <c r="QSA1399" s="129"/>
      <c r="QSB1399" s="129"/>
      <c r="QSC1399" s="129"/>
      <c r="QSD1399" s="129"/>
      <c r="QSE1399" s="129"/>
      <c r="QSF1399" s="129"/>
      <c r="QSG1399" s="129"/>
      <c r="QSH1399" s="129"/>
      <c r="QSI1399" s="129"/>
      <c r="QSJ1399" s="129"/>
      <c r="QSK1399" s="129"/>
      <c r="QSL1399" s="129"/>
      <c r="QSM1399" s="129"/>
      <c r="QSN1399" s="129"/>
      <c r="QSO1399" s="129"/>
      <c r="QSP1399" s="129"/>
      <c r="QSQ1399" s="129"/>
      <c r="QSR1399" s="129"/>
      <c r="QSS1399" s="129"/>
      <c r="QST1399" s="129"/>
      <c r="QSU1399" s="129"/>
      <c r="QSV1399" s="129"/>
      <c r="QSW1399" s="129"/>
      <c r="QSX1399" s="129"/>
      <c r="QSY1399" s="129"/>
      <c r="QSZ1399" s="129"/>
      <c r="QTA1399" s="129"/>
      <c r="QTB1399" s="129"/>
      <c r="QTC1399" s="129"/>
      <c r="QTD1399" s="129"/>
      <c r="QTE1399" s="129"/>
      <c r="QTF1399" s="129"/>
      <c r="QTG1399" s="129"/>
      <c r="QTH1399" s="129"/>
      <c r="QTI1399" s="129"/>
      <c r="QTJ1399" s="129"/>
      <c r="QTK1399" s="129"/>
      <c r="QTL1399" s="129"/>
      <c r="QTM1399" s="129"/>
      <c r="QTN1399" s="129"/>
      <c r="QTO1399" s="129"/>
      <c r="QTP1399" s="129"/>
      <c r="QTQ1399" s="129"/>
      <c r="QTR1399" s="129"/>
      <c r="QTS1399" s="129"/>
      <c r="QTT1399" s="129"/>
      <c r="QTU1399" s="129"/>
      <c r="QTV1399" s="129"/>
      <c r="QTW1399" s="129"/>
      <c r="QTX1399" s="129"/>
      <c r="QTY1399" s="129"/>
      <c r="QTZ1399" s="129"/>
      <c r="QUA1399" s="129"/>
      <c r="QUB1399" s="129"/>
      <c r="QUC1399" s="129"/>
      <c r="QUD1399" s="129"/>
      <c r="QUE1399" s="129"/>
      <c r="QUF1399" s="129"/>
      <c r="QUG1399" s="129"/>
      <c r="QUH1399" s="129"/>
      <c r="QUI1399" s="129"/>
      <c r="QUJ1399" s="129"/>
      <c r="QUK1399" s="129"/>
      <c r="QUL1399" s="129"/>
      <c r="QUM1399" s="129"/>
      <c r="QUN1399" s="129"/>
      <c r="QUO1399" s="129"/>
      <c r="QUP1399" s="129"/>
      <c r="QUQ1399" s="129"/>
      <c r="QUR1399" s="129"/>
      <c r="QUS1399" s="129"/>
      <c r="QUT1399" s="129"/>
      <c r="QUU1399" s="129"/>
      <c r="QUV1399" s="129"/>
      <c r="QUW1399" s="129"/>
      <c r="QUX1399" s="129"/>
      <c r="QUY1399" s="129"/>
      <c r="QUZ1399" s="129"/>
      <c r="QVA1399" s="129"/>
      <c r="QVB1399" s="129"/>
      <c r="QVC1399" s="129"/>
      <c r="QVD1399" s="129"/>
      <c r="QVE1399" s="129"/>
      <c r="QVF1399" s="129"/>
      <c r="QVG1399" s="129"/>
      <c r="QVH1399" s="129"/>
      <c r="QVI1399" s="129"/>
      <c r="QVJ1399" s="129"/>
      <c r="QVK1399" s="129"/>
      <c r="QVL1399" s="129"/>
      <c r="QVM1399" s="129"/>
      <c r="QVN1399" s="129"/>
      <c r="QVO1399" s="129"/>
      <c r="QVP1399" s="129"/>
      <c r="QVQ1399" s="129"/>
      <c r="QVR1399" s="129"/>
      <c r="QVS1399" s="129"/>
      <c r="QVT1399" s="129"/>
      <c r="QVU1399" s="129"/>
      <c r="QVV1399" s="129"/>
      <c r="QVW1399" s="129"/>
      <c r="QVX1399" s="129"/>
      <c r="QVY1399" s="129"/>
      <c r="QVZ1399" s="129"/>
      <c r="QWA1399" s="129"/>
      <c r="QWB1399" s="129"/>
      <c r="QWC1399" s="129"/>
      <c r="QWD1399" s="129"/>
      <c r="QWE1399" s="129"/>
      <c r="QWF1399" s="129"/>
      <c r="QWG1399" s="129"/>
      <c r="QWH1399" s="129"/>
      <c r="QWI1399" s="129"/>
      <c r="QWJ1399" s="129"/>
      <c r="QWK1399" s="129"/>
      <c r="QWL1399" s="129"/>
      <c r="QWM1399" s="129"/>
      <c r="QWN1399" s="129"/>
      <c r="QWO1399" s="129"/>
      <c r="QWP1399" s="129"/>
      <c r="QWQ1399" s="129"/>
      <c r="QWR1399" s="129"/>
      <c r="QWS1399" s="129"/>
      <c r="QWT1399" s="129"/>
      <c r="QWU1399" s="129"/>
      <c r="QWV1399" s="129"/>
      <c r="QWW1399" s="129"/>
      <c r="QWX1399" s="129"/>
      <c r="QWY1399" s="129"/>
      <c r="QWZ1399" s="129"/>
      <c r="QXA1399" s="129"/>
      <c r="QXB1399" s="129"/>
      <c r="QXC1399" s="129"/>
      <c r="QXD1399" s="129"/>
      <c r="QXE1399" s="129"/>
      <c r="QXF1399" s="129"/>
      <c r="QXG1399" s="129"/>
      <c r="QXH1399" s="129"/>
      <c r="QXI1399" s="129"/>
      <c r="QXJ1399" s="129"/>
      <c r="QXK1399" s="129"/>
      <c r="QXL1399" s="129"/>
      <c r="QXM1399" s="129"/>
      <c r="QXN1399" s="129"/>
      <c r="QXO1399" s="129"/>
      <c r="QXP1399" s="129"/>
      <c r="QXQ1399" s="129"/>
      <c r="QXR1399" s="129"/>
      <c r="QXS1399" s="129"/>
      <c r="QXT1399" s="129"/>
      <c r="QXU1399" s="129"/>
      <c r="QXV1399" s="129"/>
      <c r="QXW1399" s="129"/>
      <c r="QXX1399" s="129"/>
      <c r="QXY1399" s="129"/>
      <c r="QXZ1399" s="129"/>
      <c r="QYA1399" s="129"/>
      <c r="QYB1399" s="129"/>
      <c r="QYC1399" s="129"/>
      <c r="QYD1399" s="129"/>
      <c r="QYE1399" s="129"/>
      <c r="QYF1399" s="129"/>
      <c r="QYG1399" s="129"/>
      <c r="QYH1399" s="129"/>
      <c r="QYI1399" s="129"/>
      <c r="QYJ1399" s="129"/>
      <c r="QYK1399" s="129"/>
      <c r="QYL1399" s="129"/>
      <c r="QYM1399" s="129"/>
      <c r="QYN1399" s="129"/>
      <c r="QYO1399" s="129"/>
      <c r="QYP1399" s="129"/>
      <c r="QYQ1399" s="129"/>
      <c r="QYR1399" s="129"/>
      <c r="QYS1399" s="129"/>
      <c r="QYT1399" s="129"/>
      <c r="QYU1399" s="129"/>
      <c r="QYV1399" s="129"/>
      <c r="QYW1399" s="129"/>
      <c r="QYX1399" s="129"/>
      <c r="QYY1399" s="129"/>
      <c r="QYZ1399" s="129"/>
      <c r="QZA1399" s="129"/>
      <c r="QZB1399" s="129"/>
      <c r="QZC1399" s="129"/>
      <c r="QZD1399" s="129"/>
      <c r="QZE1399" s="129"/>
      <c r="QZF1399" s="129"/>
      <c r="QZG1399" s="129"/>
      <c r="QZH1399" s="129"/>
      <c r="QZI1399" s="129"/>
      <c r="QZJ1399" s="129"/>
      <c r="QZK1399" s="129"/>
      <c r="QZL1399" s="129"/>
      <c r="QZM1399" s="129"/>
      <c r="QZN1399" s="129"/>
      <c r="QZO1399" s="129"/>
      <c r="QZP1399" s="129"/>
      <c r="QZQ1399" s="129"/>
      <c r="QZR1399" s="129"/>
      <c r="QZS1399" s="129"/>
      <c r="QZT1399" s="129"/>
      <c r="QZU1399" s="129"/>
      <c r="QZV1399" s="129"/>
      <c r="QZW1399" s="129"/>
      <c r="QZX1399" s="129"/>
      <c r="QZY1399" s="129"/>
      <c r="QZZ1399" s="129"/>
      <c r="RAA1399" s="129"/>
      <c r="RAB1399" s="129"/>
      <c r="RAC1399" s="129"/>
      <c r="RAD1399" s="129"/>
      <c r="RAE1399" s="129"/>
      <c r="RAF1399" s="129"/>
      <c r="RAG1399" s="129"/>
      <c r="RAH1399" s="129"/>
      <c r="RAI1399" s="129"/>
      <c r="RAJ1399" s="129"/>
      <c r="RAK1399" s="129"/>
      <c r="RAL1399" s="129"/>
      <c r="RAM1399" s="129"/>
      <c r="RAN1399" s="129"/>
      <c r="RAO1399" s="129"/>
      <c r="RAP1399" s="129"/>
      <c r="RAQ1399" s="129"/>
      <c r="RAR1399" s="129"/>
      <c r="RAS1399" s="129"/>
      <c r="RAT1399" s="129"/>
      <c r="RAU1399" s="129"/>
      <c r="RAV1399" s="129"/>
      <c r="RAW1399" s="129"/>
      <c r="RAX1399" s="129"/>
      <c r="RAY1399" s="129"/>
      <c r="RAZ1399" s="129"/>
      <c r="RBA1399" s="129"/>
      <c r="RBB1399" s="129"/>
      <c r="RBC1399" s="129"/>
      <c r="RBD1399" s="129"/>
      <c r="RBE1399" s="129"/>
      <c r="RBF1399" s="129"/>
      <c r="RBG1399" s="129"/>
      <c r="RBH1399" s="129"/>
      <c r="RBI1399" s="129"/>
      <c r="RBJ1399" s="129"/>
      <c r="RBK1399" s="129"/>
      <c r="RBL1399" s="129"/>
      <c r="RBM1399" s="129"/>
      <c r="RBN1399" s="129"/>
      <c r="RBO1399" s="129"/>
      <c r="RBP1399" s="129"/>
      <c r="RBQ1399" s="129"/>
      <c r="RBR1399" s="129"/>
      <c r="RBS1399" s="129"/>
      <c r="RBT1399" s="129"/>
      <c r="RBU1399" s="129"/>
      <c r="RBV1399" s="129"/>
      <c r="RBW1399" s="129"/>
      <c r="RBX1399" s="129"/>
      <c r="RBY1399" s="129"/>
      <c r="RBZ1399" s="129"/>
      <c r="RCA1399" s="129"/>
      <c r="RCB1399" s="129"/>
      <c r="RCC1399" s="129"/>
      <c r="RCD1399" s="129"/>
      <c r="RCE1399" s="129"/>
      <c r="RCF1399" s="129"/>
      <c r="RCG1399" s="129"/>
      <c r="RCH1399" s="129"/>
      <c r="RCI1399" s="129"/>
      <c r="RCJ1399" s="129"/>
      <c r="RCK1399" s="129"/>
      <c r="RCL1399" s="129"/>
      <c r="RCM1399" s="129"/>
      <c r="RCN1399" s="129"/>
      <c r="RCO1399" s="129"/>
      <c r="RCP1399" s="129"/>
      <c r="RCQ1399" s="129"/>
      <c r="RCR1399" s="129"/>
      <c r="RCS1399" s="129"/>
      <c r="RCT1399" s="129"/>
      <c r="RCU1399" s="129"/>
      <c r="RCV1399" s="129"/>
      <c r="RCW1399" s="129"/>
      <c r="RCX1399" s="129"/>
      <c r="RCY1399" s="129"/>
      <c r="RCZ1399" s="129"/>
      <c r="RDA1399" s="129"/>
      <c r="RDB1399" s="129"/>
      <c r="RDC1399" s="129"/>
      <c r="RDD1399" s="129"/>
      <c r="RDE1399" s="129"/>
      <c r="RDF1399" s="129"/>
      <c r="RDG1399" s="129"/>
      <c r="RDH1399" s="129"/>
      <c r="RDI1399" s="129"/>
      <c r="RDJ1399" s="129"/>
      <c r="RDK1399" s="129"/>
      <c r="RDL1399" s="129"/>
      <c r="RDM1399" s="129"/>
      <c r="RDN1399" s="129"/>
      <c r="RDO1399" s="129"/>
      <c r="RDP1399" s="129"/>
      <c r="RDQ1399" s="129"/>
      <c r="RDR1399" s="129"/>
      <c r="RDS1399" s="129"/>
      <c r="RDT1399" s="129"/>
      <c r="RDU1399" s="129"/>
      <c r="RDV1399" s="129"/>
      <c r="RDW1399" s="129"/>
      <c r="RDX1399" s="129"/>
      <c r="RDY1399" s="129"/>
      <c r="RDZ1399" s="129"/>
      <c r="REA1399" s="129"/>
      <c r="REB1399" s="129"/>
      <c r="REC1399" s="129"/>
      <c r="RED1399" s="129"/>
      <c r="REE1399" s="129"/>
      <c r="REF1399" s="129"/>
      <c r="REG1399" s="129"/>
      <c r="REH1399" s="129"/>
      <c r="REI1399" s="129"/>
      <c r="REJ1399" s="129"/>
      <c r="REK1399" s="129"/>
      <c r="REL1399" s="129"/>
      <c r="REM1399" s="129"/>
      <c r="REN1399" s="129"/>
      <c r="REO1399" s="129"/>
      <c r="REP1399" s="129"/>
      <c r="REQ1399" s="129"/>
      <c r="RER1399" s="129"/>
      <c r="RES1399" s="129"/>
      <c r="RET1399" s="129"/>
      <c r="REU1399" s="129"/>
      <c r="REV1399" s="129"/>
      <c r="REW1399" s="129"/>
      <c r="REX1399" s="129"/>
      <c r="REY1399" s="129"/>
      <c r="REZ1399" s="129"/>
      <c r="RFA1399" s="129"/>
      <c r="RFB1399" s="129"/>
      <c r="RFC1399" s="129"/>
      <c r="RFD1399" s="129"/>
      <c r="RFE1399" s="129"/>
      <c r="RFF1399" s="129"/>
      <c r="RFG1399" s="129"/>
      <c r="RFH1399" s="129"/>
      <c r="RFI1399" s="129"/>
      <c r="RFJ1399" s="129"/>
      <c r="RFK1399" s="129"/>
      <c r="RFL1399" s="129"/>
      <c r="RFM1399" s="129"/>
      <c r="RFN1399" s="129"/>
      <c r="RFO1399" s="129"/>
      <c r="RFP1399" s="129"/>
      <c r="RFQ1399" s="129"/>
      <c r="RFR1399" s="129"/>
      <c r="RFS1399" s="129"/>
      <c r="RFT1399" s="129"/>
      <c r="RFU1399" s="129"/>
      <c r="RFV1399" s="129"/>
      <c r="RFW1399" s="129"/>
      <c r="RFX1399" s="129"/>
      <c r="RFY1399" s="129"/>
      <c r="RFZ1399" s="129"/>
      <c r="RGA1399" s="129"/>
      <c r="RGB1399" s="129"/>
      <c r="RGC1399" s="129"/>
      <c r="RGD1399" s="129"/>
      <c r="RGE1399" s="129"/>
      <c r="RGF1399" s="129"/>
      <c r="RGG1399" s="129"/>
      <c r="RGH1399" s="129"/>
      <c r="RGI1399" s="129"/>
      <c r="RGJ1399" s="129"/>
      <c r="RGK1399" s="129"/>
      <c r="RGL1399" s="129"/>
      <c r="RGM1399" s="129"/>
      <c r="RGN1399" s="129"/>
      <c r="RGO1399" s="129"/>
      <c r="RGP1399" s="129"/>
      <c r="RGQ1399" s="129"/>
      <c r="RGR1399" s="129"/>
      <c r="RGS1399" s="129"/>
      <c r="RGT1399" s="129"/>
      <c r="RGU1399" s="129"/>
      <c r="RGV1399" s="129"/>
      <c r="RGW1399" s="129"/>
      <c r="RGX1399" s="129"/>
      <c r="RGY1399" s="129"/>
      <c r="RGZ1399" s="129"/>
      <c r="RHA1399" s="129"/>
      <c r="RHB1399" s="129"/>
      <c r="RHC1399" s="129"/>
      <c r="RHD1399" s="129"/>
      <c r="RHE1399" s="129"/>
      <c r="RHF1399" s="129"/>
      <c r="RHG1399" s="129"/>
      <c r="RHH1399" s="129"/>
      <c r="RHI1399" s="129"/>
      <c r="RHJ1399" s="129"/>
      <c r="RHK1399" s="129"/>
      <c r="RHL1399" s="129"/>
      <c r="RHM1399" s="129"/>
      <c r="RHN1399" s="129"/>
      <c r="RHO1399" s="129"/>
      <c r="RHP1399" s="129"/>
      <c r="RHQ1399" s="129"/>
      <c r="RHR1399" s="129"/>
      <c r="RHS1399" s="129"/>
      <c r="RHT1399" s="129"/>
      <c r="RHU1399" s="129"/>
      <c r="RHV1399" s="129"/>
      <c r="RHW1399" s="129"/>
      <c r="RHX1399" s="129"/>
      <c r="RHY1399" s="129"/>
      <c r="RHZ1399" s="129"/>
      <c r="RIA1399" s="129"/>
      <c r="RIB1399" s="129"/>
      <c r="RIC1399" s="129"/>
      <c r="RID1399" s="129"/>
      <c r="RIE1399" s="129"/>
      <c r="RIF1399" s="129"/>
      <c r="RIG1399" s="129"/>
      <c r="RIH1399" s="129"/>
      <c r="RII1399" s="129"/>
      <c r="RIJ1399" s="129"/>
      <c r="RIK1399" s="129"/>
      <c r="RIL1399" s="129"/>
      <c r="RIM1399" s="129"/>
      <c r="RIN1399" s="129"/>
      <c r="RIO1399" s="129"/>
      <c r="RIP1399" s="129"/>
      <c r="RIQ1399" s="129"/>
      <c r="RIR1399" s="129"/>
      <c r="RIS1399" s="129"/>
      <c r="RIT1399" s="129"/>
      <c r="RIU1399" s="129"/>
      <c r="RIV1399" s="129"/>
      <c r="RIW1399" s="129"/>
      <c r="RIX1399" s="129"/>
      <c r="RIY1399" s="129"/>
      <c r="RIZ1399" s="129"/>
      <c r="RJA1399" s="129"/>
      <c r="RJB1399" s="129"/>
      <c r="RJC1399" s="129"/>
      <c r="RJD1399" s="129"/>
      <c r="RJE1399" s="129"/>
      <c r="RJF1399" s="129"/>
      <c r="RJG1399" s="129"/>
      <c r="RJH1399" s="129"/>
      <c r="RJI1399" s="129"/>
      <c r="RJJ1399" s="129"/>
      <c r="RJK1399" s="129"/>
      <c r="RJL1399" s="129"/>
      <c r="RJM1399" s="129"/>
      <c r="RJN1399" s="129"/>
      <c r="RJO1399" s="129"/>
      <c r="RJP1399" s="129"/>
      <c r="RJQ1399" s="129"/>
      <c r="RJR1399" s="129"/>
      <c r="RJS1399" s="129"/>
      <c r="RJT1399" s="129"/>
      <c r="RJU1399" s="129"/>
      <c r="RJV1399" s="129"/>
      <c r="RJW1399" s="129"/>
      <c r="RJX1399" s="129"/>
      <c r="RJY1399" s="129"/>
      <c r="RJZ1399" s="129"/>
      <c r="RKA1399" s="129"/>
      <c r="RKB1399" s="129"/>
      <c r="RKC1399" s="129"/>
      <c r="RKD1399" s="129"/>
      <c r="RKE1399" s="129"/>
      <c r="RKF1399" s="129"/>
      <c r="RKG1399" s="129"/>
      <c r="RKH1399" s="129"/>
      <c r="RKI1399" s="129"/>
      <c r="RKJ1399" s="129"/>
      <c r="RKK1399" s="129"/>
      <c r="RKL1399" s="129"/>
      <c r="RKM1399" s="129"/>
      <c r="RKN1399" s="129"/>
      <c r="RKO1399" s="129"/>
      <c r="RKP1399" s="129"/>
      <c r="RKQ1399" s="129"/>
      <c r="RKR1399" s="129"/>
      <c r="RKS1399" s="129"/>
      <c r="RKT1399" s="129"/>
      <c r="RKU1399" s="129"/>
      <c r="RKV1399" s="129"/>
      <c r="RKW1399" s="129"/>
      <c r="RKX1399" s="129"/>
      <c r="RKY1399" s="129"/>
      <c r="RKZ1399" s="129"/>
      <c r="RLA1399" s="129"/>
      <c r="RLB1399" s="129"/>
      <c r="RLC1399" s="129"/>
      <c r="RLD1399" s="129"/>
      <c r="RLE1399" s="129"/>
      <c r="RLF1399" s="129"/>
      <c r="RLG1399" s="129"/>
      <c r="RLH1399" s="129"/>
      <c r="RLI1399" s="129"/>
      <c r="RLJ1399" s="129"/>
      <c r="RLK1399" s="129"/>
      <c r="RLL1399" s="129"/>
      <c r="RLM1399" s="129"/>
      <c r="RLN1399" s="129"/>
      <c r="RLO1399" s="129"/>
      <c r="RLP1399" s="129"/>
      <c r="RLQ1399" s="129"/>
      <c r="RLR1399" s="129"/>
      <c r="RLS1399" s="129"/>
      <c r="RLT1399" s="129"/>
      <c r="RLU1399" s="129"/>
      <c r="RLV1399" s="129"/>
      <c r="RLW1399" s="129"/>
      <c r="RLX1399" s="129"/>
      <c r="RLY1399" s="129"/>
      <c r="RLZ1399" s="129"/>
      <c r="RMA1399" s="129"/>
      <c r="RMB1399" s="129"/>
      <c r="RMC1399" s="129"/>
      <c r="RMD1399" s="129"/>
      <c r="RME1399" s="129"/>
      <c r="RMF1399" s="129"/>
      <c r="RMG1399" s="129"/>
      <c r="RMH1399" s="129"/>
      <c r="RMI1399" s="129"/>
      <c r="RMJ1399" s="129"/>
      <c r="RMK1399" s="129"/>
      <c r="RML1399" s="129"/>
      <c r="RMM1399" s="129"/>
      <c r="RMN1399" s="129"/>
      <c r="RMO1399" s="129"/>
      <c r="RMP1399" s="129"/>
      <c r="RMQ1399" s="129"/>
      <c r="RMR1399" s="129"/>
      <c r="RMS1399" s="129"/>
      <c r="RMT1399" s="129"/>
      <c r="RMU1399" s="129"/>
      <c r="RMV1399" s="129"/>
      <c r="RMW1399" s="129"/>
      <c r="RMX1399" s="129"/>
      <c r="RMY1399" s="129"/>
      <c r="RMZ1399" s="129"/>
      <c r="RNA1399" s="129"/>
      <c r="RNB1399" s="129"/>
      <c r="RNC1399" s="129"/>
      <c r="RND1399" s="129"/>
      <c r="RNE1399" s="129"/>
      <c r="RNF1399" s="129"/>
      <c r="RNG1399" s="129"/>
      <c r="RNH1399" s="129"/>
      <c r="RNI1399" s="129"/>
      <c r="RNJ1399" s="129"/>
      <c r="RNK1399" s="129"/>
      <c r="RNL1399" s="129"/>
      <c r="RNM1399" s="129"/>
      <c r="RNN1399" s="129"/>
      <c r="RNO1399" s="129"/>
      <c r="RNP1399" s="129"/>
      <c r="RNQ1399" s="129"/>
      <c r="RNR1399" s="129"/>
      <c r="RNS1399" s="129"/>
      <c r="RNT1399" s="129"/>
      <c r="RNU1399" s="129"/>
      <c r="RNV1399" s="129"/>
      <c r="RNW1399" s="129"/>
      <c r="RNX1399" s="129"/>
      <c r="RNY1399" s="129"/>
      <c r="RNZ1399" s="129"/>
      <c r="ROA1399" s="129"/>
      <c r="ROB1399" s="129"/>
      <c r="ROC1399" s="129"/>
      <c r="ROD1399" s="129"/>
      <c r="ROE1399" s="129"/>
      <c r="ROF1399" s="129"/>
      <c r="ROG1399" s="129"/>
      <c r="ROH1399" s="129"/>
      <c r="ROI1399" s="129"/>
      <c r="ROJ1399" s="129"/>
      <c r="ROK1399" s="129"/>
      <c r="ROL1399" s="129"/>
      <c r="ROM1399" s="129"/>
      <c r="RON1399" s="129"/>
      <c r="ROO1399" s="129"/>
      <c r="ROP1399" s="129"/>
      <c r="ROQ1399" s="129"/>
      <c r="ROR1399" s="129"/>
      <c r="ROS1399" s="129"/>
      <c r="ROT1399" s="129"/>
      <c r="ROU1399" s="129"/>
      <c r="ROV1399" s="129"/>
      <c r="ROW1399" s="129"/>
      <c r="ROX1399" s="129"/>
      <c r="ROY1399" s="129"/>
      <c r="ROZ1399" s="129"/>
      <c r="RPA1399" s="129"/>
      <c r="RPB1399" s="129"/>
      <c r="RPC1399" s="129"/>
      <c r="RPD1399" s="129"/>
      <c r="RPE1399" s="129"/>
      <c r="RPF1399" s="129"/>
      <c r="RPG1399" s="129"/>
      <c r="RPH1399" s="129"/>
      <c r="RPI1399" s="129"/>
      <c r="RPJ1399" s="129"/>
      <c r="RPK1399" s="129"/>
      <c r="RPL1399" s="129"/>
      <c r="RPM1399" s="129"/>
      <c r="RPN1399" s="129"/>
      <c r="RPO1399" s="129"/>
      <c r="RPP1399" s="129"/>
      <c r="RPQ1399" s="129"/>
      <c r="RPR1399" s="129"/>
      <c r="RPS1399" s="129"/>
      <c r="RPT1399" s="129"/>
      <c r="RPU1399" s="129"/>
      <c r="RPV1399" s="129"/>
      <c r="RPW1399" s="129"/>
      <c r="RPX1399" s="129"/>
      <c r="RPY1399" s="129"/>
      <c r="RPZ1399" s="129"/>
      <c r="RQA1399" s="129"/>
      <c r="RQB1399" s="129"/>
      <c r="RQC1399" s="129"/>
      <c r="RQD1399" s="129"/>
      <c r="RQE1399" s="129"/>
      <c r="RQF1399" s="129"/>
      <c r="RQG1399" s="129"/>
      <c r="RQH1399" s="129"/>
      <c r="RQI1399" s="129"/>
      <c r="RQJ1399" s="129"/>
      <c r="RQK1399" s="129"/>
      <c r="RQL1399" s="129"/>
      <c r="RQM1399" s="129"/>
      <c r="RQN1399" s="129"/>
      <c r="RQO1399" s="129"/>
      <c r="RQP1399" s="129"/>
      <c r="RQQ1399" s="129"/>
      <c r="RQR1399" s="129"/>
      <c r="RQS1399" s="129"/>
      <c r="RQT1399" s="129"/>
      <c r="RQU1399" s="129"/>
      <c r="RQV1399" s="129"/>
      <c r="RQW1399" s="129"/>
      <c r="RQX1399" s="129"/>
      <c r="RQY1399" s="129"/>
      <c r="RQZ1399" s="129"/>
      <c r="RRA1399" s="129"/>
      <c r="RRB1399" s="129"/>
      <c r="RRC1399" s="129"/>
      <c r="RRD1399" s="129"/>
      <c r="RRE1399" s="129"/>
      <c r="RRF1399" s="129"/>
      <c r="RRG1399" s="129"/>
      <c r="RRH1399" s="129"/>
      <c r="RRI1399" s="129"/>
      <c r="RRJ1399" s="129"/>
      <c r="RRK1399" s="129"/>
      <c r="RRL1399" s="129"/>
      <c r="RRM1399" s="129"/>
      <c r="RRN1399" s="129"/>
      <c r="RRO1399" s="129"/>
      <c r="RRP1399" s="129"/>
      <c r="RRQ1399" s="129"/>
      <c r="RRR1399" s="129"/>
      <c r="RRS1399" s="129"/>
      <c r="RRT1399" s="129"/>
      <c r="RRU1399" s="129"/>
      <c r="RRV1399" s="129"/>
      <c r="RRW1399" s="129"/>
      <c r="RRX1399" s="129"/>
      <c r="RRY1399" s="129"/>
      <c r="RRZ1399" s="129"/>
      <c r="RSA1399" s="129"/>
      <c r="RSB1399" s="129"/>
      <c r="RSC1399" s="129"/>
      <c r="RSD1399" s="129"/>
      <c r="RSE1399" s="129"/>
      <c r="RSF1399" s="129"/>
      <c r="RSG1399" s="129"/>
      <c r="RSH1399" s="129"/>
      <c r="RSI1399" s="129"/>
      <c r="RSJ1399" s="129"/>
      <c r="RSK1399" s="129"/>
      <c r="RSL1399" s="129"/>
      <c r="RSM1399" s="129"/>
      <c r="RSN1399" s="129"/>
      <c r="RSO1399" s="129"/>
      <c r="RSP1399" s="129"/>
      <c r="RSQ1399" s="129"/>
      <c r="RSR1399" s="129"/>
      <c r="RSS1399" s="129"/>
      <c r="RST1399" s="129"/>
      <c r="RSU1399" s="129"/>
      <c r="RSV1399" s="129"/>
      <c r="RSW1399" s="129"/>
      <c r="RSX1399" s="129"/>
      <c r="RSY1399" s="129"/>
      <c r="RSZ1399" s="129"/>
      <c r="RTA1399" s="129"/>
      <c r="RTB1399" s="129"/>
      <c r="RTC1399" s="129"/>
      <c r="RTD1399" s="129"/>
      <c r="RTE1399" s="129"/>
      <c r="RTF1399" s="129"/>
      <c r="RTG1399" s="129"/>
      <c r="RTH1399" s="129"/>
      <c r="RTI1399" s="129"/>
      <c r="RTJ1399" s="129"/>
      <c r="RTK1399" s="129"/>
      <c r="RTL1399" s="129"/>
      <c r="RTM1399" s="129"/>
      <c r="RTN1399" s="129"/>
      <c r="RTO1399" s="129"/>
      <c r="RTP1399" s="129"/>
      <c r="RTQ1399" s="129"/>
      <c r="RTR1399" s="129"/>
      <c r="RTS1399" s="129"/>
      <c r="RTT1399" s="129"/>
      <c r="RTU1399" s="129"/>
      <c r="RTV1399" s="129"/>
      <c r="RTW1399" s="129"/>
      <c r="RTX1399" s="129"/>
      <c r="RTY1399" s="129"/>
      <c r="RTZ1399" s="129"/>
      <c r="RUA1399" s="129"/>
      <c r="RUB1399" s="129"/>
      <c r="RUC1399" s="129"/>
      <c r="RUD1399" s="129"/>
      <c r="RUE1399" s="129"/>
      <c r="RUF1399" s="129"/>
      <c r="RUG1399" s="129"/>
      <c r="RUH1399" s="129"/>
      <c r="RUI1399" s="129"/>
      <c r="RUJ1399" s="129"/>
      <c r="RUK1399" s="129"/>
      <c r="RUL1399" s="129"/>
      <c r="RUM1399" s="129"/>
      <c r="RUN1399" s="129"/>
      <c r="RUO1399" s="129"/>
      <c r="RUP1399" s="129"/>
      <c r="RUQ1399" s="129"/>
      <c r="RUR1399" s="129"/>
      <c r="RUS1399" s="129"/>
      <c r="RUT1399" s="129"/>
      <c r="RUU1399" s="129"/>
      <c r="RUV1399" s="129"/>
      <c r="RUW1399" s="129"/>
      <c r="RUX1399" s="129"/>
      <c r="RUY1399" s="129"/>
      <c r="RUZ1399" s="129"/>
      <c r="RVA1399" s="129"/>
      <c r="RVB1399" s="129"/>
      <c r="RVC1399" s="129"/>
      <c r="RVD1399" s="129"/>
      <c r="RVE1399" s="129"/>
      <c r="RVF1399" s="129"/>
      <c r="RVG1399" s="129"/>
      <c r="RVH1399" s="129"/>
      <c r="RVI1399" s="129"/>
      <c r="RVJ1399" s="129"/>
      <c r="RVK1399" s="129"/>
      <c r="RVL1399" s="129"/>
      <c r="RVM1399" s="129"/>
      <c r="RVN1399" s="129"/>
      <c r="RVO1399" s="129"/>
      <c r="RVP1399" s="129"/>
      <c r="RVQ1399" s="129"/>
      <c r="RVR1399" s="129"/>
      <c r="RVS1399" s="129"/>
      <c r="RVT1399" s="129"/>
      <c r="RVU1399" s="129"/>
      <c r="RVV1399" s="129"/>
      <c r="RVW1399" s="129"/>
      <c r="RVX1399" s="129"/>
      <c r="RVY1399" s="129"/>
      <c r="RVZ1399" s="129"/>
      <c r="RWA1399" s="129"/>
      <c r="RWB1399" s="129"/>
      <c r="RWC1399" s="129"/>
      <c r="RWD1399" s="129"/>
      <c r="RWE1399" s="129"/>
      <c r="RWF1399" s="129"/>
      <c r="RWG1399" s="129"/>
      <c r="RWH1399" s="129"/>
      <c r="RWI1399" s="129"/>
      <c r="RWJ1399" s="129"/>
      <c r="RWK1399" s="129"/>
      <c r="RWL1399" s="129"/>
      <c r="RWM1399" s="129"/>
      <c r="RWN1399" s="129"/>
      <c r="RWO1399" s="129"/>
      <c r="RWP1399" s="129"/>
      <c r="RWQ1399" s="129"/>
      <c r="RWR1399" s="129"/>
      <c r="RWS1399" s="129"/>
      <c r="RWT1399" s="129"/>
      <c r="RWU1399" s="129"/>
      <c r="RWV1399" s="129"/>
      <c r="RWW1399" s="129"/>
      <c r="RWX1399" s="129"/>
      <c r="RWY1399" s="129"/>
      <c r="RWZ1399" s="129"/>
      <c r="RXA1399" s="129"/>
      <c r="RXB1399" s="129"/>
      <c r="RXC1399" s="129"/>
      <c r="RXD1399" s="129"/>
      <c r="RXE1399" s="129"/>
      <c r="RXF1399" s="129"/>
      <c r="RXG1399" s="129"/>
      <c r="RXH1399" s="129"/>
      <c r="RXI1399" s="129"/>
      <c r="RXJ1399" s="129"/>
      <c r="RXK1399" s="129"/>
      <c r="RXL1399" s="129"/>
      <c r="RXM1399" s="129"/>
      <c r="RXN1399" s="129"/>
      <c r="RXO1399" s="129"/>
      <c r="RXP1399" s="129"/>
      <c r="RXQ1399" s="129"/>
      <c r="RXR1399" s="129"/>
      <c r="RXS1399" s="129"/>
      <c r="RXT1399" s="129"/>
      <c r="RXU1399" s="129"/>
      <c r="RXV1399" s="129"/>
      <c r="RXW1399" s="129"/>
      <c r="RXX1399" s="129"/>
      <c r="RXY1399" s="129"/>
      <c r="RXZ1399" s="129"/>
      <c r="RYA1399" s="129"/>
      <c r="RYB1399" s="129"/>
      <c r="RYC1399" s="129"/>
      <c r="RYD1399" s="129"/>
      <c r="RYE1399" s="129"/>
      <c r="RYF1399" s="129"/>
      <c r="RYG1399" s="129"/>
      <c r="RYH1399" s="129"/>
      <c r="RYI1399" s="129"/>
      <c r="RYJ1399" s="129"/>
      <c r="RYK1399" s="129"/>
      <c r="RYL1399" s="129"/>
      <c r="RYM1399" s="129"/>
      <c r="RYN1399" s="129"/>
      <c r="RYO1399" s="129"/>
      <c r="RYP1399" s="129"/>
      <c r="RYQ1399" s="129"/>
      <c r="RYR1399" s="129"/>
      <c r="RYS1399" s="129"/>
      <c r="RYT1399" s="129"/>
      <c r="RYU1399" s="129"/>
      <c r="RYV1399" s="129"/>
      <c r="RYW1399" s="129"/>
      <c r="RYX1399" s="129"/>
      <c r="RYY1399" s="129"/>
      <c r="RYZ1399" s="129"/>
      <c r="RZA1399" s="129"/>
      <c r="RZB1399" s="129"/>
      <c r="RZC1399" s="129"/>
      <c r="RZD1399" s="129"/>
      <c r="RZE1399" s="129"/>
      <c r="RZF1399" s="129"/>
      <c r="RZG1399" s="129"/>
      <c r="RZH1399" s="129"/>
      <c r="RZI1399" s="129"/>
      <c r="RZJ1399" s="129"/>
      <c r="RZK1399" s="129"/>
      <c r="RZL1399" s="129"/>
      <c r="RZM1399" s="129"/>
      <c r="RZN1399" s="129"/>
      <c r="RZO1399" s="129"/>
      <c r="RZP1399" s="129"/>
      <c r="RZQ1399" s="129"/>
      <c r="RZR1399" s="129"/>
      <c r="RZS1399" s="129"/>
      <c r="RZT1399" s="129"/>
      <c r="RZU1399" s="129"/>
      <c r="RZV1399" s="129"/>
      <c r="RZW1399" s="129"/>
      <c r="RZX1399" s="129"/>
      <c r="RZY1399" s="129"/>
      <c r="RZZ1399" s="129"/>
      <c r="SAA1399" s="129"/>
      <c r="SAB1399" s="129"/>
      <c r="SAC1399" s="129"/>
      <c r="SAD1399" s="129"/>
      <c r="SAE1399" s="129"/>
      <c r="SAF1399" s="129"/>
      <c r="SAG1399" s="129"/>
      <c r="SAH1399" s="129"/>
      <c r="SAI1399" s="129"/>
      <c r="SAJ1399" s="129"/>
      <c r="SAK1399" s="129"/>
      <c r="SAL1399" s="129"/>
      <c r="SAM1399" s="129"/>
      <c r="SAN1399" s="129"/>
      <c r="SAO1399" s="129"/>
      <c r="SAP1399" s="129"/>
      <c r="SAQ1399" s="129"/>
      <c r="SAR1399" s="129"/>
      <c r="SAS1399" s="129"/>
      <c r="SAT1399" s="129"/>
      <c r="SAU1399" s="129"/>
      <c r="SAV1399" s="129"/>
      <c r="SAW1399" s="129"/>
      <c r="SAX1399" s="129"/>
      <c r="SAY1399" s="129"/>
      <c r="SAZ1399" s="129"/>
      <c r="SBA1399" s="129"/>
      <c r="SBB1399" s="129"/>
      <c r="SBC1399" s="129"/>
      <c r="SBD1399" s="129"/>
      <c r="SBE1399" s="129"/>
      <c r="SBF1399" s="129"/>
      <c r="SBG1399" s="129"/>
      <c r="SBH1399" s="129"/>
      <c r="SBI1399" s="129"/>
      <c r="SBJ1399" s="129"/>
      <c r="SBK1399" s="129"/>
      <c r="SBL1399" s="129"/>
      <c r="SBM1399" s="129"/>
      <c r="SBN1399" s="129"/>
      <c r="SBO1399" s="129"/>
      <c r="SBP1399" s="129"/>
      <c r="SBQ1399" s="129"/>
      <c r="SBR1399" s="129"/>
      <c r="SBS1399" s="129"/>
      <c r="SBT1399" s="129"/>
      <c r="SBU1399" s="129"/>
      <c r="SBV1399" s="129"/>
      <c r="SBW1399" s="129"/>
      <c r="SBX1399" s="129"/>
      <c r="SBY1399" s="129"/>
      <c r="SBZ1399" s="129"/>
      <c r="SCA1399" s="129"/>
      <c r="SCB1399" s="129"/>
      <c r="SCC1399" s="129"/>
      <c r="SCD1399" s="129"/>
      <c r="SCE1399" s="129"/>
      <c r="SCF1399" s="129"/>
      <c r="SCG1399" s="129"/>
      <c r="SCH1399" s="129"/>
      <c r="SCI1399" s="129"/>
      <c r="SCJ1399" s="129"/>
      <c r="SCK1399" s="129"/>
      <c r="SCL1399" s="129"/>
      <c r="SCM1399" s="129"/>
      <c r="SCN1399" s="129"/>
      <c r="SCO1399" s="129"/>
      <c r="SCP1399" s="129"/>
      <c r="SCQ1399" s="129"/>
      <c r="SCR1399" s="129"/>
      <c r="SCS1399" s="129"/>
      <c r="SCT1399" s="129"/>
      <c r="SCU1399" s="129"/>
      <c r="SCV1399" s="129"/>
      <c r="SCW1399" s="129"/>
      <c r="SCX1399" s="129"/>
      <c r="SCY1399" s="129"/>
      <c r="SCZ1399" s="129"/>
      <c r="SDA1399" s="129"/>
      <c r="SDB1399" s="129"/>
      <c r="SDC1399" s="129"/>
      <c r="SDD1399" s="129"/>
      <c r="SDE1399" s="129"/>
      <c r="SDF1399" s="129"/>
      <c r="SDG1399" s="129"/>
      <c r="SDH1399" s="129"/>
      <c r="SDI1399" s="129"/>
      <c r="SDJ1399" s="129"/>
      <c r="SDK1399" s="129"/>
      <c r="SDL1399" s="129"/>
      <c r="SDM1399" s="129"/>
      <c r="SDN1399" s="129"/>
      <c r="SDO1399" s="129"/>
      <c r="SDP1399" s="129"/>
      <c r="SDQ1399" s="129"/>
      <c r="SDR1399" s="129"/>
      <c r="SDS1399" s="129"/>
      <c r="SDT1399" s="129"/>
      <c r="SDU1399" s="129"/>
      <c r="SDV1399" s="129"/>
      <c r="SDW1399" s="129"/>
      <c r="SDX1399" s="129"/>
      <c r="SDY1399" s="129"/>
      <c r="SDZ1399" s="129"/>
      <c r="SEA1399" s="129"/>
      <c r="SEB1399" s="129"/>
      <c r="SEC1399" s="129"/>
      <c r="SED1399" s="129"/>
      <c r="SEE1399" s="129"/>
      <c r="SEF1399" s="129"/>
      <c r="SEG1399" s="129"/>
      <c r="SEH1399" s="129"/>
      <c r="SEI1399" s="129"/>
      <c r="SEJ1399" s="129"/>
      <c r="SEK1399" s="129"/>
      <c r="SEL1399" s="129"/>
      <c r="SEM1399" s="129"/>
      <c r="SEN1399" s="129"/>
      <c r="SEO1399" s="129"/>
      <c r="SEP1399" s="129"/>
      <c r="SEQ1399" s="129"/>
      <c r="SER1399" s="129"/>
      <c r="SES1399" s="129"/>
      <c r="SET1399" s="129"/>
      <c r="SEU1399" s="129"/>
      <c r="SEV1399" s="129"/>
      <c r="SEW1399" s="129"/>
      <c r="SEX1399" s="129"/>
      <c r="SEY1399" s="129"/>
      <c r="SEZ1399" s="129"/>
      <c r="SFA1399" s="129"/>
      <c r="SFB1399" s="129"/>
      <c r="SFC1399" s="129"/>
      <c r="SFD1399" s="129"/>
      <c r="SFE1399" s="129"/>
      <c r="SFF1399" s="129"/>
      <c r="SFG1399" s="129"/>
      <c r="SFH1399" s="129"/>
      <c r="SFI1399" s="129"/>
      <c r="SFJ1399" s="129"/>
      <c r="SFK1399" s="129"/>
      <c r="SFL1399" s="129"/>
      <c r="SFM1399" s="129"/>
      <c r="SFN1399" s="129"/>
      <c r="SFO1399" s="129"/>
      <c r="SFP1399" s="129"/>
      <c r="SFQ1399" s="129"/>
      <c r="SFR1399" s="129"/>
      <c r="SFS1399" s="129"/>
      <c r="SFT1399" s="129"/>
      <c r="SFU1399" s="129"/>
      <c r="SFV1399" s="129"/>
      <c r="SFW1399" s="129"/>
      <c r="SFX1399" s="129"/>
      <c r="SFY1399" s="129"/>
      <c r="SFZ1399" s="129"/>
      <c r="SGA1399" s="129"/>
      <c r="SGB1399" s="129"/>
      <c r="SGC1399" s="129"/>
      <c r="SGD1399" s="129"/>
      <c r="SGE1399" s="129"/>
      <c r="SGF1399" s="129"/>
      <c r="SGG1399" s="129"/>
      <c r="SGH1399" s="129"/>
      <c r="SGI1399" s="129"/>
      <c r="SGJ1399" s="129"/>
      <c r="SGK1399" s="129"/>
      <c r="SGL1399" s="129"/>
      <c r="SGM1399" s="129"/>
      <c r="SGN1399" s="129"/>
      <c r="SGO1399" s="129"/>
      <c r="SGP1399" s="129"/>
      <c r="SGQ1399" s="129"/>
      <c r="SGR1399" s="129"/>
      <c r="SGS1399" s="129"/>
      <c r="SGT1399" s="129"/>
      <c r="SGU1399" s="129"/>
      <c r="SGV1399" s="129"/>
      <c r="SGW1399" s="129"/>
      <c r="SGX1399" s="129"/>
      <c r="SGY1399" s="129"/>
      <c r="SGZ1399" s="129"/>
      <c r="SHA1399" s="129"/>
      <c r="SHB1399" s="129"/>
      <c r="SHC1399" s="129"/>
      <c r="SHD1399" s="129"/>
      <c r="SHE1399" s="129"/>
      <c r="SHF1399" s="129"/>
      <c r="SHG1399" s="129"/>
      <c r="SHH1399" s="129"/>
      <c r="SHI1399" s="129"/>
      <c r="SHJ1399" s="129"/>
      <c r="SHK1399" s="129"/>
      <c r="SHL1399" s="129"/>
      <c r="SHM1399" s="129"/>
      <c r="SHN1399" s="129"/>
      <c r="SHO1399" s="129"/>
      <c r="SHP1399" s="129"/>
      <c r="SHQ1399" s="129"/>
      <c r="SHR1399" s="129"/>
      <c r="SHS1399" s="129"/>
      <c r="SHT1399" s="129"/>
      <c r="SHU1399" s="129"/>
      <c r="SHV1399" s="129"/>
      <c r="SHW1399" s="129"/>
      <c r="SHX1399" s="129"/>
      <c r="SHY1399" s="129"/>
      <c r="SHZ1399" s="129"/>
      <c r="SIA1399" s="129"/>
      <c r="SIB1399" s="129"/>
      <c r="SIC1399" s="129"/>
      <c r="SID1399" s="129"/>
      <c r="SIE1399" s="129"/>
      <c r="SIF1399" s="129"/>
      <c r="SIG1399" s="129"/>
      <c r="SIH1399" s="129"/>
      <c r="SII1399" s="129"/>
      <c r="SIJ1399" s="129"/>
      <c r="SIK1399" s="129"/>
      <c r="SIL1399" s="129"/>
      <c r="SIM1399" s="129"/>
      <c r="SIN1399" s="129"/>
      <c r="SIO1399" s="129"/>
      <c r="SIP1399" s="129"/>
      <c r="SIQ1399" s="129"/>
      <c r="SIR1399" s="129"/>
      <c r="SIS1399" s="129"/>
      <c r="SIT1399" s="129"/>
      <c r="SIU1399" s="129"/>
      <c r="SIV1399" s="129"/>
      <c r="SIW1399" s="129"/>
      <c r="SIX1399" s="129"/>
      <c r="SIY1399" s="129"/>
      <c r="SIZ1399" s="129"/>
      <c r="SJA1399" s="129"/>
      <c r="SJB1399" s="129"/>
      <c r="SJC1399" s="129"/>
      <c r="SJD1399" s="129"/>
      <c r="SJE1399" s="129"/>
      <c r="SJF1399" s="129"/>
      <c r="SJG1399" s="129"/>
      <c r="SJH1399" s="129"/>
      <c r="SJI1399" s="129"/>
      <c r="SJJ1399" s="129"/>
      <c r="SJK1399" s="129"/>
      <c r="SJL1399" s="129"/>
      <c r="SJM1399" s="129"/>
      <c r="SJN1399" s="129"/>
      <c r="SJO1399" s="129"/>
      <c r="SJP1399" s="129"/>
      <c r="SJQ1399" s="129"/>
      <c r="SJR1399" s="129"/>
      <c r="SJS1399" s="129"/>
      <c r="SJT1399" s="129"/>
      <c r="SJU1399" s="129"/>
      <c r="SJV1399" s="129"/>
      <c r="SJW1399" s="129"/>
      <c r="SJX1399" s="129"/>
      <c r="SJY1399" s="129"/>
      <c r="SJZ1399" s="129"/>
      <c r="SKA1399" s="129"/>
      <c r="SKB1399" s="129"/>
      <c r="SKC1399" s="129"/>
      <c r="SKD1399" s="129"/>
      <c r="SKE1399" s="129"/>
      <c r="SKF1399" s="129"/>
      <c r="SKG1399" s="129"/>
      <c r="SKH1399" s="129"/>
      <c r="SKI1399" s="129"/>
      <c r="SKJ1399" s="129"/>
      <c r="SKK1399" s="129"/>
      <c r="SKL1399" s="129"/>
      <c r="SKM1399" s="129"/>
      <c r="SKN1399" s="129"/>
      <c r="SKO1399" s="129"/>
      <c r="SKP1399" s="129"/>
      <c r="SKQ1399" s="129"/>
      <c r="SKR1399" s="129"/>
      <c r="SKS1399" s="129"/>
      <c r="SKT1399" s="129"/>
      <c r="SKU1399" s="129"/>
      <c r="SKV1399" s="129"/>
      <c r="SKW1399" s="129"/>
      <c r="SKX1399" s="129"/>
      <c r="SKY1399" s="129"/>
      <c r="SKZ1399" s="129"/>
      <c r="SLA1399" s="129"/>
      <c r="SLB1399" s="129"/>
      <c r="SLC1399" s="129"/>
      <c r="SLD1399" s="129"/>
      <c r="SLE1399" s="129"/>
      <c r="SLF1399" s="129"/>
      <c r="SLG1399" s="129"/>
      <c r="SLH1399" s="129"/>
      <c r="SLI1399" s="129"/>
      <c r="SLJ1399" s="129"/>
      <c r="SLK1399" s="129"/>
      <c r="SLL1399" s="129"/>
      <c r="SLM1399" s="129"/>
      <c r="SLN1399" s="129"/>
      <c r="SLO1399" s="129"/>
      <c r="SLP1399" s="129"/>
      <c r="SLQ1399" s="129"/>
      <c r="SLR1399" s="129"/>
      <c r="SLS1399" s="129"/>
      <c r="SLT1399" s="129"/>
      <c r="SLU1399" s="129"/>
      <c r="SLV1399" s="129"/>
      <c r="SLW1399" s="129"/>
      <c r="SLX1399" s="129"/>
      <c r="SLY1399" s="129"/>
      <c r="SLZ1399" s="129"/>
      <c r="SMA1399" s="129"/>
      <c r="SMB1399" s="129"/>
      <c r="SMC1399" s="129"/>
      <c r="SMD1399" s="129"/>
      <c r="SME1399" s="129"/>
      <c r="SMF1399" s="129"/>
      <c r="SMG1399" s="129"/>
      <c r="SMH1399" s="129"/>
      <c r="SMI1399" s="129"/>
      <c r="SMJ1399" s="129"/>
      <c r="SMK1399" s="129"/>
      <c r="SML1399" s="129"/>
      <c r="SMM1399" s="129"/>
      <c r="SMN1399" s="129"/>
      <c r="SMO1399" s="129"/>
      <c r="SMP1399" s="129"/>
      <c r="SMQ1399" s="129"/>
      <c r="SMR1399" s="129"/>
      <c r="SMS1399" s="129"/>
      <c r="SMT1399" s="129"/>
      <c r="SMU1399" s="129"/>
      <c r="SMV1399" s="129"/>
      <c r="SMW1399" s="129"/>
      <c r="SMX1399" s="129"/>
      <c r="SMY1399" s="129"/>
      <c r="SMZ1399" s="129"/>
      <c r="SNA1399" s="129"/>
      <c r="SNB1399" s="129"/>
      <c r="SNC1399" s="129"/>
      <c r="SND1399" s="129"/>
      <c r="SNE1399" s="129"/>
      <c r="SNF1399" s="129"/>
      <c r="SNG1399" s="129"/>
      <c r="SNH1399" s="129"/>
      <c r="SNI1399" s="129"/>
      <c r="SNJ1399" s="129"/>
      <c r="SNK1399" s="129"/>
      <c r="SNL1399" s="129"/>
      <c r="SNM1399" s="129"/>
      <c r="SNN1399" s="129"/>
      <c r="SNO1399" s="129"/>
      <c r="SNP1399" s="129"/>
      <c r="SNQ1399" s="129"/>
      <c r="SNR1399" s="129"/>
      <c r="SNS1399" s="129"/>
      <c r="SNT1399" s="129"/>
      <c r="SNU1399" s="129"/>
      <c r="SNV1399" s="129"/>
      <c r="SNW1399" s="129"/>
      <c r="SNX1399" s="129"/>
      <c r="SNY1399" s="129"/>
      <c r="SNZ1399" s="129"/>
      <c r="SOA1399" s="129"/>
      <c r="SOB1399" s="129"/>
      <c r="SOC1399" s="129"/>
      <c r="SOD1399" s="129"/>
      <c r="SOE1399" s="129"/>
      <c r="SOF1399" s="129"/>
      <c r="SOG1399" s="129"/>
      <c r="SOH1399" s="129"/>
      <c r="SOI1399" s="129"/>
      <c r="SOJ1399" s="129"/>
      <c r="SOK1399" s="129"/>
      <c r="SOL1399" s="129"/>
      <c r="SOM1399" s="129"/>
      <c r="SON1399" s="129"/>
      <c r="SOO1399" s="129"/>
      <c r="SOP1399" s="129"/>
      <c r="SOQ1399" s="129"/>
      <c r="SOR1399" s="129"/>
      <c r="SOS1399" s="129"/>
      <c r="SOT1399" s="129"/>
      <c r="SOU1399" s="129"/>
      <c r="SOV1399" s="129"/>
      <c r="SOW1399" s="129"/>
      <c r="SOX1399" s="129"/>
      <c r="SOY1399" s="129"/>
      <c r="SOZ1399" s="129"/>
      <c r="SPA1399" s="129"/>
      <c r="SPB1399" s="129"/>
      <c r="SPC1399" s="129"/>
      <c r="SPD1399" s="129"/>
      <c r="SPE1399" s="129"/>
      <c r="SPF1399" s="129"/>
      <c r="SPG1399" s="129"/>
      <c r="SPH1399" s="129"/>
      <c r="SPI1399" s="129"/>
      <c r="SPJ1399" s="129"/>
      <c r="SPK1399" s="129"/>
      <c r="SPL1399" s="129"/>
      <c r="SPM1399" s="129"/>
      <c r="SPN1399" s="129"/>
      <c r="SPO1399" s="129"/>
      <c r="SPP1399" s="129"/>
      <c r="SPQ1399" s="129"/>
      <c r="SPR1399" s="129"/>
      <c r="SPS1399" s="129"/>
      <c r="SPT1399" s="129"/>
      <c r="SPU1399" s="129"/>
      <c r="SPV1399" s="129"/>
      <c r="SPW1399" s="129"/>
      <c r="SPX1399" s="129"/>
      <c r="SPY1399" s="129"/>
      <c r="SPZ1399" s="129"/>
      <c r="SQA1399" s="129"/>
      <c r="SQB1399" s="129"/>
      <c r="SQC1399" s="129"/>
      <c r="SQD1399" s="129"/>
      <c r="SQE1399" s="129"/>
      <c r="SQF1399" s="129"/>
      <c r="SQG1399" s="129"/>
      <c r="SQH1399" s="129"/>
      <c r="SQI1399" s="129"/>
      <c r="SQJ1399" s="129"/>
      <c r="SQK1399" s="129"/>
      <c r="SQL1399" s="129"/>
      <c r="SQM1399" s="129"/>
      <c r="SQN1399" s="129"/>
      <c r="SQO1399" s="129"/>
      <c r="SQP1399" s="129"/>
      <c r="SQQ1399" s="129"/>
      <c r="SQR1399" s="129"/>
      <c r="SQS1399" s="129"/>
      <c r="SQT1399" s="129"/>
      <c r="SQU1399" s="129"/>
      <c r="SQV1399" s="129"/>
      <c r="SQW1399" s="129"/>
      <c r="SQX1399" s="129"/>
      <c r="SQY1399" s="129"/>
      <c r="SQZ1399" s="129"/>
      <c r="SRA1399" s="129"/>
      <c r="SRB1399" s="129"/>
      <c r="SRC1399" s="129"/>
      <c r="SRD1399" s="129"/>
      <c r="SRE1399" s="129"/>
      <c r="SRF1399" s="129"/>
      <c r="SRG1399" s="129"/>
      <c r="SRH1399" s="129"/>
      <c r="SRI1399" s="129"/>
      <c r="SRJ1399" s="129"/>
      <c r="SRK1399" s="129"/>
      <c r="SRL1399" s="129"/>
      <c r="SRM1399" s="129"/>
      <c r="SRN1399" s="129"/>
      <c r="SRO1399" s="129"/>
      <c r="SRP1399" s="129"/>
      <c r="SRQ1399" s="129"/>
      <c r="SRR1399" s="129"/>
      <c r="SRS1399" s="129"/>
      <c r="SRT1399" s="129"/>
      <c r="SRU1399" s="129"/>
      <c r="SRV1399" s="129"/>
      <c r="SRW1399" s="129"/>
      <c r="SRX1399" s="129"/>
      <c r="SRY1399" s="129"/>
      <c r="SRZ1399" s="129"/>
      <c r="SSA1399" s="129"/>
      <c r="SSB1399" s="129"/>
      <c r="SSC1399" s="129"/>
      <c r="SSD1399" s="129"/>
      <c r="SSE1399" s="129"/>
      <c r="SSF1399" s="129"/>
      <c r="SSG1399" s="129"/>
      <c r="SSH1399" s="129"/>
      <c r="SSI1399" s="129"/>
      <c r="SSJ1399" s="129"/>
      <c r="SSK1399" s="129"/>
      <c r="SSL1399" s="129"/>
      <c r="SSM1399" s="129"/>
      <c r="SSN1399" s="129"/>
      <c r="SSO1399" s="129"/>
      <c r="SSP1399" s="129"/>
      <c r="SSQ1399" s="129"/>
      <c r="SSR1399" s="129"/>
      <c r="SSS1399" s="129"/>
      <c r="SST1399" s="129"/>
      <c r="SSU1399" s="129"/>
      <c r="SSV1399" s="129"/>
      <c r="SSW1399" s="129"/>
      <c r="SSX1399" s="129"/>
      <c r="SSY1399" s="129"/>
      <c r="SSZ1399" s="129"/>
      <c r="STA1399" s="129"/>
      <c r="STB1399" s="129"/>
      <c r="STC1399" s="129"/>
      <c r="STD1399" s="129"/>
      <c r="STE1399" s="129"/>
      <c r="STF1399" s="129"/>
      <c r="STG1399" s="129"/>
      <c r="STH1399" s="129"/>
      <c r="STI1399" s="129"/>
      <c r="STJ1399" s="129"/>
      <c r="STK1399" s="129"/>
      <c r="STL1399" s="129"/>
      <c r="STM1399" s="129"/>
      <c r="STN1399" s="129"/>
      <c r="STO1399" s="129"/>
      <c r="STP1399" s="129"/>
      <c r="STQ1399" s="129"/>
      <c r="STR1399" s="129"/>
      <c r="STS1399" s="129"/>
      <c r="STT1399" s="129"/>
      <c r="STU1399" s="129"/>
      <c r="STV1399" s="129"/>
      <c r="STW1399" s="129"/>
      <c r="STX1399" s="129"/>
      <c r="STY1399" s="129"/>
      <c r="STZ1399" s="129"/>
      <c r="SUA1399" s="129"/>
      <c r="SUB1399" s="129"/>
      <c r="SUC1399" s="129"/>
      <c r="SUD1399" s="129"/>
      <c r="SUE1399" s="129"/>
      <c r="SUF1399" s="129"/>
      <c r="SUG1399" s="129"/>
      <c r="SUH1399" s="129"/>
      <c r="SUI1399" s="129"/>
      <c r="SUJ1399" s="129"/>
      <c r="SUK1399" s="129"/>
      <c r="SUL1399" s="129"/>
      <c r="SUM1399" s="129"/>
      <c r="SUN1399" s="129"/>
      <c r="SUO1399" s="129"/>
      <c r="SUP1399" s="129"/>
      <c r="SUQ1399" s="129"/>
      <c r="SUR1399" s="129"/>
      <c r="SUS1399" s="129"/>
      <c r="SUT1399" s="129"/>
      <c r="SUU1399" s="129"/>
      <c r="SUV1399" s="129"/>
      <c r="SUW1399" s="129"/>
      <c r="SUX1399" s="129"/>
      <c r="SUY1399" s="129"/>
      <c r="SUZ1399" s="129"/>
      <c r="SVA1399" s="129"/>
      <c r="SVB1399" s="129"/>
      <c r="SVC1399" s="129"/>
      <c r="SVD1399" s="129"/>
      <c r="SVE1399" s="129"/>
      <c r="SVF1399" s="129"/>
      <c r="SVG1399" s="129"/>
      <c r="SVH1399" s="129"/>
      <c r="SVI1399" s="129"/>
      <c r="SVJ1399" s="129"/>
      <c r="SVK1399" s="129"/>
      <c r="SVL1399" s="129"/>
      <c r="SVM1399" s="129"/>
      <c r="SVN1399" s="129"/>
      <c r="SVO1399" s="129"/>
      <c r="SVP1399" s="129"/>
      <c r="SVQ1399" s="129"/>
      <c r="SVR1399" s="129"/>
      <c r="SVS1399" s="129"/>
      <c r="SVT1399" s="129"/>
      <c r="SVU1399" s="129"/>
      <c r="SVV1399" s="129"/>
      <c r="SVW1399" s="129"/>
      <c r="SVX1399" s="129"/>
      <c r="SVY1399" s="129"/>
      <c r="SVZ1399" s="129"/>
      <c r="SWA1399" s="129"/>
      <c r="SWB1399" s="129"/>
      <c r="SWC1399" s="129"/>
      <c r="SWD1399" s="129"/>
      <c r="SWE1399" s="129"/>
      <c r="SWF1399" s="129"/>
      <c r="SWG1399" s="129"/>
      <c r="SWH1399" s="129"/>
      <c r="SWI1399" s="129"/>
      <c r="SWJ1399" s="129"/>
      <c r="SWK1399" s="129"/>
      <c r="SWL1399" s="129"/>
      <c r="SWM1399" s="129"/>
      <c r="SWN1399" s="129"/>
      <c r="SWO1399" s="129"/>
      <c r="SWP1399" s="129"/>
      <c r="SWQ1399" s="129"/>
      <c r="SWR1399" s="129"/>
      <c r="SWS1399" s="129"/>
      <c r="SWT1399" s="129"/>
      <c r="SWU1399" s="129"/>
      <c r="SWV1399" s="129"/>
      <c r="SWW1399" s="129"/>
      <c r="SWX1399" s="129"/>
      <c r="SWY1399" s="129"/>
      <c r="SWZ1399" s="129"/>
      <c r="SXA1399" s="129"/>
      <c r="SXB1399" s="129"/>
      <c r="SXC1399" s="129"/>
      <c r="SXD1399" s="129"/>
      <c r="SXE1399" s="129"/>
      <c r="SXF1399" s="129"/>
      <c r="SXG1399" s="129"/>
      <c r="SXH1399" s="129"/>
      <c r="SXI1399" s="129"/>
      <c r="SXJ1399" s="129"/>
      <c r="SXK1399" s="129"/>
      <c r="SXL1399" s="129"/>
      <c r="SXM1399" s="129"/>
      <c r="SXN1399" s="129"/>
      <c r="SXO1399" s="129"/>
      <c r="SXP1399" s="129"/>
      <c r="SXQ1399" s="129"/>
      <c r="SXR1399" s="129"/>
      <c r="SXS1399" s="129"/>
      <c r="SXT1399" s="129"/>
      <c r="SXU1399" s="129"/>
      <c r="SXV1399" s="129"/>
      <c r="SXW1399" s="129"/>
      <c r="SXX1399" s="129"/>
      <c r="SXY1399" s="129"/>
      <c r="SXZ1399" s="129"/>
      <c r="SYA1399" s="129"/>
      <c r="SYB1399" s="129"/>
      <c r="SYC1399" s="129"/>
      <c r="SYD1399" s="129"/>
      <c r="SYE1399" s="129"/>
      <c r="SYF1399" s="129"/>
      <c r="SYG1399" s="129"/>
      <c r="SYH1399" s="129"/>
      <c r="SYI1399" s="129"/>
      <c r="SYJ1399" s="129"/>
      <c r="SYK1399" s="129"/>
      <c r="SYL1399" s="129"/>
      <c r="SYM1399" s="129"/>
      <c r="SYN1399" s="129"/>
      <c r="SYO1399" s="129"/>
      <c r="SYP1399" s="129"/>
      <c r="SYQ1399" s="129"/>
      <c r="SYR1399" s="129"/>
      <c r="SYS1399" s="129"/>
      <c r="SYT1399" s="129"/>
      <c r="SYU1399" s="129"/>
      <c r="SYV1399" s="129"/>
      <c r="SYW1399" s="129"/>
      <c r="SYX1399" s="129"/>
      <c r="SYY1399" s="129"/>
      <c r="SYZ1399" s="129"/>
      <c r="SZA1399" s="129"/>
      <c r="SZB1399" s="129"/>
      <c r="SZC1399" s="129"/>
      <c r="SZD1399" s="129"/>
      <c r="SZE1399" s="129"/>
      <c r="SZF1399" s="129"/>
      <c r="SZG1399" s="129"/>
      <c r="SZH1399" s="129"/>
      <c r="SZI1399" s="129"/>
      <c r="SZJ1399" s="129"/>
      <c r="SZK1399" s="129"/>
      <c r="SZL1399" s="129"/>
      <c r="SZM1399" s="129"/>
      <c r="SZN1399" s="129"/>
      <c r="SZO1399" s="129"/>
      <c r="SZP1399" s="129"/>
      <c r="SZQ1399" s="129"/>
      <c r="SZR1399" s="129"/>
      <c r="SZS1399" s="129"/>
      <c r="SZT1399" s="129"/>
      <c r="SZU1399" s="129"/>
      <c r="SZV1399" s="129"/>
      <c r="SZW1399" s="129"/>
      <c r="SZX1399" s="129"/>
      <c r="SZY1399" s="129"/>
      <c r="SZZ1399" s="129"/>
      <c r="TAA1399" s="129"/>
      <c r="TAB1399" s="129"/>
      <c r="TAC1399" s="129"/>
      <c r="TAD1399" s="129"/>
      <c r="TAE1399" s="129"/>
      <c r="TAF1399" s="129"/>
      <c r="TAG1399" s="129"/>
      <c r="TAH1399" s="129"/>
      <c r="TAI1399" s="129"/>
      <c r="TAJ1399" s="129"/>
      <c r="TAK1399" s="129"/>
      <c r="TAL1399" s="129"/>
      <c r="TAM1399" s="129"/>
      <c r="TAN1399" s="129"/>
      <c r="TAO1399" s="129"/>
      <c r="TAP1399" s="129"/>
      <c r="TAQ1399" s="129"/>
      <c r="TAR1399" s="129"/>
      <c r="TAS1399" s="129"/>
      <c r="TAT1399" s="129"/>
      <c r="TAU1399" s="129"/>
      <c r="TAV1399" s="129"/>
      <c r="TAW1399" s="129"/>
      <c r="TAX1399" s="129"/>
      <c r="TAY1399" s="129"/>
      <c r="TAZ1399" s="129"/>
      <c r="TBA1399" s="129"/>
      <c r="TBB1399" s="129"/>
      <c r="TBC1399" s="129"/>
      <c r="TBD1399" s="129"/>
      <c r="TBE1399" s="129"/>
      <c r="TBF1399" s="129"/>
      <c r="TBG1399" s="129"/>
      <c r="TBH1399" s="129"/>
      <c r="TBI1399" s="129"/>
      <c r="TBJ1399" s="129"/>
      <c r="TBK1399" s="129"/>
      <c r="TBL1399" s="129"/>
      <c r="TBM1399" s="129"/>
      <c r="TBN1399" s="129"/>
      <c r="TBO1399" s="129"/>
      <c r="TBP1399" s="129"/>
      <c r="TBQ1399" s="129"/>
      <c r="TBR1399" s="129"/>
      <c r="TBS1399" s="129"/>
      <c r="TBT1399" s="129"/>
      <c r="TBU1399" s="129"/>
      <c r="TBV1399" s="129"/>
      <c r="TBW1399" s="129"/>
      <c r="TBX1399" s="129"/>
      <c r="TBY1399" s="129"/>
      <c r="TBZ1399" s="129"/>
      <c r="TCA1399" s="129"/>
      <c r="TCB1399" s="129"/>
      <c r="TCC1399" s="129"/>
      <c r="TCD1399" s="129"/>
      <c r="TCE1399" s="129"/>
      <c r="TCF1399" s="129"/>
      <c r="TCG1399" s="129"/>
      <c r="TCH1399" s="129"/>
      <c r="TCI1399" s="129"/>
      <c r="TCJ1399" s="129"/>
      <c r="TCK1399" s="129"/>
      <c r="TCL1399" s="129"/>
      <c r="TCM1399" s="129"/>
      <c r="TCN1399" s="129"/>
      <c r="TCO1399" s="129"/>
      <c r="TCP1399" s="129"/>
      <c r="TCQ1399" s="129"/>
      <c r="TCR1399" s="129"/>
      <c r="TCS1399" s="129"/>
      <c r="TCT1399" s="129"/>
      <c r="TCU1399" s="129"/>
      <c r="TCV1399" s="129"/>
      <c r="TCW1399" s="129"/>
      <c r="TCX1399" s="129"/>
      <c r="TCY1399" s="129"/>
      <c r="TCZ1399" s="129"/>
      <c r="TDA1399" s="129"/>
      <c r="TDB1399" s="129"/>
      <c r="TDC1399" s="129"/>
      <c r="TDD1399" s="129"/>
      <c r="TDE1399" s="129"/>
      <c r="TDF1399" s="129"/>
      <c r="TDG1399" s="129"/>
      <c r="TDH1399" s="129"/>
      <c r="TDI1399" s="129"/>
      <c r="TDJ1399" s="129"/>
      <c r="TDK1399" s="129"/>
      <c r="TDL1399" s="129"/>
      <c r="TDM1399" s="129"/>
      <c r="TDN1399" s="129"/>
      <c r="TDO1399" s="129"/>
      <c r="TDP1399" s="129"/>
      <c r="TDQ1399" s="129"/>
      <c r="TDR1399" s="129"/>
      <c r="TDS1399" s="129"/>
      <c r="TDT1399" s="129"/>
      <c r="TDU1399" s="129"/>
      <c r="TDV1399" s="129"/>
      <c r="TDW1399" s="129"/>
      <c r="TDX1399" s="129"/>
      <c r="TDY1399" s="129"/>
      <c r="TDZ1399" s="129"/>
      <c r="TEA1399" s="129"/>
      <c r="TEB1399" s="129"/>
      <c r="TEC1399" s="129"/>
      <c r="TED1399" s="129"/>
      <c r="TEE1399" s="129"/>
      <c r="TEF1399" s="129"/>
      <c r="TEG1399" s="129"/>
      <c r="TEH1399" s="129"/>
      <c r="TEI1399" s="129"/>
      <c r="TEJ1399" s="129"/>
      <c r="TEK1399" s="129"/>
      <c r="TEL1399" s="129"/>
      <c r="TEM1399" s="129"/>
      <c r="TEN1399" s="129"/>
      <c r="TEO1399" s="129"/>
      <c r="TEP1399" s="129"/>
      <c r="TEQ1399" s="129"/>
      <c r="TER1399" s="129"/>
      <c r="TES1399" s="129"/>
      <c r="TET1399" s="129"/>
      <c r="TEU1399" s="129"/>
      <c r="TEV1399" s="129"/>
      <c r="TEW1399" s="129"/>
      <c r="TEX1399" s="129"/>
      <c r="TEY1399" s="129"/>
      <c r="TEZ1399" s="129"/>
      <c r="TFA1399" s="129"/>
      <c r="TFB1399" s="129"/>
      <c r="TFC1399" s="129"/>
      <c r="TFD1399" s="129"/>
      <c r="TFE1399" s="129"/>
      <c r="TFF1399" s="129"/>
      <c r="TFG1399" s="129"/>
      <c r="TFH1399" s="129"/>
      <c r="TFI1399" s="129"/>
      <c r="TFJ1399" s="129"/>
      <c r="TFK1399" s="129"/>
      <c r="TFL1399" s="129"/>
      <c r="TFM1399" s="129"/>
      <c r="TFN1399" s="129"/>
      <c r="TFO1399" s="129"/>
      <c r="TFP1399" s="129"/>
      <c r="TFQ1399" s="129"/>
      <c r="TFR1399" s="129"/>
      <c r="TFS1399" s="129"/>
      <c r="TFT1399" s="129"/>
      <c r="TFU1399" s="129"/>
      <c r="TFV1399" s="129"/>
      <c r="TFW1399" s="129"/>
      <c r="TFX1399" s="129"/>
      <c r="TFY1399" s="129"/>
      <c r="TFZ1399" s="129"/>
      <c r="TGA1399" s="129"/>
      <c r="TGB1399" s="129"/>
      <c r="TGC1399" s="129"/>
      <c r="TGD1399" s="129"/>
      <c r="TGE1399" s="129"/>
      <c r="TGF1399" s="129"/>
      <c r="TGG1399" s="129"/>
      <c r="TGH1399" s="129"/>
      <c r="TGI1399" s="129"/>
      <c r="TGJ1399" s="129"/>
      <c r="TGK1399" s="129"/>
      <c r="TGL1399" s="129"/>
      <c r="TGM1399" s="129"/>
      <c r="TGN1399" s="129"/>
      <c r="TGO1399" s="129"/>
      <c r="TGP1399" s="129"/>
      <c r="TGQ1399" s="129"/>
      <c r="TGR1399" s="129"/>
      <c r="TGS1399" s="129"/>
      <c r="TGT1399" s="129"/>
      <c r="TGU1399" s="129"/>
      <c r="TGV1399" s="129"/>
      <c r="TGW1399" s="129"/>
      <c r="TGX1399" s="129"/>
      <c r="TGY1399" s="129"/>
      <c r="TGZ1399" s="129"/>
      <c r="THA1399" s="129"/>
      <c r="THB1399" s="129"/>
      <c r="THC1399" s="129"/>
      <c r="THD1399" s="129"/>
      <c r="THE1399" s="129"/>
      <c r="THF1399" s="129"/>
      <c r="THG1399" s="129"/>
      <c r="THH1399" s="129"/>
      <c r="THI1399" s="129"/>
      <c r="THJ1399" s="129"/>
      <c r="THK1399" s="129"/>
      <c r="THL1399" s="129"/>
      <c r="THM1399" s="129"/>
      <c r="THN1399" s="129"/>
      <c r="THO1399" s="129"/>
      <c r="THP1399" s="129"/>
      <c r="THQ1399" s="129"/>
      <c r="THR1399" s="129"/>
      <c r="THS1399" s="129"/>
      <c r="THT1399" s="129"/>
      <c r="THU1399" s="129"/>
      <c r="THV1399" s="129"/>
      <c r="THW1399" s="129"/>
      <c r="THX1399" s="129"/>
      <c r="THY1399" s="129"/>
      <c r="THZ1399" s="129"/>
      <c r="TIA1399" s="129"/>
      <c r="TIB1399" s="129"/>
      <c r="TIC1399" s="129"/>
      <c r="TID1399" s="129"/>
      <c r="TIE1399" s="129"/>
      <c r="TIF1399" s="129"/>
      <c r="TIG1399" s="129"/>
      <c r="TIH1399" s="129"/>
      <c r="TII1399" s="129"/>
      <c r="TIJ1399" s="129"/>
      <c r="TIK1399" s="129"/>
      <c r="TIL1399" s="129"/>
      <c r="TIM1399" s="129"/>
      <c r="TIN1399" s="129"/>
      <c r="TIO1399" s="129"/>
      <c r="TIP1399" s="129"/>
      <c r="TIQ1399" s="129"/>
      <c r="TIR1399" s="129"/>
      <c r="TIS1399" s="129"/>
      <c r="TIT1399" s="129"/>
      <c r="TIU1399" s="129"/>
      <c r="TIV1399" s="129"/>
      <c r="TIW1399" s="129"/>
      <c r="TIX1399" s="129"/>
      <c r="TIY1399" s="129"/>
      <c r="TIZ1399" s="129"/>
      <c r="TJA1399" s="129"/>
      <c r="TJB1399" s="129"/>
      <c r="TJC1399" s="129"/>
      <c r="TJD1399" s="129"/>
      <c r="TJE1399" s="129"/>
      <c r="TJF1399" s="129"/>
      <c r="TJG1399" s="129"/>
      <c r="TJH1399" s="129"/>
      <c r="TJI1399" s="129"/>
      <c r="TJJ1399" s="129"/>
      <c r="TJK1399" s="129"/>
      <c r="TJL1399" s="129"/>
      <c r="TJM1399" s="129"/>
      <c r="TJN1399" s="129"/>
      <c r="TJO1399" s="129"/>
      <c r="TJP1399" s="129"/>
      <c r="TJQ1399" s="129"/>
      <c r="TJR1399" s="129"/>
      <c r="TJS1399" s="129"/>
      <c r="TJT1399" s="129"/>
      <c r="TJU1399" s="129"/>
      <c r="TJV1399" s="129"/>
      <c r="TJW1399" s="129"/>
      <c r="TJX1399" s="129"/>
      <c r="TJY1399" s="129"/>
      <c r="TJZ1399" s="129"/>
      <c r="TKA1399" s="129"/>
      <c r="TKB1399" s="129"/>
      <c r="TKC1399" s="129"/>
      <c r="TKD1399" s="129"/>
      <c r="TKE1399" s="129"/>
      <c r="TKF1399" s="129"/>
      <c r="TKG1399" s="129"/>
      <c r="TKH1399" s="129"/>
      <c r="TKI1399" s="129"/>
      <c r="TKJ1399" s="129"/>
      <c r="TKK1399" s="129"/>
      <c r="TKL1399" s="129"/>
      <c r="TKM1399" s="129"/>
      <c r="TKN1399" s="129"/>
      <c r="TKO1399" s="129"/>
      <c r="TKP1399" s="129"/>
      <c r="TKQ1399" s="129"/>
      <c r="TKR1399" s="129"/>
      <c r="TKS1399" s="129"/>
      <c r="TKT1399" s="129"/>
      <c r="TKU1399" s="129"/>
      <c r="TKV1399" s="129"/>
      <c r="TKW1399" s="129"/>
      <c r="TKX1399" s="129"/>
      <c r="TKY1399" s="129"/>
      <c r="TKZ1399" s="129"/>
      <c r="TLA1399" s="129"/>
      <c r="TLB1399" s="129"/>
      <c r="TLC1399" s="129"/>
      <c r="TLD1399" s="129"/>
      <c r="TLE1399" s="129"/>
      <c r="TLF1399" s="129"/>
      <c r="TLG1399" s="129"/>
      <c r="TLH1399" s="129"/>
      <c r="TLI1399" s="129"/>
      <c r="TLJ1399" s="129"/>
      <c r="TLK1399" s="129"/>
      <c r="TLL1399" s="129"/>
      <c r="TLM1399" s="129"/>
      <c r="TLN1399" s="129"/>
      <c r="TLO1399" s="129"/>
      <c r="TLP1399" s="129"/>
      <c r="TLQ1399" s="129"/>
      <c r="TLR1399" s="129"/>
      <c r="TLS1399" s="129"/>
      <c r="TLT1399" s="129"/>
      <c r="TLU1399" s="129"/>
      <c r="TLV1399" s="129"/>
      <c r="TLW1399" s="129"/>
      <c r="TLX1399" s="129"/>
      <c r="TLY1399" s="129"/>
      <c r="TLZ1399" s="129"/>
      <c r="TMA1399" s="129"/>
      <c r="TMB1399" s="129"/>
      <c r="TMC1399" s="129"/>
      <c r="TMD1399" s="129"/>
      <c r="TME1399" s="129"/>
      <c r="TMF1399" s="129"/>
      <c r="TMG1399" s="129"/>
      <c r="TMH1399" s="129"/>
      <c r="TMI1399" s="129"/>
      <c r="TMJ1399" s="129"/>
      <c r="TMK1399" s="129"/>
      <c r="TML1399" s="129"/>
      <c r="TMM1399" s="129"/>
      <c r="TMN1399" s="129"/>
      <c r="TMO1399" s="129"/>
      <c r="TMP1399" s="129"/>
      <c r="TMQ1399" s="129"/>
      <c r="TMR1399" s="129"/>
      <c r="TMS1399" s="129"/>
      <c r="TMT1399" s="129"/>
      <c r="TMU1399" s="129"/>
      <c r="TMV1399" s="129"/>
      <c r="TMW1399" s="129"/>
      <c r="TMX1399" s="129"/>
      <c r="TMY1399" s="129"/>
      <c r="TMZ1399" s="129"/>
      <c r="TNA1399" s="129"/>
      <c r="TNB1399" s="129"/>
      <c r="TNC1399" s="129"/>
      <c r="TND1399" s="129"/>
      <c r="TNE1399" s="129"/>
      <c r="TNF1399" s="129"/>
      <c r="TNG1399" s="129"/>
      <c r="TNH1399" s="129"/>
      <c r="TNI1399" s="129"/>
      <c r="TNJ1399" s="129"/>
      <c r="TNK1399" s="129"/>
      <c r="TNL1399" s="129"/>
      <c r="TNM1399" s="129"/>
      <c r="TNN1399" s="129"/>
      <c r="TNO1399" s="129"/>
      <c r="TNP1399" s="129"/>
      <c r="TNQ1399" s="129"/>
      <c r="TNR1399" s="129"/>
      <c r="TNS1399" s="129"/>
      <c r="TNT1399" s="129"/>
      <c r="TNU1399" s="129"/>
      <c r="TNV1399" s="129"/>
      <c r="TNW1399" s="129"/>
      <c r="TNX1399" s="129"/>
      <c r="TNY1399" s="129"/>
      <c r="TNZ1399" s="129"/>
      <c r="TOA1399" s="129"/>
      <c r="TOB1399" s="129"/>
      <c r="TOC1399" s="129"/>
      <c r="TOD1399" s="129"/>
      <c r="TOE1399" s="129"/>
      <c r="TOF1399" s="129"/>
      <c r="TOG1399" s="129"/>
      <c r="TOH1399" s="129"/>
      <c r="TOI1399" s="129"/>
      <c r="TOJ1399" s="129"/>
      <c r="TOK1399" s="129"/>
      <c r="TOL1399" s="129"/>
      <c r="TOM1399" s="129"/>
      <c r="TON1399" s="129"/>
      <c r="TOO1399" s="129"/>
      <c r="TOP1399" s="129"/>
      <c r="TOQ1399" s="129"/>
      <c r="TOR1399" s="129"/>
      <c r="TOS1399" s="129"/>
      <c r="TOT1399" s="129"/>
      <c r="TOU1399" s="129"/>
      <c r="TOV1399" s="129"/>
      <c r="TOW1399" s="129"/>
      <c r="TOX1399" s="129"/>
      <c r="TOY1399" s="129"/>
      <c r="TOZ1399" s="129"/>
      <c r="TPA1399" s="129"/>
      <c r="TPB1399" s="129"/>
      <c r="TPC1399" s="129"/>
      <c r="TPD1399" s="129"/>
      <c r="TPE1399" s="129"/>
      <c r="TPF1399" s="129"/>
      <c r="TPG1399" s="129"/>
      <c r="TPH1399" s="129"/>
      <c r="TPI1399" s="129"/>
      <c r="TPJ1399" s="129"/>
      <c r="TPK1399" s="129"/>
      <c r="TPL1399" s="129"/>
      <c r="TPM1399" s="129"/>
      <c r="TPN1399" s="129"/>
      <c r="TPO1399" s="129"/>
      <c r="TPP1399" s="129"/>
      <c r="TPQ1399" s="129"/>
      <c r="TPR1399" s="129"/>
      <c r="TPS1399" s="129"/>
      <c r="TPT1399" s="129"/>
      <c r="TPU1399" s="129"/>
      <c r="TPV1399" s="129"/>
      <c r="TPW1399" s="129"/>
      <c r="TPX1399" s="129"/>
      <c r="TPY1399" s="129"/>
      <c r="TPZ1399" s="129"/>
      <c r="TQA1399" s="129"/>
      <c r="TQB1399" s="129"/>
      <c r="TQC1399" s="129"/>
      <c r="TQD1399" s="129"/>
      <c r="TQE1399" s="129"/>
      <c r="TQF1399" s="129"/>
      <c r="TQG1399" s="129"/>
      <c r="TQH1399" s="129"/>
      <c r="TQI1399" s="129"/>
      <c r="TQJ1399" s="129"/>
      <c r="TQK1399" s="129"/>
      <c r="TQL1399" s="129"/>
      <c r="TQM1399" s="129"/>
      <c r="TQN1399" s="129"/>
      <c r="TQO1399" s="129"/>
      <c r="TQP1399" s="129"/>
      <c r="TQQ1399" s="129"/>
      <c r="TQR1399" s="129"/>
      <c r="TQS1399" s="129"/>
      <c r="TQT1399" s="129"/>
      <c r="TQU1399" s="129"/>
      <c r="TQV1399" s="129"/>
      <c r="TQW1399" s="129"/>
      <c r="TQX1399" s="129"/>
      <c r="TQY1399" s="129"/>
      <c r="TQZ1399" s="129"/>
      <c r="TRA1399" s="129"/>
      <c r="TRB1399" s="129"/>
      <c r="TRC1399" s="129"/>
      <c r="TRD1399" s="129"/>
      <c r="TRE1399" s="129"/>
      <c r="TRF1399" s="129"/>
      <c r="TRG1399" s="129"/>
      <c r="TRH1399" s="129"/>
      <c r="TRI1399" s="129"/>
      <c r="TRJ1399" s="129"/>
      <c r="TRK1399" s="129"/>
      <c r="TRL1399" s="129"/>
      <c r="TRM1399" s="129"/>
      <c r="TRN1399" s="129"/>
      <c r="TRO1399" s="129"/>
      <c r="TRP1399" s="129"/>
      <c r="TRQ1399" s="129"/>
      <c r="TRR1399" s="129"/>
      <c r="TRS1399" s="129"/>
      <c r="TRT1399" s="129"/>
      <c r="TRU1399" s="129"/>
      <c r="TRV1399" s="129"/>
      <c r="TRW1399" s="129"/>
      <c r="TRX1399" s="129"/>
      <c r="TRY1399" s="129"/>
      <c r="TRZ1399" s="129"/>
      <c r="TSA1399" s="129"/>
      <c r="TSB1399" s="129"/>
      <c r="TSC1399" s="129"/>
      <c r="TSD1399" s="129"/>
      <c r="TSE1399" s="129"/>
      <c r="TSF1399" s="129"/>
      <c r="TSG1399" s="129"/>
      <c r="TSH1399" s="129"/>
      <c r="TSI1399" s="129"/>
      <c r="TSJ1399" s="129"/>
      <c r="TSK1399" s="129"/>
      <c r="TSL1399" s="129"/>
      <c r="TSM1399" s="129"/>
      <c r="TSN1399" s="129"/>
      <c r="TSO1399" s="129"/>
      <c r="TSP1399" s="129"/>
      <c r="TSQ1399" s="129"/>
      <c r="TSR1399" s="129"/>
      <c r="TSS1399" s="129"/>
      <c r="TST1399" s="129"/>
      <c r="TSU1399" s="129"/>
      <c r="TSV1399" s="129"/>
      <c r="TSW1399" s="129"/>
      <c r="TSX1399" s="129"/>
      <c r="TSY1399" s="129"/>
      <c r="TSZ1399" s="129"/>
      <c r="TTA1399" s="129"/>
      <c r="TTB1399" s="129"/>
      <c r="TTC1399" s="129"/>
      <c r="TTD1399" s="129"/>
      <c r="TTE1399" s="129"/>
      <c r="TTF1399" s="129"/>
      <c r="TTG1399" s="129"/>
      <c r="TTH1399" s="129"/>
      <c r="TTI1399" s="129"/>
      <c r="TTJ1399" s="129"/>
      <c r="TTK1399" s="129"/>
      <c r="TTL1399" s="129"/>
      <c r="TTM1399" s="129"/>
      <c r="TTN1399" s="129"/>
      <c r="TTO1399" s="129"/>
      <c r="TTP1399" s="129"/>
      <c r="TTQ1399" s="129"/>
      <c r="TTR1399" s="129"/>
      <c r="TTS1399" s="129"/>
      <c r="TTT1399" s="129"/>
      <c r="TTU1399" s="129"/>
      <c r="TTV1399" s="129"/>
      <c r="TTW1399" s="129"/>
      <c r="TTX1399" s="129"/>
      <c r="TTY1399" s="129"/>
      <c r="TTZ1399" s="129"/>
      <c r="TUA1399" s="129"/>
      <c r="TUB1399" s="129"/>
      <c r="TUC1399" s="129"/>
      <c r="TUD1399" s="129"/>
      <c r="TUE1399" s="129"/>
      <c r="TUF1399" s="129"/>
      <c r="TUG1399" s="129"/>
      <c r="TUH1399" s="129"/>
      <c r="TUI1399" s="129"/>
      <c r="TUJ1399" s="129"/>
      <c r="TUK1399" s="129"/>
      <c r="TUL1399" s="129"/>
      <c r="TUM1399" s="129"/>
      <c r="TUN1399" s="129"/>
      <c r="TUO1399" s="129"/>
      <c r="TUP1399" s="129"/>
      <c r="TUQ1399" s="129"/>
      <c r="TUR1399" s="129"/>
      <c r="TUS1399" s="129"/>
      <c r="TUT1399" s="129"/>
      <c r="TUU1399" s="129"/>
      <c r="TUV1399" s="129"/>
      <c r="TUW1399" s="129"/>
      <c r="TUX1399" s="129"/>
      <c r="TUY1399" s="129"/>
      <c r="TUZ1399" s="129"/>
      <c r="TVA1399" s="129"/>
      <c r="TVB1399" s="129"/>
      <c r="TVC1399" s="129"/>
      <c r="TVD1399" s="129"/>
      <c r="TVE1399" s="129"/>
      <c r="TVF1399" s="129"/>
      <c r="TVG1399" s="129"/>
      <c r="TVH1399" s="129"/>
      <c r="TVI1399" s="129"/>
      <c r="TVJ1399" s="129"/>
      <c r="TVK1399" s="129"/>
      <c r="TVL1399" s="129"/>
      <c r="TVM1399" s="129"/>
      <c r="TVN1399" s="129"/>
      <c r="TVO1399" s="129"/>
      <c r="TVP1399" s="129"/>
      <c r="TVQ1399" s="129"/>
      <c r="TVR1399" s="129"/>
      <c r="TVS1399" s="129"/>
      <c r="TVT1399" s="129"/>
      <c r="TVU1399" s="129"/>
      <c r="TVV1399" s="129"/>
      <c r="TVW1399" s="129"/>
      <c r="TVX1399" s="129"/>
      <c r="TVY1399" s="129"/>
      <c r="TVZ1399" s="129"/>
      <c r="TWA1399" s="129"/>
      <c r="TWB1399" s="129"/>
      <c r="TWC1399" s="129"/>
      <c r="TWD1399" s="129"/>
      <c r="TWE1399" s="129"/>
      <c r="TWF1399" s="129"/>
      <c r="TWG1399" s="129"/>
      <c r="TWH1399" s="129"/>
      <c r="TWI1399" s="129"/>
      <c r="TWJ1399" s="129"/>
      <c r="TWK1399" s="129"/>
      <c r="TWL1399" s="129"/>
      <c r="TWM1399" s="129"/>
      <c r="TWN1399" s="129"/>
      <c r="TWO1399" s="129"/>
      <c r="TWP1399" s="129"/>
      <c r="TWQ1399" s="129"/>
      <c r="TWR1399" s="129"/>
      <c r="TWS1399" s="129"/>
      <c r="TWT1399" s="129"/>
      <c r="TWU1399" s="129"/>
      <c r="TWV1399" s="129"/>
      <c r="TWW1399" s="129"/>
      <c r="TWX1399" s="129"/>
      <c r="TWY1399" s="129"/>
      <c r="TWZ1399" s="129"/>
      <c r="TXA1399" s="129"/>
      <c r="TXB1399" s="129"/>
      <c r="TXC1399" s="129"/>
      <c r="TXD1399" s="129"/>
      <c r="TXE1399" s="129"/>
      <c r="TXF1399" s="129"/>
      <c r="TXG1399" s="129"/>
      <c r="TXH1399" s="129"/>
      <c r="TXI1399" s="129"/>
      <c r="TXJ1399" s="129"/>
      <c r="TXK1399" s="129"/>
      <c r="TXL1399" s="129"/>
      <c r="TXM1399" s="129"/>
      <c r="TXN1399" s="129"/>
      <c r="TXO1399" s="129"/>
      <c r="TXP1399" s="129"/>
      <c r="TXQ1399" s="129"/>
      <c r="TXR1399" s="129"/>
      <c r="TXS1399" s="129"/>
      <c r="TXT1399" s="129"/>
      <c r="TXU1399" s="129"/>
      <c r="TXV1399" s="129"/>
      <c r="TXW1399" s="129"/>
      <c r="TXX1399" s="129"/>
      <c r="TXY1399" s="129"/>
      <c r="TXZ1399" s="129"/>
      <c r="TYA1399" s="129"/>
      <c r="TYB1399" s="129"/>
      <c r="TYC1399" s="129"/>
      <c r="TYD1399" s="129"/>
      <c r="TYE1399" s="129"/>
      <c r="TYF1399" s="129"/>
      <c r="TYG1399" s="129"/>
      <c r="TYH1399" s="129"/>
      <c r="TYI1399" s="129"/>
      <c r="TYJ1399" s="129"/>
      <c r="TYK1399" s="129"/>
      <c r="TYL1399" s="129"/>
      <c r="TYM1399" s="129"/>
      <c r="TYN1399" s="129"/>
      <c r="TYO1399" s="129"/>
      <c r="TYP1399" s="129"/>
      <c r="TYQ1399" s="129"/>
      <c r="TYR1399" s="129"/>
      <c r="TYS1399" s="129"/>
      <c r="TYT1399" s="129"/>
      <c r="TYU1399" s="129"/>
      <c r="TYV1399" s="129"/>
      <c r="TYW1399" s="129"/>
      <c r="TYX1399" s="129"/>
      <c r="TYY1399" s="129"/>
      <c r="TYZ1399" s="129"/>
      <c r="TZA1399" s="129"/>
      <c r="TZB1399" s="129"/>
      <c r="TZC1399" s="129"/>
      <c r="TZD1399" s="129"/>
      <c r="TZE1399" s="129"/>
      <c r="TZF1399" s="129"/>
      <c r="TZG1399" s="129"/>
      <c r="TZH1399" s="129"/>
      <c r="TZI1399" s="129"/>
      <c r="TZJ1399" s="129"/>
      <c r="TZK1399" s="129"/>
      <c r="TZL1399" s="129"/>
      <c r="TZM1399" s="129"/>
      <c r="TZN1399" s="129"/>
      <c r="TZO1399" s="129"/>
      <c r="TZP1399" s="129"/>
      <c r="TZQ1399" s="129"/>
      <c r="TZR1399" s="129"/>
      <c r="TZS1399" s="129"/>
      <c r="TZT1399" s="129"/>
      <c r="TZU1399" s="129"/>
      <c r="TZV1399" s="129"/>
      <c r="TZW1399" s="129"/>
      <c r="TZX1399" s="129"/>
      <c r="TZY1399" s="129"/>
      <c r="TZZ1399" s="129"/>
      <c r="UAA1399" s="129"/>
      <c r="UAB1399" s="129"/>
      <c r="UAC1399" s="129"/>
      <c r="UAD1399" s="129"/>
      <c r="UAE1399" s="129"/>
      <c r="UAF1399" s="129"/>
      <c r="UAG1399" s="129"/>
      <c r="UAH1399" s="129"/>
      <c r="UAI1399" s="129"/>
      <c r="UAJ1399" s="129"/>
      <c r="UAK1399" s="129"/>
      <c r="UAL1399" s="129"/>
      <c r="UAM1399" s="129"/>
      <c r="UAN1399" s="129"/>
      <c r="UAO1399" s="129"/>
      <c r="UAP1399" s="129"/>
      <c r="UAQ1399" s="129"/>
      <c r="UAR1399" s="129"/>
      <c r="UAS1399" s="129"/>
      <c r="UAT1399" s="129"/>
      <c r="UAU1399" s="129"/>
      <c r="UAV1399" s="129"/>
      <c r="UAW1399" s="129"/>
      <c r="UAX1399" s="129"/>
      <c r="UAY1399" s="129"/>
      <c r="UAZ1399" s="129"/>
      <c r="UBA1399" s="129"/>
      <c r="UBB1399" s="129"/>
      <c r="UBC1399" s="129"/>
      <c r="UBD1399" s="129"/>
      <c r="UBE1399" s="129"/>
      <c r="UBF1399" s="129"/>
      <c r="UBG1399" s="129"/>
      <c r="UBH1399" s="129"/>
      <c r="UBI1399" s="129"/>
      <c r="UBJ1399" s="129"/>
      <c r="UBK1399" s="129"/>
      <c r="UBL1399" s="129"/>
      <c r="UBM1399" s="129"/>
      <c r="UBN1399" s="129"/>
      <c r="UBO1399" s="129"/>
      <c r="UBP1399" s="129"/>
      <c r="UBQ1399" s="129"/>
      <c r="UBR1399" s="129"/>
      <c r="UBS1399" s="129"/>
      <c r="UBT1399" s="129"/>
      <c r="UBU1399" s="129"/>
      <c r="UBV1399" s="129"/>
      <c r="UBW1399" s="129"/>
      <c r="UBX1399" s="129"/>
      <c r="UBY1399" s="129"/>
      <c r="UBZ1399" s="129"/>
      <c r="UCA1399" s="129"/>
      <c r="UCB1399" s="129"/>
      <c r="UCC1399" s="129"/>
      <c r="UCD1399" s="129"/>
      <c r="UCE1399" s="129"/>
      <c r="UCF1399" s="129"/>
      <c r="UCG1399" s="129"/>
      <c r="UCH1399" s="129"/>
      <c r="UCI1399" s="129"/>
      <c r="UCJ1399" s="129"/>
      <c r="UCK1399" s="129"/>
      <c r="UCL1399" s="129"/>
      <c r="UCM1399" s="129"/>
      <c r="UCN1399" s="129"/>
      <c r="UCO1399" s="129"/>
      <c r="UCP1399" s="129"/>
      <c r="UCQ1399" s="129"/>
      <c r="UCR1399" s="129"/>
      <c r="UCS1399" s="129"/>
      <c r="UCT1399" s="129"/>
      <c r="UCU1399" s="129"/>
      <c r="UCV1399" s="129"/>
      <c r="UCW1399" s="129"/>
      <c r="UCX1399" s="129"/>
      <c r="UCY1399" s="129"/>
      <c r="UCZ1399" s="129"/>
      <c r="UDA1399" s="129"/>
      <c r="UDB1399" s="129"/>
      <c r="UDC1399" s="129"/>
      <c r="UDD1399" s="129"/>
      <c r="UDE1399" s="129"/>
      <c r="UDF1399" s="129"/>
      <c r="UDG1399" s="129"/>
      <c r="UDH1399" s="129"/>
      <c r="UDI1399" s="129"/>
      <c r="UDJ1399" s="129"/>
      <c r="UDK1399" s="129"/>
      <c r="UDL1399" s="129"/>
      <c r="UDM1399" s="129"/>
      <c r="UDN1399" s="129"/>
      <c r="UDO1399" s="129"/>
      <c r="UDP1399" s="129"/>
      <c r="UDQ1399" s="129"/>
      <c r="UDR1399" s="129"/>
      <c r="UDS1399" s="129"/>
      <c r="UDT1399" s="129"/>
      <c r="UDU1399" s="129"/>
      <c r="UDV1399" s="129"/>
      <c r="UDW1399" s="129"/>
      <c r="UDX1399" s="129"/>
      <c r="UDY1399" s="129"/>
      <c r="UDZ1399" s="129"/>
      <c r="UEA1399" s="129"/>
      <c r="UEB1399" s="129"/>
      <c r="UEC1399" s="129"/>
      <c r="UED1399" s="129"/>
      <c r="UEE1399" s="129"/>
      <c r="UEF1399" s="129"/>
      <c r="UEG1399" s="129"/>
      <c r="UEH1399" s="129"/>
      <c r="UEI1399" s="129"/>
      <c r="UEJ1399" s="129"/>
      <c r="UEK1399" s="129"/>
      <c r="UEL1399" s="129"/>
      <c r="UEM1399" s="129"/>
      <c r="UEN1399" s="129"/>
      <c r="UEO1399" s="129"/>
      <c r="UEP1399" s="129"/>
      <c r="UEQ1399" s="129"/>
      <c r="UER1399" s="129"/>
      <c r="UES1399" s="129"/>
      <c r="UET1399" s="129"/>
      <c r="UEU1399" s="129"/>
      <c r="UEV1399" s="129"/>
      <c r="UEW1399" s="129"/>
      <c r="UEX1399" s="129"/>
      <c r="UEY1399" s="129"/>
      <c r="UEZ1399" s="129"/>
      <c r="UFA1399" s="129"/>
      <c r="UFB1399" s="129"/>
      <c r="UFC1399" s="129"/>
      <c r="UFD1399" s="129"/>
      <c r="UFE1399" s="129"/>
      <c r="UFF1399" s="129"/>
      <c r="UFG1399" s="129"/>
      <c r="UFH1399" s="129"/>
      <c r="UFI1399" s="129"/>
      <c r="UFJ1399" s="129"/>
      <c r="UFK1399" s="129"/>
      <c r="UFL1399" s="129"/>
      <c r="UFM1399" s="129"/>
      <c r="UFN1399" s="129"/>
      <c r="UFO1399" s="129"/>
      <c r="UFP1399" s="129"/>
      <c r="UFQ1399" s="129"/>
      <c r="UFR1399" s="129"/>
      <c r="UFS1399" s="129"/>
      <c r="UFT1399" s="129"/>
      <c r="UFU1399" s="129"/>
      <c r="UFV1399" s="129"/>
      <c r="UFW1399" s="129"/>
      <c r="UFX1399" s="129"/>
      <c r="UFY1399" s="129"/>
      <c r="UFZ1399" s="129"/>
      <c r="UGA1399" s="129"/>
      <c r="UGB1399" s="129"/>
      <c r="UGC1399" s="129"/>
      <c r="UGD1399" s="129"/>
      <c r="UGE1399" s="129"/>
      <c r="UGF1399" s="129"/>
      <c r="UGG1399" s="129"/>
      <c r="UGH1399" s="129"/>
      <c r="UGI1399" s="129"/>
      <c r="UGJ1399" s="129"/>
      <c r="UGK1399" s="129"/>
      <c r="UGL1399" s="129"/>
      <c r="UGM1399" s="129"/>
      <c r="UGN1399" s="129"/>
      <c r="UGO1399" s="129"/>
      <c r="UGP1399" s="129"/>
      <c r="UGQ1399" s="129"/>
      <c r="UGR1399" s="129"/>
      <c r="UGS1399" s="129"/>
      <c r="UGT1399" s="129"/>
      <c r="UGU1399" s="129"/>
      <c r="UGV1399" s="129"/>
      <c r="UGW1399" s="129"/>
      <c r="UGX1399" s="129"/>
      <c r="UGY1399" s="129"/>
      <c r="UGZ1399" s="129"/>
      <c r="UHA1399" s="129"/>
      <c r="UHB1399" s="129"/>
      <c r="UHC1399" s="129"/>
      <c r="UHD1399" s="129"/>
      <c r="UHE1399" s="129"/>
      <c r="UHF1399" s="129"/>
      <c r="UHG1399" s="129"/>
      <c r="UHH1399" s="129"/>
      <c r="UHI1399" s="129"/>
      <c r="UHJ1399" s="129"/>
      <c r="UHK1399" s="129"/>
      <c r="UHL1399" s="129"/>
      <c r="UHM1399" s="129"/>
      <c r="UHN1399" s="129"/>
      <c r="UHO1399" s="129"/>
      <c r="UHP1399" s="129"/>
      <c r="UHQ1399" s="129"/>
      <c r="UHR1399" s="129"/>
      <c r="UHS1399" s="129"/>
      <c r="UHT1399" s="129"/>
      <c r="UHU1399" s="129"/>
      <c r="UHV1399" s="129"/>
      <c r="UHW1399" s="129"/>
      <c r="UHX1399" s="129"/>
      <c r="UHY1399" s="129"/>
      <c r="UHZ1399" s="129"/>
      <c r="UIA1399" s="129"/>
      <c r="UIB1399" s="129"/>
      <c r="UIC1399" s="129"/>
      <c r="UID1399" s="129"/>
      <c r="UIE1399" s="129"/>
      <c r="UIF1399" s="129"/>
      <c r="UIG1399" s="129"/>
      <c r="UIH1399" s="129"/>
      <c r="UII1399" s="129"/>
      <c r="UIJ1399" s="129"/>
      <c r="UIK1399" s="129"/>
      <c r="UIL1399" s="129"/>
      <c r="UIM1399" s="129"/>
      <c r="UIN1399" s="129"/>
      <c r="UIO1399" s="129"/>
      <c r="UIP1399" s="129"/>
      <c r="UIQ1399" s="129"/>
      <c r="UIR1399" s="129"/>
      <c r="UIS1399" s="129"/>
      <c r="UIT1399" s="129"/>
      <c r="UIU1399" s="129"/>
      <c r="UIV1399" s="129"/>
      <c r="UIW1399" s="129"/>
      <c r="UIX1399" s="129"/>
      <c r="UIY1399" s="129"/>
      <c r="UIZ1399" s="129"/>
      <c r="UJA1399" s="129"/>
      <c r="UJB1399" s="129"/>
      <c r="UJC1399" s="129"/>
      <c r="UJD1399" s="129"/>
      <c r="UJE1399" s="129"/>
      <c r="UJF1399" s="129"/>
      <c r="UJG1399" s="129"/>
      <c r="UJH1399" s="129"/>
      <c r="UJI1399" s="129"/>
      <c r="UJJ1399" s="129"/>
      <c r="UJK1399" s="129"/>
      <c r="UJL1399" s="129"/>
      <c r="UJM1399" s="129"/>
      <c r="UJN1399" s="129"/>
      <c r="UJO1399" s="129"/>
      <c r="UJP1399" s="129"/>
      <c r="UJQ1399" s="129"/>
      <c r="UJR1399" s="129"/>
      <c r="UJS1399" s="129"/>
      <c r="UJT1399" s="129"/>
      <c r="UJU1399" s="129"/>
      <c r="UJV1399" s="129"/>
      <c r="UJW1399" s="129"/>
      <c r="UJX1399" s="129"/>
      <c r="UJY1399" s="129"/>
      <c r="UJZ1399" s="129"/>
      <c r="UKA1399" s="129"/>
      <c r="UKB1399" s="129"/>
      <c r="UKC1399" s="129"/>
      <c r="UKD1399" s="129"/>
      <c r="UKE1399" s="129"/>
      <c r="UKF1399" s="129"/>
      <c r="UKG1399" s="129"/>
      <c r="UKH1399" s="129"/>
      <c r="UKI1399" s="129"/>
      <c r="UKJ1399" s="129"/>
      <c r="UKK1399" s="129"/>
      <c r="UKL1399" s="129"/>
      <c r="UKM1399" s="129"/>
      <c r="UKN1399" s="129"/>
      <c r="UKO1399" s="129"/>
      <c r="UKP1399" s="129"/>
      <c r="UKQ1399" s="129"/>
      <c r="UKR1399" s="129"/>
      <c r="UKS1399" s="129"/>
      <c r="UKT1399" s="129"/>
      <c r="UKU1399" s="129"/>
      <c r="UKV1399" s="129"/>
      <c r="UKW1399" s="129"/>
      <c r="UKX1399" s="129"/>
      <c r="UKY1399" s="129"/>
      <c r="UKZ1399" s="129"/>
      <c r="ULA1399" s="129"/>
      <c r="ULB1399" s="129"/>
      <c r="ULC1399" s="129"/>
      <c r="ULD1399" s="129"/>
      <c r="ULE1399" s="129"/>
      <c r="ULF1399" s="129"/>
      <c r="ULG1399" s="129"/>
      <c r="ULH1399" s="129"/>
      <c r="ULI1399" s="129"/>
      <c r="ULJ1399" s="129"/>
      <c r="ULK1399" s="129"/>
      <c r="ULL1399" s="129"/>
      <c r="ULM1399" s="129"/>
      <c r="ULN1399" s="129"/>
      <c r="ULO1399" s="129"/>
      <c r="ULP1399" s="129"/>
      <c r="ULQ1399" s="129"/>
      <c r="ULR1399" s="129"/>
      <c r="ULS1399" s="129"/>
      <c r="ULT1399" s="129"/>
      <c r="ULU1399" s="129"/>
      <c r="ULV1399" s="129"/>
      <c r="ULW1399" s="129"/>
      <c r="ULX1399" s="129"/>
      <c r="ULY1399" s="129"/>
      <c r="ULZ1399" s="129"/>
      <c r="UMA1399" s="129"/>
      <c r="UMB1399" s="129"/>
      <c r="UMC1399" s="129"/>
      <c r="UMD1399" s="129"/>
      <c r="UME1399" s="129"/>
      <c r="UMF1399" s="129"/>
      <c r="UMG1399" s="129"/>
      <c r="UMH1399" s="129"/>
      <c r="UMI1399" s="129"/>
      <c r="UMJ1399" s="129"/>
      <c r="UMK1399" s="129"/>
      <c r="UML1399" s="129"/>
      <c r="UMM1399" s="129"/>
      <c r="UMN1399" s="129"/>
      <c r="UMO1399" s="129"/>
      <c r="UMP1399" s="129"/>
      <c r="UMQ1399" s="129"/>
      <c r="UMR1399" s="129"/>
      <c r="UMS1399" s="129"/>
      <c r="UMT1399" s="129"/>
      <c r="UMU1399" s="129"/>
      <c r="UMV1399" s="129"/>
      <c r="UMW1399" s="129"/>
      <c r="UMX1399" s="129"/>
      <c r="UMY1399" s="129"/>
      <c r="UMZ1399" s="129"/>
      <c r="UNA1399" s="129"/>
      <c r="UNB1399" s="129"/>
      <c r="UNC1399" s="129"/>
      <c r="UND1399" s="129"/>
      <c r="UNE1399" s="129"/>
      <c r="UNF1399" s="129"/>
      <c r="UNG1399" s="129"/>
      <c r="UNH1399" s="129"/>
      <c r="UNI1399" s="129"/>
      <c r="UNJ1399" s="129"/>
      <c r="UNK1399" s="129"/>
      <c r="UNL1399" s="129"/>
      <c r="UNM1399" s="129"/>
      <c r="UNN1399" s="129"/>
      <c r="UNO1399" s="129"/>
      <c r="UNP1399" s="129"/>
      <c r="UNQ1399" s="129"/>
      <c r="UNR1399" s="129"/>
      <c r="UNS1399" s="129"/>
      <c r="UNT1399" s="129"/>
      <c r="UNU1399" s="129"/>
      <c r="UNV1399" s="129"/>
      <c r="UNW1399" s="129"/>
      <c r="UNX1399" s="129"/>
      <c r="UNY1399" s="129"/>
      <c r="UNZ1399" s="129"/>
      <c r="UOA1399" s="129"/>
      <c r="UOB1399" s="129"/>
      <c r="UOC1399" s="129"/>
      <c r="UOD1399" s="129"/>
      <c r="UOE1399" s="129"/>
      <c r="UOF1399" s="129"/>
      <c r="UOG1399" s="129"/>
      <c r="UOH1399" s="129"/>
      <c r="UOI1399" s="129"/>
      <c r="UOJ1399" s="129"/>
      <c r="UOK1399" s="129"/>
      <c r="UOL1399" s="129"/>
      <c r="UOM1399" s="129"/>
      <c r="UON1399" s="129"/>
      <c r="UOO1399" s="129"/>
      <c r="UOP1399" s="129"/>
      <c r="UOQ1399" s="129"/>
      <c r="UOR1399" s="129"/>
      <c r="UOS1399" s="129"/>
      <c r="UOT1399" s="129"/>
      <c r="UOU1399" s="129"/>
      <c r="UOV1399" s="129"/>
      <c r="UOW1399" s="129"/>
      <c r="UOX1399" s="129"/>
      <c r="UOY1399" s="129"/>
      <c r="UOZ1399" s="129"/>
      <c r="UPA1399" s="129"/>
      <c r="UPB1399" s="129"/>
      <c r="UPC1399" s="129"/>
      <c r="UPD1399" s="129"/>
      <c r="UPE1399" s="129"/>
      <c r="UPF1399" s="129"/>
      <c r="UPG1399" s="129"/>
      <c r="UPH1399" s="129"/>
      <c r="UPI1399" s="129"/>
      <c r="UPJ1399" s="129"/>
      <c r="UPK1399" s="129"/>
      <c r="UPL1399" s="129"/>
      <c r="UPM1399" s="129"/>
      <c r="UPN1399" s="129"/>
      <c r="UPO1399" s="129"/>
      <c r="UPP1399" s="129"/>
      <c r="UPQ1399" s="129"/>
      <c r="UPR1399" s="129"/>
      <c r="UPS1399" s="129"/>
      <c r="UPT1399" s="129"/>
      <c r="UPU1399" s="129"/>
      <c r="UPV1399" s="129"/>
      <c r="UPW1399" s="129"/>
      <c r="UPX1399" s="129"/>
      <c r="UPY1399" s="129"/>
      <c r="UPZ1399" s="129"/>
      <c r="UQA1399" s="129"/>
      <c r="UQB1399" s="129"/>
      <c r="UQC1399" s="129"/>
      <c r="UQD1399" s="129"/>
      <c r="UQE1399" s="129"/>
      <c r="UQF1399" s="129"/>
      <c r="UQG1399" s="129"/>
      <c r="UQH1399" s="129"/>
      <c r="UQI1399" s="129"/>
      <c r="UQJ1399" s="129"/>
      <c r="UQK1399" s="129"/>
      <c r="UQL1399" s="129"/>
      <c r="UQM1399" s="129"/>
      <c r="UQN1399" s="129"/>
      <c r="UQO1399" s="129"/>
      <c r="UQP1399" s="129"/>
      <c r="UQQ1399" s="129"/>
      <c r="UQR1399" s="129"/>
      <c r="UQS1399" s="129"/>
      <c r="UQT1399" s="129"/>
      <c r="UQU1399" s="129"/>
      <c r="UQV1399" s="129"/>
      <c r="UQW1399" s="129"/>
      <c r="UQX1399" s="129"/>
      <c r="UQY1399" s="129"/>
      <c r="UQZ1399" s="129"/>
      <c r="URA1399" s="129"/>
      <c r="URB1399" s="129"/>
      <c r="URC1399" s="129"/>
      <c r="URD1399" s="129"/>
      <c r="URE1399" s="129"/>
      <c r="URF1399" s="129"/>
      <c r="URG1399" s="129"/>
      <c r="URH1399" s="129"/>
      <c r="URI1399" s="129"/>
      <c r="URJ1399" s="129"/>
      <c r="URK1399" s="129"/>
      <c r="URL1399" s="129"/>
      <c r="URM1399" s="129"/>
      <c r="URN1399" s="129"/>
      <c r="URO1399" s="129"/>
      <c r="URP1399" s="129"/>
      <c r="URQ1399" s="129"/>
      <c r="URR1399" s="129"/>
      <c r="URS1399" s="129"/>
      <c r="URT1399" s="129"/>
      <c r="URU1399" s="129"/>
      <c r="URV1399" s="129"/>
      <c r="URW1399" s="129"/>
      <c r="URX1399" s="129"/>
      <c r="URY1399" s="129"/>
      <c r="URZ1399" s="129"/>
      <c r="USA1399" s="129"/>
      <c r="USB1399" s="129"/>
      <c r="USC1399" s="129"/>
      <c r="USD1399" s="129"/>
      <c r="USE1399" s="129"/>
      <c r="USF1399" s="129"/>
      <c r="USG1399" s="129"/>
      <c r="USH1399" s="129"/>
      <c r="USI1399" s="129"/>
      <c r="USJ1399" s="129"/>
      <c r="USK1399" s="129"/>
      <c r="USL1399" s="129"/>
      <c r="USM1399" s="129"/>
      <c r="USN1399" s="129"/>
      <c r="USO1399" s="129"/>
      <c r="USP1399" s="129"/>
      <c r="USQ1399" s="129"/>
      <c r="USR1399" s="129"/>
      <c r="USS1399" s="129"/>
      <c r="UST1399" s="129"/>
      <c r="USU1399" s="129"/>
      <c r="USV1399" s="129"/>
      <c r="USW1399" s="129"/>
      <c r="USX1399" s="129"/>
      <c r="USY1399" s="129"/>
      <c r="USZ1399" s="129"/>
      <c r="UTA1399" s="129"/>
      <c r="UTB1399" s="129"/>
      <c r="UTC1399" s="129"/>
      <c r="UTD1399" s="129"/>
      <c r="UTE1399" s="129"/>
      <c r="UTF1399" s="129"/>
      <c r="UTG1399" s="129"/>
      <c r="UTH1399" s="129"/>
      <c r="UTI1399" s="129"/>
      <c r="UTJ1399" s="129"/>
      <c r="UTK1399" s="129"/>
      <c r="UTL1399" s="129"/>
      <c r="UTM1399" s="129"/>
      <c r="UTN1399" s="129"/>
      <c r="UTO1399" s="129"/>
      <c r="UTP1399" s="129"/>
      <c r="UTQ1399" s="129"/>
      <c r="UTR1399" s="129"/>
      <c r="UTS1399" s="129"/>
      <c r="UTT1399" s="129"/>
      <c r="UTU1399" s="129"/>
      <c r="UTV1399" s="129"/>
      <c r="UTW1399" s="129"/>
      <c r="UTX1399" s="129"/>
      <c r="UTY1399" s="129"/>
      <c r="UTZ1399" s="129"/>
      <c r="UUA1399" s="129"/>
      <c r="UUB1399" s="129"/>
      <c r="UUC1399" s="129"/>
      <c r="UUD1399" s="129"/>
      <c r="UUE1399" s="129"/>
      <c r="UUF1399" s="129"/>
      <c r="UUG1399" s="129"/>
      <c r="UUH1399" s="129"/>
      <c r="UUI1399" s="129"/>
      <c r="UUJ1399" s="129"/>
      <c r="UUK1399" s="129"/>
      <c r="UUL1399" s="129"/>
      <c r="UUM1399" s="129"/>
      <c r="UUN1399" s="129"/>
      <c r="UUO1399" s="129"/>
      <c r="UUP1399" s="129"/>
      <c r="UUQ1399" s="129"/>
      <c r="UUR1399" s="129"/>
      <c r="UUS1399" s="129"/>
      <c r="UUT1399" s="129"/>
      <c r="UUU1399" s="129"/>
      <c r="UUV1399" s="129"/>
      <c r="UUW1399" s="129"/>
      <c r="UUX1399" s="129"/>
      <c r="UUY1399" s="129"/>
      <c r="UUZ1399" s="129"/>
      <c r="UVA1399" s="129"/>
      <c r="UVB1399" s="129"/>
      <c r="UVC1399" s="129"/>
      <c r="UVD1399" s="129"/>
      <c r="UVE1399" s="129"/>
      <c r="UVF1399" s="129"/>
      <c r="UVG1399" s="129"/>
      <c r="UVH1399" s="129"/>
      <c r="UVI1399" s="129"/>
      <c r="UVJ1399" s="129"/>
      <c r="UVK1399" s="129"/>
      <c r="UVL1399" s="129"/>
      <c r="UVM1399" s="129"/>
      <c r="UVN1399" s="129"/>
      <c r="UVO1399" s="129"/>
      <c r="UVP1399" s="129"/>
      <c r="UVQ1399" s="129"/>
      <c r="UVR1399" s="129"/>
      <c r="UVS1399" s="129"/>
      <c r="UVT1399" s="129"/>
      <c r="UVU1399" s="129"/>
      <c r="UVV1399" s="129"/>
      <c r="UVW1399" s="129"/>
      <c r="UVX1399" s="129"/>
      <c r="UVY1399" s="129"/>
      <c r="UVZ1399" s="129"/>
      <c r="UWA1399" s="129"/>
      <c r="UWB1399" s="129"/>
      <c r="UWC1399" s="129"/>
      <c r="UWD1399" s="129"/>
      <c r="UWE1399" s="129"/>
      <c r="UWF1399" s="129"/>
      <c r="UWG1399" s="129"/>
      <c r="UWH1399" s="129"/>
      <c r="UWI1399" s="129"/>
      <c r="UWJ1399" s="129"/>
      <c r="UWK1399" s="129"/>
      <c r="UWL1399" s="129"/>
      <c r="UWM1399" s="129"/>
      <c r="UWN1399" s="129"/>
      <c r="UWO1399" s="129"/>
      <c r="UWP1399" s="129"/>
      <c r="UWQ1399" s="129"/>
      <c r="UWR1399" s="129"/>
      <c r="UWS1399" s="129"/>
      <c r="UWT1399" s="129"/>
      <c r="UWU1399" s="129"/>
      <c r="UWV1399" s="129"/>
      <c r="UWW1399" s="129"/>
      <c r="UWX1399" s="129"/>
      <c r="UWY1399" s="129"/>
      <c r="UWZ1399" s="129"/>
      <c r="UXA1399" s="129"/>
      <c r="UXB1399" s="129"/>
      <c r="UXC1399" s="129"/>
      <c r="UXD1399" s="129"/>
      <c r="UXE1399" s="129"/>
      <c r="UXF1399" s="129"/>
      <c r="UXG1399" s="129"/>
      <c r="UXH1399" s="129"/>
      <c r="UXI1399" s="129"/>
      <c r="UXJ1399" s="129"/>
      <c r="UXK1399" s="129"/>
      <c r="UXL1399" s="129"/>
      <c r="UXM1399" s="129"/>
      <c r="UXN1399" s="129"/>
      <c r="UXO1399" s="129"/>
      <c r="UXP1399" s="129"/>
      <c r="UXQ1399" s="129"/>
      <c r="UXR1399" s="129"/>
      <c r="UXS1399" s="129"/>
      <c r="UXT1399" s="129"/>
      <c r="UXU1399" s="129"/>
      <c r="UXV1399" s="129"/>
      <c r="UXW1399" s="129"/>
      <c r="UXX1399" s="129"/>
      <c r="UXY1399" s="129"/>
      <c r="UXZ1399" s="129"/>
      <c r="UYA1399" s="129"/>
      <c r="UYB1399" s="129"/>
      <c r="UYC1399" s="129"/>
      <c r="UYD1399" s="129"/>
      <c r="UYE1399" s="129"/>
      <c r="UYF1399" s="129"/>
      <c r="UYG1399" s="129"/>
      <c r="UYH1399" s="129"/>
      <c r="UYI1399" s="129"/>
      <c r="UYJ1399" s="129"/>
      <c r="UYK1399" s="129"/>
      <c r="UYL1399" s="129"/>
      <c r="UYM1399" s="129"/>
      <c r="UYN1399" s="129"/>
      <c r="UYO1399" s="129"/>
      <c r="UYP1399" s="129"/>
      <c r="UYQ1399" s="129"/>
      <c r="UYR1399" s="129"/>
      <c r="UYS1399" s="129"/>
      <c r="UYT1399" s="129"/>
      <c r="UYU1399" s="129"/>
      <c r="UYV1399" s="129"/>
      <c r="UYW1399" s="129"/>
      <c r="UYX1399" s="129"/>
      <c r="UYY1399" s="129"/>
      <c r="UYZ1399" s="129"/>
      <c r="UZA1399" s="129"/>
      <c r="UZB1399" s="129"/>
      <c r="UZC1399" s="129"/>
      <c r="UZD1399" s="129"/>
      <c r="UZE1399" s="129"/>
      <c r="UZF1399" s="129"/>
      <c r="UZG1399" s="129"/>
      <c r="UZH1399" s="129"/>
      <c r="UZI1399" s="129"/>
      <c r="UZJ1399" s="129"/>
      <c r="UZK1399" s="129"/>
      <c r="UZL1399" s="129"/>
      <c r="UZM1399" s="129"/>
      <c r="UZN1399" s="129"/>
      <c r="UZO1399" s="129"/>
      <c r="UZP1399" s="129"/>
      <c r="UZQ1399" s="129"/>
      <c r="UZR1399" s="129"/>
      <c r="UZS1399" s="129"/>
      <c r="UZT1399" s="129"/>
      <c r="UZU1399" s="129"/>
      <c r="UZV1399" s="129"/>
      <c r="UZW1399" s="129"/>
      <c r="UZX1399" s="129"/>
      <c r="UZY1399" s="129"/>
      <c r="UZZ1399" s="129"/>
      <c r="VAA1399" s="129"/>
      <c r="VAB1399" s="129"/>
      <c r="VAC1399" s="129"/>
      <c r="VAD1399" s="129"/>
      <c r="VAE1399" s="129"/>
      <c r="VAF1399" s="129"/>
      <c r="VAG1399" s="129"/>
      <c r="VAH1399" s="129"/>
      <c r="VAI1399" s="129"/>
      <c r="VAJ1399" s="129"/>
      <c r="VAK1399" s="129"/>
      <c r="VAL1399" s="129"/>
      <c r="VAM1399" s="129"/>
      <c r="VAN1399" s="129"/>
      <c r="VAO1399" s="129"/>
      <c r="VAP1399" s="129"/>
      <c r="VAQ1399" s="129"/>
      <c r="VAR1399" s="129"/>
      <c r="VAS1399" s="129"/>
      <c r="VAT1399" s="129"/>
      <c r="VAU1399" s="129"/>
      <c r="VAV1399" s="129"/>
      <c r="VAW1399" s="129"/>
      <c r="VAX1399" s="129"/>
      <c r="VAY1399" s="129"/>
      <c r="VAZ1399" s="129"/>
      <c r="VBA1399" s="129"/>
      <c r="VBB1399" s="129"/>
      <c r="VBC1399" s="129"/>
      <c r="VBD1399" s="129"/>
      <c r="VBE1399" s="129"/>
      <c r="VBF1399" s="129"/>
      <c r="VBG1399" s="129"/>
      <c r="VBH1399" s="129"/>
      <c r="VBI1399" s="129"/>
      <c r="VBJ1399" s="129"/>
      <c r="VBK1399" s="129"/>
      <c r="VBL1399" s="129"/>
      <c r="VBM1399" s="129"/>
      <c r="VBN1399" s="129"/>
      <c r="VBO1399" s="129"/>
      <c r="VBP1399" s="129"/>
      <c r="VBQ1399" s="129"/>
      <c r="VBR1399" s="129"/>
      <c r="VBS1399" s="129"/>
      <c r="VBT1399" s="129"/>
      <c r="VBU1399" s="129"/>
      <c r="VBV1399" s="129"/>
      <c r="VBW1399" s="129"/>
      <c r="VBX1399" s="129"/>
      <c r="VBY1399" s="129"/>
      <c r="VBZ1399" s="129"/>
      <c r="VCA1399" s="129"/>
      <c r="VCB1399" s="129"/>
      <c r="VCC1399" s="129"/>
      <c r="VCD1399" s="129"/>
      <c r="VCE1399" s="129"/>
      <c r="VCF1399" s="129"/>
      <c r="VCG1399" s="129"/>
      <c r="VCH1399" s="129"/>
      <c r="VCI1399" s="129"/>
      <c r="VCJ1399" s="129"/>
      <c r="VCK1399" s="129"/>
      <c r="VCL1399" s="129"/>
      <c r="VCM1399" s="129"/>
      <c r="VCN1399" s="129"/>
      <c r="VCO1399" s="129"/>
      <c r="VCP1399" s="129"/>
      <c r="VCQ1399" s="129"/>
      <c r="VCR1399" s="129"/>
      <c r="VCS1399" s="129"/>
      <c r="VCT1399" s="129"/>
      <c r="VCU1399" s="129"/>
      <c r="VCV1399" s="129"/>
      <c r="VCW1399" s="129"/>
      <c r="VCX1399" s="129"/>
      <c r="VCY1399" s="129"/>
      <c r="VCZ1399" s="129"/>
      <c r="VDA1399" s="129"/>
      <c r="VDB1399" s="129"/>
      <c r="VDC1399" s="129"/>
      <c r="VDD1399" s="129"/>
      <c r="VDE1399" s="129"/>
      <c r="VDF1399" s="129"/>
      <c r="VDG1399" s="129"/>
      <c r="VDH1399" s="129"/>
      <c r="VDI1399" s="129"/>
      <c r="VDJ1399" s="129"/>
      <c r="VDK1399" s="129"/>
      <c r="VDL1399" s="129"/>
      <c r="VDM1399" s="129"/>
      <c r="VDN1399" s="129"/>
      <c r="VDO1399" s="129"/>
      <c r="VDP1399" s="129"/>
      <c r="VDQ1399" s="129"/>
      <c r="VDR1399" s="129"/>
      <c r="VDS1399" s="129"/>
      <c r="VDT1399" s="129"/>
      <c r="VDU1399" s="129"/>
      <c r="VDV1399" s="129"/>
      <c r="VDW1399" s="129"/>
      <c r="VDX1399" s="129"/>
      <c r="VDY1399" s="129"/>
      <c r="VDZ1399" s="129"/>
      <c r="VEA1399" s="129"/>
      <c r="VEB1399" s="129"/>
      <c r="VEC1399" s="129"/>
      <c r="VED1399" s="129"/>
      <c r="VEE1399" s="129"/>
      <c r="VEF1399" s="129"/>
      <c r="VEG1399" s="129"/>
      <c r="VEH1399" s="129"/>
      <c r="VEI1399" s="129"/>
      <c r="VEJ1399" s="129"/>
      <c r="VEK1399" s="129"/>
      <c r="VEL1399" s="129"/>
      <c r="VEM1399" s="129"/>
      <c r="VEN1399" s="129"/>
      <c r="VEO1399" s="129"/>
      <c r="VEP1399" s="129"/>
      <c r="VEQ1399" s="129"/>
      <c r="VER1399" s="129"/>
      <c r="VES1399" s="129"/>
      <c r="VET1399" s="129"/>
      <c r="VEU1399" s="129"/>
      <c r="VEV1399" s="129"/>
      <c r="VEW1399" s="129"/>
      <c r="VEX1399" s="129"/>
      <c r="VEY1399" s="129"/>
      <c r="VEZ1399" s="129"/>
      <c r="VFA1399" s="129"/>
      <c r="VFB1399" s="129"/>
      <c r="VFC1399" s="129"/>
      <c r="VFD1399" s="129"/>
      <c r="VFE1399" s="129"/>
      <c r="VFF1399" s="129"/>
      <c r="VFG1399" s="129"/>
      <c r="VFH1399" s="129"/>
      <c r="VFI1399" s="129"/>
      <c r="VFJ1399" s="129"/>
      <c r="VFK1399" s="129"/>
      <c r="VFL1399" s="129"/>
      <c r="VFM1399" s="129"/>
      <c r="VFN1399" s="129"/>
      <c r="VFO1399" s="129"/>
      <c r="VFP1399" s="129"/>
      <c r="VFQ1399" s="129"/>
      <c r="VFR1399" s="129"/>
      <c r="VFS1399" s="129"/>
      <c r="VFT1399" s="129"/>
      <c r="VFU1399" s="129"/>
      <c r="VFV1399" s="129"/>
      <c r="VFW1399" s="129"/>
      <c r="VFX1399" s="129"/>
      <c r="VFY1399" s="129"/>
      <c r="VFZ1399" s="129"/>
      <c r="VGA1399" s="129"/>
      <c r="VGB1399" s="129"/>
      <c r="VGC1399" s="129"/>
      <c r="VGD1399" s="129"/>
      <c r="VGE1399" s="129"/>
      <c r="VGF1399" s="129"/>
      <c r="VGG1399" s="129"/>
      <c r="VGH1399" s="129"/>
      <c r="VGI1399" s="129"/>
      <c r="VGJ1399" s="129"/>
      <c r="VGK1399" s="129"/>
      <c r="VGL1399" s="129"/>
      <c r="VGM1399" s="129"/>
      <c r="VGN1399" s="129"/>
      <c r="VGO1399" s="129"/>
      <c r="VGP1399" s="129"/>
      <c r="VGQ1399" s="129"/>
      <c r="VGR1399" s="129"/>
      <c r="VGS1399" s="129"/>
      <c r="VGT1399" s="129"/>
      <c r="VGU1399" s="129"/>
      <c r="VGV1399" s="129"/>
      <c r="VGW1399" s="129"/>
      <c r="VGX1399" s="129"/>
      <c r="VGY1399" s="129"/>
      <c r="VGZ1399" s="129"/>
      <c r="VHA1399" s="129"/>
      <c r="VHB1399" s="129"/>
      <c r="VHC1399" s="129"/>
      <c r="VHD1399" s="129"/>
      <c r="VHE1399" s="129"/>
      <c r="VHF1399" s="129"/>
      <c r="VHG1399" s="129"/>
      <c r="VHH1399" s="129"/>
      <c r="VHI1399" s="129"/>
      <c r="VHJ1399" s="129"/>
      <c r="VHK1399" s="129"/>
      <c r="VHL1399" s="129"/>
      <c r="VHM1399" s="129"/>
      <c r="VHN1399" s="129"/>
      <c r="VHO1399" s="129"/>
      <c r="VHP1399" s="129"/>
      <c r="VHQ1399" s="129"/>
      <c r="VHR1399" s="129"/>
      <c r="VHS1399" s="129"/>
      <c r="VHT1399" s="129"/>
      <c r="VHU1399" s="129"/>
      <c r="VHV1399" s="129"/>
      <c r="VHW1399" s="129"/>
      <c r="VHX1399" s="129"/>
      <c r="VHY1399" s="129"/>
      <c r="VHZ1399" s="129"/>
      <c r="VIA1399" s="129"/>
      <c r="VIB1399" s="129"/>
      <c r="VIC1399" s="129"/>
      <c r="VID1399" s="129"/>
      <c r="VIE1399" s="129"/>
      <c r="VIF1399" s="129"/>
      <c r="VIG1399" s="129"/>
      <c r="VIH1399" s="129"/>
      <c r="VII1399" s="129"/>
      <c r="VIJ1399" s="129"/>
      <c r="VIK1399" s="129"/>
      <c r="VIL1399" s="129"/>
      <c r="VIM1399" s="129"/>
      <c r="VIN1399" s="129"/>
      <c r="VIO1399" s="129"/>
      <c r="VIP1399" s="129"/>
      <c r="VIQ1399" s="129"/>
      <c r="VIR1399" s="129"/>
      <c r="VIS1399" s="129"/>
      <c r="VIT1399" s="129"/>
      <c r="VIU1399" s="129"/>
      <c r="VIV1399" s="129"/>
      <c r="VIW1399" s="129"/>
      <c r="VIX1399" s="129"/>
      <c r="VIY1399" s="129"/>
      <c r="VIZ1399" s="129"/>
      <c r="VJA1399" s="129"/>
      <c r="VJB1399" s="129"/>
      <c r="VJC1399" s="129"/>
      <c r="VJD1399" s="129"/>
      <c r="VJE1399" s="129"/>
      <c r="VJF1399" s="129"/>
      <c r="VJG1399" s="129"/>
      <c r="VJH1399" s="129"/>
      <c r="VJI1399" s="129"/>
      <c r="VJJ1399" s="129"/>
      <c r="VJK1399" s="129"/>
      <c r="VJL1399" s="129"/>
      <c r="VJM1399" s="129"/>
      <c r="VJN1399" s="129"/>
      <c r="VJO1399" s="129"/>
      <c r="VJP1399" s="129"/>
      <c r="VJQ1399" s="129"/>
      <c r="VJR1399" s="129"/>
      <c r="VJS1399" s="129"/>
      <c r="VJT1399" s="129"/>
      <c r="VJU1399" s="129"/>
      <c r="VJV1399" s="129"/>
      <c r="VJW1399" s="129"/>
      <c r="VJX1399" s="129"/>
      <c r="VJY1399" s="129"/>
      <c r="VJZ1399" s="129"/>
      <c r="VKA1399" s="129"/>
      <c r="VKB1399" s="129"/>
      <c r="VKC1399" s="129"/>
      <c r="VKD1399" s="129"/>
      <c r="VKE1399" s="129"/>
      <c r="VKF1399" s="129"/>
      <c r="VKG1399" s="129"/>
      <c r="VKH1399" s="129"/>
      <c r="VKI1399" s="129"/>
      <c r="VKJ1399" s="129"/>
      <c r="VKK1399" s="129"/>
      <c r="VKL1399" s="129"/>
      <c r="VKM1399" s="129"/>
      <c r="VKN1399" s="129"/>
      <c r="VKO1399" s="129"/>
      <c r="VKP1399" s="129"/>
      <c r="VKQ1399" s="129"/>
      <c r="VKR1399" s="129"/>
      <c r="VKS1399" s="129"/>
      <c r="VKT1399" s="129"/>
      <c r="VKU1399" s="129"/>
      <c r="VKV1399" s="129"/>
      <c r="VKW1399" s="129"/>
      <c r="VKX1399" s="129"/>
      <c r="VKY1399" s="129"/>
      <c r="VKZ1399" s="129"/>
      <c r="VLA1399" s="129"/>
      <c r="VLB1399" s="129"/>
      <c r="VLC1399" s="129"/>
      <c r="VLD1399" s="129"/>
      <c r="VLE1399" s="129"/>
      <c r="VLF1399" s="129"/>
      <c r="VLG1399" s="129"/>
      <c r="VLH1399" s="129"/>
      <c r="VLI1399" s="129"/>
      <c r="VLJ1399" s="129"/>
      <c r="VLK1399" s="129"/>
      <c r="VLL1399" s="129"/>
      <c r="VLM1399" s="129"/>
      <c r="VLN1399" s="129"/>
      <c r="VLO1399" s="129"/>
      <c r="VLP1399" s="129"/>
      <c r="VLQ1399" s="129"/>
      <c r="VLR1399" s="129"/>
      <c r="VLS1399" s="129"/>
      <c r="VLT1399" s="129"/>
      <c r="VLU1399" s="129"/>
      <c r="VLV1399" s="129"/>
      <c r="VLW1399" s="129"/>
      <c r="VLX1399" s="129"/>
      <c r="VLY1399" s="129"/>
      <c r="VLZ1399" s="129"/>
      <c r="VMA1399" s="129"/>
      <c r="VMB1399" s="129"/>
      <c r="VMC1399" s="129"/>
      <c r="VMD1399" s="129"/>
      <c r="VME1399" s="129"/>
      <c r="VMF1399" s="129"/>
      <c r="VMG1399" s="129"/>
      <c r="VMH1399" s="129"/>
      <c r="VMI1399" s="129"/>
      <c r="VMJ1399" s="129"/>
      <c r="VMK1399" s="129"/>
      <c r="VML1399" s="129"/>
      <c r="VMM1399" s="129"/>
      <c r="VMN1399" s="129"/>
      <c r="VMO1399" s="129"/>
      <c r="VMP1399" s="129"/>
      <c r="VMQ1399" s="129"/>
      <c r="VMR1399" s="129"/>
      <c r="VMS1399" s="129"/>
      <c r="VMT1399" s="129"/>
      <c r="VMU1399" s="129"/>
      <c r="VMV1399" s="129"/>
      <c r="VMW1399" s="129"/>
      <c r="VMX1399" s="129"/>
      <c r="VMY1399" s="129"/>
      <c r="VMZ1399" s="129"/>
      <c r="VNA1399" s="129"/>
      <c r="VNB1399" s="129"/>
      <c r="VNC1399" s="129"/>
      <c r="VND1399" s="129"/>
      <c r="VNE1399" s="129"/>
      <c r="VNF1399" s="129"/>
      <c r="VNG1399" s="129"/>
      <c r="VNH1399" s="129"/>
      <c r="VNI1399" s="129"/>
      <c r="VNJ1399" s="129"/>
      <c r="VNK1399" s="129"/>
      <c r="VNL1399" s="129"/>
      <c r="VNM1399" s="129"/>
      <c r="VNN1399" s="129"/>
      <c r="VNO1399" s="129"/>
      <c r="VNP1399" s="129"/>
      <c r="VNQ1399" s="129"/>
      <c r="VNR1399" s="129"/>
      <c r="VNS1399" s="129"/>
      <c r="VNT1399" s="129"/>
      <c r="VNU1399" s="129"/>
      <c r="VNV1399" s="129"/>
      <c r="VNW1399" s="129"/>
      <c r="VNX1399" s="129"/>
      <c r="VNY1399" s="129"/>
      <c r="VNZ1399" s="129"/>
      <c r="VOA1399" s="129"/>
      <c r="VOB1399" s="129"/>
      <c r="VOC1399" s="129"/>
      <c r="VOD1399" s="129"/>
      <c r="VOE1399" s="129"/>
      <c r="VOF1399" s="129"/>
      <c r="VOG1399" s="129"/>
      <c r="VOH1399" s="129"/>
      <c r="VOI1399" s="129"/>
      <c r="VOJ1399" s="129"/>
      <c r="VOK1399" s="129"/>
      <c r="VOL1399" s="129"/>
      <c r="VOM1399" s="129"/>
      <c r="VON1399" s="129"/>
      <c r="VOO1399" s="129"/>
      <c r="VOP1399" s="129"/>
      <c r="VOQ1399" s="129"/>
      <c r="VOR1399" s="129"/>
      <c r="VOS1399" s="129"/>
      <c r="VOT1399" s="129"/>
      <c r="VOU1399" s="129"/>
      <c r="VOV1399" s="129"/>
      <c r="VOW1399" s="129"/>
      <c r="VOX1399" s="129"/>
      <c r="VOY1399" s="129"/>
      <c r="VOZ1399" s="129"/>
      <c r="VPA1399" s="129"/>
      <c r="VPB1399" s="129"/>
      <c r="VPC1399" s="129"/>
      <c r="VPD1399" s="129"/>
      <c r="VPE1399" s="129"/>
      <c r="VPF1399" s="129"/>
      <c r="VPG1399" s="129"/>
      <c r="VPH1399" s="129"/>
      <c r="VPI1399" s="129"/>
      <c r="VPJ1399" s="129"/>
      <c r="VPK1399" s="129"/>
      <c r="VPL1399" s="129"/>
      <c r="VPM1399" s="129"/>
      <c r="VPN1399" s="129"/>
      <c r="VPO1399" s="129"/>
      <c r="VPP1399" s="129"/>
      <c r="VPQ1399" s="129"/>
      <c r="VPR1399" s="129"/>
      <c r="VPS1399" s="129"/>
      <c r="VPT1399" s="129"/>
      <c r="VPU1399" s="129"/>
      <c r="VPV1399" s="129"/>
      <c r="VPW1399" s="129"/>
      <c r="VPX1399" s="129"/>
      <c r="VPY1399" s="129"/>
      <c r="VPZ1399" s="129"/>
      <c r="VQA1399" s="129"/>
      <c r="VQB1399" s="129"/>
      <c r="VQC1399" s="129"/>
      <c r="VQD1399" s="129"/>
      <c r="VQE1399" s="129"/>
      <c r="VQF1399" s="129"/>
      <c r="VQG1399" s="129"/>
      <c r="VQH1399" s="129"/>
      <c r="VQI1399" s="129"/>
      <c r="VQJ1399" s="129"/>
      <c r="VQK1399" s="129"/>
      <c r="VQL1399" s="129"/>
      <c r="VQM1399" s="129"/>
      <c r="VQN1399" s="129"/>
      <c r="VQO1399" s="129"/>
      <c r="VQP1399" s="129"/>
      <c r="VQQ1399" s="129"/>
      <c r="VQR1399" s="129"/>
      <c r="VQS1399" s="129"/>
      <c r="VQT1399" s="129"/>
      <c r="VQU1399" s="129"/>
      <c r="VQV1399" s="129"/>
      <c r="VQW1399" s="129"/>
      <c r="VQX1399" s="129"/>
      <c r="VQY1399" s="129"/>
      <c r="VQZ1399" s="129"/>
      <c r="VRA1399" s="129"/>
      <c r="VRB1399" s="129"/>
      <c r="VRC1399" s="129"/>
      <c r="VRD1399" s="129"/>
      <c r="VRE1399" s="129"/>
      <c r="VRF1399" s="129"/>
      <c r="VRG1399" s="129"/>
      <c r="VRH1399" s="129"/>
      <c r="VRI1399" s="129"/>
      <c r="VRJ1399" s="129"/>
      <c r="VRK1399" s="129"/>
      <c r="VRL1399" s="129"/>
      <c r="VRM1399" s="129"/>
      <c r="VRN1399" s="129"/>
      <c r="VRO1399" s="129"/>
      <c r="VRP1399" s="129"/>
      <c r="VRQ1399" s="129"/>
      <c r="VRR1399" s="129"/>
      <c r="VRS1399" s="129"/>
      <c r="VRT1399" s="129"/>
      <c r="VRU1399" s="129"/>
      <c r="VRV1399" s="129"/>
      <c r="VRW1399" s="129"/>
      <c r="VRX1399" s="129"/>
      <c r="VRY1399" s="129"/>
      <c r="VRZ1399" s="129"/>
      <c r="VSA1399" s="129"/>
      <c r="VSB1399" s="129"/>
      <c r="VSC1399" s="129"/>
      <c r="VSD1399" s="129"/>
      <c r="VSE1399" s="129"/>
      <c r="VSF1399" s="129"/>
      <c r="VSG1399" s="129"/>
      <c r="VSH1399" s="129"/>
      <c r="VSI1399" s="129"/>
      <c r="VSJ1399" s="129"/>
      <c r="VSK1399" s="129"/>
      <c r="VSL1399" s="129"/>
      <c r="VSM1399" s="129"/>
      <c r="VSN1399" s="129"/>
      <c r="VSO1399" s="129"/>
      <c r="VSP1399" s="129"/>
      <c r="VSQ1399" s="129"/>
      <c r="VSR1399" s="129"/>
      <c r="VSS1399" s="129"/>
      <c r="VST1399" s="129"/>
      <c r="VSU1399" s="129"/>
      <c r="VSV1399" s="129"/>
      <c r="VSW1399" s="129"/>
      <c r="VSX1399" s="129"/>
      <c r="VSY1399" s="129"/>
      <c r="VSZ1399" s="129"/>
      <c r="VTA1399" s="129"/>
      <c r="VTB1399" s="129"/>
      <c r="VTC1399" s="129"/>
      <c r="VTD1399" s="129"/>
      <c r="VTE1399" s="129"/>
      <c r="VTF1399" s="129"/>
      <c r="VTG1399" s="129"/>
      <c r="VTH1399" s="129"/>
      <c r="VTI1399" s="129"/>
      <c r="VTJ1399" s="129"/>
      <c r="VTK1399" s="129"/>
      <c r="VTL1399" s="129"/>
      <c r="VTM1399" s="129"/>
      <c r="VTN1399" s="129"/>
      <c r="VTO1399" s="129"/>
      <c r="VTP1399" s="129"/>
      <c r="VTQ1399" s="129"/>
      <c r="VTR1399" s="129"/>
      <c r="VTS1399" s="129"/>
      <c r="VTT1399" s="129"/>
      <c r="VTU1399" s="129"/>
      <c r="VTV1399" s="129"/>
      <c r="VTW1399" s="129"/>
      <c r="VTX1399" s="129"/>
      <c r="VTY1399" s="129"/>
      <c r="VTZ1399" s="129"/>
      <c r="VUA1399" s="129"/>
      <c r="VUB1399" s="129"/>
      <c r="VUC1399" s="129"/>
      <c r="VUD1399" s="129"/>
      <c r="VUE1399" s="129"/>
      <c r="VUF1399" s="129"/>
      <c r="VUG1399" s="129"/>
      <c r="VUH1399" s="129"/>
      <c r="VUI1399" s="129"/>
      <c r="VUJ1399" s="129"/>
      <c r="VUK1399" s="129"/>
      <c r="VUL1399" s="129"/>
      <c r="VUM1399" s="129"/>
      <c r="VUN1399" s="129"/>
      <c r="VUO1399" s="129"/>
      <c r="VUP1399" s="129"/>
      <c r="VUQ1399" s="129"/>
      <c r="VUR1399" s="129"/>
      <c r="VUS1399" s="129"/>
      <c r="VUT1399" s="129"/>
      <c r="VUU1399" s="129"/>
      <c r="VUV1399" s="129"/>
      <c r="VUW1399" s="129"/>
      <c r="VUX1399" s="129"/>
      <c r="VUY1399" s="129"/>
      <c r="VUZ1399" s="129"/>
      <c r="VVA1399" s="129"/>
      <c r="VVB1399" s="129"/>
      <c r="VVC1399" s="129"/>
      <c r="VVD1399" s="129"/>
      <c r="VVE1399" s="129"/>
      <c r="VVF1399" s="129"/>
      <c r="VVG1399" s="129"/>
      <c r="VVH1399" s="129"/>
      <c r="VVI1399" s="129"/>
      <c r="VVJ1399" s="129"/>
      <c r="VVK1399" s="129"/>
      <c r="VVL1399" s="129"/>
      <c r="VVM1399" s="129"/>
      <c r="VVN1399" s="129"/>
      <c r="VVO1399" s="129"/>
      <c r="VVP1399" s="129"/>
      <c r="VVQ1399" s="129"/>
      <c r="VVR1399" s="129"/>
      <c r="VVS1399" s="129"/>
      <c r="VVT1399" s="129"/>
      <c r="VVU1399" s="129"/>
      <c r="VVV1399" s="129"/>
      <c r="VVW1399" s="129"/>
      <c r="VVX1399" s="129"/>
      <c r="VVY1399" s="129"/>
      <c r="VVZ1399" s="129"/>
      <c r="VWA1399" s="129"/>
      <c r="VWB1399" s="129"/>
      <c r="VWC1399" s="129"/>
      <c r="VWD1399" s="129"/>
      <c r="VWE1399" s="129"/>
      <c r="VWF1399" s="129"/>
      <c r="VWG1399" s="129"/>
      <c r="VWH1399" s="129"/>
      <c r="VWI1399" s="129"/>
      <c r="VWJ1399" s="129"/>
      <c r="VWK1399" s="129"/>
      <c r="VWL1399" s="129"/>
      <c r="VWM1399" s="129"/>
      <c r="VWN1399" s="129"/>
      <c r="VWO1399" s="129"/>
      <c r="VWP1399" s="129"/>
      <c r="VWQ1399" s="129"/>
      <c r="VWR1399" s="129"/>
      <c r="VWS1399" s="129"/>
      <c r="VWT1399" s="129"/>
      <c r="VWU1399" s="129"/>
      <c r="VWV1399" s="129"/>
      <c r="VWW1399" s="129"/>
      <c r="VWX1399" s="129"/>
      <c r="VWY1399" s="129"/>
      <c r="VWZ1399" s="129"/>
      <c r="VXA1399" s="129"/>
      <c r="VXB1399" s="129"/>
      <c r="VXC1399" s="129"/>
      <c r="VXD1399" s="129"/>
      <c r="VXE1399" s="129"/>
      <c r="VXF1399" s="129"/>
      <c r="VXG1399" s="129"/>
      <c r="VXH1399" s="129"/>
      <c r="VXI1399" s="129"/>
      <c r="VXJ1399" s="129"/>
      <c r="VXK1399" s="129"/>
      <c r="VXL1399" s="129"/>
      <c r="VXM1399" s="129"/>
      <c r="VXN1399" s="129"/>
      <c r="VXO1399" s="129"/>
      <c r="VXP1399" s="129"/>
      <c r="VXQ1399" s="129"/>
      <c r="VXR1399" s="129"/>
      <c r="VXS1399" s="129"/>
      <c r="VXT1399" s="129"/>
      <c r="VXU1399" s="129"/>
      <c r="VXV1399" s="129"/>
      <c r="VXW1399" s="129"/>
      <c r="VXX1399" s="129"/>
      <c r="VXY1399" s="129"/>
      <c r="VXZ1399" s="129"/>
      <c r="VYA1399" s="129"/>
      <c r="VYB1399" s="129"/>
      <c r="VYC1399" s="129"/>
      <c r="VYD1399" s="129"/>
      <c r="VYE1399" s="129"/>
      <c r="VYF1399" s="129"/>
      <c r="VYG1399" s="129"/>
      <c r="VYH1399" s="129"/>
      <c r="VYI1399" s="129"/>
      <c r="VYJ1399" s="129"/>
      <c r="VYK1399" s="129"/>
      <c r="VYL1399" s="129"/>
      <c r="VYM1399" s="129"/>
      <c r="VYN1399" s="129"/>
      <c r="VYO1399" s="129"/>
      <c r="VYP1399" s="129"/>
      <c r="VYQ1399" s="129"/>
      <c r="VYR1399" s="129"/>
      <c r="VYS1399" s="129"/>
      <c r="VYT1399" s="129"/>
      <c r="VYU1399" s="129"/>
      <c r="VYV1399" s="129"/>
      <c r="VYW1399" s="129"/>
      <c r="VYX1399" s="129"/>
      <c r="VYY1399" s="129"/>
      <c r="VYZ1399" s="129"/>
      <c r="VZA1399" s="129"/>
      <c r="VZB1399" s="129"/>
      <c r="VZC1399" s="129"/>
      <c r="VZD1399" s="129"/>
      <c r="VZE1399" s="129"/>
      <c r="VZF1399" s="129"/>
      <c r="VZG1399" s="129"/>
      <c r="VZH1399" s="129"/>
      <c r="VZI1399" s="129"/>
      <c r="VZJ1399" s="129"/>
      <c r="VZK1399" s="129"/>
      <c r="VZL1399" s="129"/>
      <c r="VZM1399" s="129"/>
      <c r="VZN1399" s="129"/>
      <c r="VZO1399" s="129"/>
      <c r="VZP1399" s="129"/>
      <c r="VZQ1399" s="129"/>
      <c r="VZR1399" s="129"/>
      <c r="VZS1399" s="129"/>
      <c r="VZT1399" s="129"/>
      <c r="VZU1399" s="129"/>
      <c r="VZV1399" s="129"/>
      <c r="VZW1399" s="129"/>
      <c r="VZX1399" s="129"/>
      <c r="VZY1399" s="129"/>
      <c r="VZZ1399" s="129"/>
      <c r="WAA1399" s="129"/>
      <c r="WAB1399" s="129"/>
      <c r="WAC1399" s="129"/>
      <c r="WAD1399" s="129"/>
      <c r="WAE1399" s="129"/>
      <c r="WAF1399" s="129"/>
      <c r="WAG1399" s="129"/>
      <c r="WAH1399" s="129"/>
      <c r="WAI1399" s="129"/>
      <c r="WAJ1399" s="129"/>
      <c r="WAK1399" s="129"/>
      <c r="WAL1399" s="129"/>
      <c r="WAM1399" s="129"/>
      <c r="WAN1399" s="129"/>
      <c r="WAO1399" s="129"/>
      <c r="WAP1399" s="129"/>
      <c r="WAQ1399" s="129"/>
      <c r="WAR1399" s="129"/>
      <c r="WAS1399" s="129"/>
      <c r="WAT1399" s="129"/>
      <c r="WAU1399" s="129"/>
      <c r="WAV1399" s="129"/>
      <c r="WAW1399" s="129"/>
      <c r="WAX1399" s="129"/>
      <c r="WAY1399" s="129"/>
      <c r="WAZ1399" s="129"/>
      <c r="WBA1399" s="129"/>
      <c r="WBB1399" s="129"/>
      <c r="WBC1399" s="129"/>
      <c r="WBD1399" s="129"/>
      <c r="WBE1399" s="129"/>
      <c r="WBF1399" s="129"/>
      <c r="WBG1399" s="129"/>
      <c r="WBH1399" s="129"/>
      <c r="WBI1399" s="129"/>
      <c r="WBJ1399" s="129"/>
      <c r="WBK1399" s="129"/>
      <c r="WBL1399" s="129"/>
      <c r="WBM1399" s="129"/>
      <c r="WBN1399" s="129"/>
      <c r="WBO1399" s="129"/>
      <c r="WBP1399" s="129"/>
      <c r="WBQ1399" s="129"/>
      <c r="WBR1399" s="129"/>
      <c r="WBS1399" s="129"/>
      <c r="WBT1399" s="129"/>
      <c r="WBU1399" s="129"/>
      <c r="WBV1399" s="129"/>
      <c r="WBW1399" s="129"/>
      <c r="WBX1399" s="129"/>
      <c r="WBY1399" s="129"/>
      <c r="WBZ1399" s="129"/>
      <c r="WCA1399" s="129"/>
      <c r="WCB1399" s="129"/>
      <c r="WCC1399" s="129"/>
      <c r="WCD1399" s="129"/>
      <c r="WCE1399" s="129"/>
      <c r="WCF1399" s="129"/>
      <c r="WCG1399" s="129"/>
      <c r="WCH1399" s="129"/>
      <c r="WCI1399" s="129"/>
      <c r="WCJ1399" s="129"/>
      <c r="WCK1399" s="129"/>
      <c r="WCL1399" s="129"/>
      <c r="WCM1399" s="129"/>
      <c r="WCN1399" s="129"/>
      <c r="WCO1399" s="129"/>
      <c r="WCP1399" s="129"/>
      <c r="WCQ1399" s="129"/>
      <c r="WCR1399" s="129"/>
      <c r="WCS1399" s="129"/>
      <c r="WCT1399" s="129"/>
      <c r="WCU1399" s="129"/>
      <c r="WCV1399" s="129"/>
      <c r="WCW1399" s="129"/>
      <c r="WCX1399" s="129"/>
      <c r="WCY1399" s="129"/>
      <c r="WCZ1399" s="129"/>
      <c r="WDA1399" s="129"/>
      <c r="WDB1399" s="129"/>
      <c r="WDC1399" s="129"/>
      <c r="WDD1399" s="129"/>
      <c r="WDE1399" s="129"/>
      <c r="WDF1399" s="129"/>
      <c r="WDG1399" s="129"/>
      <c r="WDH1399" s="129"/>
      <c r="WDI1399" s="129"/>
      <c r="WDJ1399" s="129"/>
      <c r="WDK1399" s="129"/>
      <c r="WDL1399" s="129"/>
      <c r="WDM1399" s="129"/>
      <c r="WDN1399" s="129"/>
      <c r="WDO1399" s="129"/>
      <c r="WDP1399" s="129"/>
      <c r="WDQ1399" s="129"/>
      <c r="WDR1399" s="129"/>
      <c r="WDS1399" s="129"/>
      <c r="WDT1399" s="129"/>
      <c r="WDU1399" s="129"/>
      <c r="WDV1399" s="129"/>
      <c r="WDW1399" s="129"/>
      <c r="WDX1399" s="129"/>
      <c r="WDY1399" s="129"/>
      <c r="WDZ1399" s="129"/>
      <c r="WEA1399" s="129"/>
      <c r="WEB1399" s="129"/>
      <c r="WEC1399" s="129"/>
      <c r="WED1399" s="129"/>
      <c r="WEE1399" s="129"/>
      <c r="WEF1399" s="129"/>
      <c r="WEG1399" s="129"/>
      <c r="WEH1399" s="129"/>
      <c r="WEI1399" s="129"/>
      <c r="WEJ1399" s="129"/>
      <c r="WEK1399" s="129"/>
      <c r="WEL1399" s="129"/>
      <c r="WEM1399" s="129"/>
      <c r="WEN1399" s="129"/>
      <c r="WEO1399" s="129"/>
      <c r="WEP1399" s="129"/>
      <c r="WEQ1399" s="129"/>
      <c r="WER1399" s="129"/>
      <c r="WES1399" s="129"/>
      <c r="WET1399" s="129"/>
      <c r="WEU1399" s="129"/>
      <c r="WEV1399" s="129"/>
      <c r="WEW1399" s="129"/>
      <c r="WEX1399" s="129"/>
      <c r="WEY1399" s="129"/>
      <c r="WEZ1399" s="129"/>
      <c r="WFA1399" s="129"/>
      <c r="WFB1399" s="129"/>
      <c r="WFC1399" s="129"/>
      <c r="WFD1399" s="129"/>
      <c r="WFE1399" s="129"/>
      <c r="WFF1399" s="129"/>
      <c r="WFG1399" s="129"/>
      <c r="WFH1399" s="129"/>
      <c r="WFI1399" s="129"/>
      <c r="WFJ1399" s="129"/>
      <c r="WFK1399" s="129"/>
      <c r="WFL1399" s="129"/>
      <c r="WFM1399" s="129"/>
      <c r="WFN1399" s="129"/>
      <c r="WFO1399" s="129"/>
      <c r="WFP1399" s="129"/>
      <c r="WFQ1399" s="129"/>
      <c r="WFR1399" s="129"/>
      <c r="WFS1399" s="129"/>
      <c r="WFT1399" s="129"/>
      <c r="WFU1399" s="129"/>
      <c r="WFV1399" s="129"/>
      <c r="WFW1399" s="129"/>
      <c r="WFX1399" s="129"/>
      <c r="WFY1399" s="129"/>
      <c r="WFZ1399" s="129"/>
      <c r="WGA1399" s="129"/>
      <c r="WGB1399" s="129"/>
      <c r="WGC1399" s="129"/>
      <c r="WGD1399" s="129"/>
      <c r="WGE1399" s="129"/>
      <c r="WGF1399" s="129"/>
      <c r="WGG1399" s="129"/>
      <c r="WGH1399" s="129"/>
      <c r="WGI1399" s="129"/>
      <c r="WGJ1399" s="129"/>
      <c r="WGK1399" s="129"/>
      <c r="WGL1399" s="129"/>
      <c r="WGM1399" s="129"/>
      <c r="WGN1399" s="129"/>
      <c r="WGO1399" s="129"/>
      <c r="WGP1399" s="129"/>
      <c r="WGQ1399" s="129"/>
      <c r="WGR1399" s="129"/>
      <c r="WGS1399" s="129"/>
      <c r="WGT1399" s="129"/>
      <c r="WGU1399" s="129"/>
      <c r="WGV1399" s="129"/>
      <c r="WGW1399" s="129"/>
      <c r="WGX1399" s="129"/>
      <c r="WGY1399" s="129"/>
      <c r="WGZ1399" s="129"/>
      <c r="WHA1399" s="129"/>
      <c r="WHB1399" s="129"/>
      <c r="WHC1399" s="129"/>
      <c r="WHD1399" s="129"/>
      <c r="WHE1399" s="129"/>
      <c r="WHF1399" s="129"/>
      <c r="WHG1399" s="129"/>
      <c r="WHH1399" s="129"/>
      <c r="WHI1399" s="129"/>
      <c r="WHJ1399" s="129"/>
      <c r="WHK1399" s="129"/>
      <c r="WHL1399" s="129"/>
      <c r="WHM1399" s="129"/>
      <c r="WHN1399" s="129"/>
      <c r="WHO1399" s="129"/>
      <c r="WHP1399" s="129"/>
      <c r="WHQ1399" s="129"/>
      <c r="WHR1399" s="129"/>
      <c r="WHS1399" s="129"/>
      <c r="WHT1399" s="129"/>
      <c r="WHU1399" s="129"/>
      <c r="WHV1399" s="129"/>
      <c r="WHW1399" s="129"/>
      <c r="WHX1399" s="129"/>
      <c r="WHY1399" s="129"/>
      <c r="WHZ1399" s="129"/>
      <c r="WIA1399" s="129"/>
      <c r="WIB1399" s="129"/>
      <c r="WIC1399" s="129"/>
      <c r="WID1399" s="129"/>
      <c r="WIE1399" s="129"/>
      <c r="WIF1399" s="129"/>
      <c r="WIG1399" s="129"/>
      <c r="WIH1399" s="129"/>
      <c r="WII1399" s="129"/>
      <c r="WIJ1399" s="129"/>
      <c r="WIK1399" s="129"/>
      <c r="WIL1399" s="129"/>
      <c r="WIM1399" s="129"/>
      <c r="WIN1399" s="129"/>
      <c r="WIO1399" s="129"/>
      <c r="WIP1399" s="129"/>
      <c r="WIQ1399" s="129"/>
      <c r="WIR1399" s="129"/>
      <c r="WIS1399" s="129"/>
      <c r="WIT1399" s="129"/>
      <c r="WIU1399" s="129"/>
      <c r="WIV1399" s="129"/>
      <c r="WIW1399" s="129"/>
      <c r="WIX1399" s="129"/>
      <c r="WIY1399" s="129"/>
      <c r="WIZ1399" s="129"/>
      <c r="WJA1399" s="129"/>
      <c r="WJB1399" s="129"/>
      <c r="WJC1399" s="129"/>
      <c r="WJD1399" s="129"/>
      <c r="WJE1399" s="129"/>
      <c r="WJF1399" s="129"/>
      <c r="WJG1399" s="129"/>
      <c r="WJH1399" s="129"/>
      <c r="WJI1399" s="129"/>
      <c r="WJJ1399" s="129"/>
      <c r="WJK1399" s="129"/>
      <c r="WJL1399" s="129"/>
      <c r="WJM1399" s="129"/>
      <c r="WJN1399" s="129"/>
      <c r="WJO1399" s="129"/>
      <c r="WJP1399" s="129"/>
      <c r="WJQ1399" s="129"/>
      <c r="WJR1399" s="129"/>
      <c r="WJS1399" s="129"/>
      <c r="WJT1399" s="129"/>
      <c r="WJU1399" s="129"/>
      <c r="WJV1399" s="129"/>
      <c r="WJW1399" s="129"/>
      <c r="WJX1399" s="129"/>
      <c r="WJY1399" s="129"/>
      <c r="WJZ1399" s="129"/>
      <c r="WKA1399" s="129"/>
      <c r="WKB1399" s="129"/>
      <c r="WKC1399" s="129"/>
      <c r="WKD1399" s="129"/>
      <c r="WKE1399" s="129"/>
      <c r="WKF1399" s="129"/>
      <c r="WKG1399" s="129"/>
      <c r="WKH1399" s="129"/>
      <c r="WKI1399" s="129"/>
      <c r="WKJ1399" s="129"/>
      <c r="WKK1399" s="129"/>
      <c r="WKL1399" s="129"/>
      <c r="WKM1399" s="129"/>
      <c r="WKN1399" s="129"/>
      <c r="WKO1399" s="129"/>
      <c r="WKP1399" s="129"/>
      <c r="WKQ1399" s="129"/>
      <c r="WKR1399" s="129"/>
      <c r="WKS1399" s="129"/>
      <c r="WKT1399" s="129"/>
      <c r="WKU1399" s="129"/>
      <c r="WKV1399" s="129"/>
      <c r="WKW1399" s="129"/>
      <c r="WKX1399" s="129"/>
      <c r="WKY1399" s="129"/>
      <c r="WKZ1399" s="129"/>
      <c r="WLA1399" s="129"/>
      <c r="WLB1399" s="129"/>
      <c r="WLC1399" s="129"/>
      <c r="WLD1399" s="129"/>
      <c r="WLE1399" s="129"/>
      <c r="WLF1399" s="129"/>
      <c r="WLG1399" s="129"/>
      <c r="WLH1399" s="129"/>
      <c r="WLI1399" s="129"/>
      <c r="WLJ1399" s="129"/>
      <c r="WLK1399" s="129"/>
      <c r="WLL1399" s="129"/>
      <c r="WLM1399" s="129"/>
      <c r="WLN1399" s="129"/>
      <c r="WLO1399" s="129"/>
      <c r="WLP1399" s="129"/>
      <c r="WLQ1399" s="129"/>
      <c r="WLR1399" s="129"/>
      <c r="WLS1399" s="129"/>
      <c r="WLT1399" s="129"/>
      <c r="WLU1399" s="129"/>
      <c r="WLV1399" s="129"/>
      <c r="WLW1399" s="129"/>
      <c r="WLX1399" s="129"/>
      <c r="WLY1399" s="129"/>
      <c r="WLZ1399" s="129"/>
      <c r="WMA1399" s="129"/>
      <c r="WMB1399" s="129"/>
      <c r="WMC1399" s="129"/>
      <c r="WMD1399" s="129"/>
      <c r="WME1399" s="129"/>
      <c r="WMF1399" s="129"/>
      <c r="WMG1399" s="129"/>
      <c r="WMH1399" s="129"/>
      <c r="WMI1399" s="129"/>
      <c r="WMJ1399" s="129"/>
      <c r="WMK1399" s="129"/>
      <c r="WML1399" s="129"/>
      <c r="WMM1399" s="129"/>
      <c r="WMN1399" s="129"/>
      <c r="WMO1399" s="129"/>
      <c r="WMP1399" s="129"/>
      <c r="WMQ1399" s="129"/>
      <c r="WMR1399" s="129"/>
      <c r="WMS1399" s="129"/>
      <c r="WMT1399" s="129"/>
      <c r="WMU1399" s="129"/>
      <c r="WMV1399" s="129"/>
      <c r="WMW1399" s="129"/>
      <c r="WMX1399" s="129"/>
      <c r="WMY1399" s="129"/>
      <c r="WMZ1399" s="129"/>
      <c r="WNA1399" s="129"/>
      <c r="WNB1399" s="129"/>
      <c r="WNC1399" s="129"/>
      <c r="WND1399" s="129"/>
      <c r="WNE1399" s="129"/>
      <c r="WNF1399" s="129"/>
      <c r="WNG1399" s="129"/>
      <c r="WNH1399" s="129"/>
      <c r="WNI1399" s="129"/>
      <c r="WNJ1399" s="129"/>
      <c r="WNK1399" s="129"/>
      <c r="WNL1399" s="129"/>
      <c r="WNM1399" s="129"/>
      <c r="WNN1399" s="129"/>
      <c r="WNO1399" s="129"/>
      <c r="WNP1399" s="129"/>
      <c r="WNQ1399" s="129"/>
      <c r="WNR1399" s="129"/>
      <c r="WNS1399" s="129"/>
      <c r="WNT1399" s="129"/>
      <c r="WNU1399" s="129"/>
      <c r="WNV1399" s="129"/>
      <c r="WNW1399" s="129"/>
      <c r="WNX1399" s="129"/>
      <c r="WNY1399" s="129"/>
      <c r="WNZ1399" s="129"/>
      <c r="WOA1399" s="129"/>
      <c r="WOB1399" s="129"/>
      <c r="WOC1399" s="129"/>
      <c r="WOD1399" s="129"/>
      <c r="WOE1399" s="129"/>
      <c r="WOF1399" s="129"/>
      <c r="WOG1399" s="129"/>
      <c r="WOH1399" s="129"/>
      <c r="WOI1399" s="129"/>
      <c r="WOJ1399" s="129"/>
      <c r="WOK1399" s="129"/>
      <c r="WOL1399" s="129"/>
      <c r="WOM1399" s="129"/>
      <c r="WON1399" s="129"/>
      <c r="WOO1399" s="129"/>
      <c r="WOP1399" s="129"/>
      <c r="WOQ1399" s="129"/>
      <c r="WOR1399" s="129"/>
      <c r="WOS1399" s="129"/>
      <c r="WOT1399" s="129"/>
      <c r="WOU1399" s="129"/>
      <c r="WOV1399" s="129"/>
      <c r="WOW1399" s="129"/>
      <c r="WOX1399" s="129"/>
      <c r="WOY1399" s="129"/>
      <c r="WOZ1399" s="129"/>
      <c r="WPA1399" s="129"/>
      <c r="WPB1399" s="129"/>
      <c r="WPC1399" s="129"/>
      <c r="WPD1399" s="129"/>
      <c r="WPE1399" s="129"/>
      <c r="WPF1399" s="129"/>
      <c r="WPG1399" s="129"/>
      <c r="WPH1399" s="129"/>
      <c r="WPI1399" s="129"/>
      <c r="WPJ1399" s="129"/>
      <c r="WPK1399" s="129"/>
      <c r="WPL1399" s="129"/>
      <c r="WPM1399" s="129"/>
      <c r="WPN1399" s="129"/>
      <c r="WPO1399" s="129"/>
      <c r="WPP1399" s="129"/>
      <c r="WPQ1399" s="129"/>
      <c r="WPR1399" s="129"/>
      <c r="WPS1399" s="129"/>
      <c r="WPT1399" s="129"/>
      <c r="WPU1399" s="129"/>
      <c r="WPV1399" s="129"/>
      <c r="WPW1399" s="129"/>
      <c r="WPX1399" s="129"/>
      <c r="WPY1399" s="129"/>
      <c r="WPZ1399" s="129"/>
      <c r="WQA1399" s="129"/>
      <c r="WQB1399" s="129"/>
      <c r="WQC1399" s="129"/>
      <c r="WQD1399" s="129"/>
      <c r="WQE1399" s="129"/>
      <c r="WQF1399" s="129"/>
      <c r="WQG1399" s="129"/>
      <c r="WQH1399" s="129"/>
      <c r="WQI1399" s="129"/>
      <c r="WQJ1399" s="129"/>
      <c r="WQK1399" s="129"/>
      <c r="WQL1399" s="129"/>
      <c r="WQM1399" s="129"/>
      <c r="WQN1399" s="129"/>
      <c r="WQO1399" s="129"/>
      <c r="WQP1399" s="129"/>
      <c r="WQQ1399" s="129"/>
      <c r="WQR1399" s="129"/>
      <c r="WQS1399" s="129"/>
      <c r="WQT1399" s="129"/>
      <c r="WQU1399" s="129"/>
      <c r="WQV1399" s="129"/>
      <c r="WQW1399" s="129"/>
      <c r="WQX1399" s="129"/>
      <c r="WQY1399" s="129"/>
      <c r="WQZ1399" s="129"/>
      <c r="WRA1399" s="129"/>
      <c r="WRB1399" s="129"/>
      <c r="WRC1399" s="129"/>
      <c r="WRD1399" s="129"/>
      <c r="WRE1399" s="129"/>
      <c r="WRF1399" s="129"/>
      <c r="WRG1399" s="129"/>
      <c r="WRH1399" s="129"/>
      <c r="WRI1399" s="129"/>
      <c r="WRJ1399" s="129"/>
      <c r="WRK1399" s="129"/>
      <c r="WRL1399" s="129"/>
      <c r="WRM1399" s="129"/>
      <c r="WRN1399" s="129"/>
      <c r="WRO1399" s="129"/>
      <c r="WRP1399" s="129"/>
      <c r="WRQ1399" s="129"/>
      <c r="WRR1399" s="129"/>
      <c r="WRS1399" s="129"/>
      <c r="WRT1399" s="129"/>
      <c r="WRU1399" s="129"/>
      <c r="WRV1399" s="129"/>
      <c r="WRW1399" s="129"/>
      <c r="WRX1399" s="129"/>
      <c r="WRY1399" s="129"/>
      <c r="WRZ1399" s="129"/>
      <c r="WSA1399" s="129"/>
      <c r="WSB1399" s="129"/>
      <c r="WSC1399" s="129"/>
      <c r="WSD1399" s="129"/>
      <c r="WSE1399" s="129"/>
      <c r="WSF1399" s="129"/>
      <c r="WSG1399" s="129"/>
      <c r="WSH1399" s="129"/>
      <c r="WSI1399" s="129"/>
      <c r="WSJ1399" s="129"/>
      <c r="WSK1399" s="129"/>
      <c r="WSL1399" s="129"/>
      <c r="WSM1399" s="129"/>
      <c r="WSN1399" s="129"/>
      <c r="WSO1399" s="129"/>
      <c r="WSP1399" s="129"/>
      <c r="WSQ1399" s="129"/>
      <c r="WSR1399" s="129"/>
      <c r="WSS1399" s="129"/>
      <c r="WST1399" s="129"/>
      <c r="WSU1399" s="129"/>
      <c r="WSV1399" s="129"/>
      <c r="WSW1399" s="129"/>
      <c r="WSX1399" s="129"/>
      <c r="WSY1399" s="129"/>
      <c r="WSZ1399" s="129"/>
      <c r="WTA1399" s="129"/>
      <c r="WTB1399" s="129"/>
      <c r="WTC1399" s="129"/>
      <c r="WTD1399" s="129"/>
      <c r="WTE1399" s="129"/>
      <c r="WTF1399" s="129"/>
      <c r="WTG1399" s="129"/>
      <c r="WTH1399" s="129"/>
      <c r="WTI1399" s="129"/>
      <c r="WTJ1399" s="129"/>
      <c r="WTK1399" s="129"/>
      <c r="WTL1399" s="129"/>
      <c r="WTM1399" s="129"/>
      <c r="WTN1399" s="129"/>
      <c r="WTO1399" s="129"/>
      <c r="WTP1399" s="129"/>
      <c r="WTQ1399" s="129"/>
      <c r="WTR1399" s="129"/>
      <c r="WTS1399" s="129"/>
      <c r="WTT1399" s="129"/>
      <c r="WTU1399" s="129"/>
      <c r="WTV1399" s="129"/>
      <c r="WTW1399" s="129"/>
      <c r="WTX1399" s="129"/>
      <c r="WTY1399" s="129"/>
      <c r="WTZ1399" s="129"/>
      <c r="WUA1399" s="129"/>
      <c r="WUB1399" s="129"/>
      <c r="WUC1399" s="129"/>
      <c r="WUD1399" s="129"/>
      <c r="WUE1399" s="129"/>
      <c r="WUF1399" s="129"/>
      <c r="WUG1399" s="129"/>
      <c r="WUH1399" s="129"/>
      <c r="WUI1399" s="129"/>
      <c r="WUJ1399" s="129"/>
      <c r="WUK1399" s="129"/>
      <c r="WUL1399" s="129"/>
      <c r="WUM1399" s="129"/>
      <c r="WUN1399" s="129"/>
      <c r="WUO1399" s="129"/>
      <c r="WUP1399" s="129"/>
      <c r="WUQ1399" s="129"/>
      <c r="WUR1399" s="129"/>
      <c r="WUS1399" s="129"/>
      <c r="WUT1399" s="129"/>
      <c r="WUU1399" s="129"/>
      <c r="WUV1399" s="129"/>
      <c r="WUW1399" s="129"/>
      <c r="WUX1399" s="129"/>
      <c r="WUY1399" s="129"/>
      <c r="WUZ1399" s="129"/>
      <c r="WVA1399" s="129"/>
      <c r="WVB1399" s="129"/>
      <c r="WVC1399" s="129"/>
      <c r="WVD1399" s="129"/>
      <c r="WVE1399" s="129"/>
      <c r="WVF1399" s="129"/>
      <c r="WVG1399" s="129"/>
      <c r="WVH1399" s="129"/>
      <c r="WVI1399" s="129"/>
      <c r="WVJ1399" s="129"/>
      <c r="WVK1399" s="129"/>
      <c r="WVL1399" s="129"/>
      <c r="WVM1399" s="129"/>
      <c r="WVN1399" s="129"/>
      <c r="WVO1399" s="129"/>
      <c r="WVP1399" s="129"/>
      <c r="WVQ1399" s="129"/>
      <c r="WVR1399" s="129"/>
      <c r="WVS1399" s="129"/>
      <c r="WVT1399" s="129"/>
      <c r="WVU1399" s="129"/>
      <c r="WVV1399" s="129"/>
      <c r="WVW1399" s="129"/>
      <c r="WVX1399" s="129"/>
      <c r="WVY1399" s="129"/>
      <c r="WVZ1399" s="129"/>
      <c r="WWA1399" s="129"/>
      <c r="WWB1399" s="129"/>
      <c r="WWC1399" s="129"/>
      <c r="WWD1399" s="129"/>
      <c r="WWE1399" s="129"/>
      <c r="WWF1399" s="129"/>
      <c r="WWG1399" s="129"/>
      <c r="WWH1399" s="129"/>
      <c r="WWI1399" s="129"/>
      <c r="WWJ1399" s="129"/>
      <c r="WWK1399" s="129"/>
      <c r="WWL1399" s="129"/>
      <c r="WWM1399" s="129"/>
      <c r="WWN1399" s="129"/>
      <c r="WWO1399" s="129"/>
      <c r="WWP1399" s="129"/>
      <c r="WWQ1399" s="129"/>
      <c r="WWR1399" s="129"/>
      <c r="WWS1399" s="129"/>
      <c r="WWT1399" s="129"/>
      <c r="WWU1399" s="129"/>
      <c r="WWV1399" s="129"/>
      <c r="WWW1399" s="129"/>
      <c r="WWX1399" s="129"/>
      <c r="WWY1399" s="129"/>
      <c r="WWZ1399" s="129"/>
      <c r="WXA1399" s="129"/>
      <c r="WXB1399" s="129"/>
      <c r="WXC1399" s="129"/>
      <c r="WXD1399" s="129"/>
      <c r="WXE1399" s="129"/>
      <c r="WXF1399" s="129"/>
      <c r="WXG1399" s="129"/>
      <c r="WXH1399" s="129"/>
      <c r="WXI1399" s="129"/>
      <c r="WXJ1399" s="129"/>
      <c r="WXK1399" s="129"/>
      <c r="WXL1399" s="129"/>
      <c r="WXM1399" s="129"/>
      <c r="WXN1399" s="129"/>
      <c r="WXO1399" s="129"/>
      <c r="WXP1399" s="129"/>
      <c r="WXQ1399" s="129"/>
      <c r="WXR1399" s="129"/>
      <c r="WXS1399" s="129"/>
      <c r="WXT1399" s="129"/>
      <c r="WXU1399" s="129"/>
      <c r="WXV1399" s="129"/>
      <c r="WXW1399" s="129"/>
      <c r="WXX1399" s="129"/>
      <c r="WXY1399" s="129"/>
      <c r="WXZ1399" s="129"/>
      <c r="WYA1399" s="129"/>
      <c r="WYB1399" s="129"/>
      <c r="WYC1399" s="129"/>
      <c r="WYD1399" s="129"/>
      <c r="WYE1399" s="129"/>
      <c r="WYF1399" s="129"/>
      <c r="WYG1399" s="129"/>
      <c r="WYH1399" s="129"/>
      <c r="WYI1399" s="129"/>
      <c r="WYJ1399" s="129"/>
      <c r="WYK1399" s="129"/>
      <c r="WYL1399" s="129"/>
      <c r="WYM1399" s="129"/>
      <c r="WYN1399" s="129"/>
      <c r="WYO1399" s="129"/>
      <c r="WYP1399" s="129"/>
      <c r="WYQ1399" s="129"/>
      <c r="WYR1399" s="129"/>
      <c r="WYS1399" s="129"/>
      <c r="WYT1399" s="129"/>
      <c r="WYU1399" s="129"/>
      <c r="WYV1399" s="129"/>
      <c r="WYW1399" s="129"/>
      <c r="WYX1399" s="129"/>
      <c r="WYY1399" s="129"/>
      <c r="WYZ1399" s="129"/>
      <c r="WZA1399" s="129"/>
      <c r="WZB1399" s="129"/>
      <c r="WZC1399" s="129"/>
      <c r="WZD1399" s="129"/>
      <c r="WZE1399" s="129"/>
      <c r="WZF1399" s="129"/>
      <c r="WZG1399" s="129"/>
      <c r="WZH1399" s="129"/>
      <c r="WZI1399" s="129"/>
      <c r="WZJ1399" s="129"/>
      <c r="WZK1399" s="129"/>
      <c r="WZL1399" s="129"/>
      <c r="WZM1399" s="129"/>
      <c r="WZN1399" s="129"/>
      <c r="WZO1399" s="129"/>
      <c r="WZP1399" s="129"/>
      <c r="WZQ1399" s="129"/>
      <c r="WZR1399" s="129"/>
      <c r="WZS1399" s="129"/>
      <c r="WZT1399" s="129"/>
      <c r="WZU1399" s="129"/>
      <c r="WZV1399" s="129"/>
      <c r="WZW1399" s="129"/>
      <c r="WZX1399" s="129"/>
      <c r="WZY1399" s="129"/>
      <c r="WZZ1399" s="129"/>
      <c r="XAA1399" s="129"/>
      <c r="XAB1399" s="129"/>
      <c r="XAC1399" s="129"/>
      <c r="XAD1399" s="129"/>
      <c r="XAE1399" s="129"/>
      <c r="XAF1399" s="129"/>
      <c r="XAG1399" s="129"/>
      <c r="XAH1399" s="129"/>
      <c r="XAI1399" s="129"/>
      <c r="XAJ1399" s="129"/>
      <c r="XAK1399" s="129"/>
      <c r="XAL1399" s="129"/>
      <c r="XAM1399" s="129"/>
      <c r="XAN1399" s="129"/>
      <c r="XAO1399" s="129"/>
      <c r="XAP1399" s="129"/>
      <c r="XAQ1399" s="129"/>
      <c r="XAR1399" s="129"/>
      <c r="XAS1399" s="129"/>
      <c r="XAT1399" s="129"/>
      <c r="XAU1399" s="129"/>
      <c r="XAV1399" s="129"/>
      <c r="XAW1399" s="129"/>
      <c r="XAX1399" s="129"/>
      <c r="XAY1399" s="129"/>
      <c r="XAZ1399" s="129"/>
      <c r="XBA1399" s="129"/>
      <c r="XBB1399" s="129"/>
      <c r="XBC1399" s="129"/>
      <c r="XBD1399" s="129"/>
      <c r="XBE1399" s="129"/>
      <c r="XBF1399" s="129"/>
      <c r="XBG1399" s="129"/>
      <c r="XBH1399" s="129"/>
      <c r="XBI1399" s="129"/>
      <c r="XBJ1399" s="129"/>
      <c r="XBK1399" s="129"/>
      <c r="XBL1399" s="129"/>
      <c r="XBM1399" s="129"/>
      <c r="XBN1399" s="129"/>
      <c r="XBO1399" s="129"/>
      <c r="XBP1399" s="129"/>
      <c r="XBQ1399" s="129"/>
      <c r="XBR1399" s="129"/>
      <c r="XBS1399" s="129"/>
      <c r="XBT1399" s="129"/>
      <c r="XBU1399" s="129"/>
      <c r="XBV1399" s="129"/>
      <c r="XBW1399" s="129"/>
      <c r="XBX1399" s="129"/>
      <c r="XBY1399" s="129"/>
      <c r="XBZ1399" s="129"/>
      <c r="XCA1399" s="129"/>
      <c r="XCB1399" s="129"/>
      <c r="XCC1399" s="129"/>
      <c r="XCD1399" s="129"/>
      <c r="XCE1399" s="129"/>
      <c r="XCF1399" s="129"/>
      <c r="XCG1399" s="129"/>
      <c r="XCH1399" s="129"/>
      <c r="XCI1399" s="129"/>
      <c r="XCJ1399" s="129"/>
      <c r="XCK1399" s="129"/>
      <c r="XCL1399" s="129"/>
      <c r="XCM1399" s="129"/>
      <c r="XCN1399" s="129"/>
      <c r="XCO1399" s="129"/>
      <c r="XCP1399" s="129"/>
      <c r="XCQ1399" s="129"/>
      <c r="XCR1399" s="129"/>
      <c r="XCS1399" s="129"/>
      <c r="XCT1399" s="129"/>
      <c r="XCU1399" s="129"/>
      <c r="XCV1399" s="129"/>
      <c r="XCW1399" s="129"/>
      <c r="XCX1399" s="129"/>
      <c r="XCY1399" s="129"/>
      <c r="XCZ1399" s="129"/>
      <c r="XDA1399" s="129"/>
      <c r="XDB1399" s="129"/>
      <c r="XDC1399" s="129"/>
      <c r="XDD1399" s="129"/>
      <c r="XDE1399" s="129"/>
      <c r="XDF1399" s="129"/>
      <c r="XDG1399" s="129"/>
      <c r="XDH1399" s="129"/>
      <c r="XDI1399" s="129"/>
      <c r="XDJ1399" s="129"/>
      <c r="XDK1399" s="129"/>
      <c r="XDL1399" s="129"/>
      <c r="XDM1399" s="129"/>
      <c r="XDN1399" s="129"/>
      <c r="XDO1399" s="129"/>
      <c r="XDP1399" s="129"/>
      <c r="XDQ1399" s="129"/>
      <c r="XDR1399" s="129"/>
      <c r="XDS1399" s="129"/>
      <c r="XDT1399" s="129"/>
      <c r="XDU1399" s="129"/>
      <c r="XDV1399" s="129"/>
      <c r="XDW1399" s="129"/>
      <c r="XDX1399" s="129"/>
      <c r="XDY1399" s="129"/>
      <c r="XDZ1399" s="129"/>
      <c r="XEA1399" s="129"/>
      <c r="XEB1399" s="129"/>
      <c r="XEC1399" s="129"/>
      <c r="XED1399" s="129"/>
      <c r="XEE1399" s="129"/>
      <c r="XEF1399" s="129"/>
      <c r="XEG1399" s="129"/>
      <c r="XEH1399" s="129"/>
      <c r="XEI1399" s="129"/>
      <c r="XEJ1399" s="129"/>
      <c r="XEK1399" s="129"/>
      <c r="XEL1399" s="129"/>
      <c r="XEM1399" s="129"/>
      <c r="XEN1399" s="129"/>
      <c r="XEO1399" s="129"/>
      <c r="XEP1399" s="129"/>
      <c r="XEQ1399" s="129"/>
      <c r="XER1399" s="129"/>
      <c r="XES1399" s="129"/>
      <c r="XET1399" s="129"/>
      <c r="XEU1399" s="129"/>
      <c r="XEV1399" s="129"/>
      <c r="XEW1399" s="129"/>
      <c r="XEX1399" s="129"/>
      <c r="XEY1399" s="129"/>
      <c r="XEZ1399" s="129"/>
      <c r="XFA1399" s="129"/>
      <c r="XFB1399" s="129"/>
      <c r="XFC1399" s="129"/>
      <c r="XFD1399" s="129"/>
    </row>
    <row r="1400" s="129" customFormat="1" spans="1:75">
      <c r="A1400" s="170">
        <v>1455</v>
      </c>
      <c r="B1400" s="171">
        <v>46073</v>
      </c>
      <c r="C1400" s="153" t="s">
        <v>97</v>
      </c>
      <c r="D1400" s="130" t="str">
        <f t="shared" si="573"/>
        <v>CG</v>
      </c>
      <c r="E1400" s="172" t="s">
        <v>110</v>
      </c>
      <c r="F1400" s="172" t="s">
        <v>181</v>
      </c>
      <c r="G1400" s="173" t="s">
        <v>179</v>
      </c>
      <c r="H1400" s="173" t="s">
        <v>191</v>
      </c>
      <c r="I1400" s="173" t="s">
        <v>227</v>
      </c>
      <c r="J1400" s="105">
        <v>200827.1</v>
      </c>
      <c r="K1400" s="197" t="str">
        <f>VLOOKUP(J1400,'[3]Item List (3)'!A$1:B$110000,2,FALSE)</f>
        <v>MNA.OR 4020 </v>
      </c>
      <c r="L1400" s="105">
        <v>260116006</v>
      </c>
      <c r="M1400" s="198" t="str">
        <f t="shared" ref="M1400:M1437" si="579">IF((LEFT(J1400))="2",$L$2,$J$2)</f>
        <v>OR</v>
      </c>
      <c r="N1400" s="153"/>
      <c r="O1400" s="199" t="str">
        <f t="shared" ref="O1400:O1435" si="580">IFERROR(3600/N1400,"")</f>
        <v/>
      </c>
      <c r="P1400" s="153">
        <v>1</v>
      </c>
      <c r="Q1400" s="153">
        <v>6500</v>
      </c>
      <c r="R1400" s="153"/>
      <c r="S1400" s="153"/>
      <c r="T1400" s="153"/>
      <c r="U1400" s="209">
        <f t="shared" ref="U1400:U1462" si="581">Q1400+S1400+T1400</f>
        <v>6500</v>
      </c>
      <c r="V1400" s="153">
        <v>315</v>
      </c>
      <c r="W1400" s="153"/>
      <c r="X1400" s="153"/>
      <c r="Y1400" s="153"/>
      <c r="Z1400" s="153"/>
      <c r="AA1400" s="153"/>
      <c r="AB1400" s="153"/>
      <c r="AC1400" s="153"/>
      <c r="AD1400" s="153"/>
      <c r="AE1400" s="153"/>
      <c r="AF1400" s="153"/>
      <c r="AG1400" s="153"/>
      <c r="AH1400" s="153"/>
      <c r="AI1400" s="153"/>
      <c r="AJ1400" s="153"/>
      <c r="AK1400" s="153"/>
      <c r="AL1400" s="153"/>
      <c r="AM1400" s="153"/>
      <c r="AN1400" s="153"/>
      <c r="AO1400" s="153"/>
      <c r="AP1400" s="153"/>
      <c r="AQ1400" s="153">
        <v>45</v>
      </c>
      <c r="AR1400" s="153"/>
      <c r="AS1400" s="153"/>
      <c r="AT1400" s="153"/>
      <c r="AU1400" s="153"/>
      <c r="AV1400" s="153"/>
      <c r="AW1400" s="153"/>
      <c r="AX1400" s="153"/>
      <c r="AY1400" s="153"/>
      <c r="AZ1400" s="153"/>
      <c r="BA1400" s="153"/>
      <c r="BB1400" s="153"/>
      <c r="BC1400" s="153"/>
      <c r="BD1400" s="153"/>
      <c r="BE1400" s="153"/>
      <c r="BF1400" s="153"/>
      <c r="BG1400" s="223">
        <f t="shared" ref="BG1400:BG1463" si="582">SUM(V1400:BF1400)</f>
        <v>360</v>
      </c>
      <c r="BH1400" s="224">
        <f t="shared" ref="BH1400:BH1431" si="583">BG1400/60</f>
        <v>6</v>
      </c>
      <c r="BI1400" s="225">
        <f t="shared" ref="BI1400:BI1437" si="584">IFERROR(BH1400-SUM(W1400:BF1400)/60,0)</f>
        <v>5.25</v>
      </c>
      <c r="BJ1400" s="225">
        <f t="shared" ref="BJ1400:BJ1437" si="585">IFERROR(BI1400/BH1400*100,0)</f>
        <v>87.5</v>
      </c>
      <c r="BK1400" s="226">
        <f t="shared" ref="BK1400:BK1437" si="586">IFERROR(((U1400*N1400)/(BI1400*3600)*100),0)</f>
        <v>0</v>
      </c>
      <c r="BL1400" s="226">
        <f t="shared" ref="BL1400:BL1437" si="587">IFERROR(((U1400-(R1400+S1400+T1400))/U1400*100),0)</f>
        <v>100</v>
      </c>
      <c r="BM1400" s="226">
        <f t="shared" ref="BM1400:BM1437" si="588">IFERROR((((BJ1400*BK1400*BL1400)/1000000)*100),0)</f>
        <v>0</v>
      </c>
      <c r="BN1400" s="237">
        <f t="shared" ref="BN1400:BN1431" si="589">(W1400+AP1400+BE1400+BF1400)/60</f>
        <v>0</v>
      </c>
      <c r="BO1400" s="237">
        <f t="shared" ref="BO1400:BO1431" si="590">IFERROR(((BH1400-BN1400)*3600)/N1400,0)</f>
        <v>0</v>
      </c>
      <c r="BP1400" s="237">
        <f t="shared" ref="BP1400:BP1431" si="591">IFERROR(SUM(W1400:BF1400)/60-BN1400,0)</f>
        <v>0.75</v>
      </c>
      <c r="BQ1400" s="238">
        <f t="shared" ref="BQ1400:BQ1431" si="592">IFERROR(BP1400*3600/N1400,0)</f>
        <v>0</v>
      </c>
      <c r="BR1400" s="140"/>
      <c r="BS1400" s="140"/>
      <c r="BT1400" s="140"/>
      <c r="BU1400" s="141"/>
      <c r="BV1400" s="140"/>
      <c r="BW1400" s="153">
        <f t="shared" si="562"/>
        <v>6500</v>
      </c>
    </row>
    <row r="1401" s="129" customFormat="1" spans="1:75">
      <c r="A1401" s="170">
        <v>1456</v>
      </c>
      <c r="B1401" s="171">
        <v>46073</v>
      </c>
      <c r="C1401" s="153" t="s">
        <v>97</v>
      </c>
      <c r="D1401" s="130" t="str">
        <f t="shared" si="573"/>
        <v>CG</v>
      </c>
      <c r="E1401" s="172" t="s">
        <v>110</v>
      </c>
      <c r="F1401" s="172"/>
      <c r="G1401" s="173" t="s">
        <v>179</v>
      </c>
      <c r="H1401" s="173" t="s">
        <v>191</v>
      </c>
      <c r="I1401" s="173" t="s">
        <v>227</v>
      </c>
      <c r="J1401" s="105">
        <v>200261</v>
      </c>
      <c r="K1401" s="197" t="str">
        <f>VLOOKUP(J1401,'[3]Item List (3)'!A$1:B$110000,2,FALSE)</f>
        <v>OR.211 YY4 </v>
      </c>
      <c r="L1401" s="105"/>
      <c r="M1401" s="198" t="str">
        <f t="shared" si="579"/>
        <v>OR</v>
      </c>
      <c r="N1401" s="153"/>
      <c r="O1401" s="199" t="str">
        <f t="shared" si="580"/>
        <v/>
      </c>
      <c r="P1401" s="153"/>
      <c r="Q1401" s="153"/>
      <c r="R1401" s="153"/>
      <c r="S1401" s="153"/>
      <c r="T1401" s="153"/>
      <c r="U1401" s="209">
        <f t="shared" si="581"/>
        <v>0</v>
      </c>
      <c r="V1401" s="153"/>
      <c r="W1401" s="153">
        <v>120</v>
      </c>
      <c r="X1401" s="153"/>
      <c r="Y1401" s="153"/>
      <c r="Z1401" s="153"/>
      <c r="AA1401" s="153"/>
      <c r="AB1401" s="153"/>
      <c r="AC1401" s="153"/>
      <c r="AD1401" s="153"/>
      <c r="AE1401" s="153"/>
      <c r="AF1401" s="153"/>
      <c r="AG1401" s="153"/>
      <c r="AH1401" s="153"/>
      <c r="AI1401" s="153"/>
      <c r="AJ1401" s="153"/>
      <c r="AK1401" s="153"/>
      <c r="AL1401" s="153"/>
      <c r="AM1401" s="153"/>
      <c r="AN1401" s="153"/>
      <c r="AO1401" s="153"/>
      <c r="AP1401" s="153"/>
      <c r="AQ1401" s="153"/>
      <c r="AR1401" s="153"/>
      <c r="AS1401" s="153"/>
      <c r="AT1401" s="153"/>
      <c r="AU1401" s="153"/>
      <c r="AV1401" s="153"/>
      <c r="AW1401" s="153"/>
      <c r="AX1401" s="153"/>
      <c r="AY1401" s="153"/>
      <c r="AZ1401" s="153"/>
      <c r="BA1401" s="153"/>
      <c r="BB1401" s="153"/>
      <c r="BC1401" s="153"/>
      <c r="BD1401" s="153"/>
      <c r="BE1401" s="153"/>
      <c r="BF1401" s="153"/>
      <c r="BG1401" s="223">
        <f t="shared" si="582"/>
        <v>120</v>
      </c>
      <c r="BH1401" s="224">
        <f t="shared" si="583"/>
        <v>2</v>
      </c>
      <c r="BI1401" s="225">
        <f t="shared" si="584"/>
        <v>0</v>
      </c>
      <c r="BJ1401" s="225">
        <f t="shared" si="585"/>
        <v>0</v>
      </c>
      <c r="BK1401" s="226">
        <f t="shared" si="586"/>
        <v>0</v>
      </c>
      <c r="BL1401" s="226">
        <f t="shared" si="587"/>
        <v>0</v>
      </c>
      <c r="BM1401" s="226">
        <f t="shared" si="588"/>
        <v>0</v>
      </c>
      <c r="BN1401" s="237">
        <f t="shared" si="589"/>
        <v>2</v>
      </c>
      <c r="BO1401" s="237">
        <f t="shared" si="590"/>
        <v>0</v>
      </c>
      <c r="BP1401" s="237">
        <f t="shared" si="591"/>
        <v>0</v>
      </c>
      <c r="BQ1401" s="238">
        <f t="shared" si="592"/>
        <v>0</v>
      </c>
      <c r="BR1401" s="140"/>
      <c r="BS1401" s="140"/>
      <c r="BT1401" s="140"/>
      <c r="BU1401" s="141"/>
      <c r="BV1401" s="140"/>
      <c r="BW1401" s="153">
        <f t="shared" si="562"/>
        <v>0</v>
      </c>
    </row>
    <row r="1402" s="129" customFormat="1" spans="1:75">
      <c r="A1402" s="170">
        <v>1457</v>
      </c>
      <c r="B1402" s="171">
        <v>46073</v>
      </c>
      <c r="C1402" s="153" t="s">
        <v>99</v>
      </c>
      <c r="D1402" s="130" t="str">
        <f t="shared" ref="D1400:D1447" si="593">LEFT(E1402,2)</f>
        <v>CG</v>
      </c>
      <c r="E1402" s="172" t="s">
        <v>110</v>
      </c>
      <c r="F1402" s="172" t="s">
        <v>114</v>
      </c>
      <c r="G1402" s="173" t="s">
        <v>115</v>
      </c>
      <c r="H1402" s="173" t="s">
        <v>117</v>
      </c>
      <c r="I1402" s="173" t="s">
        <v>162</v>
      </c>
      <c r="J1402" s="105">
        <v>200261</v>
      </c>
      <c r="K1402" s="197" t="str">
        <f>VLOOKUP(J1402,'[3]Item List (3)'!A$1:B$110000,2,FALSE)</f>
        <v>OR.211 YY4 </v>
      </c>
      <c r="L1402" s="105">
        <v>260201002</v>
      </c>
      <c r="M1402" s="198" t="str">
        <f t="shared" si="579"/>
        <v>OR</v>
      </c>
      <c r="N1402" s="153"/>
      <c r="O1402" s="199" t="str">
        <f t="shared" si="580"/>
        <v/>
      </c>
      <c r="P1402" s="153">
        <v>3</v>
      </c>
      <c r="Q1402" s="153">
        <v>1078</v>
      </c>
      <c r="R1402" s="153"/>
      <c r="S1402" s="153"/>
      <c r="T1402" s="153"/>
      <c r="U1402" s="209">
        <f t="shared" si="581"/>
        <v>1078</v>
      </c>
      <c r="V1402" s="153">
        <v>75</v>
      </c>
      <c r="W1402" s="153"/>
      <c r="X1402" s="153">
        <v>60</v>
      </c>
      <c r="Y1402" s="153"/>
      <c r="Z1402" s="153"/>
      <c r="AA1402" s="153"/>
      <c r="AB1402" s="153"/>
      <c r="AC1402" s="153"/>
      <c r="AD1402" s="153"/>
      <c r="AE1402" s="153"/>
      <c r="AF1402" s="153"/>
      <c r="AG1402" s="153"/>
      <c r="AH1402" s="153"/>
      <c r="AI1402" s="153"/>
      <c r="AJ1402" s="153"/>
      <c r="AK1402" s="153"/>
      <c r="AL1402" s="153"/>
      <c r="AM1402" s="153"/>
      <c r="AN1402" s="153"/>
      <c r="AO1402" s="153"/>
      <c r="AP1402" s="153"/>
      <c r="AQ1402" s="153">
        <v>75</v>
      </c>
      <c r="AR1402" s="153">
        <v>30</v>
      </c>
      <c r="AS1402" s="153"/>
      <c r="AT1402" s="153"/>
      <c r="AU1402" s="153"/>
      <c r="AV1402" s="153"/>
      <c r="AW1402" s="153"/>
      <c r="AX1402" s="153"/>
      <c r="AY1402" s="153"/>
      <c r="AZ1402" s="153"/>
      <c r="BA1402" s="153"/>
      <c r="BB1402" s="153"/>
      <c r="BC1402" s="153"/>
      <c r="BD1402" s="153"/>
      <c r="BE1402" s="153"/>
      <c r="BF1402" s="153"/>
      <c r="BG1402" s="223">
        <f t="shared" si="582"/>
        <v>240</v>
      </c>
      <c r="BH1402" s="224">
        <f t="shared" si="583"/>
        <v>4</v>
      </c>
      <c r="BI1402" s="225">
        <f t="shared" si="584"/>
        <v>1.25</v>
      </c>
      <c r="BJ1402" s="225">
        <f t="shared" si="585"/>
        <v>31.25</v>
      </c>
      <c r="BK1402" s="226">
        <f t="shared" si="586"/>
        <v>0</v>
      </c>
      <c r="BL1402" s="226">
        <f t="shared" si="587"/>
        <v>100</v>
      </c>
      <c r="BM1402" s="226">
        <f t="shared" si="588"/>
        <v>0</v>
      </c>
      <c r="BN1402" s="237">
        <f t="shared" si="589"/>
        <v>0</v>
      </c>
      <c r="BO1402" s="237">
        <f t="shared" si="590"/>
        <v>0</v>
      </c>
      <c r="BP1402" s="237">
        <f t="shared" si="591"/>
        <v>2.75</v>
      </c>
      <c r="BQ1402" s="238">
        <f t="shared" si="592"/>
        <v>0</v>
      </c>
      <c r="BR1402" s="140"/>
      <c r="BS1402" s="140"/>
      <c r="BT1402" s="140"/>
      <c r="BU1402" s="141"/>
      <c r="BV1402" s="140"/>
      <c r="BW1402" s="153">
        <f t="shared" si="562"/>
        <v>3234</v>
      </c>
    </row>
    <row r="1403" s="129" customFormat="1" spans="1:75">
      <c r="A1403" s="170">
        <v>1458</v>
      </c>
      <c r="B1403" s="171">
        <v>46073</v>
      </c>
      <c r="C1403" s="153" t="s">
        <v>99</v>
      </c>
      <c r="D1403" s="130" t="str">
        <f t="shared" si="593"/>
        <v>CG</v>
      </c>
      <c r="E1403" s="172" t="s">
        <v>110</v>
      </c>
      <c r="F1403" s="172" t="s">
        <v>111</v>
      </c>
      <c r="G1403" s="173" t="s">
        <v>115</v>
      </c>
      <c r="H1403" s="173" t="s">
        <v>117</v>
      </c>
      <c r="I1403" s="173" t="s">
        <v>162</v>
      </c>
      <c r="J1403" s="105">
        <v>200261</v>
      </c>
      <c r="K1403" s="197" t="str">
        <f>VLOOKUP(J1403,'[3]Item List (3)'!A$1:B$110000,2,FALSE)</f>
        <v>OR.211 YY4 </v>
      </c>
      <c r="L1403" s="105">
        <v>260201002</v>
      </c>
      <c r="M1403" s="198" t="str">
        <f t="shared" si="579"/>
        <v>OR</v>
      </c>
      <c r="N1403" s="153"/>
      <c r="O1403" s="199" t="str">
        <f t="shared" si="580"/>
        <v/>
      </c>
      <c r="P1403" s="153">
        <v>1</v>
      </c>
      <c r="Q1403" s="153">
        <v>4560</v>
      </c>
      <c r="R1403" s="153"/>
      <c r="S1403" s="153"/>
      <c r="T1403" s="153"/>
      <c r="U1403" s="209">
        <f t="shared" si="581"/>
        <v>4560</v>
      </c>
      <c r="V1403" s="153">
        <v>120</v>
      </c>
      <c r="W1403" s="153"/>
      <c r="X1403" s="153"/>
      <c r="Y1403" s="153"/>
      <c r="Z1403" s="153"/>
      <c r="AA1403" s="153"/>
      <c r="AB1403" s="153"/>
      <c r="AC1403" s="153"/>
      <c r="AD1403" s="153"/>
      <c r="AE1403" s="153"/>
      <c r="AF1403" s="153"/>
      <c r="AG1403" s="153"/>
      <c r="AH1403" s="153"/>
      <c r="AI1403" s="153"/>
      <c r="AJ1403" s="153"/>
      <c r="AK1403" s="153"/>
      <c r="AL1403" s="153"/>
      <c r="AM1403" s="153"/>
      <c r="AN1403" s="153"/>
      <c r="AO1403" s="153"/>
      <c r="AP1403" s="153"/>
      <c r="AQ1403" s="153"/>
      <c r="AR1403" s="153"/>
      <c r="AS1403" s="153"/>
      <c r="AT1403" s="153"/>
      <c r="AU1403" s="153"/>
      <c r="AV1403" s="153"/>
      <c r="AW1403" s="153"/>
      <c r="AX1403" s="153"/>
      <c r="AY1403" s="153"/>
      <c r="AZ1403" s="153"/>
      <c r="BA1403" s="153"/>
      <c r="BB1403" s="153"/>
      <c r="BC1403" s="153"/>
      <c r="BD1403" s="153"/>
      <c r="BE1403" s="153"/>
      <c r="BF1403" s="153"/>
      <c r="BG1403" s="223">
        <f t="shared" si="582"/>
        <v>120</v>
      </c>
      <c r="BH1403" s="224">
        <f t="shared" si="583"/>
        <v>2</v>
      </c>
      <c r="BI1403" s="225">
        <f t="shared" si="584"/>
        <v>2</v>
      </c>
      <c r="BJ1403" s="225">
        <f t="shared" si="585"/>
        <v>100</v>
      </c>
      <c r="BK1403" s="226">
        <f t="shared" si="586"/>
        <v>0</v>
      </c>
      <c r="BL1403" s="226">
        <f t="shared" si="587"/>
        <v>100</v>
      </c>
      <c r="BM1403" s="226">
        <f t="shared" si="588"/>
        <v>0</v>
      </c>
      <c r="BN1403" s="237">
        <f t="shared" si="589"/>
        <v>0</v>
      </c>
      <c r="BO1403" s="237">
        <f t="shared" si="590"/>
        <v>0</v>
      </c>
      <c r="BP1403" s="237">
        <f t="shared" si="591"/>
        <v>0</v>
      </c>
      <c r="BQ1403" s="238">
        <f t="shared" si="592"/>
        <v>0</v>
      </c>
      <c r="BR1403" s="140"/>
      <c r="BS1403" s="140"/>
      <c r="BT1403" s="140"/>
      <c r="BU1403" s="141"/>
      <c r="BV1403" s="140"/>
      <c r="BW1403" s="153">
        <f t="shared" si="562"/>
        <v>4560</v>
      </c>
    </row>
    <row r="1404" s="129" customFormat="1" spans="1:75">
      <c r="A1404" s="170">
        <v>1459</v>
      </c>
      <c r="B1404" s="171">
        <v>46073</v>
      </c>
      <c r="C1404" s="153" t="s">
        <v>99</v>
      </c>
      <c r="D1404" s="130" t="str">
        <f t="shared" si="593"/>
        <v>CG</v>
      </c>
      <c r="E1404" s="172" t="s">
        <v>110</v>
      </c>
      <c r="F1404" s="172" t="s">
        <v>111</v>
      </c>
      <c r="G1404" s="173" t="s">
        <v>115</v>
      </c>
      <c r="H1404" s="173" t="s">
        <v>117</v>
      </c>
      <c r="I1404" s="173" t="s">
        <v>162</v>
      </c>
      <c r="J1404" s="105">
        <v>200261</v>
      </c>
      <c r="K1404" s="197" t="str">
        <f>VLOOKUP(J1404,'[3]Item List (3)'!A$1:B$110000,2,FALSE)</f>
        <v>OR.211 YY4 </v>
      </c>
      <c r="L1404" s="105">
        <v>260201002</v>
      </c>
      <c r="M1404" s="198" t="str">
        <f t="shared" si="579"/>
        <v>OR</v>
      </c>
      <c r="N1404" s="153"/>
      <c r="O1404" s="199" t="str">
        <f t="shared" si="580"/>
        <v/>
      </c>
      <c r="P1404" s="153">
        <v>1</v>
      </c>
      <c r="Q1404" s="153">
        <v>1560</v>
      </c>
      <c r="R1404" s="153"/>
      <c r="S1404" s="153"/>
      <c r="T1404" s="153"/>
      <c r="U1404" s="209">
        <f t="shared" si="581"/>
        <v>1560</v>
      </c>
      <c r="V1404" s="153">
        <v>120</v>
      </c>
      <c r="W1404" s="153"/>
      <c r="X1404" s="153"/>
      <c r="Y1404" s="153"/>
      <c r="Z1404" s="153"/>
      <c r="AA1404" s="153"/>
      <c r="AB1404" s="153"/>
      <c r="AC1404" s="153"/>
      <c r="AD1404" s="153"/>
      <c r="AE1404" s="153"/>
      <c r="AF1404" s="153"/>
      <c r="AG1404" s="153"/>
      <c r="AH1404" s="153"/>
      <c r="AI1404" s="153"/>
      <c r="AJ1404" s="153"/>
      <c r="AK1404" s="153"/>
      <c r="AL1404" s="153"/>
      <c r="AM1404" s="153"/>
      <c r="AN1404" s="153"/>
      <c r="AO1404" s="153"/>
      <c r="AP1404" s="153"/>
      <c r="AQ1404" s="153"/>
      <c r="AR1404" s="153"/>
      <c r="AS1404" s="153"/>
      <c r="AT1404" s="153"/>
      <c r="AU1404" s="153"/>
      <c r="AV1404" s="153"/>
      <c r="AW1404" s="153"/>
      <c r="AX1404" s="153"/>
      <c r="AY1404" s="153"/>
      <c r="AZ1404" s="153"/>
      <c r="BA1404" s="153"/>
      <c r="BB1404" s="153"/>
      <c r="BC1404" s="153"/>
      <c r="BD1404" s="153"/>
      <c r="BE1404" s="153"/>
      <c r="BF1404" s="153"/>
      <c r="BG1404" s="223">
        <f t="shared" si="582"/>
        <v>120</v>
      </c>
      <c r="BH1404" s="224">
        <f t="shared" si="583"/>
        <v>2</v>
      </c>
      <c r="BI1404" s="225">
        <f t="shared" si="584"/>
        <v>2</v>
      </c>
      <c r="BJ1404" s="225">
        <f t="shared" si="585"/>
        <v>100</v>
      </c>
      <c r="BK1404" s="226">
        <f t="shared" si="586"/>
        <v>0</v>
      </c>
      <c r="BL1404" s="226">
        <f t="shared" si="587"/>
        <v>100</v>
      </c>
      <c r="BM1404" s="226">
        <f t="shared" si="588"/>
        <v>0</v>
      </c>
      <c r="BN1404" s="237">
        <f t="shared" si="589"/>
        <v>0</v>
      </c>
      <c r="BO1404" s="237">
        <f t="shared" si="590"/>
        <v>0</v>
      </c>
      <c r="BP1404" s="237">
        <f t="shared" si="591"/>
        <v>0</v>
      </c>
      <c r="BQ1404" s="238">
        <f t="shared" si="592"/>
        <v>0</v>
      </c>
      <c r="BR1404" s="140"/>
      <c r="BS1404" s="140"/>
      <c r="BT1404" s="140"/>
      <c r="BU1404" s="141"/>
      <c r="BV1404" s="140"/>
      <c r="BW1404" s="153">
        <f t="shared" si="562"/>
        <v>1560</v>
      </c>
    </row>
    <row r="1405" s="129" customFormat="1" spans="1:75">
      <c r="A1405" s="170">
        <v>1460</v>
      </c>
      <c r="B1405" s="171">
        <v>46073</v>
      </c>
      <c r="C1405" s="153" t="s">
        <v>97</v>
      </c>
      <c r="D1405" s="130" t="str">
        <f t="shared" si="593"/>
        <v>CG</v>
      </c>
      <c r="E1405" s="172" t="s">
        <v>118</v>
      </c>
      <c r="F1405" s="172" t="s">
        <v>111</v>
      </c>
      <c r="G1405" s="173" t="s">
        <v>112</v>
      </c>
      <c r="H1405" s="173" t="s">
        <v>116</v>
      </c>
      <c r="I1405" s="173" t="s">
        <v>182</v>
      </c>
      <c r="J1405" s="105">
        <v>208557.1</v>
      </c>
      <c r="K1405" s="197" t="str">
        <f>VLOOKUP(J1405,'[3]Item List (3)'!A$1:B$110000,2,FALSE)</f>
        <v>OR 22211 SPL </v>
      </c>
      <c r="L1405" s="105">
        <v>250928012</v>
      </c>
      <c r="M1405" s="198" t="str">
        <f t="shared" si="579"/>
        <v>OR</v>
      </c>
      <c r="N1405" s="153"/>
      <c r="O1405" s="199" t="str">
        <f t="shared" si="580"/>
        <v/>
      </c>
      <c r="P1405" s="153">
        <v>1</v>
      </c>
      <c r="Q1405" s="153">
        <v>500</v>
      </c>
      <c r="R1405" s="153"/>
      <c r="S1405" s="153"/>
      <c r="T1405" s="153"/>
      <c r="U1405" s="209">
        <f t="shared" si="581"/>
        <v>500</v>
      </c>
      <c r="V1405" s="153">
        <v>60</v>
      </c>
      <c r="W1405" s="153"/>
      <c r="X1405" s="153"/>
      <c r="Y1405" s="153"/>
      <c r="Z1405" s="153"/>
      <c r="AA1405" s="153"/>
      <c r="AB1405" s="153"/>
      <c r="AC1405" s="153"/>
      <c r="AD1405" s="153"/>
      <c r="AE1405" s="153"/>
      <c r="AF1405" s="153"/>
      <c r="AG1405" s="153"/>
      <c r="AH1405" s="153"/>
      <c r="AI1405" s="153"/>
      <c r="AJ1405" s="153"/>
      <c r="AK1405" s="153"/>
      <c r="AL1405" s="153"/>
      <c r="AM1405" s="153"/>
      <c r="AN1405" s="153"/>
      <c r="AO1405" s="153"/>
      <c r="AP1405" s="153">
        <v>60</v>
      </c>
      <c r="AQ1405" s="153"/>
      <c r="AR1405" s="153"/>
      <c r="AS1405" s="153"/>
      <c r="AT1405" s="153"/>
      <c r="AU1405" s="153"/>
      <c r="AV1405" s="153"/>
      <c r="AW1405" s="153"/>
      <c r="AX1405" s="153"/>
      <c r="AY1405" s="153"/>
      <c r="AZ1405" s="153">
        <v>20</v>
      </c>
      <c r="BA1405" s="153"/>
      <c r="BB1405" s="153"/>
      <c r="BC1405" s="153"/>
      <c r="BD1405" s="153"/>
      <c r="BE1405" s="153"/>
      <c r="BF1405" s="153"/>
      <c r="BG1405" s="223">
        <f t="shared" si="582"/>
        <v>140</v>
      </c>
      <c r="BH1405" s="224">
        <f t="shared" si="583"/>
        <v>2.33333333333333</v>
      </c>
      <c r="BI1405" s="225">
        <f t="shared" si="584"/>
        <v>1</v>
      </c>
      <c r="BJ1405" s="225">
        <f t="shared" si="585"/>
        <v>42.8571428571429</v>
      </c>
      <c r="BK1405" s="226">
        <f t="shared" si="586"/>
        <v>0</v>
      </c>
      <c r="BL1405" s="226">
        <f t="shared" si="587"/>
        <v>100</v>
      </c>
      <c r="BM1405" s="226">
        <f t="shared" si="588"/>
        <v>0</v>
      </c>
      <c r="BN1405" s="237">
        <f t="shared" si="589"/>
        <v>1</v>
      </c>
      <c r="BO1405" s="237">
        <f t="shared" si="590"/>
        <v>0</v>
      </c>
      <c r="BP1405" s="237">
        <f t="shared" si="591"/>
        <v>0.333333333333333</v>
      </c>
      <c r="BQ1405" s="238">
        <f t="shared" si="592"/>
        <v>0</v>
      </c>
      <c r="BR1405" s="140"/>
      <c r="BS1405" s="140"/>
      <c r="BT1405" s="140"/>
      <c r="BU1405" s="141"/>
      <c r="BV1405" s="140"/>
      <c r="BW1405" s="153">
        <f t="shared" si="562"/>
        <v>500</v>
      </c>
    </row>
    <row r="1406" s="129" customFormat="1" spans="1:75">
      <c r="A1406" s="170">
        <v>1461</v>
      </c>
      <c r="B1406" s="171">
        <v>46073</v>
      </c>
      <c r="C1406" s="153" t="s">
        <v>97</v>
      </c>
      <c r="D1406" s="130" t="str">
        <f t="shared" si="593"/>
        <v>CG</v>
      </c>
      <c r="E1406" s="172" t="s">
        <v>118</v>
      </c>
      <c r="F1406" s="172" t="s">
        <v>114</v>
      </c>
      <c r="G1406" s="173" t="s">
        <v>112</v>
      </c>
      <c r="H1406" s="173" t="s">
        <v>116</v>
      </c>
      <c r="I1406" s="173" t="s">
        <v>182</v>
      </c>
      <c r="J1406" s="105">
        <v>208557.1</v>
      </c>
      <c r="K1406" s="197" t="str">
        <f>VLOOKUP(J1406,'[3]Item List (3)'!A$1:B$110000,2,FALSE)</f>
        <v>OR 22211 SPL </v>
      </c>
      <c r="L1406" s="105">
        <v>250928012</v>
      </c>
      <c r="M1406" s="198" t="str">
        <f t="shared" si="579"/>
        <v>OR</v>
      </c>
      <c r="N1406" s="153"/>
      <c r="O1406" s="199" t="str">
        <f t="shared" si="580"/>
        <v/>
      </c>
      <c r="P1406" s="153">
        <v>2</v>
      </c>
      <c r="Q1406" s="153">
        <v>1108</v>
      </c>
      <c r="R1406" s="153"/>
      <c r="S1406" s="153"/>
      <c r="T1406" s="153"/>
      <c r="U1406" s="209">
        <f t="shared" si="581"/>
        <v>1108</v>
      </c>
      <c r="V1406" s="153">
        <v>60</v>
      </c>
      <c r="W1406" s="153"/>
      <c r="X1406" s="153"/>
      <c r="Y1406" s="153"/>
      <c r="Z1406" s="153"/>
      <c r="AA1406" s="153"/>
      <c r="AB1406" s="153"/>
      <c r="AC1406" s="153"/>
      <c r="AD1406" s="153"/>
      <c r="AE1406" s="153"/>
      <c r="AF1406" s="153"/>
      <c r="AG1406" s="153"/>
      <c r="AH1406" s="153"/>
      <c r="AI1406" s="153"/>
      <c r="AJ1406" s="153"/>
      <c r="AK1406" s="153"/>
      <c r="AL1406" s="153"/>
      <c r="AM1406" s="153"/>
      <c r="AN1406" s="153"/>
      <c r="AO1406" s="153"/>
      <c r="AP1406" s="153"/>
      <c r="AQ1406" s="153"/>
      <c r="AR1406" s="153"/>
      <c r="AS1406" s="153"/>
      <c r="AT1406" s="153"/>
      <c r="AU1406" s="153"/>
      <c r="AV1406" s="153"/>
      <c r="AW1406" s="153"/>
      <c r="AX1406" s="153"/>
      <c r="AY1406" s="153"/>
      <c r="AZ1406" s="153"/>
      <c r="BA1406" s="153"/>
      <c r="BB1406" s="153"/>
      <c r="BC1406" s="153"/>
      <c r="BD1406" s="153"/>
      <c r="BE1406" s="153"/>
      <c r="BF1406" s="153"/>
      <c r="BG1406" s="223">
        <f t="shared" si="582"/>
        <v>60</v>
      </c>
      <c r="BH1406" s="224">
        <f t="shared" si="583"/>
        <v>1</v>
      </c>
      <c r="BI1406" s="225">
        <f t="shared" si="584"/>
        <v>1</v>
      </c>
      <c r="BJ1406" s="225">
        <f t="shared" si="585"/>
        <v>100</v>
      </c>
      <c r="BK1406" s="226">
        <f t="shared" si="586"/>
        <v>0</v>
      </c>
      <c r="BL1406" s="226">
        <f t="shared" si="587"/>
        <v>100</v>
      </c>
      <c r="BM1406" s="226">
        <f t="shared" si="588"/>
        <v>0</v>
      </c>
      <c r="BN1406" s="237">
        <f t="shared" si="589"/>
        <v>0</v>
      </c>
      <c r="BO1406" s="237">
        <f t="shared" si="590"/>
        <v>0</v>
      </c>
      <c r="BP1406" s="237">
        <f t="shared" si="591"/>
        <v>0</v>
      </c>
      <c r="BQ1406" s="238">
        <f t="shared" si="592"/>
        <v>0</v>
      </c>
      <c r="BR1406" s="140"/>
      <c r="BS1406" s="140"/>
      <c r="BT1406" s="140"/>
      <c r="BU1406" s="141"/>
      <c r="BV1406" s="140"/>
      <c r="BW1406" s="153">
        <f t="shared" si="562"/>
        <v>2216</v>
      </c>
    </row>
    <row r="1407" s="129" customFormat="1" spans="1:75">
      <c r="A1407" s="170">
        <v>1462</v>
      </c>
      <c r="B1407" s="171">
        <v>46073</v>
      </c>
      <c r="C1407" s="153" t="s">
        <v>97</v>
      </c>
      <c r="D1407" s="130" t="str">
        <f t="shared" si="593"/>
        <v>CG</v>
      </c>
      <c r="E1407" s="172" t="s">
        <v>118</v>
      </c>
      <c r="F1407" s="172" t="s">
        <v>114</v>
      </c>
      <c r="G1407" s="173" t="s">
        <v>112</v>
      </c>
      <c r="H1407" s="173" t="s">
        <v>116</v>
      </c>
      <c r="I1407" s="173" t="s">
        <v>182</v>
      </c>
      <c r="J1407" s="105">
        <v>104246</v>
      </c>
      <c r="K1407" s="197" t="str">
        <f>VLOOKUP(J1407,'[3]Item List (3)'!A$1:B$110000,2,FALSE)</f>
        <v>IN. 208</v>
      </c>
      <c r="L1407" s="105"/>
      <c r="M1407" s="198" t="str">
        <f t="shared" si="579"/>
        <v>IR</v>
      </c>
      <c r="N1407" s="153"/>
      <c r="O1407" s="199" t="str">
        <f t="shared" si="580"/>
        <v/>
      </c>
      <c r="P1407" s="153">
        <v>1</v>
      </c>
      <c r="Q1407" s="153">
        <v>4060</v>
      </c>
      <c r="R1407" s="153"/>
      <c r="S1407" s="153"/>
      <c r="T1407" s="153"/>
      <c r="U1407" s="209">
        <f t="shared" si="581"/>
        <v>4060</v>
      </c>
      <c r="V1407" s="153">
        <v>190</v>
      </c>
      <c r="W1407" s="153">
        <v>90</v>
      </c>
      <c r="X1407" s="153"/>
      <c r="Y1407" s="153"/>
      <c r="Z1407" s="153"/>
      <c r="AA1407" s="153"/>
      <c r="AB1407" s="153"/>
      <c r="AC1407" s="153"/>
      <c r="AD1407" s="153"/>
      <c r="AE1407" s="153"/>
      <c r="AF1407" s="153"/>
      <c r="AG1407" s="153"/>
      <c r="AH1407" s="153"/>
      <c r="AI1407" s="153"/>
      <c r="AJ1407" s="153"/>
      <c r="AK1407" s="153"/>
      <c r="AL1407" s="153"/>
      <c r="AM1407" s="153"/>
      <c r="AN1407" s="153"/>
      <c r="AO1407" s="153"/>
      <c r="AP1407" s="153"/>
      <c r="AQ1407" s="153"/>
      <c r="AR1407" s="153"/>
      <c r="AS1407" s="153"/>
      <c r="AT1407" s="153"/>
      <c r="AU1407" s="153"/>
      <c r="AV1407" s="153"/>
      <c r="AW1407" s="153"/>
      <c r="AX1407" s="153"/>
      <c r="AY1407" s="153"/>
      <c r="AZ1407" s="153"/>
      <c r="BA1407" s="153"/>
      <c r="BB1407" s="153"/>
      <c r="BC1407" s="153"/>
      <c r="BD1407" s="153"/>
      <c r="BE1407" s="153"/>
      <c r="BF1407" s="153"/>
      <c r="BG1407" s="223">
        <f t="shared" si="582"/>
        <v>280</v>
      </c>
      <c r="BH1407" s="224">
        <f t="shared" si="583"/>
        <v>4.66666666666667</v>
      </c>
      <c r="BI1407" s="225">
        <f t="shared" si="584"/>
        <v>3.16666666666667</v>
      </c>
      <c r="BJ1407" s="225">
        <f t="shared" si="585"/>
        <v>67.8571428571429</v>
      </c>
      <c r="BK1407" s="226">
        <f t="shared" si="586"/>
        <v>0</v>
      </c>
      <c r="BL1407" s="226">
        <f t="shared" si="587"/>
        <v>100</v>
      </c>
      <c r="BM1407" s="226">
        <f t="shared" si="588"/>
        <v>0</v>
      </c>
      <c r="BN1407" s="237">
        <f t="shared" si="589"/>
        <v>1.5</v>
      </c>
      <c r="BO1407" s="237">
        <f t="shared" si="590"/>
        <v>0</v>
      </c>
      <c r="BP1407" s="237">
        <f t="shared" si="591"/>
        <v>0</v>
      </c>
      <c r="BQ1407" s="238">
        <f t="shared" si="592"/>
        <v>0</v>
      </c>
      <c r="BR1407" s="140"/>
      <c r="BS1407" s="140"/>
      <c r="BT1407" s="140"/>
      <c r="BU1407" s="141"/>
      <c r="BV1407" s="140"/>
      <c r="BW1407" s="153">
        <f t="shared" si="562"/>
        <v>4060</v>
      </c>
    </row>
    <row r="1408" s="129" customFormat="1" spans="1:75">
      <c r="A1408" s="170">
        <v>1463</v>
      </c>
      <c r="B1408" s="171">
        <v>46073</v>
      </c>
      <c r="C1408" s="153" t="s">
        <v>99</v>
      </c>
      <c r="D1408" s="130" t="str">
        <f t="shared" si="593"/>
        <v>CG</v>
      </c>
      <c r="E1408" s="172" t="s">
        <v>118</v>
      </c>
      <c r="F1408" s="172" t="s">
        <v>114</v>
      </c>
      <c r="G1408" s="173" t="s">
        <v>112</v>
      </c>
      <c r="H1408" s="173" t="s">
        <v>113</v>
      </c>
      <c r="I1408" s="173" t="s">
        <v>107</v>
      </c>
      <c r="J1408" s="105">
        <v>104246</v>
      </c>
      <c r="K1408" s="197" t="str">
        <f>VLOOKUP(J1408,'[3]Item List (3)'!A$1:B$110000,2,FALSE)</f>
        <v>IN. 208</v>
      </c>
      <c r="L1408" s="105">
        <v>260129016</v>
      </c>
      <c r="M1408" s="198" t="str">
        <f t="shared" si="579"/>
        <v>IR</v>
      </c>
      <c r="N1408" s="153"/>
      <c r="O1408" s="199" t="str">
        <f t="shared" si="580"/>
        <v/>
      </c>
      <c r="P1408" s="153">
        <v>1</v>
      </c>
      <c r="Q1408" s="153">
        <v>2703</v>
      </c>
      <c r="R1408" s="153"/>
      <c r="S1408" s="153"/>
      <c r="T1408" s="153"/>
      <c r="U1408" s="209">
        <f t="shared" si="581"/>
        <v>2703</v>
      </c>
      <c r="V1408" s="153">
        <v>150</v>
      </c>
      <c r="W1408" s="153"/>
      <c r="X1408" s="153"/>
      <c r="Y1408" s="153"/>
      <c r="Z1408" s="153"/>
      <c r="AA1408" s="153"/>
      <c r="AB1408" s="153"/>
      <c r="AC1408" s="153"/>
      <c r="AD1408" s="153"/>
      <c r="AE1408" s="153"/>
      <c r="AF1408" s="153"/>
      <c r="AG1408" s="153"/>
      <c r="AH1408" s="153"/>
      <c r="AI1408" s="153"/>
      <c r="AJ1408" s="153"/>
      <c r="AK1408" s="153"/>
      <c r="AL1408" s="153"/>
      <c r="AM1408" s="153"/>
      <c r="AN1408" s="153"/>
      <c r="AO1408" s="153"/>
      <c r="AP1408" s="153"/>
      <c r="AQ1408" s="153">
        <v>30</v>
      </c>
      <c r="AR1408" s="153">
        <v>300</v>
      </c>
      <c r="AS1408" s="153"/>
      <c r="AT1408" s="153"/>
      <c r="AU1408" s="153"/>
      <c r="AV1408" s="153"/>
      <c r="AW1408" s="153"/>
      <c r="AX1408" s="153"/>
      <c r="AY1408" s="153"/>
      <c r="AZ1408" s="153"/>
      <c r="BA1408" s="153"/>
      <c r="BB1408" s="153"/>
      <c r="BC1408" s="153"/>
      <c r="BD1408" s="153"/>
      <c r="BE1408" s="153"/>
      <c r="BF1408" s="153"/>
      <c r="BG1408" s="223">
        <f t="shared" si="582"/>
        <v>480</v>
      </c>
      <c r="BH1408" s="224">
        <f t="shared" si="583"/>
        <v>8</v>
      </c>
      <c r="BI1408" s="225">
        <f t="shared" si="584"/>
        <v>2.5</v>
      </c>
      <c r="BJ1408" s="225">
        <f t="shared" si="585"/>
        <v>31.25</v>
      </c>
      <c r="BK1408" s="226">
        <f t="shared" si="586"/>
        <v>0</v>
      </c>
      <c r="BL1408" s="226">
        <f t="shared" si="587"/>
        <v>100</v>
      </c>
      <c r="BM1408" s="226">
        <f t="shared" si="588"/>
        <v>0</v>
      </c>
      <c r="BN1408" s="237">
        <f t="shared" si="589"/>
        <v>0</v>
      </c>
      <c r="BO1408" s="237">
        <f t="shared" si="590"/>
        <v>0</v>
      </c>
      <c r="BP1408" s="237">
        <f t="shared" si="591"/>
        <v>5.5</v>
      </c>
      <c r="BQ1408" s="238">
        <f t="shared" si="592"/>
        <v>0</v>
      </c>
      <c r="BR1408" s="140"/>
      <c r="BS1408" s="140"/>
      <c r="BT1408" s="140"/>
      <c r="BU1408" s="141"/>
      <c r="BV1408" s="140"/>
      <c r="BW1408" s="153">
        <f t="shared" si="562"/>
        <v>2703</v>
      </c>
    </row>
    <row r="1409" s="129" customFormat="1" spans="1:75">
      <c r="A1409" s="170">
        <v>1464</v>
      </c>
      <c r="B1409" s="171">
        <v>46073</v>
      </c>
      <c r="C1409" s="153" t="s">
        <v>97</v>
      </c>
      <c r="D1409" s="130" t="str">
        <f t="shared" si="593"/>
        <v>CG</v>
      </c>
      <c r="E1409" s="172" t="s">
        <v>119</v>
      </c>
      <c r="F1409" s="172"/>
      <c r="G1409" s="173"/>
      <c r="H1409" s="173"/>
      <c r="I1409" s="173"/>
      <c r="J1409" s="105"/>
      <c r="K1409" s="197" t="e">
        <f>VLOOKUP(J1409,'[3]Item List (3)'!A$1:B$110000,2,FALSE)</f>
        <v>#N/A</v>
      </c>
      <c r="L1409" s="105"/>
      <c r="M1409" s="198" t="str">
        <f t="shared" si="579"/>
        <v>IR</v>
      </c>
      <c r="N1409" s="153"/>
      <c r="O1409" s="199" t="str">
        <f t="shared" si="580"/>
        <v/>
      </c>
      <c r="P1409" s="153"/>
      <c r="Q1409" s="153"/>
      <c r="R1409" s="153"/>
      <c r="S1409" s="153"/>
      <c r="T1409" s="153"/>
      <c r="U1409" s="209">
        <f t="shared" si="581"/>
        <v>0</v>
      </c>
      <c r="V1409" s="153"/>
      <c r="W1409" s="153"/>
      <c r="X1409" s="153"/>
      <c r="Y1409" s="153"/>
      <c r="Z1409" s="153"/>
      <c r="AA1409" s="153"/>
      <c r="AB1409" s="153"/>
      <c r="AC1409" s="153"/>
      <c r="AD1409" s="153"/>
      <c r="AE1409" s="153"/>
      <c r="AF1409" s="153"/>
      <c r="AG1409" s="153"/>
      <c r="AH1409" s="153"/>
      <c r="AI1409" s="153"/>
      <c r="AJ1409" s="153"/>
      <c r="AK1409" s="153"/>
      <c r="AL1409" s="153"/>
      <c r="AM1409" s="153"/>
      <c r="AN1409" s="153"/>
      <c r="AO1409" s="153"/>
      <c r="AP1409" s="153"/>
      <c r="AQ1409" s="153"/>
      <c r="AR1409" s="153">
        <v>480</v>
      </c>
      <c r="AS1409" s="153"/>
      <c r="AT1409" s="153"/>
      <c r="AU1409" s="153"/>
      <c r="AV1409" s="153"/>
      <c r="AW1409" s="153"/>
      <c r="AX1409" s="153"/>
      <c r="AY1409" s="153"/>
      <c r="AZ1409" s="153"/>
      <c r="BA1409" s="153"/>
      <c r="BB1409" s="153"/>
      <c r="BC1409" s="153"/>
      <c r="BD1409" s="153"/>
      <c r="BE1409" s="153"/>
      <c r="BF1409" s="153"/>
      <c r="BG1409" s="223">
        <f t="shared" si="582"/>
        <v>480</v>
      </c>
      <c r="BH1409" s="224">
        <f t="shared" si="583"/>
        <v>8</v>
      </c>
      <c r="BI1409" s="225">
        <f t="shared" si="584"/>
        <v>0</v>
      </c>
      <c r="BJ1409" s="225">
        <f t="shared" si="585"/>
        <v>0</v>
      </c>
      <c r="BK1409" s="226">
        <f t="shared" si="586"/>
        <v>0</v>
      </c>
      <c r="BL1409" s="226">
        <f t="shared" si="587"/>
        <v>0</v>
      </c>
      <c r="BM1409" s="226">
        <f t="shared" si="588"/>
        <v>0</v>
      </c>
      <c r="BN1409" s="237">
        <f t="shared" si="589"/>
        <v>0</v>
      </c>
      <c r="BO1409" s="237">
        <f t="shared" si="590"/>
        <v>0</v>
      </c>
      <c r="BP1409" s="237">
        <f t="shared" si="591"/>
        <v>8</v>
      </c>
      <c r="BQ1409" s="238">
        <f t="shared" si="592"/>
        <v>0</v>
      </c>
      <c r="BR1409" s="140"/>
      <c r="BS1409" s="140"/>
      <c r="BT1409" s="140"/>
      <c r="BU1409" s="141"/>
      <c r="BV1409" s="140"/>
      <c r="BW1409" s="153">
        <f t="shared" si="562"/>
        <v>0</v>
      </c>
    </row>
    <row r="1410" s="129" customFormat="1" spans="1:75">
      <c r="A1410" s="170">
        <v>1465</v>
      </c>
      <c r="B1410" s="171">
        <v>46073</v>
      </c>
      <c r="C1410" s="153" t="s">
        <v>99</v>
      </c>
      <c r="D1410" s="130" t="str">
        <f t="shared" si="593"/>
        <v>CG</v>
      </c>
      <c r="E1410" s="172" t="s">
        <v>119</v>
      </c>
      <c r="F1410" s="172"/>
      <c r="G1410" s="173"/>
      <c r="H1410" s="173"/>
      <c r="I1410" s="173"/>
      <c r="J1410" s="105"/>
      <c r="K1410" s="197" t="e">
        <f>VLOOKUP(J1410,'[3]Item List (3)'!A$1:B$110000,2,FALSE)</f>
        <v>#N/A</v>
      </c>
      <c r="L1410" s="105"/>
      <c r="M1410" s="198" t="str">
        <f t="shared" si="579"/>
        <v>IR</v>
      </c>
      <c r="N1410" s="153"/>
      <c r="O1410" s="199" t="str">
        <f t="shared" si="580"/>
        <v/>
      </c>
      <c r="P1410" s="153"/>
      <c r="Q1410" s="153"/>
      <c r="R1410" s="153"/>
      <c r="S1410" s="153"/>
      <c r="T1410" s="153"/>
      <c r="U1410" s="209">
        <f t="shared" si="581"/>
        <v>0</v>
      </c>
      <c r="V1410" s="153"/>
      <c r="W1410" s="153"/>
      <c r="X1410" s="153"/>
      <c r="Y1410" s="153"/>
      <c r="Z1410" s="153"/>
      <c r="AA1410" s="153"/>
      <c r="AB1410" s="153"/>
      <c r="AC1410" s="153"/>
      <c r="AD1410" s="153"/>
      <c r="AE1410" s="153"/>
      <c r="AF1410" s="153"/>
      <c r="AG1410" s="153"/>
      <c r="AH1410" s="153"/>
      <c r="AI1410" s="153"/>
      <c r="AJ1410" s="153"/>
      <c r="AK1410" s="153"/>
      <c r="AL1410" s="153"/>
      <c r="AM1410" s="153"/>
      <c r="AN1410" s="153"/>
      <c r="AO1410" s="153"/>
      <c r="AP1410" s="153"/>
      <c r="AQ1410" s="153"/>
      <c r="AR1410" s="153">
        <v>480</v>
      </c>
      <c r="AS1410" s="153"/>
      <c r="AT1410" s="153"/>
      <c r="AU1410" s="153"/>
      <c r="AV1410" s="153"/>
      <c r="AW1410" s="153"/>
      <c r="AX1410" s="153"/>
      <c r="AY1410" s="153"/>
      <c r="AZ1410" s="153"/>
      <c r="BA1410" s="153"/>
      <c r="BB1410" s="153"/>
      <c r="BC1410" s="153"/>
      <c r="BD1410" s="153"/>
      <c r="BE1410" s="153"/>
      <c r="BF1410" s="153"/>
      <c r="BG1410" s="223">
        <f t="shared" si="582"/>
        <v>480</v>
      </c>
      <c r="BH1410" s="224">
        <f t="shared" si="583"/>
        <v>8</v>
      </c>
      <c r="BI1410" s="225">
        <f t="shared" si="584"/>
        <v>0</v>
      </c>
      <c r="BJ1410" s="225">
        <f t="shared" si="585"/>
        <v>0</v>
      </c>
      <c r="BK1410" s="226">
        <f t="shared" si="586"/>
        <v>0</v>
      </c>
      <c r="BL1410" s="226">
        <f t="shared" si="587"/>
        <v>0</v>
      </c>
      <c r="BM1410" s="226">
        <f t="shared" si="588"/>
        <v>0</v>
      </c>
      <c r="BN1410" s="237">
        <f t="shared" si="589"/>
        <v>0</v>
      </c>
      <c r="BO1410" s="237">
        <f t="shared" si="590"/>
        <v>0</v>
      </c>
      <c r="BP1410" s="237">
        <f t="shared" si="591"/>
        <v>8</v>
      </c>
      <c r="BQ1410" s="238">
        <f t="shared" si="592"/>
        <v>0</v>
      </c>
      <c r="BR1410" s="140"/>
      <c r="BS1410" s="140"/>
      <c r="BT1410" s="140"/>
      <c r="BU1410" s="141"/>
      <c r="BV1410" s="140"/>
      <c r="BW1410" s="153">
        <f t="shared" si="562"/>
        <v>0</v>
      </c>
    </row>
    <row r="1411" s="129" customFormat="1" spans="1:75">
      <c r="A1411" s="170">
        <v>1466</v>
      </c>
      <c r="B1411" s="171">
        <v>46073</v>
      </c>
      <c r="C1411" s="153" t="s">
        <v>97</v>
      </c>
      <c r="D1411" s="130" t="str">
        <f t="shared" si="593"/>
        <v>EG</v>
      </c>
      <c r="E1411" s="172" t="s">
        <v>120</v>
      </c>
      <c r="F1411" s="172" t="s">
        <v>129</v>
      </c>
      <c r="G1411" s="173" t="s">
        <v>124</v>
      </c>
      <c r="H1411" s="173"/>
      <c r="I1411" s="173"/>
      <c r="J1411" s="105">
        <v>100742</v>
      </c>
      <c r="K1411" s="197" t="str">
        <f>VLOOKUP(J1411,'[3]Item List (3)'!A$1:B$110000,2,FALSE)</f>
        <v>IR.IR 32X41X28 </v>
      </c>
      <c r="L1411" s="105">
        <v>260123002</v>
      </c>
      <c r="M1411" s="198" t="str">
        <f t="shared" si="579"/>
        <v>IR</v>
      </c>
      <c r="N1411" s="153">
        <v>30</v>
      </c>
      <c r="O1411" s="199">
        <f t="shared" si="580"/>
        <v>120</v>
      </c>
      <c r="P1411" s="153">
        <v>1</v>
      </c>
      <c r="Q1411" s="153">
        <v>225</v>
      </c>
      <c r="R1411" s="153">
        <v>5</v>
      </c>
      <c r="S1411" s="153"/>
      <c r="T1411" s="153"/>
      <c r="U1411" s="209">
        <f t="shared" si="581"/>
        <v>225</v>
      </c>
      <c r="V1411" s="153">
        <v>120</v>
      </c>
      <c r="W1411" s="153"/>
      <c r="X1411" s="153"/>
      <c r="Y1411" s="153"/>
      <c r="Z1411" s="153"/>
      <c r="AA1411" s="153"/>
      <c r="AB1411" s="153"/>
      <c r="AC1411" s="153"/>
      <c r="AD1411" s="153"/>
      <c r="AE1411" s="153"/>
      <c r="AF1411" s="153"/>
      <c r="AG1411" s="153"/>
      <c r="AH1411" s="153"/>
      <c r="AI1411" s="153"/>
      <c r="AJ1411" s="153"/>
      <c r="AK1411" s="153"/>
      <c r="AL1411" s="153"/>
      <c r="AM1411" s="153"/>
      <c r="AN1411" s="153"/>
      <c r="AO1411" s="153"/>
      <c r="AP1411" s="153"/>
      <c r="AQ1411" s="153"/>
      <c r="AR1411" s="153">
        <v>360</v>
      </c>
      <c r="AS1411" s="153"/>
      <c r="AT1411" s="153"/>
      <c r="AU1411" s="153"/>
      <c r="AV1411" s="153"/>
      <c r="AW1411" s="153"/>
      <c r="AX1411" s="153"/>
      <c r="AY1411" s="153"/>
      <c r="AZ1411" s="153"/>
      <c r="BA1411" s="153"/>
      <c r="BB1411" s="153"/>
      <c r="BC1411" s="153"/>
      <c r="BD1411" s="153"/>
      <c r="BE1411" s="153"/>
      <c r="BF1411" s="153"/>
      <c r="BG1411" s="223">
        <f t="shared" si="582"/>
        <v>480</v>
      </c>
      <c r="BH1411" s="224">
        <f t="shared" si="583"/>
        <v>8</v>
      </c>
      <c r="BI1411" s="225">
        <f t="shared" si="584"/>
        <v>2</v>
      </c>
      <c r="BJ1411" s="225">
        <f t="shared" si="585"/>
        <v>25</v>
      </c>
      <c r="BK1411" s="226">
        <f t="shared" si="586"/>
        <v>93.75</v>
      </c>
      <c r="BL1411" s="226">
        <f t="shared" si="587"/>
        <v>97.7777777777778</v>
      </c>
      <c r="BM1411" s="226">
        <f t="shared" si="588"/>
        <v>22.9166666666667</v>
      </c>
      <c r="BN1411" s="237">
        <f t="shared" si="589"/>
        <v>0</v>
      </c>
      <c r="BO1411" s="237">
        <f t="shared" si="590"/>
        <v>960</v>
      </c>
      <c r="BP1411" s="237">
        <f t="shared" si="591"/>
        <v>6</v>
      </c>
      <c r="BQ1411" s="238">
        <f t="shared" si="592"/>
        <v>720</v>
      </c>
      <c r="BR1411" s="140"/>
      <c r="BS1411" s="140"/>
      <c r="BT1411" s="140"/>
      <c r="BU1411" s="141"/>
      <c r="BV1411" s="140"/>
      <c r="BW1411" s="153">
        <f t="shared" si="562"/>
        <v>225</v>
      </c>
    </row>
    <row r="1412" s="129" customFormat="1" spans="1:75">
      <c r="A1412" s="170">
        <v>1467</v>
      </c>
      <c r="B1412" s="171">
        <v>46073</v>
      </c>
      <c r="C1412" s="153" t="s">
        <v>99</v>
      </c>
      <c r="D1412" s="130" t="str">
        <f t="shared" si="593"/>
        <v>EG</v>
      </c>
      <c r="E1412" s="172" t="s">
        <v>120</v>
      </c>
      <c r="F1412" s="172" t="s">
        <v>129</v>
      </c>
      <c r="G1412" s="173" t="s">
        <v>124</v>
      </c>
      <c r="H1412" s="173"/>
      <c r="I1412" s="173"/>
      <c r="J1412" s="105">
        <v>100742</v>
      </c>
      <c r="K1412" s="197" t="str">
        <f>VLOOKUP(J1412,'[3]Item List (3)'!A$1:B$110000,2,FALSE)</f>
        <v>IR.IR 32X41X28 </v>
      </c>
      <c r="L1412" s="105">
        <v>260123002</v>
      </c>
      <c r="M1412" s="198" t="str">
        <f t="shared" si="579"/>
        <v>IR</v>
      </c>
      <c r="N1412" s="153">
        <v>30</v>
      </c>
      <c r="O1412" s="199">
        <f t="shared" si="580"/>
        <v>120</v>
      </c>
      <c r="P1412" s="153">
        <v>1</v>
      </c>
      <c r="Q1412" s="153">
        <v>278</v>
      </c>
      <c r="R1412" s="153"/>
      <c r="S1412" s="153"/>
      <c r="T1412" s="153"/>
      <c r="U1412" s="209">
        <f t="shared" si="581"/>
        <v>278</v>
      </c>
      <c r="V1412" s="153">
        <v>150</v>
      </c>
      <c r="W1412" s="153"/>
      <c r="X1412" s="153"/>
      <c r="Y1412" s="153"/>
      <c r="Z1412" s="153"/>
      <c r="AA1412" s="153"/>
      <c r="AB1412" s="153"/>
      <c r="AC1412" s="153"/>
      <c r="AD1412" s="153"/>
      <c r="AE1412" s="153"/>
      <c r="AF1412" s="153"/>
      <c r="AG1412" s="153"/>
      <c r="AH1412" s="153"/>
      <c r="AI1412" s="153"/>
      <c r="AJ1412" s="153"/>
      <c r="AK1412" s="153"/>
      <c r="AL1412" s="153"/>
      <c r="AM1412" s="153"/>
      <c r="AN1412" s="153"/>
      <c r="AO1412" s="153"/>
      <c r="AP1412" s="153"/>
      <c r="AQ1412" s="153"/>
      <c r="AR1412" s="153">
        <v>330</v>
      </c>
      <c r="AS1412" s="153"/>
      <c r="AT1412" s="153"/>
      <c r="AU1412" s="153"/>
      <c r="AV1412" s="153"/>
      <c r="AW1412" s="153"/>
      <c r="AX1412" s="153"/>
      <c r="AY1412" s="153"/>
      <c r="AZ1412" s="153"/>
      <c r="BA1412" s="153"/>
      <c r="BB1412" s="153"/>
      <c r="BC1412" s="153"/>
      <c r="BD1412" s="153"/>
      <c r="BE1412" s="153"/>
      <c r="BF1412" s="153"/>
      <c r="BG1412" s="223">
        <f t="shared" si="582"/>
        <v>480</v>
      </c>
      <c r="BH1412" s="224">
        <f t="shared" si="583"/>
        <v>8</v>
      </c>
      <c r="BI1412" s="225">
        <f t="shared" si="584"/>
        <v>2.5</v>
      </c>
      <c r="BJ1412" s="225">
        <f t="shared" si="585"/>
        <v>31.25</v>
      </c>
      <c r="BK1412" s="226">
        <f t="shared" si="586"/>
        <v>92.6666666666667</v>
      </c>
      <c r="BL1412" s="226">
        <f t="shared" si="587"/>
        <v>100</v>
      </c>
      <c r="BM1412" s="226">
        <f t="shared" si="588"/>
        <v>28.9583333333333</v>
      </c>
      <c r="BN1412" s="237">
        <f t="shared" si="589"/>
        <v>0</v>
      </c>
      <c r="BO1412" s="237">
        <f t="shared" si="590"/>
        <v>960</v>
      </c>
      <c r="BP1412" s="237">
        <f t="shared" si="591"/>
        <v>5.5</v>
      </c>
      <c r="BQ1412" s="238">
        <f t="shared" si="592"/>
        <v>660</v>
      </c>
      <c r="BR1412" s="140"/>
      <c r="BS1412" s="140"/>
      <c r="BT1412" s="140"/>
      <c r="BU1412" s="141"/>
      <c r="BV1412" s="140"/>
      <c r="BW1412" s="153">
        <f t="shared" si="562"/>
        <v>278</v>
      </c>
    </row>
    <row r="1413" s="129" customFormat="1" spans="1:75">
      <c r="A1413" s="170">
        <v>1468</v>
      </c>
      <c r="B1413" s="171">
        <v>46073</v>
      </c>
      <c r="C1413" s="153" t="s">
        <v>97</v>
      </c>
      <c r="D1413" s="130" t="str">
        <f t="shared" si="593"/>
        <v>EG</v>
      </c>
      <c r="E1413" s="172" t="s">
        <v>121</v>
      </c>
      <c r="F1413" s="172" t="s">
        <v>122</v>
      </c>
      <c r="G1413" s="173" t="s">
        <v>154</v>
      </c>
      <c r="H1413" s="173"/>
      <c r="I1413" s="173"/>
      <c r="J1413" s="105">
        <v>202102</v>
      </c>
      <c r="K1413" s="197" t="e">
        <f>VLOOKUP(J1413,'[3]Item List (3)'!A$1:B$110000,2,FALSE)</f>
        <v>#N/A</v>
      </c>
      <c r="L1413" s="105">
        <v>260120008</v>
      </c>
      <c r="M1413" s="198" t="str">
        <f t="shared" si="579"/>
        <v>OR</v>
      </c>
      <c r="N1413" s="153">
        <v>80</v>
      </c>
      <c r="O1413" s="199">
        <f t="shared" ref="O1413:O1416" si="594">IFERROR(3600/N1413,"")</f>
        <v>45</v>
      </c>
      <c r="P1413" s="153">
        <v>1</v>
      </c>
      <c r="Q1413" s="153">
        <v>29</v>
      </c>
      <c r="R1413" s="153">
        <v>21</v>
      </c>
      <c r="S1413" s="153"/>
      <c r="T1413" s="153"/>
      <c r="U1413" s="209">
        <f t="shared" si="581"/>
        <v>29</v>
      </c>
      <c r="V1413" s="153">
        <v>120</v>
      </c>
      <c r="W1413" s="153"/>
      <c r="X1413" s="153"/>
      <c r="Y1413" s="153"/>
      <c r="Z1413" s="153"/>
      <c r="AA1413" s="153"/>
      <c r="AB1413" s="153"/>
      <c r="AC1413" s="153"/>
      <c r="AD1413" s="153"/>
      <c r="AE1413" s="153"/>
      <c r="AF1413" s="153"/>
      <c r="AG1413" s="153"/>
      <c r="AH1413" s="153"/>
      <c r="AI1413" s="153"/>
      <c r="AJ1413" s="153"/>
      <c r="AK1413" s="153"/>
      <c r="AL1413" s="153"/>
      <c r="AM1413" s="153"/>
      <c r="AN1413" s="153"/>
      <c r="AO1413" s="153"/>
      <c r="AP1413" s="153"/>
      <c r="AQ1413" s="153"/>
      <c r="AR1413" s="153">
        <v>360</v>
      </c>
      <c r="AS1413" s="153"/>
      <c r="AT1413" s="153"/>
      <c r="AU1413" s="153"/>
      <c r="AV1413" s="153"/>
      <c r="AW1413" s="153"/>
      <c r="AX1413" s="153"/>
      <c r="AY1413" s="153"/>
      <c r="AZ1413" s="153"/>
      <c r="BA1413" s="153"/>
      <c r="BB1413" s="153"/>
      <c r="BC1413" s="153"/>
      <c r="BD1413" s="153"/>
      <c r="BE1413" s="153"/>
      <c r="BF1413" s="153"/>
      <c r="BG1413" s="223">
        <f t="shared" si="582"/>
        <v>480</v>
      </c>
      <c r="BH1413" s="224">
        <f t="shared" si="583"/>
        <v>8</v>
      </c>
      <c r="BI1413" s="225">
        <f t="shared" si="584"/>
        <v>2</v>
      </c>
      <c r="BJ1413" s="225">
        <f t="shared" si="585"/>
        <v>25</v>
      </c>
      <c r="BK1413" s="226">
        <f t="shared" si="586"/>
        <v>32.2222222222222</v>
      </c>
      <c r="BL1413" s="226">
        <f t="shared" si="587"/>
        <v>27.5862068965517</v>
      </c>
      <c r="BM1413" s="226">
        <f t="shared" si="588"/>
        <v>2.22222222222222</v>
      </c>
      <c r="BN1413" s="237">
        <f t="shared" si="589"/>
        <v>0</v>
      </c>
      <c r="BO1413" s="237">
        <f t="shared" si="590"/>
        <v>360</v>
      </c>
      <c r="BP1413" s="237">
        <f t="shared" si="591"/>
        <v>6</v>
      </c>
      <c r="BQ1413" s="238">
        <f t="shared" si="592"/>
        <v>270</v>
      </c>
      <c r="BR1413" s="140"/>
      <c r="BS1413" s="140"/>
      <c r="BT1413" s="140"/>
      <c r="BU1413" s="141"/>
      <c r="BV1413" s="140"/>
      <c r="BW1413" s="153">
        <f t="shared" si="562"/>
        <v>29</v>
      </c>
    </row>
    <row r="1414" s="129" customFormat="1" spans="1:75">
      <c r="A1414" s="170">
        <v>1469</v>
      </c>
      <c r="B1414" s="171">
        <v>46073</v>
      </c>
      <c r="C1414" s="153" t="s">
        <v>99</v>
      </c>
      <c r="D1414" s="130" t="str">
        <f t="shared" si="593"/>
        <v>EG</v>
      </c>
      <c r="E1414" s="172" t="s">
        <v>121</v>
      </c>
      <c r="F1414" s="172" t="s">
        <v>122</v>
      </c>
      <c r="G1414" s="173" t="s">
        <v>142</v>
      </c>
      <c r="H1414" s="173"/>
      <c r="I1414" s="173"/>
      <c r="J1414" s="105">
        <v>202102</v>
      </c>
      <c r="K1414" s="197" t="e">
        <f>VLOOKUP(J1414,'[3]Item List (3)'!A$1:B$110000,2,FALSE)</f>
        <v>#N/A</v>
      </c>
      <c r="L1414" s="105">
        <v>260120008</v>
      </c>
      <c r="M1414" s="198" t="str">
        <f t="shared" si="579"/>
        <v>OR</v>
      </c>
      <c r="N1414" s="153">
        <v>80</v>
      </c>
      <c r="O1414" s="199">
        <f t="shared" si="594"/>
        <v>45</v>
      </c>
      <c r="P1414" s="153">
        <v>1</v>
      </c>
      <c r="Q1414" s="153">
        <v>61</v>
      </c>
      <c r="R1414" s="153">
        <v>9</v>
      </c>
      <c r="S1414" s="153"/>
      <c r="T1414" s="153"/>
      <c r="U1414" s="209">
        <f t="shared" si="581"/>
        <v>61</v>
      </c>
      <c r="V1414" s="153">
        <v>120</v>
      </c>
      <c r="W1414" s="153"/>
      <c r="X1414" s="153"/>
      <c r="Y1414" s="153"/>
      <c r="Z1414" s="153"/>
      <c r="AA1414" s="153"/>
      <c r="AB1414" s="153"/>
      <c r="AC1414" s="153"/>
      <c r="AD1414" s="153"/>
      <c r="AE1414" s="153"/>
      <c r="AF1414" s="153"/>
      <c r="AG1414" s="153"/>
      <c r="AH1414" s="153"/>
      <c r="AI1414" s="153"/>
      <c r="AJ1414" s="153"/>
      <c r="AK1414" s="153"/>
      <c r="AL1414" s="153"/>
      <c r="AM1414" s="153"/>
      <c r="AN1414" s="153"/>
      <c r="AO1414" s="153"/>
      <c r="AP1414" s="153"/>
      <c r="AQ1414" s="153"/>
      <c r="AR1414" s="153">
        <v>360</v>
      </c>
      <c r="AS1414" s="153"/>
      <c r="AT1414" s="153"/>
      <c r="AU1414" s="153"/>
      <c r="AV1414" s="153"/>
      <c r="AW1414" s="153"/>
      <c r="AX1414" s="153"/>
      <c r="AY1414" s="153"/>
      <c r="AZ1414" s="153"/>
      <c r="BA1414" s="153"/>
      <c r="BB1414" s="153"/>
      <c r="BC1414" s="153"/>
      <c r="BD1414" s="153"/>
      <c r="BE1414" s="153"/>
      <c r="BF1414" s="153"/>
      <c r="BG1414" s="223">
        <f t="shared" si="582"/>
        <v>480</v>
      </c>
      <c r="BH1414" s="224">
        <f t="shared" si="583"/>
        <v>8</v>
      </c>
      <c r="BI1414" s="225">
        <f t="shared" si="584"/>
        <v>2</v>
      </c>
      <c r="BJ1414" s="225">
        <f t="shared" si="585"/>
        <v>25</v>
      </c>
      <c r="BK1414" s="226">
        <f t="shared" si="586"/>
        <v>67.7777777777778</v>
      </c>
      <c r="BL1414" s="226">
        <f t="shared" si="587"/>
        <v>85.2459016393443</v>
      </c>
      <c r="BM1414" s="226">
        <f t="shared" si="588"/>
        <v>14.4444444444444</v>
      </c>
      <c r="BN1414" s="237">
        <f t="shared" si="589"/>
        <v>0</v>
      </c>
      <c r="BO1414" s="237">
        <f t="shared" si="590"/>
        <v>360</v>
      </c>
      <c r="BP1414" s="237">
        <f t="shared" si="591"/>
        <v>6</v>
      </c>
      <c r="BQ1414" s="238">
        <f t="shared" si="592"/>
        <v>270</v>
      </c>
      <c r="BR1414" s="140"/>
      <c r="BS1414" s="140"/>
      <c r="BT1414" s="140"/>
      <c r="BU1414" s="141"/>
      <c r="BV1414" s="140"/>
      <c r="BW1414" s="153">
        <f t="shared" si="562"/>
        <v>61</v>
      </c>
    </row>
    <row r="1415" s="129" customFormat="1" spans="1:75">
      <c r="A1415" s="170">
        <v>1470</v>
      </c>
      <c r="B1415" s="171">
        <v>46073</v>
      </c>
      <c r="C1415" s="153" t="s">
        <v>97</v>
      </c>
      <c r="D1415" s="130" t="str">
        <f t="shared" si="593"/>
        <v>EG</v>
      </c>
      <c r="E1415" s="172" t="s">
        <v>125</v>
      </c>
      <c r="F1415" s="172" t="s">
        <v>122</v>
      </c>
      <c r="G1415" s="173" t="s">
        <v>157</v>
      </c>
      <c r="H1415" s="173"/>
      <c r="I1415" s="173"/>
      <c r="J1415" s="105">
        <v>208582</v>
      </c>
      <c r="K1415" s="197" t="str">
        <f>VLOOKUP(J1415,'[3]Item List (3)'!A$1:B$110000,2,FALSE)</f>
        <v>WS 81107 </v>
      </c>
      <c r="L1415" s="105">
        <v>260112012</v>
      </c>
      <c r="M1415" s="198" t="str">
        <f t="shared" si="579"/>
        <v>OR</v>
      </c>
      <c r="N1415" s="153">
        <v>40</v>
      </c>
      <c r="O1415" s="199">
        <f t="shared" si="594"/>
        <v>90</v>
      </c>
      <c r="P1415" s="153">
        <v>1</v>
      </c>
      <c r="Q1415" s="153">
        <v>148</v>
      </c>
      <c r="R1415" s="153"/>
      <c r="S1415" s="153"/>
      <c r="T1415" s="153"/>
      <c r="U1415" s="209">
        <f t="shared" si="581"/>
        <v>148</v>
      </c>
      <c r="V1415" s="153">
        <v>120</v>
      </c>
      <c r="W1415" s="153"/>
      <c r="X1415" s="153"/>
      <c r="Y1415" s="153"/>
      <c r="Z1415" s="153"/>
      <c r="AA1415" s="153"/>
      <c r="AB1415" s="153"/>
      <c r="AC1415" s="153"/>
      <c r="AD1415" s="153"/>
      <c r="AE1415" s="153"/>
      <c r="AF1415" s="153"/>
      <c r="AG1415" s="153"/>
      <c r="AH1415" s="153"/>
      <c r="AI1415" s="153"/>
      <c r="AJ1415" s="153"/>
      <c r="AK1415" s="153"/>
      <c r="AL1415" s="153"/>
      <c r="AM1415" s="153"/>
      <c r="AN1415" s="153"/>
      <c r="AO1415" s="153"/>
      <c r="AP1415" s="153"/>
      <c r="AQ1415" s="153"/>
      <c r="AR1415" s="153">
        <v>360</v>
      </c>
      <c r="AS1415" s="153"/>
      <c r="AT1415" s="153"/>
      <c r="AU1415" s="153"/>
      <c r="AV1415" s="153"/>
      <c r="AW1415" s="153"/>
      <c r="AX1415" s="153"/>
      <c r="AY1415" s="153"/>
      <c r="AZ1415" s="153"/>
      <c r="BA1415" s="153"/>
      <c r="BB1415" s="153"/>
      <c r="BC1415" s="153"/>
      <c r="BD1415" s="153"/>
      <c r="BE1415" s="153"/>
      <c r="BF1415" s="153"/>
      <c r="BG1415" s="223">
        <f t="shared" si="582"/>
        <v>480</v>
      </c>
      <c r="BH1415" s="224">
        <f t="shared" si="583"/>
        <v>8</v>
      </c>
      <c r="BI1415" s="225">
        <f t="shared" si="584"/>
        <v>2</v>
      </c>
      <c r="BJ1415" s="225">
        <f t="shared" si="585"/>
        <v>25</v>
      </c>
      <c r="BK1415" s="226">
        <f t="shared" si="586"/>
        <v>82.2222222222222</v>
      </c>
      <c r="BL1415" s="226">
        <f t="shared" si="587"/>
        <v>100</v>
      </c>
      <c r="BM1415" s="226">
        <f t="shared" si="588"/>
        <v>20.5555555555556</v>
      </c>
      <c r="BN1415" s="237">
        <f t="shared" si="589"/>
        <v>0</v>
      </c>
      <c r="BO1415" s="237">
        <f t="shared" si="590"/>
        <v>720</v>
      </c>
      <c r="BP1415" s="237">
        <f t="shared" si="591"/>
        <v>6</v>
      </c>
      <c r="BQ1415" s="238">
        <f t="shared" si="592"/>
        <v>540</v>
      </c>
      <c r="BR1415" s="140"/>
      <c r="BS1415" s="140"/>
      <c r="BT1415" s="140"/>
      <c r="BU1415" s="141"/>
      <c r="BV1415" s="140"/>
      <c r="BW1415" s="153">
        <f t="shared" si="562"/>
        <v>148</v>
      </c>
    </row>
    <row r="1416" s="129" customFormat="1" spans="1:75">
      <c r="A1416" s="170">
        <v>1471</v>
      </c>
      <c r="B1416" s="171">
        <v>46073</v>
      </c>
      <c r="C1416" s="153" t="s">
        <v>99</v>
      </c>
      <c r="D1416" s="130" t="str">
        <f t="shared" si="593"/>
        <v>EG</v>
      </c>
      <c r="E1416" s="172" t="s">
        <v>125</v>
      </c>
      <c r="F1416" s="172" t="s">
        <v>122</v>
      </c>
      <c r="G1416" s="173" t="s">
        <v>157</v>
      </c>
      <c r="H1416" s="173"/>
      <c r="I1416" s="173"/>
      <c r="J1416" s="105">
        <v>208582</v>
      </c>
      <c r="K1416" s="197" t="str">
        <f>VLOOKUP(J1416,'[3]Item List (3)'!A$1:B$110000,2,FALSE)</f>
        <v>WS 81107 </v>
      </c>
      <c r="L1416" s="105">
        <v>260112012</v>
      </c>
      <c r="M1416" s="198" t="str">
        <f t="shared" si="579"/>
        <v>OR</v>
      </c>
      <c r="N1416" s="153">
        <v>40</v>
      </c>
      <c r="O1416" s="199">
        <f t="shared" si="594"/>
        <v>90</v>
      </c>
      <c r="P1416" s="153">
        <v>1</v>
      </c>
      <c r="Q1416" s="153">
        <v>195</v>
      </c>
      <c r="R1416" s="153"/>
      <c r="S1416" s="153"/>
      <c r="T1416" s="153"/>
      <c r="U1416" s="209">
        <f t="shared" si="581"/>
        <v>195</v>
      </c>
      <c r="V1416" s="153">
        <v>180</v>
      </c>
      <c r="W1416" s="153"/>
      <c r="X1416" s="153"/>
      <c r="Y1416" s="153"/>
      <c r="Z1416" s="153"/>
      <c r="AA1416" s="153"/>
      <c r="AB1416" s="153"/>
      <c r="AC1416" s="153"/>
      <c r="AD1416" s="153"/>
      <c r="AE1416" s="153"/>
      <c r="AF1416" s="153"/>
      <c r="AG1416" s="153"/>
      <c r="AH1416" s="153"/>
      <c r="AI1416" s="153"/>
      <c r="AJ1416" s="153"/>
      <c r="AK1416" s="153"/>
      <c r="AL1416" s="153"/>
      <c r="AM1416" s="153"/>
      <c r="AN1416" s="153"/>
      <c r="AO1416" s="153"/>
      <c r="AP1416" s="153"/>
      <c r="AQ1416" s="153"/>
      <c r="AR1416" s="153">
        <v>300</v>
      </c>
      <c r="AS1416" s="153"/>
      <c r="AT1416" s="153"/>
      <c r="AU1416" s="153"/>
      <c r="AV1416" s="153"/>
      <c r="AW1416" s="153"/>
      <c r="AX1416" s="153"/>
      <c r="AY1416" s="153"/>
      <c r="AZ1416" s="153"/>
      <c r="BA1416" s="153"/>
      <c r="BB1416" s="153"/>
      <c r="BC1416" s="153"/>
      <c r="BD1416" s="153"/>
      <c r="BE1416" s="153"/>
      <c r="BF1416" s="153"/>
      <c r="BG1416" s="223">
        <f t="shared" si="582"/>
        <v>480</v>
      </c>
      <c r="BH1416" s="224">
        <f t="shared" si="583"/>
        <v>8</v>
      </c>
      <c r="BI1416" s="225">
        <f t="shared" si="584"/>
        <v>3</v>
      </c>
      <c r="BJ1416" s="225">
        <f t="shared" si="585"/>
        <v>37.5</v>
      </c>
      <c r="BK1416" s="226">
        <f t="shared" si="586"/>
        <v>72.2222222222222</v>
      </c>
      <c r="BL1416" s="226">
        <f t="shared" si="587"/>
        <v>100</v>
      </c>
      <c r="BM1416" s="226">
        <f t="shared" si="588"/>
        <v>27.0833333333333</v>
      </c>
      <c r="BN1416" s="237">
        <f t="shared" si="589"/>
        <v>0</v>
      </c>
      <c r="BO1416" s="237">
        <f t="shared" si="590"/>
        <v>720</v>
      </c>
      <c r="BP1416" s="237">
        <f t="shared" si="591"/>
        <v>5</v>
      </c>
      <c r="BQ1416" s="238">
        <f t="shared" si="592"/>
        <v>450</v>
      </c>
      <c r="BR1416" s="140"/>
      <c r="BS1416" s="140"/>
      <c r="BT1416" s="140"/>
      <c r="BU1416" s="141"/>
      <c r="BV1416" s="140"/>
      <c r="BW1416" s="153">
        <f t="shared" ref="BW1416:BW1479" si="595">Q1416*P1416</f>
        <v>195</v>
      </c>
    </row>
    <row r="1417" s="129" customFormat="1" spans="1:75">
      <c r="A1417" s="170">
        <v>1472</v>
      </c>
      <c r="B1417" s="171">
        <v>46073</v>
      </c>
      <c r="C1417" s="153" t="s">
        <v>97</v>
      </c>
      <c r="D1417" s="130" t="str">
        <f t="shared" si="593"/>
        <v>EG</v>
      </c>
      <c r="E1417" s="172" t="s">
        <v>128</v>
      </c>
      <c r="F1417" s="172" t="s">
        <v>129</v>
      </c>
      <c r="G1417" s="173" t="s">
        <v>113</v>
      </c>
      <c r="H1417" s="173"/>
      <c r="I1417" s="173"/>
      <c r="J1417" s="105">
        <v>100261</v>
      </c>
      <c r="K1417" s="197" t="str">
        <f>VLOOKUP(J1417,'[3]Item List (3)'!A$1:B$110000,2,FALSE)</f>
        <v>IR. 211 YY4</v>
      </c>
      <c r="L1417" s="105">
        <v>260210004</v>
      </c>
      <c r="M1417" s="198" t="str">
        <f t="shared" si="579"/>
        <v>IR</v>
      </c>
      <c r="N1417" s="153">
        <v>20</v>
      </c>
      <c r="O1417" s="199">
        <f t="shared" si="580"/>
        <v>180</v>
      </c>
      <c r="P1417" s="153">
        <v>1</v>
      </c>
      <c r="Q1417" s="153">
        <v>1326</v>
      </c>
      <c r="R1417" s="153">
        <v>8</v>
      </c>
      <c r="S1417" s="153">
        <v>2</v>
      </c>
      <c r="T1417" s="153"/>
      <c r="U1417" s="209">
        <f t="shared" si="581"/>
        <v>1328</v>
      </c>
      <c r="V1417" s="153">
        <v>465</v>
      </c>
      <c r="W1417" s="153"/>
      <c r="X1417" s="153"/>
      <c r="Y1417" s="153"/>
      <c r="Z1417" s="153"/>
      <c r="AA1417" s="153"/>
      <c r="AB1417" s="153"/>
      <c r="AC1417" s="153"/>
      <c r="AD1417" s="153"/>
      <c r="AE1417" s="153"/>
      <c r="AF1417" s="153"/>
      <c r="AG1417" s="153"/>
      <c r="AH1417" s="153"/>
      <c r="AI1417" s="153"/>
      <c r="AJ1417" s="153"/>
      <c r="AK1417" s="153"/>
      <c r="AL1417" s="153"/>
      <c r="AM1417" s="153"/>
      <c r="AN1417" s="153"/>
      <c r="AO1417" s="153"/>
      <c r="AP1417" s="153"/>
      <c r="AQ1417" s="153"/>
      <c r="AR1417" s="153"/>
      <c r="AS1417" s="153"/>
      <c r="AT1417" s="153"/>
      <c r="AU1417" s="153"/>
      <c r="AV1417" s="153"/>
      <c r="AW1417" s="153"/>
      <c r="AX1417" s="153"/>
      <c r="AY1417" s="153"/>
      <c r="AZ1417" s="153">
        <v>15</v>
      </c>
      <c r="BA1417" s="153"/>
      <c r="BB1417" s="153"/>
      <c r="BC1417" s="153"/>
      <c r="BD1417" s="153"/>
      <c r="BE1417" s="153"/>
      <c r="BF1417" s="153"/>
      <c r="BG1417" s="223">
        <f t="shared" si="582"/>
        <v>480</v>
      </c>
      <c r="BH1417" s="224">
        <f t="shared" si="583"/>
        <v>8</v>
      </c>
      <c r="BI1417" s="225">
        <f t="shared" si="584"/>
        <v>7.75</v>
      </c>
      <c r="BJ1417" s="225">
        <f t="shared" si="585"/>
        <v>96.875</v>
      </c>
      <c r="BK1417" s="226">
        <f t="shared" si="586"/>
        <v>95.1971326164875</v>
      </c>
      <c r="BL1417" s="226">
        <f t="shared" si="587"/>
        <v>99.2469879518072</v>
      </c>
      <c r="BM1417" s="226">
        <f t="shared" si="588"/>
        <v>91.5277777777778</v>
      </c>
      <c r="BN1417" s="237">
        <f t="shared" si="589"/>
        <v>0</v>
      </c>
      <c r="BO1417" s="237">
        <f t="shared" si="590"/>
        <v>1440</v>
      </c>
      <c r="BP1417" s="237">
        <f t="shared" si="591"/>
        <v>0.25</v>
      </c>
      <c r="BQ1417" s="238">
        <f t="shared" si="592"/>
        <v>45</v>
      </c>
      <c r="BR1417" s="140"/>
      <c r="BS1417" s="140"/>
      <c r="BT1417" s="140"/>
      <c r="BU1417" s="141"/>
      <c r="BV1417" s="140"/>
      <c r="BW1417" s="153">
        <f t="shared" si="595"/>
        <v>1326</v>
      </c>
    </row>
    <row r="1418" s="129" customFormat="1" spans="1:75">
      <c r="A1418" s="170">
        <v>1473</v>
      </c>
      <c r="B1418" s="171">
        <v>46073</v>
      </c>
      <c r="C1418" s="153" t="s">
        <v>99</v>
      </c>
      <c r="D1418" s="130" t="str">
        <f t="shared" si="593"/>
        <v>EG</v>
      </c>
      <c r="E1418" s="172" t="s">
        <v>128</v>
      </c>
      <c r="F1418" s="172" t="s">
        <v>129</v>
      </c>
      <c r="G1418" s="173" t="s">
        <v>157</v>
      </c>
      <c r="H1418" s="173"/>
      <c r="I1418" s="173"/>
      <c r="J1418" s="105">
        <v>100261</v>
      </c>
      <c r="K1418" s="197" t="str">
        <f>VLOOKUP(J1418,'[3]Item List (3)'!A$1:B$110000,2,FALSE)</f>
        <v>IR. 211 YY4</v>
      </c>
      <c r="L1418" s="105">
        <v>260210004</v>
      </c>
      <c r="M1418" s="198" t="str">
        <f t="shared" si="579"/>
        <v>IR</v>
      </c>
      <c r="N1418" s="153">
        <v>20</v>
      </c>
      <c r="O1418" s="199">
        <f t="shared" si="580"/>
        <v>180</v>
      </c>
      <c r="P1418" s="153">
        <v>1</v>
      </c>
      <c r="Q1418" s="153">
        <v>86</v>
      </c>
      <c r="R1418" s="153"/>
      <c r="S1418" s="153"/>
      <c r="T1418" s="153"/>
      <c r="U1418" s="209">
        <f t="shared" si="581"/>
        <v>86</v>
      </c>
      <c r="V1418" s="153">
        <v>30</v>
      </c>
      <c r="W1418" s="153">
        <v>30</v>
      </c>
      <c r="X1418" s="153"/>
      <c r="Y1418" s="153"/>
      <c r="Z1418" s="153"/>
      <c r="AA1418" s="153"/>
      <c r="AB1418" s="153"/>
      <c r="AC1418" s="153"/>
      <c r="AD1418" s="153"/>
      <c r="AE1418" s="153"/>
      <c r="AF1418" s="153"/>
      <c r="AG1418" s="153"/>
      <c r="AH1418" s="153"/>
      <c r="AI1418" s="153"/>
      <c r="AJ1418" s="153"/>
      <c r="AK1418" s="153"/>
      <c r="AL1418" s="153"/>
      <c r="AM1418" s="153"/>
      <c r="AN1418" s="153"/>
      <c r="AO1418" s="153"/>
      <c r="AP1418" s="153"/>
      <c r="AQ1418" s="153"/>
      <c r="AR1418" s="153">
        <v>180</v>
      </c>
      <c r="AS1418" s="153"/>
      <c r="AT1418" s="153"/>
      <c r="AU1418" s="153"/>
      <c r="AV1418" s="153"/>
      <c r="AW1418" s="153"/>
      <c r="AX1418" s="153"/>
      <c r="AY1418" s="153"/>
      <c r="AZ1418" s="153"/>
      <c r="BA1418" s="153"/>
      <c r="BB1418" s="153"/>
      <c r="BC1418" s="153"/>
      <c r="BD1418" s="153"/>
      <c r="BE1418" s="153"/>
      <c r="BF1418" s="153"/>
      <c r="BG1418" s="223">
        <f t="shared" si="582"/>
        <v>240</v>
      </c>
      <c r="BH1418" s="224">
        <f t="shared" si="583"/>
        <v>4</v>
      </c>
      <c r="BI1418" s="225">
        <f t="shared" si="584"/>
        <v>0.5</v>
      </c>
      <c r="BJ1418" s="225">
        <f t="shared" si="585"/>
        <v>12.5</v>
      </c>
      <c r="BK1418" s="226">
        <f t="shared" si="586"/>
        <v>95.5555555555556</v>
      </c>
      <c r="BL1418" s="226">
        <f t="shared" si="587"/>
        <v>100</v>
      </c>
      <c r="BM1418" s="226">
        <f t="shared" si="588"/>
        <v>11.9444444444444</v>
      </c>
      <c r="BN1418" s="237">
        <f t="shared" si="589"/>
        <v>0.5</v>
      </c>
      <c r="BO1418" s="237">
        <f t="shared" si="590"/>
        <v>630</v>
      </c>
      <c r="BP1418" s="237">
        <f t="shared" si="591"/>
        <v>3</v>
      </c>
      <c r="BQ1418" s="238">
        <f t="shared" si="592"/>
        <v>540</v>
      </c>
      <c r="BR1418" s="140"/>
      <c r="BS1418" s="140"/>
      <c r="BT1418" s="140"/>
      <c r="BU1418" s="141"/>
      <c r="BV1418" s="140"/>
      <c r="BW1418" s="153">
        <f t="shared" si="595"/>
        <v>86</v>
      </c>
    </row>
    <row r="1419" s="129" customFormat="1" spans="1:75">
      <c r="A1419" s="170">
        <v>1474</v>
      </c>
      <c r="B1419" s="171">
        <v>46073</v>
      </c>
      <c r="C1419" s="153" t="s">
        <v>99</v>
      </c>
      <c r="D1419" s="130" t="str">
        <f t="shared" si="593"/>
        <v>EG</v>
      </c>
      <c r="E1419" s="172" t="s">
        <v>128</v>
      </c>
      <c r="F1419" s="172" t="s">
        <v>129</v>
      </c>
      <c r="G1419" s="173" t="s">
        <v>157</v>
      </c>
      <c r="H1419" s="173"/>
      <c r="I1419" s="173"/>
      <c r="J1419" s="105">
        <v>101048</v>
      </c>
      <c r="K1419" s="197" t="str">
        <f>VLOOKUP(J1419,'[3]Item List (3)'!A$1:B$110000,2,FALSE)</f>
        <v>IR.3203 2RS</v>
      </c>
      <c r="L1419" s="105"/>
      <c r="M1419" s="198" t="str">
        <f t="shared" si="579"/>
        <v>IR</v>
      </c>
      <c r="N1419" s="153"/>
      <c r="O1419" s="199" t="str">
        <f t="shared" ref="O1419:O1421" si="596">IFERROR(3600/N1419,"")</f>
        <v/>
      </c>
      <c r="P1419" s="153"/>
      <c r="Q1419" s="153"/>
      <c r="R1419" s="153"/>
      <c r="S1419" s="153"/>
      <c r="T1419" s="153"/>
      <c r="U1419" s="209">
        <f t="shared" si="581"/>
        <v>0</v>
      </c>
      <c r="V1419" s="153"/>
      <c r="W1419" s="153">
        <v>240</v>
      </c>
      <c r="X1419" s="153"/>
      <c r="Y1419" s="153"/>
      <c r="Z1419" s="153"/>
      <c r="AA1419" s="153"/>
      <c r="AB1419" s="153"/>
      <c r="AC1419" s="153"/>
      <c r="AD1419" s="153"/>
      <c r="AE1419" s="153"/>
      <c r="AF1419" s="153"/>
      <c r="AG1419" s="153"/>
      <c r="AH1419" s="153"/>
      <c r="AI1419" s="153"/>
      <c r="AJ1419" s="153"/>
      <c r="AK1419" s="153"/>
      <c r="AL1419" s="153"/>
      <c r="AM1419" s="153"/>
      <c r="AN1419" s="153"/>
      <c r="AO1419" s="153"/>
      <c r="AP1419" s="153"/>
      <c r="AQ1419" s="153"/>
      <c r="AR1419" s="153"/>
      <c r="AS1419" s="153"/>
      <c r="AT1419" s="153"/>
      <c r="AU1419" s="153"/>
      <c r="AV1419" s="153"/>
      <c r="AW1419" s="153"/>
      <c r="AX1419" s="153"/>
      <c r="AY1419" s="153"/>
      <c r="AZ1419" s="153"/>
      <c r="BA1419" s="153"/>
      <c r="BB1419" s="153"/>
      <c r="BC1419" s="153"/>
      <c r="BD1419" s="153"/>
      <c r="BE1419" s="153"/>
      <c r="BF1419" s="153"/>
      <c r="BG1419" s="223">
        <f t="shared" si="582"/>
        <v>240</v>
      </c>
      <c r="BH1419" s="224">
        <f t="shared" si="583"/>
        <v>4</v>
      </c>
      <c r="BI1419" s="225">
        <f t="shared" si="584"/>
        <v>0</v>
      </c>
      <c r="BJ1419" s="225">
        <f t="shared" si="585"/>
        <v>0</v>
      </c>
      <c r="BK1419" s="226">
        <f t="shared" si="586"/>
        <v>0</v>
      </c>
      <c r="BL1419" s="226">
        <f t="shared" si="587"/>
        <v>0</v>
      </c>
      <c r="BM1419" s="226">
        <f t="shared" si="588"/>
        <v>0</v>
      </c>
      <c r="BN1419" s="237">
        <f t="shared" si="589"/>
        <v>4</v>
      </c>
      <c r="BO1419" s="237">
        <f t="shared" si="590"/>
        <v>0</v>
      </c>
      <c r="BP1419" s="237">
        <f t="shared" si="591"/>
        <v>0</v>
      </c>
      <c r="BQ1419" s="238">
        <f t="shared" si="592"/>
        <v>0</v>
      </c>
      <c r="BR1419" s="140"/>
      <c r="BS1419" s="140"/>
      <c r="BT1419" s="140"/>
      <c r="BU1419" s="141"/>
      <c r="BV1419" s="140"/>
      <c r="BW1419" s="153">
        <f t="shared" si="595"/>
        <v>0</v>
      </c>
    </row>
    <row r="1420" s="129" customFormat="1" spans="1:75">
      <c r="A1420" s="170">
        <v>1475</v>
      </c>
      <c r="B1420" s="171">
        <v>46073</v>
      </c>
      <c r="C1420" s="153" t="s">
        <v>97</v>
      </c>
      <c r="D1420" s="130" t="str">
        <f t="shared" si="593"/>
        <v>EG</v>
      </c>
      <c r="E1420" s="172" t="s">
        <v>131</v>
      </c>
      <c r="F1420" s="172" t="s">
        <v>129</v>
      </c>
      <c r="G1420" s="173" t="s">
        <v>157</v>
      </c>
      <c r="H1420" s="173" t="s">
        <v>173</v>
      </c>
      <c r="I1420" s="173"/>
      <c r="J1420" s="105">
        <v>104246</v>
      </c>
      <c r="K1420" s="197" t="str">
        <f>VLOOKUP(J1420,'[3]Item List (3)'!A$1:B$110000,2,FALSE)</f>
        <v>IN. 208</v>
      </c>
      <c r="L1420" s="105">
        <v>260120003</v>
      </c>
      <c r="M1420" s="198" t="str">
        <f t="shared" si="579"/>
        <v>IR</v>
      </c>
      <c r="N1420" s="153">
        <v>40</v>
      </c>
      <c r="O1420" s="199">
        <f t="shared" si="596"/>
        <v>90</v>
      </c>
      <c r="P1420" s="153">
        <v>1</v>
      </c>
      <c r="Q1420" s="153">
        <v>651</v>
      </c>
      <c r="R1420" s="153">
        <v>2</v>
      </c>
      <c r="S1420" s="153"/>
      <c r="T1420" s="153"/>
      <c r="U1420" s="209">
        <f t="shared" si="581"/>
        <v>651</v>
      </c>
      <c r="V1420" s="153">
        <v>465</v>
      </c>
      <c r="W1420" s="153"/>
      <c r="X1420" s="153"/>
      <c r="Y1420" s="153"/>
      <c r="Z1420" s="153"/>
      <c r="AA1420" s="153"/>
      <c r="AB1420" s="153"/>
      <c r="AC1420" s="153"/>
      <c r="AD1420" s="153"/>
      <c r="AE1420" s="153"/>
      <c r="AF1420" s="153"/>
      <c r="AG1420" s="153"/>
      <c r="AH1420" s="153"/>
      <c r="AI1420" s="153"/>
      <c r="AJ1420" s="153"/>
      <c r="AK1420" s="153"/>
      <c r="AL1420" s="153"/>
      <c r="AM1420" s="153"/>
      <c r="AN1420" s="153"/>
      <c r="AO1420" s="153"/>
      <c r="AP1420" s="153"/>
      <c r="AQ1420" s="153"/>
      <c r="AR1420" s="153"/>
      <c r="AS1420" s="153"/>
      <c r="AT1420" s="153"/>
      <c r="AU1420" s="153"/>
      <c r="AV1420" s="153"/>
      <c r="AW1420" s="153"/>
      <c r="AX1420" s="153"/>
      <c r="AY1420" s="153"/>
      <c r="AZ1420" s="153">
        <v>15</v>
      </c>
      <c r="BA1420" s="153"/>
      <c r="BB1420" s="153"/>
      <c r="BC1420" s="153"/>
      <c r="BD1420" s="153"/>
      <c r="BE1420" s="153"/>
      <c r="BF1420" s="153"/>
      <c r="BG1420" s="223">
        <f t="shared" si="582"/>
        <v>480</v>
      </c>
      <c r="BH1420" s="224">
        <f t="shared" si="583"/>
        <v>8</v>
      </c>
      <c r="BI1420" s="225">
        <f t="shared" si="584"/>
        <v>7.75</v>
      </c>
      <c r="BJ1420" s="225">
        <f t="shared" si="585"/>
        <v>96.875</v>
      </c>
      <c r="BK1420" s="226">
        <f t="shared" si="586"/>
        <v>93.3333333333333</v>
      </c>
      <c r="BL1420" s="226">
        <f t="shared" si="587"/>
        <v>99.6927803379416</v>
      </c>
      <c r="BM1420" s="226">
        <f t="shared" si="588"/>
        <v>90.1388888888889</v>
      </c>
      <c r="BN1420" s="237">
        <f t="shared" si="589"/>
        <v>0</v>
      </c>
      <c r="BO1420" s="237">
        <f t="shared" si="590"/>
        <v>720</v>
      </c>
      <c r="BP1420" s="237">
        <f t="shared" si="591"/>
        <v>0.25</v>
      </c>
      <c r="BQ1420" s="238">
        <f t="shared" si="592"/>
        <v>22.5</v>
      </c>
      <c r="BR1420" s="140"/>
      <c r="BS1420" s="140"/>
      <c r="BT1420" s="140"/>
      <c r="BU1420" s="141"/>
      <c r="BV1420" s="140"/>
      <c r="BW1420" s="153">
        <f t="shared" si="595"/>
        <v>651</v>
      </c>
    </row>
    <row r="1421" s="129" customFormat="1" spans="1:75">
      <c r="A1421" s="170">
        <v>1476</v>
      </c>
      <c r="B1421" s="171">
        <v>46073</v>
      </c>
      <c r="C1421" s="153" t="s">
        <v>99</v>
      </c>
      <c r="D1421" s="130" t="str">
        <f t="shared" si="593"/>
        <v>EG</v>
      </c>
      <c r="E1421" s="172" t="s">
        <v>131</v>
      </c>
      <c r="F1421" s="172" t="s">
        <v>129</v>
      </c>
      <c r="G1421" s="173" t="s">
        <v>173</v>
      </c>
      <c r="H1421" s="173" t="s">
        <v>169</v>
      </c>
      <c r="I1421" s="173"/>
      <c r="J1421" s="105">
        <v>104246</v>
      </c>
      <c r="K1421" s="197" t="str">
        <f>VLOOKUP(J1421,'[3]Item List (3)'!A$1:B$110000,2,FALSE)</f>
        <v>IN. 208</v>
      </c>
      <c r="L1421" s="105">
        <v>260120003</v>
      </c>
      <c r="M1421" s="198" t="str">
        <f t="shared" si="579"/>
        <v>IR</v>
      </c>
      <c r="N1421" s="153">
        <v>40</v>
      </c>
      <c r="O1421" s="199">
        <f t="shared" si="596"/>
        <v>90</v>
      </c>
      <c r="P1421" s="153">
        <v>1</v>
      </c>
      <c r="Q1421" s="153">
        <v>640</v>
      </c>
      <c r="R1421" s="153">
        <v>4</v>
      </c>
      <c r="S1421" s="153">
        <v>2</v>
      </c>
      <c r="T1421" s="153"/>
      <c r="U1421" s="209">
        <f t="shared" si="581"/>
        <v>642</v>
      </c>
      <c r="V1421" s="153">
        <v>480</v>
      </c>
      <c r="W1421" s="153"/>
      <c r="X1421" s="153"/>
      <c r="Y1421" s="153"/>
      <c r="Z1421" s="153"/>
      <c r="AA1421" s="153"/>
      <c r="AB1421" s="153"/>
      <c r="AC1421" s="153"/>
      <c r="AD1421" s="153"/>
      <c r="AE1421" s="153"/>
      <c r="AF1421" s="153"/>
      <c r="AG1421" s="153"/>
      <c r="AH1421" s="153"/>
      <c r="AI1421" s="153"/>
      <c r="AJ1421" s="153"/>
      <c r="AK1421" s="153"/>
      <c r="AL1421" s="153"/>
      <c r="AM1421" s="153"/>
      <c r="AN1421" s="153"/>
      <c r="AO1421" s="153"/>
      <c r="AP1421" s="153"/>
      <c r="AQ1421" s="153"/>
      <c r="AR1421" s="153"/>
      <c r="AS1421" s="153"/>
      <c r="AT1421" s="153"/>
      <c r="AU1421" s="153"/>
      <c r="AV1421" s="153"/>
      <c r="AW1421" s="153"/>
      <c r="AX1421" s="153"/>
      <c r="AY1421" s="153"/>
      <c r="AZ1421" s="153"/>
      <c r="BA1421" s="153"/>
      <c r="BB1421" s="153"/>
      <c r="BC1421" s="153"/>
      <c r="BD1421" s="153"/>
      <c r="BE1421" s="153"/>
      <c r="BF1421" s="153"/>
      <c r="BG1421" s="223">
        <f t="shared" si="582"/>
        <v>480</v>
      </c>
      <c r="BH1421" s="224">
        <f t="shared" si="583"/>
        <v>8</v>
      </c>
      <c r="BI1421" s="225">
        <f t="shared" si="584"/>
        <v>8</v>
      </c>
      <c r="BJ1421" s="225">
        <f t="shared" si="585"/>
        <v>100</v>
      </c>
      <c r="BK1421" s="226">
        <f t="shared" si="586"/>
        <v>89.1666666666667</v>
      </c>
      <c r="BL1421" s="226">
        <f t="shared" si="587"/>
        <v>99.0654205607477</v>
      </c>
      <c r="BM1421" s="226">
        <f t="shared" si="588"/>
        <v>88.3333333333334</v>
      </c>
      <c r="BN1421" s="237">
        <f t="shared" si="589"/>
        <v>0</v>
      </c>
      <c r="BO1421" s="237">
        <f t="shared" si="590"/>
        <v>720</v>
      </c>
      <c r="BP1421" s="237">
        <f t="shared" si="591"/>
        <v>0</v>
      </c>
      <c r="BQ1421" s="238">
        <f t="shared" si="592"/>
        <v>0</v>
      </c>
      <c r="BR1421" s="140"/>
      <c r="BS1421" s="140"/>
      <c r="BT1421" s="140"/>
      <c r="BU1421" s="141"/>
      <c r="BV1421" s="140"/>
      <c r="BW1421" s="153">
        <f t="shared" si="595"/>
        <v>640</v>
      </c>
    </row>
    <row r="1422" s="129" customFormat="1" spans="1:75">
      <c r="A1422" s="170">
        <v>1477</v>
      </c>
      <c r="B1422" s="171">
        <v>46073</v>
      </c>
      <c r="C1422" s="153" t="s">
        <v>97</v>
      </c>
      <c r="D1422" s="130" t="str">
        <f t="shared" si="593"/>
        <v>IG</v>
      </c>
      <c r="E1422" s="172" t="s">
        <v>132</v>
      </c>
      <c r="F1422" s="172" t="s">
        <v>134</v>
      </c>
      <c r="G1422" s="173" t="s">
        <v>130</v>
      </c>
      <c r="H1422" s="173"/>
      <c r="I1422" s="173"/>
      <c r="J1422" s="105">
        <v>104249</v>
      </c>
      <c r="K1422" s="197" t="str">
        <f>VLOOKUP(J1422,'[3]Item List (3)'!A$1:B$110000,2,FALSE)</f>
        <v>IW. BDA-4003</v>
      </c>
      <c r="L1422" s="105">
        <v>260120002</v>
      </c>
      <c r="M1422" s="198" t="str">
        <f t="shared" si="579"/>
        <v>IR</v>
      </c>
      <c r="N1422" s="153">
        <v>20</v>
      </c>
      <c r="O1422" s="199">
        <f t="shared" si="580"/>
        <v>180</v>
      </c>
      <c r="P1422" s="153">
        <v>1</v>
      </c>
      <c r="Q1422" s="153">
        <v>1192</v>
      </c>
      <c r="R1422" s="153">
        <v>28</v>
      </c>
      <c r="S1422" s="153">
        <v>48</v>
      </c>
      <c r="T1422" s="153"/>
      <c r="U1422" s="209">
        <f t="shared" si="581"/>
        <v>1240</v>
      </c>
      <c r="V1422" s="153">
        <v>440</v>
      </c>
      <c r="W1422" s="153"/>
      <c r="X1422" s="153"/>
      <c r="Y1422" s="153"/>
      <c r="Z1422" s="153"/>
      <c r="AA1422" s="153"/>
      <c r="AB1422" s="153"/>
      <c r="AC1422" s="153"/>
      <c r="AD1422" s="153"/>
      <c r="AE1422" s="153">
        <v>5</v>
      </c>
      <c r="AF1422" s="153"/>
      <c r="AG1422" s="153"/>
      <c r="AH1422" s="153"/>
      <c r="AI1422" s="153"/>
      <c r="AJ1422" s="153"/>
      <c r="AK1422" s="153"/>
      <c r="AL1422" s="153"/>
      <c r="AM1422" s="153"/>
      <c r="AN1422" s="153"/>
      <c r="AO1422" s="153"/>
      <c r="AP1422" s="153">
        <v>20</v>
      </c>
      <c r="AQ1422" s="153"/>
      <c r="AR1422" s="153"/>
      <c r="AS1422" s="153"/>
      <c r="AT1422" s="153"/>
      <c r="AU1422" s="153"/>
      <c r="AV1422" s="153"/>
      <c r="AW1422" s="153"/>
      <c r="AX1422" s="153"/>
      <c r="AY1422" s="153"/>
      <c r="AZ1422" s="153">
        <v>15</v>
      </c>
      <c r="BA1422" s="153"/>
      <c r="BB1422" s="153"/>
      <c r="BC1422" s="153"/>
      <c r="BD1422" s="153"/>
      <c r="BE1422" s="153"/>
      <c r="BF1422" s="153"/>
      <c r="BG1422" s="223">
        <f t="shared" si="582"/>
        <v>480</v>
      </c>
      <c r="BH1422" s="224">
        <f t="shared" si="583"/>
        <v>8</v>
      </c>
      <c r="BI1422" s="225">
        <f t="shared" si="584"/>
        <v>7.33333333333333</v>
      </c>
      <c r="BJ1422" s="225">
        <f t="shared" si="585"/>
        <v>91.6666666666667</v>
      </c>
      <c r="BK1422" s="226">
        <f t="shared" si="586"/>
        <v>93.9393939393939</v>
      </c>
      <c r="BL1422" s="226">
        <f t="shared" si="587"/>
        <v>93.8709677419355</v>
      </c>
      <c r="BM1422" s="226">
        <f t="shared" si="588"/>
        <v>80.8333333333333</v>
      </c>
      <c r="BN1422" s="237">
        <f t="shared" si="589"/>
        <v>0.333333333333333</v>
      </c>
      <c r="BO1422" s="237">
        <f t="shared" si="590"/>
        <v>1380</v>
      </c>
      <c r="BP1422" s="237">
        <f t="shared" si="591"/>
        <v>0.333333333333333</v>
      </c>
      <c r="BQ1422" s="238">
        <f t="shared" si="592"/>
        <v>60</v>
      </c>
      <c r="BR1422" s="140">
        <v>2</v>
      </c>
      <c r="BS1422" s="140"/>
      <c r="BT1422" s="140"/>
      <c r="BU1422" s="141"/>
      <c r="BV1422" s="140"/>
      <c r="BW1422" s="153">
        <f t="shared" si="595"/>
        <v>1192</v>
      </c>
    </row>
    <row r="1423" s="129" customFormat="1" spans="1:75">
      <c r="A1423" s="170">
        <v>1478</v>
      </c>
      <c r="B1423" s="171">
        <v>46073</v>
      </c>
      <c r="C1423" s="153" t="s">
        <v>99</v>
      </c>
      <c r="D1423" s="130" t="str">
        <f t="shared" si="593"/>
        <v>IG</v>
      </c>
      <c r="E1423" s="172" t="s">
        <v>132</v>
      </c>
      <c r="F1423" s="172" t="s">
        <v>134</v>
      </c>
      <c r="G1423" s="173" t="s">
        <v>148</v>
      </c>
      <c r="H1423" s="173"/>
      <c r="I1423" s="173"/>
      <c r="J1423" s="105">
        <v>104249</v>
      </c>
      <c r="K1423" s="197" t="str">
        <f>VLOOKUP(J1423,'[3]Item List (3)'!A$1:B$110000,2,FALSE)</f>
        <v>IW. BDA-4003</v>
      </c>
      <c r="L1423" s="105">
        <v>260120002</v>
      </c>
      <c r="M1423" s="198" t="str">
        <f t="shared" si="579"/>
        <v>IR</v>
      </c>
      <c r="N1423" s="153">
        <v>20</v>
      </c>
      <c r="O1423" s="199">
        <f t="shared" si="580"/>
        <v>180</v>
      </c>
      <c r="P1423" s="153">
        <v>1</v>
      </c>
      <c r="Q1423" s="153">
        <v>1254</v>
      </c>
      <c r="R1423" s="153">
        <v>32</v>
      </c>
      <c r="S1423" s="153">
        <v>12</v>
      </c>
      <c r="T1423" s="153">
        <v>32</v>
      </c>
      <c r="U1423" s="209">
        <f t="shared" si="581"/>
        <v>1298</v>
      </c>
      <c r="V1423" s="153">
        <v>445</v>
      </c>
      <c r="W1423" s="153"/>
      <c r="X1423" s="153"/>
      <c r="Y1423" s="153"/>
      <c r="Z1423" s="153"/>
      <c r="AA1423" s="153"/>
      <c r="AB1423" s="153"/>
      <c r="AC1423" s="153">
        <v>10</v>
      </c>
      <c r="AD1423" s="153"/>
      <c r="AE1423" s="153">
        <v>5</v>
      </c>
      <c r="AF1423" s="153"/>
      <c r="AG1423" s="153"/>
      <c r="AH1423" s="153"/>
      <c r="AI1423" s="153"/>
      <c r="AJ1423" s="153"/>
      <c r="AK1423" s="153"/>
      <c r="AL1423" s="153"/>
      <c r="AM1423" s="153"/>
      <c r="AN1423" s="153"/>
      <c r="AO1423" s="153"/>
      <c r="AP1423" s="153">
        <v>20</v>
      </c>
      <c r="AQ1423" s="153"/>
      <c r="AR1423" s="153"/>
      <c r="AS1423" s="153"/>
      <c r="AT1423" s="153"/>
      <c r="AU1423" s="153"/>
      <c r="AV1423" s="153"/>
      <c r="AW1423" s="153"/>
      <c r="AX1423" s="153"/>
      <c r="AY1423" s="153"/>
      <c r="AZ1423" s="153"/>
      <c r="BA1423" s="153"/>
      <c r="BB1423" s="153"/>
      <c r="BC1423" s="153"/>
      <c r="BD1423" s="153"/>
      <c r="BE1423" s="153"/>
      <c r="BF1423" s="153"/>
      <c r="BG1423" s="223">
        <f t="shared" si="582"/>
        <v>480</v>
      </c>
      <c r="BH1423" s="224">
        <f t="shared" si="583"/>
        <v>8</v>
      </c>
      <c r="BI1423" s="225">
        <f t="shared" si="584"/>
        <v>7.41666666666667</v>
      </c>
      <c r="BJ1423" s="225">
        <f t="shared" si="585"/>
        <v>92.7083333333333</v>
      </c>
      <c r="BK1423" s="226">
        <f t="shared" si="586"/>
        <v>97.2284644194757</v>
      </c>
      <c r="BL1423" s="226">
        <f t="shared" si="587"/>
        <v>94.1448382126348</v>
      </c>
      <c r="BM1423" s="226">
        <f t="shared" si="588"/>
        <v>84.8611111111111</v>
      </c>
      <c r="BN1423" s="237">
        <f t="shared" si="589"/>
        <v>0.333333333333333</v>
      </c>
      <c r="BO1423" s="237">
        <f t="shared" si="590"/>
        <v>1380</v>
      </c>
      <c r="BP1423" s="237">
        <f t="shared" si="591"/>
        <v>0.25</v>
      </c>
      <c r="BQ1423" s="238">
        <f t="shared" si="592"/>
        <v>45</v>
      </c>
      <c r="BR1423" s="140">
        <v>2</v>
      </c>
      <c r="BS1423" s="140"/>
      <c r="BT1423" s="140"/>
      <c r="BU1423" s="141"/>
      <c r="BV1423" s="140"/>
      <c r="BW1423" s="153">
        <f t="shared" si="595"/>
        <v>1254</v>
      </c>
    </row>
    <row r="1424" s="129" customFormat="1" spans="1:75">
      <c r="A1424" s="170">
        <v>1479</v>
      </c>
      <c r="B1424" s="171">
        <v>46073</v>
      </c>
      <c r="C1424" s="153" t="s">
        <v>97</v>
      </c>
      <c r="D1424" s="130" t="str">
        <f t="shared" si="593"/>
        <v>IG</v>
      </c>
      <c r="E1424" s="172" t="s">
        <v>133</v>
      </c>
      <c r="F1424" s="172" t="s">
        <v>134</v>
      </c>
      <c r="G1424" s="173" t="s">
        <v>187</v>
      </c>
      <c r="H1424" s="173"/>
      <c r="I1424" s="173"/>
      <c r="J1424" s="105">
        <v>100742</v>
      </c>
      <c r="K1424" s="197" t="str">
        <f>VLOOKUP(J1424,'[3]Item List (3)'!A$1:B$110000,2,FALSE)</f>
        <v>IR.IR 32X41X28 </v>
      </c>
      <c r="L1424" s="105">
        <v>260127002</v>
      </c>
      <c r="M1424" s="198" t="str">
        <f t="shared" si="579"/>
        <v>IR</v>
      </c>
      <c r="N1424" s="153">
        <v>35</v>
      </c>
      <c r="O1424" s="199">
        <f t="shared" si="580"/>
        <v>102.857142857143</v>
      </c>
      <c r="P1424" s="153">
        <v>1</v>
      </c>
      <c r="Q1424" s="153">
        <v>638</v>
      </c>
      <c r="R1424" s="153">
        <v>4</v>
      </c>
      <c r="S1424" s="153">
        <v>1</v>
      </c>
      <c r="T1424" s="153"/>
      <c r="U1424" s="209">
        <f t="shared" si="581"/>
        <v>639</v>
      </c>
      <c r="V1424" s="153">
        <v>425</v>
      </c>
      <c r="W1424" s="153"/>
      <c r="X1424" s="153">
        <v>10</v>
      </c>
      <c r="Y1424" s="153"/>
      <c r="Z1424" s="153"/>
      <c r="AA1424" s="153"/>
      <c r="AB1424" s="153"/>
      <c r="AC1424" s="153"/>
      <c r="AD1424" s="153"/>
      <c r="AE1424" s="153"/>
      <c r="AF1424" s="153"/>
      <c r="AG1424" s="153"/>
      <c r="AH1424" s="153"/>
      <c r="AI1424" s="153"/>
      <c r="AJ1424" s="153"/>
      <c r="AK1424" s="153"/>
      <c r="AL1424" s="153"/>
      <c r="AM1424" s="153"/>
      <c r="AN1424" s="153"/>
      <c r="AO1424" s="153"/>
      <c r="AP1424" s="153">
        <v>20</v>
      </c>
      <c r="AQ1424" s="153"/>
      <c r="AR1424" s="153"/>
      <c r="AS1424" s="153"/>
      <c r="AT1424" s="153"/>
      <c r="AU1424" s="153"/>
      <c r="AV1424" s="153"/>
      <c r="AW1424" s="153"/>
      <c r="AX1424" s="153"/>
      <c r="AY1424" s="153"/>
      <c r="AZ1424" s="153">
        <v>15</v>
      </c>
      <c r="BA1424" s="153"/>
      <c r="BB1424" s="153"/>
      <c r="BC1424" s="153">
        <v>10</v>
      </c>
      <c r="BD1424" s="153"/>
      <c r="BE1424" s="153"/>
      <c r="BF1424" s="153"/>
      <c r="BG1424" s="223">
        <f t="shared" si="582"/>
        <v>480</v>
      </c>
      <c r="BH1424" s="224">
        <f t="shared" si="583"/>
        <v>8</v>
      </c>
      <c r="BI1424" s="225">
        <f t="shared" si="584"/>
        <v>7.08333333333333</v>
      </c>
      <c r="BJ1424" s="225">
        <f t="shared" si="585"/>
        <v>88.5416666666667</v>
      </c>
      <c r="BK1424" s="226">
        <f t="shared" si="586"/>
        <v>87.7058823529412</v>
      </c>
      <c r="BL1424" s="226">
        <f t="shared" si="587"/>
        <v>99.2175273865415</v>
      </c>
      <c r="BM1424" s="226">
        <f t="shared" si="588"/>
        <v>77.0486111111111</v>
      </c>
      <c r="BN1424" s="237">
        <f t="shared" si="589"/>
        <v>0.333333333333333</v>
      </c>
      <c r="BO1424" s="237">
        <f t="shared" si="590"/>
        <v>788.571428571429</v>
      </c>
      <c r="BP1424" s="237">
        <f t="shared" si="591"/>
        <v>0.583333333333333</v>
      </c>
      <c r="BQ1424" s="238">
        <f t="shared" si="592"/>
        <v>60</v>
      </c>
      <c r="BR1424" s="140">
        <v>1</v>
      </c>
      <c r="BS1424" s="140"/>
      <c r="BT1424" s="140">
        <v>1</v>
      </c>
      <c r="BU1424" s="141">
        <v>1</v>
      </c>
      <c r="BV1424" s="140"/>
      <c r="BW1424" s="153">
        <f t="shared" si="595"/>
        <v>638</v>
      </c>
    </row>
    <row r="1425" s="129" customFormat="1" spans="1:75">
      <c r="A1425" s="170">
        <v>1480</v>
      </c>
      <c r="B1425" s="171">
        <v>46073</v>
      </c>
      <c r="C1425" s="153" t="s">
        <v>99</v>
      </c>
      <c r="D1425" s="130" t="str">
        <f t="shared" si="593"/>
        <v>IG</v>
      </c>
      <c r="E1425" s="172" t="s">
        <v>133</v>
      </c>
      <c r="F1425" s="172" t="s">
        <v>134</v>
      </c>
      <c r="G1425" s="173" t="s">
        <v>183</v>
      </c>
      <c r="H1425" s="173"/>
      <c r="I1425" s="173"/>
      <c r="J1425" s="105">
        <v>100742</v>
      </c>
      <c r="K1425" s="197" t="str">
        <f>VLOOKUP(J1425,'[3]Item List (3)'!A$1:B$110000,2,FALSE)</f>
        <v>IR.IR 32X41X28 </v>
      </c>
      <c r="L1425" s="105">
        <v>260127002</v>
      </c>
      <c r="M1425" s="198" t="str">
        <f t="shared" si="579"/>
        <v>IR</v>
      </c>
      <c r="N1425" s="153">
        <v>35</v>
      </c>
      <c r="O1425" s="199">
        <f t="shared" si="580"/>
        <v>102.857142857143</v>
      </c>
      <c r="P1425" s="153">
        <v>1</v>
      </c>
      <c r="Q1425" s="153">
        <v>645</v>
      </c>
      <c r="R1425" s="153">
        <v>8</v>
      </c>
      <c r="S1425" s="153">
        <v>4</v>
      </c>
      <c r="T1425" s="153"/>
      <c r="U1425" s="209">
        <f t="shared" si="581"/>
        <v>649</v>
      </c>
      <c r="V1425" s="153">
        <v>420</v>
      </c>
      <c r="W1425" s="153"/>
      <c r="X1425" s="153"/>
      <c r="Y1425" s="153"/>
      <c r="Z1425" s="153"/>
      <c r="AA1425" s="153"/>
      <c r="AB1425" s="153"/>
      <c r="AC1425" s="153"/>
      <c r="AD1425" s="153"/>
      <c r="AE1425" s="153"/>
      <c r="AF1425" s="153">
        <v>10</v>
      </c>
      <c r="AG1425" s="153"/>
      <c r="AH1425" s="153"/>
      <c r="AI1425" s="153"/>
      <c r="AJ1425" s="153"/>
      <c r="AK1425" s="153"/>
      <c r="AL1425" s="153"/>
      <c r="AM1425" s="153"/>
      <c r="AN1425" s="153"/>
      <c r="AO1425" s="153"/>
      <c r="AP1425" s="153">
        <v>40</v>
      </c>
      <c r="AQ1425" s="153"/>
      <c r="AR1425" s="153"/>
      <c r="AS1425" s="153"/>
      <c r="AT1425" s="153"/>
      <c r="AU1425" s="153"/>
      <c r="AV1425" s="153"/>
      <c r="AW1425" s="153"/>
      <c r="AX1425" s="153"/>
      <c r="AY1425" s="153"/>
      <c r="AZ1425" s="153"/>
      <c r="BA1425" s="153"/>
      <c r="BB1425" s="153"/>
      <c r="BC1425" s="153">
        <v>10</v>
      </c>
      <c r="BD1425" s="153"/>
      <c r="BE1425" s="153"/>
      <c r="BF1425" s="153"/>
      <c r="BG1425" s="223">
        <f t="shared" si="582"/>
        <v>480</v>
      </c>
      <c r="BH1425" s="224">
        <f t="shared" si="583"/>
        <v>8</v>
      </c>
      <c r="BI1425" s="225">
        <f t="shared" si="584"/>
        <v>7</v>
      </c>
      <c r="BJ1425" s="225">
        <f t="shared" si="585"/>
        <v>87.5</v>
      </c>
      <c r="BK1425" s="226">
        <f t="shared" si="586"/>
        <v>90.1388888888889</v>
      </c>
      <c r="BL1425" s="226">
        <f t="shared" si="587"/>
        <v>98.1510015408321</v>
      </c>
      <c r="BM1425" s="226">
        <f t="shared" si="588"/>
        <v>77.4131944444444</v>
      </c>
      <c r="BN1425" s="237">
        <f t="shared" si="589"/>
        <v>0.666666666666667</v>
      </c>
      <c r="BO1425" s="237">
        <f t="shared" si="590"/>
        <v>754.285714285714</v>
      </c>
      <c r="BP1425" s="237">
        <f t="shared" si="591"/>
        <v>0.333333333333333</v>
      </c>
      <c r="BQ1425" s="238">
        <f t="shared" si="592"/>
        <v>34.2857142857143</v>
      </c>
      <c r="BR1425" s="140">
        <v>1</v>
      </c>
      <c r="BS1425" s="140"/>
      <c r="BT1425" s="140">
        <v>1</v>
      </c>
      <c r="BU1425" s="141">
        <v>1</v>
      </c>
      <c r="BV1425" s="140"/>
      <c r="BW1425" s="153">
        <f t="shared" si="595"/>
        <v>645</v>
      </c>
    </row>
    <row r="1426" s="129" customFormat="1" spans="1:75">
      <c r="A1426" s="170">
        <v>1481</v>
      </c>
      <c r="B1426" s="171">
        <v>46073</v>
      </c>
      <c r="C1426" s="153" t="s">
        <v>97</v>
      </c>
      <c r="D1426" s="130" t="str">
        <f t="shared" si="593"/>
        <v>IG</v>
      </c>
      <c r="E1426" s="172" t="s">
        <v>137</v>
      </c>
      <c r="F1426" s="172" t="s">
        <v>134</v>
      </c>
      <c r="G1426" s="173" t="s">
        <v>135</v>
      </c>
      <c r="H1426" s="173"/>
      <c r="I1426" s="173"/>
      <c r="J1426" s="105">
        <v>104246</v>
      </c>
      <c r="K1426" s="197" t="str">
        <f>VLOOKUP(J1426,'[3]Item List (3)'!A$1:B$110000,2,FALSE)</f>
        <v>IN. 208</v>
      </c>
      <c r="L1426" s="105">
        <v>260120003</v>
      </c>
      <c r="M1426" s="198" t="str">
        <f t="shared" si="579"/>
        <v>IR</v>
      </c>
      <c r="N1426" s="153">
        <v>25</v>
      </c>
      <c r="O1426" s="199">
        <f t="shared" si="580"/>
        <v>144</v>
      </c>
      <c r="P1426" s="153">
        <v>1</v>
      </c>
      <c r="Q1426" s="153">
        <v>517</v>
      </c>
      <c r="R1426" s="153">
        <v>45</v>
      </c>
      <c r="S1426" s="153">
        <v>11</v>
      </c>
      <c r="T1426" s="153"/>
      <c r="U1426" s="209">
        <f t="shared" si="581"/>
        <v>528</v>
      </c>
      <c r="V1426" s="153">
        <v>275</v>
      </c>
      <c r="W1426" s="153"/>
      <c r="X1426" s="153">
        <v>15</v>
      </c>
      <c r="Y1426" s="153"/>
      <c r="Z1426" s="153">
        <v>10</v>
      </c>
      <c r="AA1426" s="153"/>
      <c r="AB1426" s="153"/>
      <c r="AC1426" s="153">
        <v>80</v>
      </c>
      <c r="AD1426" s="153"/>
      <c r="AE1426" s="153">
        <v>5</v>
      </c>
      <c r="AF1426" s="153"/>
      <c r="AG1426" s="153"/>
      <c r="AH1426" s="153"/>
      <c r="AI1426" s="153"/>
      <c r="AJ1426" s="153"/>
      <c r="AK1426" s="153"/>
      <c r="AL1426" s="153"/>
      <c r="AM1426" s="153"/>
      <c r="AN1426" s="153">
        <v>60</v>
      </c>
      <c r="AO1426" s="153"/>
      <c r="AP1426" s="153">
        <v>20</v>
      </c>
      <c r="AQ1426" s="153"/>
      <c r="AR1426" s="153"/>
      <c r="AS1426" s="153"/>
      <c r="AT1426" s="153"/>
      <c r="AU1426" s="153"/>
      <c r="AV1426" s="153"/>
      <c r="AW1426" s="153"/>
      <c r="AX1426" s="153"/>
      <c r="AY1426" s="153"/>
      <c r="AZ1426" s="153">
        <v>15</v>
      </c>
      <c r="BA1426" s="153"/>
      <c r="BB1426" s="153"/>
      <c r="BC1426" s="153"/>
      <c r="BD1426" s="153"/>
      <c r="BE1426" s="153"/>
      <c r="BF1426" s="153"/>
      <c r="BG1426" s="223">
        <f t="shared" si="582"/>
        <v>480</v>
      </c>
      <c r="BH1426" s="224">
        <f t="shared" si="583"/>
        <v>8</v>
      </c>
      <c r="BI1426" s="225">
        <f t="shared" si="584"/>
        <v>4.58333333333333</v>
      </c>
      <c r="BJ1426" s="225">
        <f t="shared" si="585"/>
        <v>57.2916666666667</v>
      </c>
      <c r="BK1426" s="226">
        <f t="shared" si="586"/>
        <v>80</v>
      </c>
      <c r="BL1426" s="226">
        <f t="shared" si="587"/>
        <v>89.3939393939394</v>
      </c>
      <c r="BM1426" s="226">
        <f t="shared" si="588"/>
        <v>40.9722222222222</v>
      </c>
      <c r="BN1426" s="237">
        <f t="shared" si="589"/>
        <v>0.333333333333333</v>
      </c>
      <c r="BO1426" s="237">
        <f t="shared" si="590"/>
        <v>1104</v>
      </c>
      <c r="BP1426" s="237">
        <f t="shared" si="591"/>
        <v>3.08333333333333</v>
      </c>
      <c r="BQ1426" s="238">
        <f t="shared" si="592"/>
        <v>444</v>
      </c>
      <c r="BR1426" s="140">
        <v>1</v>
      </c>
      <c r="BS1426" s="140"/>
      <c r="BT1426" s="140"/>
      <c r="BU1426" s="141"/>
      <c r="BV1426" s="140"/>
      <c r="BW1426" s="153">
        <f t="shared" si="595"/>
        <v>517</v>
      </c>
    </row>
    <row r="1427" s="129" customFormat="1" spans="1:75">
      <c r="A1427" s="170">
        <v>1482</v>
      </c>
      <c r="B1427" s="171">
        <v>46073</v>
      </c>
      <c r="C1427" s="153" t="s">
        <v>99</v>
      </c>
      <c r="D1427" s="130" t="str">
        <f t="shared" si="593"/>
        <v>IG</v>
      </c>
      <c r="E1427" s="172" t="s">
        <v>137</v>
      </c>
      <c r="F1427" s="172"/>
      <c r="G1427" s="173"/>
      <c r="H1427" s="173"/>
      <c r="I1427" s="173"/>
      <c r="J1427" s="105"/>
      <c r="K1427" s="197" t="e">
        <f>VLOOKUP(J1427,'[3]Item List (3)'!A$1:B$110000,2,FALSE)</f>
        <v>#N/A</v>
      </c>
      <c r="L1427" s="105"/>
      <c r="M1427" s="198" t="str">
        <f t="shared" si="579"/>
        <v>IR</v>
      </c>
      <c r="N1427" s="153"/>
      <c r="O1427" s="199" t="str">
        <f t="shared" si="580"/>
        <v/>
      </c>
      <c r="P1427" s="153"/>
      <c r="Q1427" s="153"/>
      <c r="R1427" s="153"/>
      <c r="S1427" s="153"/>
      <c r="T1427" s="153"/>
      <c r="U1427" s="209">
        <f t="shared" si="581"/>
        <v>0</v>
      </c>
      <c r="V1427" s="153"/>
      <c r="W1427" s="153"/>
      <c r="X1427" s="153"/>
      <c r="Y1427" s="153"/>
      <c r="Z1427" s="153"/>
      <c r="AA1427" s="153"/>
      <c r="AB1427" s="153"/>
      <c r="AC1427" s="153"/>
      <c r="AD1427" s="153"/>
      <c r="AE1427" s="153"/>
      <c r="AF1427" s="153"/>
      <c r="AG1427" s="153"/>
      <c r="AH1427" s="153"/>
      <c r="AI1427" s="153"/>
      <c r="AJ1427" s="153"/>
      <c r="AK1427" s="153"/>
      <c r="AL1427" s="153"/>
      <c r="AM1427" s="153"/>
      <c r="AN1427" s="153"/>
      <c r="AO1427" s="153"/>
      <c r="AP1427" s="153"/>
      <c r="AQ1427" s="153"/>
      <c r="AR1427" s="153">
        <v>480</v>
      </c>
      <c r="AS1427" s="153"/>
      <c r="AT1427" s="153"/>
      <c r="AU1427" s="153"/>
      <c r="AV1427" s="153"/>
      <c r="AW1427" s="153"/>
      <c r="AX1427" s="153"/>
      <c r="AY1427" s="153"/>
      <c r="AZ1427" s="153"/>
      <c r="BA1427" s="153"/>
      <c r="BB1427" s="153"/>
      <c r="BC1427" s="153"/>
      <c r="BD1427" s="153"/>
      <c r="BE1427" s="153"/>
      <c r="BF1427" s="153"/>
      <c r="BG1427" s="223">
        <f t="shared" si="582"/>
        <v>480</v>
      </c>
      <c r="BH1427" s="224">
        <f t="shared" si="583"/>
        <v>8</v>
      </c>
      <c r="BI1427" s="225">
        <f t="shared" si="584"/>
        <v>0</v>
      </c>
      <c r="BJ1427" s="225">
        <f t="shared" si="585"/>
        <v>0</v>
      </c>
      <c r="BK1427" s="226">
        <f t="shared" si="586"/>
        <v>0</v>
      </c>
      <c r="BL1427" s="226">
        <f t="shared" si="587"/>
        <v>0</v>
      </c>
      <c r="BM1427" s="226">
        <f t="shared" si="588"/>
        <v>0</v>
      </c>
      <c r="BN1427" s="237">
        <f t="shared" si="589"/>
        <v>0</v>
      </c>
      <c r="BO1427" s="237">
        <f t="shared" si="590"/>
        <v>0</v>
      </c>
      <c r="BP1427" s="237">
        <f t="shared" si="591"/>
        <v>8</v>
      </c>
      <c r="BQ1427" s="238">
        <f t="shared" si="592"/>
        <v>0</v>
      </c>
      <c r="BR1427" s="140"/>
      <c r="BS1427" s="140"/>
      <c r="BT1427" s="140"/>
      <c r="BU1427" s="141"/>
      <c r="BV1427" s="140"/>
      <c r="BW1427" s="153">
        <f t="shared" si="595"/>
        <v>0</v>
      </c>
    </row>
    <row r="1428" s="129" customFormat="1" spans="1:75">
      <c r="A1428" s="170">
        <v>1483</v>
      </c>
      <c r="B1428" s="171">
        <v>46073</v>
      </c>
      <c r="C1428" s="153" t="s">
        <v>97</v>
      </c>
      <c r="D1428" s="130" t="str">
        <f t="shared" si="593"/>
        <v>IG</v>
      </c>
      <c r="E1428" s="172" t="s">
        <v>138</v>
      </c>
      <c r="F1428" s="172" t="s">
        <v>134</v>
      </c>
      <c r="G1428" s="173" t="s">
        <v>123</v>
      </c>
      <c r="H1428" s="173"/>
      <c r="I1428" s="173"/>
      <c r="J1428" s="105">
        <v>208497</v>
      </c>
      <c r="K1428" s="197" t="str">
        <f>VLOOKUP(J1428,'[3]Item List (3)'!A$1:B$110000,2,FALSE)</f>
        <v>NB.OR 95076 </v>
      </c>
      <c r="L1428" s="105">
        <v>260129019</v>
      </c>
      <c r="M1428" s="198" t="str">
        <f t="shared" si="579"/>
        <v>OR</v>
      </c>
      <c r="N1428" s="153">
        <v>35</v>
      </c>
      <c r="O1428" s="199">
        <f t="shared" si="580"/>
        <v>102.857142857143</v>
      </c>
      <c r="P1428" s="153">
        <v>1</v>
      </c>
      <c r="Q1428" s="153">
        <v>616</v>
      </c>
      <c r="R1428" s="153">
        <v>23</v>
      </c>
      <c r="S1428" s="153">
        <v>2</v>
      </c>
      <c r="T1428" s="153"/>
      <c r="U1428" s="209">
        <f t="shared" si="581"/>
        <v>618</v>
      </c>
      <c r="V1428" s="153">
        <v>445</v>
      </c>
      <c r="W1428" s="153"/>
      <c r="X1428" s="153"/>
      <c r="Y1428" s="153"/>
      <c r="Z1428" s="153"/>
      <c r="AA1428" s="153"/>
      <c r="AB1428" s="153"/>
      <c r="AC1428" s="153"/>
      <c r="AD1428" s="153"/>
      <c r="AE1428" s="153"/>
      <c r="AF1428" s="153"/>
      <c r="AG1428" s="153"/>
      <c r="AH1428" s="153"/>
      <c r="AI1428" s="153"/>
      <c r="AJ1428" s="153"/>
      <c r="AK1428" s="153"/>
      <c r="AL1428" s="153"/>
      <c r="AM1428" s="153"/>
      <c r="AN1428" s="153"/>
      <c r="AO1428" s="153"/>
      <c r="AP1428" s="153">
        <v>20</v>
      </c>
      <c r="AQ1428" s="153"/>
      <c r="AR1428" s="153"/>
      <c r="AS1428" s="153"/>
      <c r="AT1428" s="153"/>
      <c r="AU1428" s="153"/>
      <c r="AV1428" s="153"/>
      <c r="AW1428" s="153"/>
      <c r="AX1428" s="153"/>
      <c r="AY1428" s="153"/>
      <c r="AZ1428" s="153">
        <v>15</v>
      </c>
      <c r="BA1428" s="153"/>
      <c r="BB1428" s="153"/>
      <c r="BC1428" s="153"/>
      <c r="BD1428" s="153"/>
      <c r="BE1428" s="153"/>
      <c r="BF1428" s="153"/>
      <c r="BG1428" s="223">
        <f t="shared" si="582"/>
        <v>480</v>
      </c>
      <c r="BH1428" s="224">
        <f t="shared" si="583"/>
        <v>8</v>
      </c>
      <c r="BI1428" s="225">
        <f t="shared" si="584"/>
        <v>7.41666666666667</v>
      </c>
      <c r="BJ1428" s="225">
        <f t="shared" si="585"/>
        <v>92.7083333333333</v>
      </c>
      <c r="BK1428" s="226">
        <f t="shared" si="586"/>
        <v>81.0112359550562</v>
      </c>
      <c r="BL1428" s="226">
        <f t="shared" si="587"/>
        <v>95.9546925566343</v>
      </c>
      <c r="BM1428" s="226">
        <f t="shared" si="588"/>
        <v>72.0659722222222</v>
      </c>
      <c r="BN1428" s="237">
        <f t="shared" si="589"/>
        <v>0.333333333333333</v>
      </c>
      <c r="BO1428" s="237">
        <f t="shared" si="590"/>
        <v>788.571428571429</v>
      </c>
      <c r="BP1428" s="237">
        <f t="shared" si="591"/>
        <v>0.25</v>
      </c>
      <c r="BQ1428" s="238">
        <f t="shared" si="592"/>
        <v>25.7142857142857</v>
      </c>
      <c r="BR1428" s="140"/>
      <c r="BS1428" s="140"/>
      <c r="BT1428" s="140"/>
      <c r="BU1428" s="141"/>
      <c r="BV1428" s="140"/>
      <c r="BW1428" s="153">
        <f t="shared" si="595"/>
        <v>616</v>
      </c>
    </row>
    <row r="1429" s="129" customFormat="1" spans="1:75">
      <c r="A1429" s="170">
        <v>1484</v>
      </c>
      <c r="B1429" s="171">
        <v>46073</v>
      </c>
      <c r="C1429" s="153" t="s">
        <v>99</v>
      </c>
      <c r="D1429" s="130" t="str">
        <f t="shared" si="593"/>
        <v>IG</v>
      </c>
      <c r="E1429" s="172" t="s">
        <v>138</v>
      </c>
      <c r="F1429" s="172" t="s">
        <v>134</v>
      </c>
      <c r="G1429" s="173" t="s">
        <v>151</v>
      </c>
      <c r="H1429" s="173"/>
      <c r="I1429" s="173"/>
      <c r="J1429" s="105">
        <v>208497</v>
      </c>
      <c r="K1429" s="197" t="str">
        <f>VLOOKUP(J1429,'[3]Item List (3)'!A$1:B$110000,2,FALSE)</f>
        <v>NB.OR 95076 </v>
      </c>
      <c r="L1429" s="105">
        <v>260129019</v>
      </c>
      <c r="M1429" s="198" t="str">
        <f t="shared" si="579"/>
        <v>OR</v>
      </c>
      <c r="N1429" s="153">
        <v>35</v>
      </c>
      <c r="O1429" s="199">
        <f t="shared" si="580"/>
        <v>102.857142857143</v>
      </c>
      <c r="P1429" s="153">
        <v>1</v>
      </c>
      <c r="Q1429" s="153">
        <v>713</v>
      </c>
      <c r="R1429" s="153">
        <v>14</v>
      </c>
      <c r="S1429" s="153">
        <v>7</v>
      </c>
      <c r="T1429" s="153"/>
      <c r="U1429" s="209">
        <f t="shared" si="581"/>
        <v>720</v>
      </c>
      <c r="V1429" s="153">
        <v>445</v>
      </c>
      <c r="W1429" s="153"/>
      <c r="X1429" s="153"/>
      <c r="Y1429" s="153"/>
      <c r="Z1429" s="153"/>
      <c r="AA1429" s="153"/>
      <c r="AB1429" s="153"/>
      <c r="AC1429" s="153"/>
      <c r="AD1429" s="153"/>
      <c r="AE1429" s="153">
        <v>5</v>
      </c>
      <c r="AF1429" s="153"/>
      <c r="AG1429" s="153"/>
      <c r="AH1429" s="153"/>
      <c r="AI1429" s="153"/>
      <c r="AJ1429" s="153"/>
      <c r="AK1429" s="153"/>
      <c r="AL1429" s="153"/>
      <c r="AM1429" s="153"/>
      <c r="AN1429" s="153"/>
      <c r="AO1429" s="153"/>
      <c r="AP1429" s="153">
        <v>30</v>
      </c>
      <c r="AQ1429" s="153"/>
      <c r="AR1429" s="153"/>
      <c r="AS1429" s="153"/>
      <c r="AT1429" s="153"/>
      <c r="AU1429" s="153"/>
      <c r="AV1429" s="153"/>
      <c r="AW1429" s="153"/>
      <c r="AX1429" s="153"/>
      <c r="AY1429" s="153"/>
      <c r="AZ1429" s="153"/>
      <c r="BA1429" s="153"/>
      <c r="BB1429" s="153"/>
      <c r="BC1429" s="153"/>
      <c r="BD1429" s="153"/>
      <c r="BE1429" s="153"/>
      <c r="BF1429" s="153"/>
      <c r="BG1429" s="223">
        <f t="shared" si="582"/>
        <v>480</v>
      </c>
      <c r="BH1429" s="224">
        <f t="shared" si="583"/>
        <v>8</v>
      </c>
      <c r="BI1429" s="225">
        <f t="shared" si="584"/>
        <v>7.41666666666667</v>
      </c>
      <c r="BJ1429" s="225">
        <f t="shared" si="585"/>
        <v>92.7083333333333</v>
      </c>
      <c r="BK1429" s="226">
        <f t="shared" si="586"/>
        <v>94.3820224719101</v>
      </c>
      <c r="BL1429" s="226">
        <f t="shared" si="587"/>
        <v>97.0833333333333</v>
      </c>
      <c r="BM1429" s="226">
        <f t="shared" si="588"/>
        <v>84.9479166666667</v>
      </c>
      <c r="BN1429" s="237">
        <f t="shared" si="589"/>
        <v>0.5</v>
      </c>
      <c r="BO1429" s="237">
        <f t="shared" si="590"/>
        <v>771.428571428571</v>
      </c>
      <c r="BP1429" s="237">
        <f t="shared" si="591"/>
        <v>0.0833333333333334</v>
      </c>
      <c r="BQ1429" s="238">
        <f t="shared" si="592"/>
        <v>8.57142857142857</v>
      </c>
      <c r="BR1429" s="140">
        <v>1</v>
      </c>
      <c r="BS1429" s="140"/>
      <c r="BT1429" s="140"/>
      <c r="BU1429" s="141"/>
      <c r="BV1429" s="140"/>
      <c r="BW1429" s="153">
        <f t="shared" si="595"/>
        <v>713</v>
      </c>
    </row>
    <row r="1430" s="129" customFormat="1" spans="1:75">
      <c r="A1430" s="170">
        <v>1485</v>
      </c>
      <c r="B1430" s="171">
        <v>46073</v>
      </c>
      <c r="C1430" s="153" t="s">
        <v>97</v>
      </c>
      <c r="D1430" s="130" t="str">
        <f t="shared" si="593"/>
        <v>IG</v>
      </c>
      <c r="E1430" s="172" t="s">
        <v>139</v>
      </c>
      <c r="F1430" s="172" t="s">
        <v>134</v>
      </c>
      <c r="G1430" s="173" t="s">
        <v>185</v>
      </c>
      <c r="H1430" s="173"/>
      <c r="I1430" s="173"/>
      <c r="J1430" s="105">
        <v>200609.2</v>
      </c>
      <c r="K1430" s="197" t="str">
        <f>VLOOKUP(J1430,'[3]Item List (3)'!A$1:B$110000,2,FALSE)</f>
        <v>NF.OR 311 </v>
      </c>
      <c r="L1430" s="105">
        <v>260129008</v>
      </c>
      <c r="M1430" s="198" t="str">
        <f t="shared" si="579"/>
        <v>OR</v>
      </c>
      <c r="N1430" s="153">
        <v>70</v>
      </c>
      <c r="O1430" s="199">
        <f t="shared" si="580"/>
        <v>51.4285714285714</v>
      </c>
      <c r="P1430" s="153">
        <v>1</v>
      </c>
      <c r="Q1430" s="153">
        <v>42</v>
      </c>
      <c r="R1430" s="153">
        <v>13</v>
      </c>
      <c r="S1430" s="153">
        <v>1</v>
      </c>
      <c r="T1430" s="153"/>
      <c r="U1430" s="209">
        <f t="shared" si="581"/>
        <v>43</v>
      </c>
      <c r="V1430" s="153">
        <v>90</v>
      </c>
      <c r="W1430" s="153"/>
      <c r="X1430" s="153"/>
      <c r="Y1430" s="153">
        <v>30</v>
      </c>
      <c r="Z1430" s="153"/>
      <c r="AA1430" s="153"/>
      <c r="AB1430" s="153"/>
      <c r="AC1430" s="153"/>
      <c r="AD1430" s="153"/>
      <c r="AE1430" s="153"/>
      <c r="AF1430" s="153"/>
      <c r="AG1430" s="153"/>
      <c r="AH1430" s="153"/>
      <c r="AI1430" s="153"/>
      <c r="AJ1430" s="153"/>
      <c r="AK1430" s="153"/>
      <c r="AL1430" s="153"/>
      <c r="AM1430" s="153"/>
      <c r="AN1430" s="153"/>
      <c r="AO1430" s="153"/>
      <c r="AP1430" s="153"/>
      <c r="AQ1430" s="153"/>
      <c r="AR1430" s="153">
        <v>360</v>
      </c>
      <c r="AS1430" s="153"/>
      <c r="AT1430" s="153"/>
      <c r="AU1430" s="153"/>
      <c r="AV1430" s="153"/>
      <c r="AW1430" s="153"/>
      <c r="AX1430" s="153"/>
      <c r="AY1430" s="153"/>
      <c r="AZ1430" s="153"/>
      <c r="BA1430" s="153"/>
      <c r="BB1430" s="153"/>
      <c r="BC1430" s="153"/>
      <c r="BD1430" s="153"/>
      <c r="BE1430" s="153"/>
      <c r="BF1430" s="153"/>
      <c r="BG1430" s="223">
        <f t="shared" si="582"/>
        <v>480</v>
      </c>
      <c r="BH1430" s="224">
        <f t="shared" si="583"/>
        <v>8</v>
      </c>
      <c r="BI1430" s="225">
        <f t="shared" si="584"/>
        <v>1.5</v>
      </c>
      <c r="BJ1430" s="225">
        <f t="shared" si="585"/>
        <v>18.75</v>
      </c>
      <c r="BK1430" s="226">
        <f t="shared" si="586"/>
        <v>55.7407407407407</v>
      </c>
      <c r="BL1430" s="226">
        <f t="shared" si="587"/>
        <v>67.4418604651163</v>
      </c>
      <c r="BM1430" s="226">
        <f t="shared" si="588"/>
        <v>7.04861111111111</v>
      </c>
      <c r="BN1430" s="237">
        <f t="shared" si="589"/>
        <v>0</v>
      </c>
      <c r="BO1430" s="237">
        <f t="shared" si="590"/>
        <v>411.428571428571</v>
      </c>
      <c r="BP1430" s="237">
        <f t="shared" si="591"/>
        <v>6.5</v>
      </c>
      <c r="BQ1430" s="238">
        <f t="shared" si="592"/>
        <v>334.285714285714</v>
      </c>
      <c r="BR1430" s="140"/>
      <c r="BS1430" s="140"/>
      <c r="BT1430" s="140"/>
      <c r="BU1430" s="141"/>
      <c r="BV1430" s="140"/>
      <c r="BW1430" s="153">
        <f t="shared" si="595"/>
        <v>42</v>
      </c>
    </row>
    <row r="1431" s="129" customFormat="1" spans="1:75">
      <c r="A1431" s="170">
        <v>1486</v>
      </c>
      <c r="B1431" s="171">
        <v>46073</v>
      </c>
      <c r="C1431" s="153" t="s">
        <v>99</v>
      </c>
      <c r="D1431" s="130" t="str">
        <f t="shared" si="593"/>
        <v>IG</v>
      </c>
      <c r="E1431" s="172" t="s">
        <v>139</v>
      </c>
      <c r="F1431" s="172" t="s">
        <v>134</v>
      </c>
      <c r="G1431" s="173" t="s">
        <v>185</v>
      </c>
      <c r="H1431" s="173"/>
      <c r="I1431" s="173"/>
      <c r="J1431" s="105">
        <v>200609.2</v>
      </c>
      <c r="K1431" s="197" t="str">
        <f>VLOOKUP(J1431,'[3]Item List (3)'!A$1:B$110000,2,FALSE)</f>
        <v>NF.OR 311 </v>
      </c>
      <c r="L1431" s="105">
        <v>260129008</v>
      </c>
      <c r="M1431" s="198" t="str">
        <f t="shared" si="579"/>
        <v>OR</v>
      </c>
      <c r="N1431" s="153">
        <v>70</v>
      </c>
      <c r="O1431" s="199">
        <f t="shared" si="580"/>
        <v>51.4285714285714</v>
      </c>
      <c r="P1431" s="153">
        <v>1</v>
      </c>
      <c r="Q1431" s="153">
        <v>266</v>
      </c>
      <c r="R1431" s="153">
        <v>30</v>
      </c>
      <c r="S1431" s="153">
        <v>3</v>
      </c>
      <c r="T1431" s="153"/>
      <c r="U1431" s="209">
        <f t="shared" si="581"/>
        <v>269</v>
      </c>
      <c r="V1431" s="153">
        <v>435</v>
      </c>
      <c r="W1431" s="153"/>
      <c r="X1431" s="153"/>
      <c r="Y1431" s="153"/>
      <c r="Z1431" s="153">
        <v>35</v>
      </c>
      <c r="AA1431" s="153"/>
      <c r="AB1431" s="153"/>
      <c r="AC1431" s="153"/>
      <c r="AD1431" s="153"/>
      <c r="AE1431" s="153"/>
      <c r="AF1431" s="153"/>
      <c r="AG1431" s="153"/>
      <c r="AH1431" s="153"/>
      <c r="AI1431" s="153"/>
      <c r="AJ1431" s="153"/>
      <c r="AK1431" s="153"/>
      <c r="AL1431" s="153"/>
      <c r="AM1431" s="153"/>
      <c r="AN1431" s="153"/>
      <c r="AO1431" s="153"/>
      <c r="AP1431" s="153">
        <v>10</v>
      </c>
      <c r="AQ1431" s="153"/>
      <c r="AR1431" s="153"/>
      <c r="AS1431" s="153"/>
      <c r="AT1431" s="153"/>
      <c r="AU1431" s="153"/>
      <c r="AV1431" s="153"/>
      <c r="AW1431" s="153"/>
      <c r="AX1431" s="153"/>
      <c r="AY1431" s="153"/>
      <c r="AZ1431" s="153"/>
      <c r="BA1431" s="153"/>
      <c r="BB1431" s="153"/>
      <c r="BC1431" s="153"/>
      <c r="BD1431" s="153"/>
      <c r="BE1431" s="153"/>
      <c r="BF1431" s="153"/>
      <c r="BG1431" s="223">
        <f t="shared" si="582"/>
        <v>480</v>
      </c>
      <c r="BH1431" s="224">
        <f t="shared" si="583"/>
        <v>8</v>
      </c>
      <c r="BI1431" s="225">
        <f t="shared" si="584"/>
        <v>7.25</v>
      </c>
      <c r="BJ1431" s="225">
        <f t="shared" si="585"/>
        <v>90.625</v>
      </c>
      <c r="BK1431" s="226">
        <f t="shared" si="586"/>
        <v>72.1455938697318</v>
      </c>
      <c r="BL1431" s="226">
        <f t="shared" si="587"/>
        <v>87.732342007435</v>
      </c>
      <c r="BM1431" s="226">
        <f t="shared" si="588"/>
        <v>57.3611111111111</v>
      </c>
      <c r="BN1431" s="237">
        <f t="shared" si="589"/>
        <v>0.166666666666667</v>
      </c>
      <c r="BO1431" s="237">
        <f t="shared" si="590"/>
        <v>402.857142857143</v>
      </c>
      <c r="BP1431" s="237">
        <f t="shared" si="591"/>
        <v>0.583333333333333</v>
      </c>
      <c r="BQ1431" s="238">
        <f t="shared" si="592"/>
        <v>30</v>
      </c>
      <c r="BR1431" s="140"/>
      <c r="BS1431" s="140"/>
      <c r="BT1431" s="140"/>
      <c r="BU1431" s="141"/>
      <c r="BV1431" s="140"/>
      <c r="BW1431" s="153">
        <f t="shared" si="595"/>
        <v>266</v>
      </c>
    </row>
    <row r="1432" s="129" customFormat="1" spans="1:75">
      <c r="A1432" s="170">
        <v>1487</v>
      </c>
      <c r="B1432" s="171">
        <v>46073</v>
      </c>
      <c r="C1432" s="153" t="s">
        <v>97</v>
      </c>
      <c r="D1432" s="130" t="str">
        <f t="shared" si="593"/>
        <v>IG</v>
      </c>
      <c r="E1432" s="172" t="s">
        <v>144</v>
      </c>
      <c r="F1432" s="172" t="s">
        <v>134</v>
      </c>
      <c r="G1432" s="173" t="s">
        <v>147</v>
      </c>
      <c r="H1432" s="173" t="s">
        <v>148</v>
      </c>
      <c r="I1432" s="173"/>
      <c r="J1432" s="105">
        <v>208246</v>
      </c>
      <c r="K1432" s="197" t="str">
        <f>VLOOKUP(J1432,'[3]Item List (3)'!A$1:B$110000,2,FALSE)</f>
        <v>OR. 208 YY2 </v>
      </c>
      <c r="L1432" s="105">
        <v>260121015</v>
      </c>
      <c r="M1432" s="198" t="str">
        <f t="shared" si="579"/>
        <v>OR</v>
      </c>
      <c r="N1432" s="153">
        <v>20</v>
      </c>
      <c r="O1432" s="199">
        <f t="shared" si="580"/>
        <v>180</v>
      </c>
      <c r="P1432" s="153">
        <v>1</v>
      </c>
      <c r="Q1432" s="153">
        <v>1018</v>
      </c>
      <c r="R1432" s="153">
        <v>14</v>
      </c>
      <c r="S1432" s="153">
        <v>6</v>
      </c>
      <c r="T1432" s="153"/>
      <c r="U1432" s="209">
        <f t="shared" si="581"/>
        <v>1024</v>
      </c>
      <c r="V1432" s="153">
        <v>405</v>
      </c>
      <c r="W1432" s="153"/>
      <c r="X1432" s="153"/>
      <c r="Y1432" s="153"/>
      <c r="Z1432" s="153"/>
      <c r="AA1432" s="153"/>
      <c r="AB1432" s="153"/>
      <c r="AC1432" s="153"/>
      <c r="AD1432" s="153"/>
      <c r="AE1432" s="153"/>
      <c r="AF1432" s="153"/>
      <c r="AG1432" s="153"/>
      <c r="AH1432" s="153"/>
      <c r="AI1432" s="153"/>
      <c r="AJ1432" s="153"/>
      <c r="AK1432" s="153"/>
      <c r="AL1432" s="153"/>
      <c r="AM1432" s="153"/>
      <c r="AN1432" s="153"/>
      <c r="AO1432" s="153"/>
      <c r="AP1432" s="153">
        <v>60</v>
      </c>
      <c r="AQ1432" s="153"/>
      <c r="AR1432" s="153"/>
      <c r="AS1432" s="153"/>
      <c r="AT1432" s="153"/>
      <c r="AU1432" s="153"/>
      <c r="AV1432" s="153"/>
      <c r="AW1432" s="153"/>
      <c r="AX1432" s="153"/>
      <c r="AY1432" s="153"/>
      <c r="AZ1432" s="153">
        <v>15</v>
      </c>
      <c r="BA1432" s="153"/>
      <c r="BB1432" s="153"/>
      <c r="BC1432" s="153"/>
      <c r="BD1432" s="153"/>
      <c r="BE1432" s="153"/>
      <c r="BF1432" s="153"/>
      <c r="BG1432" s="223">
        <f t="shared" si="582"/>
        <v>480</v>
      </c>
      <c r="BH1432" s="224">
        <f t="shared" ref="BH1432:BH1450" si="597">BG1432/60</f>
        <v>8</v>
      </c>
      <c r="BI1432" s="225">
        <f t="shared" si="584"/>
        <v>6.75</v>
      </c>
      <c r="BJ1432" s="225">
        <f t="shared" si="585"/>
        <v>84.375</v>
      </c>
      <c r="BK1432" s="226">
        <f t="shared" si="586"/>
        <v>84.2798353909465</v>
      </c>
      <c r="BL1432" s="226">
        <f t="shared" si="587"/>
        <v>98.046875</v>
      </c>
      <c r="BM1432" s="226">
        <f t="shared" si="588"/>
        <v>69.7222222222222</v>
      </c>
      <c r="BN1432" s="237">
        <f t="shared" ref="BN1432:BN1481" si="598">(W1432+AP1432+BE1432+BF1432)/60</f>
        <v>1</v>
      </c>
      <c r="BO1432" s="237">
        <f t="shared" ref="BO1432:BO1481" si="599">IFERROR(((BH1432-BN1432)*3600)/N1432,0)</f>
        <v>1260</v>
      </c>
      <c r="BP1432" s="237">
        <f t="shared" ref="BP1432:BP1481" si="600">IFERROR(SUM(W1432:BF1432)/60-BN1432,0)</f>
        <v>0.25</v>
      </c>
      <c r="BQ1432" s="238">
        <f t="shared" ref="BQ1432:BQ1481" si="601">IFERROR(BP1432*3600/N1432,0)</f>
        <v>45</v>
      </c>
      <c r="BR1432" s="140">
        <v>1</v>
      </c>
      <c r="BS1432" s="140"/>
      <c r="BT1432" s="140">
        <v>1</v>
      </c>
      <c r="BU1432" s="141">
        <v>1</v>
      </c>
      <c r="BV1432" s="140"/>
      <c r="BW1432" s="153">
        <f t="shared" si="595"/>
        <v>1018</v>
      </c>
    </row>
    <row r="1433" s="129" customFormat="1" spans="1:75">
      <c r="A1433" s="170">
        <v>1488</v>
      </c>
      <c r="B1433" s="171">
        <v>46073</v>
      </c>
      <c r="C1433" s="153" t="s">
        <v>99</v>
      </c>
      <c r="D1433" s="130" t="str">
        <f t="shared" si="593"/>
        <v>IG</v>
      </c>
      <c r="E1433" s="172" t="s">
        <v>144</v>
      </c>
      <c r="F1433" s="172" t="s">
        <v>134</v>
      </c>
      <c r="G1433" s="173" t="s">
        <v>145</v>
      </c>
      <c r="H1433" s="173"/>
      <c r="I1433" s="173"/>
      <c r="J1433" s="105">
        <v>208246</v>
      </c>
      <c r="K1433" s="197" t="str">
        <f>VLOOKUP(J1433,'[3]Item List (3)'!A$1:B$110000,2,FALSE)</f>
        <v>OR. 208 YY2 </v>
      </c>
      <c r="L1433" s="105">
        <v>260121015</v>
      </c>
      <c r="M1433" s="198" t="str">
        <f t="shared" si="579"/>
        <v>OR</v>
      </c>
      <c r="N1433" s="153">
        <v>20</v>
      </c>
      <c r="O1433" s="199">
        <f t="shared" si="580"/>
        <v>180</v>
      </c>
      <c r="P1433" s="153">
        <v>1</v>
      </c>
      <c r="Q1433" s="153">
        <v>956</v>
      </c>
      <c r="R1433" s="153">
        <v>54</v>
      </c>
      <c r="S1433" s="153"/>
      <c r="T1433" s="153"/>
      <c r="U1433" s="209">
        <f t="shared" si="581"/>
        <v>956</v>
      </c>
      <c r="V1433" s="153">
        <v>370</v>
      </c>
      <c r="W1433" s="153"/>
      <c r="X1433" s="153">
        <v>90</v>
      </c>
      <c r="Y1433" s="153"/>
      <c r="Z1433" s="153"/>
      <c r="AA1433" s="153"/>
      <c r="AB1433" s="153"/>
      <c r="AC1433" s="153"/>
      <c r="AD1433" s="153"/>
      <c r="AE1433" s="153"/>
      <c r="AF1433" s="153"/>
      <c r="AG1433" s="153"/>
      <c r="AH1433" s="153"/>
      <c r="AI1433" s="153"/>
      <c r="AJ1433" s="153"/>
      <c r="AK1433" s="153"/>
      <c r="AL1433" s="153"/>
      <c r="AM1433" s="153"/>
      <c r="AN1433" s="153"/>
      <c r="AO1433" s="153"/>
      <c r="AP1433" s="153">
        <v>20</v>
      </c>
      <c r="AQ1433" s="153"/>
      <c r="AR1433" s="153"/>
      <c r="AS1433" s="153"/>
      <c r="AT1433" s="153"/>
      <c r="AU1433" s="153"/>
      <c r="AV1433" s="153"/>
      <c r="AW1433" s="153"/>
      <c r="AX1433" s="153"/>
      <c r="AY1433" s="153"/>
      <c r="AZ1433" s="153"/>
      <c r="BA1433" s="153"/>
      <c r="BB1433" s="153"/>
      <c r="BC1433" s="153"/>
      <c r="BD1433" s="153"/>
      <c r="BE1433" s="153"/>
      <c r="BF1433" s="153"/>
      <c r="BG1433" s="223">
        <f t="shared" si="582"/>
        <v>480</v>
      </c>
      <c r="BH1433" s="224">
        <f t="shared" si="597"/>
        <v>8</v>
      </c>
      <c r="BI1433" s="225">
        <f t="shared" si="584"/>
        <v>6.16666666666667</v>
      </c>
      <c r="BJ1433" s="225">
        <f t="shared" si="585"/>
        <v>77.0833333333333</v>
      </c>
      <c r="BK1433" s="226">
        <f t="shared" si="586"/>
        <v>86.1261261261261</v>
      </c>
      <c r="BL1433" s="226">
        <f t="shared" si="587"/>
        <v>94.3514644351465</v>
      </c>
      <c r="BM1433" s="226">
        <f t="shared" si="588"/>
        <v>62.6388888888889</v>
      </c>
      <c r="BN1433" s="237">
        <f t="shared" si="598"/>
        <v>0.333333333333333</v>
      </c>
      <c r="BO1433" s="237">
        <f t="shared" si="599"/>
        <v>1380</v>
      </c>
      <c r="BP1433" s="237">
        <f t="shared" si="600"/>
        <v>1.5</v>
      </c>
      <c r="BQ1433" s="238">
        <f t="shared" si="601"/>
        <v>270</v>
      </c>
      <c r="BR1433" s="140">
        <v>1</v>
      </c>
      <c r="BS1433" s="140"/>
      <c r="BT1433" s="140">
        <v>1</v>
      </c>
      <c r="BU1433" s="141">
        <v>1</v>
      </c>
      <c r="BV1433" s="140"/>
      <c r="BW1433" s="153">
        <f t="shared" si="595"/>
        <v>956</v>
      </c>
    </row>
    <row r="1434" s="129" customFormat="1" spans="1:75">
      <c r="A1434" s="170">
        <v>1489</v>
      </c>
      <c r="B1434" s="171">
        <v>46073</v>
      </c>
      <c r="C1434" s="153" t="s">
        <v>97</v>
      </c>
      <c r="D1434" s="130" t="str">
        <f t="shared" si="593"/>
        <v>IG</v>
      </c>
      <c r="E1434" s="172" t="s">
        <v>146</v>
      </c>
      <c r="F1434" s="172" t="s">
        <v>134</v>
      </c>
      <c r="G1434" s="173" t="s">
        <v>136</v>
      </c>
      <c r="H1434" s="173"/>
      <c r="I1434" s="173"/>
      <c r="J1434" s="105">
        <v>100261</v>
      </c>
      <c r="K1434" s="197" t="str">
        <f>VLOOKUP(J1434,'[3]Item List (3)'!A$1:B$110000,2,FALSE)</f>
        <v>IR. 211 YY4</v>
      </c>
      <c r="L1434" s="105">
        <v>260210004</v>
      </c>
      <c r="M1434" s="198" t="str">
        <f t="shared" si="579"/>
        <v>IR</v>
      </c>
      <c r="N1434" s="153">
        <v>30</v>
      </c>
      <c r="O1434" s="199">
        <f t="shared" si="580"/>
        <v>120</v>
      </c>
      <c r="P1434" s="153">
        <v>1</v>
      </c>
      <c r="Q1434" s="153">
        <v>729</v>
      </c>
      <c r="R1434" s="153">
        <v>17</v>
      </c>
      <c r="S1434" s="153">
        <v>7</v>
      </c>
      <c r="T1434" s="153">
        <v>14</v>
      </c>
      <c r="U1434" s="209">
        <f t="shared" si="581"/>
        <v>750</v>
      </c>
      <c r="V1434" s="153">
        <v>425</v>
      </c>
      <c r="W1434" s="153"/>
      <c r="X1434" s="153"/>
      <c r="Y1434" s="153"/>
      <c r="Z1434" s="153">
        <v>20</v>
      </c>
      <c r="AA1434" s="153"/>
      <c r="AB1434" s="153"/>
      <c r="AC1434" s="153"/>
      <c r="AD1434" s="153"/>
      <c r="AE1434" s="153"/>
      <c r="AF1434" s="153"/>
      <c r="AG1434" s="153"/>
      <c r="AH1434" s="153"/>
      <c r="AI1434" s="153"/>
      <c r="AJ1434" s="153"/>
      <c r="AK1434" s="153"/>
      <c r="AL1434" s="153"/>
      <c r="AM1434" s="153"/>
      <c r="AN1434" s="153"/>
      <c r="AO1434" s="153"/>
      <c r="AP1434" s="153">
        <v>20</v>
      </c>
      <c r="AQ1434" s="153"/>
      <c r="AR1434" s="153"/>
      <c r="AS1434" s="153"/>
      <c r="AT1434" s="153"/>
      <c r="AU1434" s="153"/>
      <c r="AV1434" s="153"/>
      <c r="AW1434" s="153"/>
      <c r="AX1434" s="153"/>
      <c r="AY1434" s="153"/>
      <c r="AZ1434" s="153">
        <v>15</v>
      </c>
      <c r="BA1434" s="153"/>
      <c r="BB1434" s="153"/>
      <c r="BC1434" s="153"/>
      <c r="BD1434" s="153"/>
      <c r="BE1434" s="153"/>
      <c r="BF1434" s="153"/>
      <c r="BG1434" s="223">
        <f t="shared" si="582"/>
        <v>480</v>
      </c>
      <c r="BH1434" s="224">
        <f t="shared" si="597"/>
        <v>8</v>
      </c>
      <c r="BI1434" s="225">
        <f t="shared" si="584"/>
        <v>7.08333333333333</v>
      </c>
      <c r="BJ1434" s="225">
        <f t="shared" si="585"/>
        <v>88.5416666666667</v>
      </c>
      <c r="BK1434" s="226">
        <f t="shared" si="586"/>
        <v>88.2352941176471</v>
      </c>
      <c r="BL1434" s="226">
        <f t="shared" si="587"/>
        <v>94.9333333333333</v>
      </c>
      <c r="BM1434" s="226">
        <f t="shared" si="588"/>
        <v>74.1666666666667</v>
      </c>
      <c r="BN1434" s="237">
        <f t="shared" si="598"/>
        <v>0.333333333333333</v>
      </c>
      <c r="BO1434" s="237">
        <f t="shared" si="599"/>
        <v>920</v>
      </c>
      <c r="BP1434" s="237">
        <f t="shared" si="600"/>
        <v>0.583333333333333</v>
      </c>
      <c r="BQ1434" s="238">
        <f t="shared" si="601"/>
        <v>70</v>
      </c>
      <c r="BR1434" s="140"/>
      <c r="BS1434" s="140"/>
      <c r="BT1434" s="140"/>
      <c r="BU1434" s="141"/>
      <c r="BV1434" s="140"/>
      <c r="BW1434" s="153">
        <f t="shared" si="595"/>
        <v>729</v>
      </c>
    </row>
    <row r="1435" s="129" customFormat="1" spans="1:75">
      <c r="A1435" s="170">
        <v>1490</v>
      </c>
      <c r="B1435" s="171">
        <v>46073</v>
      </c>
      <c r="C1435" s="153" t="s">
        <v>99</v>
      </c>
      <c r="D1435" s="130" t="str">
        <f t="shared" si="593"/>
        <v>IG</v>
      </c>
      <c r="E1435" s="172" t="s">
        <v>146</v>
      </c>
      <c r="F1435" s="172" t="s">
        <v>134</v>
      </c>
      <c r="G1435" s="173" t="s">
        <v>154</v>
      </c>
      <c r="H1435" s="173"/>
      <c r="I1435" s="173"/>
      <c r="J1435" s="105">
        <v>100261</v>
      </c>
      <c r="K1435" s="197" t="str">
        <f>VLOOKUP(J1435,'[3]Item List (3)'!A$1:B$110000,2,FALSE)</f>
        <v>IR. 211 YY4</v>
      </c>
      <c r="L1435" s="105">
        <v>260210004</v>
      </c>
      <c r="M1435" s="198" t="str">
        <f t="shared" si="579"/>
        <v>IR</v>
      </c>
      <c r="N1435" s="153">
        <v>30</v>
      </c>
      <c r="O1435" s="199">
        <f t="shared" si="580"/>
        <v>120</v>
      </c>
      <c r="P1435" s="153">
        <v>1</v>
      </c>
      <c r="Q1435" s="153">
        <v>204</v>
      </c>
      <c r="R1435" s="153">
        <v>17</v>
      </c>
      <c r="S1435" s="153">
        <v>2</v>
      </c>
      <c r="T1435" s="153">
        <v>20</v>
      </c>
      <c r="U1435" s="209">
        <f t="shared" si="581"/>
        <v>226</v>
      </c>
      <c r="V1435" s="153">
        <v>145</v>
      </c>
      <c r="W1435" s="153"/>
      <c r="X1435" s="153"/>
      <c r="Y1435" s="153"/>
      <c r="Z1435" s="153"/>
      <c r="AA1435" s="153"/>
      <c r="AB1435" s="153"/>
      <c r="AC1435" s="153">
        <v>20</v>
      </c>
      <c r="AD1435" s="153"/>
      <c r="AE1435" s="153">
        <v>5</v>
      </c>
      <c r="AF1435" s="153"/>
      <c r="AG1435" s="153"/>
      <c r="AH1435" s="153"/>
      <c r="AI1435" s="153"/>
      <c r="AJ1435" s="153"/>
      <c r="AK1435" s="153"/>
      <c r="AL1435" s="153"/>
      <c r="AM1435" s="153"/>
      <c r="AN1435" s="153"/>
      <c r="AO1435" s="153"/>
      <c r="AP1435" s="153">
        <v>10</v>
      </c>
      <c r="AQ1435" s="153"/>
      <c r="AR1435" s="153">
        <v>300</v>
      </c>
      <c r="AS1435" s="153"/>
      <c r="AT1435" s="153"/>
      <c r="AU1435" s="153"/>
      <c r="AV1435" s="153"/>
      <c r="AW1435" s="153"/>
      <c r="AX1435" s="153"/>
      <c r="AY1435" s="153"/>
      <c r="AZ1435" s="153"/>
      <c r="BA1435" s="153"/>
      <c r="BB1435" s="153"/>
      <c r="BC1435" s="153"/>
      <c r="BD1435" s="153"/>
      <c r="BE1435" s="153"/>
      <c r="BF1435" s="153"/>
      <c r="BG1435" s="223">
        <f t="shared" si="582"/>
        <v>480</v>
      </c>
      <c r="BH1435" s="224">
        <f t="shared" si="597"/>
        <v>8</v>
      </c>
      <c r="BI1435" s="225">
        <f t="shared" si="584"/>
        <v>2.41666666666667</v>
      </c>
      <c r="BJ1435" s="225">
        <f t="shared" si="585"/>
        <v>30.2083333333333</v>
      </c>
      <c r="BK1435" s="226">
        <f t="shared" si="586"/>
        <v>77.9310344827586</v>
      </c>
      <c r="BL1435" s="226">
        <f t="shared" si="587"/>
        <v>82.7433628318584</v>
      </c>
      <c r="BM1435" s="226">
        <f t="shared" si="588"/>
        <v>19.4791666666667</v>
      </c>
      <c r="BN1435" s="237">
        <f t="shared" si="598"/>
        <v>0.166666666666667</v>
      </c>
      <c r="BO1435" s="237">
        <f t="shared" si="599"/>
        <v>940</v>
      </c>
      <c r="BP1435" s="237">
        <f t="shared" si="600"/>
        <v>5.41666666666667</v>
      </c>
      <c r="BQ1435" s="238">
        <f t="shared" si="601"/>
        <v>650</v>
      </c>
      <c r="BR1435" s="140">
        <v>1</v>
      </c>
      <c r="BS1435" s="140"/>
      <c r="BT1435" s="140"/>
      <c r="BU1435" s="141"/>
      <c r="BV1435" s="140"/>
      <c r="BW1435" s="153">
        <f t="shared" si="595"/>
        <v>204</v>
      </c>
    </row>
    <row r="1436" spans="1:75">
      <c r="A1436" s="170">
        <v>1491</v>
      </c>
      <c r="B1436" s="171">
        <v>46073</v>
      </c>
      <c r="C1436" s="153" t="s">
        <v>97</v>
      </c>
      <c r="D1436" s="130" t="str">
        <f t="shared" si="593"/>
        <v>IG</v>
      </c>
      <c r="E1436" s="172" t="s">
        <v>149</v>
      </c>
      <c r="F1436" s="172" t="s">
        <v>134</v>
      </c>
      <c r="G1436" s="173" t="s">
        <v>150</v>
      </c>
      <c r="H1436" s="173"/>
      <c r="I1436" s="173"/>
      <c r="J1436" s="105">
        <v>200827.1</v>
      </c>
      <c r="K1436" s="197" t="str">
        <f>VLOOKUP(J1436,'[3]Item List (3)'!A$1:B$110000,2,FALSE)</f>
        <v>MNA.OR 4020 </v>
      </c>
      <c r="L1436" s="105">
        <v>260116006</v>
      </c>
      <c r="M1436" s="198" t="str">
        <f t="shared" si="579"/>
        <v>OR</v>
      </c>
      <c r="N1436" s="153">
        <v>30</v>
      </c>
      <c r="O1436" s="199">
        <f t="shared" ref="O1430:O1462" si="602">IFERROR(3600/N1436,"")</f>
        <v>120</v>
      </c>
      <c r="P1436" s="153">
        <v>1</v>
      </c>
      <c r="Q1436" s="153">
        <v>780</v>
      </c>
      <c r="R1436" s="153"/>
      <c r="S1436" s="153">
        <v>1</v>
      </c>
      <c r="T1436" s="153"/>
      <c r="U1436" s="209">
        <f t="shared" si="581"/>
        <v>781</v>
      </c>
      <c r="V1436" s="153">
        <v>430</v>
      </c>
      <c r="W1436" s="153"/>
      <c r="X1436" s="153"/>
      <c r="Y1436" s="153"/>
      <c r="Z1436" s="153">
        <v>10</v>
      </c>
      <c r="AA1436" s="153"/>
      <c r="AB1436" s="153"/>
      <c r="AC1436" s="153"/>
      <c r="AD1436" s="153"/>
      <c r="AE1436" s="153"/>
      <c r="AF1436" s="153"/>
      <c r="AG1436" s="153"/>
      <c r="AH1436" s="153"/>
      <c r="AI1436" s="153"/>
      <c r="AJ1436" s="153"/>
      <c r="AK1436" s="153"/>
      <c r="AL1436" s="153"/>
      <c r="AM1436" s="153"/>
      <c r="AN1436" s="153"/>
      <c r="AO1436" s="153"/>
      <c r="AP1436" s="153">
        <v>20</v>
      </c>
      <c r="AQ1436" s="153"/>
      <c r="AR1436" s="153"/>
      <c r="AS1436" s="153"/>
      <c r="AT1436" s="153"/>
      <c r="AU1436" s="153"/>
      <c r="AV1436" s="153"/>
      <c r="AW1436" s="153"/>
      <c r="AX1436" s="153"/>
      <c r="AY1436" s="153"/>
      <c r="AZ1436" s="153">
        <v>15</v>
      </c>
      <c r="BA1436" s="153"/>
      <c r="BB1436" s="153"/>
      <c r="BC1436" s="153"/>
      <c r="BD1436" s="153"/>
      <c r="BE1436" s="153">
        <v>5</v>
      </c>
      <c r="BF1436" s="153"/>
      <c r="BG1436" s="223">
        <f t="shared" si="582"/>
        <v>480</v>
      </c>
      <c r="BH1436" s="224">
        <f t="shared" si="597"/>
        <v>8</v>
      </c>
      <c r="BI1436" s="225">
        <f t="shared" si="584"/>
        <v>7.16666666666667</v>
      </c>
      <c r="BJ1436" s="225">
        <f t="shared" si="585"/>
        <v>89.5833333333333</v>
      </c>
      <c r="BK1436" s="226">
        <f t="shared" si="586"/>
        <v>90.8139534883721</v>
      </c>
      <c r="BL1436" s="226">
        <f t="shared" si="587"/>
        <v>99.8719590268886</v>
      </c>
      <c r="BM1436" s="226">
        <f t="shared" si="588"/>
        <v>81.25</v>
      </c>
      <c r="BN1436" s="237">
        <f t="shared" si="598"/>
        <v>0.416666666666667</v>
      </c>
      <c r="BO1436" s="237">
        <f t="shared" si="599"/>
        <v>910</v>
      </c>
      <c r="BP1436" s="237">
        <f t="shared" si="600"/>
        <v>0.416666666666667</v>
      </c>
      <c r="BQ1436" s="238">
        <f t="shared" si="601"/>
        <v>50</v>
      </c>
      <c r="BR1436" s="140">
        <v>1</v>
      </c>
      <c r="BW1436" s="153">
        <f t="shared" si="595"/>
        <v>780</v>
      </c>
    </row>
    <row r="1437" s="129" customFormat="1" spans="1:75">
      <c r="A1437" s="170">
        <v>1492</v>
      </c>
      <c r="B1437" s="171">
        <v>46073</v>
      </c>
      <c r="C1437" s="153" t="s">
        <v>99</v>
      </c>
      <c r="D1437" s="130" t="str">
        <f t="shared" si="593"/>
        <v>IG</v>
      </c>
      <c r="E1437" s="172" t="s">
        <v>149</v>
      </c>
      <c r="F1437" s="172" t="s">
        <v>134</v>
      </c>
      <c r="G1437" s="173" t="s">
        <v>143</v>
      </c>
      <c r="H1437" s="173"/>
      <c r="I1437" s="173"/>
      <c r="J1437" s="105">
        <v>200827.1</v>
      </c>
      <c r="K1437" s="197" t="str">
        <f>VLOOKUP(J1437,'[3]Item List (3)'!A$1:B$110000,2,FALSE)</f>
        <v>MNA.OR 4020 </v>
      </c>
      <c r="L1437" s="105">
        <v>260116006</v>
      </c>
      <c r="M1437" s="198" t="str">
        <f t="shared" si="579"/>
        <v>OR</v>
      </c>
      <c r="N1437" s="153">
        <v>25</v>
      </c>
      <c r="O1437" s="199">
        <f t="shared" si="602"/>
        <v>144</v>
      </c>
      <c r="P1437" s="153">
        <v>1</v>
      </c>
      <c r="Q1437" s="153">
        <v>888</v>
      </c>
      <c r="R1437" s="153">
        <v>2</v>
      </c>
      <c r="S1437" s="153">
        <v>9</v>
      </c>
      <c r="T1437" s="153"/>
      <c r="U1437" s="209">
        <f t="shared" si="581"/>
        <v>897</v>
      </c>
      <c r="V1437" s="153">
        <v>450</v>
      </c>
      <c r="W1437" s="153"/>
      <c r="X1437" s="153">
        <v>10</v>
      </c>
      <c r="Y1437" s="153"/>
      <c r="Z1437" s="153"/>
      <c r="AA1437" s="153"/>
      <c r="AB1437" s="153"/>
      <c r="AC1437" s="153"/>
      <c r="AD1437" s="153"/>
      <c r="AE1437" s="153"/>
      <c r="AF1437" s="153"/>
      <c r="AG1437" s="153"/>
      <c r="AH1437" s="153"/>
      <c r="AI1437" s="153"/>
      <c r="AJ1437" s="153"/>
      <c r="AK1437" s="153"/>
      <c r="AL1437" s="153"/>
      <c r="AM1437" s="153"/>
      <c r="AN1437" s="153"/>
      <c r="AO1437" s="153"/>
      <c r="AP1437" s="153">
        <v>10</v>
      </c>
      <c r="AQ1437" s="153"/>
      <c r="AR1437" s="153"/>
      <c r="AS1437" s="153"/>
      <c r="AT1437" s="153"/>
      <c r="AU1437" s="153"/>
      <c r="AV1437" s="153"/>
      <c r="AW1437" s="153"/>
      <c r="AX1437" s="153"/>
      <c r="AY1437" s="153"/>
      <c r="AZ1437" s="153"/>
      <c r="BA1437" s="153"/>
      <c r="BB1437" s="153"/>
      <c r="BC1437" s="153">
        <v>10</v>
      </c>
      <c r="BD1437" s="153"/>
      <c r="BE1437" s="153"/>
      <c r="BF1437" s="153"/>
      <c r="BG1437" s="223">
        <f t="shared" si="582"/>
        <v>480</v>
      </c>
      <c r="BH1437" s="224">
        <f t="shared" si="597"/>
        <v>8</v>
      </c>
      <c r="BI1437" s="225">
        <f t="shared" si="584"/>
        <v>7.5</v>
      </c>
      <c r="BJ1437" s="225">
        <f t="shared" si="585"/>
        <v>93.75</v>
      </c>
      <c r="BK1437" s="226">
        <f t="shared" si="586"/>
        <v>83.0555555555556</v>
      </c>
      <c r="BL1437" s="226">
        <f t="shared" si="587"/>
        <v>98.7736900780379</v>
      </c>
      <c r="BM1437" s="226">
        <f t="shared" si="588"/>
        <v>76.9097222222222</v>
      </c>
      <c r="BN1437" s="237">
        <f t="shared" si="598"/>
        <v>0.166666666666667</v>
      </c>
      <c r="BO1437" s="237">
        <f t="shared" si="599"/>
        <v>1128</v>
      </c>
      <c r="BP1437" s="237">
        <f t="shared" si="600"/>
        <v>0.333333333333333</v>
      </c>
      <c r="BQ1437" s="238">
        <f t="shared" si="601"/>
        <v>48</v>
      </c>
      <c r="BR1437" s="140"/>
      <c r="BS1437" s="140"/>
      <c r="BT1437" s="140"/>
      <c r="BU1437" s="141"/>
      <c r="BV1437" s="140"/>
      <c r="BW1437" s="153">
        <f t="shared" si="595"/>
        <v>888</v>
      </c>
    </row>
    <row r="1438" spans="1:75">
      <c r="A1438" s="170">
        <v>1493</v>
      </c>
      <c r="B1438" s="171">
        <v>46073</v>
      </c>
      <c r="C1438" s="153" t="s">
        <v>97</v>
      </c>
      <c r="D1438" s="130" t="str">
        <f t="shared" si="593"/>
        <v>IG</v>
      </c>
      <c r="E1438" s="172" t="s">
        <v>152</v>
      </c>
      <c r="F1438" s="172" t="s">
        <v>134</v>
      </c>
      <c r="G1438" s="173" t="s">
        <v>186</v>
      </c>
      <c r="H1438" s="173"/>
      <c r="I1438" s="173"/>
      <c r="J1438" s="105">
        <v>201049.11</v>
      </c>
      <c r="K1438" s="197" t="str">
        <f>VLOOKUP(J1438,'[3]Item List (3)'!A$1:B$110000,2,FALSE)</f>
        <v>NUTR. OR 1542X</v>
      </c>
      <c r="L1438" s="105">
        <v>251121004</v>
      </c>
      <c r="M1438" s="198" t="str">
        <f t="shared" ref="M1430:M1493" si="603">IF((LEFT(J1438))="2",$L$2,$J$2)</f>
        <v>OR</v>
      </c>
      <c r="N1438" s="153">
        <v>50</v>
      </c>
      <c r="O1438" s="199">
        <f t="shared" si="602"/>
        <v>72</v>
      </c>
      <c r="P1438" s="153">
        <v>1</v>
      </c>
      <c r="Q1438" s="153">
        <v>271</v>
      </c>
      <c r="R1438" s="153">
        <v>42</v>
      </c>
      <c r="S1438" s="153">
        <v>3</v>
      </c>
      <c r="T1438" s="153">
        <v>1</v>
      </c>
      <c r="U1438" s="209">
        <f t="shared" si="581"/>
        <v>275</v>
      </c>
      <c r="V1438" s="153">
        <v>360</v>
      </c>
      <c r="W1438" s="153"/>
      <c r="X1438" s="153"/>
      <c r="Y1438" s="153"/>
      <c r="Z1438" s="153"/>
      <c r="AA1438" s="153"/>
      <c r="AB1438" s="153"/>
      <c r="AC1438" s="153"/>
      <c r="AD1438" s="153"/>
      <c r="AE1438" s="153">
        <v>5</v>
      </c>
      <c r="AF1438" s="153"/>
      <c r="AG1438" s="153"/>
      <c r="AH1438" s="153"/>
      <c r="AI1438" s="153"/>
      <c r="AJ1438" s="153">
        <v>40</v>
      </c>
      <c r="AK1438" s="153"/>
      <c r="AL1438" s="153"/>
      <c r="AM1438" s="153"/>
      <c r="AN1438" s="153"/>
      <c r="AO1438" s="153"/>
      <c r="AP1438" s="153">
        <v>20</v>
      </c>
      <c r="AQ1438" s="153"/>
      <c r="AR1438" s="153">
        <v>30</v>
      </c>
      <c r="AS1438" s="153"/>
      <c r="AT1438" s="153"/>
      <c r="AU1438" s="153"/>
      <c r="AV1438" s="153"/>
      <c r="AW1438" s="153">
        <v>10</v>
      </c>
      <c r="AX1438" s="153"/>
      <c r="AY1438" s="153"/>
      <c r="AZ1438" s="153">
        <v>15</v>
      </c>
      <c r="BA1438" s="153"/>
      <c r="BB1438" s="153"/>
      <c r="BC1438" s="153"/>
      <c r="BD1438" s="153"/>
      <c r="BE1438" s="153"/>
      <c r="BF1438" s="153"/>
      <c r="BG1438" s="223">
        <f t="shared" si="582"/>
        <v>480</v>
      </c>
      <c r="BH1438" s="224">
        <f t="shared" si="597"/>
        <v>8</v>
      </c>
      <c r="BI1438" s="225">
        <f t="shared" ref="BI1419:BI1482" si="604">IFERROR(BH1438-SUM(W1438:BF1438)/60,0)</f>
        <v>6</v>
      </c>
      <c r="BJ1438" s="225">
        <f t="shared" ref="BJ1419:BJ1482" si="605">IFERROR(BI1438/BH1438*100,0)</f>
        <v>75</v>
      </c>
      <c r="BK1438" s="226">
        <f t="shared" ref="BK1419:BK1482" si="606">IFERROR(((U1438*N1438)/(BI1438*3600)*100),0)</f>
        <v>63.6574074074074</v>
      </c>
      <c r="BL1438" s="226">
        <f t="shared" ref="BL1419:BL1482" si="607">IFERROR(((U1438-(R1438+S1438+T1438))/U1438*100),0)</f>
        <v>83.2727272727273</v>
      </c>
      <c r="BM1438" s="226">
        <f t="shared" ref="BM1437:BM1500" si="608">IFERROR((((BJ1438*BK1438*BL1438)/1000000)*100),0)</f>
        <v>39.7569444444444</v>
      </c>
      <c r="BN1438" s="237">
        <f t="shared" si="598"/>
        <v>0.333333333333333</v>
      </c>
      <c r="BO1438" s="237">
        <f t="shared" si="599"/>
        <v>552</v>
      </c>
      <c r="BP1438" s="237">
        <f t="shared" si="600"/>
        <v>1.66666666666667</v>
      </c>
      <c r="BQ1438" s="238">
        <f t="shared" si="601"/>
        <v>120</v>
      </c>
      <c r="BR1438" s="140">
        <v>1</v>
      </c>
      <c r="BS1438" s="140">
        <v>3</v>
      </c>
      <c r="BT1438" s="140">
        <v>1</v>
      </c>
      <c r="BU1438" s="141">
        <v>1</v>
      </c>
      <c r="BW1438" s="153">
        <f t="shared" si="595"/>
        <v>271</v>
      </c>
    </row>
    <row r="1439" spans="1:75">
      <c r="A1439" s="170">
        <v>1494</v>
      </c>
      <c r="B1439" s="171">
        <v>46073</v>
      </c>
      <c r="C1439" s="153" t="s">
        <v>99</v>
      </c>
      <c r="D1439" s="130" t="str">
        <f t="shared" si="593"/>
        <v>IG</v>
      </c>
      <c r="E1439" s="172" t="s">
        <v>152</v>
      </c>
      <c r="F1439" s="172" t="s">
        <v>134</v>
      </c>
      <c r="G1439" s="173" t="s">
        <v>186</v>
      </c>
      <c r="H1439" s="173"/>
      <c r="I1439" s="173"/>
      <c r="J1439" s="105">
        <v>201049.11</v>
      </c>
      <c r="K1439" s="197" t="str">
        <f>VLOOKUP(J1439,'[3]Item List (3)'!A$1:B$110000,2,FALSE)</f>
        <v>NUTR. OR 1542X</v>
      </c>
      <c r="L1439" s="105">
        <v>251121004</v>
      </c>
      <c r="M1439" s="198" t="str">
        <f t="shared" si="603"/>
        <v>OR</v>
      </c>
      <c r="N1439" s="153">
        <v>50</v>
      </c>
      <c r="O1439" s="199">
        <f t="shared" si="602"/>
        <v>72</v>
      </c>
      <c r="P1439" s="153">
        <v>1</v>
      </c>
      <c r="Q1439" s="153">
        <v>59</v>
      </c>
      <c r="R1439" s="153">
        <v>9</v>
      </c>
      <c r="S1439" s="153"/>
      <c r="T1439" s="153">
        <v>2</v>
      </c>
      <c r="U1439" s="209">
        <f t="shared" si="581"/>
        <v>61</v>
      </c>
      <c r="V1439" s="153">
        <v>75</v>
      </c>
      <c r="W1439" s="153"/>
      <c r="X1439" s="153"/>
      <c r="Y1439" s="153"/>
      <c r="Z1439" s="153"/>
      <c r="AA1439" s="153"/>
      <c r="AB1439" s="153"/>
      <c r="AC1439" s="153"/>
      <c r="AD1439" s="153"/>
      <c r="AE1439" s="153"/>
      <c r="AF1439" s="153"/>
      <c r="AG1439" s="153"/>
      <c r="AH1439" s="153"/>
      <c r="AI1439" s="153"/>
      <c r="AJ1439" s="153"/>
      <c r="AK1439" s="153"/>
      <c r="AL1439" s="153"/>
      <c r="AM1439" s="153"/>
      <c r="AN1439" s="153"/>
      <c r="AO1439" s="153"/>
      <c r="AP1439" s="153"/>
      <c r="AQ1439" s="153"/>
      <c r="AR1439" s="153"/>
      <c r="AS1439" s="153"/>
      <c r="AT1439" s="153"/>
      <c r="AU1439" s="153"/>
      <c r="AV1439" s="153"/>
      <c r="AW1439" s="153"/>
      <c r="AX1439" s="153"/>
      <c r="AY1439" s="153"/>
      <c r="AZ1439" s="153"/>
      <c r="BA1439" s="153"/>
      <c r="BB1439" s="153"/>
      <c r="BC1439" s="153"/>
      <c r="BD1439" s="153"/>
      <c r="BE1439" s="153"/>
      <c r="BF1439" s="153"/>
      <c r="BG1439" s="223">
        <f t="shared" si="582"/>
        <v>75</v>
      </c>
      <c r="BH1439" s="224">
        <f t="shared" si="597"/>
        <v>1.25</v>
      </c>
      <c r="BI1439" s="225">
        <f t="shared" si="604"/>
        <v>1.25</v>
      </c>
      <c r="BJ1439" s="225">
        <f t="shared" si="605"/>
        <v>100</v>
      </c>
      <c r="BK1439" s="226">
        <f t="shared" si="606"/>
        <v>67.7777777777778</v>
      </c>
      <c r="BL1439" s="226">
        <f t="shared" si="607"/>
        <v>81.9672131147541</v>
      </c>
      <c r="BM1439" s="226">
        <f t="shared" si="608"/>
        <v>55.5555555555556</v>
      </c>
      <c r="BN1439" s="237">
        <f t="shared" si="598"/>
        <v>0</v>
      </c>
      <c r="BO1439" s="237">
        <f t="shared" si="599"/>
        <v>90</v>
      </c>
      <c r="BP1439" s="237">
        <f t="shared" si="600"/>
        <v>0</v>
      </c>
      <c r="BQ1439" s="238">
        <f t="shared" si="601"/>
        <v>0</v>
      </c>
      <c r="BW1439" s="153">
        <f t="shared" si="595"/>
        <v>59</v>
      </c>
    </row>
    <row r="1440" spans="1:75">
      <c r="A1440" s="170">
        <v>1495</v>
      </c>
      <c r="B1440" s="171">
        <v>46073</v>
      </c>
      <c r="C1440" s="153" t="s">
        <v>99</v>
      </c>
      <c r="D1440" s="130" t="str">
        <f t="shared" si="593"/>
        <v>IG</v>
      </c>
      <c r="E1440" s="172" t="s">
        <v>152</v>
      </c>
      <c r="F1440" s="172" t="s">
        <v>134</v>
      </c>
      <c r="G1440" s="173" t="s">
        <v>186</v>
      </c>
      <c r="H1440" s="173"/>
      <c r="I1440" s="173"/>
      <c r="J1440" s="105">
        <v>101048</v>
      </c>
      <c r="K1440" s="197" t="str">
        <f>VLOOKUP(J1440,'[3]Item List (3)'!A$1:B$110000,2,FALSE)</f>
        <v>IR.3203 2RS</v>
      </c>
      <c r="L1440" s="105"/>
      <c r="M1440" s="198" t="str">
        <f t="shared" si="603"/>
        <v>IR</v>
      </c>
      <c r="N1440" s="153"/>
      <c r="O1440" s="199" t="str">
        <f t="shared" si="602"/>
        <v/>
      </c>
      <c r="P1440" s="153"/>
      <c r="Q1440" s="153"/>
      <c r="R1440" s="153"/>
      <c r="S1440" s="153"/>
      <c r="T1440" s="153"/>
      <c r="U1440" s="209">
        <f t="shared" si="581"/>
        <v>0</v>
      </c>
      <c r="V1440" s="153"/>
      <c r="W1440" s="153">
        <v>105</v>
      </c>
      <c r="Y1440" s="153"/>
      <c r="Z1440" s="153"/>
      <c r="AA1440" s="153"/>
      <c r="AB1440" s="153"/>
      <c r="AC1440" s="153"/>
      <c r="AD1440" s="153"/>
      <c r="AE1440" s="153"/>
      <c r="AF1440" s="153"/>
      <c r="AG1440" s="153"/>
      <c r="AH1440" s="153"/>
      <c r="AI1440" s="153"/>
      <c r="AJ1440" s="153"/>
      <c r="AK1440" s="153"/>
      <c r="AL1440" s="153"/>
      <c r="AM1440" s="153"/>
      <c r="AN1440" s="153"/>
      <c r="AO1440" s="153"/>
      <c r="AP1440" s="153"/>
      <c r="AQ1440" s="153"/>
      <c r="AR1440" s="153">
        <v>300</v>
      </c>
      <c r="AS1440" s="153"/>
      <c r="AT1440" s="153"/>
      <c r="AU1440" s="153"/>
      <c r="AV1440" s="153"/>
      <c r="AW1440" s="153"/>
      <c r="AX1440" s="153"/>
      <c r="AY1440" s="153"/>
      <c r="AZ1440" s="153"/>
      <c r="BA1440" s="153"/>
      <c r="BB1440" s="153"/>
      <c r="BC1440" s="153"/>
      <c r="BD1440" s="153"/>
      <c r="BE1440" s="153"/>
      <c r="BF1440" s="153"/>
      <c r="BG1440" s="223">
        <f t="shared" si="582"/>
        <v>405</v>
      </c>
      <c r="BH1440" s="224">
        <f t="shared" si="597"/>
        <v>6.75</v>
      </c>
      <c r="BI1440" s="225">
        <f t="shared" si="604"/>
        <v>0</v>
      </c>
      <c r="BJ1440" s="225">
        <f t="shared" si="605"/>
        <v>0</v>
      </c>
      <c r="BK1440" s="226">
        <f t="shared" si="606"/>
        <v>0</v>
      </c>
      <c r="BL1440" s="226">
        <f t="shared" si="607"/>
        <v>0</v>
      </c>
      <c r="BM1440" s="226">
        <f t="shared" si="608"/>
        <v>0</v>
      </c>
      <c r="BN1440" s="237">
        <f t="shared" si="598"/>
        <v>1.75</v>
      </c>
      <c r="BO1440" s="237">
        <f t="shared" si="599"/>
        <v>0</v>
      </c>
      <c r="BP1440" s="237">
        <f t="shared" si="600"/>
        <v>5</v>
      </c>
      <c r="BQ1440" s="238">
        <f t="shared" si="601"/>
        <v>0</v>
      </c>
      <c r="BW1440" s="153">
        <f t="shared" si="595"/>
        <v>0</v>
      </c>
    </row>
    <row r="1441" spans="1:75">
      <c r="A1441" s="170">
        <v>1496</v>
      </c>
      <c r="B1441" s="171">
        <v>46073</v>
      </c>
      <c r="C1441" s="153" t="s">
        <v>97</v>
      </c>
      <c r="D1441" s="130" t="str">
        <f t="shared" si="593"/>
        <v>IG</v>
      </c>
      <c r="E1441" s="172" t="s">
        <v>153</v>
      </c>
      <c r="F1441" s="172" t="s">
        <v>134</v>
      </c>
      <c r="G1441" s="173" t="s">
        <v>142</v>
      </c>
      <c r="H1441" s="173"/>
      <c r="I1441" s="173"/>
      <c r="J1441" s="105">
        <v>208417</v>
      </c>
      <c r="K1441" s="197" t="str">
        <f>VLOOKUP(J1441,'[3]Item List (3)'!A$1:B$110000,2,FALSE)</f>
        <v>JC.OR 8008 </v>
      </c>
      <c r="L1441" s="105">
        <v>260110013</v>
      </c>
      <c r="M1441" s="198" t="str">
        <f t="shared" si="603"/>
        <v>OR</v>
      </c>
      <c r="N1441" s="153">
        <v>30</v>
      </c>
      <c r="O1441" s="199">
        <f t="shared" si="602"/>
        <v>120</v>
      </c>
      <c r="P1441" s="153">
        <v>1</v>
      </c>
      <c r="Q1441" s="153">
        <v>667</v>
      </c>
      <c r="R1441" s="153">
        <v>16</v>
      </c>
      <c r="S1441" s="153">
        <v>23</v>
      </c>
      <c r="T1441" s="153">
        <v>1</v>
      </c>
      <c r="U1441" s="209">
        <f t="shared" si="581"/>
        <v>691</v>
      </c>
      <c r="V1441" s="153">
        <v>410</v>
      </c>
      <c r="W1441" s="153"/>
      <c r="X1441" s="153"/>
      <c r="Y1441" s="153">
        <v>15</v>
      </c>
      <c r="Z1441" s="153"/>
      <c r="AA1441" s="153"/>
      <c r="AB1441" s="153"/>
      <c r="AC1441" s="153"/>
      <c r="AD1441" s="153"/>
      <c r="AE1441" s="153"/>
      <c r="AF1441" s="153"/>
      <c r="AG1441" s="153"/>
      <c r="AH1441" s="153"/>
      <c r="AI1441" s="153"/>
      <c r="AJ1441" s="153"/>
      <c r="AK1441" s="153"/>
      <c r="AL1441" s="153"/>
      <c r="AM1441" s="153"/>
      <c r="AN1441" s="153"/>
      <c r="AO1441" s="153"/>
      <c r="AP1441" s="153">
        <v>30</v>
      </c>
      <c r="AQ1441" s="153"/>
      <c r="AR1441" s="153"/>
      <c r="AS1441" s="153"/>
      <c r="AT1441" s="153"/>
      <c r="AU1441" s="153"/>
      <c r="AV1441" s="153"/>
      <c r="AW1441" s="153"/>
      <c r="AX1441" s="153"/>
      <c r="AY1441" s="153"/>
      <c r="AZ1441" s="153">
        <v>15</v>
      </c>
      <c r="BA1441" s="153"/>
      <c r="BB1441" s="153"/>
      <c r="BC1441" s="153">
        <v>10</v>
      </c>
      <c r="BD1441" s="153"/>
      <c r="BE1441" s="153"/>
      <c r="BF1441" s="153"/>
      <c r="BG1441" s="223">
        <f t="shared" si="582"/>
        <v>480</v>
      </c>
      <c r="BH1441" s="224">
        <f t="shared" si="597"/>
        <v>8</v>
      </c>
      <c r="BI1441" s="225">
        <f t="shared" si="604"/>
        <v>6.83333333333333</v>
      </c>
      <c r="BJ1441" s="225">
        <f t="shared" si="605"/>
        <v>85.4166666666667</v>
      </c>
      <c r="BK1441" s="226">
        <f t="shared" si="606"/>
        <v>84.2682926829268</v>
      </c>
      <c r="BL1441" s="226">
        <f t="shared" si="607"/>
        <v>94.2112879884226</v>
      </c>
      <c r="BM1441" s="226">
        <f t="shared" si="608"/>
        <v>67.8125</v>
      </c>
      <c r="BN1441" s="237">
        <f t="shared" si="598"/>
        <v>0.5</v>
      </c>
      <c r="BO1441" s="237">
        <f t="shared" si="599"/>
        <v>900</v>
      </c>
      <c r="BP1441" s="237">
        <f t="shared" si="600"/>
        <v>0.666666666666667</v>
      </c>
      <c r="BQ1441" s="238">
        <f t="shared" si="601"/>
        <v>80</v>
      </c>
      <c r="BW1441" s="153">
        <f t="shared" si="595"/>
        <v>667</v>
      </c>
    </row>
    <row r="1442" spans="1:75">
      <c r="A1442" s="170">
        <v>1497</v>
      </c>
      <c r="B1442" s="171">
        <v>46073</v>
      </c>
      <c r="C1442" s="153" t="s">
        <v>99</v>
      </c>
      <c r="D1442" s="130" t="str">
        <f t="shared" si="593"/>
        <v>IG</v>
      </c>
      <c r="E1442" s="172" t="s">
        <v>153</v>
      </c>
      <c r="F1442" s="172" t="s">
        <v>134</v>
      </c>
      <c r="G1442" s="173" t="s">
        <v>155</v>
      </c>
      <c r="H1442" s="173"/>
      <c r="I1442" s="173"/>
      <c r="J1442" s="105">
        <v>208417</v>
      </c>
      <c r="K1442" s="197" t="str">
        <f>VLOOKUP(J1442,'[3]Item List (3)'!A$1:B$110000,2,FALSE)</f>
        <v>JC.OR 8008 </v>
      </c>
      <c r="L1442" s="105">
        <v>260110013</v>
      </c>
      <c r="M1442" s="198" t="str">
        <f t="shared" si="603"/>
        <v>OR</v>
      </c>
      <c r="N1442" s="153">
        <v>30</v>
      </c>
      <c r="O1442" s="199">
        <f t="shared" si="602"/>
        <v>120</v>
      </c>
      <c r="P1442" s="153">
        <v>1</v>
      </c>
      <c r="Q1442" s="153">
        <v>693</v>
      </c>
      <c r="R1442" s="153">
        <v>38</v>
      </c>
      <c r="S1442" s="153">
        <v>32</v>
      </c>
      <c r="T1442" s="153"/>
      <c r="U1442" s="209">
        <f t="shared" si="581"/>
        <v>725</v>
      </c>
      <c r="V1442" s="153">
        <v>430</v>
      </c>
      <c r="W1442" s="153"/>
      <c r="X1442" s="153"/>
      <c r="Y1442" s="153"/>
      <c r="Z1442" s="153">
        <v>10</v>
      </c>
      <c r="AA1442" s="153"/>
      <c r="AB1442" s="153"/>
      <c r="AC1442" s="153"/>
      <c r="AD1442" s="153"/>
      <c r="AE1442" s="153">
        <v>10</v>
      </c>
      <c r="AF1442" s="153"/>
      <c r="AG1442" s="153"/>
      <c r="AH1442" s="153"/>
      <c r="AI1442" s="153"/>
      <c r="AJ1442" s="153"/>
      <c r="AK1442" s="153"/>
      <c r="AL1442" s="153"/>
      <c r="AM1442" s="153"/>
      <c r="AN1442" s="153"/>
      <c r="AO1442" s="153"/>
      <c r="AP1442" s="153">
        <v>20</v>
      </c>
      <c r="AQ1442" s="153"/>
      <c r="AR1442" s="153"/>
      <c r="AS1442" s="153"/>
      <c r="AT1442" s="153"/>
      <c r="AU1442" s="153"/>
      <c r="AV1442" s="153"/>
      <c r="AW1442" s="153"/>
      <c r="AX1442" s="153"/>
      <c r="AY1442" s="153"/>
      <c r="AZ1442" s="153"/>
      <c r="BA1442" s="153"/>
      <c r="BB1442" s="153"/>
      <c r="BC1442" s="153">
        <v>10</v>
      </c>
      <c r="BD1442" s="153"/>
      <c r="BE1442" s="153"/>
      <c r="BF1442" s="153"/>
      <c r="BG1442" s="223">
        <f t="shared" si="582"/>
        <v>480</v>
      </c>
      <c r="BH1442" s="224">
        <f t="shared" si="597"/>
        <v>8</v>
      </c>
      <c r="BI1442" s="225">
        <f t="shared" si="604"/>
        <v>7.16666666666667</v>
      </c>
      <c r="BJ1442" s="225">
        <f t="shared" si="605"/>
        <v>89.5833333333333</v>
      </c>
      <c r="BK1442" s="226">
        <f t="shared" si="606"/>
        <v>84.3023255813954</v>
      </c>
      <c r="BL1442" s="226">
        <f t="shared" si="607"/>
        <v>90.3448275862069</v>
      </c>
      <c r="BM1442" s="226">
        <f t="shared" si="608"/>
        <v>68.2291666666667</v>
      </c>
      <c r="BN1442" s="237">
        <f t="shared" si="598"/>
        <v>0.333333333333333</v>
      </c>
      <c r="BO1442" s="237">
        <f t="shared" si="599"/>
        <v>920</v>
      </c>
      <c r="BP1442" s="237">
        <f t="shared" si="600"/>
        <v>0.5</v>
      </c>
      <c r="BQ1442" s="238">
        <f t="shared" si="601"/>
        <v>60</v>
      </c>
      <c r="BW1442" s="153">
        <f t="shared" si="595"/>
        <v>693</v>
      </c>
    </row>
    <row r="1443" spans="1:75">
      <c r="A1443" s="170">
        <v>1498</v>
      </c>
      <c r="B1443" s="171">
        <v>46073</v>
      </c>
      <c r="C1443" s="153" t="s">
        <v>97</v>
      </c>
      <c r="D1443" s="130" t="str">
        <f t="shared" si="593"/>
        <v>IG</v>
      </c>
      <c r="E1443" s="172" t="s">
        <v>156</v>
      </c>
      <c r="F1443" s="172"/>
      <c r="G1443" s="173"/>
      <c r="H1443" s="173"/>
      <c r="I1443" s="173"/>
      <c r="J1443" s="105"/>
      <c r="K1443" s="197" t="e">
        <f>VLOOKUP(J1443,'[3]Item List (3)'!A$1:B$110000,2,FALSE)</f>
        <v>#N/A</v>
      </c>
      <c r="L1443" s="105"/>
      <c r="M1443" s="198" t="str">
        <f t="shared" si="603"/>
        <v>IR</v>
      </c>
      <c r="N1443" s="153"/>
      <c r="O1443" s="199" t="str">
        <f t="shared" si="602"/>
        <v/>
      </c>
      <c r="P1443" s="153"/>
      <c r="Q1443" s="153"/>
      <c r="R1443" s="153"/>
      <c r="S1443" s="153"/>
      <c r="T1443" s="153"/>
      <c r="U1443" s="209">
        <f t="shared" si="581"/>
        <v>0</v>
      </c>
      <c r="V1443" s="153"/>
      <c r="W1443" s="153"/>
      <c r="X1443" s="153"/>
      <c r="Y1443" s="153"/>
      <c r="Z1443" s="153"/>
      <c r="AA1443" s="153"/>
      <c r="AB1443" s="153"/>
      <c r="AC1443" s="153"/>
      <c r="AD1443" s="153"/>
      <c r="AE1443" s="153"/>
      <c r="AF1443" s="153"/>
      <c r="AG1443" s="153"/>
      <c r="AH1443" s="153"/>
      <c r="AI1443" s="153"/>
      <c r="AJ1443" s="153"/>
      <c r="AK1443" s="153"/>
      <c r="AL1443" s="153"/>
      <c r="AM1443" s="153"/>
      <c r="AN1443" s="153"/>
      <c r="AO1443" s="153"/>
      <c r="AP1443" s="153"/>
      <c r="AQ1443" s="153"/>
      <c r="AR1443" s="153">
        <v>480</v>
      </c>
      <c r="AS1443" s="153"/>
      <c r="AT1443" s="153"/>
      <c r="AU1443" s="153"/>
      <c r="AV1443" s="153"/>
      <c r="AW1443" s="153"/>
      <c r="AX1443" s="153"/>
      <c r="AY1443" s="153"/>
      <c r="AZ1443" s="153"/>
      <c r="BA1443" s="153"/>
      <c r="BB1443" s="153"/>
      <c r="BC1443" s="153"/>
      <c r="BD1443" s="153"/>
      <c r="BE1443" s="153"/>
      <c r="BF1443" s="153"/>
      <c r="BG1443" s="223">
        <f t="shared" si="582"/>
        <v>480</v>
      </c>
      <c r="BH1443" s="224">
        <f t="shared" si="597"/>
        <v>8</v>
      </c>
      <c r="BI1443" s="225">
        <f t="shared" si="604"/>
        <v>0</v>
      </c>
      <c r="BJ1443" s="225">
        <f t="shared" si="605"/>
        <v>0</v>
      </c>
      <c r="BK1443" s="226">
        <f t="shared" si="606"/>
        <v>0</v>
      </c>
      <c r="BL1443" s="226">
        <f t="shared" si="607"/>
        <v>0</v>
      </c>
      <c r="BM1443" s="226">
        <f t="shared" si="608"/>
        <v>0</v>
      </c>
      <c r="BN1443" s="237">
        <f t="shared" si="598"/>
        <v>0</v>
      </c>
      <c r="BO1443" s="237">
        <f t="shared" si="599"/>
        <v>0</v>
      </c>
      <c r="BP1443" s="237">
        <f t="shared" si="600"/>
        <v>8</v>
      </c>
      <c r="BQ1443" s="238">
        <f t="shared" si="601"/>
        <v>0</v>
      </c>
      <c r="BW1443" s="153">
        <f t="shared" si="595"/>
        <v>0</v>
      </c>
    </row>
    <row r="1444" spans="1:75">
      <c r="A1444" s="170">
        <v>1499</v>
      </c>
      <c r="B1444" s="171">
        <v>46073</v>
      </c>
      <c r="C1444" s="153" t="s">
        <v>99</v>
      </c>
      <c r="D1444" s="130" t="str">
        <f t="shared" si="593"/>
        <v>IG</v>
      </c>
      <c r="E1444" s="172" t="s">
        <v>156</v>
      </c>
      <c r="F1444" s="172"/>
      <c r="G1444" s="173"/>
      <c r="H1444" s="173"/>
      <c r="I1444" s="173"/>
      <c r="J1444" s="105"/>
      <c r="K1444" s="197" t="e">
        <f>VLOOKUP(J1444,'[3]Item List (3)'!A$1:B$110000,2,FALSE)</f>
        <v>#N/A</v>
      </c>
      <c r="L1444" s="105"/>
      <c r="M1444" s="198" t="str">
        <f t="shared" si="603"/>
        <v>IR</v>
      </c>
      <c r="N1444" s="153"/>
      <c r="O1444" s="199" t="str">
        <f t="shared" si="602"/>
        <v/>
      </c>
      <c r="P1444" s="153"/>
      <c r="Q1444" s="153"/>
      <c r="R1444" s="153"/>
      <c r="S1444" s="153"/>
      <c r="T1444" s="153"/>
      <c r="U1444" s="209">
        <f t="shared" si="581"/>
        <v>0</v>
      </c>
      <c r="V1444" s="153"/>
      <c r="W1444" s="153"/>
      <c r="X1444" s="153"/>
      <c r="Y1444" s="153"/>
      <c r="Z1444" s="153"/>
      <c r="AA1444" s="153"/>
      <c r="AB1444" s="153"/>
      <c r="AC1444" s="153"/>
      <c r="AD1444" s="153"/>
      <c r="AE1444" s="153"/>
      <c r="AF1444" s="153"/>
      <c r="AG1444" s="153"/>
      <c r="AH1444" s="153"/>
      <c r="AI1444" s="153"/>
      <c r="AJ1444" s="153"/>
      <c r="AK1444" s="153"/>
      <c r="AL1444" s="153"/>
      <c r="AM1444" s="153"/>
      <c r="AN1444" s="153"/>
      <c r="AO1444" s="153"/>
      <c r="AP1444" s="153"/>
      <c r="AQ1444" s="153"/>
      <c r="AR1444" s="153">
        <v>480</v>
      </c>
      <c r="AS1444" s="153"/>
      <c r="AT1444" s="153"/>
      <c r="AU1444" s="153"/>
      <c r="AV1444" s="153"/>
      <c r="AW1444" s="153"/>
      <c r="AX1444" s="153"/>
      <c r="AY1444" s="153"/>
      <c r="AZ1444" s="153"/>
      <c r="BA1444" s="153"/>
      <c r="BB1444" s="153"/>
      <c r="BC1444" s="153"/>
      <c r="BD1444" s="153"/>
      <c r="BE1444" s="153"/>
      <c r="BF1444" s="153"/>
      <c r="BG1444" s="223">
        <f t="shared" si="582"/>
        <v>480</v>
      </c>
      <c r="BH1444" s="224">
        <f t="shared" si="597"/>
        <v>8</v>
      </c>
      <c r="BI1444" s="225">
        <f t="shared" si="604"/>
        <v>0</v>
      </c>
      <c r="BJ1444" s="225">
        <f t="shared" si="605"/>
        <v>0</v>
      </c>
      <c r="BK1444" s="226">
        <f t="shared" si="606"/>
        <v>0</v>
      </c>
      <c r="BL1444" s="226">
        <f t="shared" si="607"/>
        <v>0</v>
      </c>
      <c r="BM1444" s="226">
        <f t="shared" si="608"/>
        <v>0</v>
      </c>
      <c r="BN1444" s="237">
        <f t="shared" si="598"/>
        <v>0</v>
      </c>
      <c r="BO1444" s="237">
        <f t="shared" si="599"/>
        <v>0</v>
      </c>
      <c r="BP1444" s="237">
        <f t="shared" si="600"/>
        <v>8</v>
      </c>
      <c r="BQ1444" s="238">
        <f t="shared" si="601"/>
        <v>0</v>
      </c>
      <c r="BW1444" s="153">
        <f t="shared" si="595"/>
        <v>0</v>
      </c>
    </row>
    <row r="1445" spans="1:75">
      <c r="A1445" s="170">
        <v>1500</v>
      </c>
      <c r="B1445" s="171">
        <v>46073</v>
      </c>
      <c r="C1445" s="153" t="s">
        <v>97</v>
      </c>
      <c r="D1445" s="130" t="str">
        <f t="shared" si="593"/>
        <v>IG</v>
      </c>
      <c r="E1445" s="172" t="s">
        <v>158</v>
      </c>
      <c r="F1445" s="172" t="s">
        <v>134</v>
      </c>
      <c r="G1445" s="173" t="s">
        <v>126</v>
      </c>
      <c r="H1445" s="173"/>
      <c r="I1445" s="173"/>
      <c r="J1445" s="105">
        <v>104246</v>
      </c>
      <c r="K1445" s="197" t="str">
        <f>VLOOKUP(J1445,'[3]Item List (3)'!A$1:B$110000,2,FALSE)</f>
        <v>IN. 208</v>
      </c>
      <c r="L1445" s="105">
        <v>260129016</v>
      </c>
      <c r="M1445" s="198" t="str">
        <f t="shared" si="603"/>
        <v>IR</v>
      </c>
      <c r="N1445" s="153">
        <v>30</v>
      </c>
      <c r="O1445" s="199">
        <f t="shared" si="602"/>
        <v>120</v>
      </c>
      <c r="P1445" s="153">
        <v>1</v>
      </c>
      <c r="Q1445" s="153">
        <v>417</v>
      </c>
      <c r="R1445" s="153">
        <v>25</v>
      </c>
      <c r="S1445" s="153">
        <v>4</v>
      </c>
      <c r="T1445" s="153"/>
      <c r="U1445" s="209">
        <f t="shared" si="581"/>
        <v>421</v>
      </c>
      <c r="V1445" s="153">
        <v>315</v>
      </c>
      <c r="W1445" s="153"/>
      <c r="X1445" s="153">
        <v>70</v>
      </c>
      <c r="Y1445" s="153"/>
      <c r="Z1445" s="153"/>
      <c r="AA1445" s="153"/>
      <c r="AB1445" s="153"/>
      <c r="AC1445" s="153"/>
      <c r="AD1445" s="153"/>
      <c r="AE1445" s="153"/>
      <c r="AF1445" s="153"/>
      <c r="AG1445" s="153"/>
      <c r="AH1445" s="153"/>
      <c r="AI1445" s="153"/>
      <c r="AJ1445" s="153"/>
      <c r="AK1445" s="153"/>
      <c r="AL1445" s="153"/>
      <c r="AM1445" s="153"/>
      <c r="AN1445" s="153"/>
      <c r="AO1445" s="153"/>
      <c r="AP1445" s="153">
        <v>10</v>
      </c>
      <c r="AQ1445" s="153"/>
      <c r="AR1445" s="153"/>
      <c r="AS1445" s="153"/>
      <c r="AT1445" s="153"/>
      <c r="AU1445" s="153"/>
      <c r="AV1445" s="153"/>
      <c r="AW1445" s="153"/>
      <c r="AX1445" s="153">
        <v>70</v>
      </c>
      <c r="AY1445" s="153"/>
      <c r="AZ1445" s="153">
        <v>15</v>
      </c>
      <c r="BA1445" s="153"/>
      <c r="BB1445" s="153"/>
      <c r="BC1445" s="153"/>
      <c r="BD1445" s="153"/>
      <c r="BE1445" s="153"/>
      <c r="BF1445" s="153"/>
      <c r="BG1445" s="223">
        <f t="shared" si="582"/>
        <v>480</v>
      </c>
      <c r="BH1445" s="224">
        <f t="shared" si="597"/>
        <v>8</v>
      </c>
      <c r="BI1445" s="225">
        <f t="shared" si="604"/>
        <v>5.25</v>
      </c>
      <c r="BJ1445" s="225">
        <f t="shared" si="605"/>
        <v>65.625</v>
      </c>
      <c r="BK1445" s="226">
        <f t="shared" si="606"/>
        <v>66.8253968253968</v>
      </c>
      <c r="BL1445" s="226">
        <f t="shared" si="607"/>
        <v>93.1116389548694</v>
      </c>
      <c r="BM1445" s="226">
        <f t="shared" si="608"/>
        <v>40.8333333333333</v>
      </c>
      <c r="BN1445" s="237">
        <f t="shared" si="598"/>
        <v>0.166666666666667</v>
      </c>
      <c r="BO1445" s="237">
        <f t="shared" si="599"/>
        <v>940</v>
      </c>
      <c r="BP1445" s="237">
        <f t="shared" si="600"/>
        <v>2.58333333333333</v>
      </c>
      <c r="BQ1445" s="238">
        <f t="shared" si="601"/>
        <v>310</v>
      </c>
      <c r="BW1445" s="153">
        <f t="shared" si="595"/>
        <v>417</v>
      </c>
    </row>
    <row r="1446" spans="1:75">
      <c r="A1446" s="170">
        <v>1501</v>
      </c>
      <c r="B1446" s="171">
        <v>46073</v>
      </c>
      <c r="C1446" s="153" t="s">
        <v>99</v>
      </c>
      <c r="D1446" s="130" t="str">
        <f t="shared" si="593"/>
        <v>IG</v>
      </c>
      <c r="E1446" s="172" t="s">
        <v>158</v>
      </c>
      <c r="F1446" s="172" t="s">
        <v>134</v>
      </c>
      <c r="G1446" s="173" t="s">
        <v>126</v>
      </c>
      <c r="H1446" s="173" t="s">
        <v>154</v>
      </c>
      <c r="I1446" s="173"/>
      <c r="J1446" s="105">
        <v>104246</v>
      </c>
      <c r="K1446" s="197" t="str">
        <f>VLOOKUP(J1446,'[3]Item List (3)'!A$1:B$110000,2,FALSE)</f>
        <v>IN. 208</v>
      </c>
      <c r="L1446" s="105">
        <v>260129016</v>
      </c>
      <c r="M1446" s="198" t="str">
        <f t="shared" si="603"/>
        <v>IR</v>
      </c>
      <c r="N1446" s="153">
        <v>30</v>
      </c>
      <c r="O1446" s="199">
        <f t="shared" si="602"/>
        <v>120</v>
      </c>
      <c r="P1446" s="153">
        <v>1</v>
      </c>
      <c r="Q1446" s="153">
        <v>756</v>
      </c>
      <c r="R1446" s="153">
        <v>22</v>
      </c>
      <c r="S1446" s="153">
        <v>1</v>
      </c>
      <c r="T1446" s="153"/>
      <c r="U1446" s="209">
        <f t="shared" si="581"/>
        <v>757</v>
      </c>
      <c r="V1446" s="153">
        <v>455</v>
      </c>
      <c r="W1446" s="153"/>
      <c r="X1446" s="153">
        <v>15</v>
      </c>
      <c r="Y1446" s="153"/>
      <c r="Z1446" s="153"/>
      <c r="AA1446" s="153"/>
      <c r="AB1446" s="153"/>
      <c r="AC1446" s="153"/>
      <c r="AD1446" s="153"/>
      <c r="AE1446" s="153"/>
      <c r="AF1446" s="153"/>
      <c r="AG1446" s="153"/>
      <c r="AH1446" s="153"/>
      <c r="AI1446" s="153"/>
      <c r="AJ1446" s="153"/>
      <c r="AK1446" s="153"/>
      <c r="AL1446" s="153"/>
      <c r="AM1446" s="153"/>
      <c r="AN1446" s="153"/>
      <c r="AO1446" s="153"/>
      <c r="AP1446" s="153">
        <v>10</v>
      </c>
      <c r="AQ1446" s="153"/>
      <c r="AR1446" s="153"/>
      <c r="AS1446" s="153"/>
      <c r="AT1446" s="153"/>
      <c r="AU1446" s="153"/>
      <c r="AV1446" s="153"/>
      <c r="AW1446" s="153"/>
      <c r="AX1446" s="153"/>
      <c r="AY1446" s="153"/>
      <c r="AZ1446" s="153"/>
      <c r="BA1446" s="153"/>
      <c r="BB1446" s="153"/>
      <c r="BC1446" s="153"/>
      <c r="BD1446" s="153"/>
      <c r="BE1446" s="153"/>
      <c r="BF1446" s="153"/>
      <c r="BG1446" s="223">
        <f t="shared" si="582"/>
        <v>480</v>
      </c>
      <c r="BH1446" s="224">
        <f t="shared" si="597"/>
        <v>8</v>
      </c>
      <c r="BI1446" s="225">
        <f t="shared" si="604"/>
        <v>7.58333333333333</v>
      </c>
      <c r="BJ1446" s="225">
        <f t="shared" si="605"/>
        <v>94.7916666666667</v>
      </c>
      <c r="BK1446" s="226">
        <f t="shared" si="606"/>
        <v>83.1868131868132</v>
      </c>
      <c r="BL1446" s="226">
        <f t="shared" si="607"/>
        <v>96.9616908850727</v>
      </c>
      <c r="BM1446" s="226">
        <f t="shared" si="608"/>
        <v>76.4583333333333</v>
      </c>
      <c r="BN1446" s="237">
        <f t="shared" si="598"/>
        <v>0.166666666666667</v>
      </c>
      <c r="BO1446" s="237">
        <f t="shared" si="599"/>
        <v>940</v>
      </c>
      <c r="BP1446" s="237">
        <f t="shared" si="600"/>
        <v>0.25</v>
      </c>
      <c r="BQ1446" s="238">
        <f t="shared" si="601"/>
        <v>30</v>
      </c>
      <c r="BW1446" s="153">
        <f t="shared" si="595"/>
        <v>756</v>
      </c>
    </row>
    <row r="1447" spans="1:75">
      <c r="A1447" s="170">
        <v>1502</v>
      </c>
      <c r="B1447" s="171">
        <v>46073</v>
      </c>
      <c r="C1447" s="153" t="s">
        <v>97</v>
      </c>
      <c r="D1447" s="130" t="str">
        <f t="shared" si="593"/>
        <v>HO</v>
      </c>
      <c r="E1447" s="172" t="s">
        <v>159</v>
      </c>
      <c r="F1447" s="172"/>
      <c r="G1447" s="173"/>
      <c r="H1447" s="173"/>
      <c r="I1447" s="173"/>
      <c r="J1447" s="105"/>
      <c r="K1447" s="197" t="e">
        <f>VLOOKUP(J1447,'[3]Item List (3)'!A$1:B$110000,2,FALSE)</f>
        <v>#N/A</v>
      </c>
      <c r="L1447" s="105"/>
      <c r="M1447" s="198" t="str">
        <f t="shared" si="603"/>
        <v>IR</v>
      </c>
      <c r="N1447" s="153"/>
      <c r="O1447" s="199" t="str">
        <f t="shared" si="602"/>
        <v/>
      </c>
      <c r="P1447" s="153"/>
      <c r="Q1447" s="153"/>
      <c r="R1447" s="153"/>
      <c r="S1447" s="153"/>
      <c r="T1447" s="153"/>
      <c r="U1447" s="209">
        <f t="shared" si="581"/>
        <v>0</v>
      </c>
      <c r="V1447" s="153"/>
      <c r="W1447" s="153"/>
      <c r="X1447" s="153"/>
      <c r="Y1447" s="153"/>
      <c r="Z1447" s="153"/>
      <c r="AA1447" s="153"/>
      <c r="AB1447" s="153"/>
      <c r="AC1447" s="153"/>
      <c r="AD1447" s="153"/>
      <c r="AE1447" s="153"/>
      <c r="AF1447" s="153"/>
      <c r="AG1447" s="153"/>
      <c r="AH1447" s="153"/>
      <c r="AI1447" s="153"/>
      <c r="AJ1447" s="153"/>
      <c r="AK1447" s="153"/>
      <c r="AL1447" s="153"/>
      <c r="AM1447" s="153"/>
      <c r="AN1447" s="153"/>
      <c r="AO1447" s="153"/>
      <c r="AP1447" s="153"/>
      <c r="AQ1447" s="153"/>
      <c r="AR1447" s="153"/>
      <c r="AS1447" s="153"/>
      <c r="AT1447" s="153"/>
      <c r="AU1447" s="153"/>
      <c r="AV1447" s="153"/>
      <c r="AW1447" s="153"/>
      <c r="AX1447" s="153"/>
      <c r="AY1447" s="153"/>
      <c r="AZ1447" s="153"/>
      <c r="BA1447" s="153"/>
      <c r="BB1447" s="153"/>
      <c r="BC1447" s="153"/>
      <c r="BD1447" s="153"/>
      <c r="BE1447" s="153"/>
      <c r="BF1447" s="153">
        <v>480</v>
      </c>
      <c r="BG1447" s="223">
        <f t="shared" si="582"/>
        <v>480</v>
      </c>
      <c r="BH1447" s="224">
        <f t="shared" si="597"/>
        <v>8</v>
      </c>
      <c r="BI1447" s="225">
        <f t="shared" si="604"/>
        <v>0</v>
      </c>
      <c r="BJ1447" s="225">
        <f t="shared" si="605"/>
        <v>0</v>
      </c>
      <c r="BK1447" s="226">
        <f t="shared" si="606"/>
        <v>0</v>
      </c>
      <c r="BL1447" s="226">
        <f t="shared" si="607"/>
        <v>0</v>
      </c>
      <c r="BM1447" s="226">
        <f t="shared" si="608"/>
        <v>0</v>
      </c>
      <c r="BN1447" s="237">
        <f t="shared" si="598"/>
        <v>8</v>
      </c>
      <c r="BO1447" s="237">
        <f t="shared" si="599"/>
        <v>0</v>
      </c>
      <c r="BP1447" s="237">
        <f t="shared" si="600"/>
        <v>0</v>
      </c>
      <c r="BQ1447" s="238">
        <f t="shared" si="601"/>
        <v>0</v>
      </c>
      <c r="BW1447" s="153">
        <f t="shared" si="595"/>
        <v>0</v>
      </c>
    </row>
    <row r="1448" spans="1:75">
      <c r="A1448" s="170">
        <v>1503</v>
      </c>
      <c r="B1448" s="171">
        <v>46073</v>
      </c>
      <c r="C1448" s="153" t="s">
        <v>99</v>
      </c>
      <c r="D1448" s="130" t="str">
        <f t="shared" ref="D1448:D1462" si="609">LEFT(E1448,2)</f>
        <v>HO</v>
      </c>
      <c r="E1448" s="172" t="s">
        <v>159</v>
      </c>
      <c r="F1448" s="172"/>
      <c r="G1448" s="173"/>
      <c r="H1448" s="173"/>
      <c r="I1448" s="173"/>
      <c r="J1448" s="105"/>
      <c r="K1448" s="197" t="e">
        <f>VLOOKUP(J1448,'[3]Item List (3)'!A$1:B$110000,2,FALSE)</f>
        <v>#N/A</v>
      </c>
      <c r="L1448" s="105"/>
      <c r="M1448" s="198" t="str">
        <f t="shared" si="603"/>
        <v>IR</v>
      </c>
      <c r="N1448" s="153"/>
      <c r="O1448" s="199" t="str">
        <f t="shared" si="602"/>
        <v/>
      </c>
      <c r="P1448" s="153"/>
      <c r="Q1448" s="153"/>
      <c r="R1448" s="153"/>
      <c r="S1448" s="153"/>
      <c r="T1448" s="153"/>
      <c r="U1448" s="209">
        <f t="shared" si="581"/>
        <v>0</v>
      </c>
      <c r="V1448" s="153"/>
      <c r="W1448" s="153"/>
      <c r="X1448" s="153"/>
      <c r="Y1448" s="153"/>
      <c r="Z1448" s="153"/>
      <c r="AA1448" s="153"/>
      <c r="AB1448" s="153"/>
      <c r="AC1448" s="153"/>
      <c r="AD1448" s="153"/>
      <c r="AE1448" s="153"/>
      <c r="AF1448" s="153"/>
      <c r="AG1448" s="153"/>
      <c r="AH1448" s="153"/>
      <c r="AI1448" s="153"/>
      <c r="AJ1448" s="153"/>
      <c r="AK1448" s="153"/>
      <c r="AL1448" s="153"/>
      <c r="AM1448" s="153"/>
      <c r="AN1448" s="153"/>
      <c r="AO1448" s="153"/>
      <c r="AP1448" s="153"/>
      <c r="AQ1448" s="153"/>
      <c r="AR1448" s="153"/>
      <c r="AS1448" s="153"/>
      <c r="AT1448" s="153"/>
      <c r="AU1448" s="153"/>
      <c r="AV1448" s="153"/>
      <c r="AW1448" s="153"/>
      <c r="AX1448" s="153"/>
      <c r="AY1448" s="153"/>
      <c r="AZ1448" s="153"/>
      <c r="BA1448" s="153"/>
      <c r="BB1448" s="153"/>
      <c r="BC1448" s="153"/>
      <c r="BD1448" s="153"/>
      <c r="BE1448" s="153"/>
      <c r="BF1448" s="153">
        <v>480</v>
      </c>
      <c r="BG1448" s="223">
        <f t="shared" si="582"/>
        <v>480</v>
      </c>
      <c r="BH1448" s="224">
        <f t="shared" si="597"/>
        <v>8</v>
      </c>
      <c r="BI1448" s="225">
        <f t="shared" si="604"/>
        <v>0</v>
      </c>
      <c r="BJ1448" s="225">
        <f t="shared" si="605"/>
        <v>0</v>
      </c>
      <c r="BK1448" s="226">
        <f t="shared" si="606"/>
        <v>0</v>
      </c>
      <c r="BL1448" s="226">
        <f t="shared" si="607"/>
        <v>0</v>
      </c>
      <c r="BM1448" s="226">
        <f t="shared" si="608"/>
        <v>0</v>
      </c>
      <c r="BN1448" s="237">
        <f t="shared" si="598"/>
        <v>8</v>
      </c>
      <c r="BO1448" s="237">
        <f t="shared" si="599"/>
        <v>0</v>
      </c>
      <c r="BP1448" s="237">
        <f t="shared" si="600"/>
        <v>0</v>
      </c>
      <c r="BQ1448" s="238">
        <f t="shared" si="601"/>
        <v>0</v>
      </c>
      <c r="BW1448" s="153">
        <f t="shared" si="595"/>
        <v>0</v>
      </c>
    </row>
    <row r="1449" spans="1:75">
      <c r="A1449" s="170">
        <v>1504</v>
      </c>
      <c r="B1449" s="171">
        <v>46073</v>
      </c>
      <c r="C1449" s="153" t="s">
        <v>97</v>
      </c>
      <c r="D1449" s="130" t="str">
        <f t="shared" si="609"/>
        <v>HO</v>
      </c>
      <c r="E1449" s="172" t="s">
        <v>163</v>
      </c>
      <c r="F1449" s="172" t="s">
        <v>160</v>
      </c>
      <c r="G1449" s="173" t="s">
        <v>165</v>
      </c>
      <c r="H1449" s="173"/>
      <c r="I1449" s="173"/>
      <c r="J1449" s="105">
        <v>201049.11</v>
      </c>
      <c r="K1449" s="197" t="str">
        <f>VLOOKUP(J1449,'[3]Item List (3)'!A$1:B$110000,2,FALSE)</f>
        <v>NUTR. OR 1542X</v>
      </c>
      <c r="L1449" s="105">
        <v>251121004</v>
      </c>
      <c r="M1449" s="198" t="str">
        <f t="shared" si="603"/>
        <v>OR</v>
      </c>
      <c r="N1449" s="153">
        <v>20</v>
      </c>
      <c r="O1449" s="199">
        <f t="shared" si="602"/>
        <v>180</v>
      </c>
      <c r="P1449" s="153">
        <v>1</v>
      </c>
      <c r="Q1449" s="153">
        <v>557</v>
      </c>
      <c r="R1449" s="153"/>
      <c r="S1449" s="153"/>
      <c r="T1449" s="153"/>
      <c r="U1449" s="209">
        <f t="shared" si="581"/>
        <v>557</v>
      </c>
      <c r="V1449" s="153">
        <v>225</v>
      </c>
      <c r="W1449" s="153"/>
      <c r="X1449" s="153">
        <v>15</v>
      </c>
      <c r="Y1449" s="153"/>
      <c r="Z1449" s="153"/>
      <c r="AA1449" s="153"/>
      <c r="AB1449" s="153"/>
      <c r="AC1449" s="153"/>
      <c r="AD1449" s="153"/>
      <c r="AE1449" s="153"/>
      <c r="AF1449" s="153"/>
      <c r="AG1449" s="153"/>
      <c r="AH1449" s="153"/>
      <c r="AI1449" s="153"/>
      <c r="AJ1449" s="153"/>
      <c r="AK1449" s="153"/>
      <c r="AL1449" s="153"/>
      <c r="AM1449" s="153"/>
      <c r="AN1449" s="153"/>
      <c r="AO1449" s="153"/>
      <c r="AP1449" s="153">
        <v>30</v>
      </c>
      <c r="AQ1449" s="153"/>
      <c r="AR1449" s="153">
        <v>210</v>
      </c>
      <c r="AS1449" s="153"/>
      <c r="AT1449" s="153"/>
      <c r="AU1449" s="153"/>
      <c r="AV1449" s="153"/>
      <c r="AW1449" s="153"/>
      <c r="AX1449" s="153"/>
      <c r="AY1449" s="153"/>
      <c r="AZ1449" s="153"/>
      <c r="BA1449" s="153"/>
      <c r="BB1449" s="153"/>
      <c r="BC1449" s="153"/>
      <c r="BD1449" s="153"/>
      <c r="BE1449" s="153"/>
      <c r="BF1449" s="153"/>
      <c r="BG1449" s="223">
        <f t="shared" si="582"/>
        <v>480</v>
      </c>
      <c r="BH1449" s="224">
        <f t="shared" si="597"/>
        <v>8</v>
      </c>
      <c r="BI1449" s="225">
        <f t="shared" si="604"/>
        <v>3.75</v>
      </c>
      <c r="BJ1449" s="225">
        <f t="shared" si="605"/>
        <v>46.875</v>
      </c>
      <c r="BK1449" s="226">
        <f t="shared" si="606"/>
        <v>82.5185185185185</v>
      </c>
      <c r="BL1449" s="226">
        <f t="shared" si="607"/>
        <v>100</v>
      </c>
      <c r="BM1449" s="226">
        <f t="shared" si="608"/>
        <v>38.6805555555556</v>
      </c>
      <c r="BN1449" s="237">
        <f t="shared" si="598"/>
        <v>0.5</v>
      </c>
      <c r="BO1449" s="237">
        <f t="shared" si="599"/>
        <v>1350</v>
      </c>
      <c r="BP1449" s="237">
        <f t="shared" si="600"/>
        <v>3.75</v>
      </c>
      <c r="BQ1449" s="238">
        <f t="shared" si="601"/>
        <v>675</v>
      </c>
      <c r="BW1449" s="153">
        <f t="shared" si="595"/>
        <v>557</v>
      </c>
    </row>
    <row r="1450" spans="1:75">
      <c r="A1450" s="170">
        <v>1505</v>
      </c>
      <c r="B1450" s="171">
        <v>46073</v>
      </c>
      <c r="C1450" s="153" t="s">
        <v>99</v>
      </c>
      <c r="D1450" s="130" t="str">
        <f t="shared" si="609"/>
        <v>HO</v>
      </c>
      <c r="E1450" s="172" t="s">
        <v>163</v>
      </c>
      <c r="F1450" s="172"/>
      <c r="G1450" s="173"/>
      <c r="H1450" s="173"/>
      <c r="I1450" s="173"/>
      <c r="J1450" s="105"/>
      <c r="K1450" s="197" t="e">
        <f>VLOOKUP(J1450,'[3]Item List (3)'!A$1:B$110000,2,FALSE)</f>
        <v>#N/A</v>
      </c>
      <c r="L1450" s="105"/>
      <c r="M1450" s="198" t="str">
        <f t="shared" si="603"/>
        <v>IR</v>
      </c>
      <c r="N1450" s="153"/>
      <c r="O1450" s="199" t="str">
        <f t="shared" si="602"/>
        <v/>
      </c>
      <c r="P1450" s="153"/>
      <c r="Q1450" s="153"/>
      <c r="R1450" s="153"/>
      <c r="S1450" s="153"/>
      <c r="T1450" s="153"/>
      <c r="U1450" s="209">
        <f t="shared" si="581"/>
        <v>0</v>
      </c>
      <c r="V1450" s="153"/>
      <c r="W1450" s="153"/>
      <c r="X1450" s="153"/>
      <c r="Y1450" s="153"/>
      <c r="Z1450" s="153"/>
      <c r="AA1450" s="153"/>
      <c r="AB1450" s="153"/>
      <c r="AC1450" s="153"/>
      <c r="AD1450" s="153"/>
      <c r="AE1450" s="153"/>
      <c r="AF1450" s="153"/>
      <c r="AG1450" s="153"/>
      <c r="AH1450" s="153"/>
      <c r="AI1450" s="153"/>
      <c r="AJ1450" s="153"/>
      <c r="AK1450" s="153"/>
      <c r="AL1450" s="153"/>
      <c r="AM1450" s="153"/>
      <c r="AN1450" s="153"/>
      <c r="AO1450" s="153"/>
      <c r="AP1450" s="153"/>
      <c r="AQ1450" s="153"/>
      <c r="AR1450" s="153"/>
      <c r="AS1450" s="153"/>
      <c r="AT1450" s="153"/>
      <c r="AU1450" s="153"/>
      <c r="AV1450" s="153"/>
      <c r="AW1450" s="153"/>
      <c r="AX1450" s="153"/>
      <c r="AY1450" s="153"/>
      <c r="AZ1450" s="153"/>
      <c r="BA1450" s="153"/>
      <c r="BB1450" s="153"/>
      <c r="BC1450" s="153"/>
      <c r="BD1450" s="153"/>
      <c r="BE1450" s="153"/>
      <c r="BF1450" s="153">
        <v>480</v>
      </c>
      <c r="BG1450" s="223">
        <f t="shared" si="582"/>
        <v>480</v>
      </c>
      <c r="BH1450" s="224">
        <f t="shared" si="597"/>
        <v>8</v>
      </c>
      <c r="BI1450" s="225">
        <f t="shared" si="604"/>
        <v>0</v>
      </c>
      <c r="BJ1450" s="225">
        <f t="shared" si="605"/>
        <v>0</v>
      </c>
      <c r="BK1450" s="226">
        <f t="shared" si="606"/>
        <v>0</v>
      </c>
      <c r="BL1450" s="226">
        <f t="shared" si="607"/>
        <v>0</v>
      </c>
      <c r="BM1450" s="226">
        <f t="shared" si="608"/>
        <v>0</v>
      </c>
      <c r="BN1450" s="237">
        <f t="shared" si="598"/>
        <v>8</v>
      </c>
      <c r="BO1450" s="237">
        <f t="shared" si="599"/>
        <v>0</v>
      </c>
      <c r="BP1450" s="237">
        <f t="shared" si="600"/>
        <v>0</v>
      </c>
      <c r="BQ1450" s="238">
        <f t="shared" si="601"/>
        <v>0</v>
      </c>
      <c r="BW1450" s="153">
        <f t="shared" si="595"/>
        <v>0</v>
      </c>
    </row>
    <row r="1451" spans="1:75">
      <c r="A1451" s="170">
        <v>1506</v>
      </c>
      <c r="B1451" s="171">
        <v>46073</v>
      </c>
      <c r="C1451" s="153" t="s">
        <v>97</v>
      </c>
      <c r="D1451" s="130" t="str">
        <f t="shared" si="609"/>
        <v>HO</v>
      </c>
      <c r="E1451" s="172" t="s">
        <v>167</v>
      </c>
      <c r="F1451" s="172" t="s">
        <v>160</v>
      </c>
      <c r="G1451" s="173" t="s">
        <v>168</v>
      </c>
      <c r="H1451" s="173"/>
      <c r="I1451" s="173"/>
      <c r="J1451" s="105">
        <v>100299.28</v>
      </c>
      <c r="K1451" s="197" t="str">
        <f>VLOOKUP(J1451,'[3]Item List (3)'!A$1:B$110000,2,FALSE)</f>
        <v>IR 9938</v>
      </c>
      <c r="L1451" s="105">
        <v>251111008</v>
      </c>
      <c r="M1451" s="198" t="str">
        <f t="shared" si="603"/>
        <v>IR</v>
      </c>
      <c r="N1451" s="153">
        <v>25</v>
      </c>
      <c r="O1451" s="199">
        <f t="shared" si="602"/>
        <v>144</v>
      </c>
      <c r="P1451" s="153">
        <v>1</v>
      </c>
      <c r="Q1451" s="153"/>
      <c r="R1451" s="153"/>
      <c r="S1451" s="153"/>
      <c r="T1451" s="153"/>
      <c r="U1451" s="209">
        <f t="shared" si="581"/>
        <v>0</v>
      </c>
      <c r="V1451" s="153"/>
      <c r="W1451" s="153">
        <v>75</v>
      </c>
      <c r="X1451" s="153"/>
      <c r="Y1451" s="153"/>
      <c r="Z1451" s="153"/>
      <c r="AA1451" s="153"/>
      <c r="AB1451" s="153"/>
      <c r="AC1451" s="153"/>
      <c r="AD1451" s="153"/>
      <c r="AE1451" s="153"/>
      <c r="AF1451" s="153"/>
      <c r="AG1451" s="153"/>
      <c r="AH1451" s="153"/>
      <c r="AI1451" s="153"/>
      <c r="AJ1451" s="153"/>
      <c r="AK1451" s="153"/>
      <c r="AL1451" s="153"/>
      <c r="AM1451" s="153"/>
      <c r="AN1451" s="153"/>
      <c r="AO1451" s="153"/>
      <c r="AP1451" s="153"/>
      <c r="AQ1451" s="153"/>
      <c r="AR1451" s="153">
        <v>405</v>
      </c>
      <c r="AS1451" s="153"/>
      <c r="AT1451" s="153"/>
      <c r="AU1451" s="153"/>
      <c r="AV1451" s="153"/>
      <c r="AW1451" s="153"/>
      <c r="AX1451" s="153"/>
      <c r="AY1451" s="153"/>
      <c r="AZ1451" s="153"/>
      <c r="BA1451" s="153"/>
      <c r="BB1451" s="153"/>
      <c r="BC1451" s="153"/>
      <c r="BD1451" s="153"/>
      <c r="BE1451" s="153"/>
      <c r="BF1451" s="153"/>
      <c r="BG1451" s="223">
        <f t="shared" si="582"/>
        <v>480</v>
      </c>
      <c r="BH1451" s="224">
        <f t="shared" ref="BH1451:BH1482" si="610">BG1451/60</f>
        <v>8</v>
      </c>
      <c r="BI1451" s="225">
        <f t="shared" si="604"/>
        <v>0</v>
      </c>
      <c r="BJ1451" s="225">
        <f t="shared" si="605"/>
        <v>0</v>
      </c>
      <c r="BK1451" s="226">
        <f t="shared" si="606"/>
        <v>0</v>
      </c>
      <c r="BL1451" s="226">
        <f t="shared" si="607"/>
        <v>0</v>
      </c>
      <c r="BM1451" s="226">
        <f t="shared" si="608"/>
        <v>0</v>
      </c>
      <c r="BN1451" s="237">
        <f t="shared" si="598"/>
        <v>1.25</v>
      </c>
      <c r="BO1451" s="237">
        <f t="shared" si="599"/>
        <v>972</v>
      </c>
      <c r="BP1451" s="237">
        <f t="shared" si="600"/>
        <v>6.75</v>
      </c>
      <c r="BQ1451" s="238">
        <f t="shared" si="601"/>
        <v>972</v>
      </c>
      <c r="BW1451" s="153">
        <f t="shared" si="595"/>
        <v>0</v>
      </c>
    </row>
    <row r="1452" spans="1:75">
      <c r="A1452" s="170">
        <v>1507</v>
      </c>
      <c r="B1452" s="171">
        <v>46073</v>
      </c>
      <c r="C1452" s="153" t="s">
        <v>99</v>
      </c>
      <c r="D1452" s="130" t="str">
        <f t="shared" si="609"/>
        <v>HO</v>
      </c>
      <c r="E1452" s="172" t="s">
        <v>167</v>
      </c>
      <c r="F1452" s="172"/>
      <c r="G1452" s="173"/>
      <c r="H1452" s="173"/>
      <c r="I1452" s="173"/>
      <c r="J1452" s="105"/>
      <c r="K1452" s="197" t="e">
        <f>VLOOKUP(J1452,'[3]Item List (3)'!A$1:B$110000,2,FALSE)</f>
        <v>#N/A</v>
      </c>
      <c r="L1452" s="105"/>
      <c r="M1452" s="198" t="str">
        <f t="shared" si="603"/>
        <v>IR</v>
      </c>
      <c r="N1452" s="153"/>
      <c r="O1452" s="199" t="str">
        <f t="shared" si="602"/>
        <v/>
      </c>
      <c r="P1452" s="153"/>
      <c r="Q1452" s="153"/>
      <c r="R1452" s="153"/>
      <c r="S1452" s="153"/>
      <c r="T1452" s="153"/>
      <c r="U1452" s="209">
        <f t="shared" si="581"/>
        <v>0</v>
      </c>
      <c r="V1452" s="153"/>
      <c r="W1452" s="153"/>
      <c r="X1452" s="153"/>
      <c r="Y1452" s="153"/>
      <c r="Z1452" s="153"/>
      <c r="AA1452" s="153"/>
      <c r="AB1452" s="153"/>
      <c r="AC1452" s="153"/>
      <c r="AD1452" s="153"/>
      <c r="AE1452" s="153"/>
      <c r="AF1452" s="153"/>
      <c r="AG1452" s="153"/>
      <c r="AH1452" s="153"/>
      <c r="AI1452" s="153"/>
      <c r="AJ1452" s="153"/>
      <c r="AK1452" s="153"/>
      <c r="AL1452" s="153"/>
      <c r="AM1452" s="153"/>
      <c r="AN1452" s="153"/>
      <c r="AO1452" s="153"/>
      <c r="AP1452" s="153"/>
      <c r="AQ1452" s="153"/>
      <c r="AR1452" s="153"/>
      <c r="AS1452" s="153"/>
      <c r="AT1452" s="153"/>
      <c r="AU1452" s="153"/>
      <c r="AV1452" s="153"/>
      <c r="AW1452" s="153"/>
      <c r="AX1452" s="153"/>
      <c r="AY1452" s="153"/>
      <c r="AZ1452" s="153"/>
      <c r="BA1452" s="153"/>
      <c r="BB1452" s="153"/>
      <c r="BC1452" s="153"/>
      <c r="BD1452" s="153"/>
      <c r="BE1452" s="153"/>
      <c r="BF1452" s="153">
        <v>480</v>
      </c>
      <c r="BG1452" s="223">
        <f t="shared" si="582"/>
        <v>480</v>
      </c>
      <c r="BH1452" s="224">
        <f t="shared" si="610"/>
        <v>8</v>
      </c>
      <c r="BI1452" s="225">
        <f t="shared" si="604"/>
        <v>0</v>
      </c>
      <c r="BJ1452" s="225">
        <f t="shared" si="605"/>
        <v>0</v>
      </c>
      <c r="BK1452" s="226">
        <f t="shared" si="606"/>
        <v>0</v>
      </c>
      <c r="BL1452" s="226">
        <f t="shared" si="607"/>
        <v>0</v>
      </c>
      <c r="BM1452" s="226">
        <f t="shared" si="608"/>
        <v>0</v>
      </c>
      <c r="BN1452" s="237">
        <f t="shared" si="598"/>
        <v>8</v>
      </c>
      <c r="BO1452" s="237">
        <f t="shared" si="599"/>
        <v>0</v>
      </c>
      <c r="BP1452" s="237">
        <f t="shared" si="600"/>
        <v>0</v>
      </c>
      <c r="BQ1452" s="238">
        <f t="shared" si="601"/>
        <v>0</v>
      </c>
      <c r="BW1452" s="153">
        <f t="shared" si="595"/>
        <v>0</v>
      </c>
    </row>
    <row r="1453" customFormat="1" ht="15" spans="1:76">
      <c r="A1453" s="170">
        <v>1506</v>
      </c>
      <c r="B1453" s="171">
        <v>46073</v>
      </c>
      <c r="C1453" s="153" t="s">
        <v>97</v>
      </c>
      <c r="D1453" s="130" t="str">
        <f t="shared" si="609"/>
        <v>HO</v>
      </c>
      <c r="E1453" s="172" t="s">
        <v>170</v>
      </c>
      <c r="F1453" s="172" t="s">
        <v>160</v>
      </c>
      <c r="G1453" s="173" t="s">
        <v>188</v>
      </c>
      <c r="H1453" s="173"/>
      <c r="I1453" s="173"/>
      <c r="J1453" s="105">
        <v>104299</v>
      </c>
      <c r="K1453" s="197" t="str">
        <f>VLOOKUP(J1453,'[3]Item List (3)'!A$1:B$110000,2,FALSE)</f>
        <v>IR.9916</v>
      </c>
      <c r="L1453" s="105">
        <v>251207010</v>
      </c>
      <c r="M1453" s="198" t="str">
        <f t="shared" si="603"/>
        <v>IR</v>
      </c>
      <c r="N1453" s="153">
        <v>15</v>
      </c>
      <c r="O1453" s="199">
        <f t="shared" si="602"/>
        <v>240</v>
      </c>
      <c r="P1453" s="153">
        <v>1</v>
      </c>
      <c r="Q1453" s="153">
        <v>1310</v>
      </c>
      <c r="R1453" s="153"/>
      <c r="S1453" s="153"/>
      <c r="T1453" s="153"/>
      <c r="U1453" s="209">
        <f t="shared" si="581"/>
        <v>1310</v>
      </c>
      <c r="V1453" s="153">
        <v>340</v>
      </c>
      <c r="W1453" s="153"/>
      <c r="X1453" s="153"/>
      <c r="Y1453" s="153"/>
      <c r="Z1453" s="153"/>
      <c r="AA1453" s="153"/>
      <c r="AB1453" s="153"/>
      <c r="AC1453" s="153"/>
      <c r="AD1453" s="153"/>
      <c r="AE1453" s="153"/>
      <c r="AF1453" s="153"/>
      <c r="AG1453" s="153"/>
      <c r="AH1453" s="153"/>
      <c r="AI1453" s="153"/>
      <c r="AJ1453" s="153"/>
      <c r="AK1453" s="153"/>
      <c r="AL1453" s="153"/>
      <c r="AM1453" s="153"/>
      <c r="AN1453" s="153">
        <v>105</v>
      </c>
      <c r="AO1453" s="153"/>
      <c r="AP1453" s="153">
        <v>20</v>
      </c>
      <c r="AQ1453" s="153"/>
      <c r="AR1453" s="153"/>
      <c r="AS1453" s="153"/>
      <c r="AT1453" s="153"/>
      <c r="AU1453" s="153"/>
      <c r="AV1453" s="153"/>
      <c r="AW1453" s="153"/>
      <c r="AX1453" s="153"/>
      <c r="AY1453" s="153"/>
      <c r="AZ1453" s="153">
        <v>15</v>
      </c>
      <c r="BA1453" s="153"/>
      <c r="BB1453" s="153"/>
      <c r="BC1453" s="153"/>
      <c r="BD1453" s="153"/>
      <c r="BE1453" s="153"/>
      <c r="BF1453" s="153"/>
      <c r="BG1453" s="223">
        <f t="shared" si="582"/>
        <v>480</v>
      </c>
      <c r="BH1453" s="224">
        <f t="shared" si="610"/>
        <v>8</v>
      </c>
      <c r="BI1453" s="225">
        <f t="shared" si="604"/>
        <v>5.66666666666667</v>
      </c>
      <c r="BJ1453" s="225">
        <f t="shared" si="605"/>
        <v>70.8333333333333</v>
      </c>
      <c r="BK1453" s="226">
        <f t="shared" si="606"/>
        <v>96.3235294117647</v>
      </c>
      <c r="BL1453" s="226">
        <f t="shared" si="607"/>
        <v>100</v>
      </c>
      <c r="BM1453" s="226">
        <f t="shared" si="608"/>
        <v>68.2291666666667</v>
      </c>
      <c r="BN1453" s="237">
        <f t="shared" si="598"/>
        <v>0.333333333333333</v>
      </c>
      <c r="BO1453" s="237">
        <f t="shared" si="599"/>
        <v>1840</v>
      </c>
      <c r="BP1453" s="237">
        <f t="shared" si="600"/>
        <v>2</v>
      </c>
      <c r="BQ1453" s="238">
        <f t="shared" si="601"/>
        <v>480</v>
      </c>
      <c r="BR1453" s="75"/>
      <c r="BS1453" s="75"/>
      <c r="BT1453" s="75"/>
      <c r="BU1453" s="75"/>
      <c r="BV1453" s="75"/>
      <c r="BW1453" s="153">
        <f t="shared" si="595"/>
        <v>1310</v>
      </c>
      <c r="BX1453" s="129"/>
    </row>
    <row r="1454" customFormat="1" ht="15" spans="1:76">
      <c r="A1454" s="170">
        <v>1507</v>
      </c>
      <c r="B1454" s="171">
        <v>46073</v>
      </c>
      <c r="C1454" s="153" t="s">
        <v>99</v>
      </c>
      <c r="D1454" s="130" t="str">
        <f t="shared" si="609"/>
        <v>HO</v>
      </c>
      <c r="E1454" s="172" t="s">
        <v>170</v>
      </c>
      <c r="F1454" s="172" t="s">
        <v>160</v>
      </c>
      <c r="G1454" s="173" t="s">
        <v>173</v>
      </c>
      <c r="H1454" s="173"/>
      <c r="I1454" s="173"/>
      <c r="J1454" s="105">
        <v>104299</v>
      </c>
      <c r="K1454" s="197" t="str">
        <f>VLOOKUP(J1454,'[3]Item List (3)'!A$1:B$110000,2,FALSE)</f>
        <v>IR.9916</v>
      </c>
      <c r="L1454" s="105">
        <v>251207010</v>
      </c>
      <c r="M1454" s="198" t="str">
        <f t="shared" si="603"/>
        <v>IR</v>
      </c>
      <c r="N1454" s="153">
        <v>15</v>
      </c>
      <c r="O1454" s="199">
        <f t="shared" si="602"/>
        <v>240</v>
      </c>
      <c r="P1454" s="153">
        <v>1</v>
      </c>
      <c r="Q1454" s="153">
        <v>1086</v>
      </c>
      <c r="R1454" s="153"/>
      <c r="S1454" s="153"/>
      <c r="T1454" s="153"/>
      <c r="U1454" s="209">
        <f t="shared" si="581"/>
        <v>1086</v>
      </c>
      <c r="V1454" s="153">
        <v>280</v>
      </c>
      <c r="W1454" s="153"/>
      <c r="X1454" s="153"/>
      <c r="Y1454" s="153"/>
      <c r="Z1454" s="153"/>
      <c r="AA1454" s="153"/>
      <c r="AB1454" s="153"/>
      <c r="AC1454" s="153"/>
      <c r="AD1454" s="153"/>
      <c r="AE1454" s="153"/>
      <c r="AF1454" s="153"/>
      <c r="AG1454" s="153"/>
      <c r="AH1454" s="153"/>
      <c r="AI1454" s="153"/>
      <c r="AJ1454" s="153"/>
      <c r="AK1454" s="153"/>
      <c r="AL1454" s="153"/>
      <c r="AM1454" s="153"/>
      <c r="AN1454" s="153"/>
      <c r="AO1454" s="153"/>
      <c r="AP1454" s="153">
        <v>20</v>
      </c>
      <c r="AQ1454" s="153"/>
      <c r="AR1454" s="153">
        <v>180</v>
      </c>
      <c r="AS1454" s="153"/>
      <c r="AT1454" s="153"/>
      <c r="AU1454" s="153"/>
      <c r="AV1454" s="153"/>
      <c r="AW1454" s="153"/>
      <c r="AX1454" s="153"/>
      <c r="AY1454" s="153"/>
      <c r="AZ1454" s="153"/>
      <c r="BA1454" s="153"/>
      <c r="BB1454" s="153"/>
      <c r="BC1454" s="153"/>
      <c r="BD1454" s="153"/>
      <c r="BE1454" s="153"/>
      <c r="BF1454" s="153"/>
      <c r="BG1454" s="223">
        <f t="shared" si="582"/>
        <v>480</v>
      </c>
      <c r="BH1454" s="224">
        <f t="shared" si="610"/>
        <v>8</v>
      </c>
      <c r="BI1454" s="225">
        <f t="shared" si="604"/>
        <v>4.66666666666667</v>
      </c>
      <c r="BJ1454" s="225">
        <f t="shared" si="605"/>
        <v>58.3333333333333</v>
      </c>
      <c r="BK1454" s="226">
        <f t="shared" si="606"/>
        <v>96.9642857142857</v>
      </c>
      <c r="BL1454" s="226">
        <f t="shared" si="607"/>
        <v>100</v>
      </c>
      <c r="BM1454" s="226">
        <f t="shared" si="608"/>
        <v>56.5625</v>
      </c>
      <c r="BN1454" s="237">
        <f t="shared" si="598"/>
        <v>0.333333333333333</v>
      </c>
      <c r="BO1454" s="237">
        <f t="shared" si="599"/>
        <v>1840</v>
      </c>
      <c r="BP1454" s="237">
        <f t="shared" si="600"/>
        <v>3</v>
      </c>
      <c r="BQ1454" s="238">
        <f t="shared" si="601"/>
        <v>720</v>
      </c>
      <c r="BR1454" s="75"/>
      <c r="BS1454" s="75"/>
      <c r="BT1454" s="75"/>
      <c r="BU1454" s="75"/>
      <c r="BV1454" s="75"/>
      <c r="BW1454" s="153">
        <f t="shared" si="595"/>
        <v>1086</v>
      </c>
      <c r="BX1454" s="129"/>
    </row>
    <row r="1455" customFormat="1" ht="15" spans="1:76">
      <c r="A1455" s="170">
        <v>1508</v>
      </c>
      <c r="B1455" s="171">
        <v>46073</v>
      </c>
      <c r="C1455" s="153" t="s">
        <v>97</v>
      </c>
      <c r="D1455" s="130" t="str">
        <f t="shared" si="609"/>
        <v>HO</v>
      </c>
      <c r="E1455" s="172" t="s">
        <v>172</v>
      </c>
      <c r="F1455" s="172" t="s">
        <v>160</v>
      </c>
      <c r="G1455" s="173" t="s">
        <v>168</v>
      </c>
      <c r="H1455" s="173"/>
      <c r="I1455" s="173"/>
      <c r="J1455" s="270">
        <v>208299</v>
      </c>
      <c r="K1455" s="197" t="str">
        <f>VLOOKUP(J1455,'[3]Item List (3)'!A$1:B$110000,2,FALSE)</f>
        <v>OR.9916 </v>
      </c>
      <c r="L1455" s="105">
        <v>260106007</v>
      </c>
      <c r="M1455" s="198" t="str">
        <f t="shared" si="603"/>
        <v>OR</v>
      </c>
      <c r="N1455" s="153">
        <v>15</v>
      </c>
      <c r="O1455" s="199">
        <f t="shared" si="602"/>
        <v>240</v>
      </c>
      <c r="P1455" s="153">
        <v>1</v>
      </c>
      <c r="Q1455" s="153">
        <v>1674</v>
      </c>
      <c r="R1455" s="153"/>
      <c r="S1455" s="153"/>
      <c r="T1455" s="153"/>
      <c r="U1455" s="209">
        <f t="shared" si="581"/>
        <v>1674</v>
      </c>
      <c r="V1455" s="153">
        <v>435</v>
      </c>
      <c r="W1455" s="153"/>
      <c r="X1455" s="153"/>
      <c r="Y1455" s="153"/>
      <c r="Z1455" s="153"/>
      <c r="AA1455" s="153"/>
      <c r="AB1455" s="153"/>
      <c r="AC1455" s="153"/>
      <c r="AD1455" s="153"/>
      <c r="AE1455" s="153"/>
      <c r="AF1455" s="153"/>
      <c r="AG1455" s="153"/>
      <c r="AH1455" s="153"/>
      <c r="AI1455" s="153"/>
      <c r="AJ1455" s="153"/>
      <c r="AK1455" s="153"/>
      <c r="AL1455" s="153"/>
      <c r="AM1455" s="153"/>
      <c r="AN1455" s="153"/>
      <c r="AO1455" s="153"/>
      <c r="AP1455" s="153">
        <v>30</v>
      </c>
      <c r="AQ1455" s="153"/>
      <c r="AR1455" s="153"/>
      <c r="AS1455" s="153"/>
      <c r="AT1455" s="153"/>
      <c r="AU1455" s="153"/>
      <c r="AV1455" s="153"/>
      <c r="AW1455" s="153"/>
      <c r="AX1455" s="153"/>
      <c r="AY1455" s="153"/>
      <c r="AZ1455" s="153">
        <v>15</v>
      </c>
      <c r="BA1455" s="153"/>
      <c r="BB1455" s="153"/>
      <c r="BC1455" s="153"/>
      <c r="BD1455" s="153"/>
      <c r="BE1455" s="153"/>
      <c r="BF1455" s="153"/>
      <c r="BG1455" s="223">
        <f t="shared" si="582"/>
        <v>480</v>
      </c>
      <c r="BH1455" s="224">
        <f t="shared" si="610"/>
        <v>8</v>
      </c>
      <c r="BI1455" s="225">
        <f t="shared" si="604"/>
        <v>7.25</v>
      </c>
      <c r="BJ1455" s="225">
        <f t="shared" si="605"/>
        <v>90.625</v>
      </c>
      <c r="BK1455" s="226">
        <f t="shared" si="606"/>
        <v>96.2068965517241</v>
      </c>
      <c r="BL1455" s="226">
        <f t="shared" si="607"/>
        <v>100</v>
      </c>
      <c r="BM1455" s="226">
        <f t="shared" si="608"/>
        <v>87.1875</v>
      </c>
      <c r="BN1455" s="237">
        <f t="shared" si="598"/>
        <v>0.5</v>
      </c>
      <c r="BO1455" s="237">
        <f t="shared" si="599"/>
        <v>1800</v>
      </c>
      <c r="BP1455" s="237">
        <f t="shared" si="600"/>
        <v>0.25</v>
      </c>
      <c r="BQ1455" s="238">
        <f t="shared" si="601"/>
        <v>60</v>
      </c>
      <c r="BR1455" s="75"/>
      <c r="BS1455" s="75"/>
      <c r="BT1455" s="75"/>
      <c r="BU1455" s="75"/>
      <c r="BV1455" s="75"/>
      <c r="BW1455" s="153">
        <f t="shared" si="595"/>
        <v>1674</v>
      </c>
      <c r="BX1455" s="129"/>
    </row>
    <row r="1456" customFormat="1" ht="15" spans="1:76">
      <c r="A1456" s="170">
        <v>1509</v>
      </c>
      <c r="B1456" s="171">
        <v>46073</v>
      </c>
      <c r="C1456" s="153" t="s">
        <v>99</v>
      </c>
      <c r="D1456" s="130" t="str">
        <f t="shared" si="609"/>
        <v>HO</v>
      </c>
      <c r="E1456" s="172" t="s">
        <v>172</v>
      </c>
      <c r="F1456" s="172" t="s">
        <v>160</v>
      </c>
      <c r="G1456" s="173" t="s">
        <v>169</v>
      </c>
      <c r="H1456" s="173" t="s">
        <v>173</v>
      </c>
      <c r="I1456" s="173"/>
      <c r="J1456" s="270">
        <v>208299</v>
      </c>
      <c r="K1456" s="197" t="str">
        <f>VLOOKUP(J1456,'[3]Item List (3)'!A$1:B$110000,2,FALSE)</f>
        <v>OR.9916 </v>
      </c>
      <c r="L1456" s="105">
        <v>260106007</v>
      </c>
      <c r="M1456" s="198" t="str">
        <f t="shared" si="603"/>
        <v>OR</v>
      </c>
      <c r="N1456" s="153">
        <v>15</v>
      </c>
      <c r="O1456" s="199">
        <f t="shared" si="602"/>
        <v>240</v>
      </c>
      <c r="P1456" s="153">
        <v>1</v>
      </c>
      <c r="Q1456" s="153">
        <v>1732</v>
      </c>
      <c r="R1456" s="153"/>
      <c r="S1456" s="153"/>
      <c r="T1456" s="153"/>
      <c r="U1456" s="209">
        <f t="shared" si="581"/>
        <v>1732</v>
      </c>
      <c r="V1456" s="153">
        <v>450</v>
      </c>
      <c r="W1456" s="153"/>
      <c r="X1456" s="153"/>
      <c r="Y1456" s="153"/>
      <c r="Z1456" s="153"/>
      <c r="AA1456" s="153"/>
      <c r="AB1456" s="153"/>
      <c r="AC1456" s="153"/>
      <c r="AD1456" s="153"/>
      <c r="AE1456" s="153"/>
      <c r="AF1456" s="153"/>
      <c r="AG1456" s="153"/>
      <c r="AH1456" s="153"/>
      <c r="AI1456" s="153"/>
      <c r="AJ1456" s="153"/>
      <c r="AK1456" s="153"/>
      <c r="AL1456" s="153"/>
      <c r="AM1456" s="153"/>
      <c r="AN1456" s="153"/>
      <c r="AO1456" s="153"/>
      <c r="AP1456" s="153">
        <v>30</v>
      </c>
      <c r="AQ1456" s="153"/>
      <c r="AR1456" s="153"/>
      <c r="AS1456" s="153"/>
      <c r="AT1456" s="153"/>
      <c r="AU1456" s="153"/>
      <c r="AV1456" s="153"/>
      <c r="AW1456" s="153"/>
      <c r="AX1456" s="153"/>
      <c r="AY1456" s="153"/>
      <c r="AZ1456" s="153"/>
      <c r="BA1456" s="153"/>
      <c r="BB1456" s="153"/>
      <c r="BC1456" s="153"/>
      <c r="BD1456" s="153"/>
      <c r="BE1456" s="153"/>
      <c r="BF1456" s="153"/>
      <c r="BG1456" s="223">
        <f t="shared" si="582"/>
        <v>480</v>
      </c>
      <c r="BH1456" s="224">
        <f t="shared" si="610"/>
        <v>8</v>
      </c>
      <c r="BI1456" s="225">
        <f t="shared" si="604"/>
        <v>7.5</v>
      </c>
      <c r="BJ1456" s="225">
        <f t="shared" si="605"/>
        <v>93.75</v>
      </c>
      <c r="BK1456" s="226">
        <f t="shared" si="606"/>
        <v>96.2222222222222</v>
      </c>
      <c r="BL1456" s="226">
        <f t="shared" si="607"/>
        <v>100</v>
      </c>
      <c r="BM1456" s="226">
        <f t="shared" si="608"/>
        <v>90.2083333333333</v>
      </c>
      <c r="BN1456" s="237">
        <f t="shared" si="598"/>
        <v>0.5</v>
      </c>
      <c r="BO1456" s="237">
        <f t="shared" si="599"/>
        <v>1800</v>
      </c>
      <c r="BP1456" s="237">
        <f t="shared" si="600"/>
        <v>0</v>
      </c>
      <c r="BQ1456" s="238">
        <f t="shared" si="601"/>
        <v>0</v>
      </c>
      <c r="BR1456" s="75"/>
      <c r="BS1456" s="75"/>
      <c r="BT1456" s="75"/>
      <c r="BU1456" s="75"/>
      <c r="BV1456" s="75"/>
      <c r="BW1456" s="153">
        <f t="shared" si="595"/>
        <v>1732</v>
      </c>
      <c r="BX1456" s="129"/>
    </row>
    <row r="1457" customFormat="1" ht="15" spans="1:76">
      <c r="A1457" s="170">
        <v>1510</v>
      </c>
      <c r="B1457" s="171">
        <v>46073</v>
      </c>
      <c r="C1457" s="153" t="s">
        <v>97</v>
      </c>
      <c r="D1457" s="130" t="str">
        <f t="shared" si="609"/>
        <v>HO</v>
      </c>
      <c r="E1457" s="172" t="s">
        <v>174</v>
      </c>
      <c r="F1457" s="172" t="s">
        <v>160</v>
      </c>
      <c r="G1457" s="173" t="s">
        <v>164</v>
      </c>
      <c r="H1457" s="173"/>
      <c r="I1457" s="173"/>
      <c r="J1457" s="105">
        <v>100742</v>
      </c>
      <c r="K1457" s="197" t="str">
        <f>VLOOKUP(J1457,'[3]Item List (3)'!A$1:B$110000,2,FALSE)</f>
        <v>IR.IR 32X41X28 </v>
      </c>
      <c r="L1457" s="105">
        <v>260127002</v>
      </c>
      <c r="M1457" s="198" t="str">
        <f t="shared" si="603"/>
        <v>IR</v>
      </c>
      <c r="N1457" s="153">
        <v>25</v>
      </c>
      <c r="O1457" s="199">
        <f t="shared" si="602"/>
        <v>144</v>
      </c>
      <c r="P1457" s="153">
        <v>1</v>
      </c>
      <c r="Q1457" s="153">
        <v>897</v>
      </c>
      <c r="R1457" s="153"/>
      <c r="S1457" s="153"/>
      <c r="T1457" s="153"/>
      <c r="U1457" s="209">
        <f t="shared" si="581"/>
        <v>897</v>
      </c>
      <c r="V1457" s="153">
        <v>395</v>
      </c>
      <c r="W1457" s="153">
        <v>20</v>
      </c>
      <c r="X1457" s="153"/>
      <c r="Y1457" s="153"/>
      <c r="Z1457" s="153"/>
      <c r="AA1457" s="153"/>
      <c r="AB1457" s="153"/>
      <c r="AC1457" s="153"/>
      <c r="AD1457" s="153"/>
      <c r="AE1457" s="153"/>
      <c r="AF1457" s="153"/>
      <c r="AG1457" s="153"/>
      <c r="AH1457" s="153"/>
      <c r="AI1457" s="153"/>
      <c r="AJ1457" s="153"/>
      <c r="AK1457" s="153"/>
      <c r="AL1457" s="153"/>
      <c r="AM1457" s="153"/>
      <c r="AN1457" s="153"/>
      <c r="AO1457" s="153"/>
      <c r="AP1457" s="153">
        <v>20</v>
      </c>
      <c r="AQ1457" s="153"/>
      <c r="AR1457" s="153">
        <v>30</v>
      </c>
      <c r="AS1457" s="153"/>
      <c r="AT1457" s="153"/>
      <c r="AU1457" s="153"/>
      <c r="AV1457" s="153"/>
      <c r="AW1457" s="153"/>
      <c r="AX1457" s="153"/>
      <c r="AY1457" s="153"/>
      <c r="AZ1457" s="153">
        <v>15</v>
      </c>
      <c r="BA1457" s="153"/>
      <c r="BB1457" s="153"/>
      <c r="BC1457" s="153"/>
      <c r="BD1457" s="153"/>
      <c r="BE1457" s="153"/>
      <c r="BF1457" s="153"/>
      <c r="BG1457" s="223">
        <f t="shared" si="582"/>
        <v>480</v>
      </c>
      <c r="BH1457" s="224">
        <f t="shared" si="610"/>
        <v>8</v>
      </c>
      <c r="BI1457" s="225">
        <f t="shared" si="604"/>
        <v>6.58333333333333</v>
      </c>
      <c r="BJ1457" s="225">
        <f t="shared" si="605"/>
        <v>82.2916666666667</v>
      </c>
      <c r="BK1457" s="226">
        <f t="shared" si="606"/>
        <v>94.620253164557</v>
      </c>
      <c r="BL1457" s="226">
        <f t="shared" si="607"/>
        <v>100</v>
      </c>
      <c r="BM1457" s="226">
        <f t="shared" si="608"/>
        <v>77.8645833333333</v>
      </c>
      <c r="BN1457" s="237">
        <f t="shared" si="598"/>
        <v>0.666666666666667</v>
      </c>
      <c r="BO1457" s="237">
        <f t="shared" si="599"/>
        <v>1056</v>
      </c>
      <c r="BP1457" s="237">
        <f t="shared" si="600"/>
        <v>0.75</v>
      </c>
      <c r="BQ1457" s="238">
        <f t="shared" si="601"/>
        <v>108</v>
      </c>
      <c r="BR1457" s="75"/>
      <c r="BS1457" s="75"/>
      <c r="BT1457" s="75"/>
      <c r="BU1457" s="75"/>
      <c r="BV1457" s="75"/>
      <c r="BW1457" s="153">
        <f t="shared" si="595"/>
        <v>897</v>
      </c>
      <c r="BX1457" s="129"/>
    </row>
    <row r="1458" customFormat="1" ht="15" spans="1:76">
      <c r="A1458" s="170">
        <v>1511</v>
      </c>
      <c r="B1458" s="171">
        <v>46073</v>
      </c>
      <c r="C1458" s="153" t="s">
        <v>99</v>
      </c>
      <c r="D1458" s="130" t="str">
        <f t="shared" si="609"/>
        <v>HO</v>
      </c>
      <c r="E1458" s="172" t="s">
        <v>174</v>
      </c>
      <c r="F1458" s="172" t="s">
        <v>160</v>
      </c>
      <c r="G1458" s="173" t="s">
        <v>166</v>
      </c>
      <c r="H1458" s="173"/>
      <c r="I1458" s="173"/>
      <c r="J1458" s="105">
        <v>100742</v>
      </c>
      <c r="K1458" s="197" t="str">
        <f>VLOOKUP(J1458,'[3]Item List (3)'!A$1:B$110000,2,FALSE)</f>
        <v>IR.IR 32X41X28 </v>
      </c>
      <c r="L1458" s="105">
        <v>260127002</v>
      </c>
      <c r="M1458" s="198" t="str">
        <f t="shared" si="603"/>
        <v>IR</v>
      </c>
      <c r="N1458" s="153">
        <v>25</v>
      </c>
      <c r="O1458" s="199">
        <f t="shared" si="602"/>
        <v>144</v>
      </c>
      <c r="P1458" s="153">
        <v>1</v>
      </c>
      <c r="Q1458" s="153">
        <v>1045</v>
      </c>
      <c r="R1458" s="153"/>
      <c r="S1458" s="153"/>
      <c r="T1458" s="153"/>
      <c r="U1458" s="209">
        <f t="shared" si="581"/>
        <v>1045</v>
      </c>
      <c r="V1458" s="153">
        <v>450</v>
      </c>
      <c r="W1458" s="153"/>
      <c r="X1458" s="153"/>
      <c r="Y1458" s="153"/>
      <c r="Z1458" s="153"/>
      <c r="AA1458" s="153"/>
      <c r="AB1458" s="153"/>
      <c r="AC1458" s="153"/>
      <c r="AD1458" s="153"/>
      <c r="AE1458" s="153"/>
      <c r="AF1458" s="153"/>
      <c r="AG1458" s="153"/>
      <c r="AH1458" s="153"/>
      <c r="AI1458" s="153"/>
      <c r="AJ1458" s="153"/>
      <c r="AK1458" s="153"/>
      <c r="AL1458" s="153"/>
      <c r="AM1458" s="153"/>
      <c r="AN1458" s="153"/>
      <c r="AO1458" s="153"/>
      <c r="AP1458" s="153">
        <v>30</v>
      </c>
      <c r="AQ1458" s="153"/>
      <c r="AR1458" s="153"/>
      <c r="AS1458" s="153"/>
      <c r="AT1458" s="153"/>
      <c r="AU1458" s="153"/>
      <c r="AV1458" s="153"/>
      <c r="AW1458" s="153"/>
      <c r="AX1458" s="153"/>
      <c r="AY1458" s="153"/>
      <c r="AZ1458" s="153"/>
      <c r="BA1458" s="153"/>
      <c r="BB1458" s="153"/>
      <c r="BC1458" s="153"/>
      <c r="BD1458" s="153"/>
      <c r="BE1458" s="153"/>
      <c r="BF1458" s="153"/>
      <c r="BG1458" s="223">
        <f t="shared" si="582"/>
        <v>480</v>
      </c>
      <c r="BH1458" s="224">
        <f t="shared" si="610"/>
        <v>8</v>
      </c>
      <c r="BI1458" s="225">
        <f t="shared" si="604"/>
        <v>7.5</v>
      </c>
      <c r="BJ1458" s="225">
        <f t="shared" si="605"/>
        <v>93.75</v>
      </c>
      <c r="BK1458" s="226">
        <f t="shared" si="606"/>
        <v>96.7592592592593</v>
      </c>
      <c r="BL1458" s="226">
        <f t="shared" si="607"/>
        <v>100</v>
      </c>
      <c r="BM1458" s="226">
        <f t="shared" si="608"/>
        <v>90.7118055555555</v>
      </c>
      <c r="BN1458" s="237">
        <f t="shared" si="598"/>
        <v>0.5</v>
      </c>
      <c r="BO1458" s="237">
        <f t="shared" si="599"/>
        <v>1080</v>
      </c>
      <c r="BP1458" s="237">
        <f t="shared" si="600"/>
        <v>0</v>
      </c>
      <c r="BQ1458" s="238">
        <f t="shared" si="601"/>
        <v>0</v>
      </c>
      <c r="BR1458" s="75"/>
      <c r="BS1458" s="75"/>
      <c r="BT1458" s="75"/>
      <c r="BU1458" s="75"/>
      <c r="BV1458" s="75"/>
      <c r="BW1458" s="153">
        <f t="shared" si="595"/>
        <v>1045</v>
      </c>
      <c r="BX1458" s="129"/>
    </row>
    <row r="1459" customFormat="1" ht="15" spans="1:76">
      <c r="A1459" s="170">
        <v>1512</v>
      </c>
      <c r="B1459" s="171">
        <v>46073</v>
      </c>
      <c r="C1459" s="153" t="s">
        <v>97</v>
      </c>
      <c r="D1459" s="130" t="str">
        <f t="shared" si="609"/>
        <v>HO</v>
      </c>
      <c r="E1459" s="172" t="s">
        <v>175</v>
      </c>
      <c r="F1459" s="172" t="s">
        <v>160</v>
      </c>
      <c r="G1459" s="173" t="s">
        <v>165</v>
      </c>
      <c r="H1459" s="173" t="s">
        <v>166</v>
      </c>
      <c r="I1459" s="173"/>
      <c r="J1459" s="105">
        <v>200497.11</v>
      </c>
      <c r="K1459" s="197" t="str">
        <f>VLOOKUP(J1459,'[3]Item List (3)'!A$1:B$110000,2,FALSE)</f>
        <v>OR.MNA6718G</v>
      </c>
      <c r="L1459" s="105">
        <v>250403004</v>
      </c>
      <c r="M1459" s="198" t="str">
        <f t="shared" si="603"/>
        <v>OR</v>
      </c>
      <c r="N1459" s="153">
        <v>15</v>
      </c>
      <c r="O1459" s="199">
        <f t="shared" si="602"/>
        <v>240</v>
      </c>
      <c r="P1459" s="153">
        <v>1</v>
      </c>
      <c r="Q1459" s="153">
        <v>918</v>
      </c>
      <c r="R1459" s="153"/>
      <c r="S1459" s="153"/>
      <c r="T1459" s="153"/>
      <c r="U1459" s="209">
        <f t="shared" si="581"/>
        <v>918</v>
      </c>
      <c r="V1459" s="153">
        <v>245</v>
      </c>
      <c r="W1459" s="153"/>
      <c r="X1459" s="153">
        <v>50</v>
      </c>
      <c r="Y1459" s="153"/>
      <c r="Z1459" s="153"/>
      <c r="AA1459" s="153"/>
      <c r="AB1459" s="153"/>
      <c r="AC1459" s="153"/>
      <c r="AD1459" s="153"/>
      <c r="AE1459" s="153"/>
      <c r="AF1459" s="153"/>
      <c r="AG1459" s="153"/>
      <c r="AH1459" s="153"/>
      <c r="AI1459" s="153"/>
      <c r="AJ1459" s="153"/>
      <c r="AK1459" s="153"/>
      <c r="AL1459" s="153"/>
      <c r="AM1459" s="153"/>
      <c r="AN1459" s="153"/>
      <c r="AO1459" s="153"/>
      <c r="AP1459" s="153">
        <v>20</v>
      </c>
      <c r="AQ1459" s="153"/>
      <c r="AR1459" s="153">
        <v>150</v>
      </c>
      <c r="AS1459" s="153"/>
      <c r="AT1459" s="153"/>
      <c r="AU1459" s="153"/>
      <c r="AV1459" s="153"/>
      <c r="AW1459" s="153"/>
      <c r="AX1459" s="153"/>
      <c r="AY1459" s="153"/>
      <c r="AZ1459" s="153">
        <v>15</v>
      </c>
      <c r="BA1459" s="153"/>
      <c r="BB1459" s="153"/>
      <c r="BC1459" s="153"/>
      <c r="BD1459" s="153"/>
      <c r="BE1459" s="153"/>
      <c r="BF1459" s="153"/>
      <c r="BG1459" s="223">
        <f t="shared" si="582"/>
        <v>480</v>
      </c>
      <c r="BH1459" s="224">
        <f t="shared" si="610"/>
        <v>8</v>
      </c>
      <c r="BI1459" s="225">
        <f t="shared" si="604"/>
        <v>4.08333333333333</v>
      </c>
      <c r="BJ1459" s="225">
        <f t="shared" si="605"/>
        <v>51.0416666666667</v>
      </c>
      <c r="BK1459" s="226">
        <f t="shared" si="606"/>
        <v>93.6734693877551</v>
      </c>
      <c r="BL1459" s="226">
        <f t="shared" si="607"/>
        <v>100</v>
      </c>
      <c r="BM1459" s="226">
        <f t="shared" si="608"/>
        <v>47.8125</v>
      </c>
      <c r="BN1459" s="237">
        <f t="shared" si="598"/>
        <v>0.333333333333333</v>
      </c>
      <c r="BO1459" s="237">
        <f t="shared" si="599"/>
        <v>1840</v>
      </c>
      <c r="BP1459" s="237">
        <f t="shared" si="600"/>
        <v>3.58333333333333</v>
      </c>
      <c r="BQ1459" s="238">
        <f t="shared" si="601"/>
        <v>860</v>
      </c>
      <c r="BR1459" s="75"/>
      <c r="BS1459" s="75"/>
      <c r="BT1459" s="75"/>
      <c r="BU1459" s="75"/>
      <c r="BV1459" s="75"/>
      <c r="BW1459" s="153">
        <f t="shared" si="595"/>
        <v>918</v>
      </c>
      <c r="BX1459" s="129"/>
    </row>
    <row r="1460" customFormat="1" ht="15" spans="1:76">
      <c r="A1460" s="170">
        <v>1513</v>
      </c>
      <c r="B1460" s="171">
        <v>46073</v>
      </c>
      <c r="C1460" s="153" t="s">
        <v>99</v>
      </c>
      <c r="D1460" s="130" t="str">
        <f t="shared" si="609"/>
        <v>HO</v>
      </c>
      <c r="E1460" s="172" t="s">
        <v>175</v>
      </c>
      <c r="F1460" s="172"/>
      <c r="G1460" s="173"/>
      <c r="H1460" s="173"/>
      <c r="I1460" s="173"/>
      <c r="J1460" s="105"/>
      <c r="K1460" s="197" t="e">
        <f>VLOOKUP(J1460,'[3]Item List (3)'!A$1:B$110000,2,FALSE)</f>
        <v>#N/A</v>
      </c>
      <c r="L1460" s="105"/>
      <c r="M1460" s="198" t="str">
        <f t="shared" si="603"/>
        <v>IR</v>
      </c>
      <c r="N1460" s="153"/>
      <c r="O1460" s="199" t="str">
        <f t="shared" si="602"/>
        <v/>
      </c>
      <c r="P1460" s="153"/>
      <c r="Q1460" s="153"/>
      <c r="R1460" s="153"/>
      <c r="S1460" s="153"/>
      <c r="T1460" s="153"/>
      <c r="U1460" s="209">
        <f t="shared" si="581"/>
        <v>0</v>
      </c>
      <c r="V1460" s="153"/>
      <c r="W1460" s="153"/>
      <c r="X1460" s="153"/>
      <c r="Y1460" s="153"/>
      <c r="Z1460" s="153"/>
      <c r="AA1460" s="153"/>
      <c r="AB1460" s="153"/>
      <c r="AC1460" s="153"/>
      <c r="AD1460" s="153"/>
      <c r="AE1460" s="153"/>
      <c r="AF1460" s="153"/>
      <c r="AG1460" s="153"/>
      <c r="AH1460" s="153"/>
      <c r="AI1460" s="153"/>
      <c r="AJ1460" s="153"/>
      <c r="AK1460" s="153"/>
      <c r="AL1460" s="153"/>
      <c r="AM1460" s="153"/>
      <c r="AN1460" s="153"/>
      <c r="AO1460" s="153"/>
      <c r="AP1460" s="153"/>
      <c r="AQ1460" s="153"/>
      <c r="AR1460" s="153"/>
      <c r="AS1460" s="153"/>
      <c r="AT1460" s="153"/>
      <c r="AU1460" s="153"/>
      <c r="AV1460" s="153"/>
      <c r="AW1460" s="153"/>
      <c r="AX1460" s="153"/>
      <c r="AY1460" s="153"/>
      <c r="AZ1460" s="153"/>
      <c r="BA1460" s="153"/>
      <c r="BB1460" s="153"/>
      <c r="BC1460" s="153"/>
      <c r="BD1460" s="153"/>
      <c r="BE1460" s="153"/>
      <c r="BF1460" s="153">
        <v>480</v>
      </c>
      <c r="BG1460" s="223">
        <f t="shared" si="582"/>
        <v>480</v>
      </c>
      <c r="BH1460" s="224">
        <f t="shared" si="610"/>
        <v>8</v>
      </c>
      <c r="BI1460" s="225">
        <f t="shared" si="604"/>
        <v>0</v>
      </c>
      <c r="BJ1460" s="225">
        <f t="shared" si="605"/>
        <v>0</v>
      </c>
      <c r="BK1460" s="226">
        <f t="shared" si="606"/>
        <v>0</v>
      </c>
      <c r="BL1460" s="226">
        <f t="shared" si="607"/>
        <v>0</v>
      </c>
      <c r="BM1460" s="226">
        <f t="shared" si="608"/>
        <v>0</v>
      </c>
      <c r="BN1460" s="237">
        <f t="shared" si="598"/>
        <v>8</v>
      </c>
      <c r="BO1460" s="237">
        <f t="shared" si="599"/>
        <v>0</v>
      </c>
      <c r="BP1460" s="237">
        <f t="shared" si="600"/>
        <v>0</v>
      </c>
      <c r="BQ1460" s="238">
        <f t="shared" si="601"/>
        <v>0</v>
      </c>
      <c r="BR1460" s="75"/>
      <c r="BS1460" s="75"/>
      <c r="BT1460" s="75"/>
      <c r="BU1460" s="75"/>
      <c r="BV1460" s="75"/>
      <c r="BW1460" s="153">
        <f t="shared" si="595"/>
        <v>0</v>
      </c>
      <c r="BX1460" s="129"/>
    </row>
    <row r="1461" customFormat="1" ht="15" spans="1:76">
      <c r="A1461" s="170">
        <v>1514</v>
      </c>
      <c r="B1461" s="171">
        <v>46073</v>
      </c>
      <c r="C1461" s="153" t="s">
        <v>97</v>
      </c>
      <c r="D1461" s="130" t="str">
        <f t="shared" si="609"/>
        <v>HO</v>
      </c>
      <c r="E1461" s="172" t="s">
        <v>177</v>
      </c>
      <c r="F1461" s="172" t="s">
        <v>160</v>
      </c>
      <c r="G1461" s="173" t="s">
        <v>164</v>
      </c>
      <c r="H1461" s="173" t="s">
        <v>105</v>
      </c>
      <c r="I1461" s="173" t="s">
        <v>224</v>
      </c>
      <c r="J1461" s="105">
        <v>104246</v>
      </c>
      <c r="K1461" s="197" t="str">
        <f>VLOOKUP(J1461,'[3]Item List (3)'!A$1:B$110000,2,FALSE)</f>
        <v>IN. 208</v>
      </c>
      <c r="L1461" s="105">
        <v>260120003</v>
      </c>
      <c r="M1461" s="198" t="str">
        <f t="shared" si="603"/>
        <v>IR</v>
      </c>
      <c r="N1461" s="153">
        <v>15</v>
      </c>
      <c r="O1461" s="199">
        <f t="shared" si="602"/>
        <v>240</v>
      </c>
      <c r="P1461" s="153">
        <v>1</v>
      </c>
      <c r="Q1461" s="153">
        <v>1364</v>
      </c>
      <c r="R1461" s="153"/>
      <c r="S1461" s="153"/>
      <c r="T1461" s="153"/>
      <c r="U1461" s="209">
        <f t="shared" si="581"/>
        <v>1364</v>
      </c>
      <c r="V1461" s="153">
        <v>360</v>
      </c>
      <c r="W1461" s="153"/>
      <c r="X1461" s="153">
        <v>75</v>
      </c>
      <c r="Y1461" s="153"/>
      <c r="Z1461" s="153"/>
      <c r="AA1461" s="153"/>
      <c r="AB1461" s="153"/>
      <c r="AC1461" s="153"/>
      <c r="AD1461" s="153"/>
      <c r="AE1461" s="153"/>
      <c r="AF1461" s="153"/>
      <c r="AG1461" s="153"/>
      <c r="AH1461" s="153"/>
      <c r="AI1461" s="153"/>
      <c r="AJ1461" s="153"/>
      <c r="AK1461" s="153"/>
      <c r="AL1461" s="153"/>
      <c r="AM1461" s="153"/>
      <c r="AN1461" s="153"/>
      <c r="AO1461" s="153"/>
      <c r="AP1461" s="153">
        <v>30</v>
      </c>
      <c r="AQ1461" s="153"/>
      <c r="AR1461" s="153"/>
      <c r="AS1461" s="153"/>
      <c r="AT1461" s="153"/>
      <c r="AU1461" s="153"/>
      <c r="AV1461" s="153"/>
      <c r="AW1461" s="153"/>
      <c r="AX1461" s="153"/>
      <c r="AY1461" s="153"/>
      <c r="AZ1461" s="153">
        <v>15</v>
      </c>
      <c r="BA1461" s="153"/>
      <c r="BB1461" s="153"/>
      <c r="BC1461" s="153"/>
      <c r="BD1461" s="153"/>
      <c r="BE1461" s="153"/>
      <c r="BF1461" s="153"/>
      <c r="BG1461" s="223">
        <f t="shared" si="582"/>
        <v>480</v>
      </c>
      <c r="BH1461" s="224">
        <f t="shared" si="610"/>
        <v>8</v>
      </c>
      <c r="BI1461" s="225">
        <f t="shared" si="604"/>
        <v>6</v>
      </c>
      <c r="BJ1461" s="225">
        <f t="shared" si="605"/>
        <v>75</v>
      </c>
      <c r="BK1461" s="226">
        <f t="shared" si="606"/>
        <v>94.7222222222222</v>
      </c>
      <c r="BL1461" s="226">
        <f t="shared" si="607"/>
        <v>100</v>
      </c>
      <c r="BM1461" s="226">
        <f t="shared" si="608"/>
        <v>71.0416666666667</v>
      </c>
      <c r="BN1461" s="237">
        <f t="shared" si="598"/>
        <v>0.5</v>
      </c>
      <c r="BO1461" s="237">
        <f t="shared" si="599"/>
        <v>1800</v>
      </c>
      <c r="BP1461" s="237">
        <f t="shared" si="600"/>
        <v>1.5</v>
      </c>
      <c r="BQ1461" s="238">
        <f t="shared" si="601"/>
        <v>360</v>
      </c>
      <c r="BR1461" s="75"/>
      <c r="BS1461" s="75"/>
      <c r="BT1461" s="75"/>
      <c r="BU1461" s="75"/>
      <c r="BV1461" s="75"/>
      <c r="BW1461" s="153">
        <f t="shared" si="595"/>
        <v>1364</v>
      </c>
      <c r="BX1461" s="129"/>
    </row>
    <row r="1462" customFormat="1" ht="15" spans="1:76">
      <c r="A1462" s="170">
        <v>1515</v>
      </c>
      <c r="B1462" s="171">
        <v>46073</v>
      </c>
      <c r="C1462" s="153" t="s">
        <v>99</v>
      </c>
      <c r="D1462" s="130" t="str">
        <f t="shared" si="609"/>
        <v>HO</v>
      </c>
      <c r="E1462" s="172" t="s">
        <v>177</v>
      </c>
      <c r="F1462" s="172" t="s">
        <v>160</v>
      </c>
      <c r="G1462" s="173" t="s">
        <v>171</v>
      </c>
      <c r="H1462" s="173"/>
      <c r="I1462" s="173"/>
      <c r="J1462" s="105">
        <v>104246</v>
      </c>
      <c r="K1462" s="197" t="str">
        <f>VLOOKUP(J1462,'[3]Item List (3)'!A$1:B$110000,2,FALSE)</f>
        <v>IN. 208</v>
      </c>
      <c r="L1462" s="105">
        <v>260120003</v>
      </c>
      <c r="M1462" s="198" t="str">
        <f t="shared" si="603"/>
        <v>IR</v>
      </c>
      <c r="N1462" s="153">
        <v>15</v>
      </c>
      <c r="O1462" s="199">
        <f t="shared" si="602"/>
        <v>240</v>
      </c>
      <c r="P1462" s="153">
        <v>1</v>
      </c>
      <c r="Q1462" s="153">
        <v>854</v>
      </c>
      <c r="R1462" s="153"/>
      <c r="S1462" s="153"/>
      <c r="T1462" s="153"/>
      <c r="U1462" s="209">
        <f t="shared" si="581"/>
        <v>854</v>
      </c>
      <c r="V1462" s="153">
        <v>230</v>
      </c>
      <c r="W1462" s="153"/>
      <c r="X1462" s="153">
        <v>185</v>
      </c>
      <c r="Y1462" s="153"/>
      <c r="Z1462" s="153"/>
      <c r="AA1462" s="153"/>
      <c r="AB1462" s="153"/>
      <c r="AC1462" s="153"/>
      <c r="AD1462" s="153"/>
      <c r="AE1462" s="153"/>
      <c r="AF1462" s="153"/>
      <c r="AG1462" s="153"/>
      <c r="AH1462" s="153"/>
      <c r="AI1462" s="153"/>
      <c r="AJ1462" s="153"/>
      <c r="AK1462" s="153"/>
      <c r="AL1462" s="153"/>
      <c r="AM1462" s="153"/>
      <c r="AN1462" s="153"/>
      <c r="AO1462" s="153"/>
      <c r="AP1462" s="153">
        <v>20</v>
      </c>
      <c r="AQ1462" s="153"/>
      <c r="AR1462" s="153"/>
      <c r="AS1462" s="153"/>
      <c r="AT1462" s="153"/>
      <c r="AU1462" s="153"/>
      <c r="AV1462" s="153"/>
      <c r="AW1462" s="153"/>
      <c r="AX1462" s="153"/>
      <c r="AY1462" s="153"/>
      <c r="AZ1462" s="153"/>
      <c r="BA1462" s="153"/>
      <c r="BB1462" s="153"/>
      <c r="BC1462" s="153">
        <v>40</v>
      </c>
      <c r="BD1462" s="153"/>
      <c r="BE1462" s="153">
        <v>5</v>
      </c>
      <c r="BF1462" s="153"/>
      <c r="BG1462" s="223">
        <f t="shared" si="582"/>
        <v>480</v>
      </c>
      <c r="BH1462" s="224">
        <f t="shared" si="610"/>
        <v>8</v>
      </c>
      <c r="BI1462" s="225">
        <f t="shared" si="604"/>
        <v>3.83333333333333</v>
      </c>
      <c r="BJ1462" s="225">
        <f t="shared" si="605"/>
        <v>47.9166666666667</v>
      </c>
      <c r="BK1462" s="226">
        <f t="shared" si="606"/>
        <v>92.8260869565217</v>
      </c>
      <c r="BL1462" s="226">
        <f t="shared" si="607"/>
        <v>100</v>
      </c>
      <c r="BM1462" s="226">
        <f t="shared" si="608"/>
        <v>44.4791666666667</v>
      </c>
      <c r="BN1462" s="237">
        <f t="shared" si="598"/>
        <v>0.416666666666667</v>
      </c>
      <c r="BO1462" s="237">
        <f t="shared" si="599"/>
        <v>1820</v>
      </c>
      <c r="BP1462" s="237">
        <f t="shared" si="600"/>
        <v>3.75</v>
      </c>
      <c r="BQ1462" s="238">
        <f t="shared" si="601"/>
        <v>900</v>
      </c>
      <c r="BR1462" s="75"/>
      <c r="BS1462" s="75"/>
      <c r="BT1462" s="75"/>
      <c r="BU1462" s="75"/>
      <c r="BV1462" s="75"/>
      <c r="BW1462" s="153">
        <f t="shared" si="595"/>
        <v>854</v>
      </c>
      <c r="BX1462" s="129"/>
    </row>
    <row r="1463" spans="1:75">
      <c r="A1463" s="170">
        <v>1518</v>
      </c>
      <c r="B1463" s="171">
        <v>46073</v>
      </c>
      <c r="C1463" s="153" t="s">
        <v>97</v>
      </c>
      <c r="D1463" s="130" t="str">
        <f t="shared" ref="D1461:D1524" si="611">LEFT(E1463,2)</f>
        <v>HO</v>
      </c>
      <c r="E1463" s="172" t="s">
        <v>178</v>
      </c>
      <c r="F1463" s="172" t="s">
        <v>160</v>
      </c>
      <c r="G1463" s="173" t="s">
        <v>164</v>
      </c>
      <c r="H1463" s="173" t="s">
        <v>105</v>
      </c>
      <c r="I1463" s="173"/>
      <c r="J1463" s="105">
        <v>208246</v>
      </c>
      <c r="K1463" s="197" t="str">
        <f>VLOOKUP(J1463,'[3]Item List (3)'!A$1:B$110000,2,FALSE)</f>
        <v>OR. 208 YY2 </v>
      </c>
      <c r="L1463" s="105">
        <v>260129015</v>
      </c>
      <c r="M1463" s="198" t="str">
        <f t="shared" si="603"/>
        <v>OR</v>
      </c>
      <c r="N1463" s="153">
        <v>20</v>
      </c>
      <c r="O1463" s="199">
        <f t="shared" ref="O1462:O1500" si="612">IFERROR(3600/N1463,"")</f>
        <v>180</v>
      </c>
      <c r="P1463" s="153">
        <v>1</v>
      </c>
      <c r="Q1463" s="153">
        <v>1200</v>
      </c>
      <c r="R1463" s="153"/>
      <c r="S1463" s="153"/>
      <c r="T1463" s="153"/>
      <c r="U1463" s="209">
        <f t="shared" ref="U1455:U1486" si="613">Q1463+S1463+T1463</f>
        <v>1200</v>
      </c>
      <c r="V1463" s="153">
        <v>435</v>
      </c>
      <c r="W1463" s="153"/>
      <c r="X1463" s="153"/>
      <c r="Y1463" s="153"/>
      <c r="Z1463" s="153"/>
      <c r="AA1463" s="153"/>
      <c r="AB1463" s="153"/>
      <c r="AC1463" s="153"/>
      <c r="AD1463" s="153"/>
      <c r="AE1463" s="153"/>
      <c r="AF1463" s="153"/>
      <c r="AG1463" s="153"/>
      <c r="AH1463" s="153"/>
      <c r="AI1463" s="153"/>
      <c r="AJ1463" s="153"/>
      <c r="AK1463" s="153"/>
      <c r="AL1463" s="153"/>
      <c r="AM1463" s="153"/>
      <c r="AN1463" s="153"/>
      <c r="AO1463" s="153"/>
      <c r="AP1463" s="153">
        <v>30</v>
      </c>
      <c r="AQ1463" s="153"/>
      <c r="AR1463" s="153"/>
      <c r="AS1463" s="153"/>
      <c r="AT1463" s="153"/>
      <c r="AU1463" s="153"/>
      <c r="AV1463" s="153"/>
      <c r="AW1463" s="153"/>
      <c r="AX1463" s="153"/>
      <c r="AY1463" s="153"/>
      <c r="AZ1463" s="153">
        <v>15</v>
      </c>
      <c r="BA1463" s="153"/>
      <c r="BB1463" s="153"/>
      <c r="BC1463" s="153"/>
      <c r="BD1463" s="153"/>
      <c r="BE1463" s="153"/>
      <c r="BF1463" s="153"/>
      <c r="BG1463" s="223">
        <f t="shared" si="582"/>
        <v>480</v>
      </c>
      <c r="BH1463" s="224">
        <f t="shared" si="610"/>
        <v>8</v>
      </c>
      <c r="BI1463" s="225">
        <f t="shared" si="604"/>
        <v>7.25</v>
      </c>
      <c r="BJ1463" s="225">
        <f t="shared" si="605"/>
        <v>90.625</v>
      </c>
      <c r="BK1463" s="226">
        <f t="shared" si="606"/>
        <v>91.9540229885057</v>
      </c>
      <c r="BL1463" s="226">
        <f t="shared" si="607"/>
        <v>100</v>
      </c>
      <c r="BM1463" s="226">
        <f t="shared" si="608"/>
        <v>83.3333333333333</v>
      </c>
      <c r="BN1463" s="237">
        <f t="shared" si="598"/>
        <v>0.5</v>
      </c>
      <c r="BO1463" s="237">
        <f t="shared" si="599"/>
        <v>1350</v>
      </c>
      <c r="BP1463" s="237">
        <f t="shared" si="600"/>
        <v>0.25</v>
      </c>
      <c r="BQ1463" s="238">
        <f t="shared" si="601"/>
        <v>45</v>
      </c>
      <c r="BW1463" s="153">
        <f t="shared" si="595"/>
        <v>1200</v>
      </c>
    </row>
    <row r="1464" s="129" customFormat="1" spans="1:75">
      <c r="A1464" s="170">
        <v>1519</v>
      </c>
      <c r="B1464" s="171">
        <v>46073</v>
      </c>
      <c r="C1464" s="153" t="s">
        <v>99</v>
      </c>
      <c r="D1464" s="130" t="str">
        <f t="shared" si="611"/>
        <v>HO</v>
      </c>
      <c r="E1464" s="172" t="s">
        <v>178</v>
      </c>
      <c r="F1464" s="172" t="s">
        <v>160</v>
      </c>
      <c r="G1464" s="173" t="s">
        <v>171</v>
      </c>
      <c r="H1464" s="173"/>
      <c r="I1464" s="173"/>
      <c r="J1464" s="105">
        <v>208246</v>
      </c>
      <c r="K1464" s="197" t="str">
        <f>VLOOKUP(J1464,'[3]Item List (3)'!A$1:B$110000,2,FALSE)</f>
        <v>OR. 208 YY2 </v>
      </c>
      <c r="L1464" s="105">
        <v>260129015</v>
      </c>
      <c r="M1464" s="198" t="str">
        <f t="shared" si="603"/>
        <v>OR</v>
      </c>
      <c r="N1464" s="153">
        <v>20</v>
      </c>
      <c r="O1464" s="199">
        <f t="shared" si="612"/>
        <v>180</v>
      </c>
      <c r="P1464" s="153">
        <v>1</v>
      </c>
      <c r="Q1464" s="153">
        <v>1020</v>
      </c>
      <c r="R1464" s="153"/>
      <c r="S1464" s="153"/>
      <c r="T1464" s="153"/>
      <c r="U1464" s="209">
        <f t="shared" si="613"/>
        <v>1020</v>
      </c>
      <c r="V1464" s="153">
        <v>360</v>
      </c>
      <c r="W1464" s="153"/>
      <c r="X1464" s="153">
        <v>70</v>
      </c>
      <c r="Y1464" s="153"/>
      <c r="Z1464" s="153"/>
      <c r="AA1464" s="153"/>
      <c r="AB1464" s="153"/>
      <c r="AC1464" s="153"/>
      <c r="AD1464" s="153"/>
      <c r="AE1464" s="153"/>
      <c r="AF1464" s="153"/>
      <c r="AG1464" s="153"/>
      <c r="AH1464" s="153"/>
      <c r="AI1464" s="153"/>
      <c r="AJ1464" s="153"/>
      <c r="AK1464" s="153"/>
      <c r="AL1464" s="153"/>
      <c r="AM1464" s="153"/>
      <c r="AN1464" s="153"/>
      <c r="AO1464" s="153"/>
      <c r="AP1464" s="153">
        <v>20</v>
      </c>
      <c r="AQ1464" s="153"/>
      <c r="AR1464" s="153"/>
      <c r="AS1464" s="153"/>
      <c r="AT1464" s="153"/>
      <c r="AU1464" s="153"/>
      <c r="AV1464" s="153"/>
      <c r="AW1464" s="153"/>
      <c r="AX1464" s="153"/>
      <c r="AY1464" s="153"/>
      <c r="AZ1464" s="153"/>
      <c r="BA1464" s="153"/>
      <c r="BB1464" s="153"/>
      <c r="BC1464" s="153">
        <v>25</v>
      </c>
      <c r="BD1464" s="153"/>
      <c r="BE1464" s="153">
        <v>5</v>
      </c>
      <c r="BF1464" s="153"/>
      <c r="BG1464" s="223">
        <f>SUM(V1464:BF1464)</f>
        <v>480</v>
      </c>
      <c r="BH1464" s="224">
        <f t="shared" si="610"/>
        <v>8</v>
      </c>
      <c r="BI1464" s="225">
        <f t="shared" si="604"/>
        <v>6</v>
      </c>
      <c r="BJ1464" s="225">
        <f t="shared" si="605"/>
        <v>75</v>
      </c>
      <c r="BK1464" s="226">
        <f t="shared" si="606"/>
        <v>94.4444444444444</v>
      </c>
      <c r="BL1464" s="226">
        <f t="shared" si="607"/>
        <v>100</v>
      </c>
      <c r="BM1464" s="226">
        <f t="shared" si="608"/>
        <v>70.8333333333333</v>
      </c>
      <c r="BN1464" s="237">
        <f t="shared" si="598"/>
        <v>0.416666666666667</v>
      </c>
      <c r="BO1464" s="237">
        <f t="shared" si="599"/>
        <v>1365</v>
      </c>
      <c r="BP1464" s="237">
        <f t="shared" si="600"/>
        <v>1.58333333333333</v>
      </c>
      <c r="BQ1464" s="238">
        <f t="shared" si="601"/>
        <v>285</v>
      </c>
      <c r="BR1464" s="140"/>
      <c r="BS1464" s="140"/>
      <c r="BT1464" s="140"/>
      <c r="BU1464" s="141"/>
      <c r="BV1464" s="140"/>
      <c r="BW1464" s="153">
        <f t="shared" si="595"/>
        <v>1020</v>
      </c>
    </row>
    <row r="1465" spans="1:75">
      <c r="A1465" s="170">
        <v>1520</v>
      </c>
      <c r="B1465" s="171">
        <v>46074</v>
      </c>
      <c r="C1465" s="153" t="s">
        <v>97</v>
      </c>
      <c r="D1465" s="130" t="str">
        <f t="shared" si="611"/>
        <v>FG</v>
      </c>
      <c r="E1465" s="172" t="s">
        <v>98</v>
      </c>
      <c r="F1465" s="172" t="s">
        <v>106</v>
      </c>
      <c r="G1465" s="173" t="s">
        <v>179</v>
      </c>
      <c r="H1465" s="173" t="s">
        <v>105</v>
      </c>
      <c r="I1465" s="173"/>
      <c r="J1465" s="105">
        <v>104293</v>
      </c>
      <c r="K1465" s="197" t="str">
        <f>VLOOKUP(J1465,'[3]Item List (3)'!A$1:B$110000,2,FALSE)</f>
        <v>IR.210 YY2 </v>
      </c>
      <c r="L1465" s="105">
        <v>260205005</v>
      </c>
      <c r="M1465" s="198" t="str">
        <f t="shared" si="603"/>
        <v>IR</v>
      </c>
      <c r="N1465" s="153"/>
      <c r="O1465" s="199" t="str">
        <f t="shared" si="612"/>
        <v/>
      </c>
      <c r="P1465" s="153">
        <v>1</v>
      </c>
      <c r="Q1465" s="153">
        <v>4500</v>
      </c>
      <c r="R1465" s="153"/>
      <c r="S1465" s="153"/>
      <c r="T1465" s="153"/>
      <c r="U1465" s="209">
        <f t="shared" si="613"/>
        <v>4500</v>
      </c>
      <c r="V1465" s="153">
        <v>240</v>
      </c>
      <c r="W1465" s="153"/>
      <c r="X1465" s="153"/>
      <c r="Y1465" s="153"/>
      <c r="Z1465" s="153"/>
      <c r="AA1465" s="153"/>
      <c r="AB1465" s="153"/>
      <c r="AC1465" s="153"/>
      <c r="AD1465" s="153"/>
      <c r="AE1465" s="153"/>
      <c r="AF1465" s="153"/>
      <c r="AG1465" s="153"/>
      <c r="AH1465" s="153"/>
      <c r="AI1465" s="153"/>
      <c r="AJ1465" s="153"/>
      <c r="AK1465" s="153"/>
      <c r="AL1465" s="153"/>
      <c r="AM1465" s="153"/>
      <c r="AN1465" s="153"/>
      <c r="AO1465" s="153"/>
      <c r="AP1465" s="153"/>
      <c r="AQ1465" s="153"/>
      <c r="AR1465" s="153">
        <v>240</v>
      </c>
      <c r="AS1465" s="153"/>
      <c r="AT1465" s="153"/>
      <c r="AU1465" s="153"/>
      <c r="AV1465" s="153"/>
      <c r="AW1465" s="153"/>
      <c r="AX1465" s="153"/>
      <c r="AY1465" s="153"/>
      <c r="AZ1465" s="153"/>
      <c r="BA1465" s="153"/>
      <c r="BB1465" s="153"/>
      <c r="BC1465" s="153"/>
      <c r="BD1465" s="153"/>
      <c r="BE1465" s="153"/>
      <c r="BF1465" s="153"/>
      <c r="BG1465" s="223">
        <f>SUM(V1465:BF1465)</f>
        <v>480</v>
      </c>
      <c r="BH1465" s="224">
        <f t="shared" si="610"/>
        <v>8</v>
      </c>
      <c r="BI1465" s="225">
        <f t="shared" si="604"/>
        <v>4</v>
      </c>
      <c r="BJ1465" s="225">
        <f t="shared" si="605"/>
        <v>50</v>
      </c>
      <c r="BK1465" s="226">
        <f t="shared" si="606"/>
        <v>0</v>
      </c>
      <c r="BL1465" s="226">
        <f t="shared" si="607"/>
        <v>100</v>
      </c>
      <c r="BM1465" s="226">
        <f t="shared" si="608"/>
        <v>0</v>
      </c>
      <c r="BN1465" s="237">
        <f t="shared" si="598"/>
        <v>0</v>
      </c>
      <c r="BO1465" s="237">
        <f t="shared" si="599"/>
        <v>0</v>
      </c>
      <c r="BP1465" s="237">
        <f t="shared" si="600"/>
        <v>4</v>
      </c>
      <c r="BQ1465" s="238">
        <f t="shared" si="601"/>
        <v>0</v>
      </c>
      <c r="BW1465" s="153">
        <f t="shared" si="595"/>
        <v>4500</v>
      </c>
    </row>
    <row r="1466" spans="1:75">
      <c r="A1466" s="170">
        <v>1521</v>
      </c>
      <c r="B1466" s="171">
        <v>46074</v>
      </c>
      <c r="C1466" s="153" t="s">
        <v>99</v>
      </c>
      <c r="D1466" s="130" t="str">
        <f t="shared" si="611"/>
        <v>FG</v>
      </c>
      <c r="E1466" s="172" t="s">
        <v>98</v>
      </c>
      <c r="F1466" s="172" t="s">
        <v>106</v>
      </c>
      <c r="G1466" s="173" t="s">
        <v>101</v>
      </c>
      <c r="H1466" s="173" t="s">
        <v>102</v>
      </c>
      <c r="I1466" s="173"/>
      <c r="J1466" s="105">
        <v>104293</v>
      </c>
      <c r="K1466" s="197" t="str">
        <f>VLOOKUP(J1466,'[3]Item List (3)'!A$1:B$110000,2,FALSE)</f>
        <v>IR.210 YY2 </v>
      </c>
      <c r="L1466" s="105">
        <v>260205005</v>
      </c>
      <c r="M1466" s="198" t="str">
        <f t="shared" si="603"/>
        <v>IR</v>
      </c>
      <c r="N1466" s="153"/>
      <c r="O1466" s="199" t="str">
        <f t="shared" si="612"/>
        <v/>
      </c>
      <c r="P1466" s="153">
        <v>1</v>
      </c>
      <c r="Q1466" s="153">
        <v>1299</v>
      </c>
      <c r="R1466" s="153"/>
      <c r="S1466" s="153">
        <v>1</v>
      </c>
      <c r="T1466" s="153"/>
      <c r="U1466" s="209">
        <f t="shared" si="613"/>
        <v>1300</v>
      </c>
      <c r="V1466" s="153">
        <v>90</v>
      </c>
      <c r="W1466" s="153"/>
      <c r="X1466" s="153"/>
      <c r="Y1466" s="153"/>
      <c r="Z1466" s="153"/>
      <c r="AA1466" s="153"/>
      <c r="AB1466" s="153"/>
      <c r="AC1466" s="153"/>
      <c r="AD1466" s="153"/>
      <c r="AE1466" s="153"/>
      <c r="AF1466" s="153"/>
      <c r="AG1466" s="153"/>
      <c r="AH1466" s="153"/>
      <c r="AI1466" s="153"/>
      <c r="AJ1466" s="153"/>
      <c r="AK1466" s="153"/>
      <c r="AL1466" s="153"/>
      <c r="AM1466" s="153"/>
      <c r="AN1466" s="153"/>
      <c r="AO1466" s="153"/>
      <c r="AP1466" s="153"/>
      <c r="AQ1466" s="153"/>
      <c r="AR1466" s="153">
        <v>240</v>
      </c>
      <c r="AS1466" s="153"/>
      <c r="AT1466" s="153"/>
      <c r="AU1466" s="153"/>
      <c r="AV1466" s="153"/>
      <c r="AW1466" s="153"/>
      <c r="AX1466" s="153"/>
      <c r="AY1466" s="153"/>
      <c r="AZ1466" s="153"/>
      <c r="BA1466" s="153"/>
      <c r="BB1466" s="153"/>
      <c r="BC1466" s="153"/>
      <c r="BD1466" s="153"/>
      <c r="BE1466" s="153"/>
      <c r="BF1466" s="153"/>
      <c r="BG1466" s="223">
        <f>SUM(V1466:BF1466)</f>
        <v>330</v>
      </c>
      <c r="BH1466" s="224">
        <f t="shared" si="610"/>
        <v>5.5</v>
      </c>
      <c r="BI1466" s="225">
        <f t="shared" si="604"/>
        <v>1.5</v>
      </c>
      <c r="BJ1466" s="225">
        <f t="shared" si="605"/>
        <v>27.2727272727273</v>
      </c>
      <c r="BK1466" s="226">
        <f t="shared" si="606"/>
        <v>0</v>
      </c>
      <c r="BL1466" s="226">
        <f t="shared" si="607"/>
        <v>99.9230769230769</v>
      </c>
      <c r="BM1466" s="226">
        <f t="shared" si="608"/>
        <v>0</v>
      </c>
      <c r="BN1466" s="237">
        <f t="shared" si="598"/>
        <v>0</v>
      </c>
      <c r="BO1466" s="237">
        <f t="shared" si="599"/>
        <v>0</v>
      </c>
      <c r="BP1466" s="237">
        <f t="shared" si="600"/>
        <v>4</v>
      </c>
      <c r="BQ1466" s="238">
        <f t="shared" si="601"/>
        <v>0</v>
      </c>
      <c r="BW1466" s="153">
        <f t="shared" si="595"/>
        <v>1299</v>
      </c>
    </row>
    <row r="1467" spans="1:75">
      <c r="A1467" s="170">
        <v>1522</v>
      </c>
      <c r="B1467" s="171">
        <v>46074</v>
      </c>
      <c r="C1467" s="153" t="s">
        <v>99</v>
      </c>
      <c r="D1467" s="130" t="str">
        <f t="shared" si="611"/>
        <v>FG</v>
      </c>
      <c r="E1467" s="172" t="s">
        <v>98</v>
      </c>
      <c r="F1467" s="172" t="s">
        <v>106</v>
      </c>
      <c r="G1467" s="173" t="s">
        <v>101</v>
      </c>
      <c r="H1467" s="173" t="s">
        <v>102</v>
      </c>
      <c r="I1467" s="173"/>
      <c r="J1467" s="105">
        <v>104343.01</v>
      </c>
      <c r="K1467" s="197" t="str">
        <f>VLOOKUP(J1467,'[3]Item List (3)'!A$1:B$110000,2,FALSE)</f>
        <v>NA/RNA.IR 69/32</v>
      </c>
      <c r="L1467" s="105">
        <v>251204003</v>
      </c>
      <c r="M1467" s="198" t="str">
        <f t="shared" si="603"/>
        <v>IR</v>
      </c>
      <c r="N1467" s="153"/>
      <c r="O1467" s="199" t="str">
        <f t="shared" si="612"/>
        <v/>
      </c>
      <c r="P1467" s="153">
        <v>1</v>
      </c>
      <c r="Q1467" s="153">
        <v>1037</v>
      </c>
      <c r="R1467" s="153"/>
      <c r="S1467" s="153"/>
      <c r="T1467" s="153"/>
      <c r="U1467" s="209">
        <f t="shared" si="613"/>
        <v>1037</v>
      </c>
      <c r="V1467" s="153">
        <v>60</v>
      </c>
      <c r="W1467" s="153">
        <v>60</v>
      </c>
      <c r="X1467" s="153"/>
      <c r="Y1467" s="153"/>
      <c r="Z1467" s="153"/>
      <c r="AA1467" s="153"/>
      <c r="AB1467" s="153"/>
      <c r="AC1467" s="153"/>
      <c r="AD1467" s="153"/>
      <c r="AE1467" s="153"/>
      <c r="AF1467" s="153"/>
      <c r="AG1467" s="153"/>
      <c r="AH1467" s="153"/>
      <c r="AI1467" s="153"/>
      <c r="AJ1467" s="153"/>
      <c r="AK1467" s="153"/>
      <c r="AL1467" s="153"/>
      <c r="AM1467" s="153"/>
      <c r="AN1467" s="153"/>
      <c r="AO1467" s="153"/>
      <c r="AP1467" s="153"/>
      <c r="AQ1467" s="153">
        <v>30</v>
      </c>
      <c r="AR1467" s="153"/>
      <c r="AS1467" s="153"/>
      <c r="AT1467" s="153"/>
      <c r="AU1467" s="153"/>
      <c r="AV1467" s="153"/>
      <c r="AW1467" s="153"/>
      <c r="AX1467" s="153"/>
      <c r="AY1467" s="153"/>
      <c r="AZ1467" s="153"/>
      <c r="BA1467" s="153"/>
      <c r="BB1467" s="153"/>
      <c r="BC1467" s="153"/>
      <c r="BD1467" s="153"/>
      <c r="BE1467" s="153"/>
      <c r="BF1467" s="153"/>
      <c r="BG1467" s="223">
        <f>SUM(V1467:BF1467)</f>
        <v>150</v>
      </c>
      <c r="BH1467" s="224">
        <f t="shared" si="610"/>
        <v>2.5</v>
      </c>
      <c r="BI1467" s="225">
        <f t="shared" si="604"/>
        <v>1</v>
      </c>
      <c r="BJ1467" s="225">
        <f t="shared" si="605"/>
        <v>40</v>
      </c>
      <c r="BK1467" s="226">
        <f t="shared" si="606"/>
        <v>0</v>
      </c>
      <c r="BL1467" s="226">
        <f t="shared" si="607"/>
        <v>100</v>
      </c>
      <c r="BM1467" s="226">
        <f t="shared" si="608"/>
        <v>0</v>
      </c>
      <c r="BN1467" s="237">
        <f t="shared" si="598"/>
        <v>1</v>
      </c>
      <c r="BO1467" s="237">
        <f t="shared" si="599"/>
        <v>0</v>
      </c>
      <c r="BP1467" s="237">
        <f t="shared" si="600"/>
        <v>0.5</v>
      </c>
      <c r="BQ1467" s="238">
        <f t="shared" si="601"/>
        <v>0</v>
      </c>
      <c r="BW1467" s="153">
        <f t="shared" si="595"/>
        <v>1037</v>
      </c>
    </row>
    <row r="1468" spans="1:75">
      <c r="A1468" s="170">
        <v>1523</v>
      </c>
      <c r="B1468" s="171">
        <v>46074</v>
      </c>
      <c r="C1468" s="153" t="s">
        <v>97</v>
      </c>
      <c r="D1468" s="130" t="str">
        <f t="shared" si="611"/>
        <v>FG</v>
      </c>
      <c r="E1468" s="172" t="s">
        <v>103</v>
      </c>
      <c r="F1468" s="172" t="s">
        <v>106</v>
      </c>
      <c r="G1468" s="173" t="s">
        <v>194</v>
      </c>
      <c r="H1468" s="173" t="s">
        <v>180</v>
      </c>
      <c r="I1468" s="173"/>
      <c r="J1468" s="105">
        <v>208442</v>
      </c>
      <c r="K1468" s="197" t="str">
        <f>VLOOKUP(J1468,'[3]Item List (3)'!A$1:B$110000,2,FALSE)</f>
        <v>R.OR 442(JC 8015) (L)</v>
      </c>
      <c r="L1468" s="105">
        <v>260110014</v>
      </c>
      <c r="M1468" s="198" t="str">
        <f t="shared" si="603"/>
        <v>OR</v>
      </c>
      <c r="N1468" s="153"/>
      <c r="O1468" s="199" t="str">
        <f t="shared" si="612"/>
        <v/>
      </c>
      <c r="P1468" s="153">
        <v>1</v>
      </c>
      <c r="Q1468" s="153">
        <v>5992</v>
      </c>
      <c r="R1468" s="153"/>
      <c r="S1468" s="153"/>
      <c r="T1468" s="153"/>
      <c r="U1468" s="209">
        <f t="shared" si="613"/>
        <v>5992</v>
      </c>
      <c r="V1468" s="153">
        <v>180</v>
      </c>
      <c r="W1468" s="153"/>
      <c r="X1468" s="153"/>
      <c r="Y1468" s="153"/>
      <c r="Z1468" s="153"/>
      <c r="AA1468" s="153"/>
      <c r="AB1468" s="153"/>
      <c r="AC1468" s="153"/>
      <c r="AD1468" s="153"/>
      <c r="AE1468" s="153"/>
      <c r="AF1468" s="153"/>
      <c r="AG1468" s="153"/>
      <c r="AH1468" s="153"/>
      <c r="AI1468" s="153"/>
      <c r="AJ1468" s="153"/>
      <c r="AK1468" s="153"/>
      <c r="AL1468" s="153"/>
      <c r="AM1468" s="153"/>
      <c r="AN1468" s="153"/>
      <c r="AO1468" s="153"/>
      <c r="AP1468" s="153"/>
      <c r="AQ1468" s="153">
        <v>120</v>
      </c>
      <c r="AR1468" s="153"/>
      <c r="AS1468" s="153"/>
      <c r="AT1468" s="153"/>
      <c r="AU1468" s="153"/>
      <c r="AV1468" s="153"/>
      <c r="AW1468" s="153"/>
      <c r="AX1468" s="153"/>
      <c r="AY1468" s="153"/>
      <c r="AZ1468" s="153"/>
      <c r="BA1468" s="153"/>
      <c r="BB1468" s="153"/>
      <c r="BC1468" s="153"/>
      <c r="BD1468" s="153"/>
      <c r="BE1468" s="153"/>
      <c r="BF1468" s="153"/>
      <c r="BG1468" s="223">
        <f>SUM(V1468:BF1468)</f>
        <v>300</v>
      </c>
      <c r="BH1468" s="224">
        <f t="shared" si="610"/>
        <v>5</v>
      </c>
      <c r="BI1468" s="225">
        <f t="shared" si="604"/>
        <v>3</v>
      </c>
      <c r="BJ1468" s="225">
        <f t="shared" si="605"/>
        <v>60</v>
      </c>
      <c r="BK1468" s="226">
        <f t="shared" si="606"/>
        <v>0</v>
      </c>
      <c r="BL1468" s="226">
        <f t="shared" si="607"/>
        <v>100</v>
      </c>
      <c r="BM1468" s="226">
        <f t="shared" si="608"/>
        <v>0</v>
      </c>
      <c r="BN1468" s="237">
        <f t="shared" si="598"/>
        <v>0</v>
      </c>
      <c r="BO1468" s="237">
        <f t="shared" si="599"/>
        <v>0</v>
      </c>
      <c r="BP1468" s="237">
        <f t="shared" si="600"/>
        <v>2</v>
      </c>
      <c r="BQ1468" s="238">
        <f t="shared" si="601"/>
        <v>0</v>
      </c>
      <c r="BW1468" s="153">
        <f t="shared" si="595"/>
        <v>5992</v>
      </c>
    </row>
    <row r="1469" spans="1:75">
      <c r="A1469" s="170">
        <v>1524</v>
      </c>
      <c r="B1469" s="171">
        <v>46074</v>
      </c>
      <c r="C1469" s="153" t="s">
        <v>97</v>
      </c>
      <c r="D1469" s="130" t="str">
        <f t="shared" si="611"/>
        <v>FG</v>
      </c>
      <c r="E1469" s="172" t="s">
        <v>103</v>
      </c>
      <c r="F1469" s="172" t="s">
        <v>106</v>
      </c>
      <c r="G1469" s="173" t="s">
        <v>194</v>
      </c>
      <c r="H1469" s="173" t="s">
        <v>180</v>
      </c>
      <c r="I1469" s="173"/>
      <c r="J1469" s="105">
        <v>104343.01</v>
      </c>
      <c r="K1469" s="197" t="str">
        <f>VLOOKUP(J1469,'[3]Item List (3)'!A$1:B$110000,2,FALSE)</f>
        <v>NA/RNA.IR 69/32</v>
      </c>
      <c r="L1469" s="105">
        <v>260101001</v>
      </c>
      <c r="M1469" s="198" t="str">
        <f t="shared" si="603"/>
        <v>IR</v>
      </c>
      <c r="N1469" s="153"/>
      <c r="O1469" s="199" t="str">
        <f t="shared" si="612"/>
        <v/>
      </c>
      <c r="P1469" s="153">
        <v>1</v>
      </c>
      <c r="Q1469" s="153">
        <v>400</v>
      </c>
      <c r="R1469" s="153"/>
      <c r="S1469" s="153"/>
      <c r="T1469" s="153"/>
      <c r="U1469" s="209">
        <f t="shared" si="613"/>
        <v>400</v>
      </c>
      <c r="V1469" s="153">
        <v>90</v>
      </c>
      <c r="W1469" s="153">
        <v>60</v>
      </c>
      <c r="X1469" s="153">
        <v>30</v>
      </c>
      <c r="Y1469" s="153"/>
      <c r="Z1469" s="153"/>
      <c r="AA1469" s="153"/>
      <c r="AB1469" s="153"/>
      <c r="AC1469" s="153"/>
      <c r="AD1469" s="153"/>
      <c r="AE1469" s="153"/>
      <c r="AF1469" s="153"/>
      <c r="AG1469" s="153"/>
      <c r="AH1469" s="153"/>
      <c r="AI1469" s="153"/>
      <c r="AJ1469" s="153"/>
      <c r="AK1469" s="153"/>
      <c r="AL1469" s="153"/>
      <c r="AM1469" s="153"/>
      <c r="AN1469" s="153"/>
      <c r="AO1469" s="153"/>
      <c r="AP1469" s="153"/>
      <c r="AQ1469" s="153"/>
      <c r="AR1469" s="153"/>
      <c r="AS1469" s="153"/>
      <c r="AT1469" s="153"/>
      <c r="AU1469" s="153"/>
      <c r="AV1469" s="153"/>
      <c r="AW1469" s="153"/>
      <c r="AX1469" s="153"/>
      <c r="AY1469" s="153"/>
      <c r="AZ1469" s="153"/>
      <c r="BA1469" s="153"/>
      <c r="BB1469" s="153"/>
      <c r="BC1469" s="153"/>
      <c r="BD1469" s="153"/>
      <c r="BE1469" s="153"/>
      <c r="BF1469" s="153"/>
      <c r="BG1469" s="223">
        <f t="shared" ref="BG1469:BG1476" si="614">SUM(V1469:BF1469)</f>
        <v>180</v>
      </c>
      <c r="BH1469" s="224">
        <f t="shared" si="610"/>
        <v>3</v>
      </c>
      <c r="BI1469" s="225">
        <f t="shared" si="604"/>
        <v>1.5</v>
      </c>
      <c r="BJ1469" s="225">
        <f t="shared" si="605"/>
        <v>50</v>
      </c>
      <c r="BK1469" s="226">
        <f t="shared" si="606"/>
        <v>0</v>
      </c>
      <c r="BL1469" s="226">
        <f t="shared" si="607"/>
        <v>100</v>
      </c>
      <c r="BM1469" s="226">
        <f t="shared" si="608"/>
        <v>0</v>
      </c>
      <c r="BN1469" s="237">
        <f t="shared" si="598"/>
        <v>1</v>
      </c>
      <c r="BO1469" s="237">
        <f t="shared" si="599"/>
        <v>0</v>
      </c>
      <c r="BP1469" s="237">
        <f t="shared" si="600"/>
        <v>0.5</v>
      </c>
      <c r="BQ1469" s="238">
        <f t="shared" si="601"/>
        <v>0</v>
      </c>
      <c r="BW1469" s="153">
        <f t="shared" si="595"/>
        <v>400</v>
      </c>
    </row>
    <row r="1470" spans="1:75">
      <c r="A1470" s="170">
        <v>1525</v>
      </c>
      <c r="B1470" s="171">
        <v>46074</v>
      </c>
      <c r="C1470" s="153" t="s">
        <v>99</v>
      </c>
      <c r="D1470" s="130" t="str">
        <f t="shared" si="611"/>
        <v>FG</v>
      </c>
      <c r="E1470" s="172" t="s">
        <v>103</v>
      </c>
      <c r="F1470" s="172" t="s">
        <v>106</v>
      </c>
      <c r="G1470" s="173" t="s">
        <v>101</v>
      </c>
      <c r="H1470" s="173" t="s">
        <v>102</v>
      </c>
      <c r="I1470" s="173"/>
      <c r="J1470" s="105">
        <v>104343.01</v>
      </c>
      <c r="K1470" s="197" t="str">
        <f>VLOOKUP(J1470,'[3]Item List (3)'!A$1:B$110000,2,FALSE)</f>
        <v>NA/RNA.IR 69/32</v>
      </c>
      <c r="L1470" s="105">
        <v>260101001</v>
      </c>
      <c r="M1470" s="198" t="str">
        <f t="shared" si="603"/>
        <v>IR</v>
      </c>
      <c r="N1470" s="153"/>
      <c r="O1470" s="199" t="str">
        <f t="shared" si="612"/>
        <v/>
      </c>
      <c r="P1470" s="153">
        <v>1</v>
      </c>
      <c r="Q1470" s="153">
        <v>1600</v>
      </c>
      <c r="R1470" s="153"/>
      <c r="S1470" s="153"/>
      <c r="T1470" s="153"/>
      <c r="U1470" s="209">
        <f t="shared" si="613"/>
        <v>1600</v>
      </c>
      <c r="V1470" s="153">
        <v>120</v>
      </c>
      <c r="W1470" s="153"/>
      <c r="X1470" s="153"/>
      <c r="Y1470" s="153"/>
      <c r="Z1470" s="153"/>
      <c r="AA1470" s="153"/>
      <c r="AB1470" s="153"/>
      <c r="AC1470" s="153"/>
      <c r="AD1470" s="153"/>
      <c r="AE1470" s="153"/>
      <c r="AF1470" s="153"/>
      <c r="AG1470" s="153"/>
      <c r="AH1470" s="153"/>
      <c r="AI1470" s="153"/>
      <c r="AJ1470" s="153"/>
      <c r="AK1470" s="153"/>
      <c r="AL1470" s="153"/>
      <c r="AM1470" s="153"/>
      <c r="AN1470" s="153"/>
      <c r="AO1470" s="153"/>
      <c r="AP1470" s="153"/>
      <c r="AQ1470" s="153">
        <v>60</v>
      </c>
      <c r="AR1470" s="153"/>
      <c r="AS1470" s="153"/>
      <c r="AT1470" s="153"/>
      <c r="AU1470" s="153"/>
      <c r="AV1470" s="153"/>
      <c r="AW1470" s="153"/>
      <c r="AX1470" s="153"/>
      <c r="AY1470" s="153"/>
      <c r="AZ1470" s="153"/>
      <c r="BA1470" s="153"/>
      <c r="BB1470" s="153"/>
      <c r="BC1470" s="153"/>
      <c r="BD1470" s="153"/>
      <c r="BE1470" s="153"/>
      <c r="BF1470" s="153"/>
      <c r="BG1470" s="223">
        <f t="shared" si="614"/>
        <v>180</v>
      </c>
      <c r="BH1470" s="224">
        <f t="shared" si="610"/>
        <v>3</v>
      </c>
      <c r="BI1470" s="225">
        <f t="shared" si="604"/>
        <v>2</v>
      </c>
      <c r="BJ1470" s="225">
        <f t="shared" si="605"/>
        <v>66.6666666666667</v>
      </c>
      <c r="BK1470" s="226">
        <f t="shared" si="606"/>
        <v>0</v>
      </c>
      <c r="BL1470" s="226">
        <f t="shared" si="607"/>
        <v>100</v>
      </c>
      <c r="BM1470" s="226">
        <f t="shared" si="608"/>
        <v>0</v>
      </c>
      <c r="BN1470" s="237">
        <f t="shared" si="598"/>
        <v>0</v>
      </c>
      <c r="BO1470" s="237">
        <f t="shared" si="599"/>
        <v>0</v>
      </c>
      <c r="BP1470" s="237">
        <f t="shared" si="600"/>
        <v>1</v>
      </c>
      <c r="BQ1470" s="238">
        <f t="shared" si="601"/>
        <v>0</v>
      </c>
      <c r="BW1470" s="153">
        <f t="shared" si="595"/>
        <v>1600</v>
      </c>
    </row>
    <row r="1471" spans="1:75">
      <c r="A1471" s="170">
        <v>1526</v>
      </c>
      <c r="B1471" s="171">
        <v>46074</v>
      </c>
      <c r="C1471" s="153" t="s">
        <v>99</v>
      </c>
      <c r="D1471" s="130" t="str">
        <f t="shared" si="611"/>
        <v>FG</v>
      </c>
      <c r="E1471" s="172" t="s">
        <v>103</v>
      </c>
      <c r="F1471" s="172"/>
      <c r="G1471" s="173" t="s">
        <v>101</v>
      </c>
      <c r="H1471" s="173" t="s">
        <v>102</v>
      </c>
      <c r="I1471" s="173"/>
      <c r="J1471" s="105">
        <v>100299.14</v>
      </c>
      <c r="K1471" s="197" t="str">
        <f>VLOOKUP(J1471,'[3]Item List (3)'!A$1:B$110000,2,FALSE)</f>
        <v>IR. 9913 C</v>
      </c>
      <c r="L1471" s="105"/>
      <c r="M1471" s="198" t="str">
        <f t="shared" si="603"/>
        <v>IR</v>
      </c>
      <c r="N1471" s="153"/>
      <c r="O1471" s="199" t="str">
        <f t="shared" si="612"/>
        <v/>
      </c>
      <c r="P1471" s="153"/>
      <c r="Q1471" s="153"/>
      <c r="R1471" s="153"/>
      <c r="S1471" s="153"/>
      <c r="T1471" s="153"/>
      <c r="U1471" s="209">
        <f t="shared" si="613"/>
        <v>0</v>
      </c>
      <c r="V1471" s="153"/>
      <c r="W1471" s="153">
        <v>60</v>
      </c>
      <c r="X1471" s="153"/>
      <c r="Y1471" s="153"/>
      <c r="Z1471" s="153"/>
      <c r="AA1471" s="153"/>
      <c r="AB1471" s="153"/>
      <c r="AC1471" s="153"/>
      <c r="AD1471" s="153"/>
      <c r="AE1471" s="153"/>
      <c r="AF1471" s="153"/>
      <c r="AG1471" s="153"/>
      <c r="AH1471" s="153"/>
      <c r="AI1471" s="153"/>
      <c r="AJ1471" s="153"/>
      <c r="AK1471" s="153"/>
      <c r="AL1471" s="153"/>
      <c r="AM1471" s="153"/>
      <c r="AN1471" s="153"/>
      <c r="AO1471" s="153"/>
      <c r="AP1471" s="153"/>
      <c r="AQ1471" s="153"/>
      <c r="AR1471" s="153">
        <v>240</v>
      </c>
      <c r="AS1471" s="153"/>
      <c r="AT1471" s="153"/>
      <c r="AU1471" s="153"/>
      <c r="AV1471" s="153"/>
      <c r="AW1471" s="153"/>
      <c r="AX1471" s="153"/>
      <c r="AY1471" s="153"/>
      <c r="AZ1471" s="153"/>
      <c r="BA1471" s="153"/>
      <c r="BB1471" s="153"/>
      <c r="BC1471" s="153"/>
      <c r="BD1471" s="153"/>
      <c r="BE1471" s="153"/>
      <c r="BF1471" s="153"/>
      <c r="BG1471" s="223">
        <f t="shared" si="614"/>
        <v>300</v>
      </c>
      <c r="BH1471" s="224">
        <f t="shared" si="610"/>
        <v>5</v>
      </c>
      <c r="BI1471" s="225">
        <f t="shared" si="604"/>
        <v>0</v>
      </c>
      <c r="BJ1471" s="225">
        <f t="shared" si="605"/>
        <v>0</v>
      </c>
      <c r="BK1471" s="226">
        <f t="shared" si="606"/>
        <v>0</v>
      </c>
      <c r="BL1471" s="226">
        <f t="shared" si="607"/>
        <v>0</v>
      </c>
      <c r="BM1471" s="226">
        <f t="shared" si="608"/>
        <v>0</v>
      </c>
      <c r="BN1471" s="237">
        <f t="shared" si="598"/>
        <v>1</v>
      </c>
      <c r="BO1471" s="237">
        <f t="shared" si="599"/>
        <v>0</v>
      </c>
      <c r="BP1471" s="237">
        <f t="shared" si="600"/>
        <v>4</v>
      </c>
      <c r="BQ1471" s="238">
        <f t="shared" si="601"/>
        <v>0</v>
      </c>
      <c r="BW1471" s="153">
        <f t="shared" si="595"/>
        <v>0</v>
      </c>
    </row>
    <row r="1472" spans="1:75">
      <c r="A1472" s="170">
        <v>1527</v>
      </c>
      <c r="B1472" s="171">
        <v>46074</v>
      </c>
      <c r="C1472" s="153" t="s">
        <v>97</v>
      </c>
      <c r="D1472" s="130" t="str">
        <f t="shared" si="611"/>
        <v>CG</v>
      </c>
      <c r="E1472" s="172" t="s">
        <v>109</v>
      </c>
      <c r="F1472" s="172"/>
      <c r="G1472" s="173"/>
      <c r="H1472" s="173"/>
      <c r="I1472" s="173"/>
      <c r="J1472" s="105"/>
      <c r="K1472" s="197" t="e">
        <f>VLOOKUP(J1472,'[3]Item List (3)'!A$1:B$110000,2,FALSE)</f>
        <v>#N/A</v>
      </c>
      <c r="L1472" s="105"/>
      <c r="M1472" s="198" t="str">
        <f t="shared" si="603"/>
        <v>IR</v>
      </c>
      <c r="N1472" s="153"/>
      <c r="O1472" s="199" t="str">
        <f t="shared" si="612"/>
        <v/>
      </c>
      <c r="P1472" s="153"/>
      <c r="Q1472" s="153"/>
      <c r="R1472" s="153"/>
      <c r="S1472" s="153"/>
      <c r="T1472" s="153"/>
      <c r="U1472" s="209">
        <f t="shared" si="613"/>
        <v>0</v>
      </c>
      <c r="V1472" s="153"/>
      <c r="W1472" s="153"/>
      <c r="X1472" s="153"/>
      <c r="Y1472" s="153"/>
      <c r="Z1472" s="153"/>
      <c r="AA1472" s="153"/>
      <c r="AB1472" s="153"/>
      <c r="AC1472" s="153"/>
      <c r="AD1472" s="153"/>
      <c r="AE1472" s="153"/>
      <c r="AF1472" s="153"/>
      <c r="AG1472" s="153"/>
      <c r="AH1472" s="153"/>
      <c r="AI1472" s="153"/>
      <c r="AJ1472" s="153"/>
      <c r="AK1472" s="153"/>
      <c r="AL1472" s="153"/>
      <c r="AM1472" s="153"/>
      <c r="AN1472" s="153"/>
      <c r="AO1472" s="153"/>
      <c r="AP1472" s="153"/>
      <c r="AQ1472" s="153"/>
      <c r="AR1472" s="153"/>
      <c r="AS1472" s="153"/>
      <c r="AT1472" s="153"/>
      <c r="AU1472" s="153"/>
      <c r="AV1472" s="153"/>
      <c r="AW1472" s="153"/>
      <c r="AX1472" s="153"/>
      <c r="AY1472" s="153"/>
      <c r="AZ1472" s="153"/>
      <c r="BA1472" s="153"/>
      <c r="BB1472" s="153"/>
      <c r="BC1472" s="153"/>
      <c r="BD1472" s="153"/>
      <c r="BE1472" s="153"/>
      <c r="BF1472" s="153">
        <v>480</v>
      </c>
      <c r="BG1472" s="223">
        <f t="shared" si="614"/>
        <v>480</v>
      </c>
      <c r="BH1472" s="224">
        <f t="shared" si="610"/>
        <v>8</v>
      </c>
      <c r="BI1472" s="225">
        <f t="shared" si="604"/>
        <v>0</v>
      </c>
      <c r="BJ1472" s="225">
        <f t="shared" si="605"/>
        <v>0</v>
      </c>
      <c r="BK1472" s="226">
        <f t="shared" si="606"/>
        <v>0</v>
      </c>
      <c r="BL1472" s="226">
        <f t="shared" si="607"/>
        <v>0</v>
      </c>
      <c r="BM1472" s="226">
        <f t="shared" si="608"/>
        <v>0</v>
      </c>
      <c r="BN1472" s="237">
        <f t="shared" si="598"/>
        <v>8</v>
      </c>
      <c r="BO1472" s="237">
        <f t="shared" si="599"/>
        <v>0</v>
      </c>
      <c r="BP1472" s="237">
        <f t="shared" si="600"/>
        <v>0</v>
      </c>
      <c r="BQ1472" s="238">
        <f t="shared" si="601"/>
        <v>0</v>
      </c>
      <c r="BW1472" s="153">
        <f t="shared" si="595"/>
        <v>0</v>
      </c>
    </row>
    <row r="1473" spans="1:75">
      <c r="A1473" s="170">
        <v>1528</v>
      </c>
      <c r="B1473" s="171">
        <v>46074</v>
      </c>
      <c r="C1473" s="153" t="s">
        <v>99</v>
      </c>
      <c r="D1473" s="130" t="str">
        <f t="shared" si="611"/>
        <v>CG</v>
      </c>
      <c r="E1473" s="172" t="s">
        <v>109</v>
      </c>
      <c r="F1473" s="172"/>
      <c r="G1473" s="173"/>
      <c r="H1473" s="173"/>
      <c r="I1473" s="173"/>
      <c r="J1473" s="105"/>
      <c r="K1473" s="197" t="e">
        <f>VLOOKUP(J1473,'[3]Item List (3)'!A$1:B$110000,2,FALSE)</f>
        <v>#N/A</v>
      </c>
      <c r="L1473" s="105"/>
      <c r="M1473" s="198" t="str">
        <f t="shared" si="603"/>
        <v>IR</v>
      </c>
      <c r="N1473" s="153"/>
      <c r="O1473" s="199" t="str">
        <f t="shared" si="612"/>
        <v/>
      </c>
      <c r="P1473" s="153"/>
      <c r="Q1473" s="153"/>
      <c r="R1473" s="153"/>
      <c r="S1473" s="153"/>
      <c r="T1473" s="153"/>
      <c r="U1473" s="209">
        <f t="shared" si="613"/>
        <v>0</v>
      </c>
      <c r="V1473" s="153"/>
      <c r="W1473" s="153"/>
      <c r="X1473" s="153"/>
      <c r="Y1473" s="153"/>
      <c r="Z1473" s="153"/>
      <c r="AA1473" s="153"/>
      <c r="AB1473" s="153"/>
      <c r="AC1473" s="153"/>
      <c r="AD1473" s="153"/>
      <c r="AE1473" s="153"/>
      <c r="AF1473" s="153"/>
      <c r="AG1473" s="153"/>
      <c r="AH1473" s="153"/>
      <c r="AI1473" s="153"/>
      <c r="AJ1473" s="153"/>
      <c r="AK1473" s="153"/>
      <c r="AL1473" s="153"/>
      <c r="AM1473" s="153"/>
      <c r="AN1473" s="153"/>
      <c r="AO1473" s="153"/>
      <c r="AP1473" s="153"/>
      <c r="AQ1473" s="153"/>
      <c r="AR1473" s="153"/>
      <c r="AS1473" s="153"/>
      <c r="AT1473" s="153"/>
      <c r="AU1473" s="153"/>
      <c r="AV1473" s="153"/>
      <c r="AW1473" s="153"/>
      <c r="AX1473" s="153"/>
      <c r="AY1473" s="153"/>
      <c r="AZ1473" s="153"/>
      <c r="BA1473" s="153"/>
      <c r="BB1473" s="153"/>
      <c r="BC1473" s="153"/>
      <c r="BD1473" s="153"/>
      <c r="BE1473" s="153"/>
      <c r="BF1473" s="153">
        <v>480</v>
      </c>
      <c r="BG1473" s="223">
        <f t="shared" si="614"/>
        <v>480</v>
      </c>
      <c r="BH1473" s="224">
        <f t="shared" si="610"/>
        <v>8</v>
      </c>
      <c r="BI1473" s="225">
        <f t="shared" si="604"/>
        <v>0</v>
      </c>
      <c r="BJ1473" s="225">
        <f t="shared" si="605"/>
        <v>0</v>
      </c>
      <c r="BK1473" s="226">
        <f t="shared" si="606"/>
        <v>0</v>
      </c>
      <c r="BL1473" s="226">
        <f t="shared" si="607"/>
        <v>0</v>
      </c>
      <c r="BM1473" s="226">
        <f t="shared" si="608"/>
        <v>0</v>
      </c>
      <c r="BN1473" s="237">
        <f t="shared" si="598"/>
        <v>8</v>
      </c>
      <c r="BO1473" s="237">
        <f t="shared" si="599"/>
        <v>0</v>
      </c>
      <c r="BP1473" s="237">
        <f t="shared" si="600"/>
        <v>0</v>
      </c>
      <c r="BQ1473" s="238">
        <f t="shared" si="601"/>
        <v>0</v>
      </c>
      <c r="BW1473" s="153">
        <f t="shared" si="595"/>
        <v>0</v>
      </c>
    </row>
    <row r="1474" spans="1:75">
      <c r="A1474" s="170">
        <v>1529</v>
      </c>
      <c r="B1474" s="171">
        <v>46074</v>
      </c>
      <c r="C1474" s="153" t="s">
        <v>97</v>
      </c>
      <c r="D1474" s="130" t="str">
        <f t="shared" si="611"/>
        <v>CG</v>
      </c>
      <c r="E1474" s="172" t="s">
        <v>110</v>
      </c>
      <c r="F1474" s="172" t="s">
        <v>111</v>
      </c>
      <c r="G1474" s="173" t="s">
        <v>190</v>
      </c>
      <c r="H1474" s="173" t="s">
        <v>116</v>
      </c>
      <c r="I1474" s="173" t="s">
        <v>179</v>
      </c>
      <c r="J1474" s="105">
        <v>200261</v>
      </c>
      <c r="K1474" s="197" t="str">
        <f>VLOOKUP(J1474,'[3]Item List (3)'!A$1:B$110000,2,FALSE)</f>
        <v>OR.211 YY4 </v>
      </c>
      <c r="L1474" s="105">
        <v>260201002</v>
      </c>
      <c r="M1474" s="198" t="str">
        <f t="shared" si="603"/>
        <v>OR</v>
      </c>
      <c r="N1474" s="153"/>
      <c r="O1474" s="199" t="str">
        <f t="shared" si="612"/>
        <v/>
      </c>
      <c r="P1474" s="153">
        <v>1</v>
      </c>
      <c r="Q1474" s="153">
        <v>3100</v>
      </c>
      <c r="R1474" s="153"/>
      <c r="S1474" s="153"/>
      <c r="T1474" s="153"/>
      <c r="U1474" s="209">
        <f t="shared" si="613"/>
        <v>3100</v>
      </c>
      <c r="V1474" s="153">
        <v>120</v>
      </c>
      <c r="W1474" s="153"/>
      <c r="X1474" s="153"/>
      <c r="Y1474" s="153"/>
      <c r="Z1474" s="153"/>
      <c r="AA1474" s="153"/>
      <c r="AB1474" s="153"/>
      <c r="AC1474" s="153"/>
      <c r="AD1474" s="153"/>
      <c r="AE1474" s="153"/>
      <c r="AF1474" s="153"/>
      <c r="AG1474" s="153"/>
      <c r="AH1474" s="153"/>
      <c r="AI1474" s="153"/>
      <c r="AJ1474" s="153"/>
      <c r="AK1474" s="153"/>
      <c r="AL1474" s="153"/>
      <c r="AM1474" s="153"/>
      <c r="AN1474" s="153"/>
      <c r="AO1474" s="153"/>
      <c r="AP1474" s="153"/>
      <c r="AQ1474" s="153">
        <v>90</v>
      </c>
      <c r="AR1474" s="153"/>
      <c r="AS1474" s="153"/>
      <c r="AT1474" s="153"/>
      <c r="AU1474" s="153"/>
      <c r="AV1474" s="153"/>
      <c r="AW1474" s="153"/>
      <c r="AX1474" s="153"/>
      <c r="AY1474" s="153"/>
      <c r="AZ1474" s="153"/>
      <c r="BA1474" s="153"/>
      <c r="BB1474" s="153"/>
      <c r="BC1474" s="153"/>
      <c r="BD1474" s="153"/>
      <c r="BE1474" s="153"/>
      <c r="BF1474" s="153"/>
      <c r="BG1474" s="223">
        <f t="shared" si="614"/>
        <v>210</v>
      </c>
      <c r="BH1474" s="224">
        <f t="shared" si="610"/>
        <v>3.5</v>
      </c>
      <c r="BI1474" s="225">
        <f t="shared" si="604"/>
        <v>2</v>
      </c>
      <c r="BJ1474" s="225">
        <f t="shared" si="605"/>
        <v>57.1428571428571</v>
      </c>
      <c r="BK1474" s="226">
        <f t="shared" si="606"/>
        <v>0</v>
      </c>
      <c r="BL1474" s="226">
        <f t="shared" si="607"/>
        <v>100</v>
      </c>
      <c r="BM1474" s="226">
        <f t="shared" si="608"/>
        <v>0</v>
      </c>
      <c r="BN1474" s="237">
        <f t="shared" si="598"/>
        <v>0</v>
      </c>
      <c r="BO1474" s="237">
        <f t="shared" si="599"/>
        <v>0</v>
      </c>
      <c r="BP1474" s="237">
        <f t="shared" si="600"/>
        <v>1.5</v>
      </c>
      <c r="BQ1474" s="238">
        <f t="shared" si="601"/>
        <v>0</v>
      </c>
      <c r="BW1474" s="153">
        <f t="shared" si="595"/>
        <v>3100</v>
      </c>
    </row>
    <row r="1475" spans="1:75">
      <c r="A1475" s="170">
        <v>1530</v>
      </c>
      <c r="B1475" s="171">
        <v>46074</v>
      </c>
      <c r="C1475" s="153" t="s">
        <v>97</v>
      </c>
      <c r="D1475" s="130" t="str">
        <f t="shared" si="611"/>
        <v>CG</v>
      </c>
      <c r="E1475" s="172" t="s">
        <v>110</v>
      </c>
      <c r="F1475" s="172" t="s">
        <v>114</v>
      </c>
      <c r="G1475" s="173" t="s">
        <v>190</v>
      </c>
      <c r="H1475" s="173" t="s">
        <v>116</v>
      </c>
      <c r="I1475" s="173" t="s">
        <v>179</v>
      </c>
      <c r="J1475" s="105">
        <v>200261</v>
      </c>
      <c r="K1475" s="197" t="str">
        <f>VLOOKUP(J1475,'[3]Item List (3)'!A$1:B$110000,2,FALSE)</f>
        <v>OR.211 YY4 </v>
      </c>
      <c r="L1475" s="105">
        <v>260201002</v>
      </c>
      <c r="M1475" s="198" t="str">
        <f t="shared" si="603"/>
        <v>OR</v>
      </c>
      <c r="N1475" s="153"/>
      <c r="O1475" s="199" t="str">
        <f t="shared" si="612"/>
        <v/>
      </c>
      <c r="P1475" s="153">
        <v>1</v>
      </c>
      <c r="Q1475" s="153">
        <v>4604</v>
      </c>
      <c r="R1475" s="153"/>
      <c r="S1475" s="153"/>
      <c r="T1475" s="153"/>
      <c r="U1475" s="209">
        <f t="shared" si="613"/>
        <v>4604</v>
      </c>
      <c r="V1475" s="153">
        <v>150</v>
      </c>
      <c r="W1475" s="153"/>
      <c r="X1475" s="153"/>
      <c r="Y1475" s="153"/>
      <c r="Z1475" s="153"/>
      <c r="AA1475" s="153"/>
      <c r="AB1475" s="153"/>
      <c r="AC1475" s="153"/>
      <c r="AD1475" s="153"/>
      <c r="AE1475" s="153"/>
      <c r="AF1475" s="153"/>
      <c r="AG1475" s="153"/>
      <c r="AH1475" s="153"/>
      <c r="AI1475" s="153"/>
      <c r="AJ1475" s="153"/>
      <c r="AK1475" s="153"/>
      <c r="AL1475" s="153"/>
      <c r="AM1475" s="153"/>
      <c r="AN1475" s="153"/>
      <c r="AO1475" s="153"/>
      <c r="AP1475" s="153"/>
      <c r="AQ1475" s="153"/>
      <c r="AR1475" s="153"/>
      <c r="AS1475" s="153"/>
      <c r="AT1475" s="153"/>
      <c r="AU1475" s="153"/>
      <c r="AV1475" s="153"/>
      <c r="AW1475" s="153"/>
      <c r="AX1475" s="153"/>
      <c r="AY1475" s="153"/>
      <c r="AZ1475" s="153"/>
      <c r="BA1475" s="153"/>
      <c r="BB1475" s="153"/>
      <c r="BC1475" s="153"/>
      <c r="BD1475" s="153"/>
      <c r="BE1475" s="153"/>
      <c r="BF1475" s="153"/>
      <c r="BG1475" s="223">
        <f t="shared" si="614"/>
        <v>150</v>
      </c>
      <c r="BH1475" s="224">
        <f t="shared" si="610"/>
        <v>2.5</v>
      </c>
      <c r="BI1475" s="225">
        <f t="shared" si="604"/>
        <v>2.5</v>
      </c>
      <c r="BJ1475" s="225">
        <f t="shared" si="605"/>
        <v>100</v>
      </c>
      <c r="BK1475" s="226">
        <f t="shared" si="606"/>
        <v>0</v>
      </c>
      <c r="BL1475" s="226">
        <f t="shared" si="607"/>
        <v>100</v>
      </c>
      <c r="BM1475" s="226">
        <f t="shared" si="608"/>
        <v>0</v>
      </c>
      <c r="BN1475" s="237">
        <f t="shared" si="598"/>
        <v>0</v>
      </c>
      <c r="BO1475" s="237">
        <f t="shared" si="599"/>
        <v>0</v>
      </c>
      <c r="BP1475" s="237">
        <f t="shared" si="600"/>
        <v>0</v>
      </c>
      <c r="BQ1475" s="238">
        <f t="shared" si="601"/>
        <v>0</v>
      </c>
      <c r="BW1475" s="153">
        <f t="shared" si="595"/>
        <v>4604</v>
      </c>
    </row>
    <row r="1476" spans="1:75">
      <c r="A1476" s="170">
        <v>1531</v>
      </c>
      <c r="B1476" s="171">
        <v>46074</v>
      </c>
      <c r="C1476" s="153" t="s">
        <v>97</v>
      </c>
      <c r="D1476" s="130" t="str">
        <f t="shared" si="611"/>
        <v>CG</v>
      </c>
      <c r="E1476" s="172" t="s">
        <v>110</v>
      </c>
      <c r="F1476" s="172" t="s">
        <v>111</v>
      </c>
      <c r="G1476" s="173" t="s">
        <v>190</v>
      </c>
      <c r="H1476" s="173" t="s">
        <v>116</v>
      </c>
      <c r="I1476" s="173" t="s">
        <v>179</v>
      </c>
      <c r="J1476" s="105">
        <v>200261</v>
      </c>
      <c r="K1476" s="197" t="str">
        <f>VLOOKUP(J1476,'[3]Item List (3)'!A$1:B$110000,2,FALSE)</f>
        <v>OR.211 YY4 </v>
      </c>
      <c r="L1476" s="105">
        <v>260201002</v>
      </c>
      <c r="M1476" s="198" t="str">
        <f t="shared" si="603"/>
        <v>OR</v>
      </c>
      <c r="N1476" s="153"/>
      <c r="O1476" s="199" t="str">
        <f t="shared" si="612"/>
        <v/>
      </c>
      <c r="P1476" s="153">
        <v>1</v>
      </c>
      <c r="Q1476" s="153">
        <v>2333</v>
      </c>
      <c r="R1476" s="153"/>
      <c r="S1476" s="153"/>
      <c r="T1476" s="153"/>
      <c r="U1476" s="209">
        <f t="shared" si="613"/>
        <v>2333</v>
      </c>
      <c r="V1476" s="153">
        <v>120</v>
      </c>
      <c r="W1476" s="153"/>
      <c r="X1476" s="153"/>
      <c r="Y1476" s="153"/>
      <c r="Z1476" s="153"/>
      <c r="AA1476" s="153"/>
      <c r="AB1476" s="153"/>
      <c r="AC1476" s="153"/>
      <c r="AD1476" s="153"/>
      <c r="AE1476" s="153"/>
      <c r="AF1476" s="153"/>
      <c r="AG1476" s="153"/>
      <c r="AH1476" s="153"/>
      <c r="AI1476" s="153"/>
      <c r="AJ1476" s="153"/>
      <c r="AK1476" s="153"/>
      <c r="AL1476" s="153"/>
      <c r="AM1476" s="153"/>
      <c r="AN1476" s="153"/>
      <c r="AO1476" s="153"/>
      <c r="AP1476" s="153"/>
      <c r="AQ1476" s="153"/>
      <c r="AR1476" s="153"/>
      <c r="AS1476" s="153"/>
      <c r="AT1476" s="153"/>
      <c r="AU1476" s="153"/>
      <c r="AV1476" s="153"/>
      <c r="AW1476" s="153"/>
      <c r="AX1476" s="153"/>
      <c r="AY1476" s="153"/>
      <c r="AZ1476" s="153"/>
      <c r="BA1476" s="153"/>
      <c r="BB1476" s="153"/>
      <c r="BC1476" s="153"/>
      <c r="BD1476" s="153"/>
      <c r="BE1476" s="153"/>
      <c r="BF1476" s="153"/>
      <c r="BG1476" s="223">
        <f t="shared" si="614"/>
        <v>120</v>
      </c>
      <c r="BH1476" s="224">
        <f t="shared" si="610"/>
        <v>2</v>
      </c>
      <c r="BI1476" s="225">
        <f t="shared" si="604"/>
        <v>2</v>
      </c>
      <c r="BJ1476" s="225">
        <f t="shared" si="605"/>
        <v>100</v>
      </c>
      <c r="BK1476" s="226">
        <f t="shared" si="606"/>
        <v>0</v>
      </c>
      <c r="BL1476" s="226">
        <f t="shared" si="607"/>
        <v>100</v>
      </c>
      <c r="BM1476" s="226">
        <f t="shared" si="608"/>
        <v>0</v>
      </c>
      <c r="BN1476" s="237">
        <f t="shared" si="598"/>
        <v>0</v>
      </c>
      <c r="BO1476" s="237">
        <f t="shared" si="599"/>
        <v>0</v>
      </c>
      <c r="BP1476" s="237">
        <f t="shared" si="600"/>
        <v>0</v>
      </c>
      <c r="BQ1476" s="238">
        <f t="shared" si="601"/>
        <v>0</v>
      </c>
      <c r="BW1476" s="153">
        <f t="shared" si="595"/>
        <v>2333</v>
      </c>
    </row>
    <row r="1477" spans="1:75">
      <c r="A1477" s="170">
        <v>1532</v>
      </c>
      <c r="B1477" s="171">
        <v>46074</v>
      </c>
      <c r="C1477" s="153" t="s">
        <v>99</v>
      </c>
      <c r="D1477" s="130" t="str">
        <f t="shared" si="611"/>
        <v>CG</v>
      </c>
      <c r="E1477" s="172" t="s">
        <v>110</v>
      </c>
      <c r="F1477" s="172" t="s">
        <v>114</v>
      </c>
      <c r="G1477" s="173" t="s">
        <v>115</v>
      </c>
      <c r="H1477" s="173" t="s">
        <v>117</v>
      </c>
      <c r="I1477" s="173" t="s">
        <v>127</v>
      </c>
      <c r="J1477" s="105">
        <v>200261</v>
      </c>
      <c r="K1477" s="197" t="str">
        <f>VLOOKUP(J1477,'[3]Item List (3)'!A$1:B$110000,2,FALSE)</f>
        <v>OR.211 YY4 </v>
      </c>
      <c r="L1477" s="105">
        <v>260201002</v>
      </c>
      <c r="M1477" s="198" t="str">
        <f t="shared" si="603"/>
        <v>OR</v>
      </c>
      <c r="N1477" s="153"/>
      <c r="O1477" s="199" t="str">
        <f t="shared" si="612"/>
        <v/>
      </c>
      <c r="P1477" s="153">
        <v>1</v>
      </c>
      <c r="Q1477" s="153">
        <v>2333</v>
      </c>
      <c r="R1477" s="153"/>
      <c r="S1477" s="153"/>
      <c r="T1477" s="153"/>
      <c r="U1477" s="209">
        <f t="shared" si="613"/>
        <v>2333</v>
      </c>
      <c r="V1477" s="153">
        <v>60</v>
      </c>
      <c r="W1477" s="153"/>
      <c r="X1477" s="153"/>
      <c r="Y1477" s="153"/>
      <c r="Z1477" s="153"/>
      <c r="AA1477" s="153"/>
      <c r="AB1477" s="153"/>
      <c r="AC1477" s="153"/>
      <c r="AD1477" s="153"/>
      <c r="AE1477" s="153"/>
      <c r="AF1477" s="153"/>
      <c r="AG1477" s="153"/>
      <c r="AH1477" s="153"/>
      <c r="AI1477" s="153"/>
      <c r="AJ1477" s="153"/>
      <c r="AK1477" s="153"/>
      <c r="AL1477" s="153"/>
      <c r="AM1477" s="153"/>
      <c r="AN1477" s="153"/>
      <c r="AO1477" s="153"/>
      <c r="AP1477" s="153"/>
      <c r="AQ1477" s="153">
        <v>60</v>
      </c>
      <c r="AR1477" s="153"/>
      <c r="AS1477" s="153"/>
      <c r="AT1477" s="153"/>
      <c r="AU1477" s="153"/>
      <c r="AV1477" s="153"/>
      <c r="AW1477" s="153"/>
      <c r="AX1477" s="153"/>
      <c r="AY1477" s="153"/>
      <c r="AZ1477" s="153"/>
      <c r="BA1477" s="153"/>
      <c r="BB1477" s="153"/>
      <c r="BC1477" s="153"/>
      <c r="BD1477" s="153"/>
      <c r="BE1477" s="153"/>
      <c r="BF1477" s="153"/>
      <c r="BG1477" s="223">
        <f t="shared" ref="BG1477:BG1537" si="615">SUM(V1477:BF1477)</f>
        <v>120</v>
      </c>
      <c r="BH1477" s="224">
        <f t="shared" si="610"/>
        <v>2</v>
      </c>
      <c r="BI1477" s="225">
        <f t="shared" si="604"/>
        <v>1</v>
      </c>
      <c r="BJ1477" s="225">
        <f t="shared" si="605"/>
        <v>50</v>
      </c>
      <c r="BK1477" s="226">
        <f t="shared" si="606"/>
        <v>0</v>
      </c>
      <c r="BL1477" s="226">
        <f t="shared" si="607"/>
        <v>100</v>
      </c>
      <c r="BM1477" s="226">
        <f t="shared" si="608"/>
        <v>0</v>
      </c>
      <c r="BN1477" s="237">
        <f t="shared" si="598"/>
        <v>0</v>
      </c>
      <c r="BO1477" s="237">
        <f t="shared" si="599"/>
        <v>0</v>
      </c>
      <c r="BP1477" s="237">
        <f t="shared" si="600"/>
        <v>1</v>
      </c>
      <c r="BQ1477" s="238">
        <f t="shared" si="601"/>
        <v>0</v>
      </c>
      <c r="BW1477" s="153">
        <f t="shared" si="595"/>
        <v>2333</v>
      </c>
    </row>
    <row r="1478" spans="1:75">
      <c r="A1478" s="170">
        <v>1533</v>
      </c>
      <c r="B1478" s="171">
        <v>46074</v>
      </c>
      <c r="C1478" s="153" t="s">
        <v>99</v>
      </c>
      <c r="D1478" s="130" t="str">
        <f t="shared" si="611"/>
        <v>CG</v>
      </c>
      <c r="E1478" s="172" t="s">
        <v>110</v>
      </c>
      <c r="F1478" s="172" t="s">
        <v>111</v>
      </c>
      <c r="G1478" s="173" t="s">
        <v>115</v>
      </c>
      <c r="H1478" s="173" t="s">
        <v>117</v>
      </c>
      <c r="I1478" s="173" t="s">
        <v>127</v>
      </c>
      <c r="J1478" s="105">
        <v>200261</v>
      </c>
      <c r="K1478" s="197" t="str">
        <f>VLOOKUP(J1478,'[3]Item List (3)'!A$1:B$110000,2,FALSE)</f>
        <v>OR.211 YY4 </v>
      </c>
      <c r="L1478" s="105">
        <v>260201002</v>
      </c>
      <c r="M1478" s="198" t="str">
        <f t="shared" si="603"/>
        <v>OR</v>
      </c>
      <c r="N1478" s="153"/>
      <c r="O1478" s="199" t="str">
        <f t="shared" si="612"/>
        <v/>
      </c>
      <c r="P1478" s="153">
        <v>1</v>
      </c>
      <c r="Q1478" s="153">
        <v>1533</v>
      </c>
      <c r="R1478" s="153"/>
      <c r="S1478" s="153"/>
      <c r="T1478" s="153"/>
      <c r="U1478" s="209">
        <f t="shared" si="613"/>
        <v>1533</v>
      </c>
      <c r="V1478" s="153">
        <v>60</v>
      </c>
      <c r="W1478" s="153"/>
      <c r="X1478" s="153"/>
      <c r="Y1478" s="153"/>
      <c r="Z1478" s="153"/>
      <c r="AA1478" s="153"/>
      <c r="AB1478" s="153"/>
      <c r="AC1478" s="153"/>
      <c r="AD1478" s="153"/>
      <c r="AE1478" s="153"/>
      <c r="AF1478" s="153"/>
      <c r="AG1478" s="153"/>
      <c r="AH1478" s="153"/>
      <c r="AI1478" s="153"/>
      <c r="AJ1478" s="153"/>
      <c r="AK1478" s="153"/>
      <c r="AL1478" s="153"/>
      <c r="AM1478" s="153"/>
      <c r="AN1478" s="153"/>
      <c r="AO1478" s="153"/>
      <c r="AP1478" s="153"/>
      <c r="AQ1478" s="153"/>
      <c r="AR1478" s="153"/>
      <c r="AS1478" s="153"/>
      <c r="AT1478" s="153"/>
      <c r="AU1478" s="153"/>
      <c r="AV1478" s="153"/>
      <c r="AW1478" s="153"/>
      <c r="AX1478" s="153"/>
      <c r="AY1478" s="153"/>
      <c r="AZ1478" s="153"/>
      <c r="BA1478" s="153"/>
      <c r="BB1478" s="153"/>
      <c r="BC1478" s="153"/>
      <c r="BD1478" s="153"/>
      <c r="BE1478" s="153"/>
      <c r="BF1478" s="153"/>
      <c r="BG1478" s="223">
        <f t="shared" si="615"/>
        <v>60</v>
      </c>
      <c r="BH1478" s="224">
        <f t="shared" si="610"/>
        <v>1</v>
      </c>
      <c r="BI1478" s="225">
        <f t="shared" si="604"/>
        <v>1</v>
      </c>
      <c r="BJ1478" s="225">
        <f t="shared" si="605"/>
        <v>100</v>
      </c>
      <c r="BK1478" s="226">
        <f t="shared" si="606"/>
        <v>0</v>
      </c>
      <c r="BL1478" s="226">
        <f t="shared" si="607"/>
        <v>100</v>
      </c>
      <c r="BM1478" s="226">
        <f t="shared" si="608"/>
        <v>0</v>
      </c>
      <c r="BN1478" s="237">
        <f t="shared" si="598"/>
        <v>0</v>
      </c>
      <c r="BO1478" s="237">
        <f t="shared" si="599"/>
        <v>0</v>
      </c>
      <c r="BP1478" s="237">
        <f t="shared" si="600"/>
        <v>0</v>
      </c>
      <c r="BQ1478" s="238">
        <f t="shared" si="601"/>
        <v>0</v>
      </c>
      <c r="BW1478" s="153">
        <f t="shared" si="595"/>
        <v>1533</v>
      </c>
    </row>
    <row r="1479" spans="1:75">
      <c r="A1479" s="170">
        <v>1534</v>
      </c>
      <c r="B1479" s="171">
        <v>46074</v>
      </c>
      <c r="C1479" s="153" t="s">
        <v>99</v>
      </c>
      <c r="D1479" s="130" t="str">
        <f t="shared" si="611"/>
        <v>CG</v>
      </c>
      <c r="E1479" s="172" t="s">
        <v>110</v>
      </c>
      <c r="F1479" s="172" t="s">
        <v>111</v>
      </c>
      <c r="G1479" s="173" t="s">
        <v>115</v>
      </c>
      <c r="H1479" s="173" t="s">
        <v>117</v>
      </c>
      <c r="I1479" s="173" t="s">
        <v>127</v>
      </c>
      <c r="J1479" s="105">
        <v>208293</v>
      </c>
      <c r="K1479" s="197" t="str">
        <f>VLOOKUP(J1479,'[3]Item List (3)'!A$1:B$110000,2,FALSE)</f>
        <v>OR.210 YY2</v>
      </c>
      <c r="L1479" s="105">
        <v>260205004</v>
      </c>
      <c r="M1479" s="198" t="str">
        <f t="shared" si="603"/>
        <v>OR</v>
      </c>
      <c r="N1479" s="153"/>
      <c r="O1479" s="199" t="str">
        <f t="shared" si="612"/>
        <v/>
      </c>
      <c r="P1479" s="153">
        <v>1</v>
      </c>
      <c r="Q1479" s="153">
        <v>2836</v>
      </c>
      <c r="R1479" s="153"/>
      <c r="S1479" s="153"/>
      <c r="T1479" s="153"/>
      <c r="U1479" s="209">
        <f t="shared" si="613"/>
        <v>2836</v>
      </c>
      <c r="V1479" s="153">
        <v>120</v>
      </c>
      <c r="W1479" s="153">
        <v>120</v>
      </c>
      <c r="X1479" s="153"/>
      <c r="Y1479" s="153"/>
      <c r="Z1479" s="153"/>
      <c r="AA1479" s="153"/>
      <c r="AB1479" s="153"/>
      <c r="AC1479" s="153"/>
      <c r="AD1479" s="153"/>
      <c r="AE1479" s="153"/>
      <c r="AF1479" s="153"/>
      <c r="AG1479" s="153"/>
      <c r="AH1479" s="153"/>
      <c r="AI1479" s="153"/>
      <c r="AJ1479" s="153"/>
      <c r="AK1479" s="153"/>
      <c r="AL1479" s="153"/>
      <c r="AM1479" s="153"/>
      <c r="AN1479" s="153"/>
      <c r="AO1479" s="153"/>
      <c r="AP1479" s="153"/>
      <c r="AQ1479" s="153"/>
      <c r="AR1479" s="153"/>
      <c r="AS1479" s="153"/>
      <c r="AT1479" s="153"/>
      <c r="AU1479" s="153"/>
      <c r="AV1479" s="153"/>
      <c r="AW1479" s="153"/>
      <c r="AX1479" s="153"/>
      <c r="AY1479" s="153"/>
      <c r="AZ1479" s="153"/>
      <c r="BA1479" s="153"/>
      <c r="BB1479" s="153"/>
      <c r="BC1479" s="153"/>
      <c r="BD1479" s="153"/>
      <c r="BE1479" s="153"/>
      <c r="BF1479" s="153"/>
      <c r="BG1479" s="223">
        <f t="shared" si="615"/>
        <v>240</v>
      </c>
      <c r="BH1479" s="224">
        <f t="shared" si="610"/>
        <v>4</v>
      </c>
      <c r="BI1479" s="225">
        <f t="shared" si="604"/>
        <v>2</v>
      </c>
      <c r="BJ1479" s="225">
        <f t="shared" si="605"/>
        <v>50</v>
      </c>
      <c r="BK1479" s="226">
        <f t="shared" si="606"/>
        <v>0</v>
      </c>
      <c r="BL1479" s="226">
        <f t="shared" si="607"/>
        <v>100</v>
      </c>
      <c r="BM1479" s="226">
        <f t="shared" si="608"/>
        <v>0</v>
      </c>
      <c r="BN1479" s="237">
        <f t="shared" si="598"/>
        <v>2</v>
      </c>
      <c r="BO1479" s="237">
        <f t="shared" si="599"/>
        <v>0</v>
      </c>
      <c r="BP1479" s="237">
        <f t="shared" si="600"/>
        <v>0</v>
      </c>
      <c r="BQ1479" s="238">
        <f t="shared" si="601"/>
        <v>0</v>
      </c>
      <c r="BW1479" s="153">
        <f t="shared" si="595"/>
        <v>2836</v>
      </c>
    </row>
    <row r="1480" spans="1:75">
      <c r="A1480" s="170">
        <v>1535</v>
      </c>
      <c r="B1480" s="171">
        <v>46074</v>
      </c>
      <c r="C1480" s="153" t="s">
        <v>99</v>
      </c>
      <c r="D1480" s="130" t="str">
        <f t="shared" si="611"/>
        <v>CG</v>
      </c>
      <c r="E1480" s="172" t="s">
        <v>110</v>
      </c>
      <c r="F1480" s="172" t="s">
        <v>111</v>
      </c>
      <c r="G1480" s="173" t="s">
        <v>115</v>
      </c>
      <c r="H1480" s="173" t="s">
        <v>117</v>
      </c>
      <c r="I1480" s="173" t="s">
        <v>127</v>
      </c>
      <c r="J1480" s="105">
        <v>208293</v>
      </c>
      <c r="K1480" s="197" t="str">
        <f>VLOOKUP(J1480,'[3]Item List (3)'!A$1:B$110000,2,FALSE)</f>
        <v>OR.210 YY2</v>
      </c>
      <c r="L1480" s="105">
        <v>260205004</v>
      </c>
      <c r="M1480" s="198" t="str">
        <f t="shared" si="603"/>
        <v>OR</v>
      </c>
      <c r="N1480" s="153"/>
      <c r="O1480" s="199" t="str">
        <f t="shared" si="612"/>
        <v/>
      </c>
      <c r="P1480" s="153">
        <v>1</v>
      </c>
      <c r="Q1480" s="153">
        <v>1476</v>
      </c>
      <c r="R1480" s="153"/>
      <c r="S1480" s="153"/>
      <c r="T1480" s="153"/>
      <c r="U1480" s="209">
        <f t="shared" si="613"/>
        <v>1476</v>
      </c>
      <c r="V1480" s="153">
        <v>60</v>
      </c>
      <c r="W1480" s="153"/>
      <c r="X1480" s="153"/>
      <c r="Y1480" s="153"/>
      <c r="Z1480" s="153"/>
      <c r="AA1480" s="153"/>
      <c r="AB1480" s="153"/>
      <c r="AC1480" s="153"/>
      <c r="AD1480" s="153"/>
      <c r="AE1480" s="153"/>
      <c r="AF1480" s="153"/>
      <c r="AG1480" s="153"/>
      <c r="AH1480" s="153"/>
      <c r="AI1480" s="153"/>
      <c r="AJ1480" s="153"/>
      <c r="AK1480" s="153"/>
      <c r="AL1480" s="153"/>
      <c r="AM1480" s="153"/>
      <c r="AN1480" s="153"/>
      <c r="AO1480" s="153"/>
      <c r="AP1480" s="153"/>
      <c r="AQ1480" s="153"/>
      <c r="AR1480" s="153"/>
      <c r="AS1480" s="153"/>
      <c r="AT1480" s="153"/>
      <c r="AU1480" s="153"/>
      <c r="AV1480" s="153"/>
      <c r="AW1480" s="153"/>
      <c r="AX1480" s="153"/>
      <c r="AY1480" s="153"/>
      <c r="AZ1480" s="153"/>
      <c r="BA1480" s="153"/>
      <c r="BB1480" s="153"/>
      <c r="BC1480" s="153"/>
      <c r="BD1480" s="153"/>
      <c r="BE1480" s="153"/>
      <c r="BF1480" s="153"/>
      <c r="BG1480" s="223">
        <f t="shared" si="615"/>
        <v>60</v>
      </c>
      <c r="BH1480" s="224">
        <f t="shared" si="610"/>
        <v>1</v>
      </c>
      <c r="BI1480" s="225">
        <f t="shared" si="604"/>
        <v>1</v>
      </c>
      <c r="BJ1480" s="225">
        <f t="shared" si="605"/>
        <v>100</v>
      </c>
      <c r="BK1480" s="226">
        <f t="shared" si="606"/>
        <v>0</v>
      </c>
      <c r="BL1480" s="226">
        <f t="shared" si="607"/>
        <v>100</v>
      </c>
      <c r="BM1480" s="226">
        <f t="shared" si="608"/>
        <v>0</v>
      </c>
      <c r="BN1480" s="237">
        <f t="shared" si="598"/>
        <v>0</v>
      </c>
      <c r="BO1480" s="237">
        <f t="shared" si="599"/>
        <v>0</v>
      </c>
      <c r="BP1480" s="237">
        <f t="shared" si="600"/>
        <v>0</v>
      </c>
      <c r="BQ1480" s="238">
        <f t="shared" si="601"/>
        <v>0</v>
      </c>
      <c r="BW1480" s="153">
        <f t="shared" ref="BW1480:BW1543" si="616">Q1480*P1480</f>
        <v>1476</v>
      </c>
    </row>
    <row r="1481" spans="1:75">
      <c r="A1481" s="170">
        <v>1536</v>
      </c>
      <c r="B1481" s="171">
        <v>46074</v>
      </c>
      <c r="C1481" s="153" t="s">
        <v>97</v>
      </c>
      <c r="D1481" s="130" t="str">
        <f t="shared" si="611"/>
        <v>CG</v>
      </c>
      <c r="E1481" s="172" t="s">
        <v>118</v>
      </c>
      <c r="F1481" s="172" t="s">
        <v>114</v>
      </c>
      <c r="G1481" s="173" t="s">
        <v>112</v>
      </c>
      <c r="H1481" s="173" t="s">
        <v>113</v>
      </c>
      <c r="I1481" s="173" t="s">
        <v>191</v>
      </c>
      <c r="J1481" s="105">
        <v>104249</v>
      </c>
      <c r="K1481" s="197" t="str">
        <f>VLOOKUP(J1481,'[3]Item List (3)'!A$1:B$110000,2,FALSE)</f>
        <v>IW. BDA-4003</v>
      </c>
      <c r="L1481" s="105">
        <v>260121010</v>
      </c>
      <c r="M1481" s="198" t="str">
        <f t="shared" si="603"/>
        <v>IR</v>
      </c>
      <c r="N1481" s="153"/>
      <c r="O1481" s="199" t="str">
        <f t="shared" si="612"/>
        <v/>
      </c>
      <c r="P1481" s="153">
        <v>2</v>
      </c>
      <c r="Q1481" s="153">
        <v>3800</v>
      </c>
      <c r="R1481" s="153"/>
      <c r="S1481" s="153"/>
      <c r="T1481" s="153"/>
      <c r="U1481" s="209">
        <f t="shared" si="613"/>
        <v>3800</v>
      </c>
      <c r="V1481" s="153">
        <v>150</v>
      </c>
      <c r="W1481" s="153">
        <v>90</v>
      </c>
      <c r="X1481" s="153"/>
      <c r="Y1481" s="153"/>
      <c r="Z1481" s="153"/>
      <c r="AA1481" s="153"/>
      <c r="AB1481" s="153"/>
      <c r="AC1481" s="153"/>
      <c r="AD1481" s="153"/>
      <c r="AE1481" s="153"/>
      <c r="AF1481" s="153"/>
      <c r="AG1481" s="153"/>
      <c r="AH1481" s="153"/>
      <c r="AI1481" s="153"/>
      <c r="AJ1481" s="153"/>
      <c r="AK1481" s="153"/>
      <c r="AL1481" s="153"/>
      <c r="AM1481" s="153"/>
      <c r="AN1481" s="153"/>
      <c r="AO1481" s="153"/>
      <c r="AP1481" s="153"/>
      <c r="AQ1481" s="153">
        <v>60</v>
      </c>
      <c r="AR1481" s="153"/>
      <c r="AS1481" s="153"/>
      <c r="AT1481" s="153"/>
      <c r="AU1481" s="153"/>
      <c r="AV1481" s="153"/>
      <c r="AW1481" s="153"/>
      <c r="AX1481" s="153"/>
      <c r="AY1481" s="153"/>
      <c r="AZ1481" s="153"/>
      <c r="BA1481" s="153"/>
      <c r="BB1481" s="153"/>
      <c r="BC1481" s="153"/>
      <c r="BD1481" s="153"/>
      <c r="BE1481" s="153"/>
      <c r="BF1481" s="153"/>
      <c r="BG1481" s="223">
        <f t="shared" si="615"/>
        <v>300</v>
      </c>
      <c r="BH1481" s="224">
        <f t="shared" si="610"/>
        <v>5</v>
      </c>
      <c r="BI1481" s="225">
        <f t="shared" si="604"/>
        <v>2.5</v>
      </c>
      <c r="BJ1481" s="225">
        <f t="shared" si="605"/>
        <v>50</v>
      </c>
      <c r="BK1481" s="226">
        <f t="shared" si="606"/>
        <v>0</v>
      </c>
      <c r="BL1481" s="226">
        <f t="shared" si="607"/>
        <v>100</v>
      </c>
      <c r="BM1481" s="226">
        <f t="shared" si="608"/>
        <v>0</v>
      </c>
      <c r="BN1481" s="237">
        <f t="shared" si="598"/>
        <v>1.5</v>
      </c>
      <c r="BO1481" s="237">
        <f t="shared" si="599"/>
        <v>0</v>
      </c>
      <c r="BP1481" s="237">
        <f t="shared" si="600"/>
        <v>1</v>
      </c>
      <c r="BQ1481" s="238">
        <f t="shared" si="601"/>
        <v>0</v>
      </c>
      <c r="BW1481" s="153">
        <f t="shared" si="616"/>
        <v>7600</v>
      </c>
    </row>
    <row r="1482" spans="1:75">
      <c r="A1482" s="170">
        <v>1537</v>
      </c>
      <c r="B1482" s="171">
        <v>46074</v>
      </c>
      <c r="C1482" s="153" t="s">
        <v>97</v>
      </c>
      <c r="D1482" s="130" t="str">
        <f t="shared" si="611"/>
        <v>CG</v>
      </c>
      <c r="E1482" s="172" t="s">
        <v>118</v>
      </c>
      <c r="F1482" s="172" t="s">
        <v>111</v>
      </c>
      <c r="G1482" s="173" t="s">
        <v>112</v>
      </c>
      <c r="H1482" s="173" t="s">
        <v>113</v>
      </c>
      <c r="I1482" s="173" t="s">
        <v>191</v>
      </c>
      <c r="J1482" s="105">
        <v>104306.01</v>
      </c>
      <c r="K1482" s="197" t="str">
        <f>VLOOKUP(J1482,'[3]Item List (3)'!A$1:B$110000,2,FALSE)</f>
        <v>NA/RNA.IR 4906</v>
      </c>
      <c r="L1482" s="105">
        <v>251009001</v>
      </c>
      <c r="M1482" s="198" t="str">
        <f t="shared" si="603"/>
        <v>IR</v>
      </c>
      <c r="N1482" s="153"/>
      <c r="O1482" s="199" t="str">
        <f t="shared" si="612"/>
        <v/>
      </c>
      <c r="P1482" s="153">
        <v>2</v>
      </c>
      <c r="Q1482" s="153">
        <v>1141</v>
      </c>
      <c r="R1482" s="153"/>
      <c r="S1482" s="153"/>
      <c r="T1482" s="153"/>
      <c r="U1482" s="209">
        <f t="shared" si="613"/>
        <v>1141</v>
      </c>
      <c r="V1482" s="153">
        <v>120</v>
      </c>
      <c r="W1482" s="153">
        <v>60</v>
      </c>
      <c r="X1482" s="153"/>
      <c r="Y1482" s="153"/>
      <c r="Z1482" s="153"/>
      <c r="AA1482" s="153"/>
      <c r="AB1482" s="153"/>
      <c r="AC1482" s="153"/>
      <c r="AD1482" s="153"/>
      <c r="AE1482" s="153"/>
      <c r="AF1482" s="153"/>
      <c r="AG1482" s="153"/>
      <c r="AH1482" s="153"/>
      <c r="AI1482" s="153"/>
      <c r="AJ1482" s="153"/>
      <c r="AK1482" s="153"/>
      <c r="AL1482" s="153"/>
      <c r="AM1482" s="153"/>
      <c r="AN1482" s="153"/>
      <c r="AO1482" s="153"/>
      <c r="AP1482" s="153"/>
      <c r="AQ1482" s="153"/>
      <c r="AR1482" s="153"/>
      <c r="AS1482" s="153"/>
      <c r="AT1482" s="153"/>
      <c r="AU1482" s="153"/>
      <c r="AV1482" s="153"/>
      <c r="AW1482" s="153"/>
      <c r="AX1482" s="153"/>
      <c r="AY1482" s="153"/>
      <c r="AZ1482" s="153"/>
      <c r="BA1482" s="153"/>
      <c r="BB1482" s="153"/>
      <c r="BC1482" s="153"/>
      <c r="BD1482" s="153"/>
      <c r="BE1482" s="153"/>
      <c r="BF1482" s="153"/>
      <c r="BG1482" s="223">
        <f t="shared" si="615"/>
        <v>180</v>
      </c>
      <c r="BH1482" s="224">
        <f t="shared" si="610"/>
        <v>3</v>
      </c>
      <c r="BI1482" s="225">
        <f t="shared" ref="BI1482:BI1545" si="617">IFERROR(BH1482-SUM(W1482:BF1482)/60,0)</f>
        <v>2</v>
      </c>
      <c r="BJ1482" s="225">
        <f t="shared" ref="BJ1482:BJ1545" si="618">IFERROR(BI1482/BH1482*100,0)</f>
        <v>66.6666666666667</v>
      </c>
      <c r="BK1482" s="226">
        <f t="shared" ref="BK1482:BK1545" si="619">IFERROR(((U1482*N1482)/(BI1482*3600)*100),0)</f>
        <v>0</v>
      </c>
      <c r="BL1482" s="226">
        <f t="shared" ref="BL1482:BL1545" si="620">IFERROR(((U1482-(R1482+S1482+T1482))/U1482*100),0)</f>
        <v>100</v>
      </c>
      <c r="BM1482" s="226">
        <f t="shared" si="608"/>
        <v>0</v>
      </c>
      <c r="BN1482" s="237">
        <f t="shared" ref="BN1482:BN1545" si="621">(W1482+AP1482+BE1482+BF1482)/60</f>
        <v>1</v>
      </c>
      <c r="BO1482" s="237">
        <f t="shared" ref="BO1482:BO1545" si="622">IFERROR(((BH1482-BN1482)*3600)/N1482,0)</f>
        <v>0</v>
      </c>
      <c r="BP1482" s="237">
        <f t="shared" ref="BP1482:BP1545" si="623">IFERROR(SUM(W1482:BF1482)/60-BN1482,0)</f>
        <v>0</v>
      </c>
      <c r="BQ1482" s="238">
        <f t="shared" ref="BQ1482:BQ1545" si="624">IFERROR(BP1482*3600/N1482,0)</f>
        <v>0</v>
      </c>
      <c r="BW1482" s="153">
        <f t="shared" si="616"/>
        <v>2282</v>
      </c>
    </row>
    <row r="1483" spans="1:75">
      <c r="A1483" s="170">
        <v>1538</v>
      </c>
      <c r="B1483" s="171">
        <v>46074</v>
      </c>
      <c r="C1483" s="153" t="s">
        <v>99</v>
      </c>
      <c r="D1483" s="130" t="str">
        <f t="shared" si="611"/>
        <v>CG</v>
      </c>
      <c r="E1483" s="172" t="s">
        <v>118</v>
      </c>
      <c r="F1483" s="172" t="s">
        <v>111</v>
      </c>
      <c r="G1483" s="173" t="s">
        <v>190</v>
      </c>
      <c r="H1483" s="173" t="s">
        <v>202</v>
      </c>
      <c r="I1483" s="173"/>
      <c r="J1483" s="105">
        <v>104306.01</v>
      </c>
      <c r="K1483" s="197" t="str">
        <f>VLOOKUP(J1483,'[3]Item List (3)'!A$1:B$110000,2,FALSE)</f>
        <v>NA/RNA.IR 4906</v>
      </c>
      <c r="L1483" s="105">
        <v>251009001</v>
      </c>
      <c r="M1483" s="198" t="str">
        <f t="shared" si="603"/>
        <v>IR</v>
      </c>
      <c r="N1483" s="153"/>
      <c r="O1483" s="199" t="str">
        <f t="shared" si="612"/>
        <v/>
      </c>
      <c r="P1483" s="153">
        <v>2</v>
      </c>
      <c r="Q1483" s="153">
        <v>1140</v>
      </c>
      <c r="R1483" s="153"/>
      <c r="S1483" s="153"/>
      <c r="T1483" s="153">
        <v>1</v>
      </c>
      <c r="U1483" s="209">
        <f t="shared" si="613"/>
        <v>1141</v>
      </c>
      <c r="V1483" s="153">
        <v>120</v>
      </c>
      <c r="W1483" s="153"/>
      <c r="X1483" s="153"/>
      <c r="Y1483" s="153"/>
      <c r="Z1483" s="153"/>
      <c r="AA1483" s="153"/>
      <c r="AB1483" s="153"/>
      <c r="AC1483" s="153"/>
      <c r="AD1483" s="153"/>
      <c r="AE1483" s="153"/>
      <c r="AF1483" s="153"/>
      <c r="AG1483" s="153"/>
      <c r="AH1483" s="153"/>
      <c r="AI1483" s="153"/>
      <c r="AJ1483" s="153"/>
      <c r="AK1483" s="153"/>
      <c r="AL1483" s="153"/>
      <c r="AM1483" s="153"/>
      <c r="AN1483" s="153"/>
      <c r="AO1483" s="153"/>
      <c r="AP1483" s="153"/>
      <c r="AQ1483" s="153">
        <v>60</v>
      </c>
      <c r="AR1483" s="153"/>
      <c r="AS1483" s="153"/>
      <c r="AT1483" s="153"/>
      <c r="AU1483" s="153"/>
      <c r="AV1483" s="153"/>
      <c r="AW1483" s="153"/>
      <c r="AX1483" s="153"/>
      <c r="AY1483" s="153"/>
      <c r="AZ1483" s="153"/>
      <c r="BA1483" s="153"/>
      <c r="BB1483" s="153"/>
      <c r="BC1483" s="153"/>
      <c r="BD1483" s="153"/>
      <c r="BE1483" s="153"/>
      <c r="BF1483" s="153"/>
      <c r="BG1483" s="223">
        <f t="shared" si="615"/>
        <v>180</v>
      </c>
      <c r="BH1483" s="224">
        <f t="shared" ref="BH1483:BH1546" si="625">BG1483/60</f>
        <v>3</v>
      </c>
      <c r="BI1483" s="225">
        <f t="shared" si="617"/>
        <v>2</v>
      </c>
      <c r="BJ1483" s="225">
        <f t="shared" si="618"/>
        <v>66.6666666666667</v>
      </c>
      <c r="BK1483" s="226">
        <f t="shared" si="619"/>
        <v>0</v>
      </c>
      <c r="BL1483" s="226">
        <f t="shared" si="620"/>
        <v>99.9123575810692</v>
      </c>
      <c r="BM1483" s="226">
        <f t="shared" si="608"/>
        <v>0</v>
      </c>
      <c r="BN1483" s="237">
        <f t="shared" si="621"/>
        <v>0</v>
      </c>
      <c r="BO1483" s="237">
        <f t="shared" si="622"/>
        <v>0</v>
      </c>
      <c r="BP1483" s="237">
        <f t="shared" si="623"/>
        <v>1</v>
      </c>
      <c r="BQ1483" s="238">
        <f t="shared" si="624"/>
        <v>0</v>
      </c>
      <c r="BW1483" s="153">
        <f t="shared" si="616"/>
        <v>2280</v>
      </c>
    </row>
    <row r="1484" spans="1:75">
      <c r="A1484" s="170">
        <v>1539</v>
      </c>
      <c r="B1484" s="171">
        <v>46074</v>
      </c>
      <c r="C1484" s="153" t="s">
        <v>99</v>
      </c>
      <c r="D1484" s="130" t="str">
        <f t="shared" si="611"/>
        <v>CG</v>
      </c>
      <c r="E1484" s="172" t="s">
        <v>118</v>
      </c>
      <c r="F1484" s="172" t="s">
        <v>181</v>
      </c>
      <c r="G1484" s="173" t="s">
        <v>190</v>
      </c>
      <c r="H1484" s="173" t="s">
        <v>202</v>
      </c>
      <c r="I1484" s="173"/>
      <c r="J1484" s="105">
        <v>104306.01</v>
      </c>
      <c r="K1484" s="197" t="str">
        <f>VLOOKUP(J1484,'[3]Item List (3)'!A$1:B$110000,2,FALSE)</f>
        <v>NA/RNA.IR 4906</v>
      </c>
      <c r="L1484" s="105">
        <v>251009001</v>
      </c>
      <c r="M1484" s="198" t="str">
        <f t="shared" si="603"/>
        <v>IR</v>
      </c>
      <c r="N1484" s="153"/>
      <c r="O1484" s="199" t="str">
        <f t="shared" si="612"/>
        <v/>
      </c>
      <c r="P1484" s="153">
        <v>1</v>
      </c>
      <c r="Q1484" s="153">
        <v>1140</v>
      </c>
      <c r="R1484" s="153"/>
      <c r="S1484" s="153"/>
      <c r="T1484" s="153"/>
      <c r="U1484" s="209">
        <f t="shared" si="613"/>
        <v>1140</v>
      </c>
      <c r="V1484" s="153">
        <v>60</v>
      </c>
      <c r="W1484" s="153"/>
      <c r="X1484" s="153"/>
      <c r="Y1484" s="153"/>
      <c r="Z1484" s="153"/>
      <c r="AA1484" s="153"/>
      <c r="AB1484" s="153"/>
      <c r="AC1484" s="153"/>
      <c r="AD1484" s="153"/>
      <c r="AE1484" s="153"/>
      <c r="AF1484" s="153"/>
      <c r="AG1484" s="153"/>
      <c r="AH1484" s="153"/>
      <c r="AI1484" s="153"/>
      <c r="AJ1484" s="153"/>
      <c r="AK1484" s="153"/>
      <c r="AL1484" s="153"/>
      <c r="AM1484" s="153"/>
      <c r="AN1484" s="153"/>
      <c r="AO1484" s="153"/>
      <c r="AP1484" s="153"/>
      <c r="AQ1484" s="153"/>
      <c r="AR1484" s="153"/>
      <c r="AS1484" s="153"/>
      <c r="AT1484" s="153"/>
      <c r="AU1484" s="153"/>
      <c r="AV1484" s="153"/>
      <c r="AW1484" s="153"/>
      <c r="AX1484" s="153"/>
      <c r="AY1484" s="153"/>
      <c r="AZ1484" s="153"/>
      <c r="BA1484" s="153"/>
      <c r="BB1484" s="153"/>
      <c r="BC1484" s="153"/>
      <c r="BD1484" s="153"/>
      <c r="BE1484" s="153"/>
      <c r="BF1484" s="153"/>
      <c r="BG1484" s="223">
        <f t="shared" si="615"/>
        <v>60</v>
      </c>
      <c r="BH1484" s="224">
        <f t="shared" si="625"/>
        <v>1</v>
      </c>
      <c r="BI1484" s="225">
        <f t="shared" si="617"/>
        <v>1</v>
      </c>
      <c r="BJ1484" s="225">
        <f t="shared" si="618"/>
        <v>100</v>
      </c>
      <c r="BK1484" s="226">
        <f t="shared" si="619"/>
        <v>0</v>
      </c>
      <c r="BL1484" s="226">
        <f t="shared" si="620"/>
        <v>100</v>
      </c>
      <c r="BM1484" s="226">
        <f t="shared" si="608"/>
        <v>0</v>
      </c>
      <c r="BN1484" s="237">
        <f t="shared" si="621"/>
        <v>0</v>
      </c>
      <c r="BO1484" s="237">
        <f t="shared" si="622"/>
        <v>0</v>
      </c>
      <c r="BP1484" s="237">
        <f t="shared" si="623"/>
        <v>0</v>
      </c>
      <c r="BQ1484" s="238">
        <f t="shared" si="624"/>
        <v>0</v>
      </c>
      <c r="BW1484" s="153">
        <f t="shared" si="616"/>
        <v>1140</v>
      </c>
    </row>
    <row r="1485" spans="1:75">
      <c r="A1485" s="170">
        <v>1540</v>
      </c>
      <c r="B1485" s="171">
        <v>46074</v>
      </c>
      <c r="C1485" s="153" t="s">
        <v>99</v>
      </c>
      <c r="D1485" s="130" t="str">
        <f t="shared" si="611"/>
        <v>CG</v>
      </c>
      <c r="E1485" s="172" t="s">
        <v>118</v>
      </c>
      <c r="F1485" s="172" t="s">
        <v>111</v>
      </c>
      <c r="G1485" s="173" t="s">
        <v>190</v>
      </c>
      <c r="H1485" s="173" t="s">
        <v>202</v>
      </c>
      <c r="I1485" s="173"/>
      <c r="J1485" s="105">
        <v>104343.01</v>
      </c>
      <c r="K1485" s="197" t="str">
        <f>VLOOKUP(J1485,'[3]Item List (3)'!A$1:B$110000,2,FALSE)</f>
        <v>NA/RNA.IR 69/32</v>
      </c>
      <c r="L1485" s="105"/>
      <c r="M1485" s="198" t="str">
        <f t="shared" si="603"/>
        <v>IR</v>
      </c>
      <c r="N1485" s="153"/>
      <c r="O1485" s="199" t="str">
        <f t="shared" si="612"/>
        <v/>
      </c>
      <c r="P1485" s="153">
        <v>1</v>
      </c>
      <c r="Q1485" s="153">
        <v>2000</v>
      </c>
      <c r="R1485" s="153"/>
      <c r="S1485" s="153"/>
      <c r="T1485" s="153"/>
      <c r="U1485" s="209">
        <f t="shared" si="613"/>
        <v>2000</v>
      </c>
      <c r="V1485" s="153">
        <v>120</v>
      </c>
      <c r="W1485" s="153">
        <v>60</v>
      </c>
      <c r="X1485" s="153"/>
      <c r="Y1485" s="153"/>
      <c r="Z1485" s="153"/>
      <c r="AA1485" s="153"/>
      <c r="AB1485" s="153"/>
      <c r="AC1485" s="153"/>
      <c r="AD1485" s="153"/>
      <c r="AE1485" s="153"/>
      <c r="AF1485" s="153"/>
      <c r="AG1485" s="153"/>
      <c r="AH1485" s="153"/>
      <c r="AI1485" s="153"/>
      <c r="AJ1485" s="153"/>
      <c r="AK1485" s="153"/>
      <c r="AL1485" s="153"/>
      <c r="AM1485" s="153"/>
      <c r="AN1485" s="153"/>
      <c r="AO1485" s="153"/>
      <c r="AP1485" s="153"/>
      <c r="AQ1485" s="153"/>
      <c r="AR1485" s="153"/>
      <c r="AS1485" s="153"/>
      <c r="AT1485" s="153"/>
      <c r="AU1485" s="153"/>
      <c r="AV1485" s="153"/>
      <c r="AW1485" s="153"/>
      <c r="AX1485" s="153"/>
      <c r="AY1485" s="153"/>
      <c r="AZ1485" s="153"/>
      <c r="BA1485" s="153"/>
      <c r="BB1485" s="153"/>
      <c r="BC1485" s="153"/>
      <c r="BD1485" s="153"/>
      <c r="BE1485" s="153"/>
      <c r="BF1485" s="153"/>
      <c r="BG1485" s="223">
        <f t="shared" si="615"/>
        <v>180</v>
      </c>
      <c r="BH1485" s="224">
        <f t="shared" si="625"/>
        <v>3</v>
      </c>
      <c r="BI1485" s="225">
        <f t="shared" si="617"/>
        <v>2</v>
      </c>
      <c r="BJ1485" s="225">
        <f t="shared" si="618"/>
        <v>66.6666666666667</v>
      </c>
      <c r="BK1485" s="226">
        <f t="shared" si="619"/>
        <v>0</v>
      </c>
      <c r="BL1485" s="226">
        <f t="shared" si="620"/>
        <v>100</v>
      </c>
      <c r="BM1485" s="226">
        <f t="shared" si="608"/>
        <v>0</v>
      </c>
      <c r="BN1485" s="237">
        <f t="shared" si="621"/>
        <v>1</v>
      </c>
      <c r="BO1485" s="237">
        <f t="shared" si="622"/>
        <v>0</v>
      </c>
      <c r="BP1485" s="237">
        <f t="shared" si="623"/>
        <v>0</v>
      </c>
      <c r="BQ1485" s="238">
        <f t="shared" si="624"/>
        <v>0</v>
      </c>
      <c r="BW1485" s="153">
        <f t="shared" si="616"/>
        <v>2000</v>
      </c>
    </row>
    <row r="1486" spans="1:75">
      <c r="A1486" s="170">
        <v>1541</v>
      </c>
      <c r="B1486" s="171">
        <v>46074</v>
      </c>
      <c r="C1486" s="153" t="s">
        <v>99</v>
      </c>
      <c r="D1486" s="130" t="str">
        <f t="shared" si="611"/>
        <v>CG</v>
      </c>
      <c r="E1486" s="172" t="s">
        <v>118</v>
      </c>
      <c r="F1486" s="172" t="s">
        <v>111</v>
      </c>
      <c r="G1486" s="173" t="s">
        <v>190</v>
      </c>
      <c r="H1486" s="173" t="s">
        <v>202</v>
      </c>
      <c r="I1486" s="173"/>
      <c r="J1486" s="105">
        <v>104343.01</v>
      </c>
      <c r="K1486" s="197" t="str">
        <f>VLOOKUP(J1486,'[3]Item List (3)'!A$1:B$110000,2,FALSE)</f>
        <v>NA/RNA.IR 69/32</v>
      </c>
      <c r="L1486" s="105"/>
      <c r="M1486" s="198" t="str">
        <f t="shared" si="603"/>
        <v>IR</v>
      </c>
      <c r="N1486" s="153"/>
      <c r="O1486" s="199" t="str">
        <f t="shared" si="612"/>
        <v/>
      </c>
      <c r="P1486" s="153">
        <v>2</v>
      </c>
      <c r="Q1486" s="153">
        <v>500</v>
      </c>
      <c r="R1486" s="153"/>
      <c r="S1486" s="153"/>
      <c r="T1486" s="153"/>
      <c r="U1486" s="209">
        <f t="shared" ref="U1486:U1511" si="626">Q1486+S1486+T1486</f>
        <v>500</v>
      </c>
      <c r="V1486" s="153">
        <v>60</v>
      </c>
      <c r="W1486" s="153"/>
      <c r="X1486" s="153"/>
      <c r="Y1486" s="153"/>
      <c r="Z1486" s="153"/>
      <c r="AA1486" s="153"/>
      <c r="AB1486" s="153"/>
      <c r="AC1486" s="153"/>
      <c r="AD1486" s="153"/>
      <c r="AE1486" s="153"/>
      <c r="AF1486" s="153"/>
      <c r="AG1486" s="153"/>
      <c r="AH1486" s="153"/>
      <c r="AI1486" s="153"/>
      <c r="AJ1486" s="153"/>
      <c r="AK1486" s="153"/>
      <c r="AL1486" s="153"/>
      <c r="AM1486" s="153"/>
      <c r="AN1486" s="153"/>
      <c r="AO1486" s="153"/>
      <c r="AP1486" s="153"/>
      <c r="AQ1486" s="153"/>
      <c r="AR1486" s="153"/>
      <c r="AS1486" s="153"/>
      <c r="AT1486" s="153"/>
      <c r="AU1486" s="153"/>
      <c r="AV1486" s="153"/>
      <c r="AW1486" s="153"/>
      <c r="AX1486" s="153"/>
      <c r="AY1486" s="153"/>
      <c r="AZ1486" s="153"/>
      <c r="BA1486" s="153"/>
      <c r="BB1486" s="153"/>
      <c r="BC1486" s="153"/>
      <c r="BD1486" s="153"/>
      <c r="BE1486" s="153"/>
      <c r="BF1486" s="153"/>
      <c r="BG1486" s="223">
        <f t="shared" si="615"/>
        <v>60</v>
      </c>
      <c r="BH1486" s="224">
        <f t="shared" si="625"/>
        <v>1</v>
      </c>
      <c r="BI1486" s="225">
        <f t="shared" si="617"/>
        <v>1</v>
      </c>
      <c r="BJ1486" s="225">
        <f t="shared" si="618"/>
        <v>100</v>
      </c>
      <c r="BK1486" s="226">
        <f t="shared" si="619"/>
        <v>0</v>
      </c>
      <c r="BL1486" s="226">
        <f t="shared" si="620"/>
        <v>100</v>
      </c>
      <c r="BM1486" s="226">
        <f t="shared" si="608"/>
        <v>0</v>
      </c>
      <c r="BN1486" s="237">
        <f t="shared" si="621"/>
        <v>0</v>
      </c>
      <c r="BO1486" s="237">
        <f t="shared" si="622"/>
        <v>0</v>
      </c>
      <c r="BP1486" s="237">
        <f t="shared" si="623"/>
        <v>0</v>
      </c>
      <c r="BQ1486" s="238">
        <f t="shared" si="624"/>
        <v>0</v>
      </c>
      <c r="BW1486" s="153">
        <f t="shared" si="616"/>
        <v>1000</v>
      </c>
    </row>
    <row r="1487" spans="1:75">
      <c r="A1487" s="170">
        <v>1542</v>
      </c>
      <c r="B1487" s="171">
        <v>46074</v>
      </c>
      <c r="C1487" s="153" t="s">
        <v>97</v>
      </c>
      <c r="D1487" s="130" t="str">
        <f t="shared" si="611"/>
        <v>EG</v>
      </c>
      <c r="E1487" s="172" t="s">
        <v>120</v>
      </c>
      <c r="F1487" s="172" t="s">
        <v>129</v>
      </c>
      <c r="G1487" s="173" t="s">
        <v>124</v>
      </c>
      <c r="H1487" s="173"/>
      <c r="I1487" s="173"/>
      <c r="J1487" s="105">
        <v>104609.02</v>
      </c>
      <c r="K1487" s="197" t="str">
        <f>VLOOKUP(J1487,'[3]Item List (3)'!A$1:B$110000,2,FALSE)</f>
        <v>N.IR 311</v>
      </c>
      <c r="L1487" s="105">
        <v>260129009</v>
      </c>
      <c r="M1487" s="198" t="str">
        <f t="shared" si="603"/>
        <v>IR</v>
      </c>
      <c r="N1487" s="153">
        <v>35</v>
      </c>
      <c r="O1487" s="199">
        <f t="shared" si="612"/>
        <v>102.857142857143</v>
      </c>
      <c r="P1487" s="153">
        <v>1</v>
      </c>
      <c r="Q1487" s="153">
        <v>100</v>
      </c>
      <c r="R1487" s="153"/>
      <c r="S1487" s="153"/>
      <c r="T1487" s="153"/>
      <c r="U1487" s="209">
        <f t="shared" si="626"/>
        <v>100</v>
      </c>
      <c r="V1487" s="153">
        <v>60</v>
      </c>
      <c r="W1487" s="153">
        <v>170</v>
      </c>
      <c r="X1487" s="153"/>
      <c r="Y1487" s="153"/>
      <c r="Z1487" s="153"/>
      <c r="AA1487" s="153"/>
      <c r="AB1487" s="153"/>
      <c r="AC1487" s="153"/>
      <c r="AD1487" s="153"/>
      <c r="AE1487" s="153"/>
      <c r="AF1487" s="153"/>
      <c r="AG1487" s="153"/>
      <c r="AH1487" s="153"/>
      <c r="AI1487" s="153"/>
      <c r="AJ1487" s="153"/>
      <c r="AK1487" s="153"/>
      <c r="AL1487" s="153"/>
      <c r="AM1487" s="153"/>
      <c r="AN1487" s="153"/>
      <c r="AO1487" s="153"/>
      <c r="AP1487" s="153">
        <v>60</v>
      </c>
      <c r="AQ1487" s="153"/>
      <c r="AR1487" s="153">
        <v>150</v>
      </c>
      <c r="AS1487" s="153"/>
      <c r="AT1487" s="153"/>
      <c r="AU1487" s="153"/>
      <c r="AV1487" s="153"/>
      <c r="AW1487" s="153"/>
      <c r="AX1487" s="153"/>
      <c r="AY1487" s="153"/>
      <c r="AZ1487" s="153"/>
      <c r="BA1487" s="153"/>
      <c r="BB1487" s="153"/>
      <c r="BC1487" s="153">
        <v>40</v>
      </c>
      <c r="BD1487" s="153"/>
      <c r="BE1487" s="153"/>
      <c r="BF1487" s="153"/>
      <c r="BG1487" s="223">
        <f t="shared" si="615"/>
        <v>480</v>
      </c>
      <c r="BH1487" s="224">
        <f t="shared" si="625"/>
        <v>8</v>
      </c>
      <c r="BI1487" s="225">
        <f t="shared" si="617"/>
        <v>1</v>
      </c>
      <c r="BJ1487" s="225">
        <f t="shared" si="618"/>
        <v>12.5</v>
      </c>
      <c r="BK1487" s="226">
        <f t="shared" si="619"/>
        <v>97.2222222222222</v>
      </c>
      <c r="BL1487" s="226">
        <f t="shared" si="620"/>
        <v>100</v>
      </c>
      <c r="BM1487" s="226">
        <f t="shared" si="608"/>
        <v>12.1527777777778</v>
      </c>
      <c r="BN1487" s="237">
        <f t="shared" si="621"/>
        <v>3.83333333333333</v>
      </c>
      <c r="BO1487" s="237">
        <f t="shared" si="622"/>
        <v>428.571428571428</v>
      </c>
      <c r="BP1487" s="237">
        <f t="shared" si="623"/>
        <v>3.16666666666667</v>
      </c>
      <c r="BQ1487" s="238">
        <f t="shared" si="624"/>
        <v>325.714285714286</v>
      </c>
      <c r="BW1487" s="153">
        <f t="shared" si="616"/>
        <v>100</v>
      </c>
    </row>
    <row r="1488" spans="1:75">
      <c r="A1488" s="170">
        <v>1543</v>
      </c>
      <c r="B1488" s="171">
        <v>46074</v>
      </c>
      <c r="C1488" s="153" t="s">
        <v>99</v>
      </c>
      <c r="D1488" s="130" t="str">
        <f t="shared" si="611"/>
        <v>EG</v>
      </c>
      <c r="E1488" s="172" t="s">
        <v>120</v>
      </c>
      <c r="F1488" s="172" t="s">
        <v>129</v>
      </c>
      <c r="G1488" s="173" t="s">
        <v>124</v>
      </c>
      <c r="H1488" s="173" t="s">
        <v>186</v>
      </c>
      <c r="I1488" s="173"/>
      <c r="J1488" s="105">
        <v>104609.02</v>
      </c>
      <c r="K1488" s="197" t="str">
        <f>VLOOKUP(J1488,'[3]Item List (3)'!A$1:B$110000,2,FALSE)</f>
        <v>N.IR 311</v>
      </c>
      <c r="L1488" s="105">
        <v>260129009</v>
      </c>
      <c r="M1488" s="198" t="str">
        <f t="shared" si="603"/>
        <v>IR</v>
      </c>
      <c r="N1488" s="153">
        <v>35</v>
      </c>
      <c r="O1488" s="199">
        <f t="shared" si="612"/>
        <v>102.857142857143</v>
      </c>
      <c r="P1488" s="153">
        <v>1</v>
      </c>
      <c r="Q1488" s="153">
        <v>285</v>
      </c>
      <c r="R1488" s="153"/>
      <c r="S1488" s="153"/>
      <c r="T1488" s="153"/>
      <c r="U1488" s="209">
        <f t="shared" si="626"/>
        <v>285</v>
      </c>
      <c r="V1488" s="153">
        <v>170</v>
      </c>
      <c r="W1488" s="153"/>
      <c r="X1488" s="153"/>
      <c r="Y1488" s="153"/>
      <c r="Z1488" s="153"/>
      <c r="AA1488" s="153"/>
      <c r="AB1488" s="153"/>
      <c r="AC1488" s="153"/>
      <c r="AD1488" s="153"/>
      <c r="AE1488" s="153"/>
      <c r="AF1488" s="153"/>
      <c r="AG1488" s="153"/>
      <c r="AH1488" s="153"/>
      <c r="AI1488" s="153"/>
      <c r="AJ1488" s="153"/>
      <c r="AK1488" s="153"/>
      <c r="AL1488" s="153"/>
      <c r="AM1488" s="153"/>
      <c r="AN1488" s="153"/>
      <c r="AO1488" s="153"/>
      <c r="AP1488" s="153"/>
      <c r="AQ1488" s="153"/>
      <c r="AR1488" s="153">
        <v>310</v>
      </c>
      <c r="AS1488" s="153"/>
      <c r="AT1488" s="153"/>
      <c r="AU1488" s="153"/>
      <c r="AV1488" s="153"/>
      <c r="AW1488" s="153"/>
      <c r="AX1488" s="153"/>
      <c r="AY1488" s="153"/>
      <c r="AZ1488" s="153"/>
      <c r="BA1488" s="153"/>
      <c r="BB1488" s="153"/>
      <c r="BC1488" s="153"/>
      <c r="BD1488" s="153"/>
      <c r="BE1488" s="153"/>
      <c r="BF1488" s="153"/>
      <c r="BG1488" s="223">
        <f t="shared" si="615"/>
        <v>480</v>
      </c>
      <c r="BH1488" s="224">
        <f t="shared" si="625"/>
        <v>8</v>
      </c>
      <c r="BI1488" s="225">
        <f t="shared" si="617"/>
        <v>2.83333333333333</v>
      </c>
      <c r="BJ1488" s="225">
        <f t="shared" si="618"/>
        <v>35.4166666666667</v>
      </c>
      <c r="BK1488" s="226">
        <f t="shared" si="619"/>
        <v>97.7941176470588</v>
      </c>
      <c r="BL1488" s="226">
        <f t="shared" si="620"/>
        <v>100</v>
      </c>
      <c r="BM1488" s="226">
        <f t="shared" si="608"/>
        <v>34.6354166666667</v>
      </c>
      <c r="BN1488" s="237">
        <f t="shared" si="621"/>
        <v>0</v>
      </c>
      <c r="BO1488" s="237">
        <f t="shared" si="622"/>
        <v>822.857142857143</v>
      </c>
      <c r="BP1488" s="237">
        <f t="shared" si="623"/>
        <v>5.16666666666667</v>
      </c>
      <c r="BQ1488" s="238">
        <f t="shared" si="624"/>
        <v>531.428571428571</v>
      </c>
      <c r="BW1488" s="153">
        <f t="shared" si="616"/>
        <v>285</v>
      </c>
    </row>
    <row r="1489" spans="1:75">
      <c r="A1489" s="170">
        <v>1544</v>
      </c>
      <c r="B1489" s="171">
        <v>46074</v>
      </c>
      <c r="C1489" s="153" t="s">
        <v>97</v>
      </c>
      <c r="D1489" s="130" t="str">
        <f t="shared" si="611"/>
        <v>EG</v>
      </c>
      <c r="E1489" s="172" t="s">
        <v>121</v>
      </c>
      <c r="F1489" s="172"/>
      <c r="G1489" s="173"/>
      <c r="H1489" s="173"/>
      <c r="I1489" s="173"/>
      <c r="J1489" s="105"/>
      <c r="K1489" s="197" t="e">
        <f>VLOOKUP(J1489,'[3]Item List (3)'!A$1:B$110000,2,FALSE)</f>
        <v>#N/A</v>
      </c>
      <c r="L1489" s="105"/>
      <c r="M1489" s="198" t="str">
        <f t="shared" si="603"/>
        <v>IR</v>
      </c>
      <c r="N1489" s="153"/>
      <c r="O1489" s="199" t="str">
        <f t="shared" si="612"/>
        <v/>
      </c>
      <c r="P1489" s="153"/>
      <c r="Q1489" s="153"/>
      <c r="R1489" s="153"/>
      <c r="S1489" s="153"/>
      <c r="T1489" s="153"/>
      <c r="U1489" s="209">
        <f t="shared" si="626"/>
        <v>0</v>
      </c>
      <c r="V1489" s="153"/>
      <c r="W1489" s="153"/>
      <c r="X1489" s="153"/>
      <c r="Y1489" s="153"/>
      <c r="Z1489" s="153"/>
      <c r="AA1489" s="153"/>
      <c r="AB1489" s="153"/>
      <c r="AC1489" s="153"/>
      <c r="AD1489" s="153"/>
      <c r="AE1489" s="153"/>
      <c r="AF1489" s="153"/>
      <c r="AG1489" s="153"/>
      <c r="AH1489" s="153"/>
      <c r="AI1489" s="153"/>
      <c r="AJ1489" s="153"/>
      <c r="AK1489" s="153"/>
      <c r="AL1489" s="153"/>
      <c r="AM1489" s="153"/>
      <c r="AN1489" s="153"/>
      <c r="AO1489" s="153"/>
      <c r="AP1489" s="153"/>
      <c r="AQ1489" s="153"/>
      <c r="AR1489" s="153">
        <v>480</v>
      </c>
      <c r="AS1489" s="153"/>
      <c r="AT1489" s="153"/>
      <c r="AU1489" s="153"/>
      <c r="AV1489" s="153"/>
      <c r="AW1489" s="153"/>
      <c r="AX1489" s="153"/>
      <c r="AY1489" s="153"/>
      <c r="AZ1489" s="153"/>
      <c r="BA1489" s="153"/>
      <c r="BB1489" s="153"/>
      <c r="BC1489" s="153"/>
      <c r="BD1489" s="153"/>
      <c r="BE1489" s="153"/>
      <c r="BF1489" s="153"/>
      <c r="BG1489" s="223">
        <f t="shared" si="615"/>
        <v>480</v>
      </c>
      <c r="BH1489" s="224">
        <f t="shared" si="625"/>
        <v>8</v>
      </c>
      <c r="BI1489" s="225">
        <f t="shared" si="617"/>
        <v>0</v>
      </c>
      <c r="BJ1489" s="225">
        <f t="shared" si="618"/>
        <v>0</v>
      </c>
      <c r="BK1489" s="226">
        <f t="shared" si="619"/>
        <v>0</v>
      </c>
      <c r="BL1489" s="226">
        <f t="shared" si="620"/>
        <v>0</v>
      </c>
      <c r="BM1489" s="226">
        <f t="shared" si="608"/>
        <v>0</v>
      </c>
      <c r="BN1489" s="237">
        <f t="shared" si="621"/>
        <v>0</v>
      </c>
      <c r="BO1489" s="237">
        <f t="shared" si="622"/>
        <v>0</v>
      </c>
      <c r="BP1489" s="237">
        <f t="shared" si="623"/>
        <v>8</v>
      </c>
      <c r="BQ1489" s="238">
        <f t="shared" si="624"/>
        <v>0</v>
      </c>
      <c r="BW1489" s="153">
        <f t="shared" si="616"/>
        <v>0</v>
      </c>
    </row>
    <row r="1490" spans="1:75">
      <c r="A1490" s="170">
        <v>1545</v>
      </c>
      <c r="B1490" s="171">
        <v>46074</v>
      </c>
      <c r="C1490" s="153" t="s">
        <v>99</v>
      </c>
      <c r="D1490" s="130" t="str">
        <f t="shared" si="611"/>
        <v>EG</v>
      </c>
      <c r="E1490" s="172" t="s">
        <v>121</v>
      </c>
      <c r="F1490" s="172"/>
      <c r="G1490" s="173"/>
      <c r="H1490" s="173"/>
      <c r="I1490" s="173"/>
      <c r="J1490" s="105"/>
      <c r="K1490" s="197" t="e">
        <f>VLOOKUP(J1490,'[3]Item List (3)'!A$1:B$110000,2,FALSE)</f>
        <v>#N/A</v>
      </c>
      <c r="L1490" s="105"/>
      <c r="M1490" s="198" t="str">
        <f t="shared" si="603"/>
        <v>IR</v>
      </c>
      <c r="N1490" s="153"/>
      <c r="O1490" s="199" t="str">
        <f t="shared" si="612"/>
        <v/>
      </c>
      <c r="P1490" s="153"/>
      <c r="Q1490" s="153"/>
      <c r="R1490" s="153"/>
      <c r="S1490" s="153"/>
      <c r="T1490" s="153"/>
      <c r="U1490" s="209">
        <f t="shared" si="626"/>
        <v>0</v>
      </c>
      <c r="V1490" s="153"/>
      <c r="W1490" s="153"/>
      <c r="X1490" s="153"/>
      <c r="Y1490" s="153"/>
      <c r="Z1490" s="153"/>
      <c r="AA1490" s="153"/>
      <c r="AB1490" s="153"/>
      <c r="AC1490" s="153"/>
      <c r="AD1490" s="153"/>
      <c r="AE1490" s="153"/>
      <c r="AF1490" s="153"/>
      <c r="AG1490" s="153"/>
      <c r="AH1490" s="153"/>
      <c r="AI1490" s="153"/>
      <c r="AJ1490" s="153"/>
      <c r="AK1490" s="153"/>
      <c r="AL1490" s="153"/>
      <c r="AM1490" s="153"/>
      <c r="AN1490" s="153"/>
      <c r="AO1490" s="153"/>
      <c r="AP1490" s="153"/>
      <c r="AQ1490" s="153"/>
      <c r="AR1490" s="153"/>
      <c r="AS1490" s="153"/>
      <c r="AT1490" s="153"/>
      <c r="AU1490" s="153"/>
      <c r="AV1490" s="153"/>
      <c r="AW1490" s="153"/>
      <c r="AX1490" s="153"/>
      <c r="AY1490" s="153"/>
      <c r="AZ1490" s="153"/>
      <c r="BA1490" s="153"/>
      <c r="BB1490" s="153"/>
      <c r="BC1490" s="153"/>
      <c r="BD1490" s="153"/>
      <c r="BE1490" s="153"/>
      <c r="BF1490" s="153">
        <v>480</v>
      </c>
      <c r="BG1490" s="223">
        <f t="shared" si="615"/>
        <v>480</v>
      </c>
      <c r="BH1490" s="224">
        <f t="shared" si="625"/>
        <v>8</v>
      </c>
      <c r="BI1490" s="225">
        <f t="shared" si="617"/>
        <v>0</v>
      </c>
      <c r="BJ1490" s="225">
        <f t="shared" si="618"/>
        <v>0</v>
      </c>
      <c r="BK1490" s="226">
        <f t="shared" si="619"/>
        <v>0</v>
      </c>
      <c r="BL1490" s="226">
        <f t="shared" si="620"/>
        <v>0</v>
      </c>
      <c r="BM1490" s="226">
        <f t="shared" si="608"/>
        <v>0</v>
      </c>
      <c r="BN1490" s="237">
        <f t="shared" si="621"/>
        <v>8</v>
      </c>
      <c r="BO1490" s="237">
        <f t="shared" si="622"/>
        <v>0</v>
      </c>
      <c r="BP1490" s="237">
        <f t="shared" si="623"/>
        <v>0</v>
      </c>
      <c r="BQ1490" s="238">
        <f t="shared" si="624"/>
        <v>0</v>
      </c>
      <c r="BW1490" s="153">
        <f t="shared" si="616"/>
        <v>0</v>
      </c>
    </row>
    <row r="1491" spans="1:75">
      <c r="A1491" s="170">
        <v>1546</v>
      </c>
      <c r="B1491" s="171">
        <v>46074</v>
      </c>
      <c r="C1491" s="153" t="s">
        <v>97</v>
      </c>
      <c r="D1491" s="130" t="str">
        <f t="shared" si="611"/>
        <v>EG</v>
      </c>
      <c r="E1491" s="172" t="s">
        <v>125</v>
      </c>
      <c r="F1491" s="172"/>
      <c r="G1491" s="173"/>
      <c r="H1491" s="173"/>
      <c r="I1491" s="173"/>
      <c r="J1491" s="105"/>
      <c r="K1491" s="197" t="e">
        <f>VLOOKUP(J1491,'[3]Item List (3)'!A$1:B$110000,2,FALSE)</f>
        <v>#N/A</v>
      </c>
      <c r="L1491" s="105"/>
      <c r="M1491" s="198" t="str">
        <f t="shared" si="603"/>
        <v>IR</v>
      </c>
      <c r="N1491" s="153"/>
      <c r="O1491" s="199" t="str">
        <f t="shared" si="612"/>
        <v/>
      </c>
      <c r="P1491" s="153"/>
      <c r="Q1491" s="153"/>
      <c r="R1491" s="153"/>
      <c r="S1491" s="153"/>
      <c r="T1491" s="153"/>
      <c r="U1491" s="209">
        <f t="shared" si="626"/>
        <v>0</v>
      </c>
      <c r="V1491" s="153"/>
      <c r="W1491" s="153"/>
      <c r="X1491" s="153"/>
      <c r="Y1491" s="153"/>
      <c r="Z1491" s="153"/>
      <c r="AA1491" s="153"/>
      <c r="AB1491" s="153"/>
      <c r="AC1491" s="153"/>
      <c r="AD1491" s="153"/>
      <c r="AE1491" s="153"/>
      <c r="AF1491" s="153"/>
      <c r="AG1491" s="153"/>
      <c r="AH1491" s="153"/>
      <c r="AI1491" s="153"/>
      <c r="AJ1491" s="153"/>
      <c r="AK1491" s="153"/>
      <c r="AL1491" s="153"/>
      <c r="AM1491" s="153"/>
      <c r="AN1491" s="153"/>
      <c r="AO1491" s="153"/>
      <c r="AP1491" s="153"/>
      <c r="AQ1491" s="153"/>
      <c r="AR1491" s="153">
        <v>480</v>
      </c>
      <c r="AS1491" s="153"/>
      <c r="AT1491" s="153"/>
      <c r="AU1491" s="153"/>
      <c r="AV1491" s="153"/>
      <c r="AW1491" s="153"/>
      <c r="AX1491" s="153"/>
      <c r="AY1491" s="153"/>
      <c r="AZ1491" s="153"/>
      <c r="BA1491" s="153"/>
      <c r="BB1491" s="153"/>
      <c r="BC1491" s="153"/>
      <c r="BD1491" s="153"/>
      <c r="BE1491" s="153"/>
      <c r="BF1491" s="153"/>
      <c r="BG1491" s="223">
        <f t="shared" si="615"/>
        <v>480</v>
      </c>
      <c r="BH1491" s="224">
        <f t="shared" si="625"/>
        <v>8</v>
      </c>
      <c r="BI1491" s="225">
        <f t="shared" si="617"/>
        <v>0</v>
      </c>
      <c r="BJ1491" s="225">
        <f t="shared" si="618"/>
        <v>0</v>
      </c>
      <c r="BK1491" s="226">
        <f t="shared" si="619"/>
        <v>0</v>
      </c>
      <c r="BL1491" s="226">
        <f t="shared" si="620"/>
        <v>0</v>
      </c>
      <c r="BM1491" s="226">
        <f t="shared" si="608"/>
        <v>0</v>
      </c>
      <c r="BN1491" s="237">
        <f t="shared" si="621"/>
        <v>0</v>
      </c>
      <c r="BO1491" s="237">
        <f t="shared" si="622"/>
        <v>0</v>
      </c>
      <c r="BP1491" s="237">
        <f t="shared" si="623"/>
        <v>8</v>
      </c>
      <c r="BQ1491" s="238">
        <f t="shared" si="624"/>
        <v>0</v>
      </c>
      <c r="BW1491" s="153">
        <f t="shared" si="616"/>
        <v>0</v>
      </c>
    </row>
    <row r="1492" spans="1:75">
      <c r="A1492" s="170">
        <v>1547</v>
      </c>
      <c r="B1492" s="171">
        <v>46074</v>
      </c>
      <c r="C1492" s="153" t="s">
        <v>99</v>
      </c>
      <c r="D1492" s="130" t="str">
        <f t="shared" si="611"/>
        <v>EG</v>
      </c>
      <c r="E1492" s="172" t="s">
        <v>125</v>
      </c>
      <c r="F1492" s="172"/>
      <c r="G1492" s="173"/>
      <c r="H1492" s="173"/>
      <c r="I1492" s="173"/>
      <c r="J1492" s="105"/>
      <c r="K1492" s="197" t="e">
        <f>VLOOKUP(J1492,'[3]Item List (3)'!A$1:B$110000,2,FALSE)</f>
        <v>#N/A</v>
      </c>
      <c r="L1492" s="105"/>
      <c r="M1492" s="198" t="str">
        <f t="shared" si="603"/>
        <v>IR</v>
      </c>
      <c r="N1492" s="153"/>
      <c r="O1492" s="199" t="str">
        <f t="shared" si="612"/>
        <v/>
      </c>
      <c r="P1492" s="153"/>
      <c r="Q1492" s="153"/>
      <c r="R1492" s="153"/>
      <c r="S1492" s="153"/>
      <c r="T1492" s="153"/>
      <c r="U1492" s="209">
        <f t="shared" si="626"/>
        <v>0</v>
      </c>
      <c r="V1492" s="153"/>
      <c r="W1492" s="153"/>
      <c r="X1492" s="153"/>
      <c r="Y1492" s="153"/>
      <c r="Z1492" s="153"/>
      <c r="AA1492" s="153"/>
      <c r="AB1492" s="153"/>
      <c r="AC1492" s="153"/>
      <c r="AD1492" s="153"/>
      <c r="AE1492" s="153"/>
      <c r="AF1492" s="153"/>
      <c r="AG1492" s="153"/>
      <c r="AH1492" s="153"/>
      <c r="AI1492" s="153"/>
      <c r="AJ1492" s="153"/>
      <c r="AK1492" s="153"/>
      <c r="AL1492" s="153"/>
      <c r="AM1492" s="153"/>
      <c r="AN1492" s="153"/>
      <c r="AO1492" s="153"/>
      <c r="AP1492" s="153"/>
      <c r="AQ1492" s="153"/>
      <c r="AR1492" s="153"/>
      <c r="AS1492" s="153"/>
      <c r="AT1492" s="153"/>
      <c r="AU1492" s="153"/>
      <c r="AV1492" s="153"/>
      <c r="AW1492" s="153"/>
      <c r="AX1492" s="153"/>
      <c r="AY1492" s="153"/>
      <c r="AZ1492" s="153"/>
      <c r="BA1492" s="153"/>
      <c r="BB1492" s="153"/>
      <c r="BC1492" s="153"/>
      <c r="BD1492" s="153"/>
      <c r="BE1492" s="153"/>
      <c r="BF1492" s="153">
        <v>480</v>
      </c>
      <c r="BG1492" s="223">
        <f t="shared" si="615"/>
        <v>480</v>
      </c>
      <c r="BH1492" s="224">
        <f t="shared" si="625"/>
        <v>8</v>
      </c>
      <c r="BI1492" s="225">
        <f t="shared" si="617"/>
        <v>0</v>
      </c>
      <c r="BJ1492" s="225">
        <f t="shared" si="618"/>
        <v>0</v>
      </c>
      <c r="BK1492" s="226">
        <f t="shared" si="619"/>
        <v>0</v>
      </c>
      <c r="BL1492" s="226">
        <f t="shared" si="620"/>
        <v>0</v>
      </c>
      <c r="BM1492" s="226">
        <f t="shared" si="608"/>
        <v>0</v>
      </c>
      <c r="BN1492" s="237">
        <f t="shared" si="621"/>
        <v>8</v>
      </c>
      <c r="BO1492" s="237">
        <f t="shared" si="622"/>
        <v>0</v>
      </c>
      <c r="BP1492" s="237">
        <f t="shared" si="623"/>
        <v>0</v>
      </c>
      <c r="BQ1492" s="238">
        <f t="shared" si="624"/>
        <v>0</v>
      </c>
      <c r="BW1492" s="153">
        <f t="shared" si="616"/>
        <v>0</v>
      </c>
    </row>
    <row r="1493" spans="1:75">
      <c r="A1493" s="170">
        <v>1548</v>
      </c>
      <c r="B1493" s="171">
        <v>46074</v>
      </c>
      <c r="C1493" s="153" t="s">
        <v>97</v>
      </c>
      <c r="D1493" s="130" t="str">
        <f t="shared" si="611"/>
        <v>EG</v>
      </c>
      <c r="E1493" s="172" t="s">
        <v>128</v>
      </c>
      <c r="F1493" s="172" t="s">
        <v>129</v>
      </c>
      <c r="G1493" s="173" t="s">
        <v>124</v>
      </c>
      <c r="H1493" s="173" t="s">
        <v>157</v>
      </c>
      <c r="I1493" s="173"/>
      <c r="J1493" s="105">
        <v>101048</v>
      </c>
      <c r="K1493" s="197" t="str">
        <f>VLOOKUP(J1493,'[3]Item List (3)'!A$1:B$110000,2,FALSE)</f>
        <v>IR.3203 2RS</v>
      </c>
      <c r="L1493" s="105">
        <v>260120005</v>
      </c>
      <c r="M1493" s="198" t="str">
        <f t="shared" si="603"/>
        <v>IR</v>
      </c>
      <c r="N1493" s="153">
        <v>25</v>
      </c>
      <c r="O1493" s="199">
        <f t="shared" si="612"/>
        <v>144</v>
      </c>
      <c r="P1493" s="153">
        <v>1</v>
      </c>
      <c r="Q1493" s="153">
        <v>845</v>
      </c>
      <c r="R1493" s="153"/>
      <c r="S1493" s="153">
        <v>4</v>
      </c>
      <c r="T1493" s="153"/>
      <c r="U1493" s="209">
        <f t="shared" si="626"/>
        <v>849</v>
      </c>
      <c r="V1493" s="153">
        <v>360</v>
      </c>
      <c r="W1493" s="153">
        <v>120</v>
      </c>
      <c r="X1493" s="153"/>
      <c r="Y1493" s="153"/>
      <c r="Z1493" s="153"/>
      <c r="AA1493" s="153"/>
      <c r="AB1493" s="153"/>
      <c r="AC1493" s="153"/>
      <c r="AD1493" s="153"/>
      <c r="AE1493" s="153"/>
      <c r="AF1493" s="153"/>
      <c r="AG1493" s="153"/>
      <c r="AH1493" s="153"/>
      <c r="AI1493" s="153"/>
      <c r="AJ1493" s="153"/>
      <c r="AK1493" s="153"/>
      <c r="AL1493" s="153"/>
      <c r="AM1493" s="153"/>
      <c r="AN1493" s="153"/>
      <c r="AO1493" s="153"/>
      <c r="AP1493" s="153"/>
      <c r="AQ1493" s="153"/>
      <c r="AR1493" s="153"/>
      <c r="AS1493" s="153"/>
      <c r="AT1493" s="153"/>
      <c r="AU1493" s="153"/>
      <c r="AV1493" s="153"/>
      <c r="AW1493" s="153"/>
      <c r="AX1493" s="153"/>
      <c r="AY1493" s="153"/>
      <c r="AZ1493" s="153"/>
      <c r="BA1493" s="153"/>
      <c r="BB1493" s="153"/>
      <c r="BC1493" s="153"/>
      <c r="BD1493" s="153"/>
      <c r="BE1493" s="153"/>
      <c r="BF1493" s="153"/>
      <c r="BG1493" s="223">
        <f t="shared" si="615"/>
        <v>480</v>
      </c>
      <c r="BH1493" s="224">
        <f t="shared" si="625"/>
        <v>8</v>
      </c>
      <c r="BI1493" s="225">
        <f t="shared" si="617"/>
        <v>6</v>
      </c>
      <c r="BJ1493" s="225">
        <f t="shared" si="618"/>
        <v>75</v>
      </c>
      <c r="BK1493" s="226">
        <f t="shared" si="619"/>
        <v>98.2638888888889</v>
      </c>
      <c r="BL1493" s="226">
        <f t="shared" si="620"/>
        <v>99.5288574793875</v>
      </c>
      <c r="BM1493" s="226">
        <f t="shared" si="608"/>
        <v>73.3506944444444</v>
      </c>
      <c r="BN1493" s="237">
        <f t="shared" si="621"/>
        <v>2</v>
      </c>
      <c r="BO1493" s="237">
        <f t="shared" si="622"/>
        <v>864</v>
      </c>
      <c r="BP1493" s="237">
        <f t="shared" si="623"/>
        <v>0</v>
      </c>
      <c r="BQ1493" s="238">
        <f t="shared" si="624"/>
        <v>0</v>
      </c>
      <c r="BW1493" s="153">
        <f t="shared" si="616"/>
        <v>845</v>
      </c>
    </row>
    <row r="1494" spans="1:75">
      <c r="A1494" s="170">
        <v>1549</v>
      </c>
      <c r="B1494" s="171">
        <v>46074</v>
      </c>
      <c r="C1494" s="153" t="s">
        <v>99</v>
      </c>
      <c r="D1494" s="130" t="str">
        <f t="shared" si="611"/>
        <v>EG</v>
      </c>
      <c r="E1494" s="172" t="s">
        <v>128</v>
      </c>
      <c r="F1494" s="172" t="s">
        <v>129</v>
      </c>
      <c r="G1494" s="173" t="s">
        <v>157</v>
      </c>
      <c r="H1494" s="173"/>
      <c r="I1494" s="173"/>
      <c r="J1494" s="105">
        <v>101048</v>
      </c>
      <c r="K1494" s="197" t="str">
        <f>VLOOKUP(J1494,'[3]Item List (3)'!A$1:B$110000,2,FALSE)</f>
        <v>IR.3203 2RS</v>
      </c>
      <c r="L1494" s="105">
        <v>260120005</v>
      </c>
      <c r="M1494" s="198" t="str">
        <f t="shared" ref="M1494:M1557" si="627">IF((LEFT(J1494))="2",$L$2,$J$2)</f>
        <v>IR</v>
      </c>
      <c r="N1494" s="153">
        <v>25</v>
      </c>
      <c r="O1494" s="199">
        <f t="shared" si="612"/>
        <v>144</v>
      </c>
      <c r="P1494" s="153">
        <v>1</v>
      </c>
      <c r="Q1494" s="153">
        <v>425</v>
      </c>
      <c r="R1494" s="153"/>
      <c r="S1494" s="153"/>
      <c r="T1494" s="153"/>
      <c r="U1494" s="209">
        <f t="shared" si="626"/>
        <v>425</v>
      </c>
      <c r="V1494" s="153">
        <v>180</v>
      </c>
      <c r="W1494" s="153"/>
      <c r="X1494" s="153"/>
      <c r="Y1494" s="153"/>
      <c r="Z1494" s="153"/>
      <c r="AA1494" s="153"/>
      <c r="AB1494" s="153"/>
      <c r="AC1494" s="153"/>
      <c r="AD1494" s="153"/>
      <c r="AE1494" s="153"/>
      <c r="AF1494" s="153"/>
      <c r="AG1494" s="153"/>
      <c r="AH1494" s="153"/>
      <c r="AI1494" s="153"/>
      <c r="AJ1494" s="153"/>
      <c r="AK1494" s="153"/>
      <c r="AL1494" s="153"/>
      <c r="AM1494" s="153"/>
      <c r="AN1494" s="153"/>
      <c r="AO1494" s="153"/>
      <c r="AP1494" s="153"/>
      <c r="AQ1494" s="153"/>
      <c r="AR1494" s="153">
        <v>300</v>
      </c>
      <c r="AS1494" s="153"/>
      <c r="AT1494" s="153"/>
      <c r="AU1494" s="153"/>
      <c r="AV1494" s="153"/>
      <c r="AW1494" s="153"/>
      <c r="AX1494" s="153"/>
      <c r="AY1494" s="153"/>
      <c r="AZ1494" s="153"/>
      <c r="BA1494" s="153"/>
      <c r="BB1494" s="153"/>
      <c r="BC1494" s="153"/>
      <c r="BD1494" s="153"/>
      <c r="BE1494" s="153"/>
      <c r="BF1494" s="153"/>
      <c r="BG1494" s="223">
        <f t="shared" si="615"/>
        <v>480</v>
      </c>
      <c r="BH1494" s="224">
        <f t="shared" si="625"/>
        <v>8</v>
      </c>
      <c r="BI1494" s="225">
        <f t="shared" si="617"/>
        <v>3</v>
      </c>
      <c r="BJ1494" s="225">
        <f t="shared" si="618"/>
        <v>37.5</v>
      </c>
      <c r="BK1494" s="226">
        <f t="shared" si="619"/>
        <v>98.3796296296296</v>
      </c>
      <c r="BL1494" s="226">
        <f t="shared" si="620"/>
        <v>100</v>
      </c>
      <c r="BM1494" s="226">
        <f t="shared" si="608"/>
        <v>36.8923611111111</v>
      </c>
      <c r="BN1494" s="237">
        <f t="shared" si="621"/>
        <v>0</v>
      </c>
      <c r="BO1494" s="237">
        <f t="shared" si="622"/>
        <v>1152</v>
      </c>
      <c r="BP1494" s="237">
        <f t="shared" si="623"/>
        <v>5</v>
      </c>
      <c r="BQ1494" s="238">
        <f t="shared" si="624"/>
        <v>720</v>
      </c>
      <c r="BW1494" s="153">
        <f t="shared" si="616"/>
        <v>425</v>
      </c>
    </row>
    <row r="1495" spans="1:75">
      <c r="A1495" s="170">
        <v>1550</v>
      </c>
      <c r="B1495" s="171">
        <v>46074</v>
      </c>
      <c r="C1495" s="153" t="s">
        <v>97</v>
      </c>
      <c r="D1495" s="130" t="str">
        <f t="shared" si="611"/>
        <v>EG</v>
      </c>
      <c r="E1495" s="172" t="s">
        <v>131</v>
      </c>
      <c r="F1495" s="172" t="s">
        <v>129</v>
      </c>
      <c r="G1495" s="173" t="s">
        <v>157</v>
      </c>
      <c r="H1495" s="173" t="s">
        <v>105</v>
      </c>
      <c r="I1495" s="173" t="s">
        <v>186</v>
      </c>
      <c r="J1495" s="105">
        <v>104246</v>
      </c>
      <c r="K1495" s="197" t="str">
        <f>VLOOKUP(J1495,'[3]Item List (3)'!A$1:B$110000,2,FALSE)</f>
        <v>IN. 208</v>
      </c>
      <c r="L1495" s="105">
        <v>260129016</v>
      </c>
      <c r="M1495" s="198" t="str">
        <f t="shared" si="627"/>
        <v>IR</v>
      </c>
      <c r="N1495" s="153">
        <v>40</v>
      </c>
      <c r="O1495" s="199">
        <f t="shared" si="612"/>
        <v>90</v>
      </c>
      <c r="P1495" s="153">
        <v>1</v>
      </c>
      <c r="Q1495" s="153">
        <v>579</v>
      </c>
      <c r="R1495" s="153">
        <v>5</v>
      </c>
      <c r="S1495" s="153">
        <v>2</v>
      </c>
      <c r="T1495" s="153"/>
      <c r="U1495" s="209">
        <f t="shared" si="626"/>
        <v>581</v>
      </c>
      <c r="V1495" s="153">
        <v>420</v>
      </c>
      <c r="W1495" s="153"/>
      <c r="X1495" s="153">
        <v>60</v>
      </c>
      <c r="Y1495" s="153"/>
      <c r="Z1495" s="153"/>
      <c r="AA1495" s="153"/>
      <c r="AB1495" s="153"/>
      <c r="AC1495" s="153"/>
      <c r="AD1495" s="153"/>
      <c r="AE1495" s="153"/>
      <c r="AF1495" s="153"/>
      <c r="AG1495" s="153"/>
      <c r="AH1495" s="153"/>
      <c r="AI1495" s="153"/>
      <c r="AJ1495" s="153"/>
      <c r="AK1495" s="153"/>
      <c r="AL1495" s="153"/>
      <c r="AM1495" s="153"/>
      <c r="AN1495" s="153"/>
      <c r="AO1495" s="153"/>
      <c r="AP1495" s="153"/>
      <c r="AQ1495" s="153"/>
      <c r="AR1495" s="153"/>
      <c r="AS1495" s="153"/>
      <c r="AT1495" s="153"/>
      <c r="AU1495" s="153"/>
      <c r="AV1495" s="153"/>
      <c r="AW1495" s="153"/>
      <c r="AX1495" s="153"/>
      <c r="AY1495" s="153"/>
      <c r="AZ1495" s="153"/>
      <c r="BA1495" s="153"/>
      <c r="BB1495" s="153"/>
      <c r="BC1495" s="153"/>
      <c r="BD1495" s="153"/>
      <c r="BE1495" s="153"/>
      <c r="BF1495" s="153"/>
      <c r="BG1495" s="223">
        <f t="shared" si="615"/>
        <v>480</v>
      </c>
      <c r="BH1495" s="224">
        <f t="shared" si="625"/>
        <v>8</v>
      </c>
      <c r="BI1495" s="225">
        <f t="shared" si="617"/>
        <v>7</v>
      </c>
      <c r="BJ1495" s="225">
        <f t="shared" si="618"/>
        <v>87.5</v>
      </c>
      <c r="BK1495" s="226">
        <f t="shared" si="619"/>
        <v>92.2222222222222</v>
      </c>
      <c r="BL1495" s="226">
        <f t="shared" si="620"/>
        <v>98.7951807228916</v>
      </c>
      <c r="BM1495" s="226">
        <f t="shared" si="608"/>
        <v>79.7222222222222</v>
      </c>
      <c r="BN1495" s="237">
        <f t="shared" si="621"/>
        <v>0</v>
      </c>
      <c r="BO1495" s="237">
        <f t="shared" si="622"/>
        <v>720</v>
      </c>
      <c r="BP1495" s="237">
        <f t="shared" si="623"/>
        <v>1</v>
      </c>
      <c r="BQ1495" s="238">
        <f t="shared" si="624"/>
        <v>90</v>
      </c>
      <c r="BW1495" s="153">
        <f t="shared" si="616"/>
        <v>579</v>
      </c>
    </row>
    <row r="1496" spans="1:75">
      <c r="A1496" s="170">
        <v>1551</v>
      </c>
      <c r="B1496" s="171">
        <v>46074</v>
      </c>
      <c r="C1496" s="153" t="s">
        <v>99</v>
      </c>
      <c r="D1496" s="130" t="str">
        <f t="shared" si="611"/>
        <v>EG</v>
      </c>
      <c r="E1496" s="172" t="s">
        <v>131</v>
      </c>
      <c r="F1496" s="172" t="s">
        <v>129</v>
      </c>
      <c r="G1496" s="173" t="s">
        <v>186</v>
      </c>
      <c r="H1496" s="173"/>
      <c r="I1496" s="173"/>
      <c r="J1496" s="105">
        <v>104246</v>
      </c>
      <c r="K1496" s="197" t="str">
        <f>VLOOKUP(J1496,'[3]Item List (3)'!A$1:B$110000,2,FALSE)</f>
        <v>IN. 208</v>
      </c>
      <c r="L1496" s="105">
        <v>260129016</v>
      </c>
      <c r="M1496" s="198" t="str">
        <f t="shared" si="627"/>
        <v>IR</v>
      </c>
      <c r="N1496" s="153">
        <v>40</v>
      </c>
      <c r="O1496" s="199">
        <f t="shared" si="612"/>
        <v>90</v>
      </c>
      <c r="P1496" s="153">
        <v>1</v>
      </c>
      <c r="Q1496" s="153">
        <v>194</v>
      </c>
      <c r="R1496" s="153"/>
      <c r="S1496" s="153"/>
      <c r="T1496" s="153"/>
      <c r="U1496" s="209">
        <f t="shared" si="626"/>
        <v>194</v>
      </c>
      <c r="V1496" s="153">
        <v>135</v>
      </c>
      <c r="W1496" s="153"/>
      <c r="X1496" s="153"/>
      <c r="Y1496" s="153"/>
      <c r="Z1496" s="153"/>
      <c r="AA1496" s="153"/>
      <c r="AB1496" s="153"/>
      <c r="AC1496" s="153"/>
      <c r="AD1496" s="153"/>
      <c r="AE1496" s="153"/>
      <c r="AF1496" s="153"/>
      <c r="AG1496" s="153"/>
      <c r="AH1496" s="153"/>
      <c r="AI1496" s="153"/>
      <c r="AJ1496" s="153"/>
      <c r="AK1496" s="153"/>
      <c r="AL1496" s="153"/>
      <c r="AM1496" s="153"/>
      <c r="AN1496" s="153"/>
      <c r="AO1496" s="153"/>
      <c r="AP1496" s="153"/>
      <c r="AQ1496" s="153"/>
      <c r="AR1496" s="153">
        <v>345</v>
      </c>
      <c r="AS1496" s="153"/>
      <c r="AT1496" s="153"/>
      <c r="AU1496" s="153"/>
      <c r="AV1496" s="153"/>
      <c r="AW1496" s="153"/>
      <c r="AX1496" s="153"/>
      <c r="AY1496" s="153"/>
      <c r="AZ1496" s="153"/>
      <c r="BA1496" s="153"/>
      <c r="BB1496" s="153"/>
      <c r="BC1496" s="153"/>
      <c r="BD1496" s="153"/>
      <c r="BE1496" s="153"/>
      <c r="BF1496" s="153"/>
      <c r="BG1496" s="223">
        <f t="shared" si="615"/>
        <v>480</v>
      </c>
      <c r="BH1496" s="224">
        <f t="shared" si="625"/>
        <v>8</v>
      </c>
      <c r="BI1496" s="225">
        <f t="shared" si="617"/>
        <v>2.25</v>
      </c>
      <c r="BJ1496" s="225">
        <f t="shared" si="618"/>
        <v>28.125</v>
      </c>
      <c r="BK1496" s="226">
        <f t="shared" si="619"/>
        <v>95.8024691358025</v>
      </c>
      <c r="BL1496" s="226">
        <f t="shared" si="620"/>
        <v>100</v>
      </c>
      <c r="BM1496" s="226">
        <f t="shared" si="608"/>
        <v>26.9444444444444</v>
      </c>
      <c r="BN1496" s="237">
        <f t="shared" si="621"/>
        <v>0</v>
      </c>
      <c r="BO1496" s="237">
        <f t="shared" si="622"/>
        <v>720</v>
      </c>
      <c r="BP1496" s="237">
        <f t="shared" si="623"/>
        <v>5.75</v>
      </c>
      <c r="BQ1496" s="238">
        <f t="shared" si="624"/>
        <v>517.5</v>
      </c>
      <c r="BW1496" s="153">
        <f t="shared" si="616"/>
        <v>194</v>
      </c>
    </row>
    <row r="1497" spans="1:75">
      <c r="A1497" s="170">
        <v>1552</v>
      </c>
      <c r="B1497" s="171">
        <v>46074</v>
      </c>
      <c r="C1497" s="153" t="s">
        <v>97</v>
      </c>
      <c r="D1497" s="130" t="str">
        <f t="shared" si="611"/>
        <v>IG</v>
      </c>
      <c r="E1497" s="172" t="s">
        <v>132</v>
      </c>
      <c r="F1497" s="172" t="s">
        <v>134</v>
      </c>
      <c r="G1497" s="173" t="s">
        <v>187</v>
      </c>
      <c r="H1497" s="173" t="s">
        <v>147</v>
      </c>
      <c r="I1497" s="173"/>
      <c r="J1497" s="105">
        <v>104249</v>
      </c>
      <c r="K1497" s="197" t="str">
        <f>VLOOKUP(J1497,'[3]Item List (3)'!A$1:B$110000,2,FALSE)</f>
        <v>IW. BDA-4003</v>
      </c>
      <c r="L1497" s="105">
        <v>260120002</v>
      </c>
      <c r="M1497" s="198" t="str">
        <f t="shared" si="627"/>
        <v>IR</v>
      </c>
      <c r="N1497" s="153">
        <v>20</v>
      </c>
      <c r="O1497" s="199">
        <f t="shared" si="612"/>
        <v>180</v>
      </c>
      <c r="P1497" s="153">
        <v>1</v>
      </c>
      <c r="Q1497" s="153">
        <v>891</v>
      </c>
      <c r="R1497" s="153">
        <v>49</v>
      </c>
      <c r="S1497" s="153">
        <v>13</v>
      </c>
      <c r="T1497" s="153"/>
      <c r="U1497" s="209">
        <f t="shared" si="626"/>
        <v>904</v>
      </c>
      <c r="V1497" s="153">
        <v>385</v>
      </c>
      <c r="W1497" s="153"/>
      <c r="X1497" s="153"/>
      <c r="Y1497" s="153"/>
      <c r="Z1497" s="153"/>
      <c r="AA1497" s="153"/>
      <c r="AB1497" s="153"/>
      <c r="AC1497" s="153"/>
      <c r="AD1497" s="153"/>
      <c r="AE1497" s="153">
        <v>15</v>
      </c>
      <c r="AF1497" s="153"/>
      <c r="AG1497" s="153"/>
      <c r="AH1497" s="153"/>
      <c r="AI1497" s="153"/>
      <c r="AJ1497" s="153"/>
      <c r="AK1497" s="153"/>
      <c r="AL1497" s="153"/>
      <c r="AM1497" s="153"/>
      <c r="AN1497" s="153"/>
      <c r="AO1497" s="153"/>
      <c r="AP1497" s="153">
        <v>30</v>
      </c>
      <c r="AQ1497" s="153"/>
      <c r="AR1497" s="153"/>
      <c r="AS1497" s="153"/>
      <c r="AT1497" s="153"/>
      <c r="AU1497" s="153"/>
      <c r="AV1497" s="153"/>
      <c r="AW1497" s="153"/>
      <c r="AX1497" s="153"/>
      <c r="AY1497" s="153"/>
      <c r="AZ1497" s="153"/>
      <c r="BA1497" s="153"/>
      <c r="BB1497" s="153"/>
      <c r="BC1497" s="153">
        <v>45</v>
      </c>
      <c r="BD1497" s="153"/>
      <c r="BE1497" s="153">
        <v>5</v>
      </c>
      <c r="BF1497" s="153"/>
      <c r="BG1497" s="223">
        <f t="shared" si="615"/>
        <v>480</v>
      </c>
      <c r="BH1497" s="224">
        <f t="shared" si="625"/>
        <v>8</v>
      </c>
      <c r="BI1497" s="225">
        <f t="shared" si="617"/>
        <v>6.41666666666667</v>
      </c>
      <c r="BJ1497" s="225">
        <f t="shared" si="618"/>
        <v>80.2083333333333</v>
      </c>
      <c r="BK1497" s="226">
        <f t="shared" si="619"/>
        <v>78.2683982683983</v>
      </c>
      <c r="BL1497" s="226">
        <f t="shared" si="620"/>
        <v>93.141592920354</v>
      </c>
      <c r="BM1497" s="226">
        <f t="shared" si="608"/>
        <v>58.4722222222222</v>
      </c>
      <c r="BN1497" s="237">
        <f t="shared" si="621"/>
        <v>0.583333333333333</v>
      </c>
      <c r="BO1497" s="237">
        <f t="shared" si="622"/>
        <v>1335</v>
      </c>
      <c r="BP1497" s="237">
        <f t="shared" si="623"/>
        <v>1</v>
      </c>
      <c r="BQ1497" s="238">
        <f t="shared" si="624"/>
        <v>180</v>
      </c>
      <c r="BW1497" s="153">
        <f t="shared" si="616"/>
        <v>891</v>
      </c>
    </row>
    <row r="1498" spans="1:75">
      <c r="A1498" s="170">
        <v>1553</v>
      </c>
      <c r="B1498" s="171">
        <v>46074</v>
      </c>
      <c r="C1498" s="153" t="s">
        <v>99</v>
      </c>
      <c r="D1498" s="130" t="str">
        <f t="shared" si="611"/>
        <v>IG</v>
      </c>
      <c r="E1498" s="172" t="s">
        <v>132</v>
      </c>
      <c r="F1498" s="172" t="s">
        <v>134</v>
      </c>
      <c r="G1498" s="173" t="s">
        <v>148</v>
      </c>
      <c r="H1498" s="173"/>
      <c r="I1498" s="173"/>
      <c r="J1498" s="105">
        <v>104249</v>
      </c>
      <c r="K1498" s="197" t="str">
        <f>VLOOKUP(J1498,'[3]Item List (3)'!A$1:B$110000,2,FALSE)</f>
        <v>IW. BDA-4003</v>
      </c>
      <c r="L1498" s="105">
        <v>260120002</v>
      </c>
      <c r="M1498" s="198" t="str">
        <f t="shared" si="627"/>
        <v>IR</v>
      </c>
      <c r="N1498" s="153">
        <v>20</v>
      </c>
      <c r="O1498" s="199">
        <f t="shared" si="612"/>
        <v>180</v>
      </c>
      <c r="P1498" s="153">
        <v>1</v>
      </c>
      <c r="Q1498" s="153">
        <v>1364</v>
      </c>
      <c r="R1498" s="153">
        <v>8</v>
      </c>
      <c r="S1498" s="153">
        <v>15</v>
      </c>
      <c r="T1498" s="153">
        <v>1</v>
      </c>
      <c r="U1498" s="209">
        <f t="shared" si="626"/>
        <v>1380</v>
      </c>
      <c r="V1498" s="153">
        <v>470</v>
      </c>
      <c r="W1498" s="153"/>
      <c r="X1498" s="153"/>
      <c r="Y1498" s="153"/>
      <c r="Z1498" s="153"/>
      <c r="AA1498" s="153"/>
      <c r="AB1498" s="153"/>
      <c r="AC1498" s="153"/>
      <c r="AD1498" s="153"/>
      <c r="AE1498" s="153"/>
      <c r="AF1498" s="153"/>
      <c r="AG1498" s="153"/>
      <c r="AH1498" s="153"/>
      <c r="AI1498" s="153"/>
      <c r="AJ1498" s="153"/>
      <c r="AK1498" s="153"/>
      <c r="AL1498" s="153"/>
      <c r="AM1498" s="153"/>
      <c r="AN1498" s="153"/>
      <c r="AO1498" s="153"/>
      <c r="AP1498" s="153">
        <v>10</v>
      </c>
      <c r="AQ1498" s="153"/>
      <c r="AR1498" s="153"/>
      <c r="AS1498" s="153"/>
      <c r="AT1498" s="153"/>
      <c r="AU1498" s="153"/>
      <c r="AV1498" s="153"/>
      <c r="AW1498" s="153"/>
      <c r="AX1498" s="153"/>
      <c r="AY1498" s="153"/>
      <c r="AZ1498" s="153"/>
      <c r="BA1498" s="153"/>
      <c r="BB1498" s="153"/>
      <c r="BC1498" s="153"/>
      <c r="BD1498" s="153"/>
      <c r="BE1498" s="153"/>
      <c r="BF1498" s="153"/>
      <c r="BG1498" s="223">
        <f t="shared" si="615"/>
        <v>480</v>
      </c>
      <c r="BH1498" s="224">
        <f t="shared" si="625"/>
        <v>8</v>
      </c>
      <c r="BI1498" s="225">
        <f t="shared" si="617"/>
        <v>7.83333333333333</v>
      </c>
      <c r="BJ1498" s="225">
        <f t="shared" si="618"/>
        <v>97.9166666666667</v>
      </c>
      <c r="BK1498" s="226">
        <f t="shared" si="619"/>
        <v>97.8723404255319</v>
      </c>
      <c r="BL1498" s="226">
        <f t="shared" si="620"/>
        <v>98.2608695652174</v>
      </c>
      <c r="BM1498" s="226">
        <f t="shared" si="608"/>
        <v>94.1666666666667</v>
      </c>
      <c r="BN1498" s="237">
        <f t="shared" si="621"/>
        <v>0.166666666666667</v>
      </c>
      <c r="BO1498" s="237">
        <f t="shared" si="622"/>
        <v>1410</v>
      </c>
      <c r="BP1498" s="237">
        <f t="shared" si="623"/>
        <v>0</v>
      </c>
      <c r="BQ1498" s="238">
        <f t="shared" si="624"/>
        <v>0</v>
      </c>
      <c r="BR1498" s="140">
        <v>1</v>
      </c>
      <c r="BT1498" s="140">
        <v>1</v>
      </c>
      <c r="BU1498" s="141">
        <v>1</v>
      </c>
      <c r="BW1498" s="153">
        <f t="shared" si="616"/>
        <v>1364</v>
      </c>
    </row>
    <row r="1499" spans="1:75">
      <c r="A1499" s="170">
        <v>1554</v>
      </c>
      <c r="B1499" s="171">
        <v>46074</v>
      </c>
      <c r="C1499" s="153" t="s">
        <v>97</v>
      </c>
      <c r="D1499" s="130" t="str">
        <f t="shared" si="611"/>
        <v>IG</v>
      </c>
      <c r="E1499" s="172" t="s">
        <v>133</v>
      </c>
      <c r="F1499" s="172" t="s">
        <v>134</v>
      </c>
      <c r="G1499" s="173" t="s">
        <v>136</v>
      </c>
      <c r="H1499" s="173"/>
      <c r="I1499" s="173"/>
      <c r="J1499" s="105">
        <v>100742</v>
      </c>
      <c r="K1499" s="197" t="str">
        <f>VLOOKUP(J1499,'[3]Item List (3)'!A$1:B$110000,2,FALSE)</f>
        <v>IR.IR 32X41X28 </v>
      </c>
      <c r="L1499" s="105">
        <v>260127002</v>
      </c>
      <c r="M1499" s="198" t="str">
        <f t="shared" si="627"/>
        <v>IR</v>
      </c>
      <c r="N1499" s="153">
        <v>35</v>
      </c>
      <c r="O1499" s="199">
        <f t="shared" ref="O1499:O1536" si="628">IFERROR(3600/N1499,"")</f>
        <v>102.857142857143</v>
      </c>
      <c r="P1499" s="153">
        <v>1</v>
      </c>
      <c r="Q1499" s="153">
        <v>433</v>
      </c>
      <c r="R1499" s="153">
        <v>40</v>
      </c>
      <c r="S1499" s="153">
        <v>17</v>
      </c>
      <c r="T1499" s="153"/>
      <c r="U1499" s="209">
        <f t="shared" si="626"/>
        <v>450</v>
      </c>
      <c r="V1499" s="153">
        <v>450</v>
      </c>
      <c r="W1499" s="153"/>
      <c r="X1499" s="153"/>
      <c r="Y1499" s="153"/>
      <c r="Z1499" s="153">
        <v>10</v>
      </c>
      <c r="AA1499" s="153"/>
      <c r="AB1499" s="153"/>
      <c r="AC1499" s="153"/>
      <c r="AD1499" s="153"/>
      <c r="AE1499" s="153"/>
      <c r="AF1499" s="153"/>
      <c r="AG1499" s="153"/>
      <c r="AH1499" s="153"/>
      <c r="AI1499" s="153"/>
      <c r="AJ1499" s="153"/>
      <c r="AK1499" s="153"/>
      <c r="AL1499" s="153"/>
      <c r="AM1499" s="153"/>
      <c r="AN1499" s="153"/>
      <c r="AO1499" s="153"/>
      <c r="AP1499" s="153">
        <v>10</v>
      </c>
      <c r="AQ1499" s="153"/>
      <c r="AR1499" s="153"/>
      <c r="AS1499" s="153"/>
      <c r="AT1499" s="153"/>
      <c r="AU1499" s="153"/>
      <c r="AV1499" s="153"/>
      <c r="AW1499" s="153"/>
      <c r="AX1499" s="153"/>
      <c r="AY1499" s="153"/>
      <c r="AZ1499" s="153"/>
      <c r="BA1499" s="153"/>
      <c r="BB1499" s="153"/>
      <c r="BC1499" s="153">
        <v>10</v>
      </c>
      <c r="BD1499" s="153"/>
      <c r="BE1499" s="153"/>
      <c r="BF1499" s="153"/>
      <c r="BG1499" s="223">
        <f t="shared" si="615"/>
        <v>480</v>
      </c>
      <c r="BH1499" s="224">
        <f t="shared" si="625"/>
        <v>8</v>
      </c>
      <c r="BI1499" s="225">
        <f t="shared" si="617"/>
        <v>7.5</v>
      </c>
      <c r="BJ1499" s="225">
        <f t="shared" si="618"/>
        <v>93.75</v>
      </c>
      <c r="BK1499" s="226">
        <f t="shared" si="619"/>
        <v>58.3333333333333</v>
      </c>
      <c r="BL1499" s="226">
        <f t="shared" si="620"/>
        <v>87.3333333333333</v>
      </c>
      <c r="BM1499" s="226">
        <f t="shared" si="608"/>
        <v>47.7604166666667</v>
      </c>
      <c r="BN1499" s="237">
        <f t="shared" si="621"/>
        <v>0.166666666666667</v>
      </c>
      <c r="BO1499" s="237">
        <f t="shared" si="622"/>
        <v>805.714285714286</v>
      </c>
      <c r="BP1499" s="237">
        <f t="shared" si="623"/>
        <v>0.333333333333333</v>
      </c>
      <c r="BQ1499" s="238">
        <f t="shared" si="624"/>
        <v>34.2857142857143</v>
      </c>
      <c r="BW1499" s="153">
        <f t="shared" si="616"/>
        <v>433</v>
      </c>
    </row>
    <row r="1500" spans="1:75">
      <c r="A1500" s="170">
        <v>1555</v>
      </c>
      <c r="B1500" s="171">
        <v>46074</v>
      </c>
      <c r="C1500" s="153" t="s">
        <v>99</v>
      </c>
      <c r="D1500" s="130" t="str">
        <f t="shared" si="611"/>
        <v>IG</v>
      </c>
      <c r="E1500" s="172" t="s">
        <v>133</v>
      </c>
      <c r="F1500" s="172" t="s">
        <v>134</v>
      </c>
      <c r="G1500" s="173" t="s">
        <v>183</v>
      </c>
      <c r="H1500" s="173"/>
      <c r="I1500" s="173"/>
      <c r="J1500" s="105">
        <v>100742</v>
      </c>
      <c r="K1500" s="197" t="str">
        <f>VLOOKUP(J1500,'[3]Item List (3)'!A$1:B$110000,2,FALSE)</f>
        <v>IR.IR 32X41X28 </v>
      </c>
      <c r="L1500" s="105">
        <v>260127002</v>
      </c>
      <c r="M1500" s="198" t="str">
        <f t="shared" si="627"/>
        <v>IR</v>
      </c>
      <c r="N1500" s="153">
        <v>35</v>
      </c>
      <c r="O1500" s="199">
        <f t="shared" si="628"/>
        <v>102.857142857143</v>
      </c>
      <c r="P1500" s="153">
        <v>1</v>
      </c>
      <c r="Q1500" s="153">
        <v>299</v>
      </c>
      <c r="R1500" s="153">
        <v>51</v>
      </c>
      <c r="S1500" s="153">
        <v>13</v>
      </c>
      <c r="T1500" s="153"/>
      <c r="U1500" s="209">
        <f t="shared" si="626"/>
        <v>312</v>
      </c>
      <c r="V1500" s="153">
        <v>390</v>
      </c>
      <c r="W1500" s="153">
        <v>60</v>
      </c>
      <c r="X1500" s="153">
        <v>30</v>
      </c>
      <c r="Y1500" s="153"/>
      <c r="Z1500" s="153"/>
      <c r="AA1500" s="153"/>
      <c r="AB1500" s="153"/>
      <c r="AC1500" s="153"/>
      <c r="AD1500" s="153"/>
      <c r="AE1500" s="153"/>
      <c r="AF1500" s="153"/>
      <c r="AG1500" s="153"/>
      <c r="AH1500" s="153"/>
      <c r="AI1500" s="153"/>
      <c r="AJ1500" s="153"/>
      <c r="AK1500" s="153"/>
      <c r="AL1500" s="153"/>
      <c r="AM1500" s="153"/>
      <c r="AN1500" s="153"/>
      <c r="AO1500" s="153"/>
      <c r="AP1500" s="153"/>
      <c r="AQ1500" s="153"/>
      <c r="AR1500" s="153"/>
      <c r="AS1500" s="153"/>
      <c r="AT1500" s="153"/>
      <c r="AU1500" s="153"/>
      <c r="AV1500" s="153"/>
      <c r="AW1500" s="153"/>
      <c r="AX1500" s="153"/>
      <c r="AY1500" s="153"/>
      <c r="AZ1500" s="153"/>
      <c r="BA1500" s="153"/>
      <c r="BB1500" s="153"/>
      <c r="BC1500" s="153"/>
      <c r="BD1500" s="153"/>
      <c r="BE1500" s="153"/>
      <c r="BF1500" s="153"/>
      <c r="BG1500" s="223">
        <f t="shared" si="615"/>
        <v>480</v>
      </c>
      <c r="BH1500" s="224">
        <f t="shared" si="625"/>
        <v>8</v>
      </c>
      <c r="BI1500" s="225">
        <f t="shared" si="617"/>
        <v>6.5</v>
      </c>
      <c r="BJ1500" s="225">
        <f t="shared" si="618"/>
        <v>81.25</v>
      </c>
      <c r="BK1500" s="226">
        <f t="shared" si="619"/>
        <v>46.6666666666667</v>
      </c>
      <c r="BL1500" s="226">
        <f t="shared" si="620"/>
        <v>79.4871794871795</v>
      </c>
      <c r="BM1500" s="226">
        <f t="shared" si="608"/>
        <v>30.1388888888889</v>
      </c>
      <c r="BN1500" s="237">
        <f t="shared" si="621"/>
        <v>1</v>
      </c>
      <c r="BO1500" s="237">
        <f t="shared" si="622"/>
        <v>720</v>
      </c>
      <c r="BP1500" s="237">
        <f t="shared" si="623"/>
        <v>0.5</v>
      </c>
      <c r="BQ1500" s="238">
        <f t="shared" si="624"/>
        <v>51.4285714285714</v>
      </c>
      <c r="BW1500" s="153">
        <f t="shared" si="616"/>
        <v>299</v>
      </c>
    </row>
    <row r="1501" spans="1:75">
      <c r="A1501" s="170">
        <v>1556</v>
      </c>
      <c r="B1501" s="171">
        <v>46074</v>
      </c>
      <c r="C1501" s="153" t="s">
        <v>97</v>
      </c>
      <c r="D1501" s="130" t="str">
        <f t="shared" si="611"/>
        <v>IG</v>
      </c>
      <c r="E1501" s="172" t="s">
        <v>137</v>
      </c>
      <c r="F1501" s="172" t="s">
        <v>134</v>
      </c>
      <c r="G1501" s="173" t="s">
        <v>135</v>
      </c>
      <c r="H1501" s="173"/>
      <c r="I1501" s="173"/>
      <c r="J1501" s="105">
        <v>104246</v>
      </c>
      <c r="K1501" s="197" t="str">
        <f>VLOOKUP(J1501,'[3]Item List (3)'!A$1:B$110000,2,FALSE)</f>
        <v>IN. 208</v>
      </c>
      <c r="L1501" s="105">
        <v>260120003</v>
      </c>
      <c r="M1501" s="198" t="str">
        <f t="shared" si="627"/>
        <v>IR</v>
      </c>
      <c r="N1501" s="153">
        <v>25</v>
      </c>
      <c r="O1501" s="199">
        <f t="shared" si="628"/>
        <v>144</v>
      </c>
      <c r="P1501" s="153">
        <v>1</v>
      </c>
      <c r="Q1501" s="153">
        <v>410</v>
      </c>
      <c r="R1501" s="153">
        <v>49</v>
      </c>
      <c r="S1501" s="153">
        <v>26</v>
      </c>
      <c r="T1501" s="153"/>
      <c r="U1501" s="209">
        <f t="shared" si="626"/>
        <v>436</v>
      </c>
      <c r="V1501" s="153">
        <v>245</v>
      </c>
      <c r="W1501" s="153"/>
      <c r="X1501" s="153"/>
      <c r="Y1501" s="153"/>
      <c r="Z1501" s="153"/>
      <c r="AA1501" s="153"/>
      <c r="AB1501" s="153"/>
      <c r="AC1501" s="153">
        <v>105</v>
      </c>
      <c r="AD1501" s="153"/>
      <c r="AE1501" s="153">
        <v>5</v>
      </c>
      <c r="AF1501" s="153"/>
      <c r="AG1501" s="153"/>
      <c r="AH1501" s="153"/>
      <c r="AI1501" s="153"/>
      <c r="AJ1501" s="153"/>
      <c r="AK1501" s="153"/>
      <c r="AL1501" s="153"/>
      <c r="AM1501" s="153"/>
      <c r="AN1501" s="153"/>
      <c r="AO1501" s="153"/>
      <c r="AP1501" s="153">
        <v>10</v>
      </c>
      <c r="AQ1501" s="153"/>
      <c r="AR1501" s="153">
        <v>115</v>
      </c>
      <c r="AS1501" s="153"/>
      <c r="AT1501" s="153"/>
      <c r="AU1501" s="153"/>
      <c r="AV1501" s="153"/>
      <c r="AW1501" s="153"/>
      <c r="AX1501" s="153"/>
      <c r="AY1501" s="153"/>
      <c r="AZ1501" s="153"/>
      <c r="BA1501" s="153"/>
      <c r="BB1501" s="153"/>
      <c r="BC1501" s="153"/>
      <c r="BD1501" s="153"/>
      <c r="BE1501" s="153"/>
      <c r="BF1501" s="153"/>
      <c r="BG1501" s="223">
        <f t="shared" si="615"/>
        <v>480</v>
      </c>
      <c r="BH1501" s="224">
        <f t="shared" si="625"/>
        <v>8</v>
      </c>
      <c r="BI1501" s="225">
        <f t="shared" si="617"/>
        <v>4.08333333333333</v>
      </c>
      <c r="BJ1501" s="225">
        <f t="shared" si="618"/>
        <v>51.0416666666667</v>
      </c>
      <c r="BK1501" s="226">
        <f t="shared" si="619"/>
        <v>74.1496598639456</v>
      </c>
      <c r="BL1501" s="226">
        <f t="shared" si="620"/>
        <v>82.7981651376147</v>
      </c>
      <c r="BM1501" s="226">
        <f t="shared" ref="BM1501:BM1525" si="629">IFERROR((((BJ1501*BK1501*BL1501)/1000000)*100),0)</f>
        <v>31.3368055555556</v>
      </c>
      <c r="BN1501" s="237">
        <f t="shared" si="621"/>
        <v>0.166666666666667</v>
      </c>
      <c r="BO1501" s="237">
        <f t="shared" si="622"/>
        <v>1128</v>
      </c>
      <c r="BP1501" s="237">
        <f t="shared" si="623"/>
        <v>3.75</v>
      </c>
      <c r="BQ1501" s="238">
        <f t="shared" si="624"/>
        <v>540</v>
      </c>
      <c r="BW1501" s="153">
        <f t="shared" si="616"/>
        <v>410</v>
      </c>
    </row>
    <row r="1502" spans="1:75">
      <c r="A1502" s="170">
        <v>1557</v>
      </c>
      <c r="B1502" s="171">
        <v>46074</v>
      </c>
      <c r="C1502" s="153" t="s">
        <v>99</v>
      </c>
      <c r="D1502" s="130" t="str">
        <f t="shared" si="611"/>
        <v>IG</v>
      </c>
      <c r="E1502" s="172" t="s">
        <v>137</v>
      </c>
      <c r="F1502" s="172"/>
      <c r="G1502" s="173"/>
      <c r="H1502" s="173"/>
      <c r="I1502" s="173"/>
      <c r="J1502" s="105"/>
      <c r="K1502" s="197" t="e">
        <f>VLOOKUP(J1502,'[3]Item List (3)'!A$1:B$110000,2,FALSE)</f>
        <v>#N/A</v>
      </c>
      <c r="L1502" s="105"/>
      <c r="M1502" s="198" t="str">
        <f t="shared" si="627"/>
        <v>IR</v>
      </c>
      <c r="N1502" s="153"/>
      <c r="O1502" s="199" t="str">
        <f t="shared" si="628"/>
        <v/>
      </c>
      <c r="P1502" s="153"/>
      <c r="Q1502" s="153"/>
      <c r="R1502" s="153"/>
      <c r="S1502" s="153"/>
      <c r="T1502" s="153"/>
      <c r="U1502" s="209">
        <f t="shared" si="626"/>
        <v>0</v>
      </c>
      <c r="V1502" s="153"/>
      <c r="W1502" s="153"/>
      <c r="X1502" s="153"/>
      <c r="Y1502" s="153"/>
      <c r="Z1502" s="153"/>
      <c r="AA1502" s="153"/>
      <c r="AB1502" s="153"/>
      <c r="AC1502" s="153"/>
      <c r="AD1502" s="153"/>
      <c r="AE1502" s="153"/>
      <c r="AF1502" s="153"/>
      <c r="AG1502" s="153"/>
      <c r="AH1502" s="153"/>
      <c r="AI1502" s="153"/>
      <c r="AJ1502" s="153"/>
      <c r="AK1502" s="153"/>
      <c r="AL1502" s="153"/>
      <c r="AM1502" s="153"/>
      <c r="AN1502" s="153"/>
      <c r="AO1502" s="153"/>
      <c r="AP1502" s="153"/>
      <c r="AQ1502" s="153"/>
      <c r="AR1502" s="153"/>
      <c r="AS1502" s="153"/>
      <c r="AT1502" s="153"/>
      <c r="AU1502" s="153"/>
      <c r="AV1502" s="153"/>
      <c r="AW1502" s="153"/>
      <c r="AX1502" s="153"/>
      <c r="AY1502" s="153"/>
      <c r="AZ1502" s="153"/>
      <c r="BA1502" s="153"/>
      <c r="BB1502" s="153"/>
      <c r="BC1502" s="153"/>
      <c r="BD1502" s="153"/>
      <c r="BE1502" s="153"/>
      <c r="BF1502" s="153">
        <v>480</v>
      </c>
      <c r="BG1502" s="223">
        <f t="shared" si="615"/>
        <v>480</v>
      </c>
      <c r="BH1502" s="224">
        <f t="shared" si="625"/>
        <v>8</v>
      </c>
      <c r="BI1502" s="225">
        <f t="shared" si="617"/>
        <v>0</v>
      </c>
      <c r="BJ1502" s="225">
        <f t="shared" si="618"/>
        <v>0</v>
      </c>
      <c r="BK1502" s="226">
        <f t="shared" si="619"/>
        <v>0</v>
      </c>
      <c r="BL1502" s="226">
        <f t="shared" si="620"/>
        <v>0</v>
      </c>
      <c r="BM1502" s="226">
        <f t="shared" si="629"/>
        <v>0</v>
      </c>
      <c r="BN1502" s="237">
        <f t="shared" si="621"/>
        <v>8</v>
      </c>
      <c r="BO1502" s="237">
        <f t="shared" si="622"/>
        <v>0</v>
      </c>
      <c r="BP1502" s="237">
        <f t="shared" si="623"/>
        <v>0</v>
      </c>
      <c r="BQ1502" s="238">
        <f t="shared" si="624"/>
        <v>0</v>
      </c>
      <c r="BW1502" s="153">
        <f t="shared" si="616"/>
        <v>0</v>
      </c>
    </row>
    <row r="1503" s="129" customFormat="1" spans="1:75">
      <c r="A1503" s="170">
        <v>1558</v>
      </c>
      <c r="B1503" s="171">
        <v>46074</v>
      </c>
      <c r="C1503" s="153" t="s">
        <v>97</v>
      </c>
      <c r="D1503" s="130" t="str">
        <f t="shared" si="611"/>
        <v>IG</v>
      </c>
      <c r="E1503" s="172" t="s">
        <v>138</v>
      </c>
      <c r="F1503" s="172" t="s">
        <v>134</v>
      </c>
      <c r="G1503" s="173" t="s">
        <v>150</v>
      </c>
      <c r="H1503" s="173"/>
      <c r="I1503" s="173"/>
      <c r="J1503" s="105">
        <v>208497</v>
      </c>
      <c r="K1503" s="197" t="str">
        <f>VLOOKUP(J1503,'[3]Item List (3)'!A$1:B$110000,2,FALSE)</f>
        <v>NB.OR 95076 </v>
      </c>
      <c r="L1503" s="105">
        <v>260129019</v>
      </c>
      <c r="M1503" s="198" t="str">
        <f t="shared" si="627"/>
        <v>OR</v>
      </c>
      <c r="N1503" s="153">
        <v>35</v>
      </c>
      <c r="O1503" s="199">
        <f t="shared" si="628"/>
        <v>102.857142857143</v>
      </c>
      <c r="P1503" s="153">
        <v>1</v>
      </c>
      <c r="Q1503" s="153">
        <v>616</v>
      </c>
      <c r="R1503" s="153">
        <v>43</v>
      </c>
      <c r="S1503" s="153">
        <v>39</v>
      </c>
      <c r="T1503" s="153"/>
      <c r="U1503" s="209">
        <f t="shared" si="626"/>
        <v>655</v>
      </c>
      <c r="V1503" s="153">
        <v>465</v>
      </c>
      <c r="W1503" s="153"/>
      <c r="X1503" s="153"/>
      <c r="Y1503" s="153"/>
      <c r="Z1503" s="153"/>
      <c r="AA1503" s="153"/>
      <c r="AB1503" s="153"/>
      <c r="AC1503" s="153"/>
      <c r="AD1503" s="153"/>
      <c r="AE1503" s="153">
        <v>5</v>
      </c>
      <c r="AF1503" s="153"/>
      <c r="AG1503" s="153"/>
      <c r="AH1503" s="153"/>
      <c r="AI1503" s="153"/>
      <c r="AJ1503" s="153"/>
      <c r="AK1503" s="153"/>
      <c r="AL1503" s="153"/>
      <c r="AM1503" s="153"/>
      <c r="AN1503" s="153"/>
      <c r="AO1503" s="153"/>
      <c r="AP1503" s="153">
        <v>10</v>
      </c>
      <c r="AQ1503" s="153"/>
      <c r="AR1503" s="153"/>
      <c r="AS1503" s="153"/>
      <c r="AT1503" s="153"/>
      <c r="AU1503" s="153"/>
      <c r="AV1503" s="153"/>
      <c r="AW1503" s="153"/>
      <c r="AX1503" s="153"/>
      <c r="AY1503" s="153"/>
      <c r="AZ1503" s="153"/>
      <c r="BA1503" s="153"/>
      <c r="BB1503" s="153"/>
      <c r="BC1503" s="153"/>
      <c r="BD1503" s="153"/>
      <c r="BE1503" s="153"/>
      <c r="BF1503" s="153"/>
      <c r="BG1503" s="223">
        <f t="shared" si="615"/>
        <v>480</v>
      </c>
      <c r="BH1503" s="224">
        <f t="shared" si="625"/>
        <v>8</v>
      </c>
      <c r="BI1503" s="225">
        <f t="shared" si="617"/>
        <v>7.75</v>
      </c>
      <c r="BJ1503" s="225">
        <f t="shared" si="618"/>
        <v>96.875</v>
      </c>
      <c r="BK1503" s="226">
        <f t="shared" si="619"/>
        <v>82.168458781362</v>
      </c>
      <c r="BL1503" s="226">
        <f t="shared" si="620"/>
        <v>87.4809160305343</v>
      </c>
      <c r="BM1503" s="226">
        <f t="shared" si="629"/>
        <v>69.6354166666667</v>
      </c>
      <c r="BN1503" s="237">
        <f t="shared" si="621"/>
        <v>0.166666666666667</v>
      </c>
      <c r="BO1503" s="237">
        <f t="shared" si="622"/>
        <v>805.714285714286</v>
      </c>
      <c r="BP1503" s="237">
        <f t="shared" si="623"/>
        <v>0.0833333333333333</v>
      </c>
      <c r="BQ1503" s="238">
        <f t="shared" si="624"/>
        <v>8.57142857142857</v>
      </c>
      <c r="BR1503" s="140">
        <v>1</v>
      </c>
      <c r="BS1503" s="140"/>
      <c r="BT1503" s="140"/>
      <c r="BU1503" s="141"/>
      <c r="BV1503" s="140"/>
      <c r="BW1503" s="153">
        <f t="shared" si="616"/>
        <v>616</v>
      </c>
    </row>
    <row r="1504" spans="1:75">
      <c r="A1504" s="170">
        <v>1559</v>
      </c>
      <c r="B1504" s="171">
        <v>46074</v>
      </c>
      <c r="C1504" s="153" t="s">
        <v>99</v>
      </c>
      <c r="D1504" s="130" t="str">
        <f t="shared" si="611"/>
        <v>IG</v>
      </c>
      <c r="E1504" s="172" t="s">
        <v>138</v>
      </c>
      <c r="F1504" s="172" t="s">
        <v>134</v>
      </c>
      <c r="G1504" s="173" t="s">
        <v>130</v>
      </c>
      <c r="H1504" s="173"/>
      <c r="I1504" s="173"/>
      <c r="J1504" s="105">
        <v>208497</v>
      </c>
      <c r="K1504" s="197" t="str">
        <f>VLOOKUP(J1504,'[3]Item List (3)'!A$1:B$110000,2,FALSE)</f>
        <v>NB.OR 95076 </v>
      </c>
      <c r="L1504" s="105">
        <v>260129019</v>
      </c>
      <c r="M1504" s="198" t="str">
        <f t="shared" si="627"/>
        <v>OR</v>
      </c>
      <c r="N1504" s="153">
        <v>35</v>
      </c>
      <c r="O1504" s="199">
        <f t="shared" si="628"/>
        <v>102.857142857143</v>
      </c>
      <c r="P1504" s="153">
        <v>1</v>
      </c>
      <c r="Q1504" s="153">
        <v>131</v>
      </c>
      <c r="R1504" s="153">
        <v>8</v>
      </c>
      <c r="S1504" s="153">
        <v>4</v>
      </c>
      <c r="T1504" s="153"/>
      <c r="U1504" s="209">
        <f t="shared" si="626"/>
        <v>135</v>
      </c>
      <c r="V1504" s="153">
        <v>110</v>
      </c>
      <c r="W1504" s="153"/>
      <c r="X1504" s="153"/>
      <c r="Y1504" s="153"/>
      <c r="Z1504" s="153"/>
      <c r="AA1504" s="153"/>
      <c r="AB1504" s="153"/>
      <c r="AC1504" s="153"/>
      <c r="AD1504" s="153"/>
      <c r="AE1504" s="153"/>
      <c r="AF1504" s="153"/>
      <c r="AG1504" s="153"/>
      <c r="AH1504" s="153"/>
      <c r="AI1504" s="153"/>
      <c r="AJ1504" s="153"/>
      <c r="AK1504" s="153"/>
      <c r="AL1504" s="153"/>
      <c r="AM1504" s="153"/>
      <c r="AN1504" s="153"/>
      <c r="AO1504" s="153"/>
      <c r="AP1504" s="153">
        <v>10</v>
      </c>
      <c r="AQ1504" s="153"/>
      <c r="AR1504" s="153">
        <v>360</v>
      </c>
      <c r="AS1504" s="153"/>
      <c r="AT1504" s="153"/>
      <c r="AU1504" s="153"/>
      <c r="AV1504" s="153"/>
      <c r="AW1504" s="153"/>
      <c r="AX1504" s="153"/>
      <c r="AY1504" s="153"/>
      <c r="AZ1504" s="153"/>
      <c r="BA1504" s="153"/>
      <c r="BB1504" s="153"/>
      <c r="BC1504" s="153"/>
      <c r="BD1504" s="153"/>
      <c r="BE1504" s="153"/>
      <c r="BF1504" s="153"/>
      <c r="BG1504" s="223">
        <f t="shared" si="615"/>
        <v>480</v>
      </c>
      <c r="BH1504" s="224">
        <f t="shared" si="625"/>
        <v>8</v>
      </c>
      <c r="BI1504" s="225">
        <f t="shared" si="617"/>
        <v>1.83333333333333</v>
      </c>
      <c r="BJ1504" s="225">
        <f t="shared" si="618"/>
        <v>22.9166666666667</v>
      </c>
      <c r="BK1504" s="226">
        <f t="shared" si="619"/>
        <v>71.5909090909091</v>
      </c>
      <c r="BL1504" s="226">
        <f t="shared" si="620"/>
        <v>91.1111111111111</v>
      </c>
      <c r="BM1504" s="226">
        <f t="shared" si="629"/>
        <v>14.9479166666667</v>
      </c>
      <c r="BN1504" s="237">
        <f t="shared" si="621"/>
        <v>0.166666666666667</v>
      </c>
      <c r="BO1504" s="237">
        <f t="shared" si="622"/>
        <v>805.714285714286</v>
      </c>
      <c r="BP1504" s="237">
        <f t="shared" si="623"/>
        <v>6</v>
      </c>
      <c r="BQ1504" s="238">
        <f t="shared" si="624"/>
        <v>617.142857142857</v>
      </c>
      <c r="BW1504" s="153">
        <f t="shared" si="616"/>
        <v>131</v>
      </c>
    </row>
    <row r="1505" spans="1:75">
      <c r="A1505" s="170">
        <v>1560</v>
      </c>
      <c r="B1505" s="171">
        <v>46074</v>
      </c>
      <c r="C1505" s="153" t="s">
        <v>97</v>
      </c>
      <c r="D1505" s="130" t="str">
        <f t="shared" si="611"/>
        <v>IG</v>
      </c>
      <c r="E1505" s="172" t="s">
        <v>139</v>
      </c>
      <c r="F1505" s="172" t="s">
        <v>134</v>
      </c>
      <c r="G1505" s="173" t="s">
        <v>123</v>
      </c>
      <c r="H1505" s="173"/>
      <c r="I1505" s="173"/>
      <c r="J1505" s="105">
        <v>200609.2</v>
      </c>
      <c r="K1505" s="197" t="str">
        <f>VLOOKUP(J1505,'[3]Item List (3)'!A$1:B$110000,2,FALSE)</f>
        <v>NF.OR 311 </v>
      </c>
      <c r="L1505" s="105">
        <v>260129008</v>
      </c>
      <c r="M1505" s="198" t="str">
        <f t="shared" si="627"/>
        <v>OR</v>
      </c>
      <c r="N1505" s="153">
        <v>70</v>
      </c>
      <c r="O1505" s="199">
        <f t="shared" si="628"/>
        <v>51.4285714285714</v>
      </c>
      <c r="P1505" s="153">
        <v>1</v>
      </c>
      <c r="Q1505" s="153">
        <v>235</v>
      </c>
      <c r="R1505" s="153">
        <v>36</v>
      </c>
      <c r="S1505" s="153">
        <v>2</v>
      </c>
      <c r="T1505" s="153"/>
      <c r="U1505" s="209">
        <f t="shared" si="626"/>
        <v>237</v>
      </c>
      <c r="V1505" s="153">
        <v>405</v>
      </c>
      <c r="W1505" s="153"/>
      <c r="X1505" s="153"/>
      <c r="Y1505" s="153"/>
      <c r="Z1505" s="153">
        <v>45</v>
      </c>
      <c r="AA1505" s="153"/>
      <c r="AB1505" s="153"/>
      <c r="AC1505" s="153"/>
      <c r="AD1505" s="153"/>
      <c r="AE1505" s="153"/>
      <c r="AF1505" s="153"/>
      <c r="AG1505" s="153"/>
      <c r="AH1505" s="153"/>
      <c r="AI1505" s="153"/>
      <c r="AJ1505" s="153"/>
      <c r="AK1505" s="153"/>
      <c r="AL1505" s="153"/>
      <c r="AM1505" s="153"/>
      <c r="AN1505" s="153"/>
      <c r="AO1505" s="153"/>
      <c r="AP1505" s="153">
        <v>30</v>
      </c>
      <c r="AQ1505" s="153"/>
      <c r="AR1505" s="153"/>
      <c r="AS1505" s="153"/>
      <c r="AT1505" s="153"/>
      <c r="AU1505" s="153"/>
      <c r="AV1505" s="153"/>
      <c r="AW1505" s="153"/>
      <c r="AX1505" s="153"/>
      <c r="AY1505" s="153"/>
      <c r="AZ1505" s="153"/>
      <c r="BA1505" s="153"/>
      <c r="BB1505" s="153"/>
      <c r="BC1505" s="153"/>
      <c r="BD1505" s="153"/>
      <c r="BE1505" s="153"/>
      <c r="BF1505" s="153"/>
      <c r="BG1505" s="223">
        <f t="shared" si="615"/>
        <v>480</v>
      </c>
      <c r="BH1505" s="224">
        <f t="shared" si="625"/>
        <v>8</v>
      </c>
      <c r="BI1505" s="225">
        <f t="shared" si="617"/>
        <v>6.75</v>
      </c>
      <c r="BJ1505" s="225">
        <f t="shared" si="618"/>
        <v>84.375</v>
      </c>
      <c r="BK1505" s="226">
        <f t="shared" si="619"/>
        <v>68.2716049382716</v>
      </c>
      <c r="BL1505" s="226">
        <f t="shared" si="620"/>
        <v>83.9662447257384</v>
      </c>
      <c r="BM1505" s="226">
        <f t="shared" si="629"/>
        <v>48.3680555555556</v>
      </c>
      <c r="BN1505" s="237">
        <f t="shared" si="621"/>
        <v>0.5</v>
      </c>
      <c r="BO1505" s="237">
        <f t="shared" si="622"/>
        <v>385.714285714286</v>
      </c>
      <c r="BP1505" s="237">
        <f t="shared" si="623"/>
        <v>0.75</v>
      </c>
      <c r="BQ1505" s="238">
        <f t="shared" si="624"/>
        <v>38.5714285714286</v>
      </c>
      <c r="BW1505" s="153">
        <f t="shared" si="616"/>
        <v>235</v>
      </c>
    </row>
    <row r="1506" spans="1:75">
      <c r="A1506" s="170">
        <v>1561</v>
      </c>
      <c r="B1506" s="171">
        <v>46074</v>
      </c>
      <c r="C1506" s="153" t="s">
        <v>99</v>
      </c>
      <c r="D1506" s="130" t="str">
        <f t="shared" si="611"/>
        <v>IG</v>
      </c>
      <c r="E1506" s="172" t="s">
        <v>139</v>
      </c>
      <c r="F1506" s="172" t="s">
        <v>134</v>
      </c>
      <c r="G1506" s="173" t="s">
        <v>155</v>
      </c>
      <c r="H1506" s="173"/>
      <c r="I1506" s="173"/>
      <c r="J1506" s="105">
        <v>200609.2</v>
      </c>
      <c r="K1506" s="197" t="str">
        <f>VLOOKUP(J1506,'[3]Item List (3)'!A$1:B$110000,2,FALSE)</f>
        <v>NF.OR 311 </v>
      </c>
      <c r="L1506" s="105">
        <v>260129008</v>
      </c>
      <c r="M1506" s="198" t="str">
        <f t="shared" si="627"/>
        <v>OR</v>
      </c>
      <c r="N1506" s="153">
        <v>70</v>
      </c>
      <c r="O1506" s="199">
        <f t="shared" si="628"/>
        <v>51.4285714285714</v>
      </c>
      <c r="P1506" s="153">
        <v>1</v>
      </c>
      <c r="Q1506" s="153">
        <v>230</v>
      </c>
      <c r="R1506" s="153">
        <v>20</v>
      </c>
      <c r="S1506" s="153">
        <v>3</v>
      </c>
      <c r="T1506" s="153"/>
      <c r="U1506" s="209">
        <f t="shared" si="626"/>
        <v>233</v>
      </c>
      <c r="V1506" s="153">
        <v>390</v>
      </c>
      <c r="W1506" s="153"/>
      <c r="X1506" s="153"/>
      <c r="Y1506" s="153"/>
      <c r="Z1506" s="153">
        <v>25</v>
      </c>
      <c r="AA1506" s="153">
        <v>10</v>
      </c>
      <c r="AB1506" s="153"/>
      <c r="AC1506" s="153"/>
      <c r="AD1506" s="153"/>
      <c r="AE1506" s="153"/>
      <c r="AF1506" s="153"/>
      <c r="AG1506" s="153">
        <v>40</v>
      </c>
      <c r="AH1506" s="153"/>
      <c r="AI1506" s="153"/>
      <c r="AJ1506" s="153"/>
      <c r="AK1506" s="153"/>
      <c r="AL1506" s="153"/>
      <c r="AM1506" s="153"/>
      <c r="AN1506" s="153"/>
      <c r="AO1506" s="153"/>
      <c r="AP1506" s="153"/>
      <c r="AQ1506" s="153"/>
      <c r="AR1506" s="153"/>
      <c r="AS1506" s="153"/>
      <c r="AT1506" s="153"/>
      <c r="AU1506" s="153"/>
      <c r="AV1506" s="153"/>
      <c r="AW1506" s="153"/>
      <c r="AX1506" s="153">
        <v>15</v>
      </c>
      <c r="AY1506" s="153"/>
      <c r="AZ1506" s="153"/>
      <c r="BA1506" s="153"/>
      <c r="BB1506" s="153"/>
      <c r="BC1506" s="153"/>
      <c r="BD1506" s="153"/>
      <c r="BE1506" s="153"/>
      <c r="BF1506" s="153"/>
      <c r="BG1506" s="223">
        <f t="shared" si="615"/>
        <v>480</v>
      </c>
      <c r="BH1506" s="224">
        <f t="shared" si="625"/>
        <v>8</v>
      </c>
      <c r="BI1506" s="225">
        <f t="shared" si="617"/>
        <v>6.5</v>
      </c>
      <c r="BJ1506" s="225">
        <f t="shared" si="618"/>
        <v>81.25</v>
      </c>
      <c r="BK1506" s="226">
        <f t="shared" si="619"/>
        <v>69.7008547008547</v>
      </c>
      <c r="BL1506" s="226">
        <f t="shared" si="620"/>
        <v>90.1287553648069</v>
      </c>
      <c r="BM1506" s="226">
        <f t="shared" si="629"/>
        <v>51.0416666666667</v>
      </c>
      <c r="BN1506" s="237">
        <f t="shared" si="621"/>
        <v>0</v>
      </c>
      <c r="BO1506" s="237">
        <f t="shared" si="622"/>
        <v>411.428571428571</v>
      </c>
      <c r="BP1506" s="237">
        <f t="shared" si="623"/>
        <v>1.5</v>
      </c>
      <c r="BQ1506" s="238">
        <f t="shared" si="624"/>
        <v>77.1428571428571</v>
      </c>
      <c r="BR1506" s="140">
        <v>1</v>
      </c>
      <c r="BT1506" s="140">
        <v>1</v>
      </c>
      <c r="BU1506" s="141">
        <v>1</v>
      </c>
      <c r="BW1506" s="153">
        <f t="shared" si="616"/>
        <v>230</v>
      </c>
    </row>
    <row r="1507" spans="1:75">
      <c r="A1507" s="170">
        <v>1562</v>
      </c>
      <c r="B1507" s="171">
        <v>46074</v>
      </c>
      <c r="C1507" s="153" t="s">
        <v>97</v>
      </c>
      <c r="D1507" s="130" t="str">
        <f t="shared" si="611"/>
        <v>IG</v>
      </c>
      <c r="E1507" s="172" t="s">
        <v>144</v>
      </c>
      <c r="F1507" s="172" t="s">
        <v>134</v>
      </c>
      <c r="G1507" s="173" t="s">
        <v>147</v>
      </c>
      <c r="H1507" s="173" t="s">
        <v>187</v>
      </c>
      <c r="I1507" s="173"/>
      <c r="J1507" s="105">
        <v>208246</v>
      </c>
      <c r="K1507" s="197" t="str">
        <f>VLOOKUP(J1507,'[3]Item List (3)'!A$1:B$110000,2,FALSE)</f>
        <v>OR. 208 YY2 </v>
      </c>
      <c r="L1507" s="105">
        <v>260129015</v>
      </c>
      <c r="M1507" s="198" t="str">
        <f t="shared" si="627"/>
        <v>OR</v>
      </c>
      <c r="N1507" s="153">
        <v>20</v>
      </c>
      <c r="O1507" s="199">
        <f t="shared" si="628"/>
        <v>180</v>
      </c>
      <c r="P1507" s="153">
        <v>1</v>
      </c>
      <c r="Q1507" s="153">
        <v>1254</v>
      </c>
      <c r="R1507" s="153">
        <v>2</v>
      </c>
      <c r="S1507" s="153"/>
      <c r="T1507" s="153"/>
      <c r="U1507" s="209">
        <f t="shared" si="626"/>
        <v>1254</v>
      </c>
      <c r="V1507" s="153">
        <v>460</v>
      </c>
      <c r="W1507" s="153"/>
      <c r="X1507" s="153"/>
      <c r="Y1507" s="153"/>
      <c r="Z1507" s="153"/>
      <c r="AA1507" s="153"/>
      <c r="AB1507" s="153"/>
      <c r="AC1507" s="153"/>
      <c r="AD1507" s="153"/>
      <c r="AE1507" s="153"/>
      <c r="AF1507" s="153"/>
      <c r="AG1507" s="153"/>
      <c r="AH1507" s="153"/>
      <c r="AI1507" s="153"/>
      <c r="AJ1507" s="153"/>
      <c r="AK1507" s="153"/>
      <c r="AL1507" s="153"/>
      <c r="AM1507" s="153"/>
      <c r="AN1507" s="153"/>
      <c r="AO1507" s="153"/>
      <c r="AP1507" s="153">
        <v>20</v>
      </c>
      <c r="AQ1507" s="153"/>
      <c r="AR1507" s="153"/>
      <c r="AS1507" s="153"/>
      <c r="AT1507" s="153"/>
      <c r="AU1507" s="153"/>
      <c r="AV1507" s="153"/>
      <c r="AW1507" s="153"/>
      <c r="AX1507" s="153"/>
      <c r="AY1507" s="153"/>
      <c r="AZ1507" s="153"/>
      <c r="BA1507" s="153"/>
      <c r="BB1507" s="153"/>
      <c r="BC1507" s="153"/>
      <c r="BD1507" s="153"/>
      <c r="BE1507" s="153"/>
      <c r="BF1507" s="153"/>
      <c r="BG1507" s="223">
        <f t="shared" si="615"/>
        <v>480</v>
      </c>
      <c r="BH1507" s="224">
        <f t="shared" si="625"/>
        <v>8</v>
      </c>
      <c r="BI1507" s="225">
        <f t="shared" si="617"/>
        <v>7.66666666666667</v>
      </c>
      <c r="BJ1507" s="225">
        <f t="shared" si="618"/>
        <v>95.8333333333333</v>
      </c>
      <c r="BK1507" s="226">
        <f t="shared" si="619"/>
        <v>90.8695652173913</v>
      </c>
      <c r="BL1507" s="226">
        <f t="shared" si="620"/>
        <v>99.8405103668262</v>
      </c>
      <c r="BM1507" s="226">
        <f t="shared" si="629"/>
        <v>86.9444444444444</v>
      </c>
      <c r="BN1507" s="237">
        <f t="shared" si="621"/>
        <v>0.333333333333333</v>
      </c>
      <c r="BO1507" s="237">
        <f t="shared" si="622"/>
        <v>1380</v>
      </c>
      <c r="BP1507" s="237">
        <f t="shared" si="623"/>
        <v>0</v>
      </c>
      <c r="BQ1507" s="238">
        <f t="shared" si="624"/>
        <v>0</v>
      </c>
      <c r="BW1507" s="153">
        <f t="shared" si="616"/>
        <v>1254</v>
      </c>
    </row>
    <row r="1508" spans="1:75">
      <c r="A1508" s="170">
        <v>1563</v>
      </c>
      <c r="B1508" s="171">
        <v>46074</v>
      </c>
      <c r="C1508" s="153" t="s">
        <v>99</v>
      </c>
      <c r="D1508" s="130" t="str">
        <f t="shared" si="611"/>
        <v>IG</v>
      </c>
      <c r="E1508" s="172" t="s">
        <v>144</v>
      </c>
      <c r="F1508" s="172" t="s">
        <v>134</v>
      </c>
      <c r="G1508" s="173" t="s">
        <v>145</v>
      </c>
      <c r="H1508" s="173"/>
      <c r="I1508" s="173"/>
      <c r="J1508" s="105">
        <v>208246</v>
      </c>
      <c r="K1508" s="197" t="str">
        <f>VLOOKUP(J1508,'[3]Item List (3)'!A$1:B$110000,2,FALSE)</f>
        <v>OR. 208 YY2 </v>
      </c>
      <c r="L1508" s="105">
        <v>260129015</v>
      </c>
      <c r="M1508" s="198" t="str">
        <f t="shared" si="627"/>
        <v>OR</v>
      </c>
      <c r="N1508" s="153">
        <v>20</v>
      </c>
      <c r="O1508" s="199">
        <f t="shared" si="628"/>
        <v>180</v>
      </c>
      <c r="P1508" s="153">
        <v>1</v>
      </c>
      <c r="Q1508" s="153">
        <v>409</v>
      </c>
      <c r="R1508" s="153">
        <v>9</v>
      </c>
      <c r="S1508" s="153">
        <v>8</v>
      </c>
      <c r="T1508" s="153"/>
      <c r="U1508" s="209">
        <f t="shared" si="626"/>
        <v>417</v>
      </c>
      <c r="V1508" s="153">
        <v>160</v>
      </c>
      <c r="W1508" s="153"/>
      <c r="X1508" s="153"/>
      <c r="Y1508" s="153"/>
      <c r="Z1508" s="153"/>
      <c r="AA1508" s="153"/>
      <c r="AB1508" s="153"/>
      <c r="AC1508" s="153"/>
      <c r="AD1508" s="153"/>
      <c r="AE1508" s="153"/>
      <c r="AF1508" s="153"/>
      <c r="AG1508" s="153"/>
      <c r="AH1508" s="153"/>
      <c r="AI1508" s="153"/>
      <c r="AJ1508" s="153"/>
      <c r="AK1508" s="153"/>
      <c r="AL1508" s="153"/>
      <c r="AM1508" s="153"/>
      <c r="AN1508" s="153"/>
      <c r="AO1508" s="153"/>
      <c r="AP1508" s="153">
        <v>20</v>
      </c>
      <c r="AQ1508" s="153"/>
      <c r="AR1508" s="153"/>
      <c r="AS1508" s="153"/>
      <c r="AT1508" s="153"/>
      <c r="AU1508" s="153"/>
      <c r="AV1508" s="153"/>
      <c r="AW1508" s="153"/>
      <c r="AX1508" s="153"/>
      <c r="AY1508" s="153"/>
      <c r="AZ1508" s="153"/>
      <c r="BA1508" s="153"/>
      <c r="BB1508" s="153"/>
      <c r="BC1508" s="153"/>
      <c r="BD1508" s="153"/>
      <c r="BE1508" s="153"/>
      <c r="BF1508" s="153"/>
      <c r="BG1508" s="223">
        <f t="shared" si="615"/>
        <v>180</v>
      </c>
      <c r="BH1508" s="224">
        <f t="shared" si="625"/>
        <v>3</v>
      </c>
      <c r="BI1508" s="225">
        <f t="shared" si="617"/>
        <v>2.66666666666667</v>
      </c>
      <c r="BJ1508" s="225">
        <f t="shared" si="618"/>
        <v>88.8888888888889</v>
      </c>
      <c r="BK1508" s="226">
        <f t="shared" si="619"/>
        <v>86.875</v>
      </c>
      <c r="BL1508" s="226">
        <f t="shared" si="620"/>
        <v>95.9232613908873</v>
      </c>
      <c r="BM1508" s="226">
        <f t="shared" si="629"/>
        <v>74.0740740740741</v>
      </c>
      <c r="BN1508" s="237">
        <f t="shared" si="621"/>
        <v>0.333333333333333</v>
      </c>
      <c r="BO1508" s="237">
        <f t="shared" si="622"/>
        <v>480</v>
      </c>
      <c r="BP1508" s="237">
        <f t="shared" si="623"/>
        <v>0</v>
      </c>
      <c r="BQ1508" s="238">
        <f t="shared" si="624"/>
        <v>0</v>
      </c>
      <c r="BW1508" s="153">
        <f t="shared" si="616"/>
        <v>409</v>
      </c>
    </row>
    <row r="1509" spans="1:75">
      <c r="A1509" s="170">
        <v>1564</v>
      </c>
      <c r="B1509" s="171">
        <v>46074</v>
      </c>
      <c r="C1509" s="153" t="s">
        <v>99</v>
      </c>
      <c r="D1509" s="130" t="str">
        <f t="shared" si="611"/>
        <v>IG</v>
      </c>
      <c r="E1509" s="172" t="s">
        <v>144</v>
      </c>
      <c r="F1509" s="172" t="s">
        <v>134</v>
      </c>
      <c r="G1509" s="173" t="s">
        <v>145</v>
      </c>
      <c r="H1509" s="173"/>
      <c r="I1509" s="173"/>
      <c r="J1509" s="105">
        <v>200261</v>
      </c>
      <c r="K1509" s="197" t="str">
        <f>VLOOKUP(J1509,'[3]Item List (3)'!A$1:B$110000,2,FALSE)</f>
        <v>OR.211 YY4 </v>
      </c>
      <c r="L1509" s="105">
        <v>260201002</v>
      </c>
      <c r="M1509" s="198" t="str">
        <f t="shared" si="627"/>
        <v>OR</v>
      </c>
      <c r="N1509" s="153">
        <v>25</v>
      </c>
      <c r="O1509" s="199">
        <f t="shared" si="628"/>
        <v>144</v>
      </c>
      <c r="P1509" s="153">
        <v>1</v>
      </c>
      <c r="Q1509" s="153">
        <v>107</v>
      </c>
      <c r="R1509" s="153">
        <v>21</v>
      </c>
      <c r="S1509" s="153">
        <v>2</v>
      </c>
      <c r="T1509" s="153"/>
      <c r="U1509" s="209">
        <f t="shared" si="626"/>
        <v>109</v>
      </c>
      <c r="V1509" s="153">
        <v>60</v>
      </c>
      <c r="W1509" s="153">
        <v>240</v>
      </c>
      <c r="X1509" s="153"/>
      <c r="Y1509" s="153"/>
      <c r="Z1509" s="153"/>
      <c r="AA1509" s="153"/>
      <c r="AB1509" s="153"/>
      <c r="AC1509" s="153"/>
      <c r="AD1509" s="153"/>
      <c r="AE1509" s="153"/>
      <c r="AF1509" s="153"/>
      <c r="AG1509" s="153"/>
      <c r="AH1509" s="153"/>
      <c r="AI1509" s="153"/>
      <c r="AJ1509" s="153"/>
      <c r="AK1509" s="153"/>
      <c r="AL1509" s="153"/>
      <c r="AM1509" s="153"/>
      <c r="AN1509" s="153"/>
      <c r="AO1509" s="153"/>
      <c r="AP1509" s="153"/>
      <c r="AQ1509" s="153"/>
      <c r="AR1509" s="153"/>
      <c r="AS1509" s="153"/>
      <c r="AT1509" s="153"/>
      <c r="AU1509" s="153"/>
      <c r="AV1509" s="153"/>
      <c r="AW1509" s="153"/>
      <c r="AX1509" s="153"/>
      <c r="AY1509" s="153"/>
      <c r="AZ1509" s="153"/>
      <c r="BA1509" s="153"/>
      <c r="BB1509" s="153"/>
      <c r="BC1509" s="153"/>
      <c r="BD1509" s="153"/>
      <c r="BE1509" s="153"/>
      <c r="BF1509" s="153"/>
      <c r="BG1509" s="223">
        <f t="shared" si="615"/>
        <v>300</v>
      </c>
      <c r="BH1509" s="224">
        <f t="shared" si="625"/>
        <v>5</v>
      </c>
      <c r="BI1509" s="225">
        <f t="shared" si="617"/>
        <v>1</v>
      </c>
      <c r="BJ1509" s="225">
        <f t="shared" si="618"/>
        <v>20</v>
      </c>
      <c r="BK1509" s="226">
        <f t="shared" si="619"/>
        <v>75.6944444444444</v>
      </c>
      <c r="BL1509" s="226">
        <f t="shared" si="620"/>
        <v>78.8990825688073</v>
      </c>
      <c r="BM1509" s="226">
        <f t="shared" si="629"/>
        <v>11.9444444444444</v>
      </c>
      <c r="BN1509" s="237">
        <f t="shared" si="621"/>
        <v>4</v>
      </c>
      <c r="BO1509" s="237">
        <f t="shared" si="622"/>
        <v>144</v>
      </c>
      <c r="BP1509" s="237">
        <f t="shared" si="623"/>
        <v>0</v>
      </c>
      <c r="BQ1509" s="238">
        <f t="shared" si="624"/>
        <v>0</v>
      </c>
      <c r="BW1509" s="153">
        <f t="shared" si="616"/>
        <v>107</v>
      </c>
    </row>
    <row r="1510" spans="1:75">
      <c r="A1510" s="170">
        <v>1565</v>
      </c>
      <c r="B1510" s="171">
        <v>46074</v>
      </c>
      <c r="C1510" s="153" t="s">
        <v>97</v>
      </c>
      <c r="D1510" s="130" t="str">
        <f t="shared" si="611"/>
        <v>IG</v>
      </c>
      <c r="E1510" s="172" t="s">
        <v>146</v>
      </c>
      <c r="F1510" s="172" t="s">
        <v>134</v>
      </c>
      <c r="G1510" s="173" t="s">
        <v>186</v>
      </c>
      <c r="H1510" s="173" t="s">
        <v>141</v>
      </c>
      <c r="I1510" s="173"/>
      <c r="J1510" s="105">
        <v>100261</v>
      </c>
      <c r="K1510" s="197" t="str">
        <f>VLOOKUP(J1510,'[3]Item List (3)'!A$1:B$110000,2,FALSE)</f>
        <v>IR. 211 YY4</v>
      </c>
      <c r="L1510" s="105">
        <v>260210004</v>
      </c>
      <c r="M1510" s="198" t="str">
        <f t="shared" si="627"/>
        <v>IR</v>
      </c>
      <c r="N1510" s="153">
        <v>30</v>
      </c>
      <c r="O1510" s="199">
        <f t="shared" si="628"/>
        <v>120</v>
      </c>
      <c r="P1510" s="153">
        <v>1</v>
      </c>
      <c r="Q1510" s="153">
        <v>663</v>
      </c>
      <c r="R1510" s="153">
        <v>26</v>
      </c>
      <c r="S1510" s="153">
        <v>3</v>
      </c>
      <c r="T1510" s="153">
        <v>89</v>
      </c>
      <c r="U1510" s="209">
        <f t="shared" si="626"/>
        <v>755</v>
      </c>
      <c r="V1510" s="153">
        <v>440</v>
      </c>
      <c r="W1510" s="153"/>
      <c r="X1510" s="153"/>
      <c r="Y1510" s="153"/>
      <c r="Z1510" s="153"/>
      <c r="AA1510" s="153"/>
      <c r="AB1510" s="153"/>
      <c r="AC1510" s="153"/>
      <c r="AD1510" s="153"/>
      <c r="AE1510" s="153"/>
      <c r="AF1510" s="153"/>
      <c r="AG1510" s="153"/>
      <c r="AH1510" s="153"/>
      <c r="AI1510" s="153"/>
      <c r="AJ1510" s="153"/>
      <c r="AK1510" s="153"/>
      <c r="AL1510" s="153"/>
      <c r="AM1510" s="153"/>
      <c r="AN1510" s="153"/>
      <c r="AO1510" s="153"/>
      <c r="AP1510" s="153">
        <v>20</v>
      </c>
      <c r="AQ1510" s="153"/>
      <c r="AR1510" s="153">
        <v>10</v>
      </c>
      <c r="AS1510" s="153"/>
      <c r="AT1510" s="153"/>
      <c r="AU1510" s="153"/>
      <c r="AV1510" s="153"/>
      <c r="AW1510" s="153"/>
      <c r="AX1510" s="153"/>
      <c r="AY1510" s="153"/>
      <c r="AZ1510" s="153"/>
      <c r="BA1510" s="153"/>
      <c r="BB1510" s="153"/>
      <c r="BC1510" s="153">
        <v>10</v>
      </c>
      <c r="BD1510" s="153"/>
      <c r="BE1510" s="153"/>
      <c r="BF1510" s="153"/>
      <c r="BG1510" s="223">
        <f t="shared" si="615"/>
        <v>480</v>
      </c>
      <c r="BH1510" s="224">
        <f t="shared" si="625"/>
        <v>8</v>
      </c>
      <c r="BI1510" s="225">
        <f t="shared" si="617"/>
        <v>7.33333333333333</v>
      </c>
      <c r="BJ1510" s="225">
        <f t="shared" si="618"/>
        <v>91.6666666666667</v>
      </c>
      <c r="BK1510" s="226">
        <f t="shared" si="619"/>
        <v>85.7954545454545</v>
      </c>
      <c r="BL1510" s="226">
        <f t="shared" si="620"/>
        <v>84.3708609271523</v>
      </c>
      <c r="BM1510" s="226">
        <f t="shared" si="629"/>
        <v>66.3541666666666</v>
      </c>
      <c r="BN1510" s="237">
        <f t="shared" si="621"/>
        <v>0.333333333333333</v>
      </c>
      <c r="BO1510" s="237">
        <f t="shared" si="622"/>
        <v>920</v>
      </c>
      <c r="BP1510" s="237">
        <f t="shared" si="623"/>
        <v>0.333333333333333</v>
      </c>
      <c r="BQ1510" s="238">
        <f t="shared" si="624"/>
        <v>40</v>
      </c>
      <c r="BW1510" s="153">
        <f t="shared" si="616"/>
        <v>663</v>
      </c>
    </row>
    <row r="1511" spans="1:75">
      <c r="A1511" s="170">
        <v>1566</v>
      </c>
      <c r="B1511" s="171">
        <v>46074</v>
      </c>
      <c r="C1511" s="153" t="s">
        <v>99</v>
      </c>
      <c r="D1511" s="130" t="str">
        <f t="shared" si="611"/>
        <v>IG</v>
      </c>
      <c r="E1511" s="172" t="s">
        <v>146</v>
      </c>
      <c r="F1511" s="172" t="s">
        <v>134</v>
      </c>
      <c r="G1511" s="173" t="s">
        <v>176</v>
      </c>
      <c r="H1511" s="173"/>
      <c r="I1511" s="173"/>
      <c r="J1511" s="105">
        <v>100261</v>
      </c>
      <c r="K1511" s="197" t="str">
        <f>VLOOKUP(J1511,'[3]Item List (3)'!A$1:B$110000,2,FALSE)</f>
        <v>IR. 211 YY4</v>
      </c>
      <c r="L1511" s="105">
        <v>260210004</v>
      </c>
      <c r="M1511" s="198" t="str">
        <f t="shared" si="627"/>
        <v>IR</v>
      </c>
      <c r="N1511" s="153">
        <v>30</v>
      </c>
      <c r="O1511" s="199">
        <f t="shared" si="628"/>
        <v>120</v>
      </c>
      <c r="P1511" s="153">
        <v>1</v>
      </c>
      <c r="Q1511" s="153">
        <v>654</v>
      </c>
      <c r="R1511" s="153">
        <v>8</v>
      </c>
      <c r="S1511" s="153">
        <v>5</v>
      </c>
      <c r="T1511" s="153">
        <v>100</v>
      </c>
      <c r="U1511" s="209">
        <f t="shared" si="626"/>
        <v>759</v>
      </c>
      <c r="V1511" s="153">
        <v>445</v>
      </c>
      <c r="W1511" s="153"/>
      <c r="X1511" s="153"/>
      <c r="Y1511" s="153"/>
      <c r="Z1511" s="153">
        <v>15</v>
      </c>
      <c r="AA1511" s="153"/>
      <c r="AB1511" s="153"/>
      <c r="AC1511" s="153"/>
      <c r="AD1511" s="153"/>
      <c r="AE1511" s="153"/>
      <c r="AF1511" s="153"/>
      <c r="AG1511" s="153"/>
      <c r="AH1511" s="153"/>
      <c r="AI1511" s="153"/>
      <c r="AJ1511" s="153"/>
      <c r="AK1511" s="153"/>
      <c r="AL1511" s="153"/>
      <c r="AM1511" s="153"/>
      <c r="AN1511" s="153"/>
      <c r="AO1511" s="153"/>
      <c r="AP1511" s="153">
        <v>20</v>
      </c>
      <c r="AQ1511" s="153"/>
      <c r="AR1511" s="153"/>
      <c r="AS1511" s="153"/>
      <c r="AT1511" s="153"/>
      <c r="AU1511" s="153"/>
      <c r="AV1511" s="153"/>
      <c r="AW1511" s="153"/>
      <c r="AX1511" s="153"/>
      <c r="AY1511" s="153"/>
      <c r="AZ1511" s="153"/>
      <c r="BA1511" s="153"/>
      <c r="BB1511" s="153"/>
      <c r="BC1511" s="153"/>
      <c r="BD1511" s="153"/>
      <c r="BE1511" s="153"/>
      <c r="BF1511" s="153"/>
      <c r="BG1511" s="223">
        <f t="shared" si="615"/>
        <v>480</v>
      </c>
      <c r="BH1511" s="224">
        <f t="shared" si="625"/>
        <v>8</v>
      </c>
      <c r="BI1511" s="225">
        <f t="shared" si="617"/>
        <v>7.41666666666667</v>
      </c>
      <c r="BJ1511" s="225">
        <f t="shared" si="618"/>
        <v>92.7083333333333</v>
      </c>
      <c r="BK1511" s="226">
        <f t="shared" si="619"/>
        <v>85.2808988764045</v>
      </c>
      <c r="BL1511" s="226">
        <f t="shared" si="620"/>
        <v>85.1119894598155</v>
      </c>
      <c r="BM1511" s="226">
        <f t="shared" si="629"/>
        <v>67.2916666666667</v>
      </c>
      <c r="BN1511" s="237">
        <f t="shared" si="621"/>
        <v>0.333333333333333</v>
      </c>
      <c r="BO1511" s="237">
        <f t="shared" si="622"/>
        <v>920</v>
      </c>
      <c r="BP1511" s="237">
        <f t="shared" si="623"/>
        <v>0.25</v>
      </c>
      <c r="BQ1511" s="238">
        <f t="shared" si="624"/>
        <v>30</v>
      </c>
      <c r="BW1511" s="153">
        <f t="shared" si="616"/>
        <v>654</v>
      </c>
    </row>
    <row r="1512" spans="1:75">
      <c r="A1512" s="170">
        <v>1567</v>
      </c>
      <c r="B1512" s="171">
        <v>46074</v>
      </c>
      <c r="C1512" s="153" t="s">
        <v>97</v>
      </c>
      <c r="D1512" s="130" t="str">
        <f t="shared" si="611"/>
        <v>IG</v>
      </c>
      <c r="E1512" s="172" t="s">
        <v>149</v>
      </c>
      <c r="F1512" s="172" t="s">
        <v>134</v>
      </c>
      <c r="G1512" s="173" t="s">
        <v>130</v>
      </c>
      <c r="H1512" s="173"/>
      <c r="I1512" s="173"/>
      <c r="J1512" s="105">
        <v>200827.1</v>
      </c>
      <c r="K1512" s="197" t="str">
        <f>VLOOKUP(J1512,'[3]Item List (3)'!A$1:B$110000,2,FALSE)</f>
        <v>MNA.OR 4020 </v>
      </c>
      <c r="L1512" s="105">
        <v>260116006</v>
      </c>
      <c r="M1512" s="198" t="str">
        <f t="shared" si="627"/>
        <v>OR</v>
      </c>
      <c r="N1512" s="153">
        <v>25</v>
      </c>
      <c r="O1512" s="199">
        <f t="shared" si="628"/>
        <v>144</v>
      </c>
      <c r="P1512" s="153">
        <v>1</v>
      </c>
      <c r="Q1512" s="153">
        <v>1004</v>
      </c>
      <c r="R1512" s="153">
        <v>3</v>
      </c>
      <c r="S1512" s="153">
        <v>4</v>
      </c>
      <c r="T1512" s="153"/>
      <c r="U1512" s="209">
        <f t="shared" ref="U1512:U1526" si="630">Q1512+S1512+T1512</f>
        <v>1008</v>
      </c>
      <c r="V1512" s="153">
        <v>445</v>
      </c>
      <c r="W1512" s="153"/>
      <c r="X1512" s="153"/>
      <c r="Y1512" s="153"/>
      <c r="Z1512" s="153"/>
      <c r="AA1512" s="153"/>
      <c r="AB1512" s="153"/>
      <c r="AC1512" s="153"/>
      <c r="AD1512" s="153"/>
      <c r="AE1512" s="153">
        <v>5</v>
      </c>
      <c r="AF1512" s="153"/>
      <c r="AG1512" s="153"/>
      <c r="AH1512" s="153"/>
      <c r="AI1512" s="153"/>
      <c r="AJ1512" s="153"/>
      <c r="AK1512" s="153"/>
      <c r="AL1512" s="153"/>
      <c r="AM1512" s="153"/>
      <c r="AN1512" s="153"/>
      <c r="AO1512" s="153"/>
      <c r="AP1512" s="153">
        <v>30</v>
      </c>
      <c r="AQ1512" s="153"/>
      <c r="AR1512" s="153"/>
      <c r="AS1512" s="153"/>
      <c r="AT1512" s="153"/>
      <c r="AU1512" s="153"/>
      <c r="AV1512" s="153"/>
      <c r="AW1512" s="153"/>
      <c r="AX1512" s="153"/>
      <c r="AY1512" s="153"/>
      <c r="AZ1512" s="153"/>
      <c r="BA1512" s="153"/>
      <c r="BB1512" s="153"/>
      <c r="BC1512" s="153"/>
      <c r="BD1512" s="153"/>
      <c r="BE1512" s="153"/>
      <c r="BF1512" s="153"/>
      <c r="BG1512" s="223">
        <f t="shared" si="615"/>
        <v>480</v>
      </c>
      <c r="BH1512" s="224">
        <f t="shared" si="625"/>
        <v>8</v>
      </c>
      <c r="BI1512" s="225">
        <f t="shared" si="617"/>
        <v>7.41666666666667</v>
      </c>
      <c r="BJ1512" s="225">
        <f t="shared" si="618"/>
        <v>92.7083333333333</v>
      </c>
      <c r="BK1512" s="226">
        <f t="shared" si="619"/>
        <v>94.3820224719101</v>
      </c>
      <c r="BL1512" s="226">
        <f t="shared" si="620"/>
        <v>99.3055555555556</v>
      </c>
      <c r="BM1512" s="226">
        <f t="shared" si="629"/>
        <v>86.8923611111111</v>
      </c>
      <c r="BN1512" s="237">
        <f t="shared" si="621"/>
        <v>0.5</v>
      </c>
      <c r="BO1512" s="237">
        <f t="shared" si="622"/>
        <v>1080</v>
      </c>
      <c r="BP1512" s="237">
        <f t="shared" si="623"/>
        <v>0.0833333333333334</v>
      </c>
      <c r="BQ1512" s="238">
        <f t="shared" si="624"/>
        <v>12</v>
      </c>
      <c r="BR1512" s="140">
        <v>1</v>
      </c>
      <c r="BW1512" s="153">
        <f t="shared" si="616"/>
        <v>1004</v>
      </c>
    </row>
    <row r="1513" spans="1:75">
      <c r="A1513" s="170">
        <v>1568</v>
      </c>
      <c r="B1513" s="171">
        <v>46074</v>
      </c>
      <c r="C1513" s="153" t="s">
        <v>99</v>
      </c>
      <c r="D1513" s="130" t="str">
        <f t="shared" si="611"/>
        <v>IG</v>
      </c>
      <c r="E1513" s="172" t="s">
        <v>149</v>
      </c>
      <c r="F1513" s="172" t="s">
        <v>134</v>
      </c>
      <c r="G1513" s="173" t="s">
        <v>162</v>
      </c>
      <c r="H1513" s="173"/>
      <c r="I1513" s="173"/>
      <c r="J1513" s="105">
        <v>200827.1</v>
      </c>
      <c r="K1513" s="197" t="str">
        <f>VLOOKUP(J1513,'[3]Item List (3)'!A$1:B$110000,2,FALSE)</f>
        <v>MNA.OR 4020 </v>
      </c>
      <c r="L1513" s="105">
        <v>260116006</v>
      </c>
      <c r="M1513" s="198" t="str">
        <f t="shared" si="627"/>
        <v>OR</v>
      </c>
      <c r="N1513" s="153">
        <v>25</v>
      </c>
      <c r="O1513" s="199">
        <f t="shared" si="628"/>
        <v>144</v>
      </c>
      <c r="P1513" s="153">
        <v>1</v>
      </c>
      <c r="Q1513" s="153">
        <v>1025</v>
      </c>
      <c r="R1513" s="153"/>
      <c r="S1513" s="153"/>
      <c r="T1513" s="153"/>
      <c r="U1513" s="209">
        <f t="shared" si="630"/>
        <v>1025</v>
      </c>
      <c r="V1513" s="153">
        <v>445</v>
      </c>
      <c r="W1513" s="153"/>
      <c r="X1513" s="153"/>
      <c r="Y1513" s="153"/>
      <c r="Z1513" s="153"/>
      <c r="AA1513" s="153"/>
      <c r="AB1513" s="153"/>
      <c r="AC1513" s="153"/>
      <c r="AD1513" s="153"/>
      <c r="AE1513" s="153">
        <v>10</v>
      </c>
      <c r="AF1513" s="153"/>
      <c r="AG1513" s="153"/>
      <c r="AH1513" s="153"/>
      <c r="AI1513" s="153"/>
      <c r="AJ1513" s="153"/>
      <c r="AK1513" s="153"/>
      <c r="AL1513" s="153"/>
      <c r="AM1513" s="153"/>
      <c r="AN1513" s="153"/>
      <c r="AO1513" s="153"/>
      <c r="AP1513" s="153">
        <v>20</v>
      </c>
      <c r="AQ1513" s="153"/>
      <c r="AR1513" s="153"/>
      <c r="AS1513" s="153"/>
      <c r="AT1513" s="153"/>
      <c r="AU1513" s="153"/>
      <c r="AV1513" s="153"/>
      <c r="AW1513" s="153"/>
      <c r="AX1513" s="153"/>
      <c r="AY1513" s="153"/>
      <c r="AZ1513" s="153"/>
      <c r="BA1513" s="153"/>
      <c r="BB1513" s="153"/>
      <c r="BC1513" s="153"/>
      <c r="BD1513" s="153"/>
      <c r="BE1513" s="153">
        <v>5</v>
      </c>
      <c r="BF1513" s="153"/>
      <c r="BG1513" s="223">
        <f t="shared" si="615"/>
        <v>480</v>
      </c>
      <c r="BH1513" s="224">
        <f t="shared" si="625"/>
        <v>8</v>
      </c>
      <c r="BI1513" s="225">
        <f t="shared" si="617"/>
        <v>7.41666666666667</v>
      </c>
      <c r="BJ1513" s="225">
        <f t="shared" si="618"/>
        <v>92.7083333333333</v>
      </c>
      <c r="BK1513" s="226">
        <f t="shared" si="619"/>
        <v>95.9737827715356</v>
      </c>
      <c r="BL1513" s="226">
        <f t="shared" si="620"/>
        <v>100</v>
      </c>
      <c r="BM1513" s="226">
        <f t="shared" si="629"/>
        <v>88.9756944444445</v>
      </c>
      <c r="BN1513" s="237">
        <f t="shared" si="621"/>
        <v>0.416666666666667</v>
      </c>
      <c r="BO1513" s="237">
        <f t="shared" si="622"/>
        <v>1092</v>
      </c>
      <c r="BP1513" s="237">
        <f t="shared" si="623"/>
        <v>0.166666666666667</v>
      </c>
      <c r="BQ1513" s="238">
        <f t="shared" si="624"/>
        <v>24</v>
      </c>
      <c r="BW1513" s="153">
        <f t="shared" si="616"/>
        <v>1025</v>
      </c>
    </row>
    <row r="1514" spans="1:75">
      <c r="A1514" s="170">
        <v>1569</v>
      </c>
      <c r="B1514" s="171">
        <v>46074</v>
      </c>
      <c r="C1514" s="153" t="s">
        <v>97</v>
      </c>
      <c r="D1514" s="130" t="str">
        <f t="shared" si="611"/>
        <v>IG</v>
      </c>
      <c r="E1514" s="172" t="s">
        <v>152</v>
      </c>
      <c r="F1514" s="172"/>
      <c r="G1514" s="173"/>
      <c r="H1514" s="173"/>
      <c r="I1514" s="173"/>
      <c r="J1514" s="105"/>
      <c r="K1514" s="197" t="e">
        <f>VLOOKUP(J1514,'[3]Item List (3)'!A$1:B$110000,2,FALSE)</f>
        <v>#N/A</v>
      </c>
      <c r="L1514" s="105"/>
      <c r="M1514" s="198" t="str">
        <f t="shared" si="627"/>
        <v>IR</v>
      </c>
      <c r="N1514" s="153"/>
      <c r="O1514" s="199" t="str">
        <f t="shared" si="628"/>
        <v/>
      </c>
      <c r="P1514" s="153"/>
      <c r="Q1514" s="153"/>
      <c r="R1514" s="153"/>
      <c r="S1514" s="153"/>
      <c r="T1514" s="153"/>
      <c r="U1514" s="209">
        <f t="shared" si="630"/>
        <v>0</v>
      </c>
      <c r="V1514" s="153"/>
      <c r="W1514" s="153"/>
      <c r="X1514" s="153"/>
      <c r="Y1514" s="153"/>
      <c r="Z1514" s="153"/>
      <c r="AA1514" s="153"/>
      <c r="AB1514" s="153"/>
      <c r="AC1514" s="153"/>
      <c r="AD1514" s="153"/>
      <c r="AE1514" s="153"/>
      <c r="AF1514" s="153"/>
      <c r="AG1514" s="153"/>
      <c r="AH1514" s="153"/>
      <c r="AI1514" s="153"/>
      <c r="AJ1514" s="153"/>
      <c r="AK1514" s="153"/>
      <c r="AL1514" s="153"/>
      <c r="AM1514" s="153"/>
      <c r="AN1514" s="153"/>
      <c r="AO1514" s="153"/>
      <c r="AP1514" s="153"/>
      <c r="AQ1514" s="153"/>
      <c r="AR1514" s="153">
        <v>480</v>
      </c>
      <c r="AS1514" s="153"/>
      <c r="AT1514" s="153"/>
      <c r="AU1514" s="153"/>
      <c r="AV1514" s="153"/>
      <c r="AW1514" s="153"/>
      <c r="AX1514" s="153"/>
      <c r="AY1514" s="153"/>
      <c r="AZ1514" s="153"/>
      <c r="BA1514" s="153"/>
      <c r="BB1514" s="153"/>
      <c r="BC1514" s="153"/>
      <c r="BD1514" s="153"/>
      <c r="BE1514" s="153"/>
      <c r="BF1514" s="153"/>
      <c r="BG1514" s="223">
        <f t="shared" si="615"/>
        <v>480</v>
      </c>
      <c r="BH1514" s="224">
        <f t="shared" si="625"/>
        <v>8</v>
      </c>
      <c r="BI1514" s="225">
        <f t="shared" si="617"/>
        <v>0</v>
      </c>
      <c r="BJ1514" s="225">
        <f t="shared" si="618"/>
        <v>0</v>
      </c>
      <c r="BK1514" s="226">
        <f t="shared" si="619"/>
        <v>0</v>
      </c>
      <c r="BL1514" s="226">
        <f t="shared" si="620"/>
        <v>0</v>
      </c>
      <c r="BM1514" s="226">
        <f t="shared" si="629"/>
        <v>0</v>
      </c>
      <c r="BN1514" s="237">
        <f t="shared" si="621"/>
        <v>0</v>
      </c>
      <c r="BO1514" s="237">
        <f t="shared" si="622"/>
        <v>0</v>
      </c>
      <c r="BP1514" s="237">
        <f t="shared" si="623"/>
        <v>8</v>
      </c>
      <c r="BQ1514" s="238">
        <f t="shared" si="624"/>
        <v>0</v>
      </c>
      <c r="BW1514" s="153">
        <f t="shared" si="616"/>
        <v>0</v>
      </c>
    </row>
    <row r="1515" spans="1:75">
      <c r="A1515" s="170">
        <v>1570</v>
      </c>
      <c r="B1515" s="171">
        <v>46074</v>
      </c>
      <c r="C1515" s="153" t="s">
        <v>99</v>
      </c>
      <c r="D1515" s="130" t="str">
        <f t="shared" si="611"/>
        <v>IG</v>
      </c>
      <c r="E1515" s="172" t="s">
        <v>152</v>
      </c>
      <c r="F1515" s="172" t="s">
        <v>134</v>
      </c>
      <c r="G1515" s="173" t="s">
        <v>185</v>
      </c>
      <c r="H1515" s="173" t="s">
        <v>183</v>
      </c>
      <c r="I1515" s="173"/>
      <c r="J1515" s="105">
        <v>101048</v>
      </c>
      <c r="K1515" s="197" t="str">
        <f>VLOOKUP(J1515,'[3]Item List (3)'!A$1:B$110000,2,FALSE)</f>
        <v>IR.3203 2RS</v>
      </c>
      <c r="L1515" s="105">
        <v>260120005</v>
      </c>
      <c r="M1515" s="198" t="str">
        <f t="shared" si="627"/>
        <v>IR</v>
      </c>
      <c r="N1515" s="153">
        <v>30</v>
      </c>
      <c r="O1515" s="199">
        <f t="shared" si="628"/>
        <v>120</v>
      </c>
      <c r="P1515" s="153">
        <v>1</v>
      </c>
      <c r="Q1515" s="153">
        <v>145</v>
      </c>
      <c r="R1515" s="153">
        <v>16</v>
      </c>
      <c r="S1515" s="153">
        <v>4</v>
      </c>
      <c r="T1515" s="153"/>
      <c r="U1515" s="209">
        <f t="shared" si="630"/>
        <v>149</v>
      </c>
      <c r="V1515" s="153">
        <v>150</v>
      </c>
      <c r="W1515" s="153">
        <v>300</v>
      </c>
      <c r="X1515" s="153">
        <v>15</v>
      </c>
      <c r="Y1515" s="153"/>
      <c r="Z1515" s="153"/>
      <c r="AA1515" s="153"/>
      <c r="AB1515" s="153"/>
      <c r="AC1515" s="153"/>
      <c r="AD1515" s="153"/>
      <c r="AE1515" s="153"/>
      <c r="AF1515" s="153"/>
      <c r="AG1515" s="153"/>
      <c r="AH1515" s="153"/>
      <c r="AI1515" s="153"/>
      <c r="AJ1515" s="153"/>
      <c r="AK1515" s="153"/>
      <c r="AL1515" s="153"/>
      <c r="AM1515" s="153"/>
      <c r="AN1515" s="153"/>
      <c r="AO1515" s="153"/>
      <c r="AP1515" s="153">
        <v>15</v>
      </c>
      <c r="AQ1515" s="153"/>
      <c r="AR1515" s="153"/>
      <c r="AS1515" s="153"/>
      <c r="AT1515" s="153"/>
      <c r="AU1515" s="153"/>
      <c r="AV1515" s="153"/>
      <c r="AW1515" s="153"/>
      <c r="AX1515" s="153"/>
      <c r="AY1515" s="153"/>
      <c r="AZ1515" s="153"/>
      <c r="BA1515" s="153"/>
      <c r="BB1515" s="153"/>
      <c r="BC1515" s="153"/>
      <c r="BD1515" s="153"/>
      <c r="BE1515" s="153"/>
      <c r="BF1515" s="153"/>
      <c r="BG1515" s="223">
        <f t="shared" si="615"/>
        <v>480</v>
      </c>
      <c r="BH1515" s="224">
        <f t="shared" si="625"/>
        <v>8</v>
      </c>
      <c r="BI1515" s="225">
        <f t="shared" si="617"/>
        <v>2.5</v>
      </c>
      <c r="BJ1515" s="225">
        <f t="shared" si="618"/>
        <v>31.25</v>
      </c>
      <c r="BK1515" s="226">
        <f t="shared" si="619"/>
        <v>49.6666666666667</v>
      </c>
      <c r="BL1515" s="226">
        <f t="shared" si="620"/>
        <v>86.5771812080537</v>
      </c>
      <c r="BM1515" s="226">
        <f t="shared" si="629"/>
        <v>13.4375</v>
      </c>
      <c r="BN1515" s="237">
        <f t="shared" si="621"/>
        <v>5.25</v>
      </c>
      <c r="BO1515" s="237">
        <f t="shared" si="622"/>
        <v>330</v>
      </c>
      <c r="BP1515" s="237">
        <f t="shared" si="623"/>
        <v>0.25</v>
      </c>
      <c r="BQ1515" s="238">
        <f t="shared" si="624"/>
        <v>30</v>
      </c>
      <c r="BW1515" s="153">
        <f t="shared" si="616"/>
        <v>145</v>
      </c>
    </row>
    <row r="1516" spans="1:75">
      <c r="A1516" s="170">
        <v>1571</v>
      </c>
      <c r="B1516" s="171">
        <v>46074</v>
      </c>
      <c r="C1516" s="153" t="s">
        <v>97</v>
      </c>
      <c r="D1516" s="130" t="str">
        <f t="shared" si="611"/>
        <v>IG</v>
      </c>
      <c r="E1516" s="172" t="s">
        <v>153</v>
      </c>
      <c r="F1516" s="172" t="s">
        <v>134</v>
      </c>
      <c r="G1516" s="173" t="s">
        <v>142</v>
      </c>
      <c r="H1516" s="173"/>
      <c r="I1516" s="173"/>
      <c r="J1516" s="105">
        <v>208417</v>
      </c>
      <c r="K1516" s="197" t="str">
        <f>VLOOKUP(J1516,'[3]Item List (3)'!A$1:B$110000,2,FALSE)</f>
        <v>JC.OR 8008 </v>
      </c>
      <c r="L1516" s="105">
        <v>260110013</v>
      </c>
      <c r="M1516" s="198" t="str">
        <f t="shared" si="627"/>
        <v>OR</v>
      </c>
      <c r="N1516" s="153">
        <v>30</v>
      </c>
      <c r="O1516" s="199">
        <f t="shared" si="628"/>
        <v>120</v>
      </c>
      <c r="P1516" s="153">
        <v>1</v>
      </c>
      <c r="Q1516" s="153">
        <v>381</v>
      </c>
      <c r="R1516" s="153">
        <v>13</v>
      </c>
      <c r="S1516" s="153">
        <v>8</v>
      </c>
      <c r="T1516" s="153"/>
      <c r="U1516" s="209">
        <f t="shared" si="630"/>
        <v>389</v>
      </c>
      <c r="V1516" s="153">
        <v>230</v>
      </c>
      <c r="W1516" s="153"/>
      <c r="X1516" s="153"/>
      <c r="Y1516" s="153"/>
      <c r="Z1516" s="153"/>
      <c r="AA1516" s="153"/>
      <c r="AB1516" s="153"/>
      <c r="AC1516" s="153">
        <v>10</v>
      </c>
      <c r="AD1516" s="153"/>
      <c r="AE1516" s="153"/>
      <c r="AF1516" s="153"/>
      <c r="AG1516" s="153"/>
      <c r="AH1516" s="153"/>
      <c r="AI1516" s="153"/>
      <c r="AJ1516" s="153"/>
      <c r="AK1516" s="153"/>
      <c r="AL1516" s="153"/>
      <c r="AM1516" s="153"/>
      <c r="AN1516" s="153"/>
      <c r="AO1516" s="153"/>
      <c r="AP1516" s="153">
        <v>20</v>
      </c>
      <c r="AQ1516" s="153"/>
      <c r="AR1516" s="153">
        <v>220</v>
      </c>
      <c r="AS1516" s="153"/>
      <c r="AT1516" s="153"/>
      <c r="AU1516" s="153"/>
      <c r="AV1516" s="153"/>
      <c r="AW1516" s="153"/>
      <c r="AX1516" s="153"/>
      <c r="AY1516" s="153"/>
      <c r="AZ1516" s="153"/>
      <c r="BA1516" s="153"/>
      <c r="BB1516" s="153"/>
      <c r="BC1516" s="153"/>
      <c r="BD1516" s="153"/>
      <c r="BE1516" s="153"/>
      <c r="BF1516" s="153"/>
      <c r="BG1516" s="223">
        <f t="shared" si="615"/>
        <v>480</v>
      </c>
      <c r="BH1516" s="224">
        <f t="shared" si="625"/>
        <v>8</v>
      </c>
      <c r="BI1516" s="225">
        <f t="shared" si="617"/>
        <v>3.83333333333333</v>
      </c>
      <c r="BJ1516" s="225">
        <f t="shared" si="618"/>
        <v>47.9166666666667</v>
      </c>
      <c r="BK1516" s="226">
        <f t="shared" si="619"/>
        <v>84.5652173913044</v>
      </c>
      <c r="BL1516" s="226">
        <f t="shared" si="620"/>
        <v>94.6015424164524</v>
      </c>
      <c r="BM1516" s="226">
        <f t="shared" si="629"/>
        <v>38.3333333333333</v>
      </c>
      <c r="BN1516" s="237">
        <f t="shared" si="621"/>
        <v>0.333333333333333</v>
      </c>
      <c r="BO1516" s="237">
        <f t="shared" si="622"/>
        <v>920</v>
      </c>
      <c r="BP1516" s="237">
        <f t="shared" si="623"/>
        <v>3.83333333333333</v>
      </c>
      <c r="BQ1516" s="238">
        <f t="shared" si="624"/>
        <v>460</v>
      </c>
      <c r="BW1516" s="153">
        <f t="shared" si="616"/>
        <v>381</v>
      </c>
    </row>
    <row r="1517" spans="1:75">
      <c r="A1517" s="170">
        <v>1572</v>
      </c>
      <c r="B1517" s="171">
        <v>46074</v>
      </c>
      <c r="C1517" s="153" t="s">
        <v>99</v>
      </c>
      <c r="D1517" s="130" t="str">
        <f t="shared" si="611"/>
        <v>IG</v>
      </c>
      <c r="E1517" s="172" t="s">
        <v>153</v>
      </c>
      <c r="F1517" s="172"/>
      <c r="G1517" s="173"/>
      <c r="H1517" s="173"/>
      <c r="I1517" s="173"/>
      <c r="J1517" s="105"/>
      <c r="K1517" s="197" t="e">
        <f>VLOOKUP(J1517,'[3]Item List (3)'!A$1:B$110000,2,FALSE)</f>
        <v>#N/A</v>
      </c>
      <c r="L1517" s="105"/>
      <c r="M1517" s="198" t="str">
        <f t="shared" si="627"/>
        <v>IR</v>
      </c>
      <c r="N1517" s="153"/>
      <c r="O1517" s="199" t="str">
        <f t="shared" si="628"/>
        <v/>
      </c>
      <c r="P1517" s="153"/>
      <c r="Q1517" s="153"/>
      <c r="R1517" s="153"/>
      <c r="S1517" s="153"/>
      <c r="T1517" s="153"/>
      <c r="U1517" s="209">
        <f t="shared" si="630"/>
        <v>0</v>
      </c>
      <c r="V1517" s="153"/>
      <c r="W1517" s="153"/>
      <c r="X1517" s="153"/>
      <c r="Y1517" s="153"/>
      <c r="Z1517" s="153"/>
      <c r="AA1517" s="153"/>
      <c r="AB1517" s="153"/>
      <c r="AC1517" s="153"/>
      <c r="AD1517" s="153"/>
      <c r="AE1517" s="153"/>
      <c r="AF1517" s="153"/>
      <c r="AG1517" s="153"/>
      <c r="AH1517" s="153"/>
      <c r="AI1517" s="153"/>
      <c r="AJ1517" s="153"/>
      <c r="AK1517" s="153"/>
      <c r="AL1517" s="153"/>
      <c r="AM1517" s="153"/>
      <c r="AN1517" s="153"/>
      <c r="AO1517" s="153"/>
      <c r="AP1517" s="153"/>
      <c r="AQ1517" s="153"/>
      <c r="AR1517" s="153">
        <v>480</v>
      </c>
      <c r="AS1517" s="153"/>
      <c r="AT1517" s="153"/>
      <c r="AU1517" s="153"/>
      <c r="AV1517" s="153"/>
      <c r="AW1517" s="153"/>
      <c r="AX1517" s="153"/>
      <c r="AY1517" s="153"/>
      <c r="AZ1517" s="153"/>
      <c r="BA1517" s="153"/>
      <c r="BB1517" s="153"/>
      <c r="BC1517" s="153"/>
      <c r="BD1517" s="153"/>
      <c r="BE1517" s="153"/>
      <c r="BF1517" s="153"/>
      <c r="BG1517" s="223">
        <f t="shared" si="615"/>
        <v>480</v>
      </c>
      <c r="BH1517" s="224">
        <f t="shared" si="625"/>
        <v>8</v>
      </c>
      <c r="BI1517" s="225">
        <f t="shared" si="617"/>
        <v>0</v>
      </c>
      <c r="BJ1517" s="225">
        <f t="shared" si="618"/>
        <v>0</v>
      </c>
      <c r="BK1517" s="226">
        <f t="shared" si="619"/>
        <v>0</v>
      </c>
      <c r="BL1517" s="226">
        <f t="shared" si="620"/>
        <v>0</v>
      </c>
      <c r="BM1517" s="226">
        <f t="shared" si="629"/>
        <v>0</v>
      </c>
      <c r="BN1517" s="237">
        <f t="shared" si="621"/>
        <v>0</v>
      </c>
      <c r="BO1517" s="237">
        <f t="shared" si="622"/>
        <v>0</v>
      </c>
      <c r="BP1517" s="237">
        <f t="shared" si="623"/>
        <v>8</v>
      </c>
      <c r="BQ1517" s="238">
        <f t="shared" si="624"/>
        <v>0</v>
      </c>
      <c r="BW1517" s="153">
        <f t="shared" si="616"/>
        <v>0</v>
      </c>
    </row>
    <row r="1518" spans="1:75">
      <c r="A1518" s="170">
        <v>1573</v>
      </c>
      <c r="B1518" s="171">
        <v>46074</v>
      </c>
      <c r="C1518" s="153" t="s">
        <v>97</v>
      </c>
      <c r="D1518" s="130" t="str">
        <f t="shared" si="611"/>
        <v>IG</v>
      </c>
      <c r="E1518" s="172" t="s">
        <v>156</v>
      </c>
      <c r="F1518" s="172"/>
      <c r="G1518" s="173"/>
      <c r="H1518" s="173"/>
      <c r="I1518" s="173"/>
      <c r="J1518" s="105"/>
      <c r="K1518" s="197" t="e">
        <f>VLOOKUP(J1518,'[3]Item List (3)'!A$1:B$110000,2,FALSE)</f>
        <v>#N/A</v>
      </c>
      <c r="L1518" s="105"/>
      <c r="M1518" s="198" t="str">
        <f t="shared" si="627"/>
        <v>IR</v>
      </c>
      <c r="N1518" s="153"/>
      <c r="O1518" s="199" t="str">
        <f t="shared" si="628"/>
        <v/>
      </c>
      <c r="P1518" s="153"/>
      <c r="Q1518" s="153"/>
      <c r="R1518" s="153"/>
      <c r="S1518" s="153"/>
      <c r="T1518" s="153"/>
      <c r="U1518" s="209">
        <f t="shared" si="630"/>
        <v>0</v>
      </c>
      <c r="V1518" s="153"/>
      <c r="W1518" s="153"/>
      <c r="X1518" s="153"/>
      <c r="Y1518" s="153"/>
      <c r="Z1518" s="153"/>
      <c r="AA1518" s="153"/>
      <c r="AB1518" s="153"/>
      <c r="AC1518" s="153"/>
      <c r="AD1518" s="153"/>
      <c r="AE1518" s="153"/>
      <c r="AF1518" s="153"/>
      <c r="AG1518" s="153"/>
      <c r="AH1518" s="153"/>
      <c r="AI1518" s="153"/>
      <c r="AJ1518" s="153"/>
      <c r="AK1518" s="153"/>
      <c r="AL1518" s="153"/>
      <c r="AM1518" s="153"/>
      <c r="AN1518" s="153"/>
      <c r="AO1518" s="153"/>
      <c r="AP1518" s="153"/>
      <c r="AQ1518" s="153"/>
      <c r="AR1518" s="153">
        <v>480</v>
      </c>
      <c r="AS1518" s="153"/>
      <c r="AT1518" s="153"/>
      <c r="AU1518" s="153"/>
      <c r="AV1518" s="153"/>
      <c r="AW1518" s="153"/>
      <c r="AX1518" s="153"/>
      <c r="AY1518" s="153"/>
      <c r="AZ1518" s="153"/>
      <c r="BA1518" s="153"/>
      <c r="BB1518" s="153"/>
      <c r="BC1518" s="153"/>
      <c r="BD1518" s="153"/>
      <c r="BE1518" s="153"/>
      <c r="BF1518" s="153"/>
      <c r="BG1518" s="223">
        <f t="shared" si="615"/>
        <v>480</v>
      </c>
      <c r="BH1518" s="224">
        <f t="shared" si="625"/>
        <v>8</v>
      </c>
      <c r="BI1518" s="225">
        <f t="shared" si="617"/>
        <v>0</v>
      </c>
      <c r="BJ1518" s="225">
        <f t="shared" si="618"/>
        <v>0</v>
      </c>
      <c r="BK1518" s="226">
        <f t="shared" si="619"/>
        <v>0</v>
      </c>
      <c r="BL1518" s="226">
        <f t="shared" si="620"/>
        <v>0</v>
      </c>
      <c r="BM1518" s="226">
        <f t="shared" si="629"/>
        <v>0</v>
      </c>
      <c r="BN1518" s="237">
        <f t="shared" si="621"/>
        <v>0</v>
      </c>
      <c r="BO1518" s="237">
        <f t="shared" si="622"/>
        <v>0</v>
      </c>
      <c r="BP1518" s="237">
        <f t="shared" si="623"/>
        <v>8</v>
      </c>
      <c r="BQ1518" s="238">
        <f t="shared" si="624"/>
        <v>0</v>
      </c>
      <c r="BW1518" s="153">
        <f t="shared" si="616"/>
        <v>0</v>
      </c>
    </row>
    <row r="1519" spans="1:75">
      <c r="A1519" s="170">
        <v>1574</v>
      </c>
      <c r="B1519" s="171">
        <v>46074</v>
      </c>
      <c r="C1519" s="153" t="s">
        <v>99</v>
      </c>
      <c r="D1519" s="130" t="str">
        <f t="shared" si="611"/>
        <v>IG</v>
      </c>
      <c r="E1519" s="172" t="s">
        <v>156</v>
      </c>
      <c r="F1519" s="172"/>
      <c r="G1519" s="173"/>
      <c r="H1519" s="173"/>
      <c r="I1519" s="173"/>
      <c r="J1519" s="105"/>
      <c r="K1519" s="197" t="e">
        <f>VLOOKUP(J1519,'[3]Item List (3)'!A$1:B$110000,2,FALSE)</f>
        <v>#N/A</v>
      </c>
      <c r="L1519" s="105"/>
      <c r="M1519" s="198" t="str">
        <f t="shared" si="627"/>
        <v>IR</v>
      </c>
      <c r="N1519" s="153"/>
      <c r="O1519" s="199" t="str">
        <f t="shared" si="628"/>
        <v/>
      </c>
      <c r="P1519" s="153"/>
      <c r="Q1519" s="153"/>
      <c r="R1519" s="153"/>
      <c r="S1519" s="153"/>
      <c r="T1519" s="153"/>
      <c r="U1519" s="209">
        <f t="shared" si="630"/>
        <v>0</v>
      </c>
      <c r="V1519" s="153"/>
      <c r="W1519" s="153"/>
      <c r="X1519" s="153"/>
      <c r="Y1519" s="153"/>
      <c r="Z1519" s="153"/>
      <c r="AA1519" s="153"/>
      <c r="AB1519" s="153"/>
      <c r="AC1519" s="153"/>
      <c r="AD1519" s="153"/>
      <c r="AE1519" s="153"/>
      <c r="AF1519" s="153"/>
      <c r="AG1519" s="153"/>
      <c r="AH1519" s="153"/>
      <c r="AI1519" s="153"/>
      <c r="AJ1519" s="153"/>
      <c r="AK1519" s="153"/>
      <c r="AL1519" s="153"/>
      <c r="AM1519" s="153"/>
      <c r="AN1519" s="153"/>
      <c r="AO1519" s="153"/>
      <c r="AP1519" s="153"/>
      <c r="AQ1519" s="153"/>
      <c r="AR1519" s="153"/>
      <c r="AS1519" s="153"/>
      <c r="AT1519" s="153"/>
      <c r="AU1519" s="153"/>
      <c r="AV1519" s="153"/>
      <c r="AW1519" s="153"/>
      <c r="AX1519" s="153"/>
      <c r="AY1519" s="153"/>
      <c r="AZ1519" s="153"/>
      <c r="BA1519" s="153"/>
      <c r="BB1519" s="153"/>
      <c r="BC1519" s="153"/>
      <c r="BD1519" s="153"/>
      <c r="BE1519" s="153"/>
      <c r="BF1519" s="153">
        <v>480</v>
      </c>
      <c r="BG1519" s="223">
        <f t="shared" si="615"/>
        <v>480</v>
      </c>
      <c r="BH1519" s="224">
        <f t="shared" si="625"/>
        <v>8</v>
      </c>
      <c r="BI1519" s="225">
        <f t="shared" si="617"/>
        <v>0</v>
      </c>
      <c r="BJ1519" s="225">
        <f t="shared" si="618"/>
        <v>0</v>
      </c>
      <c r="BK1519" s="226">
        <f t="shared" si="619"/>
        <v>0</v>
      </c>
      <c r="BL1519" s="226">
        <f t="shared" si="620"/>
        <v>0</v>
      </c>
      <c r="BM1519" s="226">
        <f t="shared" si="629"/>
        <v>0</v>
      </c>
      <c r="BN1519" s="237">
        <f t="shared" si="621"/>
        <v>8</v>
      </c>
      <c r="BO1519" s="237">
        <f t="shared" si="622"/>
        <v>0</v>
      </c>
      <c r="BP1519" s="237">
        <f t="shared" si="623"/>
        <v>0</v>
      </c>
      <c r="BQ1519" s="238">
        <f t="shared" si="624"/>
        <v>0</v>
      </c>
      <c r="BW1519" s="153">
        <f t="shared" si="616"/>
        <v>0</v>
      </c>
    </row>
    <row r="1520" spans="1:75">
      <c r="A1520" s="170">
        <v>1575</v>
      </c>
      <c r="B1520" s="171">
        <v>46074</v>
      </c>
      <c r="C1520" s="153" t="s">
        <v>97</v>
      </c>
      <c r="D1520" s="130" t="str">
        <f t="shared" si="611"/>
        <v>IG</v>
      </c>
      <c r="E1520" s="172" t="s">
        <v>158</v>
      </c>
      <c r="F1520" s="172" t="s">
        <v>134</v>
      </c>
      <c r="G1520" s="173" t="s">
        <v>142</v>
      </c>
      <c r="H1520" s="173"/>
      <c r="I1520" s="173"/>
      <c r="J1520" s="105">
        <v>104246</v>
      </c>
      <c r="K1520" s="197" t="str">
        <f>VLOOKUP(J1520,'[3]Item List (3)'!A$1:B$110000,2,FALSE)</f>
        <v>IN. 208</v>
      </c>
      <c r="L1520" s="105">
        <v>260129016</v>
      </c>
      <c r="M1520" s="198" t="str">
        <f t="shared" si="627"/>
        <v>IR</v>
      </c>
      <c r="N1520" s="153">
        <v>30</v>
      </c>
      <c r="O1520" s="199">
        <f t="shared" si="628"/>
        <v>120</v>
      </c>
      <c r="P1520" s="153">
        <v>1</v>
      </c>
      <c r="Q1520" s="153">
        <v>280</v>
      </c>
      <c r="R1520" s="153">
        <v>5</v>
      </c>
      <c r="S1520" s="153">
        <v>1</v>
      </c>
      <c r="T1520" s="153"/>
      <c r="U1520" s="209">
        <f t="shared" si="630"/>
        <v>281</v>
      </c>
      <c r="V1520" s="153">
        <v>170</v>
      </c>
      <c r="W1520" s="153"/>
      <c r="X1520" s="153"/>
      <c r="Y1520" s="153"/>
      <c r="Z1520" s="153"/>
      <c r="AA1520" s="153"/>
      <c r="AB1520" s="153"/>
      <c r="AC1520" s="153"/>
      <c r="AD1520" s="153"/>
      <c r="AE1520" s="153"/>
      <c r="AF1520" s="153"/>
      <c r="AG1520" s="153"/>
      <c r="AH1520" s="153"/>
      <c r="AI1520" s="153"/>
      <c r="AJ1520" s="153"/>
      <c r="AK1520" s="153"/>
      <c r="AL1520" s="153"/>
      <c r="AM1520" s="153"/>
      <c r="AN1520" s="153"/>
      <c r="AO1520" s="153"/>
      <c r="AP1520" s="153">
        <v>10</v>
      </c>
      <c r="AQ1520" s="153"/>
      <c r="AR1520" s="153">
        <v>275</v>
      </c>
      <c r="AS1520" s="153"/>
      <c r="AT1520" s="153"/>
      <c r="AU1520" s="153"/>
      <c r="AV1520" s="153"/>
      <c r="AW1520" s="153"/>
      <c r="AX1520" s="153">
        <v>25</v>
      </c>
      <c r="AY1520" s="153"/>
      <c r="AZ1520" s="153"/>
      <c r="BA1520" s="153"/>
      <c r="BB1520" s="153"/>
      <c r="BC1520" s="153"/>
      <c r="BD1520" s="153"/>
      <c r="BE1520" s="153"/>
      <c r="BF1520" s="153"/>
      <c r="BG1520" s="223">
        <f t="shared" si="615"/>
        <v>480</v>
      </c>
      <c r="BH1520" s="224">
        <f t="shared" si="625"/>
        <v>8</v>
      </c>
      <c r="BI1520" s="225">
        <f t="shared" si="617"/>
        <v>2.83333333333333</v>
      </c>
      <c r="BJ1520" s="225">
        <f t="shared" si="618"/>
        <v>35.4166666666667</v>
      </c>
      <c r="BK1520" s="226">
        <f t="shared" si="619"/>
        <v>82.6470588235294</v>
      </c>
      <c r="BL1520" s="226">
        <f t="shared" si="620"/>
        <v>97.864768683274</v>
      </c>
      <c r="BM1520" s="226">
        <f t="shared" si="629"/>
        <v>28.6458333333333</v>
      </c>
      <c r="BN1520" s="237">
        <f t="shared" si="621"/>
        <v>0.166666666666667</v>
      </c>
      <c r="BO1520" s="237">
        <f t="shared" si="622"/>
        <v>940</v>
      </c>
      <c r="BP1520" s="237">
        <f t="shared" si="623"/>
        <v>5</v>
      </c>
      <c r="BQ1520" s="238">
        <f t="shared" si="624"/>
        <v>600</v>
      </c>
      <c r="BW1520" s="153">
        <f t="shared" si="616"/>
        <v>280</v>
      </c>
    </row>
    <row r="1521" spans="1:75">
      <c r="A1521" s="170">
        <v>1576</v>
      </c>
      <c r="B1521" s="171">
        <v>46074</v>
      </c>
      <c r="C1521" s="153" t="s">
        <v>99</v>
      </c>
      <c r="D1521" s="130" t="str">
        <f t="shared" si="611"/>
        <v>IG</v>
      </c>
      <c r="E1521" s="172" t="s">
        <v>158</v>
      </c>
      <c r="F1521" s="172"/>
      <c r="G1521" s="173"/>
      <c r="H1521" s="173"/>
      <c r="I1521" s="173"/>
      <c r="J1521" s="105"/>
      <c r="K1521" s="197" t="e">
        <f>VLOOKUP(J1521,'[3]Item List (3)'!A$1:B$110000,2,FALSE)</f>
        <v>#N/A</v>
      </c>
      <c r="L1521" s="105"/>
      <c r="M1521" s="198" t="str">
        <f t="shared" si="627"/>
        <v>IR</v>
      </c>
      <c r="N1521" s="153"/>
      <c r="O1521" s="199" t="str">
        <f t="shared" si="628"/>
        <v/>
      </c>
      <c r="P1521" s="153"/>
      <c r="Q1521" s="153"/>
      <c r="R1521" s="153"/>
      <c r="S1521" s="153"/>
      <c r="T1521" s="153"/>
      <c r="U1521" s="209">
        <f t="shared" si="630"/>
        <v>0</v>
      </c>
      <c r="V1521" s="153"/>
      <c r="W1521" s="153"/>
      <c r="X1521" s="153"/>
      <c r="Y1521" s="153"/>
      <c r="Z1521" s="153"/>
      <c r="AA1521" s="153"/>
      <c r="AB1521" s="153"/>
      <c r="AC1521" s="153"/>
      <c r="AD1521" s="153"/>
      <c r="AE1521" s="153"/>
      <c r="AF1521" s="153"/>
      <c r="AG1521" s="153"/>
      <c r="AH1521" s="153"/>
      <c r="AI1521" s="153"/>
      <c r="AJ1521" s="153"/>
      <c r="AK1521" s="153"/>
      <c r="AL1521" s="153"/>
      <c r="AM1521" s="153"/>
      <c r="AN1521" s="153"/>
      <c r="AO1521" s="153"/>
      <c r="AP1521" s="153"/>
      <c r="AQ1521" s="153"/>
      <c r="AR1521" s="153"/>
      <c r="AS1521" s="153"/>
      <c r="AT1521" s="153"/>
      <c r="AU1521" s="153"/>
      <c r="AV1521" s="153"/>
      <c r="AW1521" s="153"/>
      <c r="AX1521" s="153"/>
      <c r="AY1521" s="153"/>
      <c r="AZ1521" s="153"/>
      <c r="BA1521" s="153"/>
      <c r="BB1521" s="153"/>
      <c r="BC1521" s="153"/>
      <c r="BD1521" s="153"/>
      <c r="BE1521" s="153"/>
      <c r="BF1521" s="153">
        <v>480</v>
      </c>
      <c r="BG1521" s="223">
        <f t="shared" si="615"/>
        <v>480</v>
      </c>
      <c r="BH1521" s="224">
        <f t="shared" si="625"/>
        <v>8</v>
      </c>
      <c r="BI1521" s="225">
        <f t="shared" si="617"/>
        <v>0</v>
      </c>
      <c r="BJ1521" s="225">
        <f t="shared" si="618"/>
        <v>0</v>
      </c>
      <c r="BK1521" s="226">
        <f t="shared" si="619"/>
        <v>0</v>
      </c>
      <c r="BL1521" s="226">
        <f t="shared" si="620"/>
        <v>0</v>
      </c>
      <c r="BM1521" s="226">
        <f t="shared" si="629"/>
        <v>0</v>
      </c>
      <c r="BN1521" s="237">
        <f t="shared" si="621"/>
        <v>8</v>
      </c>
      <c r="BO1521" s="237">
        <f t="shared" si="622"/>
        <v>0</v>
      </c>
      <c r="BP1521" s="237">
        <f t="shared" si="623"/>
        <v>0</v>
      </c>
      <c r="BQ1521" s="238">
        <f t="shared" si="624"/>
        <v>0</v>
      </c>
      <c r="BW1521" s="153">
        <f t="shared" si="616"/>
        <v>0</v>
      </c>
    </row>
    <row r="1522" spans="1:75">
      <c r="A1522" s="170">
        <v>1577</v>
      </c>
      <c r="B1522" s="171">
        <v>46074</v>
      </c>
      <c r="C1522" s="153" t="s">
        <v>97</v>
      </c>
      <c r="D1522" s="130" t="str">
        <f t="shared" si="611"/>
        <v>HO</v>
      </c>
      <c r="E1522" s="172" t="s">
        <v>159</v>
      </c>
      <c r="F1522" s="172"/>
      <c r="G1522" s="173"/>
      <c r="H1522" s="173"/>
      <c r="I1522" s="173"/>
      <c r="J1522" s="105"/>
      <c r="K1522" s="197" t="e">
        <f>VLOOKUP(J1522,'[3]Item List (3)'!A$1:B$110000,2,FALSE)</f>
        <v>#N/A</v>
      </c>
      <c r="L1522" s="105"/>
      <c r="M1522" s="198" t="str">
        <f t="shared" si="627"/>
        <v>IR</v>
      </c>
      <c r="N1522" s="153"/>
      <c r="O1522" s="199" t="str">
        <f t="shared" si="628"/>
        <v/>
      </c>
      <c r="P1522" s="153"/>
      <c r="Q1522" s="153"/>
      <c r="R1522" s="153"/>
      <c r="S1522" s="153"/>
      <c r="T1522" s="153"/>
      <c r="U1522" s="209">
        <f t="shared" si="630"/>
        <v>0</v>
      </c>
      <c r="V1522" s="153"/>
      <c r="W1522" s="153"/>
      <c r="X1522" s="153"/>
      <c r="Y1522" s="153"/>
      <c r="Z1522" s="153"/>
      <c r="AA1522" s="153"/>
      <c r="AB1522" s="153"/>
      <c r="AC1522" s="153"/>
      <c r="AD1522" s="153"/>
      <c r="AE1522" s="153"/>
      <c r="AF1522" s="153"/>
      <c r="AG1522" s="153"/>
      <c r="AH1522" s="153"/>
      <c r="AI1522" s="153"/>
      <c r="AJ1522" s="153"/>
      <c r="AK1522" s="153"/>
      <c r="AL1522" s="153"/>
      <c r="AM1522" s="153"/>
      <c r="AN1522" s="153"/>
      <c r="AO1522" s="153"/>
      <c r="AP1522" s="153"/>
      <c r="AQ1522" s="153"/>
      <c r="AR1522" s="153">
        <v>480</v>
      </c>
      <c r="AS1522" s="153"/>
      <c r="AT1522" s="153"/>
      <c r="AU1522" s="153"/>
      <c r="AV1522" s="153"/>
      <c r="AW1522" s="153"/>
      <c r="AX1522" s="153"/>
      <c r="AY1522" s="153"/>
      <c r="AZ1522" s="153"/>
      <c r="BA1522" s="153"/>
      <c r="BB1522" s="153"/>
      <c r="BC1522" s="153"/>
      <c r="BD1522" s="153"/>
      <c r="BE1522" s="153"/>
      <c r="BF1522" s="153"/>
      <c r="BG1522" s="223">
        <f t="shared" si="615"/>
        <v>480</v>
      </c>
      <c r="BH1522" s="224">
        <f t="shared" si="625"/>
        <v>8</v>
      </c>
      <c r="BI1522" s="225">
        <f t="shared" si="617"/>
        <v>0</v>
      </c>
      <c r="BJ1522" s="225">
        <f t="shared" si="618"/>
        <v>0</v>
      </c>
      <c r="BK1522" s="226">
        <f t="shared" si="619"/>
        <v>0</v>
      </c>
      <c r="BL1522" s="226">
        <f t="shared" si="620"/>
        <v>0</v>
      </c>
      <c r="BM1522" s="226">
        <f t="shared" si="629"/>
        <v>0</v>
      </c>
      <c r="BN1522" s="237">
        <f t="shared" si="621"/>
        <v>0</v>
      </c>
      <c r="BO1522" s="237">
        <f t="shared" si="622"/>
        <v>0</v>
      </c>
      <c r="BP1522" s="237">
        <f t="shared" si="623"/>
        <v>8</v>
      </c>
      <c r="BQ1522" s="238">
        <f t="shared" si="624"/>
        <v>0</v>
      </c>
      <c r="BW1522" s="153">
        <f t="shared" si="616"/>
        <v>0</v>
      </c>
    </row>
    <row r="1523" spans="1:75">
      <c r="A1523" s="170">
        <v>1578</v>
      </c>
      <c r="B1523" s="171">
        <v>46074</v>
      </c>
      <c r="C1523" s="153" t="s">
        <v>99</v>
      </c>
      <c r="D1523" s="130" t="str">
        <f t="shared" si="611"/>
        <v>HO</v>
      </c>
      <c r="E1523" s="172" t="s">
        <v>159</v>
      </c>
      <c r="F1523" s="172"/>
      <c r="G1523" s="173"/>
      <c r="H1523" s="173"/>
      <c r="I1523" s="173"/>
      <c r="J1523" s="105"/>
      <c r="K1523" s="197" t="e">
        <f>VLOOKUP(J1523,'[3]Item List (3)'!A$1:B$110000,2,FALSE)</f>
        <v>#N/A</v>
      </c>
      <c r="L1523" s="105"/>
      <c r="M1523" s="198" t="str">
        <f t="shared" si="627"/>
        <v>IR</v>
      </c>
      <c r="N1523" s="153"/>
      <c r="O1523" s="199" t="str">
        <f t="shared" si="628"/>
        <v/>
      </c>
      <c r="P1523" s="153"/>
      <c r="Q1523" s="153"/>
      <c r="R1523" s="153"/>
      <c r="S1523" s="153"/>
      <c r="T1523" s="153"/>
      <c r="U1523" s="209">
        <f t="shared" si="630"/>
        <v>0</v>
      </c>
      <c r="V1523" s="153"/>
      <c r="W1523" s="153"/>
      <c r="X1523" s="153"/>
      <c r="Y1523" s="153"/>
      <c r="Z1523" s="153"/>
      <c r="AA1523" s="153"/>
      <c r="AB1523" s="153"/>
      <c r="AC1523" s="153"/>
      <c r="AD1523" s="153"/>
      <c r="AE1523" s="153"/>
      <c r="AF1523" s="153"/>
      <c r="AG1523" s="153"/>
      <c r="AH1523" s="153"/>
      <c r="AI1523" s="153"/>
      <c r="AJ1523" s="153"/>
      <c r="AK1523" s="153"/>
      <c r="AL1523" s="153"/>
      <c r="AM1523" s="153"/>
      <c r="AN1523" s="153"/>
      <c r="AO1523" s="153"/>
      <c r="AP1523" s="153"/>
      <c r="AQ1523" s="153"/>
      <c r="AR1523" s="153"/>
      <c r="AS1523" s="153"/>
      <c r="AT1523" s="153"/>
      <c r="AU1523" s="153"/>
      <c r="AV1523" s="153"/>
      <c r="AW1523" s="153"/>
      <c r="AX1523" s="153"/>
      <c r="AY1523" s="153"/>
      <c r="AZ1523" s="153"/>
      <c r="BA1523" s="153"/>
      <c r="BB1523" s="153"/>
      <c r="BC1523" s="153"/>
      <c r="BD1523" s="153"/>
      <c r="BE1523" s="153"/>
      <c r="BF1523" s="153">
        <v>480</v>
      </c>
      <c r="BG1523" s="223">
        <f t="shared" si="615"/>
        <v>480</v>
      </c>
      <c r="BH1523" s="224">
        <f t="shared" si="625"/>
        <v>8</v>
      </c>
      <c r="BI1523" s="225">
        <f t="shared" si="617"/>
        <v>0</v>
      </c>
      <c r="BJ1523" s="225">
        <f t="shared" si="618"/>
        <v>0</v>
      </c>
      <c r="BK1523" s="226">
        <f t="shared" si="619"/>
        <v>0</v>
      </c>
      <c r="BL1523" s="226">
        <f t="shared" si="620"/>
        <v>0</v>
      </c>
      <c r="BM1523" s="226">
        <f t="shared" si="629"/>
        <v>0</v>
      </c>
      <c r="BN1523" s="237">
        <f t="shared" si="621"/>
        <v>8</v>
      </c>
      <c r="BO1523" s="237">
        <f t="shared" si="622"/>
        <v>0</v>
      </c>
      <c r="BP1523" s="237">
        <f t="shared" si="623"/>
        <v>0</v>
      </c>
      <c r="BQ1523" s="238">
        <f t="shared" si="624"/>
        <v>0</v>
      </c>
      <c r="BW1523" s="153">
        <f t="shared" si="616"/>
        <v>0</v>
      </c>
    </row>
    <row r="1524" spans="1:75">
      <c r="A1524" s="170">
        <v>1579</v>
      </c>
      <c r="B1524" s="171">
        <v>46074</v>
      </c>
      <c r="C1524" s="153" t="s">
        <v>97</v>
      </c>
      <c r="D1524" s="130" t="str">
        <f t="shared" si="611"/>
        <v>HO</v>
      </c>
      <c r="E1524" s="172" t="s">
        <v>163</v>
      </c>
      <c r="F1524" s="172" t="s">
        <v>160</v>
      </c>
      <c r="G1524" s="173" t="s">
        <v>165</v>
      </c>
      <c r="H1524" s="173"/>
      <c r="I1524" s="173"/>
      <c r="J1524" s="105">
        <v>201049.11</v>
      </c>
      <c r="K1524" s="197" t="str">
        <f>VLOOKUP(J1524,'[3]Item List (3)'!A$1:B$110000,2,FALSE)</f>
        <v>NUTR. OR 1542X</v>
      </c>
      <c r="L1524" s="105">
        <v>251121004</v>
      </c>
      <c r="M1524" s="198" t="str">
        <f t="shared" si="627"/>
        <v>OR</v>
      </c>
      <c r="N1524" s="153">
        <v>20</v>
      </c>
      <c r="O1524" s="199">
        <f t="shared" si="628"/>
        <v>180</v>
      </c>
      <c r="P1524" s="153">
        <v>1</v>
      </c>
      <c r="Q1524" s="153">
        <v>145</v>
      </c>
      <c r="R1524" s="153"/>
      <c r="S1524" s="153"/>
      <c r="T1524" s="153"/>
      <c r="U1524" s="209">
        <f t="shared" si="630"/>
        <v>145</v>
      </c>
      <c r="V1524" s="153">
        <v>60</v>
      </c>
      <c r="W1524" s="153">
        <v>30</v>
      </c>
      <c r="X1524" s="153"/>
      <c r="Y1524" s="153"/>
      <c r="Z1524" s="153"/>
      <c r="AA1524" s="153"/>
      <c r="AB1524" s="153"/>
      <c r="AC1524" s="153"/>
      <c r="AD1524" s="153"/>
      <c r="AE1524" s="153"/>
      <c r="AF1524" s="153"/>
      <c r="AG1524" s="153"/>
      <c r="AH1524" s="153"/>
      <c r="AI1524" s="153"/>
      <c r="AJ1524" s="153"/>
      <c r="AK1524" s="153"/>
      <c r="AL1524" s="153"/>
      <c r="AM1524" s="153"/>
      <c r="AN1524" s="153"/>
      <c r="AO1524" s="153"/>
      <c r="AP1524" s="153"/>
      <c r="AQ1524" s="153"/>
      <c r="AR1524" s="153">
        <v>390</v>
      </c>
      <c r="AS1524" s="153"/>
      <c r="AT1524" s="153"/>
      <c r="AU1524" s="153"/>
      <c r="AV1524" s="153"/>
      <c r="AW1524" s="153"/>
      <c r="AX1524" s="153"/>
      <c r="AY1524" s="153"/>
      <c r="AZ1524" s="153"/>
      <c r="BA1524" s="153"/>
      <c r="BB1524" s="153"/>
      <c r="BC1524" s="153"/>
      <c r="BD1524" s="153"/>
      <c r="BE1524" s="153"/>
      <c r="BF1524" s="153"/>
      <c r="BG1524" s="223">
        <f t="shared" si="615"/>
        <v>480</v>
      </c>
      <c r="BH1524" s="224">
        <f t="shared" si="625"/>
        <v>8</v>
      </c>
      <c r="BI1524" s="225">
        <f t="shared" si="617"/>
        <v>1</v>
      </c>
      <c r="BJ1524" s="225">
        <f t="shared" si="618"/>
        <v>12.5</v>
      </c>
      <c r="BK1524" s="226">
        <f t="shared" si="619"/>
        <v>80.5555555555556</v>
      </c>
      <c r="BL1524" s="226">
        <f t="shared" si="620"/>
        <v>100</v>
      </c>
      <c r="BM1524" s="226">
        <f t="shared" si="629"/>
        <v>10.0694444444444</v>
      </c>
      <c r="BN1524" s="237">
        <f t="shared" si="621"/>
        <v>0.5</v>
      </c>
      <c r="BO1524" s="237">
        <f t="shared" si="622"/>
        <v>1350</v>
      </c>
      <c r="BP1524" s="237">
        <f t="shared" si="623"/>
        <v>6.5</v>
      </c>
      <c r="BQ1524" s="238">
        <f t="shared" si="624"/>
        <v>1170</v>
      </c>
      <c r="BW1524" s="153">
        <f t="shared" si="616"/>
        <v>145</v>
      </c>
    </row>
    <row r="1525" spans="1:75">
      <c r="A1525" s="170">
        <v>1580</v>
      </c>
      <c r="B1525" s="171">
        <v>46074</v>
      </c>
      <c r="C1525" s="153" t="s">
        <v>99</v>
      </c>
      <c r="D1525" s="130" t="str">
        <f t="shared" ref="D1525:D1551" si="631">LEFT(E1525,2)</f>
        <v>HO</v>
      </c>
      <c r="E1525" s="172" t="s">
        <v>163</v>
      </c>
      <c r="F1525" s="172" t="s">
        <v>160</v>
      </c>
      <c r="G1525" s="173" t="s">
        <v>165</v>
      </c>
      <c r="H1525" s="173"/>
      <c r="I1525" s="173"/>
      <c r="J1525" s="105">
        <v>200609.2</v>
      </c>
      <c r="K1525" s="197" t="str">
        <f>VLOOKUP(J1525,'[3]Item List (3)'!A$1:B$110000,2,FALSE)</f>
        <v>NF.OR 311 </v>
      </c>
      <c r="L1525" s="105">
        <v>260129008</v>
      </c>
      <c r="M1525" s="198" t="str">
        <f t="shared" si="627"/>
        <v>OR</v>
      </c>
      <c r="N1525" s="153">
        <v>30</v>
      </c>
      <c r="O1525" s="199">
        <f t="shared" si="628"/>
        <v>120</v>
      </c>
      <c r="P1525" s="153">
        <v>1</v>
      </c>
      <c r="Q1525" s="153">
        <v>100</v>
      </c>
      <c r="R1525" s="153"/>
      <c r="S1525" s="153"/>
      <c r="T1525" s="153"/>
      <c r="U1525" s="209">
        <f t="shared" ref="U1525:U1577" si="632">Q1525+S1525+T1525</f>
        <v>100</v>
      </c>
      <c r="V1525" s="153">
        <v>70</v>
      </c>
      <c r="W1525" s="153">
        <v>30</v>
      </c>
      <c r="X1525" s="153">
        <v>20</v>
      </c>
      <c r="Y1525" s="153"/>
      <c r="Z1525" s="153"/>
      <c r="AA1525" s="153"/>
      <c r="AB1525" s="153"/>
      <c r="AC1525" s="153"/>
      <c r="AD1525" s="153"/>
      <c r="AE1525" s="153"/>
      <c r="AF1525" s="153"/>
      <c r="AG1525" s="153"/>
      <c r="AH1525" s="153"/>
      <c r="AI1525" s="153"/>
      <c r="AJ1525" s="153"/>
      <c r="AK1525" s="153"/>
      <c r="AL1525" s="153"/>
      <c r="AM1525" s="153"/>
      <c r="AN1525" s="153"/>
      <c r="AO1525" s="153"/>
      <c r="AP1525" s="153"/>
      <c r="AQ1525" s="153"/>
      <c r="AR1525" s="153">
        <v>360</v>
      </c>
      <c r="AS1525" s="153"/>
      <c r="AT1525" s="153"/>
      <c r="AU1525" s="153"/>
      <c r="AV1525" s="153"/>
      <c r="AW1525" s="153"/>
      <c r="AX1525" s="153"/>
      <c r="AY1525" s="153"/>
      <c r="AZ1525" s="153"/>
      <c r="BA1525" s="153"/>
      <c r="BB1525" s="153"/>
      <c r="BC1525" s="153"/>
      <c r="BD1525" s="153"/>
      <c r="BE1525" s="153"/>
      <c r="BF1525" s="153"/>
      <c r="BG1525" s="223">
        <f t="shared" si="615"/>
        <v>480</v>
      </c>
      <c r="BH1525" s="224">
        <f t="shared" si="625"/>
        <v>8</v>
      </c>
      <c r="BI1525" s="225">
        <f t="shared" si="617"/>
        <v>1.16666666666667</v>
      </c>
      <c r="BJ1525" s="225">
        <f t="shared" si="618"/>
        <v>14.5833333333333</v>
      </c>
      <c r="BK1525" s="226">
        <f t="shared" si="619"/>
        <v>71.4285714285714</v>
      </c>
      <c r="BL1525" s="226">
        <f t="shared" si="620"/>
        <v>100</v>
      </c>
      <c r="BM1525" s="226">
        <f t="shared" si="629"/>
        <v>10.4166666666667</v>
      </c>
      <c r="BN1525" s="237">
        <f t="shared" si="621"/>
        <v>0.5</v>
      </c>
      <c r="BO1525" s="237">
        <f t="shared" si="622"/>
        <v>900</v>
      </c>
      <c r="BP1525" s="237">
        <f t="shared" si="623"/>
        <v>6.33333333333333</v>
      </c>
      <c r="BQ1525" s="238">
        <f t="shared" si="624"/>
        <v>760</v>
      </c>
      <c r="BW1525" s="153">
        <f t="shared" si="616"/>
        <v>100</v>
      </c>
    </row>
    <row r="1526" spans="1:75">
      <c r="A1526" s="170">
        <v>1581</v>
      </c>
      <c r="B1526" s="171">
        <v>46074</v>
      </c>
      <c r="C1526" s="153" t="s">
        <v>97</v>
      </c>
      <c r="D1526" s="130" t="str">
        <f t="shared" si="631"/>
        <v>HO</v>
      </c>
      <c r="E1526" s="172" t="s">
        <v>167</v>
      </c>
      <c r="F1526" s="172"/>
      <c r="G1526" s="173"/>
      <c r="H1526" s="173"/>
      <c r="I1526" s="173"/>
      <c r="J1526" s="105"/>
      <c r="K1526" s="197" t="e">
        <f>VLOOKUP(J1526,'[3]Item List (3)'!A$1:B$110000,2,FALSE)</f>
        <v>#N/A</v>
      </c>
      <c r="L1526" s="105"/>
      <c r="M1526" s="198" t="str">
        <f t="shared" si="627"/>
        <v>IR</v>
      </c>
      <c r="N1526" s="153"/>
      <c r="O1526" s="199" t="str">
        <f t="shared" si="628"/>
        <v/>
      </c>
      <c r="P1526" s="153"/>
      <c r="Q1526" s="153"/>
      <c r="R1526" s="153"/>
      <c r="S1526" s="153"/>
      <c r="T1526" s="153"/>
      <c r="U1526" s="209">
        <f t="shared" si="632"/>
        <v>0</v>
      </c>
      <c r="V1526" s="153"/>
      <c r="W1526" s="153"/>
      <c r="X1526" s="153"/>
      <c r="Y1526" s="153"/>
      <c r="Z1526" s="153"/>
      <c r="AA1526" s="153"/>
      <c r="AB1526" s="153"/>
      <c r="AC1526" s="153"/>
      <c r="AD1526" s="153"/>
      <c r="AE1526" s="153"/>
      <c r="AF1526" s="153"/>
      <c r="AG1526" s="153"/>
      <c r="AH1526" s="153"/>
      <c r="AI1526" s="153"/>
      <c r="AJ1526" s="153"/>
      <c r="AK1526" s="153"/>
      <c r="AL1526" s="153"/>
      <c r="AM1526" s="153"/>
      <c r="AN1526" s="153"/>
      <c r="AO1526" s="153"/>
      <c r="AP1526" s="153"/>
      <c r="AQ1526" s="153"/>
      <c r="AR1526" s="153">
        <v>480</v>
      </c>
      <c r="AS1526" s="153"/>
      <c r="AT1526" s="153"/>
      <c r="AU1526" s="153"/>
      <c r="AV1526" s="153"/>
      <c r="AW1526" s="153"/>
      <c r="AX1526" s="153"/>
      <c r="AY1526" s="153"/>
      <c r="AZ1526" s="153"/>
      <c r="BA1526" s="153"/>
      <c r="BB1526" s="153"/>
      <c r="BC1526" s="153"/>
      <c r="BD1526" s="153"/>
      <c r="BE1526" s="153"/>
      <c r="BF1526" s="153"/>
      <c r="BG1526" s="223">
        <f t="shared" si="615"/>
        <v>480</v>
      </c>
      <c r="BH1526" s="224">
        <f t="shared" si="625"/>
        <v>8</v>
      </c>
      <c r="BI1526" s="225">
        <f t="shared" ref="BI1526:BI1537" si="633">IFERROR(BH1526-SUM(W1526:BF1526)/60,0)</f>
        <v>0</v>
      </c>
      <c r="BJ1526" s="225">
        <f t="shared" ref="BJ1526:BJ1537" si="634">IFERROR(BI1526/BH1526*100,0)</f>
        <v>0</v>
      </c>
      <c r="BK1526" s="226">
        <f t="shared" ref="BK1526:BK1537" si="635">IFERROR(((U1526*N1526)/(BI1526*3600)*100),0)</f>
        <v>0</v>
      </c>
      <c r="BL1526" s="226">
        <f t="shared" ref="BL1526:BL1537" si="636">IFERROR(((U1526-(R1526+S1526+T1526))/U1526*100),0)</f>
        <v>0</v>
      </c>
      <c r="BM1526" s="226">
        <f t="shared" ref="BM1526:BM1537" si="637">IFERROR((((BJ1526*BK1526*BL1526)/1000000)*100),0)</f>
        <v>0</v>
      </c>
      <c r="BN1526" s="237">
        <f t="shared" si="621"/>
        <v>0</v>
      </c>
      <c r="BO1526" s="237">
        <f t="shared" si="622"/>
        <v>0</v>
      </c>
      <c r="BP1526" s="237">
        <f t="shared" si="623"/>
        <v>8</v>
      </c>
      <c r="BQ1526" s="238">
        <f t="shared" si="624"/>
        <v>0</v>
      </c>
      <c r="BW1526" s="153">
        <f t="shared" si="616"/>
        <v>0</v>
      </c>
    </row>
    <row r="1527" spans="1:75">
      <c r="A1527" s="170">
        <v>1582</v>
      </c>
      <c r="B1527" s="171">
        <v>46074</v>
      </c>
      <c r="C1527" s="153" t="s">
        <v>99</v>
      </c>
      <c r="D1527" s="130" t="str">
        <f t="shared" si="631"/>
        <v>HO</v>
      </c>
      <c r="E1527" s="172" t="s">
        <v>167</v>
      </c>
      <c r="F1527" s="172"/>
      <c r="G1527" s="173"/>
      <c r="H1527" s="173"/>
      <c r="I1527" s="173"/>
      <c r="J1527" s="105"/>
      <c r="K1527" s="197" t="e">
        <f>VLOOKUP(J1527,'[3]Item List (3)'!A$1:B$110000,2,FALSE)</f>
        <v>#N/A</v>
      </c>
      <c r="L1527" s="105"/>
      <c r="M1527" s="198" t="str">
        <f t="shared" si="627"/>
        <v>IR</v>
      </c>
      <c r="N1527" s="153"/>
      <c r="O1527" s="199" t="str">
        <f t="shared" si="628"/>
        <v/>
      </c>
      <c r="P1527" s="153"/>
      <c r="Q1527" s="153"/>
      <c r="R1527" s="153"/>
      <c r="S1527" s="153"/>
      <c r="T1527" s="153"/>
      <c r="U1527" s="209">
        <f t="shared" si="632"/>
        <v>0</v>
      </c>
      <c r="V1527" s="153"/>
      <c r="W1527" s="153"/>
      <c r="X1527" s="153"/>
      <c r="Y1527" s="153"/>
      <c r="Z1527" s="153"/>
      <c r="AA1527" s="153"/>
      <c r="AB1527" s="153"/>
      <c r="AC1527" s="153"/>
      <c r="AD1527" s="153"/>
      <c r="AE1527" s="153"/>
      <c r="AF1527" s="153"/>
      <c r="AG1527" s="153"/>
      <c r="AH1527" s="153"/>
      <c r="AI1527" s="153"/>
      <c r="AJ1527" s="153"/>
      <c r="AK1527" s="153"/>
      <c r="AL1527" s="153"/>
      <c r="AM1527" s="153"/>
      <c r="AN1527" s="153"/>
      <c r="AO1527" s="153"/>
      <c r="AP1527" s="153"/>
      <c r="AQ1527" s="153"/>
      <c r="AR1527" s="153"/>
      <c r="AS1527" s="153"/>
      <c r="AT1527" s="153"/>
      <c r="AU1527" s="153"/>
      <c r="AV1527" s="153"/>
      <c r="AW1527" s="153"/>
      <c r="AX1527" s="153"/>
      <c r="AY1527" s="153"/>
      <c r="AZ1527" s="153"/>
      <c r="BA1527" s="153"/>
      <c r="BB1527" s="153"/>
      <c r="BC1527" s="153"/>
      <c r="BD1527" s="153"/>
      <c r="BE1527" s="153"/>
      <c r="BF1527" s="153">
        <v>480</v>
      </c>
      <c r="BG1527" s="223">
        <f t="shared" si="615"/>
        <v>480</v>
      </c>
      <c r="BH1527" s="224">
        <f t="shared" si="625"/>
        <v>8</v>
      </c>
      <c r="BI1527" s="225">
        <f t="shared" si="633"/>
        <v>0</v>
      </c>
      <c r="BJ1527" s="225">
        <f t="shared" si="634"/>
        <v>0</v>
      </c>
      <c r="BK1527" s="226">
        <f t="shared" si="635"/>
        <v>0</v>
      </c>
      <c r="BL1527" s="226">
        <f t="shared" si="636"/>
        <v>0</v>
      </c>
      <c r="BM1527" s="226">
        <f t="shared" si="637"/>
        <v>0</v>
      </c>
      <c r="BN1527" s="237">
        <f t="shared" si="621"/>
        <v>8</v>
      </c>
      <c r="BO1527" s="237">
        <f t="shared" si="622"/>
        <v>0</v>
      </c>
      <c r="BP1527" s="237">
        <f t="shared" si="623"/>
        <v>0</v>
      </c>
      <c r="BQ1527" s="238">
        <f t="shared" si="624"/>
        <v>0</v>
      </c>
      <c r="BW1527" s="153">
        <f t="shared" si="616"/>
        <v>0</v>
      </c>
    </row>
    <row r="1528" spans="1:75">
      <c r="A1528" s="170">
        <v>1583</v>
      </c>
      <c r="B1528" s="171">
        <v>46074</v>
      </c>
      <c r="C1528" s="153" t="s">
        <v>97</v>
      </c>
      <c r="D1528" s="130" t="str">
        <f t="shared" si="631"/>
        <v>HO</v>
      </c>
      <c r="E1528" s="172" t="s">
        <v>170</v>
      </c>
      <c r="F1528" s="172" t="s">
        <v>160</v>
      </c>
      <c r="G1528" s="173" t="s">
        <v>165</v>
      </c>
      <c r="H1528" s="173"/>
      <c r="I1528" s="173"/>
      <c r="J1528" s="105">
        <v>104299</v>
      </c>
      <c r="K1528" s="197" t="str">
        <f>VLOOKUP(J1528,'[3]Item List (3)'!A$1:B$110000,2,FALSE)</f>
        <v>IR.9916</v>
      </c>
      <c r="L1528" s="105">
        <v>260104006</v>
      </c>
      <c r="M1528" s="198" t="str">
        <f t="shared" si="627"/>
        <v>IR</v>
      </c>
      <c r="N1528" s="153">
        <v>15</v>
      </c>
      <c r="O1528" s="199">
        <f t="shared" si="628"/>
        <v>240</v>
      </c>
      <c r="P1528" s="153">
        <v>1</v>
      </c>
      <c r="Q1528" s="153">
        <v>260</v>
      </c>
      <c r="R1528" s="153"/>
      <c r="S1528" s="153"/>
      <c r="T1528" s="153"/>
      <c r="U1528" s="209">
        <f t="shared" si="632"/>
        <v>260</v>
      </c>
      <c r="V1528" s="153">
        <v>70</v>
      </c>
      <c r="W1528" s="153"/>
      <c r="X1528" s="153"/>
      <c r="Y1528" s="153"/>
      <c r="Z1528" s="153"/>
      <c r="AA1528" s="153"/>
      <c r="AB1528" s="153"/>
      <c r="AC1528" s="153"/>
      <c r="AD1528" s="153"/>
      <c r="AE1528" s="153"/>
      <c r="AF1528" s="153"/>
      <c r="AG1528" s="153"/>
      <c r="AH1528" s="153"/>
      <c r="AI1528" s="153"/>
      <c r="AJ1528" s="153"/>
      <c r="AK1528" s="153"/>
      <c r="AL1528" s="153"/>
      <c r="AM1528" s="153"/>
      <c r="AN1528" s="153">
        <v>220</v>
      </c>
      <c r="AO1528" s="153"/>
      <c r="AP1528" s="153">
        <v>10</v>
      </c>
      <c r="AQ1528" s="153"/>
      <c r="AR1528" s="153">
        <v>180</v>
      </c>
      <c r="AS1528" s="153"/>
      <c r="AT1528" s="153"/>
      <c r="AU1528" s="153"/>
      <c r="AV1528" s="153"/>
      <c r="AW1528" s="153"/>
      <c r="AX1528" s="153"/>
      <c r="AY1528" s="153"/>
      <c r="AZ1528" s="153"/>
      <c r="BA1528" s="153"/>
      <c r="BB1528" s="153"/>
      <c r="BC1528" s="153"/>
      <c r="BD1528" s="153"/>
      <c r="BE1528" s="153"/>
      <c r="BF1528" s="153"/>
      <c r="BG1528" s="223">
        <f t="shared" si="615"/>
        <v>480</v>
      </c>
      <c r="BH1528" s="224">
        <f t="shared" si="625"/>
        <v>8</v>
      </c>
      <c r="BI1528" s="225">
        <f t="shared" si="633"/>
        <v>1.16666666666667</v>
      </c>
      <c r="BJ1528" s="225">
        <f t="shared" si="634"/>
        <v>14.5833333333333</v>
      </c>
      <c r="BK1528" s="226">
        <f t="shared" si="635"/>
        <v>92.8571428571426</v>
      </c>
      <c r="BL1528" s="226">
        <f t="shared" si="636"/>
        <v>100</v>
      </c>
      <c r="BM1528" s="226">
        <f t="shared" si="637"/>
        <v>13.5416666666666</v>
      </c>
      <c r="BN1528" s="237">
        <f t="shared" si="621"/>
        <v>0.166666666666667</v>
      </c>
      <c r="BO1528" s="237">
        <f t="shared" si="622"/>
        <v>1880</v>
      </c>
      <c r="BP1528" s="237">
        <f t="shared" si="623"/>
        <v>6.66666666666667</v>
      </c>
      <c r="BQ1528" s="238">
        <f t="shared" si="624"/>
        <v>1600</v>
      </c>
      <c r="BW1528" s="153">
        <f t="shared" si="616"/>
        <v>260</v>
      </c>
    </row>
    <row r="1529" spans="1:75">
      <c r="A1529" s="170">
        <v>1584</v>
      </c>
      <c r="B1529" s="171">
        <v>46074</v>
      </c>
      <c r="C1529" s="153" t="s">
        <v>99</v>
      </c>
      <c r="D1529" s="130" t="str">
        <f t="shared" si="631"/>
        <v>HO</v>
      </c>
      <c r="E1529" s="172" t="s">
        <v>170</v>
      </c>
      <c r="F1529" s="172" t="s">
        <v>160</v>
      </c>
      <c r="G1529" s="173" t="s">
        <v>173</v>
      </c>
      <c r="H1529" s="173"/>
      <c r="I1529" s="173"/>
      <c r="J1529" s="105">
        <v>104299</v>
      </c>
      <c r="K1529" s="197" t="str">
        <f>VLOOKUP(J1529,'[3]Item List (3)'!A$1:B$110000,2,FALSE)</f>
        <v>IR.9916</v>
      </c>
      <c r="L1529" s="105">
        <v>260104006</v>
      </c>
      <c r="M1529" s="198" t="str">
        <f t="shared" si="627"/>
        <v>IR</v>
      </c>
      <c r="N1529" s="153">
        <v>15</v>
      </c>
      <c r="O1529" s="199">
        <f t="shared" si="628"/>
        <v>240</v>
      </c>
      <c r="P1529" s="153">
        <v>1</v>
      </c>
      <c r="Q1529" s="153">
        <v>1732</v>
      </c>
      <c r="R1529" s="153"/>
      <c r="S1529" s="153"/>
      <c r="T1529" s="153"/>
      <c r="U1529" s="209">
        <f t="shared" si="632"/>
        <v>1732</v>
      </c>
      <c r="V1529" s="153">
        <v>450</v>
      </c>
      <c r="W1529" s="153"/>
      <c r="X1529" s="153"/>
      <c r="Y1529" s="153"/>
      <c r="Z1529" s="153"/>
      <c r="AA1529" s="153"/>
      <c r="AB1529" s="153"/>
      <c r="AC1529" s="153"/>
      <c r="AD1529" s="153"/>
      <c r="AE1529" s="153"/>
      <c r="AF1529" s="153"/>
      <c r="AG1529" s="153"/>
      <c r="AH1529" s="153"/>
      <c r="AI1529" s="153"/>
      <c r="AJ1529" s="153"/>
      <c r="AK1529" s="153"/>
      <c r="AL1529" s="153"/>
      <c r="AM1529" s="153"/>
      <c r="AN1529" s="153"/>
      <c r="AO1529" s="153"/>
      <c r="AP1529" s="153">
        <v>30</v>
      </c>
      <c r="AQ1529" s="153"/>
      <c r="AR1529" s="153"/>
      <c r="AS1529" s="153"/>
      <c r="AT1529" s="153"/>
      <c r="AU1529" s="153"/>
      <c r="AV1529" s="153"/>
      <c r="AW1529" s="153"/>
      <c r="AX1529" s="153"/>
      <c r="AY1529" s="153"/>
      <c r="AZ1529" s="153"/>
      <c r="BA1529" s="153"/>
      <c r="BB1529" s="153"/>
      <c r="BC1529" s="153"/>
      <c r="BD1529" s="153"/>
      <c r="BE1529" s="153"/>
      <c r="BF1529" s="153"/>
      <c r="BG1529" s="223">
        <f t="shared" si="615"/>
        <v>480</v>
      </c>
      <c r="BH1529" s="224">
        <f t="shared" si="625"/>
        <v>8</v>
      </c>
      <c r="BI1529" s="225">
        <f t="shared" si="633"/>
        <v>7.5</v>
      </c>
      <c r="BJ1529" s="225">
        <f t="shared" si="634"/>
        <v>93.75</v>
      </c>
      <c r="BK1529" s="226">
        <f t="shared" si="635"/>
        <v>96.2222222222222</v>
      </c>
      <c r="BL1529" s="226">
        <f t="shared" si="636"/>
        <v>100</v>
      </c>
      <c r="BM1529" s="226">
        <f t="shared" si="637"/>
        <v>90.2083333333333</v>
      </c>
      <c r="BN1529" s="237">
        <f t="shared" si="621"/>
        <v>0.5</v>
      </c>
      <c r="BO1529" s="237">
        <f t="shared" si="622"/>
        <v>1800</v>
      </c>
      <c r="BP1529" s="237">
        <f t="shared" si="623"/>
        <v>0</v>
      </c>
      <c r="BQ1529" s="238">
        <f t="shared" si="624"/>
        <v>0</v>
      </c>
      <c r="BW1529" s="153">
        <f t="shared" si="616"/>
        <v>1732</v>
      </c>
    </row>
    <row r="1530" spans="1:75">
      <c r="A1530" s="170">
        <v>1585</v>
      </c>
      <c r="B1530" s="171">
        <v>46074</v>
      </c>
      <c r="C1530" s="153" t="s">
        <v>97</v>
      </c>
      <c r="D1530" s="130" t="str">
        <f t="shared" si="631"/>
        <v>HO</v>
      </c>
      <c r="E1530" s="172" t="s">
        <v>172</v>
      </c>
      <c r="F1530" s="172" t="s">
        <v>160</v>
      </c>
      <c r="G1530" s="173" t="s">
        <v>165</v>
      </c>
      <c r="H1530" s="173" t="s">
        <v>105</v>
      </c>
      <c r="I1530" s="173" t="s">
        <v>188</v>
      </c>
      <c r="J1530" s="105">
        <v>208299</v>
      </c>
      <c r="K1530" s="197" t="str">
        <f>VLOOKUP(J1530,'[3]Item List (3)'!A$1:B$110000,2,FALSE)</f>
        <v>OR.9916 </v>
      </c>
      <c r="L1530" s="105">
        <v>260104007</v>
      </c>
      <c r="M1530" s="198" t="str">
        <f t="shared" si="627"/>
        <v>OR</v>
      </c>
      <c r="N1530" s="153">
        <v>15</v>
      </c>
      <c r="O1530" s="199">
        <f t="shared" si="628"/>
        <v>240</v>
      </c>
      <c r="P1530" s="153">
        <v>1</v>
      </c>
      <c r="Q1530" s="153">
        <v>1760</v>
      </c>
      <c r="R1530" s="153"/>
      <c r="S1530" s="153"/>
      <c r="T1530" s="153"/>
      <c r="U1530" s="209">
        <f t="shared" si="632"/>
        <v>1760</v>
      </c>
      <c r="V1530" s="153">
        <v>450</v>
      </c>
      <c r="W1530" s="153"/>
      <c r="X1530" s="153"/>
      <c r="Y1530" s="153"/>
      <c r="Z1530" s="153"/>
      <c r="AA1530" s="153"/>
      <c r="AB1530" s="153"/>
      <c r="AC1530" s="153"/>
      <c r="AD1530" s="153"/>
      <c r="AE1530" s="153"/>
      <c r="AF1530" s="153"/>
      <c r="AG1530" s="153"/>
      <c r="AH1530" s="153"/>
      <c r="AI1530" s="153"/>
      <c r="AJ1530" s="153"/>
      <c r="AK1530" s="153"/>
      <c r="AL1530" s="153"/>
      <c r="AM1530" s="153"/>
      <c r="AN1530" s="153"/>
      <c r="AO1530" s="153"/>
      <c r="AP1530" s="153">
        <v>30</v>
      </c>
      <c r="AQ1530" s="153"/>
      <c r="AR1530" s="153"/>
      <c r="AS1530" s="153"/>
      <c r="AT1530" s="153"/>
      <c r="AU1530" s="153"/>
      <c r="AV1530" s="153"/>
      <c r="AW1530" s="153"/>
      <c r="AX1530" s="153"/>
      <c r="AY1530" s="153"/>
      <c r="AZ1530" s="153"/>
      <c r="BA1530" s="153"/>
      <c r="BB1530" s="153"/>
      <c r="BC1530" s="153"/>
      <c r="BD1530" s="153"/>
      <c r="BE1530" s="153"/>
      <c r="BF1530" s="153"/>
      <c r="BG1530" s="223">
        <f t="shared" si="615"/>
        <v>480</v>
      </c>
      <c r="BH1530" s="224">
        <f t="shared" si="625"/>
        <v>8</v>
      </c>
      <c r="BI1530" s="225">
        <f t="shared" si="633"/>
        <v>7.5</v>
      </c>
      <c r="BJ1530" s="225">
        <f t="shared" si="634"/>
        <v>93.75</v>
      </c>
      <c r="BK1530" s="226">
        <f t="shared" si="635"/>
        <v>97.7777777777778</v>
      </c>
      <c r="BL1530" s="226">
        <f t="shared" si="636"/>
        <v>100</v>
      </c>
      <c r="BM1530" s="226">
        <f t="shared" si="637"/>
        <v>91.6666666666667</v>
      </c>
      <c r="BN1530" s="237">
        <f t="shared" si="621"/>
        <v>0.5</v>
      </c>
      <c r="BO1530" s="237">
        <f t="shared" si="622"/>
        <v>1800</v>
      </c>
      <c r="BP1530" s="237">
        <f t="shared" si="623"/>
        <v>0</v>
      </c>
      <c r="BQ1530" s="238">
        <f t="shared" si="624"/>
        <v>0</v>
      </c>
      <c r="BW1530" s="153">
        <f t="shared" si="616"/>
        <v>1760</v>
      </c>
    </row>
    <row r="1531" spans="1:75">
      <c r="A1531" s="170">
        <v>1586</v>
      </c>
      <c r="B1531" s="171">
        <v>46074</v>
      </c>
      <c r="C1531" s="153" t="s">
        <v>99</v>
      </c>
      <c r="D1531" s="130" t="str">
        <f t="shared" si="631"/>
        <v>HO</v>
      </c>
      <c r="E1531" s="172" t="s">
        <v>172</v>
      </c>
      <c r="F1531" s="172" t="s">
        <v>160</v>
      </c>
      <c r="G1531" s="173" t="s">
        <v>173</v>
      </c>
      <c r="H1531" s="173"/>
      <c r="I1531" s="173"/>
      <c r="J1531" s="105">
        <v>208299</v>
      </c>
      <c r="K1531" s="197" t="str">
        <f>VLOOKUP(J1531,'[3]Item List (3)'!A$1:B$110000,2,FALSE)</f>
        <v>OR.9916 </v>
      </c>
      <c r="L1531" s="105">
        <v>260104007</v>
      </c>
      <c r="M1531" s="198" t="str">
        <f t="shared" si="627"/>
        <v>OR</v>
      </c>
      <c r="N1531" s="153">
        <v>15</v>
      </c>
      <c r="O1531" s="199">
        <f t="shared" si="628"/>
        <v>240</v>
      </c>
      <c r="P1531" s="153">
        <v>1</v>
      </c>
      <c r="Q1531" s="153">
        <v>1720</v>
      </c>
      <c r="R1531" s="153"/>
      <c r="S1531" s="153"/>
      <c r="T1531" s="153"/>
      <c r="U1531" s="209">
        <f t="shared" si="632"/>
        <v>1720</v>
      </c>
      <c r="V1531" s="153">
        <v>450</v>
      </c>
      <c r="W1531" s="153"/>
      <c r="X1531" s="153"/>
      <c r="Y1531" s="153"/>
      <c r="Z1531" s="153"/>
      <c r="AA1531" s="153"/>
      <c r="AB1531" s="153"/>
      <c r="AC1531" s="153"/>
      <c r="AD1531" s="153"/>
      <c r="AE1531" s="153"/>
      <c r="AF1531" s="153"/>
      <c r="AG1531" s="153"/>
      <c r="AH1531" s="153"/>
      <c r="AI1531" s="153"/>
      <c r="AJ1531" s="153"/>
      <c r="AK1531" s="153"/>
      <c r="AL1531" s="153"/>
      <c r="AM1531" s="153"/>
      <c r="AN1531" s="153"/>
      <c r="AO1531" s="153"/>
      <c r="AP1531" s="153">
        <v>30</v>
      </c>
      <c r="AQ1531" s="153"/>
      <c r="AR1531" s="153"/>
      <c r="AS1531" s="153"/>
      <c r="AT1531" s="153"/>
      <c r="AU1531" s="153"/>
      <c r="AV1531" s="153"/>
      <c r="AW1531" s="153"/>
      <c r="AX1531" s="153"/>
      <c r="AY1531" s="153"/>
      <c r="AZ1531" s="153"/>
      <c r="BA1531" s="153"/>
      <c r="BB1531" s="153"/>
      <c r="BC1531" s="153"/>
      <c r="BD1531" s="153"/>
      <c r="BE1531" s="153"/>
      <c r="BF1531" s="153"/>
      <c r="BG1531" s="223">
        <f t="shared" si="615"/>
        <v>480</v>
      </c>
      <c r="BH1531" s="224">
        <f t="shared" si="625"/>
        <v>8</v>
      </c>
      <c r="BI1531" s="225">
        <f t="shared" si="633"/>
        <v>7.5</v>
      </c>
      <c r="BJ1531" s="225">
        <f t="shared" si="634"/>
        <v>93.75</v>
      </c>
      <c r="BK1531" s="226">
        <f t="shared" si="635"/>
        <v>95.5555555555556</v>
      </c>
      <c r="BL1531" s="226">
        <f t="shared" si="636"/>
        <v>100</v>
      </c>
      <c r="BM1531" s="226">
        <f t="shared" si="637"/>
        <v>89.5833333333333</v>
      </c>
      <c r="BN1531" s="237">
        <f t="shared" si="621"/>
        <v>0.5</v>
      </c>
      <c r="BO1531" s="237">
        <f t="shared" si="622"/>
        <v>1800</v>
      </c>
      <c r="BP1531" s="237">
        <f t="shared" si="623"/>
        <v>0</v>
      </c>
      <c r="BQ1531" s="238">
        <f t="shared" si="624"/>
        <v>0</v>
      </c>
      <c r="BW1531" s="153">
        <f t="shared" si="616"/>
        <v>1720</v>
      </c>
    </row>
    <row r="1532" spans="1:75">
      <c r="A1532" s="170">
        <v>1587</v>
      </c>
      <c r="B1532" s="171">
        <v>46074</v>
      </c>
      <c r="C1532" s="153" t="s">
        <v>97</v>
      </c>
      <c r="D1532" s="130" t="str">
        <f t="shared" si="631"/>
        <v>HO</v>
      </c>
      <c r="E1532" s="172" t="s">
        <v>174</v>
      </c>
      <c r="F1532" s="172" t="s">
        <v>160</v>
      </c>
      <c r="G1532" s="173" t="s">
        <v>161</v>
      </c>
      <c r="H1532" s="173"/>
      <c r="I1532" s="173"/>
      <c r="J1532" s="105">
        <v>100742</v>
      </c>
      <c r="K1532" s="197" t="str">
        <f>VLOOKUP(J1532,'[3]Item List (3)'!A$1:B$110000,2,FALSE)</f>
        <v>IR.IR 32X41X28 </v>
      </c>
      <c r="L1532" s="105">
        <v>260127002</v>
      </c>
      <c r="M1532" s="198" t="str">
        <f t="shared" si="627"/>
        <v>IR</v>
      </c>
      <c r="N1532" s="153">
        <v>25</v>
      </c>
      <c r="O1532" s="199">
        <f t="shared" si="628"/>
        <v>144</v>
      </c>
      <c r="P1532" s="153">
        <v>1</v>
      </c>
      <c r="Q1532" s="153">
        <v>470</v>
      </c>
      <c r="R1532" s="153"/>
      <c r="S1532" s="153"/>
      <c r="T1532" s="153"/>
      <c r="U1532" s="209">
        <f t="shared" si="632"/>
        <v>470</v>
      </c>
      <c r="V1532" s="153">
        <v>205</v>
      </c>
      <c r="W1532" s="153"/>
      <c r="X1532" s="153">
        <v>55</v>
      </c>
      <c r="Y1532" s="153"/>
      <c r="Z1532" s="153"/>
      <c r="AA1532" s="153"/>
      <c r="AB1532" s="153"/>
      <c r="AC1532" s="153"/>
      <c r="AD1532" s="153"/>
      <c r="AE1532" s="153"/>
      <c r="AF1532" s="153"/>
      <c r="AG1532" s="153"/>
      <c r="AH1532" s="153"/>
      <c r="AI1532" s="153"/>
      <c r="AJ1532" s="153"/>
      <c r="AK1532" s="153"/>
      <c r="AL1532" s="153"/>
      <c r="AM1532" s="153"/>
      <c r="AN1532" s="153"/>
      <c r="AO1532" s="153"/>
      <c r="AP1532" s="153">
        <v>10</v>
      </c>
      <c r="AQ1532" s="153"/>
      <c r="AR1532" s="153">
        <v>210</v>
      </c>
      <c r="AS1532" s="153"/>
      <c r="AT1532" s="153"/>
      <c r="AU1532" s="153"/>
      <c r="AV1532" s="153"/>
      <c r="AW1532" s="153"/>
      <c r="AX1532" s="153"/>
      <c r="AY1532" s="153"/>
      <c r="AZ1532" s="153"/>
      <c r="BA1532" s="153"/>
      <c r="BB1532" s="153"/>
      <c r="BC1532" s="153"/>
      <c r="BD1532" s="153"/>
      <c r="BE1532" s="153"/>
      <c r="BF1532" s="153"/>
      <c r="BG1532" s="223">
        <f t="shared" si="615"/>
        <v>480</v>
      </c>
      <c r="BH1532" s="224">
        <f t="shared" si="625"/>
        <v>8</v>
      </c>
      <c r="BI1532" s="225">
        <f t="shared" si="633"/>
        <v>3.41666666666667</v>
      </c>
      <c r="BJ1532" s="225">
        <f t="shared" si="634"/>
        <v>42.7083333333333</v>
      </c>
      <c r="BK1532" s="226">
        <f t="shared" si="635"/>
        <v>95.5284552845527</v>
      </c>
      <c r="BL1532" s="226">
        <f t="shared" si="636"/>
        <v>100</v>
      </c>
      <c r="BM1532" s="226">
        <f t="shared" si="637"/>
        <v>40.798611111111</v>
      </c>
      <c r="BN1532" s="237">
        <f t="shared" si="621"/>
        <v>0.166666666666667</v>
      </c>
      <c r="BO1532" s="237">
        <f t="shared" si="622"/>
        <v>1128</v>
      </c>
      <c r="BP1532" s="237">
        <f t="shared" si="623"/>
        <v>4.41666666666667</v>
      </c>
      <c r="BQ1532" s="238">
        <f t="shared" si="624"/>
        <v>636</v>
      </c>
      <c r="BW1532" s="153">
        <f t="shared" si="616"/>
        <v>470</v>
      </c>
    </row>
    <row r="1533" spans="1:75">
      <c r="A1533" s="170">
        <v>1588</v>
      </c>
      <c r="B1533" s="171">
        <v>46074</v>
      </c>
      <c r="C1533" s="153" t="s">
        <v>99</v>
      </c>
      <c r="D1533" s="130" t="str">
        <f t="shared" si="631"/>
        <v>HO</v>
      </c>
      <c r="E1533" s="172" t="s">
        <v>174</v>
      </c>
      <c r="F1533" s="172" t="s">
        <v>160</v>
      </c>
      <c r="G1533" s="173" t="s">
        <v>166</v>
      </c>
      <c r="H1533" s="173"/>
      <c r="I1533" s="173"/>
      <c r="J1533" s="105">
        <v>100742</v>
      </c>
      <c r="K1533" s="197" t="str">
        <f>VLOOKUP(J1533,'[3]Item List (3)'!A$1:B$110000,2,FALSE)</f>
        <v>IR.IR 32X41X28 </v>
      </c>
      <c r="L1533" s="105">
        <v>260127002</v>
      </c>
      <c r="M1533" s="198" t="str">
        <f t="shared" si="627"/>
        <v>IR</v>
      </c>
      <c r="N1533" s="153">
        <v>25</v>
      </c>
      <c r="O1533" s="199">
        <f t="shared" si="628"/>
        <v>144</v>
      </c>
      <c r="P1533" s="153">
        <v>1</v>
      </c>
      <c r="Q1533" s="153">
        <v>630</v>
      </c>
      <c r="R1533" s="153"/>
      <c r="S1533" s="153"/>
      <c r="T1533" s="153"/>
      <c r="U1533" s="209">
        <f t="shared" si="632"/>
        <v>630</v>
      </c>
      <c r="V1533" s="153">
        <v>280</v>
      </c>
      <c r="W1533" s="153"/>
      <c r="X1533" s="153"/>
      <c r="Y1533" s="153"/>
      <c r="Z1533" s="153"/>
      <c r="AA1533" s="153"/>
      <c r="AB1533" s="153"/>
      <c r="AC1533" s="153"/>
      <c r="AD1533" s="153"/>
      <c r="AE1533" s="153"/>
      <c r="AF1533" s="153"/>
      <c r="AG1533" s="153"/>
      <c r="AH1533" s="153"/>
      <c r="AI1533" s="153"/>
      <c r="AJ1533" s="153"/>
      <c r="AK1533" s="153"/>
      <c r="AL1533" s="153"/>
      <c r="AM1533" s="153"/>
      <c r="AN1533" s="153"/>
      <c r="AO1533" s="153"/>
      <c r="AP1533" s="153">
        <v>20</v>
      </c>
      <c r="AQ1533" s="153"/>
      <c r="AR1533" s="153">
        <v>180</v>
      </c>
      <c r="AS1533" s="153"/>
      <c r="AT1533" s="153"/>
      <c r="AU1533" s="153"/>
      <c r="AV1533" s="153"/>
      <c r="AW1533" s="153"/>
      <c r="AX1533" s="153"/>
      <c r="AY1533" s="153"/>
      <c r="AZ1533" s="153"/>
      <c r="BA1533" s="153"/>
      <c r="BB1533" s="153"/>
      <c r="BC1533" s="153"/>
      <c r="BD1533" s="153"/>
      <c r="BE1533" s="153"/>
      <c r="BF1533" s="153"/>
      <c r="BG1533" s="223">
        <f t="shared" si="615"/>
        <v>480</v>
      </c>
      <c r="BH1533" s="224">
        <f t="shared" si="625"/>
        <v>8</v>
      </c>
      <c r="BI1533" s="225">
        <f t="shared" si="633"/>
        <v>4.66666666666667</v>
      </c>
      <c r="BJ1533" s="225">
        <f t="shared" si="634"/>
        <v>58.3333333333333</v>
      </c>
      <c r="BK1533" s="226">
        <f t="shared" si="635"/>
        <v>93.7499999999999</v>
      </c>
      <c r="BL1533" s="226">
        <f t="shared" si="636"/>
        <v>100</v>
      </c>
      <c r="BM1533" s="226">
        <f t="shared" si="637"/>
        <v>54.6874999999999</v>
      </c>
      <c r="BN1533" s="237">
        <f t="shared" si="621"/>
        <v>0.333333333333333</v>
      </c>
      <c r="BO1533" s="237">
        <f t="shared" si="622"/>
        <v>1104</v>
      </c>
      <c r="BP1533" s="237">
        <f t="shared" si="623"/>
        <v>3</v>
      </c>
      <c r="BQ1533" s="238">
        <f t="shared" si="624"/>
        <v>432</v>
      </c>
      <c r="BW1533" s="153">
        <f t="shared" si="616"/>
        <v>630</v>
      </c>
    </row>
    <row r="1534" spans="1:75">
      <c r="A1534" s="170">
        <v>1589</v>
      </c>
      <c r="B1534" s="171">
        <v>46074</v>
      </c>
      <c r="C1534" s="153" t="s">
        <v>97</v>
      </c>
      <c r="D1534" s="130" t="str">
        <f t="shared" si="631"/>
        <v>HO</v>
      </c>
      <c r="E1534" s="172" t="s">
        <v>175</v>
      </c>
      <c r="F1534" s="172" t="s">
        <v>160</v>
      </c>
      <c r="G1534" s="173" t="s">
        <v>161</v>
      </c>
      <c r="H1534" s="173"/>
      <c r="I1534" s="173"/>
      <c r="J1534" s="105">
        <v>208497</v>
      </c>
      <c r="K1534" s="197" t="str">
        <f>VLOOKUP(J1534,'[3]Item List (3)'!A$1:B$110000,2,FALSE)</f>
        <v>NB.OR 95076 </v>
      </c>
      <c r="L1534" s="105">
        <v>250403004</v>
      </c>
      <c r="M1534" s="198" t="str">
        <f t="shared" si="627"/>
        <v>OR</v>
      </c>
      <c r="N1534" s="153">
        <v>15</v>
      </c>
      <c r="O1534" s="199">
        <f t="shared" si="628"/>
        <v>240</v>
      </c>
      <c r="P1534" s="153">
        <v>1</v>
      </c>
      <c r="Q1534" s="153">
        <v>1284</v>
      </c>
      <c r="R1534" s="153"/>
      <c r="S1534" s="153"/>
      <c r="T1534" s="153"/>
      <c r="U1534" s="209">
        <f t="shared" si="632"/>
        <v>1284</v>
      </c>
      <c r="V1534" s="153">
        <v>345</v>
      </c>
      <c r="W1534" s="153"/>
      <c r="X1534" s="153">
        <v>30</v>
      </c>
      <c r="Y1534" s="153"/>
      <c r="Z1534" s="153"/>
      <c r="AA1534" s="153"/>
      <c r="AB1534" s="153"/>
      <c r="AC1534" s="153"/>
      <c r="AD1534" s="153"/>
      <c r="AE1534" s="153"/>
      <c r="AF1534" s="153"/>
      <c r="AG1534" s="153"/>
      <c r="AH1534" s="153"/>
      <c r="AI1534" s="153"/>
      <c r="AJ1534" s="153"/>
      <c r="AK1534" s="153"/>
      <c r="AL1534" s="153"/>
      <c r="AM1534" s="153"/>
      <c r="AN1534" s="153"/>
      <c r="AO1534" s="153"/>
      <c r="AP1534" s="153">
        <v>30</v>
      </c>
      <c r="AQ1534" s="153"/>
      <c r="AR1534" s="153">
        <v>30</v>
      </c>
      <c r="AS1534" s="153"/>
      <c r="AT1534" s="153"/>
      <c r="AU1534" s="153"/>
      <c r="AV1534" s="153"/>
      <c r="AW1534" s="153"/>
      <c r="AX1534" s="153"/>
      <c r="AY1534" s="153"/>
      <c r="AZ1534" s="153"/>
      <c r="BA1534" s="153"/>
      <c r="BB1534" s="153"/>
      <c r="BC1534" s="153">
        <v>45</v>
      </c>
      <c r="BD1534" s="153"/>
      <c r="BE1534" s="153"/>
      <c r="BF1534" s="153"/>
      <c r="BG1534" s="223">
        <f t="shared" si="615"/>
        <v>480</v>
      </c>
      <c r="BH1534" s="224">
        <f t="shared" si="625"/>
        <v>8</v>
      </c>
      <c r="BI1534" s="225">
        <f t="shared" si="633"/>
        <v>5.75</v>
      </c>
      <c r="BJ1534" s="225">
        <f t="shared" si="634"/>
        <v>71.875</v>
      </c>
      <c r="BK1534" s="226">
        <f t="shared" si="635"/>
        <v>93.0434782608696</v>
      </c>
      <c r="BL1534" s="226">
        <f t="shared" si="636"/>
        <v>100</v>
      </c>
      <c r="BM1534" s="226">
        <f t="shared" si="637"/>
        <v>66.875</v>
      </c>
      <c r="BN1534" s="237">
        <f t="shared" si="621"/>
        <v>0.5</v>
      </c>
      <c r="BO1534" s="237">
        <f t="shared" si="622"/>
        <v>1800</v>
      </c>
      <c r="BP1534" s="237">
        <f t="shared" si="623"/>
        <v>1.75</v>
      </c>
      <c r="BQ1534" s="238">
        <f t="shared" si="624"/>
        <v>420</v>
      </c>
      <c r="BW1534" s="153">
        <f t="shared" si="616"/>
        <v>1284</v>
      </c>
    </row>
    <row r="1535" spans="1:75">
      <c r="A1535" s="170">
        <v>1590</v>
      </c>
      <c r="B1535" s="171">
        <v>46074</v>
      </c>
      <c r="C1535" s="153" t="s">
        <v>99</v>
      </c>
      <c r="D1535" s="130" t="str">
        <f t="shared" si="631"/>
        <v>HO</v>
      </c>
      <c r="E1535" s="172" t="s">
        <v>175</v>
      </c>
      <c r="F1535" s="172" t="s">
        <v>160</v>
      </c>
      <c r="G1535" s="173" t="s">
        <v>166</v>
      </c>
      <c r="H1535" s="173"/>
      <c r="I1535" s="173"/>
      <c r="J1535" s="105">
        <v>200497.11</v>
      </c>
      <c r="K1535" s="197" t="str">
        <f>VLOOKUP(J1535,'[3]Item List (3)'!A$1:B$110000,2,FALSE)</f>
        <v>OR.MNA6718G</v>
      </c>
      <c r="L1535" s="105">
        <v>250403004</v>
      </c>
      <c r="M1535" s="198" t="str">
        <f t="shared" si="627"/>
        <v>OR</v>
      </c>
      <c r="N1535" s="153">
        <v>15</v>
      </c>
      <c r="O1535" s="199">
        <f t="shared" si="628"/>
        <v>240</v>
      </c>
      <c r="P1535" s="153">
        <v>1</v>
      </c>
      <c r="Q1535" s="153">
        <v>396</v>
      </c>
      <c r="R1535" s="153"/>
      <c r="S1535" s="153"/>
      <c r="T1535" s="153"/>
      <c r="U1535" s="209">
        <f t="shared" si="632"/>
        <v>396</v>
      </c>
      <c r="V1535" s="153">
        <v>110</v>
      </c>
      <c r="W1535" s="153"/>
      <c r="X1535" s="153"/>
      <c r="Y1535" s="153"/>
      <c r="Z1535" s="153"/>
      <c r="AA1535" s="153"/>
      <c r="AB1535" s="153"/>
      <c r="AC1535" s="153"/>
      <c r="AD1535" s="153"/>
      <c r="AE1535" s="153"/>
      <c r="AF1535" s="153"/>
      <c r="AG1535" s="153"/>
      <c r="AH1535" s="153"/>
      <c r="AI1535" s="153"/>
      <c r="AJ1535" s="153"/>
      <c r="AK1535" s="153"/>
      <c r="AL1535" s="153"/>
      <c r="AM1535" s="153"/>
      <c r="AN1535" s="153">
        <v>60</v>
      </c>
      <c r="AO1535" s="153"/>
      <c r="AP1535" s="153">
        <v>10</v>
      </c>
      <c r="AQ1535" s="153"/>
      <c r="AR1535" s="153"/>
      <c r="AS1535" s="153"/>
      <c r="AT1535" s="153"/>
      <c r="AU1535" s="153"/>
      <c r="AV1535" s="153"/>
      <c r="AW1535" s="153"/>
      <c r="AX1535" s="153"/>
      <c r="AY1535" s="153"/>
      <c r="AZ1535" s="153"/>
      <c r="BA1535" s="153"/>
      <c r="BB1535" s="153"/>
      <c r="BC1535" s="153"/>
      <c r="BD1535" s="153"/>
      <c r="BE1535" s="153"/>
      <c r="BF1535" s="153"/>
      <c r="BG1535" s="223">
        <f t="shared" si="615"/>
        <v>180</v>
      </c>
      <c r="BH1535" s="224">
        <f t="shared" si="625"/>
        <v>3</v>
      </c>
      <c r="BI1535" s="225">
        <f t="shared" si="633"/>
        <v>1.83333333333333</v>
      </c>
      <c r="BJ1535" s="225">
        <f t="shared" si="634"/>
        <v>61.1111111111111</v>
      </c>
      <c r="BK1535" s="226">
        <f t="shared" si="635"/>
        <v>90.0000000000002</v>
      </c>
      <c r="BL1535" s="226">
        <f t="shared" si="636"/>
        <v>100</v>
      </c>
      <c r="BM1535" s="226">
        <f t="shared" si="637"/>
        <v>55.0000000000001</v>
      </c>
      <c r="BN1535" s="237">
        <f t="shared" si="621"/>
        <v>0.166666666666667</v>
      </c>
      <c r="BO1535" s="237">
        <f t="shared" si="622"/>
        <v>680</v>
      </c>
      <c r="BP1535" s="237">
        <f t="shared" si="623"/>
        <v>1</v>
      </c>
      <c r="BQ1535" s="238">
        <f t="shared" si="624"/>
        <v>240</v>
      </c>
      <c r="BW1535" s="153">
        <f t="shared" si="616"/>
        <v>396</v>
      </c>
    </row>
    <row r="1536" spans="1:75">
      <c r="A1536" s="170">
        <v>1591</v>
      </c>
      <c r="B1536" s="171">
        <v>46074</v>
      </c>
      <c r="C1536" s="153" t="s">
        <v>99</v>
      </c>
      <c r="D1536" s="130" t="str">
        <f t="shared" si="631"/>
        <v>HO</v>
      </c>
      <c r="E1536" s="172" t="s">
        <v>175</v>
      </c>
      <c r="F1536" s="172" t="s">
        <v>160</v>
      </c>
      <c r="G1536" s="173" t="s">
        <v>166</v>
      </c>
      <c r="H1536" s="173"/>
      <c r="I1536" s="173"/>
      <c r="J1536" s="105">
        <v>200827.1</v>
      </c>
      <c r="K1536" s="197" t="str">
        <f>VLOOKUP(J1536,'[3]Item List (3)'!A$1:B$110000,2,FALSE)</f>
        <v>MNA.OR 4020 </v>
      </c>
      <c r="L1536" s="105">
        <v>260201001</v>
      </c>
      <c r="M1536" s="198" t="str">
        <f t="shared" si="627"/>
        <v>OR</v>
      </c>
      <c r="N1536" s="153">
        <v>15</v>
      </c>
      <c r="O1536" s="199">
        <f t="shared" si="628"/>
        <v>240</v>
      </c>
      <c r="P1536" s="153">
        <v>1</v>
      </c>
      <c r="Q1536" s="153">
        <v>460</v>
      </c>
      <c r="R1536" s="153"/>
      <c r="S1536" s="153"/>
      <c r="T1536" s="153"/>
      <c r="U1536" s="209">
        <f t="shared" si="632"/>
        <v>460</v>
      </c>
      <c r="V1536" s="153">
        <v>120</v>
      </c>
      <c r="W1536" s="153">
        <v>180</v>
      </c>
      <c r="X1536" s="153"/>
      <c r="Y1536" s="153"/>
      <c r="Z1536" s="153"/>
      <c r="AA1536" s="153"/>
      <c r="AB1536" s="153"/>
      <c r="AC1536" s="153"/>
      <c r="AD1536" s="153"/>
      <c r="AE1536" s="153"/>
      <c r="AF1536" s="153"/>
      <c r="AG1536" s="153"/>
      <c r="AH1536" s="153"/>
      <c r="AI1536" s="153"/>
      <c r="AJ1536" s="153"/>
      <c r="AK1536" s="153"/>
      <c r="AL1536" s="153"/>
      <c r="AM1536" s="153"/>
      <c r="AN1536" s="153"/>
      <c r="AO1536" s="153"/>
      <c r="AP1536" s="153"/>
      <c r="AQ1536" s="153"/>
      <c r="AR1536" s="153"/>
      <c r="AS1536" s="153"/>
      <c r="AT1536" s="153"/>
      <c r="AU1536" s="153"/>
      <c r="AV1536" s="153"/>
      <c r="AW1536" s="153"/>
      <c r="AX1536" s="153"/>
      <c r="AY1536" s="153"/>
      <c r="AZ1536" s="153"/>
      <c r="BA1536" s="153"/>
      <c r="BB1536" s="153"/>
      <c r="BC1536" s="153"/>
      <c r="BD1536" s="153"/>
      <c r="BE1536" s="153"/>
      <c r="BF1536" s="153"/>
      <c r="BG1536" s="223">
        <f t="shared" si="615"/>
        <v>300</v>
      </c>
      <c r="BH1536" s="224">
        <f t="shared" si="625"/>
        <v>5</v>
      </c>
      <c r="BI1536" s="225">
        <f t="shared" si="633"/>
        <v>2</v>
      </c>
      <c r="BJ1536" s="225">
        <f t="shared" si="634"/>
        <v>40</v>
      </c>
      <c r="BK1536" s="226">
        <f t="shared" si="635"/>
        <v>95.8333333333333</v>
      </c>
      <c r="BL1536" s="226">
        <f t="shared" si="636"/>
        <v>100</v>
      </c>
      <c r="BM1536" s="226">
        <f t="shared" ref="BM1536:BM1554" si="638">IFERROR((((BJ1536*BK1536*BL1536)/1000000)*100),0)</f>
        <v>38.3333333333333</v>
      </c>
      <c r="BN1536" s="237">
        <f t="shared" ref="BN1536:BN1577" si="639">(W1536+AP1536+BE1536+BF1536)/60</f>
        <v>3</v>
      </c>
      <c r="BO1536" s="237">
        <f t="shared" ref="BO1536:BO1577" si="640">IFERROR(((BH1536-BN1536)*3600)/N1536,0)</f>
        <v>480</v>
      </c>
      <c r="BP1536" s="237">
        <f t="shared" ref="BP1536:BP1577" si="641">IFERROR(SUM(W1536:BF1536)/60-BN1536,0)</f>
        <v>0</v>
      </c>
      <c r="BQ1536" s="238">
        <f t="shared" ref="BQ1536:BQ1577" si="642">IFERROR(BP1536*3600/N1536,0)</f>
        <v>0</v>
      </c>
      <c r="BW1536" s="153">
        <f t="shared" si="616"/>
        <v>460</v>
      </c>
    </row>
    <row r="1537" spans="1:75">
      <c r="A1537" s="170">
        <v>1592</v>
      </c>
      <c r="B1537" s="171">
        <v>46074</v>
      </c>
      <c r="C1537" s="153" t="s">
        <v>97</v>
      </c>
      <c r="D1537" s="130" t="str">
        <f t="shared" si="631"/>
        <v>HO</v>
      </c>
      <c r="E1537" s="172" t="s">
        <v>177</v>
      </c>
      <c r="F1537" s="172" t="s">
        <v>160</v>
      </c>
      <c r="G1537" s="173" t="s">
        <v>164</v>
      </c>
      <c r="H1537" s="173"/>
      <c r="I1537" s="173"/>
      <c r="J1537" s="105">
        <v>104246</v>
      </c>
      <c r="K1537" s="197" t="str">
        <f>VLOOKUP(J1537,'[3]Item List (3)'!A$1:B$110000,2,FALSE)</f>
        <v>IN. 208</v>
      </c>
      <c r="L1537" s="105">
        <v>260120003</v>
      </c>
      <c r="M1537" s="198" t="str">
        <f t="shared" si="627"/>
        <v>IR</v>
      </c>
      <c r="N1537" s="153">
        <v>15</v>
      </c>
      <c r="O1537" s="199">
        <f t="shared" ref="O1537:O1553" si="643">IFERROR(3600/N1537,"")</f>
        <v>240</v>
      </c>
      <c r="P1537" s="153">
        <v>1</v>
      </c>
      <c r="Q1537" s="153">
        <v>676</v>
      </c>
      <c r="R1537" s="153"/>
      <c r="S1537" s="153"/>
      <c r="T1537" s="153"/>
      <c r="U1537" s="209">
        <f t="shared" si="632"/>
        <v>676</v>
      </c>
      <c r="V1537" s="153">
        <v>180</v>
      </c>
      <c r="W1537" s="153"/>
      <c r="X1537" s="153"/>
      <c r="Y1537" s="153"/>
      <c r="Z1537" s="153"/>
      <c r="AA1537" s="153"/>
      <c r="AB1537" s="153"/>
      <c r="AC1537" s="153"/>
      <c r="AD1537" s="153"/>
      <c r="AE1537" s="153"/>
      <c r="AF1537" s="153"/>
      <c r="AG1537" s="153"/>
      <c r="AH1537" s="153"/>
      <c r="AI1537" s="153"/>
      <c r="AJ1537" s="153"/>
      <c r="AK1537" s="153"/>
      <c r="AL1537" s="153"/>
      <c r="AM1537" s="153"/>
      <c r="AN1537" s="153">
        <v>290</v>
      </c>
      <c r="AO1537" s="153"/>
      <c r="AP1537" s="153">
        <v>10</v>
      </c>
      <c r="AQ1537" s="153"/>
      <c r="AR1537" s="153"/>
      <c r="AS1537" s="153"/>
      <c r="AT1537" s="153"/>
      <c r="AU1537" s="153"/>
      <c r="AV1537" s="153"/>
      <c r="AW1537" s="153"/>
      <c r="AX1537" s="153"/>
      <c r="AY1537" s="153"/>
      <c r="AZ1537" s="153"/>
      <c r="BA1537" s="153"/>
      <c r="BB1537" s="153"/>
      <c r="BC1537" s="153"/>
      <c r="BD1537" s="153"/>
      <c r="BE1537" s="153"/>
      <c r="BF1537" s="153"/>
      <c r="BG1537" s="223">
        <f t="shared" si="615"/>
        <v>480</v>
      </c>
      <c r="BH1537" s="224">
        <f t="shared" si="625"/>
        <v>8</v>
      </c>
      <c r="BI1537" s="225">
        <f t="shared" si="633"/>
        <v>3</v>
      </c>
      <c r="BJ1537" s="225">
        <f t="shared" si="634"/>
        <v>37.5</v>
      </c>
      <c r="BK1537" s="226">
        <f t="shared" si="635"/>
        <v>93.8888888888889</v>
      </c>
      <c r="BL1537" s="226">
        <f t="shared" si="636"/>
        <v>100</v>
      </c>
      <c r="BM1537" s="226">
        <f t="shared" si="638"/>
        <v>35.2083333333333</v>
      </c>
      <c r="BN1537" s="237">
        <f t="shared" si="639"/>
        <v>0.166666666666667</v>
      </c>
      <c r="BO1537" s="237">
        <f t="shared" si="640"/>
        <v>1880</v>
      </c>
      <c r="BP1537" s="237">
        <f t="shared" si="641"/>
        <v>4.83333333333333</v>
      </c>
      <c r="BQ1537" s="238">
        <f t="shared" si="642"/>
        <v>1160</v>
      </c>
      <c r="BW1537" s="153">
        <f t="shared" si="616"/>
        <v>676</v>
      </c>
    </row>
    <row r="1538" spans="1:75">
      <c r="A1538" s="170">
        <v>1593</v>
      </c>
      <c r="B1538" s="171">
        <v>46074</v>
      </c>
      <c r="C1538" s="153" t="s">
        <v>99</v>
      </c>
      <c r="D1538" s="130" t="str">
        <f t="shared" si="631"/>
        <v>HO</v>
      </c>
      <c r="E1538" s="172" t="s">
        <v>177</v>
      </c>
      <c r="F1538" s="172" t="s">
        <v>160</v>
      </c>
      <c r="G1538" s="173" t="s">
        <v>171</v>
      </c>
      <c r="H1538" s="173"/>
      <c r="I1538" s="173"/>
      <c r="J1538" s="105">
        <v>104246</v>
      </c>
      <c r="K1538" s="197" t="str">
        <f>VLOOKUP(J1538,'[3]Item List (3)'!A$1:B$110000,2,FALSE)</f>
        <v>IN. 208</v>
      </c>
      <c r="L1538" s="105">
        <v>260120003</v>
      </c>
      <c r="M1538" s="198" t="str">
        <f t="shared" si="627"/>
        <v>IR</v>
      </c>
      <c r="N1538" s="153">
        <v>15</v>
      </c>
      <c r="O1538" s="199">
        <f t="shared" si="643"/>
        <v>240</v>
      </c>
      <c r="P1538" s="153">
        <v>1</v>
      </c>
      <c r="Q1538" s="153">
        <v>407</v>
      </c>
      <c r="R1538" s="153"/>
      <c r="S1538" s="153"/>
      <c r="T1538" s="153"/>
      <c r="U1538" s="209">
        <f t="shared" si="632"/>
        <v>407</v>
      </c>
      <c r="V1538" s="153">
        <v>110</v>
      </c>
      <c r="W1538" s="153"/>
      <c r="X1538" s="153"/>
      <c r="Y1538" s="153"/>
      <c r="Z1538" s="153"/>
      <c r="AA1538" s="153"/>
      <c r="AB1538" s="153"/>
      <c r="AC1538" s="153"/>
      <c r="AD1538" s="153"/>
      <c r="AE1538" s="153"/>
      <c r="AF1538" s="153"/>
      <c r="AG1538" s="153"/>
      <c r="AH1538" s="153"/>
      <c r="AI1538" s="153"/>
      <c r="AJ1538" s="153"/>
      <c r="AK1538" s="153"/>
      <c r="AL1538" s="153"/>
      <c r="AM1538" s="153"/>
      <c r="AN1538" s="153">
        <v>360</v>
      </c>
      <c r="AO1538" s="153"/>
      <c r="AP1538" s="153">
        <v>10</v>
      </c>
      <c r="AQ1538" s="153"/>
      <c r="AR1538" s="153"/>
      <c r="AS1538" s="153"/>
      <c r="AT1538" s="153"/>
      <c r="AU1538" s="153"/>
      <c r="AV1538" s="153"/>
      <c r="AW1538" s="153"/>
      <c r="AX1538" s="153"/>
      <c r="AY1538" s="153"/>
      <c r="AZ1538" s="153"/>
      <c r="BA1538" s="153"/>
      <c r="BB1538" s="153"/>
      <c r="BC1538" s="153"/>
      <c r="BD1538" s="153"/>
      <c r="BE1538" s="153"/>
      <c r="BF1538" s="153"/>
      <c r="BG1538" s="223">
        <f t="shared" ref="BG1537:BG1577" si="644">SUM(V1538:BF1538)</f>
        <v>480</v>
      </c>
      <c r="BH1538" s="224">
        <f t="shared" si="625"/>
        <v>8</v>
      </c>
      <c r="BI1538" s="225">
        <f t="shared" ref="BI1537:BI1577" si="645">IFERROR(BH1538-SUM(W1538:BF1538)/60,0)</f>
        <v>1.83333333333333</v>
      </c>
      <c r="BJ1538" s="225">
        <f t="shared" ref="BJ1537:BJ1577" si="646">IFERROR(BI1538/BH1538*100,0)</f>
        <v>22.9166666666667</v>
      </c>
      <c r="BK1538" s="226">
        <f t="shared" ref="BK1537:BK1577" si="647">IFERROR(((U1538*N1538)/(BI1538*3600)*100),0)</f>
        <v>92.5</v>
      </c>
      <c r="BL1538" s="226">
        <f t="shared" ref="BL1537:BL1577" si="648">IFERROR(((U1538-(R1538+S1538+T1538))/U1538*100),0)</f>
        <v>100</v>
      </c>
      <c r="BM1538" s="226">
        <f t="shared" si="638"/>
        <v>21.1979166666667</v>
      </c>
      <c r="BN1538" s="237">
        <f t="shared" si="639"/>
        <v>0.166666666666667</v>
      </c>
      <c r="BO1538" s="237">
        <f t="shared" si="640"/>
        <v>1880</v>
      </c>
      <c r="BP1538" s="237">
        <f t="shared" si="641"/>
        <v>6</v>
      </c>
      <c r="BQ1538" s="238">
        <f t="shared" si="642"/>
        <v>1440</v>
      </c>
      <c r="BW1538" s="153">
        <f t="shared" si="616"/>
        <v>407</v>
      </c>
    </row>
    <row r="1539" spans="1:75">
      <c r="A1539" s="170">
        <v>1594</v>
      </c>
      <c r="B1539" s="171">
        <v>46074</v>
      </c>
      <c r="C1539" s="153" t="s">
        <v>97</v>
      </c>
      <c r="D1539" s="130" t="str">
        <f t="shared" si="631"/>
        <v>HO</v>
      </c>
      <c r="E1539" s="172" t="s">
        <v>178</v>
      </c>
      <c r="F1539" s="172" t="s">
        <v>160</v>
      </c>
      <c r="G1539" s="173" t="s">
        <v>164</v>
      </c>
      <c r="H1539" s="173"/>
      <c r="I1539" s="173"/>
      <c r="J1539" s="105">
        <v>208246</v>
      </c>
      <c r="K1539" s="197" t="str">
        <f>VLOOKUP(J1539,'[3]Item List (3)'!A$1:B$110000,2,FALSE)</f>
        <v>OR. 208 YY2 </v>
      </c>
      <c r="L1539" s="105">
        <v>260129015</v>
      </c>
      <c r="M1539" s="198" t="str">
        <f t="shared" si="627"/>
        <v>OR</v>
      </c>
      <c r="N1539" s="153">
        <v>20</v>
      </c>
      <c r="O1539" s="199">
        <f t="shared" si="643"/>
        <v>180</v>
      </c>
      <c r="P1539" s="153">
        <v>1</v>
      </c>
      <c r="Q1539" s="153">
        <v>1098</v>
      </c>
      <c r="R1539" s="153"/>
      <c r="S1539" s="153"/>
      <c r="T1539" s="153"/>
      <c r="U1539" s="209">
        <f t="shared" si="632"/>
        <v>1098</v>
      </c>
      <c r="V1539" s="153">
        <v>390</v>
      </c>
      <c r="W1539" s="153"/>
      <c r="X1539" s="153"/>
      <c r="Y1539" s="153"/>
      <c r="Z1539" s="153"/>
      <c r="AA1539" s="153"/>
      <c r="AB1539" s="153"/>
      <c r="AC1539" s="153"/>
      <c r="AD1539" s="153"/>
      <c r="AE1539" s="153"/>
      <c r="AF1539" s="153"/>
      <c r="AG1539" s="153"/>
      <c r="AH1539" s="153"/>
      <c r="AI1539" s="153"/>
      <c r="AJ1539" s="153"/>
      <c r="AK1539" s="153"/>
      <c r="AL1539" s="153"/>
      <c r="AM1539" s="153"/>
      <c r="AN1539" s="153"/>
      <c r="AO1539" s="153"/>
      <c r="AP1539" s="153">
        <v>30</v>
      </c>
      <c r="AQ1539" s="153"/>
      <c r="AR1539" s="153">
        <v>60</v>
      </c>
      <c r="AS1539" s="153"/>
      <c r="AT1539" s="153"/>
      <c r="AU1539" s="153"/>
      <c r="AV1539" s="153"/>
      <c r="AW1539" s="153"/>
      <c r="AX1539" s="153"/>
      <c r="AY1539" s="153"/>
      <c r="AZ1539" s="153"/>
      <c r="BA1539" s="153"/>
      <c r="BB1539" s="153"/>
      <c r="BC1539" s="153"/>
      <c r="BD1539" s="153"/>
      <c r="BE1539" s="153"/>
      <c r="BF1539" s="153"/>
      <c r="BG1539" s="223">
        <f t="shared" si="644"/>
        <v>480</v>
      </c>
      <c r="BH1539" s="224">
        <f t="shared" ref="BH1537:BH1577" si="649">BG1539/60</f>
        <v>8</v>
      </c>
      <c r="BI1539" s="225">
        <f t="shared" si="645"/>
        <v>6.5</v>
      </c>
      <c r="BJ1539" s="225">
        <f t="shared" si="646"/>
        <v>81.25</v>
      </c>
      <c r="BK1539" s="226">
        <f t="shared" si="647"/>
        <v>93.8461538461538</v>
      </c>
      <c r="BL1539" s="226">
        <f t="shared" si="648"/>
        <v>100</v>
      </c>
      <c r="BM1539" s="226">
        <f t="shared" si="638"/>
        <v>76.25</v>
      </c>
      <c r="BN1539" s="237">
        <f t="shared" si="639"/>
        <v>0.5</v>
      </c>
      <c r="BO1539" s="237">
        <f t="shared" si="640"/>
        <v>1350</v>
      </c>
      <c r="BP1539" s="237">
        <f t="shared" si="641"/>
        <v>1</v>
      </c>
      <c r="BQ1539" s="238">
        <f t="shared" si="642"/>
        <v>180</v>
      </c>
      <c r="BW1539" s="153">
        <f t="shared" si="616"/>
        <v>1098</v>
      </c>
    </row>
    <row r="1540" spans="1:75">
      <c r="A1540" s="170">
        <v>1595</v>
      </c>
      <c r="B1540" s="171">
        <v>46074</v>
      </c>
      <c r="C1540" s="153" t="s">
        <v>99</v>
      </c>
      <c r="D1540" s="130" t="str">
        <f t="shared" si="631"/>
        <v>HO</v>
      </c>
      <c r="E1540" s="172" t="s">
        <v>178</v>
      </c>
      <c r="F1540" s="172" t="s">
        <v>160</v>
      </c>
      <c r="G1540" s="173" t="s">
        <v>171</v>
      </c>
      <c r="H1540" s="173"/>
      <c r="I1540" s="173"/>
      <c r="J1540" s="105">
        <v>208246</v>
      </c>
      <c r="K1540" s="197" t="str">
        <f>VLOOKUP(J1540,'[3]Item List (3)'!A$1:B$110000,2,FALSE)</f>
        <v>OR. 208 YY2 </v>
      </c>
      <c r="L1540" s="105">
        <v>260129015</v>
      </c>
      <c r="M1540" s="198" t="str">
        <f t="shared" si="627"/>
        <v>OR</v>
      </c>
      <c r="N1540" s="153">
        <v>20</v>
      </c>
      <c r="O1540" s="199">
        <f t="shared" si="643"/>
        <v>180</v>
      </c>
      <c r="P1540" s="153">
        <v>1</v>
      </c>
      <c r="Q1540" s="153">
        <v>1275</v>
      </c>
      <c r="R1540" s="153"/>
      <c r="S1540" s="153"/>
      <c r="T1540" s="153"/>
      <c r="U1540" s="209">
        <f t="shared" si="632"/>
        <v>1275</v>
      </c>
      <c r="V1540" s="153">
        <v>450</v>
      </c>
      <c r="W1540" s="153"/>
      <c r="X1540" s="153"/>
      <c r="Y1540" s="153"/>
      <c r="Z1540" s="153"/>
      <c r="AA1540" s="153"/>
      <c r="AB1540" s="153"/>
      <c r="AC1540" s="153"/>
      <c r="AD1540" s="153"/>
      <c r="AE1540" s="153"/>
      <c r="AF1540" s="153"/>
      <c r="AG1540" s="153"/>
      <c r="AH1540" s="153"/>
      <c r="AI1540" s="153"/>
      <c r="AJ1540" s="153"/>
      <c r="AK1540" s="153"/>
      <c r="AL1540" s="153"/>
      <c r="AM1540" s="153"/>
      <c r="AN1540" s="153"/>
      <c r="AO1540" s="153"/>
      <c r="AP1540" s="153">
        <v>30</v>
      </c>
      <c r="AQ1540" s="153"/>
      <c r="AR1540" s="153"/>
      <c r="AS1540" s="153"/>
      <c r="AT1540" s="153"/>
      <c r="AU1540" s="153"/>
      <c r="AV1540" s="153"/>
      <c r="AW1540" s="153"/>
      <c r="AX1540" s="153"/>
      <c r="AY1540" s="153"/>
      <c r="AZ1540" s="153"/>
      <c r="BA1540" s="153"/>
      <c r="BB1540" s="153"/>
      <c r="BC1540" s="153"/>
      <c r="BD1540" s="153"/>
      <c r="BE1540" s="153"/>
      <c r="BF1540" s="153"/>
      <c r="BG1540" s="223">
        <f t="shared" si="644"/>
        <v>480</v>
      </c>
      <c r="BH1540" s="224">
        <f t="shared" si="649"/>
        <v>8</v>
      </c>
      <c r="BI1540" s="225">
        <f t="shared" si="645"/>
        <v>7.5</v>
      </c>
      <c r="BJ1540" s="225">
        <f t="shared" si="646"/>
        <v>93.75</v>
      </c>
      <c r="BK1540" s="226">
        <f t="shared" si="647"/>
        <v>94.4444444444444</v>
      </c>
      <c r="BL1540" s="226">
        <f t="shared" si="648"/>
        <v>100</v>
      </c>
      <c r="BM1540" s="226">
        <f t="shared" si="638"/>
        <v>88.5416666666667</v>
      </c>
      <c r="BN1540" s="237">
        <f t="shared" si="639"/>
        <v>0.5</v>
      </c>
      <c r="BO1540" s="237">
        <f t="shared" si="640"/>
        <v>1350</v>
      </c>
      <c r="BP1540" s="237">
        <f t="shared" si="641"/>
        <v>0</v>
      </c>
      <c r="BQ1540" s="238">
        <f t="shared" si="642"/>
        <v>0</v>
      </c>
      <c r="BW1540" s="153">
        <f t="shared" si="616"/>
        <v>1275</v>
      </c>
    </row>
    <row r="1541" spans="1:75">
      <c r="A1541" s="170">
        <v>1596</v>
      </c>
      <c r="B1541" s="171">
        <v>46075</v>
      </c>
      <c r="C1541" s="153" t="s">
        <v>97</v>
      </c>
      <c r="D1541" s="130" t="str">
        <f t="shared" si="631"/>
        <v>FG</v>
      </c>
      <c r="E1541" s="172" t="s">
        <v>98</v>
      </c>
      <c r="F1541" s="172" t="s">
        <v>106</v>
      </c>
      <c r="G1541" s="173" t="s">
        <v>101</v>
      </c>
      <c r="H1541" s="173" t="s">
        <v>102</v>
      </c>
      <c r="I1541" s="173"/>
      <c r="J1541" s="105">
        <v>104343.01</v>
      </c>
      <c r="K1541" s="197" t="str">
        <f>VLOOKUP(J1541,'[3]Item List (3)'!A$1:B$110000,2,FALSE)</f>
        <v>NA/RNA.IR 69/32</v>
      </c>
      <c r="L1541" s="105">
        <v>260101001</v>
      </c>
      <c r="M1541" s="198" t="str">
        <f t="shared" si="627"/>
        <v>IR</v>
      </c>
      <c r="N1541" s="153"/>
      <c r="O1541" s="199" t="str">
        <f t="shared" si="643"/>
        <v/>
      </c>
      <c r="P1541" s="153">
        <v>1</v>
      </c>
      <c r="Q1541" s="153">
        <v>2000</v>
      </c>
      <c r="R1541" s="153"/>
      <c r="S1541" s="153">
        <v>1</v>
      </c>
      <c r="T1541" s="153"/>
      <c r="U1541" s="209">
        <f t="shared" si="632"/>
        <v>2001</v>
      </c>
      <c r="V1541" s="153">
        <v>370</v>
      </c>
      <c r="W1541" s="153">
        <v>30</v>
      </c>
      <c r="X1541" s="153"/>
      <c r="Y1541" s="153"/>
      <c r="Z1541" s="153"/>
      <c r="AA1541" s="153"/>
      <c r="AB1541" s="153"/>
      <c r="AC1541" s="153"/>
      <c r="AD1541" s="153"/>
      <c r="AE1541" s="153"/>
      <c r="AF1541" s="153"/>
      <c r="AG1541" s="153"/>
      <c r="AH1541" s="153"/>
      <c r="AI1541" s="153"/>
      <c r="AJ1541" s="153"/>
      <c r="AK1541" s="153"/>
      <c r="AL1541" s="153"/>
      <c r="AM1541" s="153"/>
      <c r="AN1541" s="153"/>
      <c r="AO1541" s="153"/>
      <c r="AP1541" s="153"/>
      <c r="AQ1541" s="153">
        <v>30</v>
      </c>
      <c r="AR1541" s="153"/>
      <c r="AS1541" s="153"/>
      <c r="AT1541" s="153"/>
      <c r="AU1541" s="153"/>
      <c r="AV1541" s="153"/>
      <c r="AW1541" s="153"/>
      <c r="AX1541" s="153"/>
      <c r="AY1541" s="153"/>
      <c r="AZ1541" s="153">
        <v>50</v>
      </c>
      <c r="BA1541" s="153"/>
      <c r="BB1541" s="153"/>
      <c r="BC1541" s="153"/>
      <c r="BD1541" s="153"/>
      <c r="BE1541" s="153"/>
      <c r="BF1541" s="153"/>
      <c r="BG1541" s="223">
        <f t="shared" si="644"/>
        <v>480</v>
      </c>
      <c r="BH1541" s="224">
        <f t="shared" si="649"/>
        <v>8</v>
      </c>
      <c r="BI1541" s="225">
        <f t="shared" si="645"/>
        <v>6.16666666666667</v>
      </c>
      <c r="BJ1541" s="225">
        <f t="shared" si="646"/>
        <v>77.0833333333333</v>
      </c>
      <c r="BK1541" s="226">
        <f t="shared" si="647"/>
        <v>0</v>
      </c>
      <c r="BL1541" s="226">
        <f t="shared" si="648"/>
        <v>99.9500249875063</v>
      </c>
      <c r="BM1541" s="226">
        <f t="shared" si="638"/>
        <v>0</v>
      </c>
      <c r="BN1541" s="237">
        <f t="shared" si="639"/>
        <v>0.5</v>
      </c>
      <c r="BO1541" s="237">
        <f t="shared" si="640"/>
        <v>0</v>
      </c>
      <c r="BP1541" s="237">
        <f t="shared" si="641"/>
        <v>1.33333333333333</v>
      </c>
      <c r="BQ1541" s="238">
        <f t="shared" si="642"/>
        <v>0</v>
      </c>
      <c r="BW1541" s="153">
        <f t="shared" si="616"/>
        <v>2000</v>
      </c>
    </row>
    <row r="1542" spans="1:75">
      <c r="A1542" s="170">
        <v>1597</v>
      </c>
      <c r="B1542" s="171">
        <v>46075</v>
      </c>
      <c r="C1542" s="153" t="s">
        <v>99</v>
      </c>
      <c r="D1542" s="130" t="str">
        <f t="shared" si="631"/>
        <v>FG</v>
      </c>
      <c r="E1542" s="172" t="s">
        <v>98</v>
      </c>
      <c r="F1542" s="172" t="s">
        <v>100</v>
      </c>
      <c r="G1542" s="173" t="s">
        <v>179</v>
      </c>
      <c r="H1542" s="173" t="s">
        <v>189</v>
      </c>
      <c r="I1542" s="173"/>
      <c r="J1542" s="105">
        <v>104040</v>
      </c>
      <c r="K1542" s="197" t="str">
        <f>VLOOKUP(J1542,'[3]Item List (3)'!A$1:B$110000,2,FALSE)</f>
        <v>BR.IR 3222               </v>
      </c>
      <c r="L1542" s="105">
        <v>251224005</v>
      </c>
      <c r="M1542" s="198" t="str">
        <f t="shared" si="627"/>
        <v>IR</v>
      </c>
      <c r="N1542" s="153"/>
      <c r="O1542" s="199" t="str">
        <f t="shared" si="643"/>
        <v/>
      </c>
      <c r="P1542" s="153">
        <v>1</v>
      </c>
      <c r="Q1542" s="153">
        <v>4200</v>
      </c>
      <c r="R1542" s="153"/>
      <c r="S1542" s="153"/>
      <c r="T1542" s="153"/>
      <c r="U1542" s="209">
        <f t="shared" si="632"/>
        <v>4200</v>
      </c>
      <c r="V1542" s="153">
        <v>330</v>
      </c>
      <c r="W1542" s="153">
        <v>120</v>
      </c>
      <c r="X1542" s="153"/>
      <c r="Y1542" s="153"/>
      <c r="Z1542" s="153"/>
      <c r="AA1542" s="153"/>
      <c r="AB1542" s="153"/>
      <c r="AC1542" s="153"/>
      <c r="AD1542" s="153"/>
      <c r="AE1542" s="153"/>
      <c r="AF1542" s="153"/>
      <c r="AG1542" s="153"/>
      <c r="AH1542" s="153"/>
      <c r="AI1542" s="153"/>
      <c r="AJ1542" s="153"/>
      <c r="AK1542" s="153"/>
      <c r="AL1542" s="153"/>
      <c r="AM1542" s="153"/>
      <c r="AN1542" s="153"/>
      <c r="AO1542" s="153"/>
      <c r="AP1542" s="153"/>
      <c r="AQ1542" s="153">
        <v>30</v>
      </c>
      <c r="AR1542" s="153"/>
      <c r="AS1542" s="153"/>
      <c r="AT1542" s="153"/>
      <c r="AU1542" s="153"/>
      <c r="AV1542" s="153"/>
      <c r="AW1542" s="153"/>
      <c r="AX1542" s="153"/>
      <c r="AY1542" s="153"/>
      <c r="AZ1542" s="153"/>
      <c r="BA1542" s="153"/>
      <c r="BB1542" s="153"/>
      <c r="BC1542" s="153"/>
      <c r="BD1542" s="153"/>
      <c r="BE1542" s="153"/>
      <c r="BF1542" s="153"/>
      <c r="BG1542" s="223">
        <f t="shared" si="644"/>
        <v>480</v>
      </c>
      <c r="BH1542" s="224">
        <f t="shared" si="649"/>
        <v>8</v>
      </c>
      <c r="BI1542" s="225">
        <f t="shared" si="645"/>
        <v>5.5</v>
      </c>
      <c r="BJ1542" s="225">
        <f t="shared" si="646"/>
        <v>68.75</v>
      </c>
      <c r="BK1542" s="226">
        <f t="shared" si="647"/>
        <v>0</v>
      </c>
      <c r="BL1542" s="226">
        <f t="shared" si="648"/>
        <v>100</v>
      </c>
      <c r="BM1542" s="226">
        <f t="shared" si="638"/>
        <v>0</v>
      </c>
      <c r="BN1542" s="237">
        <f t="shared" si="639"/>
        <v>2</v>
      </c>
      <c r="BO1542" s="237">
        <f t="shared" si="640"/>
        <v>0</v>
      </c>
      <c r="BP1542" s="237">
        <f t="shared" si="641"/>
        <v>0.5</v>
      </c>
      <c r="BQ1542" s="238">
        <f t="shared" si="642"/>
        <v>0</v>
      </c>
      <c r="BW1542" s="153">
        <f t="shared" si="616"/>
        <v>4200</v>
      </c>
    </row>
    <row r="1543" spans="1:75">
      <c r="A1543" s="170">
        <v>1598</v>
      </c>
      <c r="B1543" s="171">
        <v>46075</v>
      </c>
      <c r="C1543" s="153" t="s">
        <v>97</v>
      </c>
      <c r="D1543" s="130" t="str">
        <f t="shared" si="631"/>
        <v>FG</v>
      </c>
      <c r="E1543" s="172" t="s">
        <v>103</v>
      </c>
      <c r="F1543" s="172" t="s">
        <v>106</v>
      </c>
      <c r="G1543" s="173" t="s">
        <v>105</v>
      </c>
      <c r="H1543" s="173" t="s">
        <v>107</v>
      </c>
      <c r="I1543" s="173"/>
      <c r="J1543" s="105">
        <v>100299.14</v>
      </c>
      <c r="K1543" s="197" t="str">
        <f>VLOOKUP(J1543,'[3]Item List (3)'!A$1:B$110000,2,FALSE)</f>
        <v>IR. 9913 C</v>
      </c>
      <c r="L1543" s="105">
        <v>260205009</v>
      </c>
      <c r="M1543" s="198" t="str">
        <f t="shared" si="627"/>
        <v>IR</v>
      </c>
      <c r="N1543" s="153"/>
      <c r="O1543" s="199" t="str">
        <f t="shared" si="643"/>
        <v/>
      </c>
      <c r="P1543" s="153">
        <v>1</v>
      </c>
      <c r="Q1543" s="153">
        <v>6482</v>
      </c>
      <c r="R1543" s="153"/>
      <c r="S1543" s="153">
        <v>18</v>
      </c>
      <c r="T1543" s="153"/>
      <c r="U1543" s="209">
        <f t="shared" si="632"/>
        <v>6500</v>
      </c>
      <c r="V1543" s="153">
        <v>320</v>
      </c>
      <c r="W1543" s="153"/>
      <c r="X1543" s="153"/>
      <c r="Y1543" s="153"/>
      <c r="Z1543" s="153"/>
      <c r="AA1543" s="153"/>
      <c r="AB1543" s="153"/>
      <c r="AC1543" s="153"/>
      <c r="AD1543" s="153"/>
      <c r="AE1543" s="153"/>
      <c r="AF1543" s="153"/>
      <c r="AG1543" s="153"/>
      <c r="AH1543" s="153"/>
      <c r="AI1543" s="153"/>
      <c r="AJ1543" s="153"/>
      <c r="AK1543" s="153"/>
      <c r="AL1543" s="153"/>
      <c r="AM1543" s="153"/>
      <c r="AN1543" s="153"/>
      <c r="AO1543" s="153"/>
      <c r="AP1543" s="153"/>
      <c r="AQ1543" s="153">
        <v>120</v>
      </c>
      <c r="AR1543" s="153"/>
      <c r="AS1543" s="153"/>
      <c r="AT1543" s="153"/>
      <c r="AU1543" s="153"/>
      <c r="AV1543" s="153"/>
      <c r="AW1543" s="153"/>
      <c r="AX1543" s="153"/>
      <c r="AY1543" s="153"/>
      <c r="AZ1543" s="153">
        <v>40</v>
      </c>
      <c r="BA1543" s="153"/>
      <c r="BB1543" s="153"/>
      <c r="BC1543" s="153"/>
      <c r="BD1543" s="153"/>
      <c r="BE1543" s="153"/>
      <c r="BF1543" s="153"/>
      <c r="BG1543" s="223">
        <f t="shared" si="644"/>
        <v>480</v>
      </c>
      <c r="BH1543" s="224">
        <f t="shared" si="649"/>
        <v>8</v>
      </c>
      <c r="BI1543" s="225">
        <f t="shared" si="645"/>
        <v>5.33333333333333</v>
      </c>
      <c r="BJ1543" s="225">
        <f t="shared" si="646"/>
        <v>66.6666666666667</v>
      </c>
      <c r="BK1543" s="226">
        <f t="shared" si="647"/>
        <v>0</v>
      </c>
      <c r="BL1543" s="226">
        <f t="shared" si="648"/>
        <v>99.7230769230769</v>
      </c>
      <c r="BM1543" s="226">
        <f t="shared" si="638"/>
        <v>0</v>
      </c>
      <c r="BN1543" s="237">
        <f t="shared" si="639"/>
        <v>0</v>
      </c>
      <c r="BO1543" s="237">
        <f t="shared" si="640"/>
        <v>0</v>
      </c>
      <c r="BP1543" s="237">
        <f t="shared" si="641"/>
        <v>2.66666666666667</v>
      </c>
      <c r="BQ1543" s="238">
        <f t="shared" si="642"/>
        <v>0</v>
      </c>
      <c r="BW1543" s="153">
        <f t="shared" si="616"/>
        <v>6482</v>
      </c>
    </row>
    <row r="1544" spans="1:75">
      <c r="A1544" s="170">
        <v>1599</v>
      </c>
      <c r="B1544" s="171">
        <v>46075</v>
      </c>
      <c r="C1544" s="153" t="s">
        <v>99</v>
      </c>
      <c r="D1544" s="130" t="str">
        <f t="shared" si="631"/>
        <v>FG</v>
      </c>
      <c r="E1544" s="172" t="s">
        <v>103</v>
      </c>
      <c r="F1544" s="172" t="s">
        <v>100</v>
      </c>
      <c r="G1544" s="173" t="s">
        <v>105</v>
      </c>
      <c r="H1544" s="173" t="s">
        <v>107</v>
      </c>
      <c r="I1544" s="173"/>
      <c r="J1544" s="105">
        <v>100299.14</v>
      </c>
      <c r="K1544" s="197" t="str">
        <f>VLOOKUP(J1544,'[3]Item List (3)'!A$1:B$110000,2,FALSE)</f>
        <v>IR. 9913 C</v>
      </c>
      <c r="L1544" s="105">
        <v>260203020</v>
      </c>
      <c r="M1544" s="198" t="str">
        <f t="shared" si="627"/>
        <v>IR</v>
      </c>
      <c r="N1544" s="153"/>
      <c r="O1544" s="199" t="str">
        <f t="shared" si="643"/>
        <v/>
      </c>
      <c r="P1544" s="153">
        <v>1</v>
      </c>
      <c r="Q1544" s="153">
        <v>2400</v>
      </c>
      <c r="R1544" s="153"/>
      <c r="S1544" s="153"/>
      <c r="T1544" s="153"/>
      <c r="U1544" s="209">
        <f t="shared" si="632"/>
        <v>2400</v>
      </c>
      <c r="V1544" s="153">
        <v>120</v>
      </c>
      <c r="W1544" s="153"/>
      <c r="X1544" s="153"/>
      <c r="Y1544" s="153"/>
      <c r="Z1544" s="153"/>
      <c r="AA1544" s="153"/>
      <c r="AB1544" s="153"/>
      <c r="AC1544" s="153"/>
      <c r="AD1544" s="153"/>
      <c r="AE1544" s="153"/>
      <c r="AF1544" s="153"/>
      <c r="AG1544" s="153"/>
      <c r="AH1544" s="153"/>
      <c r="AI1544" s="153"/>
      <c r="AJ1544" s="153"/>
      <c r="AK1544" s="153"/>
      <c r="AL1544" s="153"/>
      <c r="AM1544" s="153"/>
      <c r="AN1544" s="153"/>
      <c r="AO1544" s="153"/>
      <c r="AP1544" s="153"/>
      <c r="AQ1544" s="153">
        <v>120</v>
      </c>
      <c r="AR1544" s="153">
        <v>240</v>
      </c>
      <c r="AS1544" s="153"/>
      <c r="AT1544" s="153"/>
      <c r="AU1544" s="153"/>
      <c r="AV1544" s="153"/>
      <c r="AW1544" s="153"/>
      <c r="AX1544" s="153"/>
      <c r="AY1544" s="153"/>
      <c r="AZ1544" s="153"/>
      <c r="BA1544" s="153"/>
      <c r="BB1544" s="153"/>
      <c r="BC1544" s="153"/>
      <c r="BD1544" s="153"/>
      <c r="BE1544" s="153"/>
      <c r="BF1544" s="153"/>
      <c r="BG1544" s="223">
        <f t="shared" si="644"/>
        <v>480</v>
      </c>
      <c r="BH1544" s="224">
        <f t="shared" si="649"/>
        <v>8</v>
      </c>
      <c r="BI1544" s="225">
        <f t="shared" si="645"/>
        <v>2</v>
      </c>
      <c r="BJ1544" s="225">
        <f t="shared" si="646"/>
        <v>25</v>
      </c>
      <c r="BK1544" s="226">
        <f t="shared" si="647"/>
        <v>0</v>
      </c>
      <c r="BL1544" s="226">
        <f t="shared" si="648"/>
        <v>100</v>
      </c>
      <c r="BM1544" s="226">
        <f t="shared" si="638"/>
        <v>0</v>
      </c>
      <c r="BN1544" s="237">
        <f t="shared" si="639"/>
        <v>0</v>
      </c>
      <c r="BO1544" s="237">
        <f t="shared" si="640"/>
        <v>0</v>
      </c>
      <c r="BP1544" s="237">
        <f t="shared" si="641"/>
        <v>6</v>
      </c>
      <c r="BQ1544" s="238">
        <f t="shared" si="642"/>
        <v>0</v>
      </c>
      <c r="BW1544" s="153">
        <f t="shared" ref="BW1544:BW1607" si="650">Q1544*P1544</f>
        <v>2400</v>
      </c>
    </row>
    <row r="1545" spans="1:75">
      <c r="A1545" s="170">
        <v>1600</v>
      </c>
      <c r="B1545" s="171">
        <v>46075</v>
      </c>
      <c r="C1545" s="153" t="s">
        <v>97</v>
      </c>
      <c r="D1545" s="130" t="str">
        <f t="shared" si="631"/>
        <v>CG</v>
      </c>
      <c r="E1545" s="172" t="s">
        <v>109</v>
      </c>
      <c r="F1545" s="172"/>
      <c r="G1545" s="173"/>
      <c r="H1545" s="173"/>
      <c r="I1545" s="173"/>
      <c r="J1545" s="105"/>
      <c r="K1545" s="197" t="e">
        <f>VLOOKUP(J1545,'[3]Item List (3)'!A$1:B$110000,2,FALSE)</f>
        <v>#N/A</v>
      </c>
      <c r="L1545" s="105"/>
      <c r="M1545" s="198" t="str">
        <f t="shared" si="627"/>
        <v>IR</v>
      </c>
      <c r="N1545" s="153"/>
      <c r="O1545" s="199" t="str">
        <f t="shared" si="643"/>
        <v/>
      </c>
      <c r="P1545" s="153"/>
      <c r="Q1545" s="153"/>
      <c r="R1545" s="153"/>
      <c r="S1545" s="153"/>
      <c r="T1545" s="153"/>
      <c r="U1545" s="209">
        <f t="shared" si="632"/>
        <v>0</v>
      </c>
      <c r="V1545" s="153"/>
      <c r="W1545" s="153"/>
      <c r="X1545" s="153"/>
      <c r="Y1545" s="153"/>
      <c r="Z1545" s="153"/>
      <c r="AA1545" s="153"/>
      <c r="AB1545" s="153"/>
      <c r="AC1545" s="153"/>
      <c r="AD1545" s="153"/>
      <c r="AE1545" s="153"/>
      <c r="AF1545" s="153"/>
      <c r="AG1545" s="153"/>
      <c r="AH1545" s="153"/>
      <c r="AI1545" s="153"/>
      <c r="AJ1545" s="153"/>
      <c r="AK1545" s="153"/>
      <c r="AL1545" s="153"/>
      <c r="AM1545" s="153"/>
      <c r="AN1545" s="153"/>
      <c r="AO1545" s="153"/>
      <c r="AP1545" s="153"/>
      <c r="AQ1545" s="153"/>
      <c r="AR1545" s="153"/>
      <c r="AS1545" s="153"/>
      <c r="AT1545" s="153"/>
      <c r="AU1545" s="153"/>
      <c r="AV1545" s="153"/>
      <c r="AW1545" s="153"/>
      <c r="AX1545" s="153"/>
      <c r="AY1545" s="153"/>
      <c r="AZ1545" s="153"/>
      <c r="BA1545" s="153"/>
      <c r="BB1545" s="153"/>
      <c r="BC1545" s="153"/>
      <c r="BD1545" s="153"/>
      <c r="BE1545" s="153"/>
      <c r="BF1545" s="153">
        <v>480</v>
      </c>
      <c r="BG1545" s="223">
        <f t="shared" si="644"/>
        <v>480</v>
      </c>
      <c r="BH1545" s="224">
        <f t="shared" si="649"/>
        <v>8</v>
      </c>
      <c r="BI1545" s="225">
        <f t="shared" si="645"/>
        <v>0</v>
      </c>
      <c r="BJ1545" s="225">
        <f t="shared" si="646"/>
        <v>0</v>
      </c>
      <c r="BK1545" s="226">
        <f t="shared" si="647"/>
        <v>0</v>
      </c>
      <c r="BL1545" s="226">
        <f t="shared" si="648"/>
        <v>0</v>
      </c>
      <c r="BM1545" s="226">
        <f t="shared" si="638"/>
        <v>0</v>
      </c>
      <c r="BN1545" s="237">
        <f t="shared" si="639"/>
        <v>8</v>
      </c>
      <c r="BO1545" s="237">
        <f t="shared" si="640"/>
        <v>0</v>
      </c>
      <c r="BP1545" s="237">
        <f t="shared" si="641"/>
        <v>0</v>
      </c>
      <c r="BQ1545" s="238">
        <f t="shared" si="642"/>
        <v>0</v>
      </c>
      <c r="BW1545" s="153">
        <f t="shared" si="650"/>
        <v>0</v>
      </c>
    </row>
    <row r="1546" spans="1:75">
      <c r="A1546" s="170">
        <v>1601</v>
      </c>
      <c r="B1546" s="171">
        <v>46075</v>
      </c>
      <c r="C1546" s="153" t="s">
        <v>99</v>
      </c>
      <c r="D1546" s="130" t="str">
        <f t="shared" si="631"/>
        <v>CG</v>
      </c>
      <c r="E1546" s="172" t="s">
        <v>109</v>
      </c>
      <c r="F1546" s="172"/>
      <c r="G1546" s="173"/>
      <c r="H1546" s="173"/>
      <c r="I1546" s="173"/>
      <c r="J1546" s="105"/>
      <c r="K1546" s="197" t="e">
        <f>VLOOKUP(J1546,'[3]Item List (3)'!A$1:B$110000,2,FALSE)</f>
        <v>#N/A</v>
      </c>
      <c r="L1546" s="105"/>
      <c r="M1546" s="198" t="str">
        <f t="shared" si="627"/>
        <v>IR</v>
      </c>
      <c r="N1546" s="153"/>
      <c r="O1546" s="199" t="str">
        <f t="shared" si="643"/>
        <v/>
      </c>
      <c r="P1546" s="153"/>
      <c r="Q1546" s="153"/>
      <c r="R1546" s="153"/>
      <c r="S1546" s="153"/>
      <c r="T1546" s="153"/>
      <c r="U1546" s="209">
        <f t="shared" si="632"/>
        <v>0</v>
      </c>
      <c r="V1546" s="153"/>
      <c r="W1546" s="153"/>
      <c r="X1546" s="153"/>
      <c r="Y1546" s="153"/>
      <c r="Z1546" s="153"/>
      <c r="AA1546" s="153"/>
      <c r="AB1546" s="153"/>
      <c r="AC1546" s="153"/>
      <c r="AD1546" s="153"/>
      <c r="AE1546" s="153"/>
      <c r="AF1546" s="153"/>
      <c r="AG1546" s="153"/>
      <c r="AH1546" s="153"/>
      <c r="AI1546" s="153"/>
      <c r="AJ1546" s="153"/>
      <c r="AK1546" s="153"/>
      <c r="AL1546" s="153"/>
      <c r="AM1546" s="153"/>
      <c r="AN1546" s="153"/>
      <c r="AO1546" s="153"/>
      <c r="AP1546" s="153"/>
      <c r="AQ1546" s="153"/>
      <c r="AR1546" s="153"/>
      <c r="AS1546" s="153"/>
      <c r="AT1546" s="153"/>
      <c r="AU1546" s="153"/>
      <c r="AV1546" s="153"/>
      <c r="AW1546" s="153"/>
      <c r="AX1546" s="153"/>
      <c r="AY1546" s="153"/>
      <c r="AZ1546" s="153"/>
      <c r="BA1546" s="153"/>
      <c r="BB1546" s="153"/>
      <c r="BC1546" s="153"/>
      <c r="BD1546" s="153"/>
      <c r="BE1546" s="153"/>
      <c r="BF1546" s="153">
        <v>480</v>
      </c>
      <c r="BG1546" s="223">
        <f t="shared" si="644"/>
        <v>480</v>
      </c>
      <c r="BH1546" s="224">
        <f t="shared" si="649"/>
        <v>8</v>
      </c>
      <c r="BI1546" s="225">
        <f t="shared" si="645"/>
        <v>0</v>
      </c>
      <c r="BJ1546" s="225">
        <f t="shared" si="646"/>
        <v>0</v>
      </c>
      <c r="BK1546" s="226">
        <f t="shared" si="647"/>
        <v>0</v>
      </c>
      <c r="BL1546" s="226">
        <f t="shared" si="648"/>
        <v>0</v>
      </c>
      <c r="BM1546" s="226">
        <f t="shared" si="638"/>
        <v>0</v>
      </c>
      <c r="BN1546" s="237">
        <f t="shared" si="639"/>
        <v>8</v>
      </c>
      <c r="BO1546" s="237">
        <f t="shared" si="640"/>
        <v>0</v>
      </c>
      <c r="BP1546" s="237">
        <f t="shared" si="641"/>
        <v>0</v>
      </c>
      <c r="BQ1546" s="238">
        <f t="shared" si="642"/>
        <v>0</v>
      </c>
      <c r="BW1546" s="153">
        <f t="shared" si="650"/>
        <v>0</v>
      </c>
    </row>
    <row r="1547" spans="1:75">
      <c r="A1547" s="170">
        <v>1602</v>
      </c>
      <c r="B1547" s="171">
        <v>46075</v>
      </c>
      <c r="C1547" s="153" t="s">
        <v>97</v>
      </c>
      <c r="D1547" s="130" t="str">
        <f t="shared" si="631"/>
        <v>CG</v>
      </c>
      <c r="E1547" s="172" t="s">
        <v>110</v>
      </c>
      <c r="F1547" s="172" t="s">
        <v>111</v>
      </c>
      <c r="G1547" s="173" t="s">
        <v>115</v>
      </c>
      <c r="H1547" s="173" t="s">
        <v>117</v>
      </c>
      <c r="I1547" s="173" t="s">
        <v>224</v>
      </c>
      <c r="J1547" s="105">
        <v>208293</v>
      </c>
      <c r="K1547" s="197" t="str">
        <f>VLOOKUP(J1547,'[3]Item List (3)'!A$1:B$110000,2,FALSE)</f>
        <v>OR.210 YY2</v>
      </c>
      <c r="L1547" s="105">
        <v>260205004</v>
      </c>
      <c r="M1547" s="198" t="str">
        <f t="shared" si="627"/>
        <v>OR</v>
      </c>
      <c r="N1547" s="153"/>
      <c r="O1547" s="199" t="str">
        <f t="shared" si="643"/>
        <v/>
      </c>
      <c r="P1547" s="153">
        <v>1</v>
      </c>
      <c r="Q1547" s="153">
        <v>1360</v>
      </c>
      <c r="R1547" s="153"/>
      <c r="S1547" s="153"/>
      <c r="T1547" s="153"/>
      <c r="U1547" s="209">
        <f t="shared" si="632"/>
        <v>1360</v>
      </c>
      <c r="V1547" s="153">
        <v>60</v>
      </c>
      <c r="W1547" s="153"/>
      <c r="X1547" s="153">
        <v>30</v>
      </c>
      <c r="Y1547" s="153"/>
      <c r="Z1547" s="153"/>
      <c r="AA1547" s="153"/>
      <c r="AB1547" s="153"/>
      <c r="AC1547" s="153"/>
      <c r="AD1547" s="153"/>
      <c r="AE1547" s="153"/>
      <c r="AF1547" s="153"/>
      <c r="AG1547" s="153"/>
      <c r="AH1547" s="153"/>
      <c r="AI1547" s="153"/>
      <c r="AJ1547" s="153"/>
      <c r="AK1547" s="153"/>
      <c r="AL1547" s="153"/>
      <c r="AM1547" s="153"/>
      <c r="AN1547" s="153"/>
      <c r="AO1547" s="153"/>
      <c r="AP1547" s="153"/>
      <c r="AQ1547" s="153">
        <v>120</v>
      </c>
      <c r="AR1547" s="153"/>
      <c r="AS1547" s="153"/>
      <c r="AT1547" s="153"/>
      <c r="AU1547" s="153"/>
      <c r="AV1547" s="153"/>
      <c r="AW1547" s="153"/>
      <c r="AX1547" s="153"/>
      <c r="AY1547" s="153"/>
      <c r="AZ1547" s="153"/>
      <c r="BA1547" s="153"/>
      <c r="BB1547" s="153"/>
      <c r="BC1547" s="153">
        <v>60</v>
      </c>
      <c r="BD1547" s="153"/>
      <c r="BE1547" s="153"/>
      <c r="BF1547" s="153"/>
      <c r="BG1547" s="223">
        <f t="shared" si="644"/>
        <v>270</v>
      </c>
      <c r="BH1547" s="224">
        <f t="shared" si="649"/>
        <v>4.5</v>
      </c>
      <c r="BI1547" s="225">
        <f t="shared" si="645"/>
        <v>1</v>
      </c>
      <c r="BJ1547" s="225">
        <f t="shared" si="646"/>
        <v>22.2222222222222</v>
      </c>
      <c r="BK1547" s="226">
        <f t="shared" si="647"/>
        <v>0</v>
      </c>
      <c r="BL1547" s="226">
        <f t="shared" si="648"/>
        <v>100</v>
      </c>
      <c r="BM1547" s="226">
        <f t="shared" si="638"/>
        <v>0</v>
      </c>
      <c r="BN1547" s="237">
        <f t="shared" si="639"/>
        <v>0</v>
      </c>
      <c r="BO1547" s="237">
        <f t="shared" si="640"/>
        <v>0</v>
      </c>
      <c r="BP1547" s="237">
        <f t="shared" si="641"/>
        <v>3.5</v>
      </c>
      <c r="BQ1547" s="238">
        <f t="shared" si="642"/>
        <v>0</v>
      </c>
      <c r="BW1547" s="153">
        <f t="shared" si="650"/>
        <v>1360</v>
      </c>
    </row>
    <row r="1548" spans="1:75">
      <c r="A1548" s="170">
        <v>1603</v>
      </c>
      <c r="B1548" s="171">
        <v>46075</v>
      </c>
      <c r="C1548" s="153" t="s">
        <v>97</v>
      </c>
      <c r="D1548" s="130" t="str">
        <f t="shared" si="631"/>
        <v>CG</v>
      </c>
      <c r="E1548" s="172" t="s">
        <v>110</v>
      </c>
      <c r="F1548" s="172" t="s">
        <v>114</v>
      </c>
      <c r="G1548" s="173" t="s">
        <v>115</v>
      </c>
      <c r="H1548" s="173" t="s">
        <v>117</v>
      </c>
      <c r="I1548" s="173" t="s">
        <v>224</v>
      </c>
      <c r="J1548" s="105">
        <v>208293</v>
      </c>
      <c r="K1548" s="197" t="str">
        <f>VLOOKUP(J1548,'[3]Item List (3)'!A$1:B$110000,2,FALSE)</f>
        <v>OR.210 YY2</v>
      </c>
      <c r="L1548" s="105">
        <v>260205004</v>
      </c>
      <c r="M1548" s="198" t="str">
        <f t="shared" si="627"/>
        <v>OR</v>
      </c>
      <c r="N1548" s="153"/>
      <c r="O1548" s="199" t="str">
        <f t="shared" si="643"/>
        <v/>
      </c>
      <c r="P1548" s="153">
        <v>1</v>
      </c>
      <c r="Q1548" s="153">
        <v>2838</v>
      </c>
      <c r="R1548" s="153"/>
      <c r="S1548" s="153"/>
      <c r="T1548" s="153"/>
      <c r="U1548" s="209">
        <f t="shared" si="632"/>
        <v>2838</v>
      </c>
      <c r="V1548" s="153">
        <v>120</v>
      </c>
      <c r="W1548" s="153"/>
      <c r="X1548" s="153"/>
      <c r="Y1548" s="153"/>
      <c r="Z1548" s="153"/>
      <c r="AA1548" s="153"/>
      <c r="AB1548" s="153"/>
      <c r="AC1548" s="153"/>
      <c r="AD1548" s="153"/>
      <c r="AE1548" s="153"/>
      <c r="AF1548" s="153"/>
      <c r="AG1548" s="153"/>
      <c r="AH1548" s="153"/>
      <c r="AI1548" s="153"/>
      <c r="AJ1548" s="153"/>
      <c r="AK1548" s="153"/>
      <c r="AL1548" s="153"/>
      <c r="AM1548" s="153"/>
      <c r="AN1548" s="153"/>
      <c r="AO1548" s="153"/>
      <c r="AP1548" s="153"/>
      <c r="AQ1548" s="153"/>
      <c r="AR1548" s="153"/>
      <c r="AS1548" s="153"/>
      <c r="AT1548" s="153"/>
      <c r="AU1548" s="153"/>
      <c r="AV1548" s="153"/>
      <c r="AW1548" s="153"/>
      <c r="AX1548" s="153"/>
      <c r="AY1548" s="153"/>
      <c r="AZ1548" s="153"/>
      <c r="BA1548" s="153"/>
      <c r="BB1548" s="153"/>
      <c r="BC1548" s="153"/>
      <c r="BD1548" s="153"/>
      <c r="BE1548" s="153"/>
      <c r="BF1548" s="153"/>
      <c r="BG1548" s="223">
        <f t="shared" si="644"/>
        <v>120</v>
      </c>
      <c r="BH1548" s="224">
        <f t="shared" si="649"/>
        <v>2</v>
      </c>
      <c r="BI1548" s="225">
        <f t="shared" si="645"/>
        <v>2</v>
      </c>
      <c r="BJ1548" s="225">
        <f t="shared" si="646"/>
        <v>100</v>
      </c>
      <c r="BK1548" s="226">
        <f t="shared" si="647"/>
        <v>0</v>
      </c>
      <c r="BL1548" s="226">
        <f t="shared" si="648"/>
        <v>100</v>
      </c>
      <c r="BM1548" s="226">
        <f t="shared" si="638"/>
        <v>0</v>
      </c>
      <c r="BN1548" s="237">
        <f t="shared" si="639"/>
        <v>0</v>
      </c>
      <c r="BO1548" s="237">
        <f t="shared" si="640"/>
        <v>0</v>
      </c>
      <c r="BP1548" s="237">
        <f t="shared" si="641"/>
        <v>0</v>
      </c>
      <c r="BQ1548" s="238">
        <f t="shared" si="642"/>
        <v>0</v>
      </c>
      <c r="BW1548" s="153">
        <f t="shared" si="650"/>
        <v>2838</v>
      </c>
    </row>
    <row r="1549" spans="1:75">
      <c r="A1549" s="170">
        <v>1604</v>
      </c>
      <c r="B1549" s="171">
        <v>46075</v>
      </c>
      <c r="C1549" s="153" t="s">
        <v>97</v>
      </c>
      <c r="D1549" s="130" t="str">
        <f t="shared" si="631"/>
        <v>CG</v>
      </c>
      <c r="E1549" s="172" t="s">
        <v>110</v>
      </c>
      <c r="F1549" s="172" t="s">
        <v>111</v>
      </c>
      <c r="G1549" s="173" t="s">
        <v>115</v>
      </c>
      <c r="H1549" s="173" t="s">
        <v>117</v>
      </c>
      <c r="I1549" s="173" t="s">
        <v>224</v>
      </c>
      <c r="J1549" s="105">
        <v>208293</v>
      </c>
      <c r="K1549" s="197" t="str">
        <f>VLOOKUP(J1549,'[3]Item List (3)'!A$1:B$110000,2,FALSE)</f>
        <v>OR.210 YY2</v>
      </c>
      <c r="L1549" s="105">
        <v>260205004</v>
      </c>
      <c r="M1549" s="198" t="str">
        <f t="shared" si="627"/>
        <v>OR</v>
      </c>
      <c r="N1549" s="153"/>
      <c r="O1549" s="199" t="str">
        <f t="shared" si="643"/>
        <v/>
      </c>
      <c r="P1549" s="153">
        <v>1</v>
      </c>
      <c r="Q1549" s="153">
        <v>3336</v>
      </c>
      <c r="R1549" s="153"/>
      <c r="S1549" s="153"/>
      <c r="T1549" s="153"/>
      <c r="U1549" s="209">
        <f t="shared" si="632"/>
        <v>3336</v>
      </c>
      <c r="V1549" s="153">
        <v>90</v>
      </c>
      <c r="W1549" s="153"/>
      <c r="X1549" s="153"/>
      <c r="Y1549" s="153"/>
      <c r="Z1549" s="153"/>
      <c r="AA1549" s="153"/>
      <c r="AB1549" s="153"/>
      <c r="AC1549" s="153"/>
      <c r="AD1549" s="153"/>
      <c r="AE1549" s="153"/>
      <c r="AF1549" s="153"/>
      <c r="AG1549" s="153"/>
      <c r="AH1549" s="153"/>
      <c r="AI1549" s="153"/>
      <c r="AJ1549" s="153"/>
      <c r="AK1549" s="153"/>
      <c r="AL1549" s="153"/>
      <c r="AM1549" s="153"/>
      <c r="AN1549" s="153"/>
      <c r="AO1549" s="153"/>
      <c r="AP1549" s="153"/>
      <c r="AQ1549" s="153"/>
      <c r="AR1549" s="153"/>
      <c r="AS1549" s="153"/>
      <c r="AT1549" s="153"/>
      <c r="AU1549" s="153"/>
      <c r="AV1549" s="153"/>
      <c r="AW1549" s="153"/>
      <c r="AX1549" s="153"/>
      <c r="AY1549" s="153"/>
      <c r="AZ1549" s="153"/>
      <c r="BA1549" s="153"/>
      <c r="BB1549" s="153"/>
      <c r="BC1549" s="153"/>
      <c r="BD1549" s="153"/>
      <c r="BE1549" s="153"/>
      <c r="BF1549" s="153"/>
      <c r="BG1549" s="223">
        <f t="shared" si="644"/>
        <v>90</v>
      </c>
      <c r="BH1549" s="224">
        <f t="shared" si="649"/>
        <v>1.5</v>
      </c>
      <c r="BI1549" s="225">
        <f t="shared" si="645"/>
        <v>1.5</v>
      </c>
      <c r="BJ1549" s="225">
        <f t="shared" si="646"/>
        <v>100</v>
      </c>
      <c r="BK1549" s="226">
        <f t="shared" si="647"/>
        <v>0</v>
      </c>
      <c r="BL1549" s="226">
        <f t="shared" si="648"/>
        <v>100</v>
      </c>
      <c r="BM1549" s="226">
        <f t="shared" si="638"/>
        <v>0</v>
      </c>
      <c r="BN1549" s="237">
        <f t="shared" si="639"/>
        <v>0</v>
      </c>
      <c r="BO1549" s="237">
        <f t="shared" si="640"/>
        <v>0</v>
      </c>
      <c r="BP1549" s="237">
        <f t="shared" si="641"/>
        <v>0</v>
      </c>
      <c r="BQ1549" s="238">
        <f t="shared" si="642"/>
        <v>0</v>
      </c>
      <c r="BW1549" s="153">
        <f t="shared" si="650"/>
        <v>3336</v>
      </c>
    </row>
    <row r="1550" s="129" customFormat="1" spans="1:75">
      <c r="A1550" s="170">
        <v>1605</v>
      </c>
      <c r="B1550" s="171">
        <v>46075</v>
      </c>
      <c r="C1550" s="153" t="s">
        <v>99</v>
      </c>
      <c r="D1550" s="130" t="str">
        <f t="shared" si="631"/>
        <v>CG</v>
      </c>
      <c r="E1550" s="172" t="s">
        <v>110</v>
      </c>
      <c r="F1550" s="172"/>
      <c r="G1550" s="173"/>
      <c r="H1550" s="173"/>
      <c r="I1550" s="173"/>
      <c r="J1550" s="105"/>
      <c r="K1550" s="197" t="e">
        <f>VLOOKUP(J1550,'[3]Item List (3)'!A$1:B$110000,2,FALSE)</f>
        <v>#N/A</v>
      </c>
      <c r="L1550" s="105"/>
      <c r="M1550" s="198" t="str">
        <f t="shared" si="627"/>
        <v>IR</v>
      </c>
      <c r="N1550" s="153"/>
      <c r="O1550" s="199" t="str">
        <f t="shared" si="643"/>
        <v/>
      </c>
      <c r="P1550" s="153"/>
      <c r="Q1550" s="153"/>
      <c r="R1550" s="153"/>
      <c r="S1550" s="153"/>
      <c r="T1550" s="153"/>
      <c r="U1550" s="209">
        <f t="shared" si="632"/>
        <v>0</v>
      </c>
      <c r="V1550" s="153"/>
      <c r="W1550" s="153"/>
      <c r="X1550" s="153"/>
      <c r="Y1550" s="153"/>
      <c r="Z1550" s="153"/>
      <c r="AA1550" s="153"/>
      <c r="AB1550" s="153"/>
      <c r="AC1550" s="153"/>
      <c r="AD1550" s="153"/>
      <c r="AE1550" s="153"/>
      <c r="AF1550" s="153"/>
      <c r="AG1550" s="153"/>
      <c r="AH1550" s="153"/>
      <c r="AI1550" s="153"/>
      <c r="AJ1550" s="153"/>
      <c r="AK1550" s="153"/>
      <c r="AL1550" s="153"/>
      <c r="AM1550" s="153"/>
      <c r="AN1550" s="153"/>
      <c r="AO1550" s="153"/>
      <c r="AP1550" s="153"/>
      <c r="AQ1550" s="153"/>
      <c r="AR1550" s="153"/>
      <c r="AS1550" s="153"/>
      <c r="AT1550" s="153"/>
      <c r="AU1550" s="153"/>
      <c r="AV1550" s="153"/>
      <c r="AW1550" s="153">
        <v>480</v>
      </c>
      <c r="AX1550" s="153"/>
      <c r="AY1550" s="153"/>
      <c r="AZ1550" s="153"/>
      <c r="BA1550" s="153"/>
      <c r="BB1550" s="153"/>
      <c r="BC1550" s="153"/>
      <c r="BD1550" s="153"/>
      <c r="BE1550" s="153"/>
      <c r="BF1550" s="153"/>
      <c r="BG1550" s="223">
        <f t="shared" si="644"/>
        <v>480</v>
      </c>
      <c r="BH1550" s="224">
        <f t="shared" si="649"/>
        <v>8</v>
      </c>
      <c r="BI1550" s="225">
        <f t="shared" si="645"/>
        <v>0</v>
      </c>
      <c r="BJ1550" s="225">
        <f t="shared" si="646"/>
        <v>0</v>
      </c>
      <c r="BK1550" s="226">
        <f t="shared" si="647"/>
        <v>0</v>
      </c>
      <c r="BL1550" s="226">
        <f t="shared" si="648"/>
        <v>0</v>
      </c>
      <c r="BM1550" s="226">
        <f t="shared" si="638"/>
        <v>0</v>
      </c>
      <c r="BN1550" s="237">
        <f t="shared" si="639"/>
        <v>0</v>
      </c>
      <c r="BO1550" s="237">
        <f t="shared" si="640"/>
        <v>0</v>
      </c>
      <c r="BP1550" s="237">
        <f t="shared" si="641"/>
        <v>8</v>
      </c>
      <c r="BQ1550" s="238">
        <f t="shared" si="642"/>
        <v>0</v>
      </c>
      <c r="BR1550" s="140"/>
      <c r="BS1550" s="140"/>
      <c r="BT1550" s="140"/>
      <c r="BU1550" s="141"/>
      <c r="BV1550" s="140"/>
      <c r="BW1550" s="153">
        <f t="shared" si="650"/>
        <v>0</v>
      </c>
    </row>
    <row r="1551" s="129" customFormat="1" spans="1:75">
      <c r="A1551" s="170">
        <v>1606</v>
      </c>
      <c r="B1551" s="171">
        <v>46075</v>
      </c>
      <c r="C1551" s="153" t="s">
        <v>97</v>
      </c>
      <c r="D1551" s="130" t="str">
        <f t="shared" ref="D1551:D1577" si="651">LEFT(E1551,2)</f>
        <v>CG</v>
      </c>
      <c r="E1551" s="172" t="s">
        <v>118</v>
      </c>
      <c r="F1551" s="172" t="s">
        <v>181</v>
      </c>
      <c r="G1551" s="173" t="s">
        <v>190</v>
      </c>
      <c r="H1551" s="173" t="s">
        <v>116</v>
      </c>
      <c r="I1551" s="173"/>
      <c r="J1551" s="105">
        <v>104343.01</v>
      </c>
      <c r="K1551" s="197" t="str">
        <f>VLOOKUP(J1551,'[3]Item List (3)'!A$1:B$110000,2,FALSE)</f>
        <v>NA/RNA.IR 69/32</v>
      </c>
      <c r="L1551" s="105">
        <v>260101001</v>
      </c>
      <c r="M1551" s="198" t="str">
        <f t="shared" si="627"/>
        <v>IR</v>
      </c>
      <c r="N1551" s="153"/>
      <c r="O1551" s="199" t="str">
        <f t="shared" si="643"/>
        <v/>
      </c>
      <c r="P1551" s="153">
        <v>6</v>
      </c>
      <c r="Q1551" s="153">
        <v>300</v>
      </c>
      <c r="R1551" s="153"/>
      <c r="S1551" s="153"/>
      <c r="T1551" s="153"/>
      <c r="U1551" s="209">
        <f t="shared" si="632"/>
        <v>300</v>
      </c>
      <c r="V1551" s="153">
        <v>120</v>
      </c>
      <c r="W1551" s="153"/>
      <c r="X1551" s="153">
        <v>120</v>
      </c>
      <c r="Y1551" s="153"/>
      <c r="Z1551" s="153"/>
      <c r="AA1551" s="153"/>
      <c r="AB1551" s="153"/>
      <c r="AC1551" s="153"/>
      <c r="AD1551" s="153"/>
      <c r="AE1551" s="153"/>
      <c r="AF1551" s="153"/>
      <c r="AG1551" s="153"/>
      <c r="AH1551" s="153"/>
      <c r="AI1551" s="153"/>
      <c r="AJ1551" s="153"/>
      <c r="AK1551" s="153"/>
      <c r="AL1551" s="153"/>
      <c r="AM1551" s="153"/>
      <c r="AN1551" s="153"/>
      <c r="AO1551" s="153"/>
      <c r="AP1551" s="153"/>
      <c r="AQ1551" s="153">
        <v>75</v>
      </c>
      <c r="AR1551" s="153"/>
      <c r="AS1551" s="153"/>
      <c r="AT1551" s="153"/>
      <c r="AU1551" s="153"/>
      <c r="AV1551" s="153"/>
      <c r="AW1551" s="153"/>
      <c r="AX1551" s="153"/>
      <c r="AY1551" s="153"/>
      <c r="AZ1551" s="153">
        <v>45</v>
      </c>
      <c r="BA1551" s="153"/>
      <c r="BB1551" s="153"/>
      <c r="BC1551" s="153"/>
      <c r="BD1551" s="153"/>
      <c r="BE1551" s="153"/>
      <c r="BF1551" s="153"/>
      <c r="BG1551" s="223">
        <f t="shared" si="644"/>
        <v>360</v>
      </c>
      <c r="BH1551" s="224">
        <f t="shared" si="649"/>
        <v>6</v>
      </c>
      <c r="BI1551" s="225">
        <f t="shared" si="645"/>
        <v>2</v>
      </c>
      <c r="BJ1551" s="225">
        <f t="shared" si="646"/>
        <v>33.3333333333333</v>
      </c>
      <c r="BK1551" s="226">
        <f t="shared" si="647"/>
        <v>0</v>
      </c>
      <c r="BL1551" s="226">
        <f t="shared" si="648"/>
        <v>100</v>
      </c>
      <c r="BM1551" s="226">
        <f t="shared" si="638"/>
        <v>0</v>
      </c>
      <c r="BN1551" s="237">
        <f t="shared" si="639"/>
        <v>0</v>
      </c>
      <c r="BO1551" s="237">
        <f t="shared" si="640"/>
        <v>0</v>
      </c>
      <c r="BP1551" s="237">
        <f t="shared" si="641"/>
        <v>4</v>
      </c>
      <c r="BQ1551" s="238">
        <f t="shared" si="642"/>
        <v>0</v>
      </c>
      <c r="BR1551" s="140"/>
      <c r="BS1551" s="140"/>
      <c r="BT1551" s="140"/>
      <c r="BU1551" s="141"/>
      <c r="BV1551" s="140"/>
      <c r="BW1551" s="153">
        <f t="shared" si="650"/>
        <v>1800</v>
      </c>
    </row>
    <row r="1552" s="129" customFormat="1" spans="1:75">
      <c r="A1552" s="170">
        <v>1607</v>
      </c>
      <c r="B1552" s="171">
        <v>46075</v>
      </c>
      <c r="C1552" s="153" t="s">
        <v>97</v>
      </c>
      <c r="D1552" s="130" t="str">
        <f t="shared" si="651"/>
        <v>CG</v>
      </c>
      <c r="E1552" s="172" t="s">
        <v>118</v>
      </c>
      <c r="F1552" s="172" t="s">
        <v>111</v>
      </c>
      <c r="G1552" s="173" t="s">
        <v>190</v>
      </c>
      <c r="H1552" s="173" t="s">
        <v>116</v>
      </c>
      <c r="I1552" s="173"/>
      <c r="J1552" s="105">
        <v>104343.01</v>
      </c>
      <c r="K1552" s="197" t="str">
        <f>VLOOKUP(J1552,'[3]Item List (3)'!A$1:B$110000,2,FALSE)</f>
        <v>NA/RNA.IR 69/32</v>
      </c>
      <c r="L1552" s="105">
        <v>260101001</v>
      </c>
      <c r="M1552" s="198" t="str">
        <f t="shared" si="627"/>
        <v>IR</v>
      </c>
      <c r="N1552" s="153"/>
      <c r="O1552" s="199" t="str">
        <f t="shared" si="643"/>
        <v/>
      </c>
      <c r="P1552" s="153">
        <v>1</v>
      </c>
      <c r="Q1552" s="153">
        <v>1700</v>
      </c>
      <c r="R1552" s="153"/>
      <c r="S1552" s="153"/>
      <c r="T1552" s="153"/>
      <c r="U1552" s="209">
        <f t="shared" si="632"/>
        <v>1700</v>
      </c>
      <c r="V1552" s="153">
        <v>60</v>
      </c>
      <c r="W1552" s="153"/>
      <c r="X1552" s="153"/>
      <c r="Y1552" s="153"/>
      <c r="Z1552" s="153"/>
      <c r="AA1552" s="153"/>
      <c r="AB1552" s="153"/>
      <c r="AC1552" s="153"/>
      <c r="AD1552" s="153"/>
      <c r="AE1552" s="153"/>
      <c r="AF1552" s="153"/>
      <c r="AG1552" s="153"/>
      <c r="AH1552" s="153"/>
      <c r="AI1552" s="153"/>
      <c r="AJ1552" s="153"/>
      <c r="AK1552" s="153"/>
      <c r="AL1552" s="153"/>
      <c r="AM1552" s="153"/>
      <c r="AN1552" s="153"/>
      <c r="AO1552" s="153"/>
      <c r="AP1552" s="153"/>
      <c r="AQ1552" s="153"/>
      <c r="AR1552" s="153"/>
      <c r="AS1552" s="153"/>
      <c r="AT1552" s="153"/>
      <c r="AU1552" s="153"/>
      <c r="AV1552" s="153"/>
      <c r="AW1552" s="153"/>
      <c r="AX1552" s="153"/>
      <c r="AY1552" s="153"/>
      <c r="AZ1552" s="153"/>
      <c r="BA1552" s="153"/>
      <c r="BB1552" s="153"/>
      <c r="BC1552" s="153"/>
      <c r="BD1552" s="153"/>
      <c r="BE1552" s="153"/>
      <c r="BF1552" s="153"/>
      <c r="BG1552" s="223">
        <f t="shared" si="644"/>
        <v>60</v>
      </c>
      <c r="BH1552" s="224">
        <f t="shared" si="649"/>
        <v>1</v>
      </c>
      <c r="BI1552" s="225">
        <f t="shared" si="645"/>
        <v>1</v>
      </c>
      <c r="BJ1552" s="225">
        <f t="shared" si="646"/>
        <v>100</v>
      </c>
      <c r="BK1552" s="226">
        <f t="shared" si="647"/>
        <v>0</v>
      </c>
      <c r="BL1552" s="226">
        <f t="shared" si="648"/>
        <v>100</v>
      </c>
      <c r="BM1552" s="226">
        <f t="shared" si="638"/>
        <v>0</v>
      </c>
      <c r="BN1552" s="237">
        <f t="shared" si="639"/>
        <v>0</v>
      </c>
      <c r="BO1552" s="237">
        <f t="shared" si="640"/>
        <v>0</v>
      </c>
      <c r="BP1552" s="237">
        <f t="shared" si="641"/>
        <v>0</v>
      </c>
      <c r="BQ1552" s="238">
        <f t="shared" si="642"/>
        <v>0</v>
      </c>
      <c r="BR1552" s="140"/>
      <c r="BS1552" s="140"/>
      <c r="BT1552" s="140"/>
      <c r="BU1552" s="141"/>
      <c r="BV1552" s="140"/>
      <c r="BW1552" s="153">
        <f t="shared" si="650"/>
        <v>1700</v>
      </c>
    </row>
    <row r="1553" s="129" customFormat="1" spans="1:75">
      <c r="A1553" s="170">
        <v>1608</v>
      </c>
      <c r="B1553" s="171">
        <v>46075</v>
      </c>
      <c r="C1553" s="153" t="s">
        <v>97</v>
      </c>
      <c r="D1553" s="130" t="str">
        <f t="shared" si="651"/>
        <v>CG</v>
      </c>
      <c r="E1553" s="172" t="s">
        <v>118</v>
      </c>
      <c r="F1553" s="172" t="s">
        <v>111</v>
      </c>
      <c r="G1553" s="173" t="s">
        <v>190</v>
      </c>
      <c r="H1553" s="173" t="s">
        <v>116</v>
      </c>
      <c r="I1553" s="173"/>
      <c r="J1553" s="105">
        <v>104343.01</v>
      </c>
      <c r="K1553" s="197" t="str">
        <f>VLOOKUP(J1553,'[3]Item List (3)'!A$1:B$110000,2,FALSE)</f>
        <v>NA/RNA.IR 69/32</v>
      </c>
      <c r="L1553" s="105">
        <v>260101001</v>
      </c>
      <c r="M1553" s="198" t="str">
        <f t="shared" si="627"/>
        <v>IR</v>
      </c>
      <c r="N1553" s="153"/>
      <c r="O1553" s="199" t="str">
        <f t="shared" si="643"/>
        <v/>
      </c>
      <c r="P1553" s="153">
        <v>1</v>
      </c>
      <c r="Q1553" s="153">
        <v>350</v>
      </c>
      <c r="R1553" s="153"/>
      <c r="S1553" s="153"/>
      <c r="T1553" s="153"/>
      <c r="U1553" s="209">
        <f t="shared" si="632"/>
        <v>350</v>
      </c>
      <c r="V1553" s="153">
        <v>60</v>
      </c>
      <c r="W1553" s="153"/>
      <c r="X1553" s="153"/>
      <c r="Y1553" s="153"/>
      <c r="Z1553" s="153"/>
      <c r="AA1553" s="153"/>
      <c r="AB1553" s="153"/>
      <c r="AC1553" s="153"/>
      <c r="AD1553" s="153"/>
      <c r="AE1553" s="153"/>
      <c r="AF1553" s="153"/>
      <c r="AG1553" s="153"/>
      <c r="AH1553" s="153"/>
      <c r="AI1553" s="153"/>
      <c r="AJ1553" s="153"/>
      <c r="AK1553" s="153"/>
      <c r="AL1553" s="153"/>
      <c r="AM1553" s="153"/>
      <c r="AN1553" s="153"/>
      <c r="AO1553" s="153"/>
      <c r="AP1553" s="153"/>
      <c r="AQ1553" s="153"/>
      <c r="AR1553" s="153"/>
      <c r="AS1553" s="153"/>
      <c r="AT1553" s="153"/>
      <c r="AU1553" s="153"/>
      <c r="AV1553" s="153"/>
      <c r="AW1553" s="153"/>
      <c r="AX1553" s="153"/>
      <c r="AY1553" s="153"/>
      <c r="AZ1553" s="153"/>
      <c r="BA1553" s="153"/>
      <c r="BB1553" s="153"/>
      <c r="BC1553" s="153"/>
      <c r="BD1553" s="153"/>
      <c r="BE1553" s="153"/>
      <c r="BF1553" s="153"/>
      <c r="BG1553" s="223">
        <f t="shared" si="644"/>
        <v>60</v>
      </c>
      <c r="BH1553" s="224">
        <f t="shared" si="649"/>
        <v>1</v>
      </c>
      <c r="BI1553" s="225">
        <f t="shared" si="645"/>
        <v>1</v>
      </c>
      <c r="BJ1553" s="225">
        <f t="shared" si="646"/>
        <v>100</v>
      </c>
      <c r="BK1553" s="226">
        <f t="shared" si="647"/>
        <v>0</v>
      </c>
      <c r="BL1553" s="226">
        <f t="shared" si="648"/>
        <v>100</v>
      </c>
      <c r="BM1553" s="226">
        <f t="shared" si="638"/>
        <v>0</v>
      </c>
      <c r="BN1553" s="237">
        <f t="shared" si="639"/>
        <v>0</v>
      </c>
      <c r="BO1553" s="237">
        <f t="shared" si="640"/>
        <v>0</v>
      </c>
      <c r="BP1553" s="237">
        <f t="shared" si="641"/>
        <v>0</v>
      </c>
      <c r="BQ1553" s="238">
        <f t="shared" si="642"/>
        <v>0</v>
      </c>
      <c r="BR1553" s="140"/>
      <c r="BS1553" s="140"/>
      <c r="BT1553" s="140"/>
      <c r="BU1553" s="141"/>
      <c r="BV1553" s="140"/>
      <c r="BW1553" s="153">
        <f t="shared" si="650"/>
        <v>350</v>
      </c>
    </row>
    <row r="1554" s="129" customFormat="1" spans="1:75">
      <c r="A1554" s="170">
        <v>1609</v>
      </c>
      <c r="B1554" s="171">
        <v>46075</v>
      </c>
      <c r="C1554" s="153" t="s">
        <v>99</v>
      </c>
      <c r="D1554" s="130" t="str">
        <f t="shared" si="651"/>
        <v>CG</v>
      </c>
      <c r="E1554" s="172" t="s">
        <v>118</v>
      </c>
      <c r="F1554" s="172" t="s">
        <v>111</v>
      </c>
      <c r="G1554" s="173" t="s">
        <v>112</v>
      </c>
      <c r="H1554" s="173" t="s">
        <v>191</v>
      </c>
      <c r="I1554" s="173" t="s">
        <v>182</v>
      </c>
      <c r="J1554" s="105">
        <v>104343.01</v>
      </c>
      <c r="K1554" s="197" t="str">
        <f>VLOOKUP(J1554,'[3]Item List (3)'!A$1:B$110000,2,FALSE)</f>
        <v>NA/RNA.IR 69/32</v>
      </c>
      <c r="L1554" s="105">
        <v>260101001</v>
      </c>
      <c r="M1554" s="198" t="str">
        <f t="shared" si="627"/>
        <v>IR</v>
      </c>
      <c r="N1554" s="153"/>
      <c r="O1554" s="199" t="str">
        <f t="shared" ref="O1554:O1567" si="652">IFERROR(3600/N1554,"")</f>
        <v/>
      </c>
      <c r="P1554" s="153">
        <v>1</v>
      </c>
      <c r="Q1554" s="153">
        <v>1483</v>
      </c>
      <c r="R1554" s="153"/>
      <c r="S1554" s="153"/>
      <c r="T1554" s="153"/>
      <c r="U1554" s="209">
        <f t="shared" si="632"/>
        <v>1483</v>
      </c>
      <c r="V1554" s="153">
        <v>120</v>
      </c>
      <c r="W1554" s="153"/>
      <c r="X1554" s="153"/>
      <c r="Y1554" s="153"/>
      <c r="Z1554" s="153"/>
      <c r="AA1554" s="153"/>
      <c r="AB1554" s="153"/>
      <c r="AC1554" s="153"/>
      <c r="AD1554" s="153"/>
      <c r="AE1554" s="153"/>
      <c r="AF1554" s="153"/>
      <c r="AG1554" s="153"/>
      <c r="AH1554" s="153"/>
      <c r="AI1554" s="153"/>
      <c r="AJ1554" s="153"/>
      <c r="AK1554" s="153"/>
      <c r="AL1554" s="153"/>
      <c r="AM1554" s="153"/>
      <c r="AN1554" s="153"/>
      <c r="AO1554" s="153"/>
      <c r="AP1554" s="153"/>
      <c r="AQ1554" s="153">
        <v>90</v>
      </c>
      <c r="AR1554" s="153"/>
      <c r="AS1554" s="153"/>
      <c r="AT1554" s="153"/>
      <c r="AU1554" s="153"/>
      <c r="AV1554" s="153"/>
      <c r="AW1554" s="153"/>
      <c r="AX1554" s="153"/>
      <c r="AY1554" s="153"/>
      <c r="AZ1554" s="153">
        <v>15</v>
      </c>
      <c r="BA1554" s="153"/>
      <c r="BB1554" s="153"/>
      <c r="BC1554" s="153"/>
      <c r="BD1554" s="153"/>
      <c r="BE1554" s="153"/>
      <c r="BF1554" s="153"/>
      <c r="BG1554" s="223">
        <f t="shared" si="644"/>
        <v>225</v>
      </c>
      <c r="BH1554" s="224">
        <f t="shared" si="649"/>
        <v>3.75</v>
      </c>
      <c r="BI1554" s="225">
        <f t="shared" si="645"/>
        <v>2</v>
      </c>
      <c r="BJ1554" s="225">
        <f t="shared" si="646"/>
        <v>53.3333333333333</v>
      </c>
      <c r="BK1554" s="226">
        <f t="shared" si="647"/>
        <v>0</v>
      </c>
      <c r="BL1554" s="226">
        <f t="shared" si="648"/>
        <v>100</v>
      </c>
      <c r="BM1554" s="226">
        <f t="shared" si="638"/>
        <v>0</v>
      </c>
      <c r="BN1554" s="237">
        <f t="shared" si="639"/>
        <v>0</v>
      </c>
      <c r="BO1554" s="237">
        <f t="shared" si="640"/>
        <v>0</v>
      </c>
      <c r="BP1554" s="237">
        <f t="shared" si="641"/>
        <v>1.75</v>
      </c>
      <c r="BQ1554" s="238">
        <f t="shared" si="642"/>
        <v>0</v>
      </c>
      <c r="BR1554" s="140"/>
      <c r="BS1554" s="140"/>
      <c r="BT1554" s="140"/>
      <c r="BU1554" s="141"/>
      <c r="BV1554" s="140"/>
      <c r="BW1554" s="153">
        <f t="shared" si="650"/>
        <v>1483</v>
      </c>
    </row>
    <row r="1555" s="129" customFormat="1" spans="1:75">
      <c r="A1555" s="170">
        <v>1610</v>
      </c>
      <c r="B1555" s="171">
        <v>46075</v>
      </c>
      <c r="C1555" s="153" t="s">
        <v>99</v>
      </c>
      <c r="D1555" s="130" t="str">
        <f t="shared" si="651"/>
        <v>CG</v>
      </c>
      <c r="E1555" s="172" t="s">
        <v>118</v>
      </c>
      <c r="F1555" s="172" t="s">
        <v>181</v>
      </c>
      <c r="G1555" s="173" t="s">
        <v>112</v>
      </c>
      <c r="H1555" s="173" t="s">
        <v>191</v>
      </c>
      <c r="I1555" s="173" t="s">
        <v>182</v>
      </c>
      <c r="J1555" s="105">
        <v>104343.01</v>
      </c>
      <c r="K1555" s="197" t="str">
        <f>VLOOKUP(J1555,'[3]Item List (3)'!A$1:B$110000,2,FALSE)</f>
        <v>NA/RNA.IR 69/32</v>
      </c>
      <c r="L1555" s="105">
        <v>260101001</v>
      </c>
      <c r="M1555" s="198" t="str">
        <f t="shared" si="627"/>
        <v>IR</v>
      </c>
      <c r="N1555" s="153"/>
      <c r="O1555" s="199" t="str">
        <f t="shared" si="652"/>
        <v/>
      </c>
      <c r="P1555" s="153">
        <v>4</v>
      </c>
      <c r="Q1555" s="153">
        <v>643</v>
      </c>
      <c r="R1555" s="153"/>
      <c r="S1555" s="153"/>
      <c r="T1555" s="153"/>
      <c r="U1555" s="209">
        <f t="shared" si="632"/>
        <v>643</v>
      </c>
      <c r="V1555" s="153">
        <v>120</v>
      </c>
      <c r="W1555" s="153"/>
      <c r="X1555" s="153"/>
      <c r="Y1555" s="153"/>
      <c r="Z1555" s="153"/>
      <c r="AA1555" s="153"/>
      <c r="AB1555" s="153"/>
      <c r="AC1555" s="153"/>
      <c r="AD1555" s="153"/>
      <c r="AE1555" s="153"/>
      <c r="AF1555" s="153"/>
      <c r="AG1555" s="153"/>
      <c r="AH1555" s="153"/>
      <c r="AI1555" s="153"/>
      <c r="AJ1555" s="153"/>
      <c r="AK1555" s="153"/>
      <c r="AL1555" s="153"/>
      <c r="AM1555" s="153"/>
      <c r="AN1555" s="153"/>
      <c r="AO1555" s="153"/>
      <c r="AP1555" s="153"/>
      <c r="AQ1555" s="153"/>
      <c r="AR1555" s="153"/>
      <c r="AS1555" s="153"/>
      <c r="AT1555" s="153"/>
      <c r="AU1555" s="153"/>
      <c r="AV1555" s="153"/>
      <c r="AW1555" s="153"/>
      <c r="AX1555" s="153"/>
      <c r="AY1555" s="153"/>
      <c r="AZ1555" s="153"/>
      <c r="BA1555" s="153"/>
      <c r="BB1555" s="153"/>
      <c r="BC1555" s="153"/>
      <c r="BD1555" s="153"/>
      <c r="BE1555" s="153"/>
      <c r="BF1555" s="153"/>
      <c r="BG1555" s="223">
        <f t="shared" si="644"/>
        <v>120</v>
      </c>
      <c r="BH1555" s="224">
        <f t="shared" si="649"/>
        <v>2</v>
      </c>
      <c r="BI1555" s="225">
        <f t="shared" si="645"/>
        <v>2</v>
      </c>
      <c r="BJ1555" s="225">
        <f t="shared" si="646"/>
        <v>100</v>
      </c>
      <c r="BK1555" s="226">
        <f t="shared" si="647"/>
        <v>0</v>
      </c>
      <c r="BL1555" s="226">
        <f t="shared" si="648"/>
        <v>100</v>
      </c>
      <c r="BM1555" s="226">
        <f t="shared" ref="BM1555:BM1579" si="653">IFERROR((((BJ1555*BK1555*BL1555)/1000000)*100),0)</f>
        <v>0</v>
      </c>
      <c r="BN1555" s="237">
        <f t="shared" si="639"/>
        <v>0</v>
      </c>
      <c r="BO1555" s="237">
        <f t="shared" si="640"/>
        <v>0</v>
      </c>
      <c r="BP1555" s="237">
        <f t="shared" si="641"/>
        <v>0</v>
      </c>
      <c r="BQ1555" s="238">
        <f t="shared" si="642"/>
        <v>0</v>
      </c>
      <c r="BR1555" s="140"/>
      <c r="BS1555" s="140"/>
      <c r="BT1555" s="140"/>
      <c r="BU1555" s="141"/>
      <c r="BV1555" s="140"/>
      <c r="BW1555" s="153">
        <f t="shared" si="650"/>
        <v>2572</v>
      </c>
    </row>
    <row r="1556" s="129" customFormat="1" spans="1:75">
      <c r="A1556" s="170">
        <v>1611</v>
      </c>
      <c r="B1556" s="171">
        <v>46075</v>
      </c>
      <c r="C1556" s="153" t="s">
        <v>99</v>
      </c>
      <c r="D1556" s="130" t="str">
        <f t="shared" si="651"/>
        <v>CG</v>
      </c>
      <c r="E1556" s="172" t="s">
        <v>118</v>
      </c>
      <c r="F1556" s="172" t="s">
        <v>111</v>
      </c>
      <c r="G1556" s="173" t="s">
        <v>112</v>
      </c>
      <c r="H1556" s="173" t="s">
        <v>191</v>
      </c>
      <c r="I1556" s="173" t="s">
        <v>182</v>
      </c>
      <c r="J1556" s="105">
        <v>104343.01</v>
      </c>
      <c r="K1556" s="197" t="str">
        <f>VLOOKUP(J1556,'[3]Item List (3)'!A$1:B$110000,2,FALSE)</f>
        <v>NA/RNA.IR 69/32</v>
      </c>
      <c r="L1556" s="105">
        <v>260101001</v>
      </c>
      <c r="M1556" s="198" t="str">
        <f t="shared" si="627"/>
        <v>IR</v>
      </c>
      <c r="N1556" s="153"/>
      <c r="O1556" s="199" t="str">
        <f t="shared" si="652"/>
        <v/>
      </c>
      <c r="P1556" s="153">
        <v>2</v>
      </c>
      <c r="Q1556" s="153">
        <v>1208</v>
      </c>
      <c r="R1556" s="153"/>
      <c r="S1556" s="153"/>
      <c r="T1556" s="153"/>
      <c r="U1556" s="209">
        <f t="shared" si="632"/>
        <v>1208</v>
      </c>
      <c r="V1556" s="153">
        <v>75</v>
      </c>
      <c r="W1556" s="153"/>
      <c r="X1556" s="153"/>
      <c r="Y1556" s="153"/>
      <c r="Z1556" s="153"/>
      <c r="AA1556" s="153"/>
      <c r="AB1556" s="153"/>
      <c r="AC1556" s="153"/>
      <c r="AD1556" s="153"/>
      <c r="AE1556" s="153"/>
      <c r="AF1556" s="153"/>
      <c r="AG1556" s="153"/>
      <c r="AH1556" s="153"/>
      <c r="AI1556" s="153"/>
      <c r="AJ1556" s="153"/>
      <c r="AK1556" s="153"/>
      <c r="AL1556" s="153"/>
      <c r="AM1556" s="153"/>
      <c r="AN1556" s="153"/>
      <c r="AO1556" s="153"/>
      <c r="AP1556" s="153"/>
      <c r="AQ1556" s="153"/>
      <c r="AR1556" s="153"/>
      <c r="AS1556" s="153"/>
      <c r="AT1556" s="153"/>
      <c r="AU1556" s="153"/>
      <c r="AV1556" s="153"/>
      <c r="AW1556" s="153"/>
      <c r="AX1556" s="153"/>
      <c r="AY1556" s="153"/>
      <c r="AZ1556" s="153"/>
      <c r="BA1556" s="153"/>
      <c r="BB1556" s="153"/>
      <c r="BC1556" s="153"/>
      <c r="BD1556" s="153"/>
      <c r="BE1556" s="153"/>
      <c r="BF1556" s="153"/>
      <c r="BG1556" s="223">
        <f t="shared" si="644"/>
        <v>75</v>
      </c>
      <c r="BH1556" s="224">
        <f t="shared" si="649"/>
        <v>1.25</v>
      </c>
      <c r="BI1556" s="225">
        <f t="shared" si="645"/>
        <v>1.25</v>
      </c>
      <c r="BJ1556" s="225">
        <f t="shared" si="646"/>
        <v>100</v>
      </c>
      <c r="BK1556" s="226">
        <f t="shared" si="647"/>
        <v>0</v>
      </c>
      <c r="BL1556" s="226">
        <f t="shared" si="648"/>
        <v>100</v>
      </c>
      <c r="BM1556" s="226">
        <f t="shared" si="653"/>
        <v>0</v>
      </c>
      <c r="BN1556" s="237">
        <f t="shared" si="639"/>
        <v>0</v>
      </c>
      <c r="BO1556" s="237">
        <f t="shared" si="640"/>
        <v>0</v>
      </c>
      <c r="BP1556" s="237">
        <f t="shared" si="641"/>
        <v>0</v>
      </c>
      <c r="BQ1556" s="238">
        <f t="shared" si="642"/>
        <v>0</v>
      </c>
      <c r="BR1556" s="140"/>
      <c r="BS1556" s="140"/>
      <c r="BT1556" s="140"/>
      <c r="BU1556" s="141"/>
      <c r="BV1556" s="140"/>
      <c r="BW1556" s="153">
        <f t="shared" si="650"/>
        <v>2416</v>
      </c>
    </row>
    <row r="1557" s="129" customFormat="1" spans="1:75">
      <c r="A1557" s="170">
        <v>1612</v>
      </c>
      <c r="B1557" s="171">
        <v>46075</v>
      </c>
      <c r="C1557" s="153" t="s">
        <v>97</v>
      </c>
      <c r="D1557" s="130" t="str">
        <f t="shared" si="651"/>
        <v>CG</v>
      </c>
      <c r="E1557" s="172" t="s">
        <v>119</v>
      </c>
      <c r="F1557" s="172"/>
      <c r="G1557" s="173"/>
      <c r="H1557" s="173"/>
      <c r="I1557" s="173"/>
      <c r="J1557" s="105"/>
      <c r="K1557" s="197" t="e">
        <f>VLOOKUP(J1557,'[3]Item List (3)'!A$1:B$110000,2,FALSE)</f>
        <v>#N/A</v>
      </c>
      <c r="L1557" s="105"/>
      <c r="M1557" s="198" t="str">
        <f t="shared" si="627"/>
        <v>IR</v>
      </c>
      <c r="N1557" s="153"/>
      <c r="O1557" s="199" t="str">
        <f t="shared" si="652"/>
        <v/>
      </c>
      <c r="P1557" s="153"/>
      <c r="Q1557" s="153"/>
      <c r="R1557" s="153"/>
      <c r="S1557" s="153"/>
      <c r="T1557" s="153"/>
      <c r="U1557" s="209">
        <f t="shared" si="632"/>
        <v>0</v>
      </c>
      <c r="V1557" s="153"/>
      <c r="W1557" s="153"/>
      <c r="X1557" s="153"/>
      <c r="Y1557" s="153"/>
      <c r="Z1557" s="153"/>
      <c r="AA1557" s="153"/>
      <c r="AB1557" s="153"/>
      <c r="AC1557" s="153"/>
      <c r="AD1557" s="153"/>
      <c r="AE1557" s="153"/>
      <c r="AF1557" s="153"/>
      <c r="AG1557" s="153"/>
      <c r="AH1557" s="153"/>
      <c r="AI1557" s="153"/>
      <c r="AJ1557" s="153"/>
      <c r="AK1557" s="153"/>
      <c r="AL1557" s="153"/>
      <c r="AM1557" s="153"/>
      <c r="AN1557" s="153"/>
      <c r="AO1557" s="153"/>
      <c r="AP1557" s="153"/>
      <c r="AQ1557" s="153"/>
      <c r="AR1557" s="153">
        <v>480</v>
      </c>
      <c r="AS1557" s="153"/>
      <c r="AT1557" s="153"/>
      <c r="AU1557" s="153"/>
      <c r="AV1557" s="153"/>
      <c r="AW1557" s="153"/>
      <c r="AX1557" s="153"/>
      <c r="AY1557" s="153"/>
      <c r="AZ1557" s="153"/>
      <c r="BA1557" s="153"/>
      <c r="BB1557" s="153"/>
      <c r="BC1557" s="153"/>
      <c r="BD1557" s="153"/>
      <c r="BE1557" s="153"/>
      <c r="BF1557" s="153"/>
      <c r="BG1557" s="223">
        <f t="shared" si="644"/>
        <v>480</v>
      </c>
      <c r="BH1557" s="224">
        <f t="shared" si="649"/>
        <v>8</v>
      </c>
      <c r="BI1557" s="225">
        <f t="shared" si="645"/>
        <v>0</v>
      </c>
      <c r="BJ1557" s="225">
        <f t="shared" si="646"/>
        <v>0</v>
      </c>
      <c r="BK1557" s="226">
        <f t="shared" si="647"/>
        <v>0</v>
      </c>
      <c r="BL1557" s="226">
        <f t="shared" si="648"/>
        <v>0</v>
      </c>
      <c r="BM1557" s="226">
        <f t="shared" si="653"/>
        <v>0</v>
      </c>
      <c r="BN1557" s="237">
        <f t="shared" si="639"/>
        <v>0</v>
      </c>
      <c r="BO1557" s="237">
        <f t="shared" si="640"/>
        <v>0</v>
      </c>
      <c r="BP1557" s="237">
        <f t="shared" si="641"/>
        <v>8</v>
      </c>
      <c r="BQ1557" s="238">
        <f t="shared" si="642"/>
        <v>0</v>
      </c>
      <c r="BR1557" s="140"/>
      <c r="BS1557" s="140"/>
      <c r="BT1557" s="140"/>
      <c r="BU1557" s="141"/>
      <c r="BV1557" s="140"/>
      <c r="BW1557" s="153">
        <f t="shared" si="650"/>
        <v>0</v>
      </c>
    </row>
    <row r="1558" s="129" customFormat="1" spans="1:75">
      <c r="A1558" s="170">
        <v>1613</v>
      </c>
      <c r="B1558" s="171">
        <v>46075</v>
      </c>
      <c r="C1558" s="153" t="s">
        <v>99</v>
      </c>
      <c r="D1558" s="130" t="str">
        <f t="shared" si="651"/>
        <v>CG</v>
      </c>
      <c r="E1558" s="172" t="s">
        <v>119</v>
      </c>
      <c r="F1558" s="172"/>
      <c r="G1558" s="173"/>
      <c r="H1558" s="173"/>
      <c r="I1558" s="173"/>
      <c r="J1558" s="105"/>
      <c r="K1558" s="197" t="e">
        <f>VLOOKUP(J1558,'[3]Item List (3)'!A$1:B$110000,2,FALSE)</f>
        <v>#N/A</v>
      </c>
      <c r="L1558" s="105"/>
      <c r="M1558" s="198" t="str">
        <f>IF((LEFT(J1558))="2",$L$2,$J$2)</f>
        <v>IR</v>
      </c>
      <c r="N1558" s="153"/>
      <c r="O1558" s="199" t="str">
        <f t="shared" si="652"/>
        <v/>
      </c>
      <c r="P1558" s="153"/>
      <c r="Q1558" s="153"/>
      <c r="R1558" s="153"/>
      <c r="S1558" s="153"/>
      <c r="T1558" s="153"/>
      <c r="U1558" s="209">
        <f t="shared" si="632"/>
        <v>0</v>
      </c>
      <c r="V1558" s="153"/>
      <c r="W1558" s="153"/>
      <c r="X1558" s="153"/>
      <c r="Y1558" s="153"/>
      <c r="Z1558" s="153"/>
      <c r="AA1558" s="153"/>
      <c r="AB1558" s="153"/>
      <c r="AC1558" s="153"/>
      <c r="AD1558" s="153"/>
      <c r="AE1558" s="153"/>
      <c r="AF1558" s="153"/>
      <c r="AG1558" s="153"/>
      <c r="AH1558" s="153"/>
      <c r="AI1558" s="153"/>
      <c r="AJ1558" s="153"/>
      <c r="AK1558" s="153"/>
      <c r="AL1558" s="153"/>
      <c r="AM1558" s="153"/>
      <c r="AN1558" s="153"/>
      <c r="AO1558" s="153"/>
      <c r="AP1558" s="153"/>
      <c r="AQ1558" s="153"/>
      <c r="AR1558" s="153">
        <v>480</v>
      </c>
      <c r="AS1558" s="153"/>
      <c r="AT1558" s="153"/>
      <c r="AU1558" s="153"/>
      <c r="AV1558" s="153"/>
      <c r="AW1558" s="153"/>
      <c r="AX1558" s="153"/>
      <c r="AY1558" s="153"/>
      <c r="AZ1558" s="153"/>
      <c r="BA1558" s="153"/>
      <c r="BB1558" s="153"/>
      <c r="BC1558" s="153"/>
      <c r="BD1558" s="153"/>
      <c r="BE1558" s="153"/>
      <c r="BF1558" s="153"/>
      <c r="BG1558" s="223">
        <f t="shared" si="644"/>
        <v>480</v>
      </c>
      <c r="BH1558" s="224">
        <f t="shared" si="649"/>
        <v>8</v>
      </c>
      <c r="BI1558" s="225">
        <f t="shared" si="645"/>
        <v>0</v>
      </c>
      <c r="BJ1558" s="225">
        <f t="shared" si="646"/>
        <v>0</v>
      </c>
      <c r="BK1558" s="226">
        <f t="shared" si="647"/>
        <v>0</v>
      </c>
      <c r="BL1558" s="226">
        <f t="shared" si="648"/>
        <v>0</v>
      </c>
      <c r="BM1558" s="226">
        <f t="shared" si="653"/>
        <v>0</v>
      </c>
      <c r="BN1558" s="237">
        <f t="shared" si="639"/>
        <v>0</v>
      </c>
      <c r="BO1558" s="237">
        <f t="shared" si="640"/>
        <v>0</v>
      </c>
      <c r="BP1558" s="237">
        <f t="shared" si="641"/>
        <v>8</v>
      </c>
      <c r="BQ1558" s="238">
        <f t="shared" si="642"/>
        <v>0</v>
      </c>
      <c r="BR1558" s="140"/>
      <c r="BS1558" s="140"/>
      <c r="BT1558" s="140"/>
      <c r="BU1558" s="141"/>
      <c r="BV1558" s="140"/>
      <c r="BW1558" s="153">
        <f t="shared" si="650"/>
        <v>0</v>
      </c>
    </row>
    <row r="1559" s="129" customFormat="1" spans="1:75">
      <c r="A1559" s="170">
        <v>1614</v>
      </c>
      <c r="B1559" s="171">
        <v>46075</v>
      </c>
      <c r="C1559" s="153" t="s">
        <v>97</v>
      </c>
      <c r="D1559" s="130" t="str">
        <f t="shared" si="651"/>
        <v>EG</v>
      </c>
      <c r="E1559" s="172" t="s">
        <v>120</v>
      </c>
      <c r="F1559" s="172" t="s">
        <v>129</v>
      </c>
      <c r="G1559" s="173" t="s">
        <v>115</v>
      </c>
      <c r="H1559" s="173"/>
      <c r="I1559" s="173"/>
      <c r="J1559" s="105">
        <v>104609.02</v>
      </c>
      <c r="K1559" s="197" t="str">
        <f>VLOOKUP(J1559,'[3]Item List (3)'!A$1:B$110000,2,FALSE)</f>
        <v>N.IR 311</v>
      </c>
      <c r="L1559" s="105">
        <v>260129009</v>
      </c>
      <c r="M1559" s="198" t="str">
        <f>IF((LEFT(J1559))="2",$L$2,$J$2)</f>
        <v>IR</v>
      </c>
      <c r="N1559" s="153">
        <v>35</v>
      </c>
      <c r="O1559" s="199">
        <f t="shared" si="652"/>
        <v>102.857142857143</v>
      </c>
      <c r="P1559" s="153">
        <v>1</v>
      </c>
      <c r="Q1559" s="153">
        <v>180</v>
      </c>
      <c r="R1559" s="153">
        <v>4</v>
      </c>
      <c r="S1559" s="153"/>
      <c r="T1559" s="153"/>
      <c r="U1559" s="209">
        <f t="shared" si="632"/>
        <v>180</v>
      </c>
      <c r="V1559" s="153">
        <v>105</v>
      </c>
      <c r="W1559" s="153"/>
      <c r="X1559" s="153"/>
      <c r="Y1559" s="153"/>
      <c r="Z1559" s="153"/>
      <c r="AA1559" s="153"/>
      <c r="AB1559" s="153"/>
      <c r="AC1559" s="153"/>
      <c r="AD1559" s="153"/>
      <c r="AE1559" s="153"/>
      <c r="AF1559" s="153"/>
      <c r="AG1559" s="153"/>
      <c r="AH1559" s="153"/>
      <c r="AI1559" s="153"/>
      <c r="AJ1559" s="153"/>
      <c r="AK1559" s="153"/>
      <c r="AL1559" s="153"/>
      <c r="AM1559" s="153"/>
      <c r="AN1559" s="153"/>
      <c r="AO1559" s="153"/>
      <c r="AP1559" s="153"/>
      <c r="AQ1559" s="153"/>
      <c r="AR1559" s="153">
        <v>335</v>
      </c>
      <c r="AS1559" s="153"/>
      <c r="AT1559" s="153"/>
      <c r="AU1559" s="153"/>
      <c r="AV1559" s="153"/>
      <c r="AW1559" s="153"/>
      <c r="AX1559" s="153"/>
      <c r="AY1559" s="153"/>
      <c r="AZ1559" s="153">
        <v>40</v>
      </c>
      <c r="BA1559" s="153"/>
      <c r="BB1559" s="153"/>
      <c r="BC1559" s="153"/>
      <c r="BD1559" s="153"/>
      <c r="BE1559" s="153"/>
      <c r="BF1559" s="153"/>
      <c r="BG1559" s="223">
        <f t="shared" si="644"/>
        <v>480</v>
      </c>
      <c r="BH1559" s="224">
        <f t="shared" si="649"/>
        <v>8</v>
      </c>
      <c r="BI1559" s="225">
        <f t="shared" si="645"/>
        <v>1.75</v>
      </c>
      <c r="BJ1559" s="225">
        <f t="shared" si="646"/>
        <v>21.875</v>
      </c>
      <c r="BK1559" s="226">
        <f t="shared" si="647"/>
        <v>100</v>
      </c>
      <c r="BL1559" s="226">
        <f t="shared" si="648"/>
        <v>97.7777777777778</v>
      </c>
      <c r="BM1559" s="226">
        <f t="shared" si="653"/>
        <v>21.3888888888889</v>
      </c>
      <c r="BN1559" s="237">
        <f t="shared" si="639"/>
        <v>0</v>
      </c>
      <c r="BO1559" s="237">
        <f t="shared" si="640"/>
        <v>822.857142857143</v>
      </c>
      <c r="BP1559" s="237">
        <f t="shared" si="641"/>
        <v>6.25</v>
      </c>
      <c r="BQ1559" s="238">
        <f t="shared" si="642"/>
        <v>642.857142857143</v>
      </c>
      <c r="BR1559" s="140"/>
      <c r="BS1559" s="140"/>
      <c r="BT1559" s="140"/>
      <c r="BU1559" s="141"/>
      <c r="BV1559" s="140"/>
      <c r="BW1559" s="153">
        <f t="shared" si="650"/>
        <v>180</v>
      </c>
    </row>
    <row r="1560" s="129" customFormat="1" spans="1:75">
      <c r="A1560" s="170">
        <v>1615</v>
      </c>
      <c r="B1560" s="171">
        <v>46075</v>
      </c>
      <c r="C1560" s="153" t="s">
        <v>99</v>
      </c>
      <c r="D1560" s="130" t="str">
        <f t="shared" si="651"/>
        <v>EG</v>
      </c>
      <c r="E1560" s="172" t="s">
        <v>120</v>
      </c>
      <c r="F1560" s="172"/>
      <c r="G1560" s="173"/>
      <c r="H1560" s="173"/>
      <c r="I1560" s="173"/>
      <c r="J1560" s="105"/>
      <c r="K1560" s="197" t="e">
        <f>VLOOKUP(J1560,'[3]Item List (3)'!A$1:B$110000,2,FALSE)</f>
        <v>#N/A</v>
      </c>
      <c r="L1560" s="105"/>
      <c r="M1560" s="198" t="str">
        <f>IF((LEFT(J1560))="2",$L$2,$J$2)</f>
        <v>IR</v>
      </c>
      <c r="N1560" s="153"/>
      <c r="O1560" s="199" t="str">
        <f t="shared" si="652"/>
        <v/>
      </c>
      <c r="P1560" s="153"/>
      <c r="Q1560" s="153"/>
      <c r="R1560" s="153"/>
      <c r="S1560" s="153"/>
      <c r="T1560" s="153"/>
      <c r="U1560" s="209">
        <f t="shared" si="632"/>
        <v>0</v>
      </c>
      <c r="V1560" s="153"/>
      <c r="W1560" s="153"/>
      <c r="X1560" s="153"/>
      <c r="Y1560" s="153"/>
      <c r="Z1560" s="153"/>
      <c r="AA1560" s="153"/>
      <c r="AB1560" s="153"/>
      <c r="AC1560" s="153"/>
      <c r="AD1560" s="153"/>
      <c r="AE1560" s="153"/>
      <c r="AF1560" s="153"/>
      <c r="AG1560" s="153"/>
      <c r="AH1560" s="153"/>
      <c r="AI1560" s="153"/>
      <c r="AJ1560" s="153"/>
      <c r="AK1560" s="153"/>
      <c r="AL1560" s="153"/>
      <c r="AM1560" s="153"/>
      <c r="AN1560" s="153"/>
      <c r="AO1560" s="153"/>
      <c r="AP1560" s="153"/>
      <c r="AQ1560" s="153"/>
      <c r="AR1560" s="153">
        <v>480</v>
      </c>
      <c r="AS1560" s="153"/>
      <c r="AT1560" s="153"/>
      <c r="AU1560" s="153"/>
      <c r="AV1560" s="153"/>
      <c r="AW1560" s="153"/>
      <c r="AX1560" s="153"/>
      <c r="AY1560" s="153"/>
      <c r="AZ1560" s="153"/>
      <c r="BA1560" s="153"/>
      <c r="BB1560" s="153"/>
      <c r="BC1560" s="153"/>
      <c r="BD1560" s="153"/>
      <c r="BE1560" s="153"/>
      <c r="BF1560" s="153"/>
      <c r="BG1560" s="223">
        <f t="shared" si="644"/>
        <v>480</v>
      </c>
      <c r="BH1560" s="224">
        <f t="shared" si="649"/>
        <v>8</v>
      </c>
      <c r="BI1560" s="225">
        <f t="shared" si="645"/>
        <v>0</v>
      </c>
      <c r="BJ1560" s="225">
        <f t="shared" si="646"/>
        <v>0</v>
      </c>
      <c r="BK1560" s="226">
        <f t="shared" si="647"/>
        <v>0</v>
      </c>
      <c r="BL1560" s="226">
        <f t="shared" si="648"/>
        <v>0</v>
      </c>
      <c r="BM1560" s="226">
        <f t="shared" si="653"/>
        <v>0</v>
      </c>
      <c r="BN1560" s="237">
        <f t="shared" si="639"/>
        <v>0</v>
      </c>
      <c r="BO1560" s="237">
        <f t="shared" si="640"/>
        <v>0</v>
      </c>
      <c r="BP1560" s="237">
        <f t="shared" si="641"/>
        <v>8</v>
      </c>
      <c r="BQ1560" s="238">
        <f t="shared" si="642"/>
        <v>0</v>
      </c>
      <c r="BR1560" s="140"/>
      <c r="BS1560" s="140"/>
      <c r="BT1560" s="140"/>
      <c r="BU1560" s="141"/>
      <c r="BV1560" s="140"/>
      <c r="BW1560" s="153">
        <f t="shared" si="650"/>
        <v>0</v>
      </c>
    </row>
    <row r="1561" s="129" customFormat="1" spans="1:75">
      <c r="A1561" s="170">
        <v>1616</v>
      </c>
      <c r="B1561" s="171">
        <v>46075</v>
      </c>
      <c r="C1561" s="153" t="s">
        <v>97</v>
      </c>
      <c r="D1561" s="130" t="str">
        <f t="shared" si="651"/>
        <v>EG</v>
      </c>
      <c r="E1561" s="172" t="s">
        <v>121</v>
      </c>
      <c r="F1561" s="172"/>
      <c r="G1561" s="173"/>
      <c r="H1561" s="173"/>
      <c r="I1561" s="173"/>
      <c r="J1561" s="105"/>
      <c r="K1561" s="197" t="e">
        <f>VLOOKUP(J1561,'[3]Item List (3)'!A$1:B$110000,2,FALSE)</f>
        <v>#N/A</v>
      </c>
      <c r="L1561" s="105"/>
      <c r="M1561" s="198" t="str">
        <f>IF((LEFT(J1561))="2",$L$2,$J$2)</f>
        <v>IR</v>
      </c>
      <c r="N1561" s="153"/>
      <c r="O1561" s="199" t="str">
        <f t="shared" si="652"/>
        <v/>
      </c>
      <c r="P1561" s="153"/>
      <c r="Q1561" s="153"/>
      <c r="R1561" s="153"/>
      <c r="S1561" s="153"/>
      <c r="T1561" s="153"/>
      <c r="U1561" s="209">
        <f t="shared" si="632"/>
        <v>0</v>
      </c>
      <c r="V1561" s="153"/>
      <c r="W1561" s="153"/>
      <c r="X1561" s="153"/>
      <c r="Y1561" s="153"/>
      <c r="Z1561" s="153"/>
      <c r="AA1561" s="153"/>
      <c r="AB1561" s="153"/>
      <c r="AC1561" s="153"/>
      <c r="AD1561" s="153"/>
      <c r="AE1561" s="153"/>
      <c r="AF1561" s="153"/>
      <c r="AG1561" s="153"/>
      <c r="AH1561" s="153"/>
      <c r="AI1561" s="153"/>
      <c r="AJ1561" s="153"/>
      <c r="AK1561" s="153"/>
      <c r="AL1561" s="153"/>
      <c r="AM1561" s="153"/>
      <c r="AN1561" s="153"/>
      <c r="AO1561" s="153"/>
      <c r="AP1561" s="153"/>
      <c r="AQ1561" s="153"/>
      <c r="AR1561" s="153">
        <v>480</v>
      </c>
      <c r="AS1561" s="153"/>
      <c r="AT1561" s="153"/>
      <c r="AU1561" s="153"/>
      <c r="AV1561" s="153"/>
      <c r="AW1561" s="153"/>
      <c r="AX1561" s="153"/>
      <c r="AY1561" s="153"/>
      <c r="AZ1561" s="153"/>
      <c r="BA1561" s="153"/>
      <c r="BB1561" s="153"/>
      <c r="BC1561" s="153"/>
      <c r="BD1561" s="153"/>
      <c r="BE1561" s="153"/>
      <c r="BF1561" s="153"/>
      <c r="BG1561" s="223">
        <f t="shared" si="644"/>
        <v>480</v>
      </c>
      <c r="BH1561" s="224">
        <f t="shared" si="649"/>
        <v>8</v>
      </c>
      <c r="BI1561" s="225">
        <f t="shared" si="645"/>
        <v>0</v>
      </c>
      <c r="BJ1561" s="225">
        <f t="shared" si="646"/>
        <v>0</v>
      </c>
      <c r="BK1561" s="226">
        <f t="shared" si="647"/>
        <v>0</v>
      </c>
      <c r="BL1561" s="226">
        <f t="shared" si="648"/>
        <v>0</v>
      </c>
      <c r="BM1561" s="226">
        <f t="shared" si="653"/>
        <v>0</v>
      </c>
      <c r="BN1561" s="237">
        <f t="shared" si="639"/>
        <v>0</v>
      </c>
      <c r="BO1561" s="237">
        <f t="shared" si="640"/>
        <v>0</v>
      </c>
      <c r="BP1561" s="237">
        <f t="shared" si="641"/>
        <v>8</v>
      </c>
      <c r="BQ1561" s="238">
        <f t="shared" si="642"/>
        <v>0</v>
      </c>
      <c r="BR1561" s="140"/>
      <c r="BS1561" s="140"/>
      <c r="BT1561" s="140"/>
      <c r="BU1561" s="141"/>
      <c r="BV1561" s="140"/>
      <c r="BW1561" s="153">
        <f t="shared" si="650"/>
        <v>0</v>
      </c>
    </row>
    <row r="1562" s="129" customFormat="1" spans="1:75">
      <c r="A1562" s="170">
        <v>1617</v>
      </c>
      <c r="B1562" s="171">
        <v>46075</v>
      </c>
      <c r="C1562" s="153" t="s">
        <v>99</v>
      </c>
      <c r="D1562" s="130" t="str">
        <f t="shared" si="651"/>
        <v>EG</v>
      </c>
      <c r="E1562" s="172" t="s">
        <v>121</v>
      </c>
      <c r="F1562" s="172"/>
      <c r="G1562" s="173"/>
      <c r="H1562" s="173"/>
      <c r="I1562" s="173"/>
      <c r="J1562" s="105"/>
      <c r="K1562" s="197" t="e">
        <f>VLOOKUP(J1562,'[3]Item List (3)'!A$1:B$110000,2,FALSE)</f>
        <v>#N/A</v>
      </c>
      <c r="L1562" s="105"/>
      <c r="M1562" s="198" t="str">
        <f>IF((LEFT(J1562))="2",$L$2,$J$2)</f>
        <v>IR</v>
      </c>
      <c r="N1562" s="153"/>
      <c r="O1562" s="199" t="str">
        <f t="shared" si="652"/>
        <v/>
      </c>
      <c r="P1562" s="153"/>
      <c r="Q1562" s="153"/>
      <c r="R1562" s="153"/>
      <c r="S1562" s="153"/>
      <c r="T1562" s="153"/>
      <c r="U1562" s="209">
        <f t="shared" si="632"/>
        <v>0</v>
      </c>
      <c r="V1562" s="153"/>
      <c r="W1562" s="153"/>
      <c r="X1562" s="153"/>
      <c r="Y1562" s="153"/>
      <c r="Z1562" s="153"/>
      <c r="AA1562" s="153"/>
      <c r="AB1562" s="153"/>
      <c r="AC1562" s="153"/>
      <c r="AD1562" s="153"/>
      <c r="AE1562" s="153"/>
      <c r="AF1562" s="153"/>
      <c r="AG1562" s="153"/>
      <c r="AH1562" s="153"/>
      <c r="AI1562" s="153"/>
      <c r="AJ1562" s="153"/>
      <c r="AK1562" s="153"/>
      <c r="AL1562" s="153"/>
      <c r="AM1562" s="153"/>
      <c r="AN1562" s="153"/>
      <c r="AO1562" s="153"/>
      <c r="AP1562" s="153"/>
      <c r="AQ1562" s="153"/>
      <c r="AR1562" s="153">
        <v>480</v>
      </c>
      <c r="AS1562" s="153"/>
      <c r="AT1562" s="153"/>
      <c r="AU1562" s="153"/>
      <c r="AV1562" s="153"/>
      <c r="AW1562" s="153"/>
      <c r="AX1562" s="153"/>
      <c r="AY1562" s="153"/>
      <c r="AZ1562" s="153"/>
      <c r="BA1562" s="153"/>
      <c r="BB1562" s="153"/>
      <c r="BC1562" s="153"/>
      <c r="BD1562" s="153"/>
      <c r="BE1562" s="153"/>
      <c r="BF1562" s="153"/>
      <c r="BG1562" s="223">
        <f t="shared" si="644"/>
        <v>480</v>
      </c>
      <c r="BH1562" s="224">
        <f t="shared" si="649"/>
        <v>8</v>
      </c>
      <c r="BI1562" s="225">
        <f t="shared" si="645"/>
        <v>0</v>
      </c>
      <c r="BJ1562" s="225">
        <f t="shared" si="646"/>
        <v>0</v>
      </c>
      <c r="BK1562" s="226">
        <f t="shared" si="647"/>
        <v>0</v>
      </c>
      <c r="BL1562" s="226">
        <f t="shared" si="648"/>
        <v>0</v>
      </c>
      <c r="BM1562" s="226">
        <f t="shared" si="653"/>
        <v>0</v>
      </c>
      <c r="BN1562" s="237">
        <f t="shared" si="639"/>
        <v>0</v>
      </c>
      <c r="BO1562" s="237">
        <f t="shared" si="640"/>
        <v>0</v>
      </c>
      <c r="BP1562" s="237">
        <f t="shared" si="641"/>
        <v>8</v>
      </c>
      <c r="BQ1562" s="238">
        <f t="shared" si="642"/>
        <v>0</v>
      </c>
      <c r="BR1562" s="140"/>
      <c r="BS1562" s="140"/>
      <c r="BT1562" s="140"/>
      <c r="BU1562" s="141"/>
      <c r="BV1562" s="140"/>
      <c r="BW1562" s="153">
        <f t="shared" si="650"/>
        <v>0</v>
      </c>
    </row>
    <row r="1563" s="129" customFormat="1" spans="1:75">
      <c r="A1563" s="170">
        <v>1618</v>
      </c>
      <c r="B1563" s="171">
        <v>46075</v>
      </c>
      <c r="C1563" s="153" t="s">
        <v>97</v>
      </c>
      <c r="D1563" s="130" t="str">
        <f t="shared" si="651"/>
        <v>EG</v>
      </c>
      <c r="E1563" s="172" t="s">
        <v>125</v>
      </c>
      <c r="F1563" s="172"/>
      <c r="G1563" s="173"/>
      <c r="H1563" s="173"/>
      <c r="I1563" s="173"/>
      <c r="J1563" s="105"/>
      <c r="K1563" s="197" t="e">
        <f>VLOOKUP(J1563,'[3]Item List (3)'!A$1:B$110000,2,FALSE)</f>
        <v>#N/A</v>
      </c>
      <c r="L1563" s="105"/>
      <c r="M1563" s="198" t="str">
        <f>IF((LEFT(J1563))="2",$L$2,$J$2)</f>
        <v>IR</v>
      </c>
      <c r="N1563" s="153"/>
      <c r="O1563" s="199" t="str">
        <f t="shared" si="652"/>
        <v/>
      </c>
      <c r="P1563" s="153"/>
      <c r="Q1563" s="153"/>
      <c r="R1563" s="153"/>
      <c r="S1563" s="153"/>
      <c r="T1563" s="153"/>
      <c r="U1563" s="209">
        <f t="shared" si="632"/>
        <v>0</v>
      </c>
      <c r="V1563" s="153"/>
      <c r="W1563" s="153"/>
      <c r="X1563" s="153"/>
      <c r="Y1563" s="153"/>
      <c r="Z1563" s="153"/>
      <c r="AA1563" s="153"/>
      <c r="AB1563" s="153"/>
      <c r="AC1563" s="153"/>
      <c r="AD1563" s="153"/>
      <c r="AE1563" s="153"/>
      <c r="AF1563" s="153"/>
      <c r="AG1563" s="153"/>
      <c r="AH1563" s="153"/>
      <c r="AI1563" s="153"/>
      <c r="AJ1563" s="153"/>
      <c r="AK1563" s="153"/>
      <c r="AL1563" s="153"/>
      <c r="AM1563" s="153"/>
      <c r="AN1563" s="153"/>
      <c r="AO1563" s="153"/>
      <c r="AP1563" s="153"/>
      <c r="AQ1563" s="153"/>
      <c r="AR1563" s="153">
        <v>480</v>
      </c>
      <c r="AS1563" s="153"/>
      <c r="AT1563" s="153"/>
      <c r="AU1563" s="153"/>
      <c r="AV1563" s="153"/>
      <c r="AW1563" s="153"/>
      <c r="AX1563" s="153"/>
      <c r="AY1563" s="153"/>
      <c r="AZ1563" s="153"/>
      <c r="BA1563" s="153"/>
      <c r="BB1563" s="153"/>
      <c r="BC1563" s="153"/>
      <c r="BD1563" s="153"/>
      <c r="BE1563" s="153"/>
      <c r="BF1563" s="153"/>
      <c r="BG1563" s="223">
        <f t="shared" si="644"/>
        <v>480</v>
      </c>
      <c r="BH1563" s="224">
        <f t="shared" si="649"/>
        <v>8</v>
      </c>
      <c r="BI1563" s="225">
        <f t="shared" si="645"/>
        <v>0</v>
      </c>
      <c r="BJ1563" s="225">
        <f t="shared" si="646"/>
        <v>0</v>
      </c>
      <c r="BK1563" s="226">
        <f t="shared" si="647"/>
        <v>0</v>
      </c>
      <c r="BL1563" s="226">
        <f t="shared" si="648"/>
        <v>0</v>
      </c>
      <c r="BM1563" s="226">
        <f t="shared" si="653"/>
        <v>0</v>
      </c>
      <c r="BN1563" s="237">
        <f t="shared" si="639"/>
        <v>0</v>
      </c>
      <c r="BO1563" s="237">
        <f t="shared" si="640"/>
        <v>0</v>
      </c>
      <c r="BP1563" s="237">
        <f t="shared" si="641"/>
        <v>8</v>
      </c>
      <c r="BQ1563" s="238">
        <f t="shared" si="642"/>
        <v>0</v>
      </c>
      <c r="BR1563" s="140"/>
      <c r="BS1563" s="140"/>
      <c r="BT1563" s="140"/>
      <c r="BU1563" s="141"/>
      <c r="BV1563" s="140"/>
      <c r="BW1563" s="153">
        <f t="shared" si="650"/>
        <v>0</v>
      </c>
    </row>
    <row r="1564" s="129" customFormat="1" spans="1:75">
      <c r="A1564" s="170">
        <v>1619</v>
      </c>
      <c r="B1564" s="171">
        <v>46075</v>
      </c>
      <c r="C1564" s="153" t="s">
        <v>99</v>
      </c>
      <c r="D1564" s="130" t="str">
        <f t="shared" si="651"/>
        <v>EG</v>
      </c>
      <c r="E1564" s="172" t="s">
        <v>125</v>
      </c>
      <c r="F1564" s="172" t="s">
        <v>122</v>
      </c>
      <c r="G1564" s="173" t="s">
        <v>157</v>
      </c>
      <c r="H1564" s="173"/>
      <c r="I1564" s="173"/>
      <c r="J1564" s="105">
        <v>208582</v>
      </c>
      <c r="K1564" s="197" t="str">
        <f>VLOOKUP(J1564,'[3]Item List (3)'!A$1:B$110000,2,FALSE)</f>
        <v>WS 81107 </v>
      </c>
      <c r="L1564" s="105">
        <v>260112012</v>
      </c>
      <c r="M1564" s="198" t="str">
        <f>IF((LEFT(J1564))="2",$L$2,$J$2)</f>
        <v>OR</v>
      </c>
      <c r="N1564" s="153">
        <v>40</v>
      </c>
      <c r="O1564" s="199">
        <f t="shared" si="652"/>
        <v>90</v>
      </c>
      <c r="P1564" s="153">
        <v>1</v>
      </c>
      <c r="Q1564" s="153">
        <v>58</v>
      </c>
      <c r="R1564" s="153"/>
      <c r="S1564" s="153"/>
      <c r="T1564" s="153"/>
      <c r="U1564" s="209">
        <f t="shared" si="632"/>
        <v>58</v>
      </c>
      <c r="V1564" s="153">
        <v>45</v>
      </c>
      <c r="W1564" s="153"/>
      <c r="X1564" s="153"/>
      <c r="Y1564" s="153"/>
      <c r="Z1564" s="153"/>
      <c r="AA1564" s="153"/>
      <c r="AB1564" s="153"/>
      <c r="AC1564" s="153"/>
      <c r="AD1564" s="153"/>
      <c r="AE1564" s="153"/>
      <c r="AF1564" s="153"/>
      <c r="AG1564" s="153"/>
      <c r="AH1564" s="153"/>
      <c r="AI1564" s="153"/>
      <c r="AJ1564" s="153"/>
      <c r="AK1564" s="153"/>
      <c r="AL1564" s="153"/>
      <c r="AM1564" s="153"/>
      <c r="AN1564" s="153"/>
      <c r="AO1564" s="153"/>
      <c r="AP1564" s="153">
        <v>420</v>
      </c>
      <c r="AQ1564" s="153"/>
      <c r="AR1564" s="153">
        <v>480</v>
      </c>
      <c r="AS1564" s="153"/>
      <c r="AT1564" s="153"/>
      <c r="AU1564" s="153"/>
      <c r="AV1564" s="153"/>
      <c r="AW1564" s="153"/>
      <c r="AX1564" s="153"/>
      <c r="AY1564" s="153"/>
      <c r="AZ1564" s="153">
        <v>15</v>
      </c>
      <c r="BA1564" s="153"/>
      <c r="BB1564" s="153"/>
      <c r="BC1564" s="153"/>
      <c r="BD1564" s="153"/>
      <c r="BE1564" s="153"/>
      <c r="BF1564" s="153"/>
      <c r="BG1564" s="223">
        <f t="shared" si="644"/>
        <v>960</v>
      </c>
      <c r="BH1564" s="224">
        <f t="shared" si="649"/>
        <v>16</v>
      </c>
      <c r="BI1564" s="225">
        <f t="shared" si="645"/>
        <v>0.75</v>
      </c>
      <c r="BJ1564" s="225">
        <f t="shared" si="646"/>
        <v>4.6875</v>
      </c>
      <c r="BK1564" s="226">
        <f t="shared" si="647"/>
        <v>85.9259259259259</v>
      </c>
      <c r="BL1564" s="226">
        <f t="shared" si="648"/>
        <v>100</v>
      </c>
      <c r="BM1564" s="226">
        <f t="shared" si="653"/>
        <v>4.02777777777778</v>
      </c>
      <c r="BN1564" s="237">
        <f t="shared" si="639"/>
        <v>7</v>
      </c>
      <c r="BO1564" s="237">
        <f t="shared" si="640"/>
        <v>810</v>
      </c>
      <c r="BP1564" s="237">
        <f t="shared" si="641"/>
        <v>8.25</v>
      </c>
      <c r="BQ1564" s="238">
        <f t="shared" si="642"/>
        <v>742.5</v>
      </c>
      <c r="BR1564" s="140"/>
      <c r="BS1564" s="140"/>
      <c r="BT1564" s="140"/>
      <c r="BU1564" s="141"/>
      <c r="BV1564" s="140"/>
      <c r="BW1564" s="153">
        <f t="shared" si="650"/>
        <v>58</v>
      </c>
    </row>
    <row r="1565" s="129" customFormat="1" spans="1:75">
      <c r="A1565" s="170">
        <v>1620</v>
      </c>
      <c r="B1565" s="171">
        <v>46075</v>
      </c>
      <c r="C1565" s="153" t="s">
        <v>97</v>
      </c>
      <c r="D1565" s="130" t="str">
        <f t="shared" si="651"/>
        <v>EG</v>
      </c>
      <c r="E1565" s="172" t="s">
        <v>128</v>
      </c>
      <c r="F1565" s="172" t="s">
        <v>129</v>
      </c>
      <c r="G1565" s="173" t="s">
        <v>124</v>
      </c>
      <c r="H1565" s="173"/>
      <c r="I1565" s="173"/>
      <c r="J1565" s="105">
        <v>101048</v>
      </c>
      <c r="K1565" s="197" t="str">
        <f>VLOOKUP(J1565,'[3]Item List (3)'!A$1:B$110000,2,FALSE)</f>
        <v>IR.3203 2RS</v>
      </c>
      <c r="L1565" s="105">
        <v>251102001</v>
      </c>
      <c r="M1565" s="198" t="str">
        <f>IF((LEFT(J1565))="2",$L$2,$J$2)</f>
        <v>IR</v>
      </c>
      <c r="N1565" s="153">
        <v>25</v>
      </c>
      <c r="O1565" s="199">
        <f t="shared" si="652"/>
        <v>144</v>
      </c>
      <c r="P1565" s="153">
        <v>1</v>
      </c>
      <c r="Q1565" s="153">
        <v>699</v>
      </c>
      <c r="R1565" s="153"/>
      <c r="S1565" s="153">
        <v>1</v>
      </c>
      <c r="T1565" s="153"/>
      <c r="U1565" s="209">
        <f t="shared" si="632"/>
        <v>700</v>
      </c>
      <c r="V1565" s="153">
        <v>300</v>
      </c>
      <c r="W1565" s="153">
        <v>20</v>
      </c>
      <c r="X1565" s="153">
        <v>60</v>
      </c>
      <c r="Y1565" s="153"/>
      <c r="Z1565" s="153"/>
      <c r="AA1565" s="153"/>
      <c r="AB1565" s="153"/>
      <c r="AC1565" s="153"/>
      <c r="AD1565" s="153"/>
      <c r="AE1565" s="153"/>
      <c r="AF1565" s="153"/>
      <c r="AG1565" s="153"/>
      <c r="AH1565" s="153"/>
      <c r="AI1565" s="153"/>
      <c r="AJ1565" s="153"/>
      <c r="AK1565" s="153"/>
      <c r="AL1565" s="153"/>
      <c r="AM1565" s="153"/>
      <c r="AN1565" s="153"/>
      <c r="AO1565" s="153"/>
      <c r="AP1565" s="153"/>
      <c r="AQ1565" s="153"/>
      <c r="AR1565" s="153">
        <v>60</v>
      </c>
      <c r="AS1565" s="153"/>
      <c r="AT1565" s="153"/>
      <c r="AU1565" s="153"/>
      <c r="AV1565" s="153"/>
      <c r="AW1565" s="153"/>
      <c r="AX1565" s="153"/>
      <c r="AY1565" s="153"/>
      <c r="AZ1565" s="153">
        <v>40</v>
      </c>
      <c r="BA1565" s="153"/>
      <c r="BB1565" s="153"/>
      <c r="BC1565" s="153"/>
      <c r="BD1565" s="153"/>
      <c r="BE1565" s="153"/>
      <c r="BF1565" s="153"/>
      <c r="BG1565" s="223">
        <f t="shared" si="644"/>
        <v>480</v>
      </c>
      <c r="BH1565" s="224">
        <f t="shared" si="649"/>
        <v>8</v>
      </c>
      <c r="BI1565" s="225">
        <f t="shared" si="645"/>
        <v>5</v>
      </c>
      <c r="BJ1565" s="225">
        <f t="shared" si="646"/>
        <v>62.5</v>
      </c>
      <c r="BK1565" s="226">
        <f t="shared" si="647"/>
        <v>97.2222222222222</v>
      </c>
      <c r="BL1565" s="226">
        <f t="shared" si="648"/>
        <v>99.8571428571429</v>
      </c>
      <c r="BM1565" s="226">
        <f t="shared" si="653"/>
        <v>60.6770833333333</v>
      </c>
      <c r="BN1565" s="237">
        <f t="shared" si="639"/>
        <v>0.333333333333333</v>
      </c>
      <c r="BO1565" s="237">
        <f t="shared" si="640"/>
        <v>1104</v>
      </c>
      <c r="BP1565" s="237">
        <f t="shared" si="641"/>
        <v>2.66666666666667</v>
      </c>
      <c r="BQ1565" s="238">
        <f t="shared" si="642"/>
        <v>384</v>
      </c>
      <c r="BR1565" s="140"/>
      <c r="BS1565" s="140"/>
      <c r="BT1565" s="140"/>
      <c r="BU1565" s="141"/>
      <c r="BV1565" s="140"/>
      <c r="BW1565" s="153">
        <f t="shared" si="650"/>
        <v>699</v>
      </c>
    </row>
    <row r="1566" s="129" customFormat="1" spans="1:75">
      <c r="A1566" s="170">
        <v>1621</v>
      </c>
      <c r="B1566" s="171">
        <v>46075</v>
      </c>
      <c r="C1566" s="153" t="s">
        <v>99</v>
      </c>
      <c r="D1566" s="130" t="str">
        <f t="shared" si="651"/>
        <v>EG</v>
      </c>
      <c r="E1566" s="172" t="s">
        <v>128</v>
      </c>
      <c r="F1566" s="172"/>
      <c r="G1566" s="173"/>
      <c r="H1566" s="173"/>
      <c r="I1566" s="173"/>
      <c r="J1566" s="105"/>
      <c r="K1566" s="197" t="e">
        <f>VLOOKUP(J1566,'[3]Item List (3)'!A$1:B$110000,2,FALSE)</f>
        <v>#N/A</v>
      </c>
      <c r="L1566" s="105"/>
      <c r="M1566" s="198" t="str">
        <f>IF((LEFT(J1566))="2",$L$2,$J$2)</f>
        <v>IR</v>
      </c>
      <c r="N1566" s="153"/>
      <c r="O1566" s="199" t="str">
        <f t="shared" si="652"/>
        <v/>
      </c>
      <c r="P1566" s="153"/>
      <c r="Q1566" s="153"/>
      <c r="R1566" s="153"/>
      <c r="S1566" s="153"/>
      <c r="T1566" s="153"/>
      <c r="U1566" s="209">
        <f t="shared" si="632"/>
        <v>0</v>
      </c>
      <c r="V1566" s="153"/>
      <c r="W1566" s="153"/>
      <c r="X1566" s="153"/>
      <c r="Y1566" s="153"/>
      <c r="Z1566" s="153"/>
      <c r="AA1566" s="153"/>
      <c r="AB1566" s="153"/>
      <c r="AC1566" s="153"/>
      <c r="AD1566" s="153"/>
      <c r="AE1566" s="153"/>
      <c r="AF1566" s="153"/>
      <c r="AG1566" s="153"/>
      <c r="AH1566" s="153"/>
      <c r="AI1566" s="153"/>
      <c r="AJ1566" s="153"/>
      <c r="AK1566" s="153"/>
      <c r="AL1566" s="153"/>
      <c r="AM1566" s="153"/>
      <c r="AN1566" s="153"/>
      <c r="AO1566" s="153"/>
      <c r="AP1566" s="153"/>
      <c r="AQ1566" s="153"/>
      <c r="AR1566" s="153">
        <v>480</v>
      </c>
      <c r="AS1566" s="153"/>
      <c r="AT1566" s="153"/>
      <c r="AU1566" s="153"/>
      <c r="AV1566" s="153"/>
      <c r="AW1566" s="153"/>
      <c r="AX1566" s="153"/>
      <c r="AY1566" s="153"/>
      <c r="AZ1566" s="153"/>
      <c r="BA1566" s="153"/>
      <c r="BB1566" s="153"/>
      <c r="BC1566" s="153"/>
      <c r="BD1566" s="153"/>
      <c r="BE1566" s="153"/>
      <c r="BF1566" s="153"/>
      <c r="BG1566" s="223">
        <f t="shared" si="644"/>
        <v>480</v>
      </c>
      <c r="BH1566" s="224">
        <f t="shared" si="649"/>
        <v>8</v>
      </c>
      <c r="BI1566" s="225">
        <f t="shared" si="645"/>
        <v>0</v>
      </c>
      <c r="BJ1566" s="225">
        <f t="shared" si="646"/>
        <v>0</v>
      </c>
      <c r="BK1566" s="226">
        <f t="shared" si="647"/>
        <v>0</v>
      </c>
      <c r="BL1566" s="226">
        <f t="shared" si="648"/>
        <v>0</v>
      </c>
      <c r="BM1566" s="226">
        <f t="shared" si="653"/>
        <v>0</v>
      </c>
      <c r="BN1566" s="237">
        <f t="shared" si="639"/>
        <v>0</v>
      </c>
      <c r="BO1566" s="237">
        <f t="shared" si="640"/>
        <v>0</v>
      </c>
      <c r="BP1566" s="237">
        <f t="shared" si="641"/>
        <v>8</v>
      </c>
      <c r="BQ1566" s="238">
        <f t="shared" si="642"/>
        <v>0</v>
      </c>
      <c r="BR1566" s="140"/>
      <c r="BS1566" s="140"/>
      <c r="BT1566" s="140"/>
      <c r="BU1566" s="141"/>
      <c r="BV1566" s="140"/>
      <c r="BW1566" s="153">
        <f t="shared" si="650"/>
        <v>0</v>
      </c>
    </row>
    <row r="1567" s="129" customFormat="1" spans="1:75">
      <c r="A1567" s="170">
        <v>1622</v>
      </c>
      <c r="B1567" s="171">
        <v>46075</v>
      </c>
      <c r="C1567" s="153" t="s">
        <v>97</v>
      </c>
      <c r="D1567" s="130" t="str">
        <f t="shared" si="651"/>
        <v>EG</v>
      </c>
      <c r="E1567" s="172" t="s">
        <v>131</v>
      </c>
      <c r="F1567" s="172" t="s">
        <v>129</v>
      </c>
      <c r="G1567" s="173" t="s">
        <v>186</v>
      </c>
      <c r="H1567" s="173"/>
      <c r="I1567" s="173"/>
      <c r="J1567" s="105">
        <v>104246</v>
      </c>
      <c r="K1567" s="197" t="str">
        <f>VLOOKUP(J1567,[4]Sheet1!A1557:$B$50000,2,FALSE)</f>
        <v>IN. 208</v>
      </c>
      <c r="L1567" s="105">
        <v>260129016</v>
      </c>
      <c r="M1567" s="198" t="str">
        <f>IF((LEFT(J1567))="2",$L$2,$J$2)</f>
        <v>IR</v>
      </c>
      <c r="N1567" s="153">
        <v>40</v>
      </c>
      <c r="O1567" s="199">
        <f t="shared" si="652"/>
        <v>90</v>
      </c>
      <c r="P1567" s="153">
        <v>1</v>
      </c>
      <c r="Q1567" s="153">
        <v>534</v>
      </c>
      <c r="R1567" s="153"/>
      <c r="S1567" s="153"/>
      <c r="T1567" s="153"/>
      <c r="U1567" s="209">
        <f t="shared" si="632"/>
        <v>534</v>
      </c>
      <c r="V1567" s="153">
        <v>380</v>
      </c>
      <c r="W1567" s="153"/>
      <c r="X1567" s="153"/>
      <c r="Y1567" s="153"/>
      <c r="Z1567" s="153"/>
      <c r="AA1567" s="153"/>
      <c r="AB1567" s="153"/>
      <c r="AC1567" s="153"/>
      <c r="AD1567" s="153"/>
      <c r="AE1567" s="153"/>
      <c r="AF1567" s="153"/>
      <c r="AG1567" s="153"/>
      <c r="AH1567" s="153"/>
      <c r="AI1567" s="153"/>
      <c r="AJ1567" s="153"/>
      <c r="AK1567" s="153"/>
      <c r="AL1567" s="153"/>
      <c r="AM1567" s="153"/>
      <c r="AN1567" s="153"/>
      <c r="AO1567" s="153"/>
      <c r="AP1567" s="153"/>
      <c r="AQ1567" s="153"/>
      <c r="AR1567" s="153">
        <v>90</v>
      </c>
      <c r="AS1567" s="153"/>
      <c r="AT1567" s="153"/>
      <c r="AU1567" s="153"/>
      <c r="AV1567" s="153"/>
      <c r="AW1567" s="153"/>
      <c r="AX1567" s="153"/>
      <c r="AY1567" s="153"/>
      <c r="AZ1567" s="153">
        <v>40</v>
      </c>
      <c r="BA1567" s="153"/>
      <c r="BB1567" s="153"/>
      <c r="BC1567" s="153"/>
      <c r="BD1567" s="153"/>
      <c r="BE1567" s="153"/>
      <c r="BF1567" s="153"/>
      <c r="BG1567" s="223">
        <f t="shared" si="644"/>
        <v>510</v>
      </c>
      <c r="BH1567" s="224">
        <f t="shared" si="649"/>
        <v>8.5</v>
      </c>
      <c r="BI1567" s="225">
        <f t="shared" si="645"/>
        <v>6.33333333333333</v>
      </c>
      <c r="BJ1567" s="225">
        <f t="shared" si="646"/>
        <v>74.5098039215686</v>
      </c>
      <c r="BK1567" s="226">
        <f t="shared" si="647"/>
        <v>93.6842105263158</v>
      </c>
      <c r="BL1567" s="226">
        <f t="shared" si="648"/>
        <v>100</v>
      </c>
      <c r="BM1567" s="226">
        <f t="shared" si="653"/>
        <v>69.8039215686274</v>
      </c>
      <c r="BN1567" s="237">
        <f t="shared" si="639"/>
        <v>0</v>
      </c>
      <c r="BO1567" s="237">
        <f t="shared" si="640"/>
        <v>765</v>
      </c>
      <c r="BP1567" s="237">
        <f t="shared" si="641"/>
        <v>2.16666666666667</v>
      </c>
      <c r="BQ1567" s="238">
        <f t="shared" si="642"/>
        <v>195</v>
      </c>
      <c r="BR1567" s="140"/>
      <c r="BS1567" s="140"/>
      <c r="BT1567" s="140"/>
      <c r="BU1567" s="141"/>
      <c r="BV1567" s="140"/>
      <c r="BW1567" s="153">
        <f t="shared" si="650"/>
        <v>534</v>
      </c>
    </row>
    <row r="1568" s="129" customFormat="1" spans="1:75">
      <c r="A1568" s="170">
        <v>1623</v>
      </c>
      <c r="B1568" s="171">
        <v>46075</v>
      </c>
      <c r="C1568" s="153" t="s">
        <v>99</v>
      </c>
      <c r="D1568" s="130" t="str">
        <f t="shared" si="651"/>
        <v>EG</v>
      </c>
      <c r="E1568" s="172" t="s">
        <v>131</v>
      </c>
      <c r="F1568" s="172"/>
      <c r="G1568" s="173"/>
      <c r="H1568" s="173"/>
      <c r="I1568" s="173"/>
      <c r="J1568" s="105"/>
      <c r="K1568" s="197" t="e">
        <f>VLOOKUP(J1568,[4]Sheet1!A1558:$B$50000,2,FALSE)</f>
        <v>#N/A</v>
      </c>
      <c r="L1568" s="105"/>
      <c r="M1568" s="198" t="str">
        <f>IF((LEFT(J1568))="2",$L$2,$J$2)</f>
        <v>IR</v>
      </c>
      <c r="N1568" s="153"/>
      <c r="O1568" s="199"/>
      <c r="P1568" s="153"/>
      <c r="Q1568" s="153"/>
      <c r="R1568" s="153"/>
      <c r="S1568" s="153"/>
      <c r="T1568" s="153"/>
      <c r="U1568" s="209">
        <f t="shared" si="632"/>
        <v>0</v>
      </c>
      <c r="V1568" s="153"/>
      <c r="W1568" s="153"/>
      <c r="X1568" s="153"/>
      <c r="Y1568" s="153"/>
      <c r="Z1568" s="153"/>
      <c r="AA1568" s="153"/>
      <c r="AB1568" s="153"/>
      <c r="AC1568" s="153"/>
      <c r="AD1568" s="153"/>
      <c r="AE1568" s="153"/>
      <c r="AF1568" s="153"/>
      <c r="AG1568" s="153"/>
      <c r="AH1568" s="153"/>
      <c r="AI1568" s="153"/>
      <c r="AJ1568" s="153"/>
      <c r="AK1568" s="153"/>
      <c r="AL1568" s="153"/>
      <c r="AM1568" s="153"/>
      <c r="AN1568" s="153"/>
      <c r="AO1568" s="153"/>
      <c r="AP1568" s="153"/>
      <c r="AQ1568" s="153"/>
      <c r="AR1568" s="153"/>
      <c r="AS1568" s="153"/>
      <c r="AT1568" s="153"/>
      <c r="AU1568" s="153"/>
      <c r="AV1568" s="153"/>
      <c r="AW1568" s="153"/>
      <c r="AX1568" s="153"/>
      <c r="AY1568" s="153"/>
      <c r="AZ1568" s="153"/>
      <c r="BA1568" s="153"/>
      <c r="BB1568" s="153"/>
      <c r="BC1568" s="153"/>
      <c r="BD1568" s="153"/>
      <c r="BE1568" s="153"/>
      <c r="BF1568" s="153">
        <v>480</v>
      </c>
      <c r="BG1568" s="223">
        <f t="shared" si="644"/>
        <v>480</v>
      </c>
      <c r="BH1568" s="224">
        <f t="shared" si="649"/>
        <v>8</v>
      </c>
      <c r="BI1568" s="225">
        <f t="shared" si="645"/>
        <v>0</v>
      </c>
      <c r="BJ1568" s="225">
        <f t="shared" si="646"/>
        <v>0</v>
      </c>
      <c r="BK1568" s="226">
        <f t="shared" si="647"/>
        <v>0</v>
      </c>
      <c r="BL1568" s="226">
        <f t="shared" si="648"/>
        <v>0</v>
      </c>
      <c r="BM1568" s="226">
        <f t="shared" si="653"/>
        <v>0</v>
      </c>
      <c r="BN1568" s="237">
        <f t="shared" si="639"/>
        <v>8</v>
      </c>
      <c r="BO1568" s="237">
        <f t="shared" si="640"/>
        <v>0</v>
      </c>
      <c r="BP1568" s="237">
        <f t="shared" si="641"/>
        <v>0</v>
      </c>
      <c r="BQ1568" s="238">
        <f t="shared" si="642"/>
        <v>0</v>
      </c>
      <c r="BR1568" s="140"/>
      <c r="BS1568" s="140"/>
      <c r="BT1568" s="140"/>
      <c r="BU1568" s="141"/>
      <c r="BV1568" s="140"/>
      <c r="BW1568" s="153">
        <f t="shared" si="650"/>
        <v>0</v>
      </c>
    </row>
    <row r="1569" s="129" customFormat="1" spans="1:75">
      <c r="A1569" s="170">
        <v>1624</v>
      </c>
      <c r="B1569" s="171">
        <v>46075</v>
      </c>
      <c r="C1569" s="153" t="s">
        <v>97</v>
      </c>
      <c r="D1569" s="130" t="str">
        <f t="shared" si="651"/>
        <v>IG</v>
      </c>
      <c r="E1569" s="172" t="s">
        <v>132</v>
      </c>
      <c r="F1569" s="172" t="s">
        <v>134</v>
      </c>
      <c r="G1569" s="173" t="s">
        <v>148</v>
      </c>
      <c r="H1569" s="173"/>
      <c r="I1569" s="173"/>
      <c r="J1569" s="105">
        <v>104249</v>
      </c>
      <c r="K1569" s="197" t="str">
        <f>VLOOKUP(J1569,'[3]Item List (3)'!A$1:B$110000,2,FALSE)</f>
        <v>IW. BDA-4003</v>
      </c>
      <c r="L1569" s="105">
        <v>260120002</v>
      </c>
      <c r="M1569" s="198" t="str">
        <f>IF((LEFT(J1569))="2",$L$2,$J$2)</f>
        <v>IR</v>
      </c>
      <c r="N1569" s="153">
        <v>20</v>
      </c>
      <c r="O1569" s="199">
        <f t="shared" ref="O1569:O1576" si="654">IFERROR(3600/N1569,"")</f>
        <v>180</v>
      </c>
      <c r="P1569" s="153">
        <v>1</v>
      </c>
      <c r="Q1569" s="153">
        <v>1216</v>
      </c>
      <c r="R1569" s="153">
        <v>6</v>
      </c>
      <c r="S1569" s="153">
        <v>21</v>
      </c>
      <c r="T1569" s="153"/>
      <c r="U1569" s="209">
        <f t="shared" si="632"/>
        <v>1237</v>
      </c>
      <c r="V1569" s="153">
        <v>410</v>
      </c>
      <c r="W1569" s="153"/>
      <c r="X1569" s="153"/>
      <c r="Y1569" s="153"/>
      <c r="Z1569" s="153"/>
      <c r="AA1569" s="153"/>
      <c r="AB1569" s="153"/>
      <c r="AC1569" s="153"/>
      <c r="AD1569" s="153"/>
      <c r="AE1569" s="153"/>
      <c r="AF1569" s="153"/>
      <c r="AG1569" s="153"/>
      <c r="AH1569" s="153"/>
      <c r="AI1569" s="153"/>
      <c r="AJ1569" s="153"/>
      <c r="AK1569" s="153"/>
      <c r="AL1569" s="153"/>
      <c r="AM1569" s="153"/>
      <c r="AN1569" s="153"/>
      <c r="AO1569" s="153"/>
      <c r="AP1569" s="153">
        <v>20</v>
      </c>
      <c r="AQ1569" s="153"/>
      <c r="AR1569" s="153"/>
      <c r="AS1569" s="153"/>
      <c r="AT1569" s="153"/>
      <c r="AU1569" s="153"/>
      <c r="AV1569" s="153"/>
      <c r="AW1569" s="153"/>
      <c r="AX1569" s="153"/>
      <c r="AY1569" s="153"/>
      <c r="AZ1569" s="153">
        <v>40</v>
      </c>
      <c r="BA1569" s="153">
        <v>10</v>
      </c>
      <c r="BB1569" s="153"/>
      <c r="BC1569" s="153"/>
      <c r="BD1569" s="153"/>
      <c r="BE1569" s="153"/>
      <c r="BF1569" s="153"/>
      <c r="BG1569" s="223">
        <f t="shared" si="644"/>
        <v>480</v>
      </c>
      <c r="BH1569" s="224">
        <f t="shared" si="649"/>
        <v>8</v>
      </c>
      <c r="BI1569" s="225">
        <f t="shared" si="645"/>
        <v>6.83333333333333</v>
      </c>
      <c r="BJ1569" s="225">
        <f t="shared" si="646"/>
        <v>85.4166666666667</v>
      </c>
      <c r="BK1569" s="226">
        <f t="shared" si="647"/>
        <v>100.569105691057</v>
      </c>
      <c r="BL1569" s="226">
        <f t="shared" si="648"/>
        <v>97.8172999191593</v>
      </c>
      <c r="BM1569" s="226">
        <f t="shared" si="653"/>
        <v>84.0277777777778</v>
      </c>
      <c r="BN1569" s="237">
        <f t="shared" si="639"/>
        <v>0.333333333333333</v>
      </c>
      <c r="BO1569" s="237">
        <f t="shared" si="640"/>
        <v>1380</v>
      </c>
      <c r="BP1569" s="237">
        <f t="shared" si="641"/>
        <v>0.833333333333333</v>
      </c>
      <c r="BQ1569" s="238">
        <f t="shared" si="642"/>
        <v>150</v>
      </c>
      <c r="BR1569" s="140">
        <v>1</v>
      </c>
      <c r="BS1569" s="140"/>
      <c r="BT1569" s="140">
        <v>1</v>
      </c>
      <c r="BU1569" s="141">
        <v>1</v>
      </c>
      <c r="BV1569" s="140"/>
      <c r="BW1569" s="153">
        <f t="shared" si="650"/>
        <v>1216</v>
      </c>
    </row>
    <row r="1570" s="129" customFormat="1" spans="1:75">
      <c r="A1570" s="170">
        <v>1625</v>
      </c>
      <c r="B1570" s="171">
        <v>46075</v>
      </c>
      <c r="C1570" s="153" t="s">
        <v>99</v>
      </c>
      <c r="D1570" s="130" t="str">
        <f t="shared" si="651"/>
        <v>IG</v>
      </c>
      <c r="E1570" s="172" t="s">
        <v>132</v>
      </c>
      <c r="F1570" s="172" t="s">
        <v>134</v>
      </c>
      <c r="G1570" s="173" t="s">
        <v>130</v>
      </c>
      <c r="H1570" s="173"/>
      <c r="I1570" s="173"/>
      <c r="J1570" s="105">
        <v>104299</v>
      </c>
      <c r="K1570" s="197" t="str">
        <f>VLOOKUP(J1570,'[3]Item List (3)'!A$1:B$110000,2,FALSE)</f>
        <v>IR.9916</v>
      </c>
      <c r="L1570" s="105">
        <v>260120002</v>
      </c>
      <c r="M1570" s="198" t="str">
        <f>IF((LEFT(J1570))="2",$L$2,$J$2)</f>
        <v>IR</v>
      </c>
      <c r="N1570" s="153">
        <v>20</v>
      </c>
      <c r="O1570" s="199">
        <f t="shared" si="654"/>
        <v>180</v>
      </c>
      <c r="P1570" s="153">
        <v>1</v>
      </c>
      <c r="Q1570" s="153">
        <v>1005</v>
      </c>
      <c r="R1570" s="153">
        <v>25</v>
      </c>
      <c r="S1570" s="153">
        <v>17</v>
      </c>
      <c r="T1570" s="153"/>
      <c r="U1570" s="209">
        <f t="shared" si="632"/>
        <v>1022</v>
      </c>
      <c r="V1570" s="153">
        <v>355</v>
      </c>
      <c r="W1570" s="153"/>
      <c r="X1570" s="153">
        <v>10</v>
      </c>
      <c r="Y1570" s="153"/>
      <c r="Z1570" s="153"/>
      <c r="AA1570" s="153"/>
      <c r="AB1570" s="153"/>
      <c r="AC1570" s="153"/>
      <c r="AD1570" s="153"/>
      <c r="AE1570" s="153"/>
      <c r="AF1570" s="153"/>
      <c r="AG1570" s="153"/>
      <c r="AH1570" s="153"/>
      <c r="AI1570" s="153"/>
      <c r="AJ1570" s="153"/>
      <c r="AK1570" s="153"/>
      <c r="AL1570" s="153"/>
      <c r="AM1570" s="153"/>
      <c r="AN1570" s="153"/>
      <c r="AO1570" s="153"/>
      <c r="AP1570" s="153">
        <v>10</v>
      </c>
      <c r="AQ1570" s="153"/>
      <c r="AR1570" s="153"/>
      <c r="AS1570" s="153"/>
      <c r="AT1570" s="153"/>
      <c r="AU1570" s="153"/>
      <c r="AV1570" s="153"/>
      <c r="AW1570" s="153"/>
      <c r="AX1570" s="153"/>
      <c r="AY1570" s="153"/>
      <c r="AZ1570" s="153">
        <v>15</v>
      </c>
      <c r="BA1570" s="153"/>
      <c r="BB1570" s="153"/>
      <c r="BC1570" s="153"/>
      <c r="BD1570" s="153"/>
      <c r="BE1570" s="153"/>
      <c r="BF1570" s="153"/>
      <c r="BG1570" s="223">
        <f t="shared" si="644"/>
        <v>390</v>
      </c>
      <c r="BH1570" s="224">
        <f t="shared" si="649"/>
        <v>6.5</v>
      </c>
      <c r="BI1570" s="225">
        <f t="shared" si="645"/>
        <v>5.91666666666667</v>
      </c>
      <c r="BJ1570" s="225">
        <f t="shared" si="646"/>
        <v>91.025641025641</v>
      </c>
      <c r="BK1570" s="226">
        <f t="shared" si="647"/>
        <v>95.962441314554</v>
      </c>
      <c r="BL1570" s="226">
        <f t="shared" si="648"/>
        <v>95.8904109589041</v>
      </c>
      <c r="BM1570" s="226">
        <f t="shared" si="653"/>
        <v>83.7606837606838</v>
      </c>
      <c r="BN1570" s="237">
        <f t="shared" si="639"/>
        <v>0.166666666666667</v>
      </c>
      <c r="BO1570" s="237">
        <f t="shared" si="640"/>
        <v>1140</v>
      </c>
      <c r="BP1570" s="237">
        <f t="shared" si="641"/>
        <v>0.416666666666667</v>
      </c>
      <c r="BQ1570" s="238">
        <f t="shared" si="642"/>
        <v>75</v>
      </c>
      <c r="BR1570" s="140">
        <v>1</v>
      </c>
      <c r="BS1570" s="140"/>
      <c r="BT1570" s="140"/>
      <c r="BU1570" s="141"/>
      <c r="BV1570" s="140"/>
      <c r="BW1570" s="153">
        <f t="shared" si="650"/>
        <v>1005</v>
      </c>
    </row>
    <row r="1571" s="129" customFormat="1" spans="1:75">
      <c r="A1571" s="170">
        <v>1626</v>
      </c>
      <c r="B1571" s="171">
        <v>46075</v>
      </c>
      <c r="C1571" s="153" t="s">
        <v>99</v>
      </c>
      <c r="D1571" s="130" t="str">
        <f t="shared" si="651"/>
        <v>IG</v>
      </c>
      <c r="E1571" s="172" t="s">
        <v>132</v>
      </c>
      <c r="F1571" s="172" t="s">
        <v>134</v>
      </c>
      <c r="G1571" s="173" t="s">
        <v>130</v>
      </c>
      <c r="H1571" s="173"/>
      <c r="I1571" s="173"/>
      <c r="J1571" s="105">
        <v>100299.14</v>
      </c>
      <c r="K1571" s="197" t="str">
        <f>VLOOKUP(J1571,'[3]Item List (3)'!A$1:B$110000,2,FALSE)</f>
        <v>IR. 9913 C</v>
      </c>
      <c r="L1571" s="105"/>
      <c r="M1571" s="198" t="str">
        <f>IF((LEFT(J1571))="2",$L$2,$J$2)</f>
        <v>IR</v>
      </c>
      <c r="N1571" s="153"/>
      <c r="O1571" s="199" t="str">
        <f t="shared" si="654"/>
        <v/>
      </c>
      <c r="P1571" s="153"/>
      <c r="Q1571" s="153"/>
      <c r="R1571" s="153"/>
      <c r="S1571" s="153"/>
      <c r="T1571" s="153"/>
      <c r="U1571" s="209">
        <f t="shared" si="632"/>
        <v>0</v>
      </c>
      <c r="V1571" s="153"/>
      <c r="W1571" s="153">
        <v>90</v>
      </c>
      <c r="X1571" s="153"/>
      <c r="Y1571" s="153"/>
      <c r="Z1571" s="153"/>
      <c r="AA1571" s="153"/>
      <c r="AB1571" s="153"/>
      <c r="AC1571" s="153"/>
      <c r="AD1571" s="153"/>
      <c r="AE1571" s="153"/>
      <c r="AF1571" s="153"/>
      <c r="AG1571" s="153"/>
      <c r="AH1571" s="153"/>
      <c r="AI1571" s="153"/>
      <c r="AJ1571" s="153"/>
      <c r="AK1571" s="153"/>
      <c r="AL1571" s="153"/>
      <c r="AM1571" s="153"/>
      <c r="AN1571" s="153"/>
      <c r="AO1571" s="153"/>
      <c r="AP1571" s="153"/>
      <c r="AQ1571" s="153"/>
      <c r="AR1571" s="153"/>
      <c r="AS1571" s="153"/>
      <c r="AT1571" s="153"/>
      <c r="AU1571" s="153"/>
      <c r="AV1571" s="153"/>
      <c r="AW1571" s="153"/>
      <c r="AX1571" s="153"/>
      <c r="AY1571" s="153"/>
      <c r="AZ1571" s="153"/>
      <c r="BA1571" s="153"/>
      <c r="BB1571" s="153"/>
      <c r="BC1571" s="153"/>
      <c r="BD1571" s="153"/>
      <c r="BE1571" s="153"/>
      <c r="BF1571" s="153"/>
      <c r="BG1571" s="223">
        <f t="shared" si="644"/>
        <v>90</v>
      </c>
      <c r="BH1571" s="224">
        <f t="shared" si="649"/>
        <v>1.5</v>
      </c>
      <c r="BI1571" s="225">
        <f t="shared" si="645"/>
        <v>0</v>
      </c>
      <c r="BJ1571" s="225">
        <f t="shared" si="646"/>
        <v>0</v>
      </c>
      <c r="BK1571" s="226">
        <f t="shared" si="647"/>
        <v>0</v>
      </c>
      <c r="BL1571" s="226">
        <f t="shared" si="648"/>
        <v>0</v>
      </c>
      <c r="BM1571" s="226">
        <f t="shared" si="653"/>
        <v>0</v>
      </c>
      <c r="BN1571" s="237">
        <f t="shared" si="639"/>
        <v>1.5</v>
      </c>
      <c r="BO1571" s="237">
        <f t="shared" si="640"/>
        <v>0</v>
      </c>
      <c r="BP1571" s="237">
        <f t="shared" si="641"/>
        <v>0</v>
      </c>
      <c r="BQ1571" s="238">
        <f t="shared" si="642"/>
        <v>0</v>
      </c>
      <c r="BR1571" s="140"/>
      <c r="BS1571" s="140"/>
      <c r="BT1571" s="140"/>
      <c r="BU1571" s="141"/>
      <c r="BV1571" s="140"/>
      <c r="BW1571" s="153">
        <f t="shared" si="650"/>
        <v>0</v>
      </c>
    </row>
    <row r="1572" s="129" customFormat="1" spans="1:75">
      <c r="A1572" s="170">
        <v>1627</v>
      </c>
      <c r="B1572" s="171">
        <v>46075</v>
      </c>
      <c r="C1572" s="153" t="s">
        <v>97</v>
      </c>
      <c r="D1572" s="130" t="str">
        <f t="shared" si="651"/>
        <v>IG</v>
      </c>
      <c r="E1572" s="172" t="s">
        <v>133</v>
      </c>
      <c r="F1572" s="172" t="s">
        <v>134</v>
      </c>
      <c r="G1572" s="173" t="s">
        <v>185</v>
      </c>
      <c r="H1572" s="173" t="s">
        <v>183</v>
      </c>
      <c r="I1572" s="173"/>
      <c r="J1572" s="105">
        <v>104343.01</v>
      </c>
      <c r="K1572" s="197" t="str">
        <f>VLOOKUP(J1572,'[3]Item List (3)'!A$1:B$110000,2,FALSE)</f>
        <v>NA/RNA.IR 69/32</v>
      </c>
      <c r="L1572" s="105">
        <v>260101001</v>
      </c>
      <c r="M1572" s="198" t="str">
        <f>IF((LEFT(J1572))="2",$L$2,$J$2)</f>
        <v>IR</v>
      </c>
      <c r="N1572" s="153">
        <v>45</v>
      </c>
      <c r="O1572" s="199">
        <f t="shared" si="654"/>
        <v>80</v>
      </c>
      <c r="P1572" s="153">
        <v>1</v>
      </c>
      <c r="Q1572" s="153">
        <v>153</v>
      </c>
      <c r="R1572" s="153">
        <v>15</v>
      </c>
      <c r="S1572" s="153">
        <v>9</v>
      </c>
      <c r="T1572" s="153"/>
      <c r="U1572" s="209">
        <f t="shared" si="632"/>
        <v>162</v>
      </c>
      <c r="V1572" s="153">
        <v>230</v>
      </c>
      <c r="W1572" s="153">
        <v>180</v>
      </c>
      <c r="X1572" s="153"/>
      <c r="Y1572" s="153"/>
      <c r="Z1572" s="153">
        <v>10</v>
      </c>
      <c r="AA1572" s="153"/>
      <c r="AB1572" s="153"/>
      <c r="AC1572" s="153"/>
      <c r="AD1572" s="153"/>
      <c r="AE1572" s="153"/>
      <c r="AF1572" s="153"/>
      <c r="AG1572" s="153"/>
      <c r="AH1572" s="153"/>
      <c r="AI1572" s="153"/>
      <c r="AJ1572" s="153"/>
      <c r="AK1572" s="153"/>
      <c r="AL1572" s="153"/>
      <c r="AM1572" s="153"/>
      <c r="AN1572" s="153"/>
      <c r="AO1572" s="153"/>
      <c r="AP1572" s="153">
        <v>20</v>
      </c>
      <c r="AQ1572" s="153"/>
      <c r="AR1572" s="153"/>
      <c r="AS1572" s="153"/>
      <c r="AT1572" s="153"/>
      <c r="AU1572" s="153"/>
      <c r="AV1572" s="153"/>
      <c r="AW1572" s="153"/>
      <c r="AX1572" s="153"/>
      <c r="AY1572" s="153"/>
      <c r="AZ1572" s="153">
        <v>40</v>
      </c>
      <c r="BA1572" s="153"/>
      <c r="BB1572" s="153"/>
      <c r="BC1572" s="153"/>
      <c r="BD1572" s="153"/>
      <c r="BE1572" s="153"/>
      <c r="BF1572" s="153"/>
      <c r="BG1572" s="223">
        <f t="shared" si="644"/>
        <v>480</v>
      </c>
      <c r="BH1572" s="224">
        <f t="shared" si="649"/>
        <v>8</v>
      </c>
      <c r="BI1572" s="225">
        <f t="shared" si="645"/>
        <v>3.83333333333333</v>
      </c>
      <c r="BJ1572" s="225">
        <f t="shared" si="646"/>
        <v>47.9166666666667</v>
      </c>
      <c r="BK1572" s="226">
        <f t="shared" si="647"/>
        <v>52.8260869565217</v>
      </c>
      <c r="BL1572" s="226">
        <f t="shared" si="648"/>
        <v>85.1851851851852</v>
      </c>
      <c r="BM1572" s="226">
        <f t="shared" si="653"/>
        <v>21.5625</v>
      </c>
      <c r="BN1572" s="237">
        <f t="shared" si="639"/>
        <v>3.33333333333333</v>
      </c>
      <c r="BO1572" s="237">
        <f t="shared" si="640"/>
        <v>373.333333333333</v>
      </c>
      <c r="BP1572" s="237">
        <f t="shared" si="641"/>
        <v>0.833333333333333</v>
      </c>
      <c r="BQ1572" s="238">
        <f t="shared" si="642"/>
        <v>66.6666666666667</v>
      </c>
      <c r="BR1572" s="140"/>
      <c r="BS1572" s="140"/>
      <c r="BT1572" s="140"/>
      <c r="BU1572" s="141"/>
      <c r="BV1572" s="140"/>
      <c r="BW1572" s="153">
        <f t="shared" si="650"/>
        <v>153</v>
      </c>
    </row>
    <row r="1573" s="129" customFormat="1" spans="1:75">
      <c r="A1573" s="170">
        <v>1628</v>
      </c>
      <c r="B1573" s="171">
        <v>46075</v>
      </c>
      <c r="C1573" s="153" t="s">
        <v>99</v>
      </c>
      <c r="D1573" s="130" t="str">
        <f t="shared" si="651"/>
        <v>IG</v>
      </c>
      <c r="E1573" s="172" t="s">
        <v>133</v>
      </c>
      <c r="F1573" s="172" t="s">
        <v>134</v>
      </c>
      <c r="G1573" s="173" t="s">
        <v>136</v>
      </c>
      <c r="H1573" s="173"/>
      <c r="I1573" s="173"/>
      <c r="J1573" s="105">
        <v>104343.01</v>
      </c>
      <c r="K1573" s="197" t="str">
        <f>VLOOKUP(J1573,'[3]Item List (3)'!A$1:B$110000,2,FALSE)</f>
        <v>NA/RNA.IR 69/32</v>
      </c>
      <c r="L1573" s="105">
        <v>260101001</v>
      </c>
      <c r="M1573" s="198" t="str">
        <f>IF((LEFT(J1573))="2",$L$2,$J$2)</f>
        <v>IR</v>
      </c>
      <c r="N1573" s="153">
        <v>45</v>
      </c>
      <c r="O1573" s="199">
        <f t="shared" si="654"/>
        <v>80</v>
      </c>
      <c r="P1573" s="153">
        <v>1</v>
      </c>
      <c r="Q1573" s="153">
        <v>308</v>
      </c>
      <c r="R1573" s="153">
        <v>23</v>
      </c>
      <c r="S1573" s="153">
        <v>7</v>
      </c>
      <c r="T1573" s="153"/>
      <c r="U1573" s="209">
        <f t="shared" si="632"/>
        <v>315</v>
      </c>
      <c r="V1573" s="153">
        <v>345</v>
      </c>
      <c r="W1573" s="153"/>
      <c r="X1573" s="153"/>
      <c r="Y1573" s="153"/>
      <c r="Z1573" s="153">
        <v>20</v>
      </c>
      <c r="AA1573" s="153"/>
      <c r="AB1573" s="153"/>
      <c r="AC1573" s="153"/>
      <c r="AD1573" s="153"/>
      <c r="AE1573" s="153">
        <v>10</v>
      </c>
      <c r="AF1573" s="153"/>
      <c r="AG1573" s="153"/>
      <c r="AH1573" s="153"/>
      <c r="AI1573" s="153"/>
      <c r="AJ1573" s="153"/>
      <c r="AK1573" s="153"/>
      <c r="AL1573" s="153"/>
      <c r="AM1573" s="153"/>
      <c r="AN1573" s="153">
        <v>15</v>
      </c>
      <c r="AO1573" s="153"/>
      <c r="AP1573" s="153">
        <v>60</v>
      </c>
      <c r="AQ1573" s="153"/>
      <c r="AR1573" s="153"/>
      <c r="AS1573" s="153"/>
      <c r="AT1573" s="153"/>
      <c r="AU1573" s="153"/>
      <c r="AV1573" s="153"/>
      <c r="AW1573" s="153"/>
      <c r="AX1573" s="153"/>
      <c r="AY1573" s="153"/>
      <c r="AZ1573" s="153">
        <v>15</v>
      </c>
      <c r="BA1573" s="153"/>
      <c r="BB1573" s="153"/>
      <c r="BC1573" s="153">
        <v>10</v>
      </c>
      <c r="BD1573" s="153"/>
      <c r="BE1573" s="153">
        <v>5</v>
      </c>
      <c r="BF1573" s="153"/>
      <c r="BG1573" s="223">
        <f t="shared" si="644"/>
        <v>480</v>
      </c>
      <c r="BH1573" s="224">
        <f t="shared" si="649"/>
        <v>8</v>
      </c>
      <c r="BI1573" s="225">
        <f t="shared" si="645"/>
        <v>5.75</v>
      </c>
      <c r="BJ1573" s="225">
        <f t="shared" si="646"/>
        <v>71.875</v>
      </c>
      <c r="BK1573" s="226">
        <f t="shared" si="647"/>
        <v>68.4782608695652</v>
      </c>
      <c r="BL1573" s="226">
        <f t="shared" si="648"/>
        <v>90.4761904761905</v>
      </c>
      <c r="BM1573" s="226">
        <f t="shared" si="653"/>
        <v>44.53125</v>
      </c>
      <c r="BN1573" s="237">
        <f t="shared" si="639"/>
        <v>1.08333333333333</v>
      </c>
      <c r="BO1573" s="237">
        <f t="shared" si="640"/>
        <v>553.333333333333</v>
      </c>
      <c r="BP1573" s="237">
        <f t="shared" si="641"/>
        <v>1.16666666666667</v>
      </c>
      <c r="BQ1573" s="238">
        <f t="shared" si="642"/>
        <v>93.3333333333333</v>
      </c>
      <c r="BR1573" s="140">
        <v>1</v>
      </c>
      <c r="BS1573" s="140"/>
      <c r="BT1573" s="140"/>
      <c r="BU1573" s="141"/>
      <c r="BV1573" s="140"/>
      <c r="BW1573" s="153">
        <f t="shared" si="650"/>
        <v>308</v>
      </c>
    </row>
    <row r="1574" s="129" customFormat="1" spans="1:75">
      <c r="A1574" s="170">
        <v>1629</v>
      </c>
      <c r="B1574" s="171">
        <v>46075</v>
      </c>
      <c r="C1574" s="153" t="s">
        <v>97</v>
      </c>
      <c r="D1574" s="130" t="str">
        <f t="shared" si="651"/>
        <v>IG</v>
      </c>
      <c r="E1574" s="172" t="s">
        <v>137</v>
      </c>
      <c r="F1574" s="172"/>
      <c r="G1574" s="173"/>
      <c r="H1574" s="173"/>
      <c r="I1574" s="173"/>
      <c r="J1574" s="105"/>
      <c r="K1574" s="197" t="e">
        <f>VLOOKUP(J1574,'[3]Item List (3)'!A$1:B$110000,2,FALSE)</f>
        <v>#N/A</v>
      </c>
      <c r="L1574" s="105"/>
      <c r="M1574" s="198" t="str">
        <f>IF((LEFT(J1574))="2",$L$2,$J$2)</f>
        <v>IR</v>
      </c>
      <c r="N1574" s="153"/>
      <c r="O1574" s="199" t="str">
        <f t="shared" si="654"/>
        <v/>
      </c>
      <c r="P1574" s="153"/>
      <c r="Q1574" s="153"/>
      <c r="R1574" s="153"/>
      <c r="S1574" s="153"/>
      <c r="T1574" s="153"/>
      <c r="U1574" s="209">
        <f t="shared" si="632"/>
        <v>0</v>
      </c>
      <c r="V1574" s="153"/>
      <c r="W1574" s="153"/>
      <c r="X1574" s="153"/>
      <c r="Y1574" s="153"/>
      <c r="Z1574" s="153"/>
      <c r="AA1574" s="153"/>
      <c r="AB1574" s="153"/>
      <c r="AC1574" s="153"/>
      <c r="AD1574" s="153"/>
      <c r="AE1574" s="153"/>
      <c r="AF1574" s="153"/>
      <c r="AG1574" s="153"/>
      <c r="AH1574" s="153"/>
      <c r="AI1574" s="153"/>
      <c r="AJ1574" s="153"/>
      <c r="AK1574" s="153"/>
      <c r="AL1574" s="153"/>
      <c r="AM1574" s="153"/>
      <c r="AN1574" s="153"/>
      <c r="AO1574" s="153"/>
      <c r="AP1574" s="153"/>
      <c r="AQ1574" s="153"/>
      <c r="AR1574" s="153">
        <v>480</v>
      </c>
      <c r="AS1574" s="153"/>
      <c r="AT1574" s="153"/>
      <c r="AU1574" s="153"/>
      <c r="AV1574" s="153"/>
      <c r="AW1574" s="153"/>
      <c r="AX1574" s="153"/>
      <c r="AY1574" s="153"/>
      <c r="AZ1574" s="153"/>
      <c r="BA1574" s="153"/>
      <c r="BB1574" s="153"/>
      <c r="BC1574" s="153"/>
      <c r="BD1574" s="153"/>
      <c r="BE1574" s="153"/>
      <c r="BF1574" s="153"/>
      <c r="BG1574" s="223">
        <f t="shared" si="644"/>
        <v>480</v>
      </c>
      <c r="BH1574" s="224">
        <f t="shared" si="649"/>
        <v>8</v>
      </c>
      <c r="BI1574" s="225">
        <f t="shared" si="645"/>
        <v>0</v>
      </c>
      <c r="BJ1574" s="225">
        <f t="shared" si="646"/>
        <v>0</v>
      </c>
      <c r="BK1574" s="226">
        <f t="shared" si="647"/>
        <v>0</v>
      </c>
      <c r="BL1574" s="226">
        <f t="shared" si="648"/>
        <v>0</v>
      </c>
      <c r="BM1574" s="226">
        <f t="shared" si="653"/>
        <v>0</v>
      </c>
      <c r="BN1574" s="237">
        <f t="shared" si="639"/>
        <v>0</v>
      </c>
      <c r="BO1574" s="237">
        <f t="shared" si="640"/>
        <v>0</v>
      </c>
      <c r="BP1574" s="237">
        <f t="shared" si="641"/>
        <v>8</v>
      </c>
      <c r="BQ1574" s="238">
        <f t="shared" si="642"/>
        <v>0</v>
      </c>
      <c r="BR1574" s="140"/>
      <c r="BS1574" s="140"/>
      <c r="BT1574" s="140"/>
      <c r="BU1574" s="141"/>
      <c r="BV1574" s="140"/>
      <c r="BW1574" s="153">
        <f t="shared" si="650"/>
        <v>0</v>
      </c>
    </row>
    <row r="1575" s="129" customFormat="1" spans="1:75">
      <c r="A1575" s="170">
        <v>1630</v>
      </c>
      <c r="B1575" s="171">
        <v>46075</v>
      </c>
      <c r="C1575" s="153" t="s">
        <v>99</v>
      </c>
      <c r="D1575" s="130" t="str">
        <f t="shared" si="651"/>
        <v>IG</v>
      </c>
      <c r="E1575" s="172" t="s">
        <v>137</v>
      </c>
      <c r="F1575" s="172"/>
      <c r="G1575" s="173"/>
      <c r="H1575" s="173"/>
      <c r="I1575" s="173"/>
      <c r="J1575" s="105"/>
      <c r="K1575" s="197" t="e">
        <f>VLOOKUP(J1575,'[3]Item List (3)'!A$1:B$110000,2,FALSE)</f>
        <v>#N/A</v>
      </c>
      <c r="L1575" s="105"/>
      <c r="M1575" s="198" t="str">
        <f>IF((LEFT(J1575))="2",$L$2,$J$2)</f>
        <v>IR</v>
      </c>
      <c r="N1575" s="153"/>
      <c r="O1575" s="199" t="str">
        <f t="shared" si="654"/>
        <v/>
      </c>
      <c r="P1575" s="153"/>
      <c r="Q1575" s="153"/>
      <c r="R1575" s="153"/>
      <c r="S1575" s="153"/>
      <c r="T1575" s="153"/>
      <c r="U1575" s="209">
        <f t="shared" si="632"/>
        <v>0</v>
      </c>
      <c r="V1575" s="153"/>
      <c r="W1575" s="153"/>
      <c r="X1575" s="153"/>
      <c r="Y1575" s="153"/>
      <c r="Z1575" s="153"/>
      <c r="AA1575" s="153"/>
      <c r="AB1575" s="153"/>
      <c r="AC1575" s="153"/>
      <c r="AD1575" s="153"/>
      <c r="AE1575" s="153"/>
      <c r="AF1575" s="153"/>
      <c r="AG1575" s="153"/>
      <c r="AH1575" s="153"/>
      <c r="AI1575" s="153"/>
      <c r="AJ1575" s="153"/>
      <c r="AK1575" s="153"/>
      <c r="AL1575" s="153"/>
      <c r="AM1575" s="153"/>
      <c r="AN1575" s="153"/>
      <c r="AO1575" s="153"/>
      <c r="AP1575" s="153"/>
      <c r="AQ1575" s="153"/>
      <c r="AR1575" s="153">
        <v>480</v>
      </c>
      <c r="AS1575" s="153"/>
      <c r="AT1575" s="153"/>
      <c r="AU1575" s="153"/>
      <c r="AV1575" s="153"/>
      <c r="AW1575" s="153"/>
      <c r="AX1575" s="153"/>
      <c r="AY1575" s="153"/>
      <c r="AZ1575" s="153"/>
      <c r="BA1575" s="153"/>
      <c r="BB1575" s="153"/>
      <c r="BC1575" s="153"/>
      <c r="BD1575" s="153"/>
      <c r="BE1575" s="153"/>
      <c r="BF1575" s="153"/>
      <c r="BG1575" s="223">
        <f t="shared" si="644"/>
        <v>480</v>
      </c>
      <c r="BH1575" s="224">
        <f t="shared" si="649"/>
        <v>8</v>
      </c>
      <c r="BI1575" s="225">
        <f t="shared" si="645"/>
        <v>0</v>
      </c>
      <c r="BJ1575" s="225">
        <f t="shared" si="646"/>
        <v>0</v>
      </c>
      <c r="BK1575" s="226">
        <f t="shared" si="647"/>
        <v>0</v>
      </c>
      <c r="BL1575" s="226">
        <f t="shared" si="648"/>
        <v>0</v>
      </c>
      <c r="BM1575" s="226">
        <f t="shared" si="653"/>
        <v>0</v>
      </c>
      <c r="BN1575" s="237">
        <f t="shared" si="639"/>
        <v>0</v>
      </c>
      <c r="BO1575" s="237">
        <f t="shared" si="640"/>
        <v>0</v>
      </c>
      <c r="BP1575" s="237">
        <f t="shared" si="641"/>
        <v>8</v>
      </c>
      <c r="BQ1575" s="238">
        <f t="shared" si="642"/>
        <v>0</v>
      </c>
      <c r="BR1575" s="140"/>
      <c r="BS1575" s="140"/>
      <c r="BT1575" s="140"/>
      <c r="BU1575" s="141"/>
      <c r="BV1575" s="140"/>
      <c r="BW1575" s="153">
        <f t="shared" si="650"/>
        <v>0</v>
      </c>
    </row>
    <row r="1576" s="129" customFormat="1" spans="1:75">
      <c r="A1576" s="170">
        <v>1631</v>
      </c>
      <c r="B1576" s="171">
        <v>46075</v>
      </c>
      <c r="C1576" s="153" t="s">
        <v>97</v>
      </c>
      <c r="D1576" s="130" t="str">
        <f t="shared" si="651"/>
        <v>IG</v>
      </c>
      <c r="E1576" s="172" t="s">
        <v>138</v>
      </c>
      <c r="F1576" s="172"/>
      <c r="G1576" s="173"/>
      <c r="H1576" s="173"/>
      <c r="I1576" s="173"/>
      <c r="J1576" s="105"/>
      <c r="K1576" s="197" t="e">
        <f>VLOOKUP(J1576,'[3]Item List (3)'!A$1:B$110000,2,FALSE)</f>
        <v>#N/A</v>
      </c>
      <c r="L1576" s="105"/>
      <c r="M1576" s="198" t="str">
        <f>IF((LEFT(J1576))="2",$L$2,$J$2)</f>
        <v>IR</v>
      </c>
      <c r="N1576" s="153"/>
      <c r="O1576" s="199" t="str">
        <f t="shared" si="654"/>
        <v/>
      </c>
      <c r="P1576" s="153"/>
      <c r="Q1576" s="153"/>
      <c r="R1576" s="153"/>
      <c r="S1576" s="153"/>
      <c r="T1576" s="153"/>
      <c r="U1576" s="209">
        <f t="shared" si="632"/>
        <v>0</v>
      </c>
      <c r="V1576" s="153"/>
      <c r="W1576" s="153"/>
      <c r="X1576" s="153"/>
      <c r="Y1576" s="153"/>
      <c r="Z1576" s="153"/>
      <c r="AA1576" s="153"/>
      <c r="AB1576" s="153"/>
      <c r="AC1576" s="153"/>
      <c r="AD1576" s="153"/>
      <c r="AE1576" s="153"/>
      <c r="AF1576" s="153"/>
      <c r="AG1576" s="153"/>
      <c r="AH1576" s="153"/>
      <c r="AI1576" s="153"/>
      <c r="AJ1576" s="153"/>
      <c r="AK1576" s="153"/>
      <c r="AL1576" s="153"/>
      <c r="AM1576" s="153"/>
      <c r="AN1576" s="153"/>
      <c r="AO1576" s="153"/>
      <c r="AP1576" s="153"/>
      <c r="AQ1576" s="153"/>
      <c r="AR1576" s="153">
        <v>480</v>
      </c>
      <c r="AS1576" s="153"/>
      <c r="AT1576" s="153"/>
      <c r="AU1576" s="153"/>
      <c r="AV1576" s="153"/>
      <c r="AW1576" s="153"/>
      <c r="AX1576" s="153"/>
      <c r="AY1576" s="153"/>
      <c r="AZ1576" s="153"/>
      <c r="BA1576" s="153"/>
      <c r="BB1576" s="153"/>
      <c r="BC1576" s="153"/>
      <c r="BD1576" s="153"/>
      <c r="BE1576" s="153"/>
      <c r="BF1576" s="153"/>
      <c r="BG1576" s="223">
        <f t="shared" si="644"/>
        <v>480</v>
      </c>
      <c r="BH1576" s="224">
        <f t="shared" si="649"/>
        <v>8</v>
      </c>
      <c r="BI1576" s="225">
        <f t="shared" si="645"/>
        <v>0</v>
      </c>
      <c r="BJ1576" s="225">
        <f t="shared" si="646"/>
        <v>0</v>
      </c>
      <c r="BK1576" s="226">
        <f t="shared" si="647"/>
        <v>0</v>
      </c>
      <c r="BL1576" s="226">
        <f t="shared" si="648"/>
        <v>0</v>
      </c>
      <c r="BM1576" s="226">
        <f t="shared" si="653"/>
        <v>0</v>
      </c>
      <c r="BN1576" s="237">
        <f t="shared" si="639"/>
        <v>0</v>
      </c>
      <c r="BO1576" s="237">
        <f t="shared" si="640"/>
        <v>0</v>
      </c>
      <c r="BP1576" s="237">
        <f t="shared" si="641"/>
        <v>8</v>
      </c>
      <c r="BQ1576" s="238">
        <f t="shared" si="642"/>
        <v>0</v>
      </c>
      <c r="BR1576" s="140"/>
      <c r="BS1576" s="140"/>
      <c r="BT1576" s="140"/>
      <c r="BU1576" s="141"/>
      <c r="BV1576" s="140"/>
      <c r="BW1576" s="153">
        <f t="shared" si="650"/>
        <v>0</v>
      </c>
    </row>
    <row r="1577" s="129" customFormat="1" spans="1:75">
      <c r="A1577" s="170">
        <v>1632</v>
      </c>
      <c r="B1577" s="171">
        <v>46075</v>
      </c>
      <c r="C1577" s="153" t="s">
        <v>99</v>
      </c>
      <c r="D1577" s="130" t="str">
        <f t="shared" si="651"/>
        <v>IG</v>
      </c>
      <c r="E1577" s="172" t="s">
        <v>138</v>
      </c>
      <c r="F1577" s="172"/>
      <c r="G1577" s="173"/>
      <c r="H1577" s="173"/>
      <c r="I1577" s="173"/>
      <c r="J1577" s="105"/>
      <c r="K1577" s="197" t="e">
        <f>VLOOKUP(J1577,'[3]Item List (3)'!A$1:B$110000,2,FALSE)</f>
        <v>#N/A</v>
      </c>
      <c r="L1577" s="105"/>
      <c r="M1577" s="198" t="str">
        <f>IF((LEFT(J1577))="2",$L$2,$J$2)</f>
        <v>IR</v>
      </c>
      <c r="N1577" s="153"/>
      <c r="O1577" s="199"/>
      <c r="P1577" s="153"/>
      <c r="Q1577" s="153"/>
      <c r="R1577" s="153"/>
      <c r="S1577" s="153"/>
      <c r="T1577" s="153"/>
      <c r="U1577" s="209">
        <f t="shared" si="632"/>
        <v>0</v>
      </c>
      <c r="V1577" s="153"/>
      <c r="W1577" s="153"/>
      <c r="X1577" s="153"/>
      <c r="Y1577" s="153"/>
      <c r="Z1577" s="153"/>
      <c r="AA1577" s="153"/>
      <c r="AB1577" s="153"/>
      <c r="AC1577" s="153"/>
      <c r="AD1577" s="153"/>
      <c r="AE1577" s="153"/>
      <c r="AF1577" s="153"/>
      <c r="AG1577" s="153"/>
      <c r="AH1577" s="153"/>
      <c r="AI1577" s="153"/>
      <c r="AJ1577" s="153"/>
      <c r="AK1577" s="153"/>
      <c r="AL1577" s="153"/>
      <c r="AM1577" s="153"/>
      <c r="AN1577" s="153"/>
      <c r="AO1577" s="153"/>
      <c r="AP1577" s="153"/>
      <c r="AQ1577" s="153"/>
      <c r="AR1577" s="153">
        <v>480</v>
      </c>
      <c r="AS1577" s="153"/>
      <c r="AT1577" s="153"/>
      <c r="AU1577" s="153"/>
      <c r="AV1577" s="153"/>
      <c r="AW1577" s="153"/>
      <c r="AX1577" s="153"/>
      <c r="AY1577" s="153"/>
      <c r="AZ1577" s="153"/>
      <c r="BA1577" s="153"/>
      <c r="BB1577" s="153"/>
      <c r="BC1577" s="153"/>
      <c r="BD1577" s="153"/>
      <c r="BE1577" s="153"/>
      <c r="BF1577" s="153"/>
      <c r="BG1577" s="223">
        <f t="shared" si="644"/>
        <v>480</v>
      </c>
      <c r="BH1577" s="224">
        <f t="shared" si="649"/>
        <v>8</v>
      </c>
      <c r="BI1577" s="225">
        <f t="shared" si="645"/>
        <v>0</v>
      </c>
      <c r="BJ1577" s="225">
        <f t="shared" si="646"/>
        <v>0</v>
      </c>
      <c r="BK1577" s="226">
        <f t="shared" si="647"/>
        <v>0</v>
      </c>
      <c r="BL1577" s="226">
        <f t="shared" si="648"/>
        <v>0</v>
      </c>
      <c r="BM1577" s="226">
        <f t="shared" ref="BM1577:BM1581" si="655">IFERROR((((BJ1577*BK1577*BL1577)/1000000)*100),0)</f>
        <v>0</v>
      </c>
      <c r="BN1577" s="237">
        <f t="shared" si="639"/>
        <v>0</v>
      </c>
      <c r="BO1577" s="237">
        <f t="shared" si="640"/>
        <v>0</v>
      </c>
      <c r="BP1577" s="237">
        <f t="shared" si="641"/>
        <v>8</v>
      </c>
      <c r="BQ1577" s="238">
        <f t="shared" si="642"/>
        <v>0</v>
      </c>
      <c r="BR1577" s="140"/>
      <c r="BS1577" s="140"/>
      <c r="BT1577" s="140"/>
      <c r="BU1577" s="141"/>
      <c r="BV1577" s="140"/>
      <c r="BW1577" s="153">
        <f t="shared" si="650"/>
        <v>0</v>
      </c>
    </row>
    <row r="1578" s="129" customFormat="1" spans="1:75">
      <c r="A1578" s="170">
        <v>1633</v>
      </c>
      <c r="B1578" s="171">
        <v>46075</v>
      </c>
      <c r="C1578" s="153" t="s">
        <v>97</v>
      </c>
      <c r="D1578" s="130" t="str">
        <f t="shared" ref="D1578:D1611" si="656">LEFT(E1578,2)</f>
        <v>IG</v>
      </c>
      <c r="E1578" s="172" t="s">
        <v>139</v>
      </c>
      <c r="F1578" s="172" t="s">
        <v>134</v>
      </c>
      <c r="G1578" s="173" t="s">
        <v>187</v>
      </c>
      <c r="H1578" s="173"/>
      <c r="I1578" s="173"/>
      <c r="J1578" s="105">
        <v>200609.2</v>
      </c>
      <c r="K1578" s="197" t="str">
        <f>VLOOKUP(J1578,'[3]Item List (3)'!A$1:B$110000,2,FALSE)</f>
        <v>NF.OR 311 </v>
      </c>
      <c r="L1578" s="105">
        <v>260123008</v>
      </c>
      <c r="M1578" s="198" t="str">
        <f>IF((LEFT(J1578))="2",$L$2,$J$2)</f>
        <v>OR</v>
      </c>
      <c r="N1578" s="153">
        <v>70</v>
      </c>
      <c r="O1578" s="199">
        <f t="shared" ref="O1578:O1640" si="657">IFERROR(3600/N1578,"")</f>
        <v>51.4285714285714</v>
      </c>
      <c r="P1578" s="153">
        <v>1</v>
      </c>
      <c r="Q1578" s="153">
        <v>198</v>
      </c>
      <c r="R1578" s="153">
        <v>22</v>
      </c>
      <c r="S1578" s="153"/>
      <c r="T1578" s="153"/>
      <c r="U1578" s="209">
        <f t="shared" ref="U1578:U1613" si="658">Q1578+S1578+T1578</f>
        <v>198</v>
      </c>
      <c r="V1578" s="153">
        <v>345</v>
      </c>
      <c r="W1578" s="153"/>
      <c r="X1578" s="153">
        <v>60</v>
      </c>
      <c r="Y1578" s="153"/>
      <c r="Z1578" s="153"/>
      <c r="AA1578" s="153"/>
      <c r="AB1578" s="153"/>
      <c r="AC1578" s="153"/>
      <c r="AD1578" s="153"/>
      <c r="AE1578" s="153"/>
      <c r="AF1578" s="153"/>
      <c r="AG1578" s="153"/>
      <c r="AH1578" s="153"/>
      <c r="AI1578" s="153"/>
      <c r="AJ1578" s="153"/>
      <c r="AK1578" s="153"/>
      <c r="AL1578" s="153"/>
      <c r="AM1578" s="153"/>
      <c r="AN1578" s="153"/>
      <c r="AO1578" s="153"/>
      <c r="AP1578" s="153">
        <v>20</v>
      </c>
      <c r="AQ1578" s="153"/>
      <c r="AR1578" s="153"/>
      <c r="AS1578" s="153"/>
      <c r="AT1578" s="153"/>
      <c r="AU1578" s="153"/>
      <c r="AV1578" s="153"/>
      <c r="AW1578" s="153"/>
      <c r="AX1578" s="153"/>
      <c r="AY1578" s="153"/>
      <c r="AZ1578" s="153">
        <v>40</v>
      </c>
      <c r="BA1578" s="153"/>
      <c r="BB1578" s="153"/>
      <c r="BC1578" s="153">
        <v>15</v>
      </c>
      <c r="BD1578" s="153"/>
      <c r="BE1578" s="153"/>
      <c r="BF1578" s="153"/>
      <c r="BG1578" s="223">
        <f t="shared" ref="BG1578:BG1611" si="659">SUM(V1578:BF1578)</f>
        <v>480</v>
      </c>
      <c r="BH1578" s="224">
        <f t="shared" ref="BH1578:BH1640" si="660">BG1578/60</f>
        <v>8</v>
      </c>
      <c r="BI1578" s="225">
        <f t="shared" ref="BI1578:BI1613" si="661">IFERROR(BH1578-SUM(W1578:BF1578)/60,0)</f>
        <v>5.75</v>
      </c>
      <c r="BJ1578" s="225">
        <f t="shared" ref="BJ1578:BJ1613" si="662">IFERROR(BI1578/BH1578*100,0)</f>
        <v>71.875</v>
      </c>
      <c r="BK1578" s="226">
        <f t="shared" ref="BK1578:BK1613" si="663">IFERROR(((U1578*N1578)/(BI1578*3600)*100),0)</f>
        <v>66.9565217391304</v>
      </c>
      <c r="BL1578" s="226">
        <f t="shared" ref="BL1578:BL1613" si="664">IFERROR(((U1578-(R1578+S1578+T1578))/U1578*100),0)</f>
        <v>88.8888888888889</v>
      </c>
      <c r="BM1578" s="226">
        <f t="shared" si="655"/>
        <v>42.7777777777778</v>
      </c>
      <c r="BN1578" s="237">
        <f t="shared" ref="BN1578:BN1613" si="665">(W1578+AP1578+BE1578+BF1578)/60</f>
        <v>0.333333333333333</v>
      </c>
      <c r="BO1578" s="237">
        <f t="shared" ref="BO1578:BO1613" si="666">IFERROR(((BH1578-BN1578)*3600)/N1578,0)</f>
        <v>394.285714285714</v>
      </c>
      <c r="BP1578" s="237">
        <f t="shared" ref="BP1578:BP1613" si="667">IFERROR(SUM(W1578:BF1578)/60-BN1578,0)</f>
        <v>1.91666666666667</v>
      </c>
      <c r="BQ1578" s="238">
        <f t="shared" ref="BQ1578:BQ1613" si="668">IFERROR(BP1578*3600/N1578,0)</f>
        <v>98.5714285714286</v>
      </c>
      <c r="BR1578" s="140"/>
      <c r="BS1578" s="140">
        <v>3</v>
      </c>
      <c r="BT1578" s="140"/>
      <c r="BU1578" s="141"/>
      <c r="BV1578" s="140"/>
      <c r="BW1578" s="153">
        <f t="shared" si="650"/>
        <v>198</v>
      </c>
    </row>
    <row r="1579" s="129" customFormat="1" spans="1:75">
      <c r="A1579" s="170">
        <v>1633</v>
      </c>
      <c r="B1579" s="171">
        <v>46075</v>
      </c>
      <c r="C1579" s="153" t="s">
        <v>99</v>
      </c>
      <c r="D1579" s="130" t="str">
        <f t="shared" si="656"/>
        <v>IG</v>
      </c>
      <c r="E1579" s="172" t="s">
        <v>139</v>
      </c>
      <c r="F1579" s="172" t="s">
        <v>134</v>
      </c>
      <c r="G1579" s="173" t="s">
        <v>142</v>
      </c>
      <c r="H1579" s="173"/>
      <c r="I1579" s="173"/>
      <c r="J1579" s="105">
        <v>200609.2</v>
      </c>
      <c r="K1579" s="197" t="str">
        <f>VLOOKUP(J1579,'[3]Item List (3)'!A$1:B$110000,2,FALSE)</f>
        <v>NF.OR 311 </v>
      </c>
      <c r="L1579" s="105">
        <v>260123008</v>
      </c>
      <c r="M1579" s="198" t="str">
        <f>IF((LEFT(J1579))="2",$L$2,$J$2)</f>
        <v>OR</v>
      </c>
      <c r="N1579" s="153">
        <v>70</v>
      </c>
      <c r="O1579" s="199">
        <f t="shared" si="657"/>
        <v>51.4285714285714</v>
      </c>
      <c r="P1579" s="153">
        <v>1</v>
      </c>
      <c r="Q1579" s="153">
        <v>62</v>
      </c>
      <c r="R1579" s="153"/>
      <c r="S1579" s="153"/>
      <c r="T1579" s="153"/>
      <c r="U1579" s="209">
        <f t="shared" si="658"/>
        <v>62</v>
      </c>
      <c r="V1579" s="153">
        <v>120</v>
      </c>
      <c r="W1579" s="153"/>
      <c r="X1579" s="153">
        <v>55</v>
      </c>
      <c r="Y1579" s="153"/>
      <c r="Z1579" s="153"/>
      <c r="AA1579" s="153"/>
      <c r="AB1579" s="153"/>
      <c r="AC1579" s="153"/>
      <c r="AD1579" s="153"/>
      <c r="AE1579" s="153"/>
      <c r="AF1579" s="153"/>
      <c r="AG1579" s="153"/>
      <c r="AH1579" s="153"/>
      <c r="AI1579" s="153"/>
      <c r="AJ1579" s="153"/>
      <c r="AK1579" s="153"/>
      <c r="AL1579" s="153"/>
      <c r="AM1579" s="153"/>
      <c r="AN1579" s="153"/>
      <c r="AO1579" s="153"/>
      <c r="AP1579" s="153"/>
      <c r="AQ1579" s="153"/>
      <c r="AR1579" s="153">
        <v>20</v>
      </c>
      <c r="AS1579" s="153"/>
      <c r="AT1579" s="153"/>
      <c r="AU1579" s="153"/>
      <c r="AV1579" s="153"/>
      <c r="AW1579" s="153"/>
      <c r="AX1579" s="153"/>
      <c r="AY1579" s="153"/>
      <c r="AZ1579" s="153">
        <v>15</v>
      </c>
      <c r="BA1579" s="153"/>
      <c r="BB1579" s="153"/>
      <c r="BC1579" s="153"/>
      <c r="BD1579" s="153"/>
      <c r="BE1579" s="153"/>
      <c r="BF1579" s="153"/>
      <c r="BG1579" s="223">
        <f t="shared" si="659"/>
        <v>210</v>
      </c>
      <c r="BH1579" s="224">
        <f t="shared" si="660"/>
        <v>3.5</v>
      </c>
      <c r="BI1579" s="225">
        <f t="shared" si="661"/>
        <v>2</v>
      </c>
      <c r="BJ1579" s="225">
        <f t="shared" si="662"/>
        <v>57.1428571428571</v>
      </c>
      <c r="BK1579" s="226">
        <f t="shared" si="663"/>
        <v>60.2777777777778</v>
      </c>
      <c r="BL1579" s="226">
        <f t="shared" si="664"/>
        <v>100</v>
      </c>
      <c r="BM1579" s="226">
        <f t="shared" si="655"/>
        <v>34.4444444444444</v>
      </c>
      <c r="BN1579" s="237">
        <f t="shared" si="665"/>
        <v>0</v>
      </c>
      <c r="BO1579" s="237">
        <f t="shared" si="666"/>
        <v>180</v>
      </c>
      <c r="BP1579" s="237">
        <f t="shared" si="667"/>
        <v>1.5</v>
      </c>
      <c r="BQ1579" s="238">
        <f t="shared" si="668"/>
        <v>77.1428571428571</v>
      </c>
      <c r="BR1579" s="140">
        <v>1</v>
      </c>
      <c r="BS1579" s="140">
        <v>6</v>
      </c>
      <c r="BT1579" s="140">
        <v>1</v>
      </c>
      <c r="BU1579" s="141">
        <v>1</v>
      </c>
      <c r="BV1579" s="140"/>
      <c r="BW1579" s="153">
        <f t="shared" si="650"/>
        <v>62</v>
      </c>
    </row>
    <row r="1580" s="129" customFormat="1" spans="1:75">
      <c r="A1580" s="170">
        <v>1634</v>
      </c>
      <c r="B1580" s="171">
        <v>46075</v>
      </c>
      <c r="C1580" s="153" t="s">
        <v>99</v>
      </c>
      <c r="D1580" s="130" t="str">
        <f t="shared" si="656"/>
        <v>IG</v>
      </c>
      <c r="E1580" s="172" t="s">
        <v>139</v>
      </c>
      <c r="F1580" s="172" t="s">
        <v>134</v>
      </c>
      <c r="G1580" s="173" t="s">
        <v>142</v>
      </c>
      <c r="H1580" s="173"/>
      <c r="I1580" s="173"/>
      <c r="J1580" s="105">
        <v>208582</v>
      </c>
      <c r="K1580" s="197" t="str">
        <f>VLOOKUP(J1580,'[3]Item List (3)'!A$1:B$110000,2,FALSE)</f>
        <v>WS 81107 </v>
      </c>
      <c r="L1580" s="105">
        <v>260112012</v>
      </c>
      <c r="M1580" s="198" t="str">
        <f>IF((LEFT(J1580))="2",$L$2,$J$2)</f>
        <v>OR</v>
      </c>
      <c r="N1580" s="153">
        <v>70</v>
      </c>
      <c r="O1580" s="199">
        <f t="shared" si="657"/>
        <v>51.4285714285714</v>
      </c>
      <c r="P1580" s="153">
        <v>1</v>
      </c>
      <c r="Q1580" s="153">
        <v>166</v>
      </c>
      <c r="R1580" s="153">
        <v>28</v>
      </c>
      <c r="S1580" s="153">
        <v>13</v>
      </c>
      <c r="T1580" s="153"/>
      <c r="U1580" s="209">
        <f t="shared" si="658"/>
        <v>179</v>
      </c>
      <c r="V1580" s="153">
        <v>130</v>
      </c>
      <c r="W1580" s="153">
        <v>130</v>
      </c>
      <c r="X1580" s="153"/>
      <c r="Y1580" s="153"/>
      <c r="Z1580" s="153"/>
      <c r="AA1580" s="153"/>
      <c r="AB1580" s="153"/>
      <c r="AC1580" s="153"/>
      <c r="AD1580" s="153"/>
      <c r="AE1580" s="153"/>
      <c r="AF1580" s="153"/>
      <c r="AG1580" s="153"/>
      <c r="AH1580" s="153"/>
      <c r="AI1580" s="153"/>
      <c r="AJ1580" s="153"/>
      <c r="AK1580" s="153"/>
      <c r="AL1580" s="153"/>
      <c r="AM1580" s="153"/>
      <c r="AN1580" s="153"/>
      <c r="AO1580" s="153"/>
      <c r="AP1580" s="153">
        <v>10</v>
      </c>
      <c r="AQ1580" s="153"/>
      <c r="AR1580" s="153"/>
      <c r="AS1580" s="153"/>
      <c r="AT1580" s="153"/>
      <c r="AU1580" s="153"/>
      <c r="AV1580" s="153"/>
      <c r="AW1580" s="153"/>
      <c r="AX1580" s="153"/>
      <c r="AY1580" s="153"/>
      <c r="AZ1580" s="153"/>
      <c r="BA1580" s="153"/>
      <c r="BB1580" s="153"/>
      <c r="BC1580" s="153"/>
      <c r="BD1580" s="153"/>
      <c r="BE1580" s="153"/>
      <c r="BF1580" s="153"/>
      <c r="BG1580" s="223">
        <f t="shared" si="659"/>
        <v>270</v>
      </c>
      <c r="BH1580" s="224">
        <f t="shared" si="660"/>
        <v>4.5</v>
      </c>
      <c r="BI1580" s="225">
        <f t="shared" si="661"/>
        <v>2.16666666666667</v>
      </c>
      <c r="BJ1580" s="225">
        <f t="shared" si="662"/>
        <v>48.1481481481481</v>
      </c>
      <c r="BK1580" s="226">
        <f t="shared" si="663"/>
        <v>160.641025641026</v>
      </c>
      <c r="BL1580" s="226">
        <f t="shared" si="664"/>
        <v>77.0949720670391</v>
      </c>
      <c r="BM1580" s="226">
        <f t="shared" si="655"/>
        <v>59.6296296296296</v>
      </c>
      <c r="BN1580" s="237">
        <f t="shared" si="665"/>
        <v>2.33333333333333</v>
      </c>
      <c r="BO1580" s="237">
        <f t="shared" si="666"/>
        <v>111.428571428571</v>
      </c>
      <c r="BP1580" s="237">
        <f t="shared" si="667"/>
        <v>0</v>
      </c>
      <c r="BQ1580" s="238">
        <f t="shared" si="668"/>
        <v>0</v>
      </c>
      <c r="BR1580" s="140"/>
      <c r="BS1580" s="140"/>
      <c r="BT1580" s="140"/>
      <c r="BU1580" s="141"/>
      <c r="BV1580" s="140"/>
      <c r="BW1580" s="153">
        <f t="shared" si="650"/>
        <v>166</v>
      </c>
    </row>
    <row r="1581" s="129" customFormat="1" spans="1:75">
      <c r="A1581" s="170">
        <v>1635</v>
      </c>
      <c r="B1581" s="171">
        <v>46075</v>
      </c>
      <c r="C1581" s="153" t="s">
        <v>97</v>
      </c>
      <c r="D1581" s="130" t="str">
        <f t="shared" si="656"/>
        <v>IG</v>
      </c>
      <c r="E1581" s="172" t="s">
        <v>144</v>
      </c>
      <c r="F1581" s="172" t="s">
        <v>134</v>
      </c>
      <c r="G1581" s="173" t="s">
        <v>145</v>
      </c>
      <c r="H1581" s="173"/>
      <c r="I1581" s="173"/>
      <c r="J1581" s="105">
        <v>200261</v>
      </c>
      <c r="K1581" s="197" t="str">
        <f>VLOOKUP(J1581,'[3]Item List (3)'!A$1:B$110000,2,FALSE)</f>
        <v>OR.211 YY4 </v>
      </c>
      <c r="L1581" s="105">
        <v>260201002</v>
      </c>
      <c r="M1581" s="198" t="str">
        <f>IF((LEFT(J1581))="2",$L$2,$J$2)</f>
        <v>OR</v>
      </c>
      <c r="N1581" s="153">
        <v>25</v>
      </c>
      <c r="O1581" s="199">
        <f t="shared" si="657"/>
        <v>144</v>
      </c>
      <c r="P1581" s="153">
        <v>1</v>
      </c>
      <c r="Q1581" s="153">
        <v>873</v>
      </c>
      <c r="R1581" s="153">
        <v>11</v>
      </c>
      <c r="S1581" s="153"/>
      <c r="T1581" s="153">
        <v>12</v>
      </c>
      <c r="U1581" s="209">
        <f t="shared" si="658"/>
        <v>885</v>
      </c>
      <c r="V1581" s="153">
        <v>420</v>
      </c>
      <c r="W1581" s="153"/>
      <c r="X1581" s="153"/>
      <c r="Y1581" s="153"/>
      <c r="Z1581" s="153"/>
      <c r="AA1581" s="153"/>
      <c r="AB1581" s="153"/>
      <c r="AC1581" s="153"/>
      <c r="AD1581" s="153"/>
      <c r="AE1581" s="153"/>
      <c r="AF1581" s="153"/>
      <c r="AG1581" s="153"/>
      <c r="AH1581" s="153"/>
      <c r="AI1581" s="153"/>
      <c r="AJ1581" s="153"/>
      <c r="AK1581" s="153"/>
      <c r="AL1581" s="153"/>
      <c r="AM1581" s="153"/>
      <c r="AN1581" s="153"/>
      <c r="AO1581" s="153"/>
      <c r="AP1581" s="153">
        <v>20</v>
      </c>
      <c r="AQ1581" s="153"/>
      <c r="AR1581" s="153"/>
      <c r="AS1581" s="153"/>
      <c r="AT1581" s="153"/>
      <c r="AU1581" s="153"/>
      <c r="AV1581" s="153"/>
      <c r="AW1581" s="153"/>
      <c r="AX1581" s="153"/>
      <c r="AY1581" s="153"/>
      <c r="AZ1581" s="153">
        <v>40</v>
      </c>
      <c r="BA1581" s="153"/>
      <c r="BB1581" s="153"/>
      <c r="BC1581" s="153"/>
      <c r="BD1581" s="153"/>
      <c r="BE1581" s="153"/>
      <c r="BF1581" s="153"/>
      <c r="BG1581" s="223">
        <f t="shared" si="659"/>
        <v>480</v>
      </c>
      <c r="BH1581" s="224">
        <f t="shared" si="660"/>
        <v>8</v>
      </c>
      <c r="BI1581" s="225">
        <f t="shared" si="661"/>
        <v>7</v>
      </c>
      <c r="BJ1581" s="225">
        <f t="shared" si="662"/>
        <v>87.5</v>
      </c>
      <c r="BK1581" s="226">
        <f t="shared" si="663"/>
        <v>87.7976190476191</v>
      </c>
      <c r="BL1581" s="226">
        <f t="shared" si="664"/>
        <v>97.4011299435028</v>
      </c>
      <c r="BM1581" s="226">
        <f t="shared" si="655"/>
        <v>74.8263888888889</v>
      </c>
      <c r="BN1581" s="237">
        <f t="shared" si="665"/>
        <v>0.333333333333333</v>
      </c>
      <c r="BO1581" s="237">
        <f t="shared" si="666"/>
        <v>1104</v>
      </c>
      <c r="BP1581" s="237">
        <f t="shared" si="667"/>
        <v>0.666666666666667</v>
      </c>
      <c r="BQ1581" s="238">
        <f t="shared" si="668"/>
        <v>96</v>
      </c>
      <c r="BR1581" s="140"/>
      <c r="BS1581" s="140"/>
      <c r="BT1581" s="140"/>
      <c r="BU1581" s="141"/>
      <c r="BV1581" s="140"/>
      <c r="BW1581" s="153">
        <f t="shared" si="650"/>
        <v>873</v>
      </c>
    </row>
    <row r="1582" s="129" customFormat="1" spans="1:75">
      <c r="A1582" s="170">
        <v>1637</v>
      </c>
      <c r="B1582" s="171">
        <v>46075</v>
      </c>
      <c r="C1582" s="153" t="s">
        <v>99</v>
      </c>
      <c r="D1582" s="130" t="str">
        <f t="shared" si="656"/>
        <v>IG</v>
      </c>
      <c r="E1582" s="172" t="s">
        <v>144</v>
      </c>
      <c r="F1582" s="172" t="s">
        <v>134</v>
      </c>
      <c r="G1582" s="173" t="s">
        <v>147</v>
      </c>
      <c r="H1582" s="173"/>
      <c r="I1582" s="173"/>
      <c r="J1582" s="105">
        <v>200261</v>
      </c>
      <c r="K1582" s="197" t="str">
        <f>VLOOKUP(J1582,'[3]Item List (3)'!A$1:B$110000,2,FALSE)</f>
        <v>OR.211 YY4 </v>
      </c>
      <c r="L1582" s="105">
        <v>260201002</v>
      </c>
      <c r="M1582" s="198" t="str">
        <f>IF((LEFT(J1582))="2",$L$2,$J$2)</f>
        <v>OR</v>
      </c>
      <c r="N1582" s="153">
        <v>25</v>
      </c>
      <c r="O1582" s="199">
        <f t="shared" si="657"/>
        <v>144</v>
      </c>
      <c r="P1582" s="153">
        <v>1</v>
      </c>
      <c r="Q1582" s="153">
        <v>773</v>
      </c>
      <c r="R1582" s="153">
        <v>41</v>
      </c>
      <c r="S1582" s="153">
        <v>10</v>
      </c>
      <c r="T1582" s="153">
        <v>25</v>
      </c>
      <c r="U1582" s="209">
        <f t="shared" si="658"/>
        <v>808</v>
      </c>
      <c r="V1582" s="153">
        <v>410</v>
      </c>
      <c r="W1582" s="153"/>
      <c r="X1582" s="153">
        <v>15</v>
      </c>
      <c r="Y1582" s="153"/>
      <c r="Z1582" s="153"/>
      <c r="AA1582" s="153"/>
      <c r="AB1582" s="153"/>
      <c r="AC1582" s="153"/>
      <c r="AD1582" s="153"/>
      <c r="AE1582" s="153"/>
      <c r="AF1582" s="153"/>
      <c r="AG1582" s="153"/>
      <c r="AH1582" s="153"/>
      <c r="AI1582" s="153"/>
      <c r="AJ1582" s="153"/>
      <c r="AK1582" s="153"/>
      <c r="AL1582" s="153"/>
      <c r="AM1582" s="153"/>
      <c r="AN1582" s="153"/>
      <c r="AO1582" s="153"/>
      <c r="AP1582" s="153">
        <v>40</v>
      </c>
      <c r="AQ1582" s="153"/>
      <c r="AR1582" s="153"/>
      <c r="AS1582" s="153"/>
      <c r="AT1582" s="153"/>
      <c r="AU1582" s="153"/>
      <c r="AV1582" s="153"/>
      <c r="AW1582" s="153"/>
      <c r="AX1582" s="153"/>
      <c r="AY1582" s="153"/>
      <c r="AZ1582" s="153">
        <v>15</v>
      </c>
      <c r="BA1582" s="153"/>
      <c r="BB1582" s="153"/>
      <c r="BC1582" s="153"/>
      <c r="BD1582" s="153"/>
      <c r="BE1582" s="153"/>
      <c r="BF1582" s="153"/>
      <c r="BG1582" s="223">
        <f t="shared" si="659"/>
        <v>480</v>
      </c>
      <c r="BH1582" s="224">
        <f t="shared" si="660"/>
        <v>8</v>
      </c>
      <c r="BI1582" s="225">
        <f t="shared" si="661"/>
        <v>6.83333333333333</v>
      </c>
      <c r="BJ1582" s="225">
        <f t="shared" si="662"/>
        <v>85.4166666666667</v>
      </c>
      <c r="BK1582" s="226">
        <f t="shared" si="663"/>
        <v>82.1138211382114</v>
      </c>
      <c r="BL1582" s="226">
        <f t="shared" si="664"/>
        <v>90.5940594059406</v>
      </c>
      <c r="BM1582" s="226">
        <f t="shared" ref="BM1580:BM1610" si="669">IFERROR((((BJ1582*BK1582*BL1582)/1000000)*100),0)</f>
        <v>63.5416666666667</v>
      </c>
      <c r="BN1582" s="237">
        <f t="shared" si="665"/>
        <v>0.666666666666667</v>
      </c>
      <c r="BO1582" s="237">
        <f t="shared" si="666"/>
        <v>1056</v>
      </c>
      <c r="BP1582" s="237">
        <f t="shared" si="667"/>
        <v>0.5</v>
      </c>
      <c r="BQ1582" s="238">
        <f t="shared" si="668"/>
        <v>72</v>
      </c>
      <c r="BR1582" s="140">
        <v>1</v>
      </c>
      <c r="BS1582" s="140"/>
      <c r="BT1582" s="140"/>
      <c r="BU1582" s="141"/>
      <c r="BV1582" s="140"/>
      <c r="BW1582" s="153">
        <f t="shared" si="650"/>
        <v>773</v>
      </c>
    </row>
    <row r="1583" s="129" customFormat="1" spans="1:75">
      <c r="A1583" s="170">
        <v>1638</v>
      </c>
      <c r="B1583" s="171">
        <v>46075</v>
      </c>
      <c r="C1583" s="153" t="s">
        <v>97</v>
      </c>
      <c r="D1583" s="130" t="str">
        <f t="shared" si="656"/>
        <v>IG</v>
      </c>
      <c r="E1583" s="172" t="s">
        <v>146</v>
      </c>
      <c r="F1583" s="172" t="s">
        <v>134</v>
      </c>
      <c r="G1583" s="173" t="s">
        <v>186</v>
      </c>
      <c r="H1583" s="173" t="s">
        <v>162</v>
      </c>
      <c r="I1583" s="173"/>
      <c r="J1583" s="105">
        <v>100261</v>
      </c>
      <c r="K1583" s="197" t="str">
        <f>VLOOKUP(J1583,'[3]Item List (3)'!A$1:B$110000,2,FALSE)</f>
        <v>IR. 211 YY4</v>
      </c>
      <c r="L1583" s="105">
        <v>260210004</v>
      </c>
      <c r="M1583" s="198" t="str">
        <f>IF((LEFT(J1583))="2",$L$2,$J$2)</f>
        <v>IR</v>
      </c>
      <c r="N1583" s="153">
        <v>30</v>
      </c>
      <c r="O1583" s="199">
        <f t="shared" si="657"/>
        <v>120</v>
      </c>
      <c r="P1583" s="153">
        <v>1</v>
      </c>
      <c r="Q1583" s="153">
        <v>653</v>
      </c>
      <c r="R1583" s="153">
        <v>3</v>
      </c>
      <c r="S1583" s="153">
        <v>7</v>
      </c>
      <c r="T1583" s="153">
        <v>47</v>
      </c>
      <c r="U1583" s="209">
        <f t="shared" si="658"/>
        <v>707</v>
      </c>
      <c r="V1583" s="153">
        <v>405</v>
      </c>
      <c r="W1583" s="153"/>
      <c r="X1583" s="153"/>
      <c r="Y1583" s="153"/>
      <c r="Z1583" s="153"/>
      <c r="AA1583" s="153"/>
      <c r="AB1583" s="153"/>
      <c r="AC1583" s="153"/>
      <c r="AD1583" s="153"/>
      <c r="AE1583" s="153">
        <v>10</v>
      </c>
      <c r="AF1583" s="153"/>
      <c r="AG1583" s="153"/>
      <c r="AH1583" s="153"/>
      <c r="AI1583" s="153"/>
      <c r="AJ1583" s="153"/>
      <c r="AK1583" s="153"/>
      <c r="AL1583" s="153"/>
      <c r="AM1583" s="153"/>
      <c r="AN1583" s="153"/>
      <c r="AO1583" s="153"/>
      <c r="AP1583" s="153">
        <v>20</v>
      </c>
      <c r="AQ1583" s="153"/>
      <c r="AR1583" s="153"/>
      <c r="AS1583" s="153"/>
      <c r="AT1583" s="153"/>
      <c r="AU1583" s="153"/>
      <c r="AV1583" s="153"/>
      <c r="AW1583" s="153"/>
      <c r="AX1583" s="153"/>
      <c r="AY1583" s="153"/>
      <c r="AZ1583" s="153">
        <v>40</v>
      </c>
      <c r="BA1583" s="153"/>
      <c r="BB1583" s="153"/>
      <c r="BC1583" s="153"/>
      <c r="BD1583" s="153"/>
      <c r="BE1583" s="153">
        <v>5</v>
      </c>
      <c r="BF1583" s="153"/>
      <c r="BG1583" s="223">
        <f t="shared" si="659"/>
        <v>480</v>
      </c>
      <c r="BH1583" s="224">
        <f t="shared" si="660"/>
        <v>8</v>
      </c>
      <c r="BI1583" s="225">
        <f t="shared" si="661"/>
        <v>6.75</v>
      </c>
      <c r="BJ1583" s="225">
        <f t="shared" si="662"/>
        <v>84.375</v>
      </c>
      <c r="BK1583" s="226">
        <f t="shared" si="663"/>
        <v>87.2839506172839</v>
      </c>
      <c r="BL1583" s="226">
        <f t="shared" si="664"/>
        <v>91.9377652050919</v>
      </c>
      <c r="BM1583" s="226">
        <f t="shared" si="669"/>
        <v>67.7083333333333</v>
      </c>
      <c r="BN1583" s="237">
        <f t="shared" si="665"/>
        <v>0.416666666666667</v>
      </c>
      <c r="BO1583" s="237">
        <f t="shared" si="666"/>
        <v>910</v>
      </c>
      <c r="BP1583" s="237">
        <f t="shared" si="667"/>
        <v>0.833333333333333</v>
      </c>
      <c r="BQ1583" s="238">
        <f t="shared" si="668"/>
        <v>100</v>
      </c>
      <c r="BR1583" s="140"/>
      <c r="BS1583" s="140"/>
      <c r="BT1583" s="140"/>
      <c r="BU1583" s="141"/>
      <c r="BV1583" s="140"/>
      <c r="BW1583" s="153">
        <f t="shared" si="650"/>
        <v>653</v>
      </c>
    </row>
    <row r="1584" s="129" customFormat="1" spans="1:75">
      <c r="A1584" s="170">
        <v>1639</v>
      </c>
      <c r="B1584" s="171">
        <v>46075</v>
      </c>
      <c r="C1584" s="153" t="s">
        <v>99</v>
      </c>
      <c r="D1584" s="130" t="str">
        <f t="shared" si="656"/>
        <v>IG</v>
      </c>
      <c r="E1584" s="172" t="s">
        <v>146</v>
      </c>
      <c r="F1584" s="172" t="s">
        <v>134</v>
      </c>
      <c r="G1584" s="173" t="s">
        <v>135</v>
      </c>
      <c r="H1584" s="173"/>
      <c r="I1584" s="173"/>
      <c r="J1584" s="105">
        <v>100261</v>
      </c>
      <c r="K1584" s="197" t="str">
        <f>VLOOKUP(J1584,'[3]Item List (3)'!A$1:B$110000,2,FALSE)</f>
        <v>IR. 211 YY4</v>
      </c>
      <c r="L1584" s="105">
        <v>260210004</v>
      </c>
      <c r="M1584" s="198" t="str">
        <f>IF((LEFT(J1584))="2",$L$2,$J$2)</f>
        <v>IR</v>
      </c>
      <c r="N1584" s="153">
        <v>30</v>
      </c>
      <c r="O1584" s="199">
        <f t="shared" si="657"/>
        <v>120</v>
      </c>
      <c r="P1584" s="153">
        <v>1</v>
      </c>
      <c r="Q1584" s="153">
        <v>430</v>
      </c>
      <c r="R1584" s="153">
        <v>21</v>
      </c>
      <c r="S1584" s="153"/>
      <c r="T1584" s="153">
        <v>102</v>
      </c>
      <c r="U1584" s="209">
        <f t="shared" si="658"/>
        <v>532</v>
      </c>
      <c r="V1584" s="153">
        <v>305</v>
      </c>
      <c r="W1584" s="153"/>
      <c r="X1584" s="153"/>
      <c r="Y1584" s="153"/>
      <c r="Z1584" s="153"/>
      <c r="AA1584" s="153"/>
      <c r="AB1584" s="153"/>
      <c r="AC1584" s="153"/>
      <c r="AD1584" s="153"/>
      <c r="AE1584" s="153"/>
      <c r="AF1584" s="153"/>
      <c r="AG1584" s="153"/>
      <c r="AH1584" s="153"/>
      <c r="AI1584" s="153"/>
      <c r="AJ1584" s="153"/>
      <c r="AK1584" s="153"/>
      <c r="AL1584" s="153"/>
      <c r="AM1584" s="153"/>
      <c r="AN1584" s="153"/>
      <c r="AO1584" s="153"/>
      <c r="AP1584" s="153">
        <v>20</v>
      </c>
      <c r="AQ1584" s="153"/>
      <c r="AR1584" s="153"/>
      <c r="AS1584" s="153"/>
      <c r="AT1584" s="153"/>
      <c r="AU1584" s="153"/>
      <c r="AV1584" s="153"/>
      <c r="AW1584" s="153"/>
      <c r="AX1584" s="153"/>
      <c r="AY1584" s="153"/>
      <c r="AZ1584" s="153">
        <v>15</v>
      </c>
      <c r="BA1584" s="153"/>
      <c r="BB1584" s="153"/>
      <c r="BC1584" s="153">
        <v>20</v>
      </c>
      <c r="BD1584" s="153"/>
      <c r="BE1584" s="153"/>
      <c r="BF1584" s="153"/>
      <c r="BG1584" s="223">
        <f t="shared" si="659"/>
        <v>360</v>
      </c>
      <c r="BH1584" s="224">
        <f t="shared" si="660"/>
        <v>6</v>
      </c>
      <c r="BI1584" s="225">
        <f t="shared" si="661"/>
        <v>5.08333333333333</v>
      </c>
      <c r="BJ1584" s="225">
        <f t="shared" si="662"/>
        <v>84.7222222222222</v>
      </c>
      <c r="BK1584" s="226">
        <f t="shared" si="663"/>
        <v>87.2131147540984</v>
      </c>
      <c r="BL1584" s="226">
        <f t="shared" si="664"/>
        <v>76.8796992481203</v>
      </c>
      <c r="BM1584" s="226">
        <f t="shared" si="669"/>
        <v>56.8055555555556</v>
      </c>
      <c r="BN1584" s="237">
        <f t="shared" si="665"/>
        <v>0.333333333333333</v>
      </c>
      <c r="BO1584" s="237">
        <f t="shared" si="666"/>
        <v>680</v>
      </c>
      <c r="BP1584" s="237">
        <f t="shared" si="667"/>
        <v>0.583333333333333</v>
      </c>
      <c r="BQ1584" s="238">
        <f t="shared" si="668"/>
        <v>70</v>
      </c>
      <c r="BR1584" s="140"/>
      <c r="BS1584" s="140"/>
      <c r="BT1584" s="140"/>
      <c r="BU1584" s="141"/>
      <c r="BV1584" s="140"/>
      <c r="BW1584" s="153">
        <f t="shared" si="650"/>
        <v>430</v>
      </c>
    </row>
    <row r="1585" s="129" customFormat="1" spans="1:75">
      <c r="A1585" s="170">
        <v>1640</v>
      </c>
      <c r="B1585" s="171">
        <v>46075</v>
      </c>
      <c r="C1585" s="153" t="s">
        <v>99</v>
      </c>
      <c r="D1585" s="130" t="str">
        <f t="shared" si="656"/>
        <v>IG</v>
      </c>
      <c r="E1585" s="172" t="s">
        <v>146</v>
      </c>
      <c r="F1585" s="172" t="s">
        <v>134</v>
      </c>
      <c r="G1585" s="173" t="s">
        <v>135</v>
      </c>
      <c r="H1585" s="173"/>
      <c r="I1585" s="173"/>
      <c r="J1585" s="105">
        <v>104293</v>
      </c>
      <c r="K1585" s="197" t="str">
        <f>VLOOKUP(J1585,'[3]Item List (3)'!A$1:B$110000,2,FALSE)</f>
        <v>IR.210 YY2 </v>
      </c>
      <c r="L1585" s="105"/>
      <c r="M1585" s="198" t="str">
        <f>IF((LEFT(J1585))="2",$L$2,$J$2)</f>
        <v>IR</v>
      </c>
      <c r="N1585" s="153"/>
      <c r="O1585" s="199" t="str">
        <f t="shared" si="657"/>
        <v/>
      </c>
      <c r="P1585" s="153"/>
      <c r="Q1585" s="153"/>
      <c r="R1585" s="153"/>
      <c r="S1585" s="153"/>
      <c r="T1585" s="153"/>
      <c r="U1585" s="209">
        <f t="shared" si="658"/>
        <v>0</v>
      </c>
      <c r="V1585" s="153"/>
      <c r="W1585" s="153">
        <v>120</v>
      </c>
      <c r="X1585" s="153"/>
      <c r="Y1585" s="153"/>
      <c r="Z1585" s="153"/>
      <c r="AA1585" s="153"/>
      <c r="AB1585" s="153"/>
      <c r="AC1585" s="153"/>
      <c r="AD1585" s="153"/>
      <c r="AE1585" s="153"/>
      <c r="AF1585" s="153"/>
      <c r="AG1585" s="153"/>
      <c r="AH1585" s="153"/>
      <c r="AI1585" s="153"/>
      <c r="AJ1585" s="153"/>
      <c r="AK1585" s="153"/>
      <c r="AL1585" s="153"/>
      <c r="AM1585" s="153"/>
      <c r="AN1585" s="153"/>
      <c r="AO1585" s="153"/>
      <c r="AP1585" s="153"/>
      <c r="AQ1585" s="153"/>
      <c r="AR1585" s="153"/>
      <c r="AS1585" s="153"/>
      <c r="AT1585" s="153"/>
      <c r="AU1585" s="153"/>
      <c r="AV1585" s="153"/>
      <c r="AW1585" s="153"/>
      <c r="AX1585" s="153"/>
      <c r="AY1585" s="153"/>
      <c r="AZ1585" s="153"/>
      <c r="BA1585" s="153"/>
      <c r="BB1585" s="153"/>
      <c r="BC1585" s="153"/>
      <c r="BD1585" s="153"/>
      <c r="BE1585" s="153"/>
      <c r="BF1585" s="153"/>
      <c r="BG1585" s="223">
        <f t="shared" si="659"/>
        <v>120</v>
      </c>
      <c r="BH1585" s="224">
        <f t="shared" si="660"/>
        <v>2</v>
      </c>
      <c r="BI1585" s="225">
        <f t="shared" si="661"/>
        <v>0</v>
      </c>
      <c r="BJ1585" s="225">
        <f t="shared" si="662"/>
        <v>0</v>
      </c>
      <c r="BK1585" s="226">
        <f t="shared" si="663"/>
        <v>0</v>
      </c>
      <c r="BL1585" s="226">
        <f t="shared" si="664"/>
        <v>0</v>
      </c>
      <c r="BM1585" s="226">
        <f t="shared" si="669"/>
        <v>0</v>
      </c>
      <c r="BN1585" s="237">
        <f t="shared" si="665"/>
        <v>2</v>
      </c>
      <c r="BO1585" s="237">
        <f t="shared" si="666"/>
        <v>0</v>
      </c>
      <c r="BP1585" s="237">
        <f t="shared" si="667"/>
        <v>0</v>
      </c>
      <c r="BQ1585" s="238">
        <f t="shared" si="668"/>
        <v>0</v>
      </c>
      <c r="BR1585" s="140"/>
      <c r="BS1585" s="140"/>
      <c r="BT1585" s="140"/>
      <c r="BU1585" s="141"/>
      <c r="BV1585" s="140"/>
      <c r="BW1585" s="153">
        <f t="shared" si="650"/>
        <v>0</v>
      </c>
    </row>
    <row r="1586" s="129" customFormat="1" spans="1:75">
      <c r="A1586" s="170">
        <v>1641</v>
      </c>
      <c r="B1586" s="171">
        <v>46075</v>
      </c>
      <c r="C1586" s="153" t="s">
        <v>97</v>
      </c>
      <c r="D1586" s="130" t="str">
        <f t="shared" si="656"/>
        <v>IG</v>
      </c>
      <c r="E1586" s="172" t="s">
        <v>149</v>
      </c>
      <c r="F1586" s="172" t="s">
        <v>134</v>
      </c>
      <c r="G1586" s="173" t="s">
        <v>183</v>
      </c>
      <c r="H1586" s="173" t="s">
        <v>191</v>
      </c>
      <c r="I1586" s="173"/>
      <c r="J1586" s="168">
        <v>200827.1</v>
      </c>
      <c r="K1586" s="197" t="str">
        <f>VLOOKUP(J1586,[4]Sheet1!A1575:$B$50000,2,FALSE)</f>
        <v>MNA.OR 4020 </v>
      </c>
      <c r="L1586" s="168">
        <v>260116006</v>
      </c>
      <c r="M1586" s="198" t="str">
        <f>IF((LEFT(J1586))="2",$L$2,$J$2)</f>
        <v>OR</v>
      </c>
      <c r="N1586" s="153">
        <v>25</v>
      </c>
      <c r="O1586" s="199">
        <f t="shared" si="657"/>
        <v>144</v>
      </c>
      <c r="P1586" s="153">
        <v>1</v>
      </c>
      <c r="Q1586" s="153">
        <v>735</v>
      </c>
      <c r="R1586" s="153">
        <v>10</v>
      </c>
      <c r="S1586" s="153"/>
      <c r="T1586" s="153"/>
      <c r="U1586" s="209">
        <f t="shared" si="658"/>
        <v>735</v>
      </c>
      <c r="V1586" s="153">
        <v>345</v>
      </c>
      <c r="W1586" s="153"/>
      <c r="X1586" s="153"/>
      <c r="Y1586" s="153"/>
      <c r="Z1586" s="153"/>
      <c r="AA1586" s="153"/>
      <c r="AB1586" s="153"/>
      <c r="AC1586" s="153">
        <v>15</v>
      </c>
      <c r="AD1586" s="153"/>
      <c r="AE1586" s="153"/>
      <c r="AF1586" s="153"/>
      <c r="AG1586" s="153"/>
      <c r="AH1586" s="153"/>
      <c r="AI1586" s="153"/>
      <c r="AJ1586" s="153"/>
      <c r="AK1586" s="153"/>
      <c r="AL1586" s="153"/>
      <c r="AM1586" s="153"/>
      <c r="AN1586" s="153"/>
      <c r="AO1586" s="153"/>
      <c r="AP1586" s="153">
        <v>10</v>
      </c>
      <c r="AQ1586" s="153"/>
      <c r="AR1586" s="153">
        <v>60</v>
      </c>
      <c r="AS1586" s="153"/>
      <c r="AT1586" s="153">
        <v>10</v>
      </c>
      <c r="AU1586" s="153"/>
      <c r="AV1586" s="153"/>
      <c r="AW1586" s="153"/>
      <c r="AX1586" s="153"/>
      <c r="AY1586" s="153"/>
      <c r="AZ1586" s="153">
        <v>40</v>
      </c>
      <c r="BA1586" s="153"/>
      <c r="BB1586" s="153"/>
      <c r="BC1586" s="153"/>
      <c r="BD1586" s="153"/>
      <c r="BE1586" s="153"/>
      <c r="BF1586" s="153"/>
      <c r="BG1586" s="223">
        <f t="shared" si="659"/>
        <v>480</v>
      </c>
      <c r="BH1586" s="224">
        <f t="shared" si="660"/>
        <v>8</v>
      </c>
      <c r="BI1586" s="225">
        <f t="shared" si="661"/>
        <v>5.75</v>
      </c>
      <c r="BJ1586" s="225">
        <f t="shared" si="662"/>
        <v>71.875</v>
      </c>
      <c r="BK1586" s="226">
        <f t="shared" si="663"/>
        <v>88.768115942029</v>
      </c>
      <c r="BL1586" s="226">
        <f t="shared" si="664"/>
        <v>98.6394557823129</v>
      </c>
      <c r="BM1586" s="226">
        <f t="shared" si="669"/>
        <v>62.9340277777778</v>
      </c>
      <c r="BN1586" s="237">
        <f t="shared" si="665"/>
        <v>0.166666666666667</v>
      </c>
      <c r="BO1586" s="237">
        <f t="shared" si="666"/>
        <v>1128</v>
      </c>
      <c r="BP1586" s="237">
        <f t="shared" si="667"/>
        <v>2.08333333333333</v>
      </c>
      <c r="BQ1586" s="238">
        <f t="shared" si="668"/>
        <v>300</v>
      </c>
      <c r="BR1586" s="140"/>
      <c r="BS1586" s="140"/>
      <c r="BT1586" s="140"/>
      <c r="BU1586" s="141"/>
      <c r="BV1586" s="140"/>
      <c r="BW1586" s="153">
        <f t="shared" si="650"/>
        <v>735</v>
      </c>
    </row>
    <row r="1587" s="129" customFormat="1" spans="1:75">
      <c r="A1587" s="170">
        <v>1642</v>
      </c>
      <c r="B1587" s="171">
        <v>46075</v>
      </c>
      <c r="C1587" s="153" t="s">
        <v>99</v>
      </c>
      <c r="D1587" s="130" t="str">
        <f t="shared" si="656"/>
        <v>IG</v>
      </c>
      <c r="E1587" s="172" t="s">
        <v>149</v>
      </c>
      <c r="F1587" s="172" t="s">
        <v>134</v>
      </c>
      <c r="G1587" s="173" t="s">
        <v>123</v>
      </c>
      <c r="H1587" s="173"/>
      <c r="I1587" s="173"/>
      <c r="J1587" s="105">
        <v>200827.1</v>
      </c>
      <c r="K1587" s="197" t="str">
        <f>VLOOKUP(J1587,'[3]Item List (3)'!A$1:B$110000,2,FALSE)</f>
        <v>MNA.OR 4020 </v>
      </c>
      <c r="L1587" s="105">
        <v>260116006</v>
      </c>
      <c r="M1587" s="198" t="str">
        <f>IF((LEFT(J1587))="2",$L$2,$J$2)</f>
        <v>OR</v>
      </c>
      <c r="N1587" s="153">
        <v>25</v>
      </c>
      <c r="O1587" s="199">
        <f t="shared" si="657"/>
        <v>144</v>
      </c>
      <c r="P1587" s="153">
        <v>1</v>
      </c>
      <c r="Q1587" s="153">
        <v>916</v>
      </c>
      <c r="R1587" s="153"/>
      <c r="S1587" s="153">
        <v>3</v>
      </c>
      <c r="T1587" s="153"/>
      <c r="U1587" s="209">
        <f t="shared" si="658"/>
        <v>919</v>
      </c>
      <c r="V1587" s="153">
        <v>435</v>
      </c>
      <c r="W1587" s="153"/>
      <c r="X1587" s="153"/>
      <c r="Y1587" s="153"/>
      <c r="Z1587" s="153"/>
      <c r="AA1587" s="153"/>
      <c r="AB1587" s="153"/>
      <c r="AC1587" s="153"/>
      <c r="AD1587" s="153"/>
      <c r="AE1587" s="153"/>
      <c r="AF1587" s="153"/>
      <c r="AG1587" s="153"/>
      <c r="AH1587" s="153"/>
      <c r="AI1587" s="153"/>
      <c r="AJ1587" s="153"/>
      <c r="AK1587" s="153"/>
      <c r="AL1587" s="153"/>
      <c r="AM1587" s="153"/>
      <c r="AN1587" s="153"/>
      <c r="AO1587" s="153"/>
      <c r="AP1587" s="153">
        <v>30</v>
      </c>
      <c r="AQ1587" s="153"/>
      <c r="AR1587" s="153"/>
      <c r="AS1587" s="153"/>
      <c r="AT1587" s="153"/>
      <c r="AU1587" s="153"/>
      <c r="AV1587" s="153"/>
      <c r="AW1587" s="153"/>
      <c r="AX1587" s="153"/>
      <c r="AY1587" s="153"/>
      <c r="AZ1587" s="153">
        <v>15</v>
      </c>
      <c r="BA1587" s="153"/>
      <c r="BB1587" s="153"/>
      <c r="BC1587" s="153"/>
      <c r="BD1587" s="153"/>
      <c r="BE1587" s="153"/>
      <c r="BF1587" s="153"/>
      <c r="BG1587" s="223">
        <f t="shared" si="659"/>
        <v>480</v>
      </c>
      <c r="BH1587" s="224">
        <f t="shared" si="660"/>
        <v>8</v>
      </c>
      <c r="BI1587" s="225">
        <f t="shared" si="661"/>
        <v>7.25</v>
      </c>
      <c r="BJ1587" s="225">
        <f t="shared" si="662"/>
        <v>90.625</v>
      </c>
      <c r="BK1587" s="226">
        <f t="shared" si="663"/>
        <v>88.0268199233716</v>
      </c>
      <c r="BL1587" s="226">
        <f t="shared" si="664"/>
        <v>99.6735582154516</v>
      </c>
      <c r="BM1587" s="226">
        <f t="shared" si="669"/>
        <v>79.5138888888889</v>
      </c>
      <c r="BN1587" s="237">
        <f t="shared" si="665"/>
        <v>0.5</v>
      </c>
      <c r="BO1587" s="237">
        <f t="shared" si="666"/>
        <v>1080</v>
      </c>
      <c r="BP1587" s="237">
        <f t="shared" si="667"/>
        <v>0.25</v>
      </c>
      <c r="BQ1587" s="238">
        <f t="shared" si="668"/>
        <v>36</v>
      </c>
      <c r="BR1587" s="140">
        <v>1</v>
      </c>
      <c r="BS1587" s="140"/>
      <c r="BT1587" s="140"/>
      <c r="BU1587" s="141"/>
      <c r="BV1587" s="140"/>
      <c r="BW1587" s="153">
        <f t="shared" si="650"/>
        <v>916</v>
      </c>
    </row>
    <row r="1588" s="129" customFormat="1" spans="1:75">
      <c r="A1588" s="170">
        <v>1643</v>
      </c>
      <c r="B1588" s="171">
        <v>46075</v>
      </c>
      <c r="C1588" s="153" t="s">
        <v>97</v>
      </c>
      <c r="D1588" s="130" t="str">
        <f t="shared" si="656"/>
        <v>IG</v>
      </c>
      <c r="E1588" s="172" t="s">
        <v>152</v>
      </c>
      <c r="F1588" s="172" t="s">
        <v>134</v>
      </c>
      <c r="G1588" s="173" t="s">
        <v>150</v>
      </c>
      <c r="H1588" s="173"/>
      <c r="I1588" s="271"/>
      <c r="J1588" s="105">
        <v>101048</v>
      </c>
      <c r="K1588" s="197" t="str">
        <f>VLOOKUP(J1588,'[3]Item List (3)'!A$1:B$110000,2,FALSE)</f>
        <v>IR.3203 2RS</v>
      </c>
      <c r="L1588" s="105">
        <v>260120005</v>
      </c>
      <c r="M1588" s="198" t="str">
        <f>IF((LEFT(J1588))="2",$L$2,$J$2)</f>
        <v>IR</v>
      </c>
      <c r="N1588" s="153">
        <v>30</v>
      </c>
      <c r="O1588" s="199">
        <f t="shared" si="657"/>
        <v>120</v>
      </c>
      <c r="P1588" s="153">
        <v>1</v>
      </c>
      <c r="Q1588" s="153">
        <v>322</v>
      </c>
      <c r="R1588" s="153">
        <v>30</v>
      </c>
      <c r="S1588" s="153">
        <v>19</v>
      </c>
      <c r="T1588" s="153"/>
      <c r="U1588" s="209">
        <f t="shared" si="658"/>
        <v>341</v>
      </c>
      <c r="V1588" s="153">
        <v>335</v>
      </c>
      <c r="W1588" s="153"/>
      <c r="X1588" s="153"/>
      <c r="Y1588" s="153"/>
      <c r="Z1588" s="153">
        <v>10</v>
      </c>
      <c r="AA1588" s="153"/>
      <c r="AB1588" s="153"/>
      <c r="AC1588" s="153">
        <v>15</v>
      </c>
      <c r="AD1588" s="153"/>
      <c r="AE1588" s="153">
        <v>10</v>
      </c>
      <c r="AF1588" s="153"/>
      <c r="AG1588" s="153"/>
      <c r="AH1588" s="153"/>
      <c r="AI1588" s="153"/>
      <c r="AJ1588" s="153"/>
      <c r="AK1588" s="153"/>
      <c r="AL1588" s="153"/>
      <c r="AM1588" s="153"/>
      <c r="AN1588" s="153"/>
      <c r="AO1588" s="153"/>
      <c r="AP1588" s="153">
        <v>60</v>
      </c>
      <c r="AQ1588" s="153"/>
      <c r="AR1588" s="153"/>
      <c r="AS1588" s="153"/>
      <c r="AT1588" s="153"/>
      <c r="AU1588" s="153"/>
      <c r="AV1588" s="153"/>
      <c r="AW1588" s="153"/>
      <c r="AX1588" s="153"/>
      <c r="AY1588" s="153"/>
      <c r="AZ1588" s="153">
        <v>40</v>
      </c>
      <c r="BA1588" s="153">
        <v>10</v>
      </c>
      <c r="BB1588" s="153"/>
      <c r="BC1588" s="153"/>
      <c r="BD1588" s="153"/>
      <c r="BE1588" s="153"/>
      <c r="BF1588" s="153"/>
      <c r="BG1588" s="223">
        <f t="shared" si="659"/>
        <v>480</v>
      </c>
      <c r="BH1588" s="224">
        <f t="shared" si="660"/>
        <v>8</v>
      </c>
      <c r="BI1588" s="225">
        <f t="shared" si="661"/>
        <v>5.58333333333333</v>
      </c>
      <c r="BJ1588" s="225">
        <f t="shared" si="662"/>
        <v>69.7916666666667</v>
      </c>
      <c r="BK1588" s="226">
        <f t="shared" si="663"/>
        <v>50.8955223880597</v>
      </c>
      <c r="BL1588" s="226">
        <f t="shared" si="664"/>
        <v>85.6304985337243</v>
      </c>
      <c r="BM1588" s="226">
        <f t="shared" si="669"/>
        <v>30.4166666666667</v>
      </c>
      <c r="BN1588" s="237">
        <f t="shared" si="665"/>
        <v>1</v>
      </c>
      <c r="BO1588" s="237">
        <f t="shared" si="666"/>
        <v>840</v>
      </c>
      <c r="BP1588" s="237">
        <f t="shared" si="667"/>
        <v>1.41666666666667</v>
      </c>
      <c r="BQ1588" s="238">
        <f t="shared" si="668"/>
        <v>170</v>
      </c>
      <c r="BR1588" s="140">
        <v>1</v>
      </c>
      <c r="BS1588" s="140"/>
      <c r="BT1588" s="140"/>
      <c r="BU1588" s="141"/>
      <c r="BV1588" s="140"/>
      <c r="BW1588" s="153">
        <f t="shared" si="650"/>
        <v>322</v>
      </c>
    </row>
    <row r="1589" s="129" customFormat="1" spans="1:75">
      <c r="A1589" s="170">
        <v>1644</v>
      </c>
      <c r="B1589" s="171">
        <v>46075</v>
      </c>
      <c r="C1589" s="153" t="s">
        <v>99</v>
      </c>
      <c r="D1589" s="130" t="str">
        <f t="shared" si="656"/>
        <v>IG</v>
      </c>
      <c r="E1589" s="172" t="s">
        <v>152</v>
      </c>
      <c r="F1589" s="172" t="s">
        <v>134</v>
      </c>
      <c r="G1589" s="173" t="s">
        <v>162</v>
      </c>
      <c r="H1589" s="173"/>
      <c r="I1589" s="271"/>
      <c r="J1589" s="105">
        <v>101048</v>
      </c>
      <c r="K1589" s="197" t="str">
        <f>VLOOKUP(J1589,'[3]Item List (3)'!A$1:B$110000,2,FALSE)</f>
        <v>IR.3203 2RS</v>
      </c>
      <c r="L1589" s="105">
        <v>260120005</v>
      </c>
      <c r="M1589" s="198" t="str">
        <f>IF((LEFT(J1589))="2",$L$2,$J$2)</f>
        <v>IR</v>
      </c>
      <c r="N1589" s="153">
        <v>30</v>
      </c>
      <c r="O1589" s="199">
        <f t="shared" si="657"/>
        <v>120</v>
      </c>
      <c r="P1589" s="153">
        <v>1</v>
      </c>
      <c r="Q1589" s="153">
        <v>26</v>
      </c>
      <c r="R1589" s="153">
        <v>5</v>
      </c>
      <c r="S1589" s="153"/>
      <c r="T1589" s="153"/>
      <c r="U1589" s="209">
        <f t="shared" si="658"/>
        <v>26</v>
      </c>
      <c r="V1589" s="153">
        <v>15</v>
      </c>
      <c r="W1589" s="153"/>
      <c r="X1589" s="153"/>
      <c r="Y1589" s="153"/>
      <c r="Z1589" s="153">
        <v>10</v>
      </c>
      <c r="AA1589" s="153"/>
      <c r="AB1589" s="153"/>
      <c r="AC1589" s="153"/>
      <c r="AD1589" s="153"/>
      <c r="AE1589" s="153">
        <v>10</v>
      </c>
      <c r="AF1589" s="153"/>
      <c r="AG1589" s="153"/>
      <c r="AH1589" s="153"/>
      <c r="AI1589" s="153"/>
      <c r="AJ1589" s="153"/>
      <c r="AK1589" s="153"/>
      <c r="AL1589" s="153"/>
      <c r="AM1589" s="153"/>
      <c r="AN1589" s="153"/>
      <c r="AO1589" s="153"/>
      <c r="AP1589" s="153">
        <v>15</v>
      </c>
      <c r="AQ1589" s="153"/>
      <c r="AR1589" s="153">
        <v>420</v>
      </c>
      <c r="AS1589" s="153"/>
      <c r="AT1589" s="153"/>
      <c r="AU1589" s="153"/>
      <c r="AV1589" s="153"/>
      <c r="AW1589" s="153"/>
      <c r="AX1589" s="153"/>
      <c r="AY1589" s="153"/>
      <c r="AZ1589" s="153">
        <v>10</v>
      </c>
      <c r="BA1589" s="153"/>
      <c r="BB1589" s="153"/>
      <c r="BC1589" s="153"/>
      <c r="BD1589" s="153"/>
      <c r="BE1589" s="153"/>
      <c r="BF1589" s="153"/>
      <c r="BG1589" s="223">
        <f t="shared" si="659"/>
        <v>480</v>
      </c>
      <c r="BH1589" s="224">
        <f t="shared" si="660"/>
        <v>8</v>
      </c>
      <c r="BI1589" s="225">
        <f t="shared" si="661"/>
        <v>0.25</v>
      </c>
      <c r="BJ1589" s="225">
        <f t="shared" si="662"/>
        <v>3.125</v>
      </c>
      <c r="BK1589" s="226">
        <f t="shared" si="663"/>
        <v>86.6666666666667</v>
      </c>
      <c r="BL1589" s="226">
        <f t="shared" si="664"/>
        <v>80.7692307692308</v>
      </c>
      <c r="BM1589" s="226">
        <f t="shared" si="669"/>
        <v>2.1875</v>
      </c>
      <c r="BN1589" s="237">
        <f t="shared" si="665"/>
        <v>0.25</v>
      </c>
      <c r="BO1589" s="237">
        <f t="shared" si="666"/>
        <v>930</v>
      </c>
      <c r="BP1589" s="237">
        <f t="shared" si="667"/>
        <v>7.5</v>
      </c>
      <c r="BQ1589" s="238">
        <f t="shared" si="668"/>
        <v>900</v>
      </c>
      <c r="BR1589" s="140"/>
      <c r="BS1589" s="140"/>
      <c r="BT1589" s="140"/>
      <c r="BU1589" s="141"/>
      <c r="BV1589" s="140"/>
      <c r="BW1589" s="153">
        <f t="shared" si="650"/>
        <v>26</v>
      </c>
    </row>
    <row r="1590" s="129" customFormat="1" spans="1:75">
      <c r="A1590" s="170">
        <v>1645</v>
      </c>
      <c r="B1590" s="171">
        <v>46075</v>
      </c>
      <c r="C1590" s="153" t="s">
        <v>97</v>
      </c>
      <c r="D1590" s="130" t="str">
        <f t="shared" si="656"/>
        <v>IG</v>
      </c>
      <c r="E1590" s="172" t="s">
        <v>153</v>
      </c>
      <c r="F1590" s="172"/>
      <c r="G1590" s="173"/>
      <c r="H1590" s="173"/>
      <c r="I1590" s="173"/>
      <c r="J1590" s="105"/>
      <c r="K1590" s="197" t="e">
        <f>VLOOKUP(J1590,'[3]Item List (3)'!A$1:B$110000,2,FALSE)</f>
        <v>#N/A</v>
      </c>
      <c r="L1590" s="105"/>
      <c r="M1590" s="198" t="str">
        <f>IF((LEFT(J1590))="2",$L$2,$J$2)</f>
        <v>IR</v>
      </c>
      <c r="N1590" s="153"/>
      <c r="O1590" s="199" t="str">
        <f t="shared" si="657"/>
        <v/>
      </c>
      <c r="P1590" s="153"/>
      <c r="Q1590" s="153"/>
      <c r="R1590" s="153"/>
      <c r="S1590" s="153"/>
      <c r="T1590" s="153"/>
      <c r="U1590" s="209">
        <f t="shared" si="658"/>
        <v>0</v>
      </c>
      <c r="V1590" s="153"/>
      <c r="W1590" s="153"/>
      <c r="X1590" s="153"/>
      <c r="Y1590" s="153"/>
      <c r="Z1590" s="153"/>
      <c r="AA1590" s="153"/>
      <c r="AB1590" s="153"/>
      <c r="AC1590" s="153"/>
      <c r="AD1590" s="153"/>
      <c r="AE1590" s="153"/>
      <c r="AF1590" s="153"/>
      <c r="AG1590" s="153"/>
      <c r="AH1590" s="153"/>
      <c r="AI1590" s="153"/>
      <c r="AJ1590" s="153"/>
      <c r="AK1590" s="153"/>
      <c r="AL1590" s="153"/>
      <c r="AM1590" s="153"/>
      <c r="AN1590" s="153"/>
      <c r="AO1590" s="153"/>
      <c r="AP1590" s="153"/>
      <c r="AQ1590" s="153"/>
      <c r="AR1590" s="153">
        <v>480</v>
      </c>
      <c r="AS1590" s="153"/>
      <c r="AT1590" s="153"/>
      <c r="AU1590" s="153"/>
      <c r="AV1590" s="153"/>
      <c r="AW1590" s="153"/>
      <c r="AX1590" s="153"/>
      <c r="AY1590" s="153"/>
      <c r="AZ1590" s="153"/>
      <c r="BA1590" s="153"/>
      <c r="BB1590" s="153"/>
      <c r="BC1590" s="153"/>
      <c r="BD1590" s="153"/>
      <c r="BE1590" s="153"/>
      <c r="BF1590" s="153"/>
      <c r="BG1590" s="223">
        <f t="shared" si="659"/>
        <v>480</v>
      </c>
      <c r="BH1590" s="224">
        <f t="shared" si="660"/>
        <v>8</v>
      </c>
      <c r="BI1590" s="225">
        <f t="shared" si="661"/>
        <v>0</v>
      </c>
      <c r="BJ1590" s="225">
        <f t="shared" si="662"/>
        <v>0</v>
      </c>
      <c r="BK1590" s="226">
        <f t="shared" si="663"/>
        <v>0</v>
      </c>
      <c r="BL1590" s="226">
        <f t="shared" si="664"/>
        <v>0</v>
      </c>
      <c r="BM1590" s="226">
        <f t="shared" si="669"/>
        <v>0</v>
      </c>
      <c r="BN1590" s="237">
        <f t="shared" si="665"/>
        <v>0</v>
      </c>
      <c r="BO1590" s="237">
        <f t="shared" si="666"/>
        <v>0</v>
      </c>
      <c r="BP1590" s="237">
        <f t="shared" si="667"/>
        <v>8</v>
      </c>
      <c r="BQ1590" s="238">
        <f t="shared" si="668"/>
        <v>0</v>
      </c>
      <c r="BR1590" s="140"/>
      <c r="BS1590" s="140"/>
      <c r="BT1590" s="140"/>
      <c r="BU1590" s="141"/>
      <c r="BV1590" s="140"/>
      <c r="BW1590" s="153">
        <f t="shared" si="650"/>
        <v>0</v>
      </c>
    </row>
    <row r="1591" s="129" customFormat="1" spans="1:75">
      <c r="A1591" s="170">
        <v>1646</v>
      </c>
      <c r="B1591" s="171">
        <v>46075</v>
      </c>
      <c r="C1591" s="153" t="s">
        <v>99</v>
      </c>
      <c r="D1591" s="130" t="str">
        <f t="shared" si="656"/>
        <v>IG</v>
      </c>
      <c r="E1591" s="172" t="s">
        <v>153</v>
      </c>
      <c r="F1591" s="172"/>
      <c r="G1591" s="173"/>
      <c r="H1591" s="173"/>
      <c r="I1591" s="173"/>
      <c r="J1591" s="105"/>
      <c r="K1591" s="197" t="e">
        <f>VLOOKUP(J1591,'[3]Item List (3)'!A$1:B$110000,2,FALSE)</f>
        <v>#N/A</v>
      </c>
      <c r="L1591" s="105"/>
      <c r="M1591" s="198" t="str">
        <f>IF((LEFT(J1591))="2",$L$2,$J$2)</f>
        <v>IR</v>
      </c>
      <c r="N1591" s="153"/>
      <c r="O1591" s="199" t="str">
        <f t="shared" si="657"/>
        <v/>
      </c>
      <c r="P1591" s="153"/>
      <c r="Q1591" s="153"/>
      <c r="R1591" s="153"/>
      <c r="S1591" s="153"/>
      <c r="T1591" s="153"/>
      <c r="U1591" s="209">
        <f t="shared" si="658"/>
        <v>0</v>
      </c>
      <c r="V1591" s="153"/>
      <c r="W1591" s="153"/>
      <c r="X1591" s="153"/>
      <c r="Y1591" s="153"/>
      <c r="Z1591" s="153"/>
      <c r="AA1591" s="153"/>
      <c r="AB1591" s="153"/>
      <c r="AC1591" s="153"/>
      <c r="AD1591" s="153"/>
      <c r="AE1591" s="153"/>
      <c r="AF1591" s="153"/>
      <c r="AG1591" s="153"/>
      <c r="AH1591" s="153"/>
      <c r="AI1591" s="153"/>
      <c r="AJ1591" s="153"/>
      <c r="AK1591" s="153"/>
      <c r="AL1591" s="153"/>
      <c r="AM1591" s="153"/>
      <c r="AN1591" s="153"/>
      <c r="AO1591" s="153"/>
      <c r="AP1591" s="153"/>
      <c r="AQ1591" s="153"/>
      <c r="AR1591" s="153">
        <v>480</v>
      </c>
      <c r="AS1591" s="153"/>
      <c r="AT1591" s="153"/>
      <c r="AU1591" s="153"/>
      <c r="AV1591" s="153"/>
      <c r="AW1591" s="153"/>
      <c r="AX1591" s="153"/>
      <c r="AY1591" s="153"/>
      <c r="AZ1591" s="153"/>
      <c r="BA1591" s="153"/>
      <c r="BB1591" s="153"/>
      <c r="BC1591" s="153"/>
      <c r="BD1591" s="153"/>
      <c r="BE1591" s="153"/>
      <c r="BF1591" s="153"/>
      <c r="BG1591" s="223">
        <f t="shared" si="659"/>
        <v>480</v>
      </c>
      <c r="BH1591" s="224">
        <f t="shared" si="660"/>
        <v>8</v>
      </c>
      <c r="BI1591" s="225">
        <f t="shared" si="661"/>
        <v>0</v>
      </c>
      <c r="BJ1591" s="225">
        <f t="shared" si="662"/>
        <v>0</v>
      </c>
      <c r="BK1591" s="226">
        <f t="shared" si="663"/>
        <v>0</v>
      </c>
      <c r="BL1591" s="226">
        <f t="shared" si="664"/>
        <v>0</v>
      </c>
      <c r="BM1591" s="226">
        <f t="shared" si="669"/>
        <v>0</v>
      </c>
      <c r="BN1591" s="237">
        <f t="shared" si="665"/>
        <v>0</v>
      </c>
      <c r="BO1591" s="237">
        <f t="shared" si="666"/>
        <v>0</v>
      </c>
      <c r="BP1591" s="237">
        <f t="shared" si="667"/>
        <v>8</v>
      </c>
      <c r="BQ1591" s="238">
        <f t="shared" si="668"/>
        <v>0</v>
      </c>
      <c r="BR1591" s="140"/>
      <c r="BS1591" s="140"/>
      <c r="BT1591" s="140"/>
      <c r="BU1591" s="141"/>
      <c r="BV1591" s="140"/>
      <c r="BW1591" s="153">
        <f t="shared" si="650"/>
        <v>0</v>
      </c>
    </row>
    <row r="1592" s="129" customFormat="1" spans="1:75">
      <c r="A1592" s="170">
        <v>1647</v>
      </c>
      <c r="B1592" s="171">
        <v>46075</v>
      </c>
      <c r="C1592" s="153" t="s">
        <v>97</v>
      </c>
      <c r="D1592" s="130" t="str">
        <f t="shared" si="656"/>
        <v>IG</v>
      </c>
      <c r="E1592" s="172" t="s">
        <v>156</v>
      </c>
      <c r="F1592" s="172"/>
      <c r="G1592" s="173"/>
      <c r="H1592" s="173"/>
      <c r="I1592" s="173"/>
      <c r="J1592" s="105"/>
      <c r="K1592" s="197" t="e">
        <f>VLOOKUP(J1592,'[3]Item List (3)'!A$1:B$110000,2,FALSE)</f>
        <v>#N/A</v>
      </c>
      <c r="L1592" s="105"/>
      <c r="M1592" s="198" t="str">
        <f>IF((LEFT(J1592))="2",$L$2,$J$2)</f>
        <v>IR</v>
      </c>
      <c r="N1592" s="153"/>
      <c r="O1592" s="199" t="str">
        <f t="shared" si="657"/>
        <v/>
      </c>
      <c r="P1592" s="153"/>
      <c r="Q1592" s="153"/>
      <c r="R1592" s="153"/>
      <c r="S1592" s="153"/>
      <c r="T1592" s="153"/>
      <c r="U1592" s="209">
        <f t="shared" si="658"/>
        <v>0</v>
      </c>
      <c r="V1592" s="153"/>
      <c r="W1592" s="153"/>
      <c r="X1592" s="153"/>
      <c r="Y1592" s="153"/>
      <c r="Z1592" s="153"/>
      <c r="AA1592" s="153"/>
      <c r="AB1592" s="153"/>
      <c r="AC1592" s="153"/>
      <c r="AD1592" s="153"/>
      <c r="AE1592" s="153"/>
      <c r="AF1592" s="153"/>
      <c r="AG1592" s="153"/>
      <c r="AH1592" s="153"/>
      <c r="AI1592" s="153"/>
      <c r="AJ1592" s="153"/>
      <c r="AK1592" s="153"/>
      <c r="AL1592" s="153"/>
      <c r="AM1592" s="153"/>
      <c r="AN1592" s="153"/>
      <c r="AO1592" s="153"/>
      <c r="AP1592" s="153"/>
      <c r="AQ1592" s="153"/>
      <c r="AR1592" s="153">
        <v>480</v>
      </c>
      <c r="AS1592" s="153"/>
      <c r="AT1592" s="153"/>
      <c r="AU1592" s="153"/>
      <c r="AV1592" s="153"/>
      <c r="AW1592" s="153"/>
      <c r="AX1592" s="153"/>
      <c r="AY1592" s="153"/>
      <c r="AZ1592" s="153"/>
      <c r="BA1592" s="153"/>
      <c r="BB1592" s="153"/>
      <c r="BC1592" s="153"/>
      <c r="BD1592" s="153"/>
      <c r="BE1592" s="153"/>
      <c r="BF1592" s="153"/>
      <c r="BG1592" s="223">
        <f t="shared" si="659"/>
        <v>480</v>
      </c>
      <c r="BH1592" s="224">
        <f t="shared" si="660"/>
        <v>8</v>
      </c>
      <c r="BI1592" s="225">
        <f t="shared" si="661"/>
        <v>0</v>
      </c>
      <c r="BJ1592" s="225">
        <f t="shared" si="662"/>
        <v>0</v>
      </c>
      <c r="BK1592" s="226">
        <f t="shared" si="663"/>
        <v>0</v>
      </c>
      <c r="BL1592" s="226">
        <f t="shared" si="664"/>
        <v>0</v>
      </c>
      <c r="BM1592" s="226">
        <f t="shared" si="669"/>
        <v>0</v>
      </c>
      <c r="BN1592" s="237">
        <f t="shared" si="665"/>
        <v>0</v>
      </c>
      <c r="BO1592" s="237">
        <f t="shared" si="666"/>
        <v>0</v>
      </c>
      <c r="BP1592" s="237">
        <f t="shared" si="667"/>
        <v>8</v>
      </c>
      <c r="BQ1592" s="238">
        <f t="shared" si="668"/>
        <v>0</v>
      </c>
      <c r="BR1592" s="140"/>
      <c r="BS1592" s="140"/>
      <c r="BT1592" s="140"/>
      <c r="BU1592" s="141"/>
      <c r="BV1592" s="140"/>
      <c r="BW1592" s="153">
        <f t="shared" si="650"/>
        <v>0</v>
      </c>
    </row>
    <row r="1593" s="129" customFormat="1" spans="1:75">
      <c r="A1593" s="170">
        <v>1648</v>
      </c>
      <c r="B1593" s="171">
        <v>46075</v>
      </c>
      <c r="C1593" s="153" t="s">
        <v>99</v>
      </c>
      <c r="D1593" s="130" t="str">
        <f t="shared" si="656"/>
        <v>IG</v>
      </c>
      <c r="E1593" s="172" t="s">
        <v>156</v>
      </c>
      <c r="F1593" s="172"/>
      <c r="G1593" s="173"/>
      <c r="H1593" s="173"/>
      <c r="I1593" s="173"/>
      <c r="J1593" s="105"/>
      <c r="K1593" s="197" t="e">
        <f>VLOOKUP(J1593,'[3]Item List (3)'!A$1:B$110000,2,FALSE)</f>
        <v>#N/A</v>
      </c>
      <c r="L1593" s="105"/>
      <c r="M1593" s="198" t="str">
        <f>IF((LEFT(J1593))="2",$L$2,$J$2)</f>
        <v>IR</v>
      </c>
      <c r="N1593" s="153"/>
      <c r="O1593" s="199" t="str">
        <f t="shared" si="657"/>
        <v/>
      </c>
      <c r="P1593" s="153"/>
      <c r="Q1593" s="153"/>
      <c r="R1593" s="153"/>
      <c r="S1593" s="153"/>
      <c r="T1593" s="153"/>
      <c r="U1593" s="209">
        <f t="shared" si="658"/>
        <v>0</v>
      </c>
      <c r="V1593" s="153"/>
      <c r="W1593" s="153"/>
      <c r="X1593" s="153"/>
      <c r="Y1593" s="153"/>
      <c r="Z1593" s="153"/>
      <c r="AA1593" s="153"/>
      <c r="AB1593" s="153"/>
      <c r="AC1593" s="153"/>
      <c r="AD1593" s="153"/>
      <c r="AE1593" s="153"/>
      <c r="AF1593" s="153"/>
      <c r="AG1593" s="153"/>
      <c r="AH1593" s="153"/>
      <c r="AI1593" s="153"/>
      <c r="AJ1593" s="153"/>
      <c r="AK1593" s="153"/>
      <c r="AL1593" s="153"/>
      <c r="AM1593" s="153"/>
      <c r="AN1593" s="153"/>
      <c r="AO1593" s="153"/>
      <c r="AP1593" s="153"/>
      <c r="AQ1593" s="153"/>
      <c r="AR1593" s="153">
        <v>480</v>
      </c>
      <c r="AS1593" s="153"/>
      <c r="AT1593" s="153"/>
      <c r="AU1593" s="153"/>
      <c r="AV1593" s="153"/>
      <c r="AW1593" s="153"/>
      <c r="AX1593" s="153"/>
      <c r="AY1593" s="153"/>
      <c r="AZ1593" s="153"/>
      <c r="BA1593" s="153"/>
      <c r="BB1593" s="153"/>
      <c r="BC1593" s="153"/>
      <c r="BD1593" s="153"/>
      <c r="BE1593" s="153"/>
      <c r="BF1593" s="153"/>
      <c r="BG1593" s="223">
        <f t="shared" si="659"/>
        <v>480</v>
      </c>
      <c r="BH1593" s="224">
        <f t="shared" si="660"/>
        <v>8</v>
      </c>
      <c r="BI1593" s="225">
        <f t="shared" si="661"/>
        <v>0</v>
      </c>
      <c r="BJ1593" s="225">
        <f t="shared" si="662"/>
        <v>0</v>
      </c>
      <c r="BK1593" s="226">
        <f t="shared" si="663"/>
        <v>0</v>
      </c>
      <c r="BL1593" s="226">
        <f t="shared" si="664"/>
        <v>0</v>
      </c>
      <c r="BM1593" s="226">
        <f t="shared" si="669"/>
        <v>0</v>
      </c>
      <c r="BN1593" s="237">
        <f t="shared" si="665"/>
        <v>0</v>
      </c>
      <c r="BO1593" s="237">
        <f t="shared" si="666"/>
        <v>0</v>
      </c>
      <c r="BP1593" s="237">
        <f t="shared" si="667"/>
        <v>8</v>
      </c>
      <c r="BQ1593" s="238">
        <f t="shared" si="668"/>
        <v>0</v>
      </c>
      <c r="BR1593" s="140"/>
      <c r="BS1593" s="140"/>
      <c r="BT1593" s="140"/>
      <c r="BU1593" s="141"/>
      <c r="BV1593" s="140"/>
      <c r="BW1593" s="153">
        <f t="shared" si="650"/>
        <v>0</v>
      </c>
    </row>
    <row r="1594" s="129" customFormat="1" spans="1:75">
      <c r="A1594" s="170">
        <v>1649</v>
      </c>
      <c r="B1594" s="171">
        <v>46075</v>
      </c>
      <c r="C1594" s="153" t="s">
        <v>97</v>
      </c>
      <c r="D1594" s="130" t="str">
        <f t="shared" si="656"/>
        <v>IG</v>
      </c>
      <c r="E1594" s="172" t="s">
        <v>158</v>
      </c>
      <c r="F1594" s="172" t="s">
        <v>134</v>
      </c>
      <c r="G1594" s="173" t="s">
        <v>157</v>
      </c>
      <c r="H1594" s="173"/>
      <c r="I1594" s="173"/>
      <c r="J1594" s="105">
        <v>104246</v>
      </c>
      <c r="K1594" s="197" t="str">
        <f>VLOOKUP(J1594,'[3]Item List (3)'!A$1:B$110000,2,FALSE)</f>
        <v>IN. 208</v>
      </c>
      <c r="L1594" s="105">
        <v>260129016</v>
      </c>
      <c r="M1594" s="198" t="str">
        <f>IF((LEFT(J1594))="2",$L$2,$J$2)</f>
        <v>IR</v>
      </c>
      <c r="N1594" s="153">
        <v>30</v>
      </c>
      <c r="O1594" s="199">
        <f t="shared" si="657"/>
        <v>120</v>
      </c>
      <c r="P1594" s="153">
        <v>1</v>
      </c>
      <c r="Q1594" s="153">
        <v>624</v>
      </c>
      <c r="R1594" s="153">
        <v>14</v>
      </c>
      <c r="S1594" s="153">
        <v>2</v>
      </c>
      <c r="T1594" s="153"/>
      <c r="U1594" s="209">
        <f t="shared" si="658"/>
        <v>626</v>
      </c>
      <c r="V1594" s="153">
        <v>370</v>
      </c>
      <c r="W1594" s="153"/>
      <c r="X1594" s="153"/>
      <c r="Y1594" s="153"/>
      <c r="Z1594" s="153"/>
      <c r="AA1594" s="153"/>
      <c r="AB1594" s="153"/>
      <c r="AC1594" s="153"/>
      <c r="AD1594" s="153"/>
      <c r="AE1594" s="153"/>
      <c r="AF1594" s="153"/>
      <c r="AG1594" s="153"/>
      <c r="AH1594" s="153"/>
      <c r="AI1594" s="153"/>
      <c r="AJ1594" s="153"/>
      <c r="AK1594" s="153"/>
      <c r="AL1594" s="153"/>
      <c r="AM1594" s="153"/>
      <c r="AN1594" s="153"/>
      <c r="AO1594" s="153"/>
      <c r="AP1594" s="153">
        <v>10</v>
      </c>
      <c r="AQ1594" s="153"/>
      <c r="AR1594" s="153">
        <v>60</v>
      </c>
      <c r="AS1594" s="153"/>
      <c r="AT1594" s="153"/>
      <c r="AU1594" s="153"/>
      <c r="AV1594" s="153"/>
      <c r="AW1594" s="153"/>
      <c r="AX1594" s="153"/>
      <c r="AY1594" s="153"/>
      <c r="AZ1594" s="153">
        <v>40</v>
      </c>
      <c r="BA1594" s="153"/>
      <c r="BB1594" s="153"/>
      <c r="BC1594" s="153"/>
      <c r="BD1594" s="153"/>
      <c r="BE1594" s="153"/>
      <c r="BF1594" s="153"/>
      <c r="BG1594" s="223">
        <f t="shared" si="659"/>
        <v>480</v>
      </c>
      <c r="BH1594" s="224">
        <f t="shared" si="660"/>
        <v>8</v>
      </c>
      <c r="BI1594" s="225">
        <f t="shared" si="661"/>
        <v>6.16666666666667</v>
      </c>
      <c r="BJ1594" s="225">
        <f t="shared" si="662"/>
        <v>77.0833333333333</v>
      </c>
      <c r="BK1594" s="226">
        <f t="shared" si="663"/>
        <v>84.5945945945946</v>
      </c>
      <c r="BL1594" s="226">
        <f t="shared" si="664"/>
        <v>97.444089456869</v>
      </c>
      <c r="BM1594" s="226">
        <f t="shared" si="669"/>
        <v>63.5416666666667</v>
      </c>
      <c r="BN1594" s="237">
        <f t="shared" si="665"/>
        <v>0.166666666666667</v>
      </c>
      <c r="BO1594" s="237">
        <f t="shared" si="666"/>
        <v>940</v>
      </c>
      <c r="BP1594" s="237">
        <f t="shared" si="667"/>
        <v>1.66666666666667</v>
      </c>
      <c r="BQ1594" s="238">
        <f t="shared" si="668"/>
        <v>200</v>
      </c>
      <c r="BR1594" s="140"/>
      <c r="BS1594" s="140"/>
      <c r="BT1594" s="140"/>
      <c r="BU1594" s="141"/>
      <c r="BV1594" s="140"/>
      <c r="BW1594" s="153">
        <f t="shared" si="650"/>
        <v>624</v>
      </c>
    </row>
    <row r="1595" s="129" customFormat="1" spans="1:75">
      <c r="A1595" s="170">
        <v>1650</v>
      </c>
      <c r="B1595" s="171">
        <v>46075</v>
      </c>
      <c r="C1595" s="153" t="s">
        <v>99</v>
      </c>
      <c r="D1595" s="130" t="str">
        <f t="shared" si="656"/>
        <v>IG</v>
      </c>
      <c r="E1595" s="172" t="s">
        <v>158</v>
      </c>
      <c r="F1595" s="172"/>
      <c r="G1595" s="173"/>
      <c r="H1595" s="173"/>
      <c r="I1595" s="173"/>
      <c r="J1595" s="105"/>
      <c r="K1595" s="197" t="e">
        <f>VLOOKUP(J1595,'[3]Item List (3)'!A$1:B$110000,2,FALSE)</f>
        <v>#N/A</v>
      </c>
      <c r="L1595" s="105"/>
      <c r="M1595" s="198" t="str">
        <f>IF((LEFT(J1595))="2",$L$2,$J$2)</f>
        <v>IR</v>
      </c>
      <c r="N1595" s="153"/>
      <c r="O1595" s="199" t="str">
        <f t="shared" si="657"/>
        <v/>
      </c>
      <c r="P1595" s="153"/>
      <c r="Q1595" s="153"/>
      <c r="R1595" s="153"/>
      <c r="S1595" s="153"/>
      <c r="T1595" s="153"/>
      <c r="U1595" s="209">
        <f t="shared" si="658"/>
        <v>0</v>
      </c>
      <c r="V1595" s="153"/>
      <c r="W1595" s="153"/>
      <c r="X1595" s="153"/>
      <c r="Y1595" s="153"/>
      <c r="Z1595" s="153"/>
      <c r="AA1595" s="153"/>
      <c r="AB1595" s="153"/>
      <c r="AC1595" s="153"/>
      <c r="AD1595" s="153"/>
      <c r="AE1595" s="153"/>
      <c r="AF1595" s="153"/>
      <c r="AG1595" s="153"/>
      <c r="AH1595" s="153"/>
      <c r="AI1595" s="153"/>
      <c r="AJ1595" s="153"/>
      <c r="AK1595" s="153"/>
      <c r="AL1595" s="153"/>
      <c r="AM1595" s="153"/>
      <c r="AN1595" s="153"/>
      <c r="AO1595" s="153"/>
      <c r="AP1595" s="153"/>
      <c r="AQ1595" s="153"/>
      <c r="AR1595" s="153"/>
      <c r="AS1595" s="153"/>
      <c r="AT1595" s="153"/>
      <c r="AU1595" s="153"/>
      <c r="AV1595" s="153"/>
      <c r="AW1595" s="153"/>
      <c r="AX1595" s="153"/>
      <c r="AY1595" s="153"/>
      <c r="AZ1595" s="153"/>
      <c r="BA1595" s="153"/>
      <c r="BB1595" s="153"/>
      <c r="BC1595" s="153"/>
      <c r="BD1595" s="153"/>
      <c r="BE1595" s="153"/>
      <c r="BF1595" s="153">
        <v>480</v>
      </c>
      <c r="BG1595" s="223">
        <f t="shared" si="659"/>
        <v>480</v>
      </c>
      <c r="BH1595" s="224">
        <f t="shared" si="660"/>
        <v>8</v>
      </c>
      <c r="BI1595" s="225">
        <f t="shared" si="661"/>
        <v>0</v>
      </c>
      <c r="BJ1595" s="225">
        <f t="shared" si="662"/>
        <v>0</v>
      </c>
      <c r="BK1595" s="226">
        <f t="shared" si="663"/>
        <v>0</v>
      </c>
      <c r="BL1595" s="226">
        <f t="shared" si="664"/>
        <v>0</v>
      </c>
      <c r="BM1595" s="226">
        <f t="shared" si="669"/>
        <v>0</v>
      </c>
      <c r="BN1595" s="237">
        <f t="shared" si="665"/>
        <v>8</v>
      </c>
      <c r="BO1595" s="237">
        <f t="shared" si="666"/>
        <v>0</v>
      </c>
      <c r="BP1595" s="237">
        <f t="shared" si="667"/>
        <v>0</v>
      </c>
      <c r="BQ1595" s="238">
        <f t="shared" si="668"/>
        <v>0</v>
      </c>
      <c r="BR1595" s="140"/>
      <c r="BS1595" s="140"/>
      <c r="BT1595" s="140"/>
      <c r="BU1595" s="141"/>
      <c r="BV1595" s="140"/>
      <c r="BW1595" s="153">
        <f t="shared" si="650"/>
        <v>0</v>
      </c>
    </row>
    <row r="1596" s="129" customFormat="1" spans="1:75">
      <c r="A1596" s="170">
        <v>1651</v>
      </c>
      <c r="B1596" s="171">
        <v>46075</v>
      </c>
      <c r="C1596" s="153" t="s">
        <v>97</v>
      </c>
      <c r="D1596" s="130" t="str">
        <f t="shared" si="656"/>
        <v>HO</v>
      </c>
      <c r="E1596" s="172" t="s">
        <v>159</v>
      </c>
      <c r="F1596" s="172"/>
      <c r="G1596" s="173"/>
      <c r="H1596" s="173"/>
      <c r="I1596" s="173"/>
      <c r="J1596" s="105"/>
      <c r="K1596" s="197" t="e">
        <f>VLOOKUP(J1596,'[3]Item List (3)'!A$1:B$110000,2,FALSE)</f>
        <v>#N/A</v>
      </c>
      <c r="L1596" s="105"/>
      <c r="M1596" s="198" t="str">
        <f>IF((LEFT(J1596))="2",$L$2,$J$2)</f>
        <v>IR</v>
      </c>
      <c r="N1596" s="153"/>
      <c r="O1596" s="199" t="str">
        <f t="shared" si="657"/>
        <v/>
      </c>
      <c r="P1596" s="153"/>
      <c r="Q1596" s="153"/>
      <c r="R1596" s="153"/>
      <c r="S1596" s="153"/>
      <c r="T1596" s="153"/>
      <c r="U1596" s="209">
        <f t="shared" si="658"/>
        <v>0</v>
      </c>
      <c r="V1596" s="153"/>
      <c r="W1596" s="153"/>
      <c r="X1596" s="153"/>
      <c r="Y1596" s="153"/>
      <c r="Z1596" s="153"/>
      <c r="AA1596" s="153"/>
      <c r="AB1596" s="153"/>
      <c r="AC1596" s="153"/>
      <c r="AD1596" s="153"/>
      <c r="AE1596" s="153"/>
      <c r="AF1596" s="153"/>
      <c r="AG1596" s="153"/>
      <c r="AH1596" s="153"/>
      <c r="AI1596" s="153"/>
      <c r="AJ1596" s="153"/>
      <c r="AK1596" s="153"/>
      <c r="AL1596" s="153"/>
      <c r="AM1596" s="153"/>
      <c r="AN1596" s="153"/>
      <c r="AO1596" s="153"/>
      <c r="AP1596" s="153"/>
      <c r="AQ1596" s="153"/>
      <c r="AR1596" s="153"/>
      <c r="AS1596" s="153"/>
      <c r="AT1596" s="153"/>
      <c r="AU1596" s="153"/>
      <c r="AV1596" s="153"/>
      <c r="AW1596" s="153"/>
      <c r="AX1596" s="153"/>
      <c r="AY1596" s="153"/>
      <c r="AZ1596" s="153"/>
      <c r="BA1596" s="153"/>
      <c r="BB1596" s="153"/>
      <c r="BC1596" s="153"/>
      <c r="BD1596" s="153"/>
      <c r="BE1596" s="153"/>
      <c r="BF1596" s="153">
        <v>480</v>
      </c>
      <c r="BG1596" s="223">
        <f t="shared" si="659"/>
        <v>480</v>
      </c>
      <c r="BH1596" s="224">
        <f t="shared" si="660"/>
        <v>8</v>
      </c>
      <c r="BI1596" s="225">
        <f t="shared" si="661"/>
        <v>0</v>
      </c>
      <c r="BJ1596" s="225">
        <f t="shared" si="662"/>
        <v>0</v>
      </c>
      <c r="BK1596" s="226">
        <f t="shared" si="663"/>
        <v>0</v>
      </c>
      <c r="BL1596" s="226">
        <f t="shared" si="664"/>
        <v>0</v>
      </c>
      <c r="BM1596" s="226">
        <f t="shared" si="669"/>
        <v>0</v>
      </c>
      <c r="BN1596" s="237">
        <f t="shared" si="665"/>
        <v>8</v>
      </c>
      <c r="BO1596" s="237">
        <f t="shared" si="666"/>
        <v>0</v>
      </c>
      <c r="BP1596" s="237">
        <f t="shared" si="667"/>
        <v>0</v>
      </c>
      <c r="BQ1596" s="238">
        <f t="shared" si="668"/>
        <v>0</v>
      </c>
      <c r="BR1596" s="140"/>
      <c r="BS1596" s="140"/>
      <c r="BT1596" s="140"/>
      <c r="BU1596" s="141"/>
      <c r="BV1596" s="140"/>
      <c r="BW1596" s="153">
        <f t="shared" si="650"/>
        <v>0</v>
      </c>
    </row>
    <row r="1597" s="129" customFormat="1" spans="1:75">
      <c r="A1597" s="170">
        <v>1652</v>
      </c>
      <c r="B1597" s="171">
        <v>46075</v>
      </c>
      <c r="C1597" s="153" t="s">
        <v>99</v>
      </c>
      <c r="D1597" s="130" t="str">
        <f t="shared" si="656"/>
        <v>HO</v>
      </c>
      <c r="E1597" s="172" t="s">
        <v>159</v>
      </c>
      <c r="F1597" s="172"/>
      <c r="G1597" s="173"/>
      <c r="H1597" s="173"/>
      <c r="I1597" s="173"/>
      <c r="J1597" s="105"/>
      <c r="K1597" s="197" t="e">
        <f>VLOOKUP(J1597,'[3]Item List (3)'!A$1:B$110000,2,FALSE)</f>
        <v>#N/A</v>
      </c>
      <c r="L1597" s="105"/>
      <c r="M1597" s="198" t="str">
        <f>IF((LEFT(J1597))="2",$L$2,$J$2)</f>
        <v>IR</v>
      </c>
      <c r="N1597" s="153"/>
      <c r="O1597" s="199" t="str">
        <f t="shared" si="657"/>
        <v/>
      </c>
      <c r="P1597" s="153"/>
      <c r="Q1597" s="153"/>
      <c r="R1597" s="153"/>
      <c r="S1597" s="153"/>
      <c r="T1597" s="153"/>
      <c r="U1597" s="209">
        <f t="shared" si="658"/>
        <v>0</v>
      </c>
      <c r="V1597" s="153"/>
      <c r="W1597" s="153"/>
      <c r="X1597" s="153"/>
      <c r="Y1597" s="153"/>
      <c r="Z1597" s="153"/>
      <c r="AA1597" s="153"/>
      <c r="AB1597" s="153"/>
      <c r="AC1597" s="153"/>
      <c r="AD1597" s="153"/>
      <c r="AE1597" s="153"/>
      <c r="AF1597" s="153"/>
      <c r="AG1597" s="153"/>
      <c r="AH1597" s="153"/>
      <c r="AI1597" s="153"/>
      <c r="AJ1597" s="153"/>
      <c r="AK1597" s="153"/>
      <c r="AL1597" s="153"/>
      <c r="AM1597" s="153"/>
      <c r="AN1597" s="153"/>
      <c r="AO1597" s="153"/>
      <c r="AP1597" s="153"/>
      <c r="AQ1597" s="153"/>
      <c r="AR1597" s="153">
        <v>480</v>
      </c>
      <c r="AS1597" s="153"/>
      <c r="AT1597" s="153"/>
      <c r="AU1597" s="153"/>
      <c r="AV1597" s="153"/>
      <c r="AW1597" s="153"/>
      <c r="AX1597" s="153"/>
      <c r="AY1597" s="153"/>
      <c r="AZ1597" s="153"/>
      <c r="BA1597" s="153"/>
      <c r="BB1597" s="153"/>
      <c r="BC1597" s="153"/>
      <c r="BD1597" s="153"/>
      <c r="BE1597" s="153"/>
      <c r="BF1597" s="153"/>
      <c r="BG1597" s="223">
        <f t="shared" si="659"/>
        <v>480</v>
      </c>
      <c r="BH1597" s="224">
        <f t="shared" si="660"/>
        <v>8</v>
      </c>
      <c r="BI1597" s="225">
        <f t="shared" si="661"/>
        <v>0</v>
      </c>
      <c r="BJ1597" s="225">
        <f t="shared" si="662"/>
        <v>0</v>
      </c>
      <c r="BK1597" s="226">
        <f t="shared" si="663"/>
        <v>0</v>
      </c>
      <c r="BL1597" s="226">
        <f t="shared" si="664"/>
        <v>0</v>
      </c>
      <c r="BM1597" s="226">
        <f t="shared" si="669"/>
        <v>0</v>
      </c>
      <c r="BN1597" s="237">
        <f t="shared" si="665"/>
        <v>0</v>
      </c>
      <c r="BO1597" s="237">
        <f t="shared" si="666"/>
        <v>0</v>
      </c>
      <c r="BP1597" s="237">
        <f t="shared" si="667"/>
        <v>8</v>
      </c>
      <c r="BQ1597" s="238">
        <f t="shared" si="668"/>
        <v>0</v>
      </c>
      <c r="BR1597" s="140"/>
      <c r="BS1597" s="140"/>
      <c r="BT1597" s="140"/>
      <c r="BU1597" s="141"/>
      <c r="BV1597" s="140"/>
      <c r="BW1597" s="153">
        <f t="shared" si="650"/>
        <v>0</v>
      </c>
    </row>
    <row r="1598" s="129" customFormat="1" spans="1:75">
      <c r="A1598" s="170">
        <v>1653</v>
      </c>
      <c r="B1598" s="171">
        <v>46075</v>
      </c>
      <c r="C1598" s="153" t="s">
        <v>97</v>
      </c>
      <c r="D1598" s="130" t="str">
        <f t="shared" si="656"/>
        <v>HO</v>
      </c>
      <c r="E1598" s="172" t="s">
        <v>163</v>
      </c>
      <c r="F1598" s="172"/>
      <c r="G1598" s="173"/>
      <c r="H1598" s="173"/>
      <c r="I1598" s="173"/>
      <c r="J1598" s="105"/>
      <c r="K1598" s="197" t="e">
        <f>VLOOKUP(J1598,'[3]Item List (3)'!A$1:B$110000,2,FALSE)</f>
        <v>#N/A</v>
      </c>
      <c r="L1598" s="105"/>
      <c r="M1598" s="198" t="str">
        <f>IF((LEFT(J1598))="2",$L$2,$J$2)</f>
        <v>IR</v>
      </c>
      <c r="N1598" s="153"/>
      <c r="O1598" s="199" t="str">
        <f t="shared" si="657"/>
        <v/>
      </c>
      <c r="P1598" s="153"/>
      <c r="Q1598" s="153"/>
      <c r="R1598" s="153"/>
      <c r="S1598" s="153"/>
      <c r="T1598" s="153"/>
      <c r="U1598" s="209">
        <f t="shared" si="658"/>
        <v>0</v>
      </c>
      <c r="V1598" s="153"/>
      <c r="W1598" s="153"/>
      <c r="X1598" s="153"/>
      <c r="Y1598" s="153"/>
      <c r="Z1598" s="153"/>
      <c r="AA1598" s="153"/>
      <c r="AB1598" s="153"/>
      <c r="AC1598" s="153"/>
      <c r="AD1598" s="153"/>
      <c r="AE1598" s="153"/>
      <c r="AF1598" s="153"/>
      <c r="AG1598" s="153"/>
      <c r="AH1598" s="153"/>
      <c r="AI1598" s="153"/>
      <c r="AJ1598" s="153"/>
      <c r="AK1598" s="153"/>
      <c r="AL1598" s="153"/>
      <c r="AM1598" s="153"/>
      <c r="AN1598" s="153"/>
      <c r="AO1598" s="153"/>
      <c r="AP1598" s="153"/>
      <c r="AQ1598" s="153"/>
      <c r="AR1598" s="153"/>
      <c r="AS1598" s="153"/>
      <c r="AT1598" s="153"/>
      <c r="AU1598" s="153"/>
      <c r="AV1598" s="153"/>
      <c r="AW1598" s="153"/>
      <c r="AX1598" s="153"/>
      <c r="AY1598" s="153"/>
      <c r="AZ1598" s="153"/>
      <c r="BA1598" s="153"/>
      <c r="BB1598" s="153"/>
      <c r="BC1598" s="153"/>
      <c r="BD1598" s="153"/>
      <c r="BE1598" s="153"/>
      <c r="BF1598" s="153">
        <v>480</v>
      </c>
      <c r="BG1598" s="223">
        <f t="shared" si="659"/>
        <v>480</v>
      </c>
      <c r="BH1598" s="224">
        <f t="shared" si="660"/>
        <v>8</v>
      </c>
      <c r="BI1598" s="225">
        <f t="shared" si="661"/>
        <v>0</v>
      </c>
      <c r="BJ1598" s="225">
        <f t="shared" si="662"/>
        <v>0</v>
      </c>
      <c r="BK1598" s="226">
        <f t="shared" si="663"/>
        <v>0</v>
      </c>
      <c r="BL1598" s="226">
        <f t="shared" si="664"/>
        <v>0</v>
      </c>
      <c r="BM1598" s="226">
        <f t="shared" si="669"/>
        <v>0</v>
      </c>
      <c r="BN1598" s="237">
        <f t="shared" si="665"/>
        <v>8</v>
      </c>
      <c r="BO1598" s="237">
        <f t="shared" si="666"/>
        <v>0</v>
      </c>
      <c r="BP1598" s="237">
        <f t="shared" si="667"/>
        <v>0</v>
      </c>
      <c r="BQ1598" s="238">
        <f t="shared" si="668"/>
        <v>0</v>
      </c>
      <c r="BR1598" s="140"/>
      <c r="BS1598" s="140"/>
      <c r="BT1598" s="140"/>
      <c r="BU1598" s="141"/>
      <c r="BV1598" s="140"/>
      <c r="BW1598" s="153">
        <f t="shared" si="650"/>
        <v>0</v>
      </c>
    </row>
    <row r="1599" s="129" customFormat="1" spans="1:75">
      <c r="A1599" s="170">
        <v>1654</v>
      </c>
      <c r="B1599" s="171">
        <v>46075</v>
      </c>
      <c r="C1599" s="153" t="s">
        <v>99</v>
      </c>
      <c r="D1599" s="130" t="str">
        <f t="shared" si="656"/>
        <v>HO</v>
      </c>
      <c r="E1599" s="172" t="s">
        <v>163</v>
      </c>
      <c r="F1599" s="172"/>
      <c r="G1599" s="173"/>
      <c r="H1599" s="173"/>
      <c r="I1599" s="173"/>
      <c r="J1599" s="105"/>
      <c r="K1599" s="197" t="e">
        <f>VLOOKUP(J1599,'[3]Item List (3)'!A$1:B$110000,2,FALSE)</f>
        <v>#N/A</v>
      </c>
      <c r="L1599" s="105"/>
      <c r="M1599" s="198" t="str">
        <f>IF((LEFT(J1599))="2",$L$2,$J$2)</f>
        <v>IR</v>
      </c>
      <c r="N1599" s="153"/>
      <c r="O1599" s="199" t="str">
        <f t="shared" si="657"/>
        <v/>
      </c>
      <c r="P1599" s="153"/>
      <c r="Q1599" s="153"/>
      <c r="R1599" s="153"/>
      <c r="S1599" s="153"/>
      <c r="T1599" s="153"/>
      <c r="U1599" s="209">
        <f t="shared" si="658"/>
        <v>0</v>
      </c>
      <c r="V1599" s="153"/>
      <c r="W1599" s="153"/>
      <c r="X1599" s="153"/>
      <c r="Y1599" s="153"/>
      <c r="Z1599" s="153"/>
      <c r="AA1599" s="153"/>
      <c r="AB1599" s="153"/>
      <c r="AC1599" s="153"/>
      <c r="AD1599" s="153"/>
      <c r="AE1599" s="153"/>
      <c r="AF1599" s="153"/>
      <c r="AG1599" s="153"/>
      <c r="AH1599" s="153"/>
      <c r="AI1599" s="153"/>
      <c r="AJ1599" s="153"/>
      <c r="AK1599" s="153"/>
      <c r="AL1599" s="153"/>
      <c r="AM1599" s="153"/>
      <c r="AN1599" s="153"/>
      <c r="AO1599" s="153"/>
      <c r="AP1599" s="153"/>
      <c r="AQ1599" s="153"/>
      <c r="AR1599" s="153">
        <v>480</v>
      </c>
      <c r="AS1599" s="153"/>
      <c r="AT1599" s="153"/>
      <c r="AU1599" s="153"/>
      <c r="AV1599" s="153"/>
      <c r="AW1599" s="153"/>
      <c r="AX1599" s="153"/>
      <c r="AY1599" s="153"/>
      <c r="AZ1599" s="153"/>
      <c r="BA1599" s="153"/>
      <c r="BB1599" s="153"/>
      <c r="BC1599" s="153"/>
      <c r="BD1599" s="153"/>
      <c r="BE1599" s="153"/>
      <c r="BF1599" s="153"/>
      <c r="BG1599" s="223">
        <f t="shared" si="659"/>
        <v>480</v>
      </c>
      <c r="BH1599" s="224">
        <f t="shared" si="660"/>
        <v>8</v>
      </c>
      <c r="BI1599" s="225">
        <f t="shared" si="661"/>
        <v>0</v>
      </c>
      <c r="BJ1599" s="225">
        <f t="shared" si="662"/>
        <v>0</v>
      </c>
      <c r="BK1599" s="226">
        <f t="shared" si="663"/>
        <v>0</v>
      </c>
      <c r="BL1599" s="226">
        <f t="shared" si="664"/>
        <v>0</v>
      </c>
      <c r="BM1599" s="226">
        <f t="shared" si="669"/>
        <v>0</v>
      </c>
      <c r="BN1599" s="237">
        <f t="shared" si="665"/>
        <v>0</v>
      </c>
      <c r="BO1599" s="237">
        <f t="shared" si="666"/>
        <v>0</v>
      </c>
      <c r="BP1599" s="237">
        <f t="shared" si="667"/>
        <v>8</v>
      </c>
      <c r="BQ1599" s="238">
        <f t="shared" si="668"/>
        <v>0</v>
      </c>
      <c r="BR1599" s="140"/>
      <c r="BS1599" s="140"/>
      <c r="BT1599" s="140"/>
      <c r="BU1599" s="141"/>
      <c r="BV1599" s="140"/>
      <c r="BW1599" s="153">
        <f t="shared" si="650"/>
        <v>0</v>
      </c>
    </row>
    <row r="1600" s="129" customFormat="1" spans="1:75">
      <c r="A1600" s="170">
        <v>1655</v>
      </c>
      <c r="B1600" s="171">
        <v>46075</v>
      </c>
      <c r="C1600" s="153" t="s">
        <v>97</v>
      </c>
      <c r="D1600" s="130" t="str">
        <f t="shared" si="656"/>
        <v>HO</v>
      </c>
      <c r="E1600" s="172" t="s">
        <v>167</v>
      </c>
      <c r="F1600" s="172" t="s">
        <v>140</v>
      </c>
      <c r="G1600" s="173" t="s">
        <v>165</v>
      </c>
      <c r="H1600" s="173"/>
      <c r="I1600" s="173"/>
      <c r="J1600" s="105">
        <v>100299.28</v>
      </c>
      <c r="K1600" s="197" t="str">
        <f>VLOOKUP(J1600,'[3]Item List (3)'!A$1:B$110000,2,FALSE)</f>
        <v>IR 9938</v>
      </c>
      <c r="L1600" s="105"/>
      <c r="M1600" s="198" t="str">
        <f>IF((LEFT(J1600))="2",$L$2,$J$2)</f>
        <v>IR</v>
      </c>
      <c r="N1600" s="153">
        <v>25</v>
      </c>
      <c r="O1600" s="199">
        <f t="shared" si="657"/>
        <v>144</v>
      </c>
      <c r="P1600" s="153">
        <v>1</v>
      </c>
      <c r="Q1600" s="153">
        <v>755</v>
      </c>
      <c r="R1600" s="153"/>
      <c r="S1600" s="153"/>
      <c r="T1600" s="153"/>
      <c r="U1600" s="209">
        <f t="shared" si="658"/>
        <v>755</v>
      </c>
      <c r="V1600" s="153">
        <v>405</v>
      </c>
      <c r="W1600" s="153"/>
      <c r="X1600" s="153"/>
      <c r="Y1600" s="153"/>
      <c r="Z1600" s="153"/>
      <c r="AA1600" s="153"/>
      <c r="AB1600" s="153"/>
      <c r="AC1600" s="153"/>
      <c r="AD1600" s="153"/>
      <c r="AE1600" s="153"/>
      <c r="AF1600" s="153"/>
      <c r="AG1600" s="153"/>
      <c r="AH1600" s="153"/>
      <c r="AI1600" s="153"/>
      <c r="AJ1600" s="153"/>
      <c r="AK1600" s="153"/>
      <c r="AL1600" s="153"/>
      <c r="AM1600" s="153"/>
      <c r="AN1600" s="153"/>
      <c r="AO1600" s="153"/>
      <c r="AP1600" s="153">
        <v>30</v>
      </c>
      <c r="AQ1600" s="153"/>
      <c r="AR1600" s="153"/>
      <c r="AS1600" s="153"/>
      <c r="AT1600" s="153"/>
      <c r="AU1600" s="153"/>
      <c r="AV1600" s="153"/>
      <c r="AW1600" s="153"/>
      <c r="AX1600" s="153"/>
      <c r="AY1600" s="153"/>
      <c r="AZ1600" s="153">
        <v>45</v>
      </c>
      <c r="BA1600" s="153"/>
      <c r="BB1600" s="153"/>
      <c r="BC1600" s="153"/>
      <c r="BD1600" s="153"/>
      <c r="BE1600" s="153"/>
      <c r="BF1600" s="153"/>
      <c r="BG1600" s="223">
        <f t="shared" si="659"/>
        <v>480</v>
      </c>
      <c r="BH1600" s="224">
        <f t="shared" si="660"/>
        <v>8</v>
      </c>
      <c r="BI1600" s="225">
        <f t="shared" si="661"/>
        <v>6.75</v>
      </c>
      <c r="BJ1600" s="225">
        <f t="shared" si="662"/>
        <v>84.375</v>
      </c>
      <c r="BK1600" s="226">
        <f t="shared" si="663"/>
        <v>77.6748971193416</v>
      </c>
      <c r="BL1600" s="226">
        <f t="shared" si="664"/>
        <v>100</v>
      </c>
      <c r="BM1600" s="226">
        <f t="shared" si="669"/>
        <v>65.5381944444444</v>
      </c>
      <c r="BN1600" s="237">
        <f t="shared" si="665"/>
        <v>0.5</v>
      </c>
      <c r="BO1600" s="237">
        <f t="shared" si="666"/>
        <v>1080</v>
      </c>
      <c r="BP1600" s="237">
        <f t="shared" si="667"/>
        <v>0.75</v>
      </c>
      <c r="BQ1600" s="238">
        <f t="shared" si="668"/>
        <v>108</v>
      </c>
      <c r="BR1600" s="140"/>
      <c r="BS1600" s="140"/>
      <c r="BT1600" s="140"/>
      <c r="BU1600" s="141"/>
      <c r="BV1600" s="140"/>
      <c r="BW1600" s="153">
        <f t="shared" si="650"/>
        <v>755</v>
      </c>
    </row>
    <row r="1601" s="129" customFormat="1" spans="1:75">
      <c r="A1601" s="170">
        <v>1656</v>
      </c>
      <c r="B1601" s="171">
        <v>46075</v>
      </c>
      <c r="C1601" s="153" t="s">
        <v>99</v>
      </c>
      <c r="D1601" s="130" t="str">
        <f t="shared" si="656"/>
        <v>HO</v>
      </c>
      <c r="E1601" s="172" t="s">
        <v>167</v>
      </c>
      <c r="F1601" s="172"/>
      <c r="G1601" s="173"/>
      <c r="H1601" s="173"/>
      <c r="I1601" s="173"/>
      <c r="J1601" s="105"/>
      <c r="K1601" s="197" t="e">
        <f>VLOOKUP(J1601,'[3]Item List (3)'!A$1:B$110000,2,FALSE)</f>
        <v>#N/A</v>
      </c>
      <c r="L1601" s="105"/>
      <c r="M1601" s="198" t="str">
        <f>IF((LEFT(J1601))="2",$L$2,$J$2)</f>
        <v>IR</v>
      </c>
      <c r="N1601" s="153"/>
      <c r="O1601" s="199" t="str">
        <f t="shared" si="657"/>
        <v/>
      </c>
      <c r="P1601" s="153"/>
      <c r="Q1601" s="153"/>
      <c r="R1601" s="153"/>
      <c r="S1601" s="153"/>
      <c r="T1601" s="153"/>
      <c r="U1601" s="209">
        <f t="shared" si="658"/>
        <v>0</v>
      </c>
      <c r="V1601" s="153"/>
      <c r="W1601" s="153"/>
      <c r="X1601" s="153"/>
      <c r="Y1601" s="153"/>
      <c r="Z1601" s="153"/>
      <c r="AA1601" s="153"/>
      <c r="AB1601" s="153"/>
      <c r="AC1601" s="153"/>
      <c r="AD1601" s="153"/>
      <c r="AE1601" s="153"/>
      <c r="AF1601" s="153"/>
      <c r="AG1601" s="153"/>
      <c r="AH1601" s="153"/>
      <c r="AI1601" s="153"/>
      <c r="AJ1601" s="153"/>
      <c r="AK1601" s="153"/>
      <c r="AL1601" s="153"/>
      <c r="AM1601" s="153"/>
      <c r="AN1601" s="153"/>
      <c r="AO1601" s="153"/>
      <c r="AP1601" s="153"/>
      <c r="AQ1601" s="153"/>
      <c r="AR1601" s="153">
        <v>480</v>
      </c>
      <c r="AS1601" s="153"/>
      <c r="AT1601" s="153"/>
      <c r="AU1601" s="153"/>
      <c r="AV1601" s="153"/>
      <c r="AW1601" s="153"/>
      <c r="AX1601" s="153"/>
      <c r="AY1601" s="153"/>
      <c r="AZ1601" s="153"/>
      <c r="BA1601" s="153"/>
      <c r="BB1601" s="153"/>
      <c r="BC1601" s="153"/>
      <c r="BD1601" s="153"/>
      <c r="BE1601" s="153"/>
      <c r="BF1601" s="153"/>
      <c r="BG1601" s="223">
        <f t="shared" si="659"/>
        <v>480</v>
      </c>
      <c r="BH1601" s="224">
        <f t="shared" si="660"/>
        <v>8</v>
      </c>
      <c r="BI1601" s="225">
        <f t="shared" si="661"/>
        <v>0</v>
      </c>
      <c r="BJ1601" s="225">
        <f t="shared" si="662"/>
        <v>0</v>
      </c>
      <c r="BK1601" s="226">
        <f t="shared" si="663"/>
        <v>0</v>
      </c>
      <c r="BL1601" s="226">
        <f t="shared" si="664"/>
        <v>0</v>
      </c>
      <c r="BM1601" s="226">
        <f t="shared" si="669"/>
        <v>0</v>
      </c>
      <c r="BN1601" s="237">
        <f t="shared" si="665"/>
        <v>0</v>
      </c>
      <c r="BO1601" s="237">
        <f t="shared" si="666"/>
        <v>0</v>
      </c>
      <c r="BP1601" s="237">
        <f t="shared" si="667"/>
        <v>8</v>
      </c>
      <c r="BQ1601" s="238">
        <f t="shared" si="668"/>
        <v>0</v>
      </c>
      <c r="BR1601" s="140"/>
      <c r="BS1601" s="140"/>
      <c r="BT1601" s="140"/>
      <c r="BU1601" s="141"/>
      <c r="BV1601" s="140"/>
      <c r="BW1601" s="153">
        <f t="shared" si="650"/>
        <v>0</v>
      </c>
    </row>
    <row r="1602" s="129" customFormat="1" spans="1:75">
      <c r="A1602" s="170">
        <v>1657</v>
      </c>
      <c r="B1602" s="171">
        <v>46075</v>
      </c>
      <c r="C1602" s="153" t="s">
        <v>97</v>
      </c>
      <c r="D1602" s="130" t="str">
        <f t="shared" si="656"/>
        <v>HO</v>
      </c>
      <c r="E1602" s="172" t="s">
        <v>170</v>
      </c>
      <c r="F1602" s="172" t="s">
        <v>160</v>
      </c>
      <c r="G1602" s="173" t="s">
        <v>173</v>
      </c>
      <c r="H1602" s="173"/>
      <c r="I1602" s="173"/>
      <c r="J1602" s="105">
        <v>104299</v>
      </c>
      <c r="K1602" s="197" t="str">
        <f>VLOOKUP(J1602,'[3]Item List (3)'!A$1:B$110000,2,FALSE)</f>
        <v>IR.9916</v>
      </c>
      <c r="M1602" s="198" t="str">
        <f>IF((LEFT(J1602))="2",$L$2,$J$2)</f>
        <v>IR</v>
      </c>
      <c r="N1602" s="153">
        <v>15</v>
      </c>
      <c r="O1602" s="199">
        <f t="shared" si="657"/>
        <v>240</v>
      </c>
      <c r="P1602" s="153">
        <v>1</v>
      </c>
      <c r="Q1602" s="153">
        <v>614</v>
      </c>
      <c r="R1602" s="153"/>
      <c r="S1602" s="153"/>
      <c r="T1602" s="153"/>
      <c r="U1602" s="209">
        <f t="shared" si="658"/>
        <v>614</v>
      </c>
      <c r="V1602" s="153">
        <v>130</v>
      </c>
      <c r="W1602" s="153"/>
      <c r="X1602" s="153"/>
      <c r="Y1602" s="153"/>
      <c r="Z1602" s="153"/>
      <c r="AA1602" s="153"/>
      <c r="AB1602" s="153"/>
      <c r="AC1602" s="153"/>
      <c r="AD1602" s="153"/>
      <c r="AE1602" s="153"/>
      <c r="AF1602" s="153"/>
      <c r="AG1602" s="153"/>
      <c r="AH1602" s="153"/>
      <c r="AI1602" s="153"/>
      <c r="AJ1602" s="153"/>
      <c r="AK1602" s="153"/>
      <c r="AL1602" s="153"/>
      <c r="AM1602" s="153"/>
      <c r="AN1602" s="153"/>
      <c r="AO1602" s="153"/>
      <c r="AP1602" s="153">
        <v>10</v>
      </c>
      <c r="AQ1602" s="153"/>
      <c r="AR1602" s="153"/>
      <c r="AS1602" s="153"/>
      <c r="AT1602" s="153"/>
      <c r="AU1602" s="153"/>
      <c r="AV1602" s="153"/>
      <c r="AW1602" s="153"/>
      <c r="AX1602" s="153"/>
      <c r="AY1602" s="153"/>
      <c r="AZ1602" s="153">
        <v>40</v>
      </c>
      <c r="BA1602" s="153"/>
      <c r="BB1602" s="153"/>
      <c r="BC1602" s="153"/>
      <c r="BD1602" s="153"/>
      <c r="BE1602" s="153"/>
      <c r="BF1602" s="153"/>
      <c r="BG1602" s="223">
        <f t="shared" si="659"/>
        <v>180</v>
      </c>
      <c r="BH1602" s="224">
        <f t="shared" si="660"/>
        <v>3</v>
      </c>
      <c r="BI1602" s="225">
        <f t="shared" si="661"/>
        <v>2.16666666666667</v>
      </c>
      <c r="BJ1602" s="225">
        <f t="shared" si="662"/>
        <v>72.2222222222222</v>
      </c>
      <c r="BK1602" s="226">
        <f t="shared" si="663"/>
        <v>118.076923076923</v>
      </c>
      <c r="BL1602" s="226">
        <f t="shared" si="664"/>
        <v>100</v>
      </c>
      <c r="BM1602" s="226">
        <f t="shared" si="669"/>
        <v>85.2777777777778</v>
      </c>
      <c r="BN1602" s="237">
        <f t="shared" si="665"/>
        <v>0.166666666666667</v>
      </c>
      <c r="BO1602" s="237">
        <f t="shared" si="666"/>
        <v>680</v>
      </c>
      <c r="BP1602" s="237">
        <f t="shared" si="667"/>
        <v>0.666666666666667</v>
      </c>
      <c r="BQ1602" s="238">
        <f t="shared" si="668"/>
        <v>160</v>
      </c>
      <c r="BR1602" s="140"/>
      <c r="BS1602" s="140"/>
      <c r="BT1602" s="140"/>
      <c r="BU1602" s="141"/>
      <c r="BV1602" s="140"/>
      <c r="BW1602" s="153">
        <f t="shared" si="650"/>
        <v>614</v>
      </c>
    </row>
    <row r="1603" s="129" customFormat="1" spans="1:75">
      <c r="A1603" s="170">
        <v>1658</v>
      </c>
      <c r="B1603" s="171">
        <v>46075</v>
      </c>
      <c r="C1603" s="153" t="s">
        <v>97</v>
      </c>
      <c r="D1603" s="130" t="str">
        <f t="shared" si="656"/>
        <v>HO</v>
      </c>
      <c r="E1603" s="172" t="s">
        <v>170</v>
      </c>
      <c r="F1603" s="172" t="s">
        <v>160</v>
      </c>
      <c r="G1603" s="173" t="s">
        <v>173</v>
      </c>
      <c r="H1603" s="173"/>
      <c r="I1603" s="173"/>
      <c r="J1603" s="105">
        <v>104249</v>
      </c>
      <c r="K1603" s="197" t="str">
        <f>VLOOKUP(J1603,'[3]Item List (3)'!A$1:B$110000,2,FALSE)</f>
        <v>IW. BDA-4003</v>
      </c>
      <c r="L1603" s="105">
        <v>251207010</v>
      </c>
      <c r="M1603" s="198" t="str">
        <f>IF((LEFT(J1603))="2",$L$2,$J$2)</f>
        <v>IR</v>
      </c>
      <c r="N1603" s="153">
        <v>15</v>
      </c>
      <c r="O1603" s="199">
        <f t="shared" si="657"/>
        <v>240</v>
      </c>
      <c r="P1603" s="153"/>
      <c r="Q1603" s="153">
        <v>346</v>
      </c>
      <c r="R1603" s="153"/>
      <c r="S1603" s="153"/>
      <c r="T1603" s="153"/>
      <c r="U1603" s="209">
        <f t="shared" si="658"/>
        <v>346</v>
      </c>
      <c r="V1603" s="153">
        <v>120</v>
      </c>
      <c r="W1603" s="153">
        <v>180</v>
      </c>
      <c r="X1603" s="153"/>
      <c r="Y1603" s="153"/>
      <c r="Z1603" s="153"/>
      <c r="AA1603" s="153"/>
      <c r="AB1603" s="153"/>
      <c r="AC1603" s="153"/>
      <c r="AD1603" s="153"/>
      <c r="AE1603" s="153"/>
      <c r="AF1603" s="153"/>
      <c r="AG1603" s="153"/>
      <c r="AH1603" s="153"/>
      <c r="AI1603" s="153"/>
      <c r="AJ1603" s="153"/>
      <c r="AK1603" s="153"/>
      <c r="AL1603" s="153"/>
      <c r="AM1603" s="153"/>
      <c r="AN1603" s="153"/>
      <c r="AO1603" s="153"/>
      <c r="AP1603" s="153"/>
      <c r="AQ1603" s="153"/>
      <c r="AR1603" s="153"/>
      <c r="AS1603" s="153"/>
      <c r="AT1603" s="153"/>
      <c r="AU1603" s="153"/>
      <c r="AV1603" s="153"/>
      <c r="AW1603" s="153"/>
      <c r="AX1603" s="153"/>
      <c r="AY1603" s="153"/>
      <c r="AZ1603" s="153"/>
      <c r="BA1603" s="153"/>
      <c r="BB1603" s="153"/>
      <c r="BC1603" s="153"/>
      <c r="BD1603" s="153"/>
      <c r="BE1603" s="153"/>
      <c r="BF1603" s="153"/>
      <c r="BG1603" s="223">
        <f t="shared" si="659"/>
        <v>300</v>
      </c>
      <c r="BH1603" s="224">
        <f t="shared" si="660"/>
        <v>5</v>
      </c>
      <c r="BI1603" s="225">
        <f t="shared" si="661"/>
        <v>2</v>
      </c>
      <c r="BJ1603" s="225">
        <f t="shared" si="662"/>
        <v>40</v>
      </c>
      <c r="BK1603" s="226">
        <f t="shared" si="663"/>
        <v>72.0833333333333</v>
      </c>
      <c r="BL1603" s="226">
        <f t="shared" si="664"/>
        <v>100</v>
      </c>
      <c r="BM1603" s="226">
        <f t="shared" si="669"/>
        <v>28.8333333333333</v>
      </c>
      <c r="BN1603" s="237">
        <f t="shared" si="665"/>
        <v>3</v>
      </c>
      <c r="BO1603" s="237">
        <f t="shared" si="666"/>
        <v>480</v>
      </c>
      <c r="BP1603" s="237">
        <f t="shared" si="667"/>
        <v>0</v>
      </c>
      <c r="BQ1603" s="238">
        <f t="shared" si="668"/>
        <v>0</v>
      </c>
      <c r="BR1603" s="140"/>
      <c r="BS1603" s="140"/>
      <c r="BT1603" s="140"/>
      <c r="BU1603" s="141"/>
      <c r="BV1603" s="140"/>
      <c r="BW1603" s="153">
        <f t="shared" si="650"/>
        <v>0</v>
      </c>
    </row>
    <row r="1604" s="129" customFormat="1" spans="1:75">
      <c r="A1604" s="170">
        <v>1659</v>
      </c>
      <c r="B1604" s="171">
        <v>46075</v>
      </c>
      <c r="C1604" s="153" t="s">
        <v>99</v>
      </c>
      <c r="D1604" s="130" t="str">
        <f t="shared" si="656"/>
        <v>HO</v>
      </c>
      <c r="E1604" s="172" t="s">
        <v>170</v>
      </c>
      <c r="F1604" s="172" t="s">
        <v>160</v>
      </c>
      <c r="G1604" s="173" t="s">
        <v>188</v>
      </c>
      <c r="H1604" s="173" t="s">
        <v>168</v>
      </c>
      <c r="I1604" s="173" t="s">
        <v>161</v>
      </c>
      <c r="J1604" s="105">
        <v>104249</v>
      </c>
      <c r="K1604" s="197" t="str">
        <f>VLOOKUP(J1604,'[3]Item List (3)'!A$1:B$110000,2,FALSE)</f>
        <v>IW. BDA-4003</v>
      </c>
      <c r="L1604" s="105">
        <v>251207010</v>
      </c>
      <c r="M1604" s="198" t="str">
        <f>IF((LEFT(J1604))="2",$L$2,$J$2)</f>
        <v>IR</v>
      </c>
      <c r="N1604" s="153">
        <v>15</v>
      </c>
      <c r="O1604" s="199">
        <f t="shared" si="657"/>
        <v>240</v>
      </c>
      <c r="P1604" s="153">
        <v>1</v>
      </c>
      <c r="Q1604" s="153">
        <v>1689</v>
      </c>
      <c r="R1604" s="153"/>
      <c r="S1604" s="153"/>
      <c r="T1604" s="153"/>
      <c r="U1604" s="209">
        <f t="shared" si="658"/>
        <v>1689</v>
      </c>
      <c r="V1604" s="153">
        <v>435</v>
      </c>
      <c r="W1604" s="153"/>
      <c r="X1604" s="153"/>
      <c r="Y1604" s="153"/>
      <c r="Z1604" s="153"/>
      <c r="AA1604" s="153"/>
      <c r="AB1604" s="153"/>
      <c r="AC1604" s="153"/>
      <c r="AD1604" s="153"/>
      <c r="AE1604" s="153"/>
      <c r="AF1604" s="153"/>
      <c r="AG1604" s="153"/>
      <c r="AH1604" s="153"/>
      <c r="AI1604" s="153"/>
      <c r="AJ1604" s="153"/>
      <c r="AK1604" s="153"/>
      <c r="AL1604" s="153"/>
      <c r="AM1604" s="153"/>
      <c r="AN1604" s="153"/>
      <c r="AO1604" s="153"/>
      <c r="AP1604" s="153">
        <v>30</v>
      </c>
      <c r="AQ1604" s="153"/>
      <c r="AR1604" s="153"/>
      <c r="AS1604" s="153"/>
      <c r="AT1604" s="153"/>
      <c r="AU1604" s="153"/>
      <c r="AV1604" s="153"/>
      <c r="AW1604" s="153"/>
      <c r="AX1604" s="153"/>
      <c r="AY1604" s="153"/>
      <c r="AZ1604" s="153">
        <v>15</v>
      </c>
      <c r="BA1604" s="153"/>
      <c r="BB1604" s="153"/>
      <c r="BC1604" s="153"/>
      <c r="BD1604" s="153"/>
      <c r="BE1604" s="153"/>
      <c r="BF1604" s="153"/>
      <c r="BG1604" s="223">
        <f t="shared" si="659"/>
        <v>480</v>
      </c>
      <c r="BH1604" s="224">
        <f t="shared" si="660"/>
        <v>8</v>
      </c>
      <c r="BI1604" s="225">
        <f t="shared" si="661"/>
        <v>7.25</v>
      </c>
      <c r="BJ1604" s="225">
        <f t="shared" si="662"/>
        <v>90.625</v>
      </c>
      <c r="BK1604" s="226">
        <f t="shared" si="663"/>
        <v>97.0689655172414</v>
      </c>
      <c r="BL1604" s="226">
        <f t="shared" si="664"/>
        <v>100</v>
      </c>
      <c r="BM1604" s="226">
        <f t="shared" si="669"/>
        <v>87.96875</v>
      </c>
      <c r="BN1604" s="237">
        <f t="shared" si="665"/>
        <v>0.5</v>
      </c>
      <c r="BO1604" s="237">
        <f t="shared" si="666"/>
        <v>1800</v>
      </c>
      <c r="BP1604" s="237">
        <f t="shared" si="667"/>
        <v>0.25</v>
      </c>
      <c r="BQ1604" s="238">
        <f t="shared" si="668"/>
        <v>60</v>
      </c>
      <c r="BR1604" s="140"/>
      <c r="BS1604" s="140"/>
      <c r="BT1604" s="140"/>
      <c r="BU1604" s="141"/>
      <c r="BV1604" s="140"/>
      <c r="BW1604" s="153">
        <f t="shared" si="650"/>
        <v>1689</v>
      </c>
    </row>
    <row r="1605" s="129" customFormat="1" spans="1:75">
      <c r="A1605" s="170">
        <v>1660</v>
      </c>
      <c r="B1605" s="171">
        <v>46075</v>
      </c>
      <c r="C1605" s="153" t="s">
        <v>97</v>
      </c>
      <c r="D1605" s="130" t="str">
        <f t="shared" si="656"/>
        <v>HO</v>
      </c>
      <c r="E1605" s="172" t="s">
        <v>172</v>
      </c>
      <c r="F1605" s="172" t="s">
        <v>160</v>
      </c>
      <c r="G1605" s="173" t="s">
        <v>224</v>
      </c>
      <c r="H1605" s="173"/>
      <c r="I1605" s="173"/>
      <c r="J1605" s="105">
        <v>208299</v>
      </c>
      <c r="K1605" s="197" t="str">
        <f>VLOOKUP(J1605,'[3]Item List (3)'!A$1:B$110000,2,FALSE)</f>
        <v>OR.9916 </v>
      </c>
      <c r="L1605" s="105">
        <v>260106007</v>
      </c>
      <c r="M1605" s="198" t="str">
        <f>IF((LEFT(J1605))="2",$L$2,$J$2)</f>
        <v>OR</v>
      </c>
      <c r="N1605" s="153">
        <v>15</v>
      </c>
      <c r="O1605" s="199">
        <f t="shared" si="657"/>
        <v>240</v>
      </c>
      <c r="P1605" s="153">
        <v>1</v>
      </c>
      <c r="Q1605" s="153">
        <v>180</v>
      </c>
      <c r="R1605" s="153"/>
      <c r="S1605" s="153"/>
      <c r="T1605" s="153"/>
      <c r="U1605" s="209">
        <f t="shared" si="658"/>
        <v>180</v>
      </c>
      <c r="V1605" s="153">
        <v>50</v>
      </c>
      <c r="W1605" s="153"/>
      <c r="X1605" s="153"/>
      <c r="Y1605" s="153"/>
      <c r="Z1605" s="153"/>
      <c r="AA1605" s="153"/>
      <c r="AB1605" s="153"/>
      <c r="AC1605" s="153"/>
      <c r="AD1605" s="153"/>
      <c r="AE1605" s="153"/>
      <c r="AF1605" s="153"/>
      <c r="AG1605" s="153"/>
      <c r="AH1605" s="153"/>
      <c r="AI1605" s="153"/>
      <c r="AJ1605" s="153"/>
      <c r="AK1605" s="153"/>
      <c r="AL1605" s="153"/>
      <c r="AM1605" s="153"/>
      <c r="AN1605" s="153">
        <v>390</v>
      </c>
      <c r="AO1605" s="153"/>
      <c r="AP1605" s="153"/>
      <c r="AQ1605" s="153"/>
      <c r="AR1605" s="153"/>
      <c r="AS1605" s="153"/>
      <c r="AT1605" s="153"/>
      <c r="AU1605" s="153"/>
      <c r="AV1605" s="153"/>
      <c r="AW1605" s="153"/>
      <c r="AX1605" s="153"/>
      <c r="AY1605" s="153"/>
      <c r="AZ1605" s="153">
        <v>40</v>
      </c>
      <c r="BA1605" s="153"/>
      <c r="BB1605" s="153"/>
      <c r="BC1605" s="153"/>
      <c r="BD1605" s="153"/>
      <c r="BE1605" s="153"/>
      <c r="BF1605" s="153"/>
      <c r="BG1605" s="223">
        <f t="shared" si="659"/>
        <v>480</v>
      </c>
      <c r="BH1605" s="224">
        <f t="shared" si="660"/>
        <v>8</v>
      </c>
      <c r="BI1605" s="225">
        <f t="shared" si="661"/>
        <v>0.833333333333333</v>
      </c>
      <c r="BJ1605" s="225">
        <f t="shared" si="662"/>
        <v>10.4166666666667</v>
      </c>
      <c r="BK1605" s="226">
        <f t="shared" si="663"/>
        <v>90</v>
      </c>
      <c r="BL1605" s="226">
        <f t="shared" si="664"/>
        <v>100</v>
      </c>
      <c r="BM1605" s="226">
        <f t="shared" si="669"/>
        <v>9.375</v>
      </c>
      <c r="BN1605" s="237">
        <f t="shared" si="665"/>
        <v>0</v>
      </c>
      <c r="BO1605" s="237">
        <f t="shared" si="666"/>
        <v>1920</v>
      </c>
      <c r="BP1605" s="237">
        <f t="shared" si="667"/>
        <v>7.16666666666667</v>
      </c>
      <c r="BQ1605" s="238">
        <f t="shared" si="668"/>
        <v>1720</v>
      </c>
      <c r="BR1605" s="140"/>
      <c r="BS1605" s="140"/>
      <c r="BT1605" s="140"/>
      <c r="BU1605" s="141"/>
      <c r="BV1605" s="140"/>
      <c r="BW1605" s="153">
        <f t="shared" si="650"/>
        <v>180</v>
      </c>
    </row>
    <row r="1606" s="129" customFormat="1" spans="1:75">
      <c r="A1606" s="170">
        <v>1661</v>
      </c>
      <c r="B1606" s="171">
        <v>46075</v>
      </c>
      <c r="C1606" s="153" t="s">
        <v>99</v>
      </c>
      <c r="D1606" s="130" t="str">
        <f t="shared" si="656"/>
        <v>HO</v>
      </c>
      <c r="E1606" s="172" t="s">
        <v>172</v>
      </c>
      <c r="F1606" s="172" t="s">
        <v>160</v>
      </c>
      <c r="G1606" s="173" t="s">
        <v>168</v>
      </c>
      <c r="H1606" s="173" t="s">
        <v>161</v>
      </c>
      <c r="I1606" s="173"/>
      <c r="J1606" s="105">
        <v>208299</v>
      </c>
      <c r="K1606" s="197" t="str">
        <f>VLOOKUP(J1606,'[3]Item List (3)'!A$1:B$110000,2,FALSE)</f>
        <v>OR.9916 </v>
      </c>
      <c r="L1606" s="105">
        <v>260106007</v>
      </c>
      <c r="M1606" s="198" t="str">
        <f>IF((LEFT(J1606))="2",$L$2,$J$2)</f>
        <v>OR</v>
      </c>
      <c r="N1606" s="153">
        <v>15</v>
      </c>
      <c r="O1606" s="199">
        <f t="shared" si="657"/>
        <v>240</v>
      </c>
      <c r="P1606" s="153">
        <v>1</v>
      </c>
      <c r="Q1606" s="153">
        <v>1690</v>
      </c>
      <c r="R1606" s="153"/>
      <c r="S1606" s="153"/>
      <c r="T1606" s="153"/>
      <c r="U1606" s="209">
        <f t="shared" si="658"/>
        <v>1690</v>
      </c>
      <c r="V1606" s="153">
        <v>435</v>
      </c>
      <c r="W1606" s="153"/>
      <c r="X1606" s="153"/>
      <c r="Y1606" s="153"/>
      <c r="Z1606" s="153"/>
      <c r="AA1606" s="153"/>
      <c r="AB1606" s="153"/>
      <c r="AC1606" s="153"/>
      <c r="AD1606" s="153"/>
      <c r="AE1606" s="153"/>
      <c r="AF1606" s="153"/>
      <c r="AG1606" s="153"/>
      <c r="AH1606" s="153"/>
      <c r="AI1606" s="153"/>
      <c r="AJ1606" s="153"/>
      <c r="AK1606" s="153"/>
      <c r="AL1606" s="153"/>
      <c r="AM1606" s="153"/>
      <c r="AN1606" s="153"/>
      <c r="AO1606" s="153"/>
      <c r="AP1606" s="153">
        <v>30</v>
      </c>
      <c r="AQ1606" s="153"/>
      <c r="AR1606" s="153"/>
      <c r="AS1606" s="153"/>
      <c r="AT1606" s="153"/>
      <c r="AU1606" s="153"/>
      <c r="AV1606" s="153"/>
      <c r="AW1606" s="153"/>
      <c r="AX1606" s="153"/>
      <c r="AY1606" s="153"/>
      <c r="AZ1606" s="153">
        <v>15</v>
      </c>
      <c r="BA1606" s="153"/>
      <c r="BB1606" s="153"/>
      <c r="BC1606" s="153"/>
      <c r="BD1606" s="153"/>
      <c r="BE1606" s="153"/>
      <c r="BF1606" s="153"/>
      <c r="BG1606" s="223">
        <f t="shared" si="659"/>
        <v>480</v>
      </c>
      <c r="BH1606" s="224">
        <f t="shared" si="660"/>
        <v>8</v>
      </c>
      <c r="BI1606" s="225">
        <f t="shared" si="661"/>
        <v>7.25</v>
      </c>
      <c r="BJ1606" s="225">
        <f t="shared" si="662"/>
        <v>90.625</v>
      </c>
      <c r="BK1606" s="226">
        <f t="shared" si="663"/>
        <v>97.1264367816092</v>
      </c>
      <c r="BL1606" s="226">
        <f t="shared" si="664"/>
        <v>100</v>
      </c>
      <c r="BM1606" s="226">
        <f t="shared" si="669"/>
        <v>88.0208333333333</v>
      </c>
      <c r="BN1606" s="237">
        <f t="shared" si="665"/>
        <v>0.5</v>
      </c>
      <c r="BO1606" s="237">
        <f t="shared" si="666"/>
        <v>1800</v>
      </c>
      <c r="BP1606" s="237">
        <f t="shared" si="667"/>
        <v>0.25</v>
      </c>
      <c r="BQ1606" s="238">
        <f t="shared" si="668"/>
        <v>60</v>
      </c>
      <c r="BR1606" s="140"/>
      <c r="BS1606" s="140"/>
      <c r="BT1606" s="140"/>
      <c r="BU1606" s="141"/>
      <c r="BV1606" s="140"/>
      <c r="BW1606" s="153">
        <f t="shared" si="650"/>
        <v>1690</v>
      </c>
    </row>
    <row r="1607" s="129" customFormat="1" spans="1:75">
      <c r="A1607" s="170">
        <v>1662</v>
      </c>
      <c r="B1607" s="171">
        <v>46075</v>
      </c>
      <c r="C1607" s="153" t="s">
        <v>97</v>
      </c>
      <c r="D1607" s="130" t="str">
        <f t="shared" si="656"/>
        <v>HO</v>
      </c>
      <c r="E1607" s="172" t="s">
        <v>174</v>
      </c>
      <c r="F1607" s="172" t="s">
        <v>160</v>
      </c>
      <c r="G1607" s="173" t="s">
        <v>166</v>
      </c>
      <c r="H1607" s="173"/>
      <c r="I1607" s="173"/>
      <c r="J1607" s="105">
        <v>100742</v>
      </c>
      <c r="K1607" s="197" t="str">
        <f>VLOOKUP(J1607,'[3]Item List (3)'!A$1:B$110000,2,FALSE)</f>
        <v>IR.IR 32X41X28 </v>
      </c>
      <c r="L1607" s="105">
        <v>260127002</v>
      </c>
      <c r="M1607" s="198" t="str">
        <f>IF((LEFT(J1607))="2",$L$2,$J$2)</f>
        <v>IR</v>
      </c>
      <c r="N1607" s="153">
        <v>25</v>
      </c>
      <c r="O1607" s="199">
        <f t="shared" si="657"/>
        <v>144</v>
      </c>
      <c r="P1607" s="153">
        <v>1</v>
      </c>
      <c r="Q1607" s="153">
        <v>705</v>
      </c>
      <c r="R1607" s="153"/>
      <c r="S1607" s="153"/>
      <c r="T1607" s="153"/>
      <c r="U1607" s="209">
        <f t="shared" si="658"/>
        <v>705</v>
      </c>
      <c r="V1607" s="153">
        <v>310</v>
      </c>
      <c r="W1607" s="153"/>
      <c r="X1607" s="153"/>
      <c r="Y1607" s="153"/>
      <c r="Z1607" s="153"/>
      <c r="AA1607" s="153"/>
      <c r="AB1607" s="153"/>
      <c r="AC1607" s="153"/>
      <c r="AD1607" s="153"/>
      <c r="AE1607" s="153"/>
      <c r="AF1607" s="153"/>
      <c r="AG1607" s="153"/>
      <c r="AH1607" s="153"/>
      <c r="AI1607" s="153"/>
      <c r="AJ1607" s="153"/>
      <c r="AK1607" s="153"/>
      <c r="AL1607" s="153"/>
      <c r="AM1607" s="153"/>
      <c r="AN1607" s="153">
        <v>120</v>
      </c>
      <c r="AO1607" s="153"/>
      <c r="AP1607" s="153">
        <v>10</v>
      </c>
      <c r="AQ1607" s="153"/>
      <c r="AR1607" s="153"/>
      <c r="AS1607" s="153"/>
      <c r="AT1607" s="153"/>
      <c r="AU1607" s="153"/>
      <c r="AV1607" s="153"/>
      <c r="AW1607" s="153"/>
      <c r="AX1607" s="153"/>
      <c r="AY1607" s="153"/>
      <c r="AZ1607" s="153">
        <v>40</v>
      </c>
      <c r="BA1607" s="153"/>
      <c r="BB1607" s="153"/>
      <c r="BC1607" s="153"/>
      <c r="BD1607" s="153"/>
      <c r="BE1607" s="153"/>
      <c r="BF1607" s="153"/>
      <c r="BG1607" s="223">
        <f t="shared" si="659"/>
        <v>480</v>
      </c>
      <c r="BH1607" s="224">
        <f t="shared" si="660"/>
        <v>8</v>
      </c>
      <c r="BI1607" s="225">
        <f t="shared" si="661"/>
        <v>5.16666666666667</v>
      </c>
      <c r="BJ1607" s="225">
        <f t="shared" si="662"/>
        <v>64.5833333333333</v>
      </c>
      <c r="BK1607" s="226">
        <f t="shared" si="663"/>
        <v>94.7580645161291</v>
      </c>
      <c r="BL1607" s="226">
        <f t="shared" si="664"/>
        <v>100</v>
      </c>
      <c r="BM1607" s="226">
        <f t="shared" si="669"/>
        <v>61.1979166666667</v>
      </c>
      <c r="BN1607" s="237">
        <f t="shared" si="665"/>
        <v>0.166666666666667</v>
      </c>
      <c r="BO1607" s="237">
        <f t="shared" si="666"/>
        <v>1128</v>
      </c>
      <c r="BP1607" s="237">
        <f t="shared" si="667"/>
        <v>2.66666666666667</v>
      </c>
      <c r="BQ1607" s="238">
        <f t="shared" si="668"/>
        <v>384</v>
      </c>
      <c r="BR1607" s="140"/>
      <c r="BS1607" s="140"/>
      <c r="BT1607" s="140"/>
      <c r="BU1607" s="141"/>
      <c r="BV1607" s="140"/>
      <c r="BW1607" s="153">
        <f t="shared" si="650"/>
        <v>705</v>
      </c>
    </row>
    <row r="1608" s="129" customFormat="1" spans="1:75">
      <c r="A1608" s="170">
        <v>1663</v>
      </c>
      <c r="B1608" s="171">
        <v>46075</v>
      </c>
      <c r="C1608" s="153" t="s">
        <v>99</v>
      </c>
      <c r="D1608" s="130" t="str">
        <f t="shared" si="656"/>
        <v>HO</v>
      </c>
      <c r="E1608" s="172" t="s">
        <v>174</v>
      </c>
      <c r="F1608" s="172" t="s">
        <v>160</v>
      </c>
      <c r="G1608" s="173" t="s">
        <v>161</v>
      </c>
      <c r="H1608" s="173" t="s">
        <v>180</v>
      </c>
      <c r="I1608" s="173"/>
      <c r="J1608" s="105">
        <v>100742</v>
      </c>
      <c r="K1608" s="197" t="str">
        <f>VLOOKUP(J1608,'[3]Item List (3)'!A$1:B$110000,2,FALSE)</f>
        <v>IR.IR 32X41X28 </v>
      </c>
      <c r="L1608" s="105">
        <v>260127002</v>
      </c>
      <c r="M1608" s="198" t="str">
        <f>IF((LEFT(J1608))="2",$L$2,$J$2)</f>
        <v>IR</v>
      </c>
      <c r="N1608" s="153">
        <v>25</v>
      </c>
      <c r="O1608" s="199">
        <f t="shared" si="657"/>
        <v>144</v>
      </c>
      <c r="P1608" s="153">
        <v>1</v>
      </c>
      <c r="Q1608" s="153">
        <v>796</v>
      </c>
      <c r="R1608" s="153"/>
      <c r="S1608" s="153"/>
      <c r="T1608" s="153"/>
      <c r="U1608" s="209">
        <f t="shared" si="658"/>
        <v>796</v>
      </c>
      <c r="V1608" s="153">
        <v>345</v>
      </c>
      <c r="W1608" s="153"/>
      <c r="X1608" s="153">
        <v>20</v>
      </c>
      <c r="Y1608" s="153"/>
      <c r="Z1608" s="153"/>
      <c r="AA1608" s="153"/>
      <c r="AB1608" s="153"/>
      <c r="AC1608" s="153"/>
      <c r="AD1608" s="153"/>
      <c r="AE1608" s="153"/>
      <c r="AF1608" s="153"/>
      <c r="AG1608" s="153"/>
      <c r="AH1608" s="153"/>
      <c r="AI1608" s="153"/>
      <c r="AJ1608" s="153"/>
      <c r="AK1608" s="153"/>
      <c r="AL1608" s="153"/>
      <c r="AM1608" s="153"/>
      <c r="AN1608" s="153">
        <v>25</v>
      </c>
      <c r="AO1608" s="153"/>
      <c r="AP1608" s="153">
        <v>20</v>
      </c>
      <c r="AQ1608" s="153"/>
      <c r="AR1608" s="153">
        <v>30</v>
      </c>
      <c r="AS1608" s="153"/>
      <c r="AT1608" s="153"/>
      <c r="AU1608" s="153"/>
      <c r="AV1608" s="153"/>
      <c r="AW1608" s="153"/>
      <c r="AX1608" s="153"/>
      <c r="AY1608" s="153"/>
      <c r="AZ1608" s="153">
        <v>15</v>
      </c>
      <c r="BA1608" s="153"/>
      <c r="BB1608" s="153"/>
      <c r="BC1608" s="153">
        <v>25</v>
      </c>
      <c r="BD1608" s="153"/>
      <c r="BE1608" s="153"/>
      <c r="BF1608" s="153"/>
      <c r="BG1608" s="223">
        <f t="shared" si="659"/>
        <v>480</v>
      </c>
      <c r="BH1608" s="224">
        <f t="shared" si="660"/>
        <v>8</v>
      </c>
      <c r="BI1608" s="225">
        <f t="shared" si="661"/>
        <v>5.75</v>
      </c>
      <c r="BJ1608" s="225">
        <f t="shared" si="662"/>
        <v>71.875</v>
      </c>
      <c r="BK1608" s="226">
        <f t="shared" si="663"/>
        <v>96.1352657004831</v>
      </c>
      <c r="BL1608" s="226">
        <f t="shared" si="664"/>
        <v>100</v>
      </c>
      <c r="BM1608" s="226">
        <f t="shared" si="669"/>
        <v>69.0972222222222</v>
      </c>
      <c r="BN1608" s="237">
        <f t="shared" si="665"/>
        <v>0.333333333333333</v>
      </c>
      <c r="BO1608" s="237">
        <f t="shared" si="666"/>
        <v>1104</v>
      </c>
      <c r="BP1608" s="237">
        <f t="shared" si="667"/>
        <v>1.91666666666667</v>
      </c>
      <c r="BQ1608" s="238">
        <f t="shared" si="668"/>
        <v>276</v>
      </c>
      <c r="BR1608" s="140"/>
      <c r="BS1608" s="140"/>
      <c r="BT1608" s="140"/>
      <c r="BU1608" s="141"/>
      <c r="BV1608" s="140"/>
      <c r="BW1608" s="153">
        <f t="shared" ref="BW1608:BW1671" si="670">Q1608*P1608</f>
        <v>796</v>
      </c>
    </row>
    <row r="1609" s="129" customFormat="1" spans="1:75">
      <c r="A1609" s="170">
        <v>1664</v>
      </c>
      <c r="B1609" s="171">
        <v>46075</v>
      </c>
      <c r="C1609" s="153" t="s">
        <v>97</v>
      </c>
      <c r="D1609" s="130" t="str">
        <f t="shared" si="656"/>
        <v>HO</v>
      </c>
      <c r="E1609" s="172" t="s">
        <v>175</v>
      </c>
      <c r="F1609" s="172" t="s">
        <v>160</v>
      </c>
      <c r="G1609" s="173" t="s">
        <v>166</v>
      </c>
      <c r="H1609" s="173" t="s">
        <v>107</v>
      </c>
      <c r="I1609" s="173"/>
      <c r="J1609" s="105">
        <v>200827.1</v>
      </c>
      <c r="K1609" s="197" t="str">
        <f>VLOOKUP(J1609,'[3]Item List (3)'!A$1:B$110000,2,FALSE)</f>
        <v>MNA.OR 4020 </v>
      </c>
      <c r="L1609" s="105">
        <v>260201001</v>
      </c>
      <c r="M1609" s="198" t="str">
        <f>IF((LEFT(J1609))="2",$L$2,$J$2)</f>
        <v>OR</v>
      </c>
      <c r="N1609" s="153">
        <v>15</v>
      </c>
      <c r="O1609" s="199">
        <f t="shared" si="657"/>
        <v>240</v>
      </c>
      <c r="P1609" s="153">
        <v>1</v>
      </c>
      <c r="Q1609" s="153">
        <v>1150</v>
      </c>
      <c r="R1609" s="153"/>
      <c r="S1609" s="153"/>
      <c r="T1609" s="153"/>
      <c r="U1609" s="209">
        <f t="shared" si="658"/>
        <v>1150</v>
      </c>
      <c r="V1609" s="153">
        <v>310</v>
      </c>
      <c r="W1609" s="153"/>
      <c r="X1609" s="153">
        <v>120</v>
      </c>
      <c r="Y1609" s="153"/>
      <c r="Z1609" s="153"/>
      <c r="AA1609" s="153"/>
      <c r="AB1609" s="153"/>
      <c r="AC1609" s="153"/>
      <c r="AD1609" s="153"/>
      <c r="AE1609" s="153"/>
      <c r="AF1609" s="153"/>
      <c r="AG1609" s="153"/>
      <c r="AH1609" s="153"/>
      <c r="AI1609" s="153"/>
      <c r="AJ1609" s="153"/>
      <c r="AK1609" s="153"/>
      <c r="AL1609" s="153"/>
      <c r="AM1609" s="153"/>
      <c r="AN1609" s="153"/>
      <c r="AO1609" s="153"/>
      <c r="AP1609" s="153">
        <v>10</v>
      </c>
      <c r="AQ1609" s="153"/>
      <c r="AR1609" s="153"/>
      <c r="AS1609" s="153"/>
      <c r="AT1609" s="153"/>
      <c r="AU1609" s="153"/>
      <c r="AV1609" s="153"/>
      <c r="AW1609" s="153"/>
      <c r="AX1609" s="153"/>
      <c r="AY1609" s="153"/>
      <c r="AZ1609" s="153">
        <v>40</v>
      </c>
      <c r="BA1609" s="153"/>
      <c r="BB1609" s="153"/>
      <c r="BC1609" s="153"/>
      <c r="BD1609" s="153"/>
      <c r="BE1609" s="153"/>
      <c r="BF1609" s="153"/>
      <c r="BG1609" s="223">
        <f t="shared" si="659"/>
        <v>480</v>
      </c>
      <c r="BH1609" s="224">
        <f t="shared" si="660"/>
        <v>8</v>
      </c>
      <c r="BI1609" s="225">
        <f t="shared" si="661"/>
        <v>5.16666666666667</v>
      </c>
      <c r="BJ1609" s="225">
        <f t="shared" si="662"/>
        <v>64.5833333333333</v>
      </c>
      <c r="BK1609" s="226">
        <f t="shared" si="663"/>
        <v>92.741935483871</v>
      </c>
      <c r="BL1609" s="226">
        <f t="shared" si="664"/>
        <v>100</v>
      </c>
      <c r="BM1609" s="226">
        <f t="shared" si="669"/>
        <v>59.8958333333333</v>
      </c>
      <c r="BN1609" s="237">
        <f t="shared" si="665"/>
        <v>0.166666666666667</v>
      </c>
      <c r="BO1609" s="237">
        <f t="shared" si="666"/>
        <v>1880</v>
      </c>
      <c r="BP1609" s="237">
        <f t="shared" si="667"/>
        <v>2.66666666666667</v>
      </c>
      <c r="BQ1609" s="238">
        <f t="shared" si="668"/>
        <v>640</v>
      </c>
      <c r="BR1609" s="140"/>
      <c r="BS1609" s="140"/>
      <c r="BT1609" s="140"/>
      <c r="BU1609" s="141"/>
      <c r="BV1609" s="140"/>
      <c r="BW1609" s="153">
        <f t="shared" si="670"/>
        <v>1150</v>
      </c>
    </row>
    <row r="1610" s="129" customFormat="1" spans="1:75">
      <c r="A1610" s="170">
        <v>1665</v>
      </c>
      <c r="B1610" s="171">
        <v>46075</v>
      </c>
      <c r="C1610" s="153" t="s">
        <v>99</v>
      </c>
      <c r="D1610" s="130" t="str">
        <f t="shared" si="656"/>
        <v>HO</v>
      </c>
      <c r="E1610" s="172" t="s">
        <v>175</v>
      </c>
      <c r="F1610" s="172" t="s">
        <v>160</v>
      </c>
      <c r="G1610" s="173" t="s">
        <v>161</v>
      </c>
      <c r="H1610" s="173"/>
      <c r="I1610" s="173"/>
      <c r="J1610" s="105">
        <v>200827.1</v>
      </c>
      <c r="K1610" s="197" t="str">
        <f>VLOOKUP(J1610,'[3]Item List (3)'!A$1:B$110000,2,FALSE)</f>
        <v>MNA.OR 4020 </v>
      </c>
      <c r="L1610" s="105">
        <v>260127001</v>
      </c>
      <c r="M1610" s="198" t="str">
        <f>IF((LEFT(J1610))="2",$L$2,$J$2)</f>
        <v>OR</v>
      </c>
      <c r="N1610" s="153">
        <v>15</v>
      </c>
      <c r="O1610" s="199">
        <f t="shared" si="657"/>
        <v>240</v>
      </c>
      <c r="P1610" s="153">
        <v>1</v>
      </c>
      <c r="Q1610" s="153">
        <v>1465</v>
      </c>
      <c r="R1610" s="153"/>
      <c r="S1610" s="153"/>
      <c r="T1610" s="153"/>
      <c r="U1610" s="209">
        <f t="shared" si="658"/>
        <v>1465</v>
      </c>
      <c r="V1610" s="153">
        <v>380</v>
      </c>
      <c r="W1610" s="153"/>
      <c r="X1610" s="153">
        <v>35</v>
      </c>
      <c r="Y1610" s="153"/>
      <c r="Z1610" s="153"/>
      <c r="AA1610" s="153"/>
      <c r="AB1610" s="153"/>
      <c r="AC1610" s="153"/>
      <c r="AD1610" s="153"/>
      <c r="AE1610" s="153"/>
      <c r="AF1610" s="153"/>
      <c r="AG1610" s="153"/>
      <c r="AH1610" s="153"/>
      <c r="AI1610" s="153"/>
      <c r="AJ1610" s="153"/>
      <c r="AK1610" s="153"/>
      <c r="AL1610" s="153"/>
      <c r="AM1610" s="153"/>
      <c r="AN1610" s="153"/>
      <c r="AO1610" s="153"/>
      <c r="AP1610" s="153">
        <v>20</v>
      </c>
      <c r="AQ1610" s="153"/>
      <c r="AR1610" s="153">
        <v>30</v>
      </c>
      <c r="AS1610" s="153"/>
      <c r="AT1610" s="153"/>
      <c r="AU1610" s="153"/>
      <c r="AV1610" s="153"/>
      <c r="AW1610" s="153"/>
      <c r="AX1610" s="153"/>
      <c r="AY1610" s="153"/>
      <c r="AZ1610" s="153">
        <v>15</v>
      </c>
      <c r="BA1610" s="153"/>
      <c r="BB1610" s="153"/>
      <c r="BC1610" s="153"/>
      <c r="BD1610" s="153"/>
      <c r="BE1610" s="153"/>
      <c r="BF1610" s="153"/>
      <c r="BG1610" s="223">
        <f t="shared" si="659"/>
        <v>480</v>
      </c>
      <c r="BH1610" s="224">
        <f t="shared" si="660"/>
        <v>8</v>
      </c>
      <c r="BI1610" s="225">
        <f t="shared" si="661"/>
        <v>6.33333333333333</v>
      </c>
      <c r="BJ1610" s="225">
        <f t="shared" si="662"/>
        <v>79.1666666666667</v>
      </c>
      <c r="BK1610" s="226">
        <f t="shared" si="663"/>
        <v>96.3815789473684</v>
      </c>
      <c r="BL1610" s="226">
        <f t="shared" si="664"/>
        <v>100</v>
      </c>
      <c r="BM1610" s="226">
        <f t="shared" ref="BM1610:BM1640" si="671">IFERROR((((BJ1610*BK1610*BL1610)/1000000)*100),0)</f>
        <v>76.3020833333333</v>
      </c>
      <c r="BN1610" s="237">
        <f t="shared" si="665"/>
        <v>0.333333333333333</v>
      </c>
      <c r="BO1610" s="237">
        <f t="shared" si="666"/>
        <v>1840</v>
      </c>
      <c r="BP1610" s="237">
        <f t="shared" si="667"/>
        <v>1.33333333333333</v>
      </c>
      <c r="BQ1610" s="238">
        <f t="shared" si="668"/>
        <v>320</v>
      </c>
      <c r="BR1610" s="140"/>
      <c r="BS1610" s="140"/>
      <c r="BT1610" s="140"/>
      <c r="BU1610" s="141"/>
      <c r="BV1610" s="140"/>
      <c r="BW1610" s="153">
        <f t="shared" si="670"/>
        <v>1465</v>
      </c>
    </row>
    <row r="1611" s="129" customFormat="1" spans="1:75">
      <c r="A1611" s="170">
        <v>1666</v>
      </c>
      <c r="B1611" s="171">
        <v>46075</v>
      </c>
      <c r="C1611" s="153" t="s">
        <v>97</v>
      </c>
      <c r="D1611" s="130" t="str">
        <f t="shared" si="656"/>
        <v>HO</v>
      </c>
      <c r="E1611" s="172" t="s">
        <v>177</v>
      </c>
      <c r="F1611" s="172" t="s">
        <v>160</v>
      </c>
      <c r="G1611" s="173" t="s">
        <v>171</v>
      </c>
      <c r="H1611" s="173" t="s">
        <v>173</v>
      </c>
      <c r="I1611" s="173"/>
      <c r="J1611" s="105">
        <v>104246</v>
      </c>
      <c r="K1611" s="197" t="str">
        <f>VLOOKUP(J1611,'[3]Item List (3)'!A$1:B$110000,2,FALSE)</f>
        <v>IN. 208</v>
      </c>
      <c r="L1611" s="105">
        <v>260120003</v>
      </c>
      <c r="M1611" s="198" t="str">
        <f>IF((LEFT(J1611))="2",$L$2,$J$2)</f>
        <v>IR</v>
      </c>
      <c r="N1611" s="153">
        <v>20</v>
      </c>
      <c r="O1611" s="199">
        <f t="shared" si="657"/>
        <v>180</v>
      </c>
      <c r="P1611" s="153">
        <v>1</v>
      </c>
      <c r="Q1611" s="153">
        <v>552</v>
      </c>
      <c r="R1611" s="153"/>
      <c r="S1611" s="153"/>
      <c r="T1611" s="153"/>
      <c r="U1611" s="209">
        <f t="shared" si="658"/>
        <v>552</v>
      </c>
      <c r="V1611" s="153">
        <v>185</v>
      </c>
      <c r="W1611" s="153"/>
      <c r="X1611" s="153">
        <v>180</v>
      </c>
      <c r="Y1611" s="153"/>
      <c r="Z1611" s="153"/>
      <c r="AA1611" s="153"/>
      <c r="AB1611" s="153"/>
      <c r="AC1611" s="153"/>
      <c r="AD1611" s="153"/>
      <c r="AE1611" s="153"/>
      <c r="AF1611" s="153"/>
      <c r="AG1611" s="153"/>
      <c r="AH1611" s="153"/>
      <c r="AI1611" s="153"/>
      <c r="AJ1611" s="153"/>
      <c r="AK1611" s="153"/>
      <c r="AL1611" s="153"/>
      <c r="AM1611" s="153"/>
      <c r="AN1611" s="153">
        <v>75</v>
      </c>
      <c r="AO1611" s="153"/>
      <c r="AP1611" s="153"/>
      <c r="AQ1611" s="153"/>
      <c r="AR1611" s="153"/>
      <c r="AS1611" s="153"/>
      <c r="AT1611" s="153"/>
      <c r="AU1611" s="153"/>
      <c r="AV1611" s="153"/>
      <c r="AW1611" s="153"/>
      <c r="AX1611" s="153"/>
      <c r="AY1611" s="153"/>
      <c r="AZ1611" s="153">
        <v>40</v>
      </c>
      <c r="BA1611" s="153"/>
      <c r="BB1611" s="153"/>
      <c r="BC1611" s="153"/>
      <c r="BD1611" s="153"/>
      <c r="BE1611" s="153"/>
      <c r="BF1611" s="153"/>
      <c r="BG1611" s="223">
        <f t="shared" si="659"/>
        <v>480</v>
      </c>
      <c r="BH1611" s="224">
        <f t="shared" si="660"/>
        <v>8</v>
      </c>
      <c r="BI1611" s="225">
        <f t="shared" si="661"/>
        <v>3.08333333333333</v>
      </c>
      <c r="BJ1611" s="225">
        <f t="shared" si="662"/>
        <v>38.5416666666667</v>
      </c>
      <c r="BK1611" s="226">
        <f t="shared" si="663"/>
        <v>99.4594594594595</v>
      </c>
      <c r="BL1611" s="226">
        <f t="shared" si="664"/>
        <v>100</v>
      </c>
      <c r="BM1611" s="226">
        <f t="shared" si="671"/>
        <v>38.3333333333333</v>
      </c>
      <c r="BN1611" s="237">
        <f t="shared" si="665"/>
        <v>0</v>
      </c>
      <c r="BO1611" s="237">
        <f t="shared" si="666"/>
        <v>1440</v>
      </c>
      <c r="BP1611" s="237">
        <f t="shared" si="667"/>
        <v>4.91666666666667</v>
      </c>
      <c r="BQ1611" s="238">
        <f t="shared" si="668"/>
        <v>885</v>
      </c>
      <c r="BR1611" s="140"/>
      <c r="BS1611" s="140"/>
      <c r="BT1611" s="140"/>
      <c r="BU1611" s="141"/>
      <c r="BV1611" s="140"/>
      <c r="BW1611" s="153">
        <f t="shared" si="670"/>
        <v>552</v>
      </c>
    </row>
    <row r="1612" s="129" customFormat="1" spans="1:75">
      <c r="A1612" s="170">
        <v>1667</v>
      </c>
      <c r="B1612" s="171">
        <v>46075</v>
      </c>
      <c r="C1612" s="153" t="s">
        <v>99</v>
      </c>
      <c r="D1612" s="130" t="str">
        <f t="shared" ref="D1612:D1675" si="672">LEFT(E1612,2)</f>
        <v>HO</v>
      </c>
      <c r="E1612" s="172" t="s">
        <v>177</v>
      </c>
      <c r="F1612" s="172" t="s">
        <v>160</v>
      </c>
      <c r="G1612" s="173" t="s">
        <v>164</v>
      </c>
      <c r="H1612" s="173"/>
      <c r="I1612" s="173"/>
      <c r="J1612" s="105">
        <v>104246</v>
      </c>
      <c r="K1612" s="197" t="str">
        <f>VLOOKUP(J1612,'[3]Item List (3)'!A$1:B$110000,2,FALSE)</f>
        <v>IN. 208</v>
      </c>
      <c r="L1612" s="105">
        <v>260120003</v>
      </c>
      <c r="M1612" s="198" t="str">
        <f>IF((LEFT(J1612))="2",$L$2,$J$2)</f>
        <v>IR</v>
      </c>
      <c r="N1612" s="153">
        <v>20</v>
      </c>
      <c r="O1612" s="199">
        <f t="shared" si="657"/>
        <v>180</v>
      </c>
      <c r="P1612" s="153">
        <v>1</v>
      </c>
      <c r="Q1612" s="153">
        <v>589</v>
      </c>
      <c r="R1612" s="153"/>
      <c r="S1612" s="153"/>
      <c r="T1612" s="153"/>
      <c r="U1612" s="209">
        <f t="shared" si="658"/>
        <v>589</v>
      </c>
      <c r="V1612" s="153">
        <v>210</v>
      </c>
      <c r="W1612" s="153"/>
      <c r="X1612" s="153"/>
      <c r="Y1612" s="153"/>
      <c r="Z1612" s="153"/>
      <c r="AA1612" s="153"/>
      <c r="AB1612" s="153"/>
      <c r="AC1612" s="153"/>
      <c r="AD1612" s="153"/>
      <c r="AE1612" s="153"/>
      <c r="AF1612" s="153"/>
      <c r="AG1612" s="153"/>
      <c r="AH1612" s="153"/>
      <c r="AI1612" s="153"/>
      <c r="AJ1612" s="153"/>
      <c r="AK1612" s="153"/>
      <c r="AL1612" s="153"/>
      <c r="AM1612" s="153"/>
      <c r="AN1612" s="153">
        <v>235</v>
      </c>
      <c r="AO1612" s="153"/>
      <c r="AP1612" s="153">
        <v>20</v>
      </c>
      <c r="AQ1612" s="153"/>
      <c r="AR1612" s="153"/>
      <c r="AS1612" s="153"/>
      <c r="AT1612" s="153"/>
      <c r="AU1612" s="153"/>
      <c r="AV1612" s="153"/>
      <c r="AW1612" s="153"/>
      <c r="AX1612" s="153"/>
      <c r="AY1612" s="153"/>
      <c r="AZ1612" s="153">
        <v>15</v>
      </c>
      <c r="BA1612" s="153"/>
      <c r="BB1612" s="153"/>
      <c r="BC1612" s="153"/>
      <c r="BD1612" s="153"/>
      <c r="BE1612" s="153"/>
      <c r="BF1612" s="153"/>
      <c r="BG1612" s="223">
        <f t="shared" ref="BG1612:BG1675" si="673">SUM(V1612:BF1612)</f>
        <v>480</v>
      </c>
      <c r="BH1612" s="224">
        <f t="shared" si="660"/>
        <v>8</v>
      </c>
      <c r="BI1612" s="225">
        <f t="shared" si="661"/>
        <v>3.5</v>
      </c>
      <c r="BJ1612" s="225">
        <f t="shared" si="662"/>
        <v>43.75</v>
      </c>
      <c r="BK1612" s="226">
        <f t="shared" si="663"/>
        <v>93.4920634920635</v>
      </c>
      <c r="BL1612" s="226">
        <f t="shared" si="664"/>
        <v>100</v>
      </c>
      <c r="BM1612" s="226">
        <f t="shared" si="671"/>
        <v>40.9027777777778</v>
      </c>
      <c r="BN1612" s="237">
        <f t="shared" si="665"/>
        <v>0.333333333333333</v>
      </c>
      <c r="BO1612" s="237">
        <f t="shared" si="666"/>
        <v>1380</v>
      </c>
      <c r="BP1612" s="237">
        <f t="shared" si="667"/>
        <v>4.16666666666667</v>
      </c>
      <c r="BQ1612" s="238">
        <f t="shared" si="668"/>
        <v>750</v>
      </c>
      <c r="BR1612" s="140"/>
      <c r="BS1612" s="140"/>
      <c r="BT1612" s="140"/>
      <c r="BU1612" s="141"/>
      <c r="BV1612" s="140"/>
      <c r="BW1612" s="153">
        <f t="shared" si="670"/>
        <v>589</v>
      </c>
    </row>
    <row r="1613" s="129" customFormat="1" spans="1:75">
      <c r="A1613" s="170">
        <v>1668</v>
      </c>
      <c r="B1613" s="171">
        <v>46075</v>
      </c>
      <c r="C1613" s="153" t="s">
        <v>97</v>
      </c>
      <c r="D1613" s="130" t="str">
        <f t="shared" si="672"/>
        <v>HO</v>
      </c>
      <c r="E1613" s="172" t="s">
        <v>178</v>
      </c>
      <c r="F1613" s="172" t="s">
        <v>160</v>
      </c>
      <c r="G1613" s="173" t="s">
        <v>171</v>
      </c>
      <c r="H1613" s="173" t="s">
        <v>173</v>
      </c>
      <c r="I1613" s="173"/>
      <c r="J1613" s="105">
        <v>208246</v>
      </c>
      <c r="K1613" s="197" t="str">
        <f>VLOOKUP(J1613,'[3]Item List (3)'!A$1:B$110000,2,FALSE)</f>
        <v>OR. 208 YY2 </v>
      </c>
      <c r="L1613" s="105">
        <v>260129015</v>
      </c>
      <c r="M1613" s="198" t="str">
        <f>IF((LEFT(J1613))="2",$L$2,$J$2)</f>
        <v>OR</v>
      </c>
      <c r="N1613" s="153">
        <v>20</v>
      </c>
      <c r="O1613" s="199">
        <f t="shared" si="657"/>
        <v>180</v>
      </c>
      <c r="P1613" s="153">
        <v>1</v>
      </c>
      <c r="Q1613" s="153">
        <v>1193</v>
      </c>
      <c r="R1613" s="153"/>
      <c r="S1613" s="153"/>
      <c r="T1613" s="153"/>
      <c r="U1613" s="209">
        <f t="shared" si="658"/>
        <v>1193</v>
      </c>
      <c r="V1613" s="153">
        <v>420</v>
      </c>
      <c r="W1613" s="153"/>
      <c r="X1613" s="153"/>
      <c r="Y1613" s="153"/>
      <c r="Z1613" s="153"/>
      <c r="AA1613" s="153"/>
      <c r="AB1613" s="153"/>
      <c r="AC1613" s="153"/>
      <c r="AD1613" s="153"/>
      <c r="AE1613" s="153"/>
      <c r="AF1613" s="153"/>
      <c r="AG1613" s="153"/>
      <c r="AH1613" s="153"/>
      <c r="AI1613" s="153"/>
      <c r="AJ1613" s="153"/>
      <c r="AK1613" s="153"/>
      <c r="AL1613" s="153"/>
      <c r="AM1613" s="153"/>
      <c r="AN1613" s="153"/>
      <c r="AO1613" s="153"/>
      <c r="AP1613" s="153">
        <v>20</v>
      </c>
      <c r="AQ1613" s="153"/>
      <c r="AR1613" s="153"/>
      <c r="AS1613" s="153"/>
      <c r="AT1613" s="153"/>
      <c r="AU1613" s="153"/>
      <c r="AV1613" s="153"/>
      <c r="AW1613" s="153"/>
      <c r="AX1613" s="153"/>
      <c r="AY1613" s="153"/>
      <c r="AZ1613" s="153"/>
      <c r="BA1613" s="153"/>
      <c r="BB1613" s="153"/>
      <c r="BC1613" s="153"/>
      <c r="BD1613" s="153"/>
      <c r="BE1613" s="153">
        <v>40</v>
      </c>
      <c r="BF1613" s="153"/>
      <c r="BG1613" s="223">
        <f t="shared" si="673"/>
        <v>480</v>
      </c>
      <c r="BH1613" s="224">
        <f t="shared" si="660"/>
        <v>8</v>
      </c>
      <c r="BI1613" s="225">
        <f t="shared" si="661"/>
        <v>7</v>
      </c>
      <c r="BJ1613" s="225">
        <f t="shared" si="662"/>
        <v>87.5</v>
      </c>
      <c r="BK1613" s="226">
        <f t="shared" si="663"/>
        <v>94.6825396825397</v>
      </c>
      <c r="BL1613" s="226">
        <f t="shared" si="664"/>
        <v>100</v>
      </c>
      <c r="BM1613" s="226">
        <f t="shared" si="671"/>
        <v>82.8472222222222</v>
      </c>
      <c r="BN1613" s="237">
        <f t="shared" si="665"/>
        <v>1</v>
      </c>
      <c r="BO1613" s="237">
        <f t="shared" si="666"/>
        <v>1260</v>
      </c>
      <c r="BP1613" s="237">
        <f t="shared" si="667"/>
        <v>0</v>
      </c>
      <c r="BQ1613" s="238">
        <f t="shared" si="668"/>
        <v>0</v>
      </c>
      <c r="BR1613" s="140"/>
      <c r="BS1613" s="140"/>
      <c r="BT1613" s="140"/>
      <c r="BU1613" s="141"/>
      <c r="BV1613" s="140"/>
      <c r="BW1613" s="153">
        <f t="shared" si="670"/>
        <v>1193</v>
      </c>
    </row>
    <row r="1614" s="129" customFormat="1" spans="1:75">
      <c r="A1614" s="170">
        <v>1669</v>
      </c>
      <c r="B1614" s="171">
        <v>46075</v>
      </c>
      <c r="C1614" s="153" t="s">
        <v>99</v>
      </c>
      <c r="D1614" s="130" t="str">
        <f t="shared" si="672"/>
        <v>HO</v>
      </c>
      <c r="E1614" s="172" t="s">
        <v>178</v>
      </c>
      <c r="F1614" s="172" t="s">
        <v>160</v>
      </c>
      <c r="G1614" s="173" t="s">
        <v>164</v>
      </c>
      <c r="H1614" s="173"/>
      <c r="I1614" s="173"/>
      <c r="J1614" s="105">
        <v>208246</v>
      </c>
      <c r="K1614" s="197" t="str">
        <f>VLOOKUP(J1614,'[3]Item List (3)'!A$1:B$110000,2,FALSE)</f>
        <v>OR. 208 YY2 </v>
      </c>
      <c r="L1614" s="105">
        <v>260129015</v>
      </c>
      <c r="M1614" s="198" t="str">
        <f>IF((LEFT(J1614))="2",$L$2,$J$2)</f>
        <v>OR</v>
      </c>
      <c r="N1614" s="153">
        <v>20</v>
      </c>
      <c r="O1614" s="199">
        <f t="shared" si="657"/>
        <v>180</v>
      </c>
      <c r="P1614" s="153">
        <v>1</v>
      </c>
      <c r="Q1614" s="153">
        <v>166</v>
      </c>
      <c r="R1614" s="153"/>
      <c r="S1614" s="153"/>
      <c r="T1614" s="153"/>
      <c r="U1614" s="209">
        <f t="shared" ref="U1614:U1677" si="674">Q1614+S1614+T1614</f>
        <v>166</v>
      </c>
      <c r="V1614" s="153">
        <v>60</v>
      </c>
      <c r="W1614" s="153"/>
      <c r="X1614" s="153"/>
      <c r="Y1614" s="153"/>
      <c r="Z1614" s="153"/>
      <c r="AA1614" s="153"/>
      <c r="AB1614" s="153"/>
      <c r="AC1614" s="153"/>
      <c r="AD1614" s="153"/>
      <c r="AE1614" s="153"/>
      <c r="AF1614" s="153"/>
      <c r="AG1614" s="153"/>
      <c r="AH1614" s="153"/>
      <c r="AI1614" s="153"/>
      <c r="AJ1614" s="153"/>
      <c r="AK1614" s="153"/>
      <c r="AL1614" s="153"/>
      <c r="AM1614" s="153"/>
      <c r="AN1614" s="153"/>
      <c r="AO1614" s="153"/>
      <c r="AP1614" s="153">
        <v>10</v>
      </c>
      <c r="AQ1614" s="153"/>
      <c r="AR1614" s="153"/>
      <c r="AS1614" s="153"/>
      <c r="AT1614" s="153"/>
      <c r="AU1614" s="153"/>
      <c r="AV1614" s="153"/>
      <c r="AW1614" s="153"/>
      <c r="AX1614" s="153"/>
      <c r="AY1614" s="153"/>
      <c r="AZ1614" s="153">
        <v>15</v>
      </c>
      <c r="BA1614" s="153"/>
      <c r="BB1614" s="153"/>
      <c r="BC1614" s="153"/>
      <c r="BD1614" s="153"/>
      <c r="BE1614" s="153"/>
      <c r="BF1614" s="153"/>
      <c r="BG1614" s="223">
        <f t="shared" si="673"/>
        <v>85</v>
      </c>
      <c r="BH1614" s="224">
        <f t="shared" si="660"/>
        <v>1.41666666666667</v>
      </c>
      <c r="BI1614" s="225">
        <f t="shared" ref="BI1614:BI1625" si="675">IFERROR(BH1614-SUM(W1614:BF1614)/60,0)</f>
        <v>1</v>
      </c>
      <c r="BJ1614" s="225">
        <f t="shared" ref="BJ1614:BJ1625" si="676">IFERROR(BI1614/BH1614*100,0)</f>
        <v>70.5882352941176</v>
      </c>
      <c r="BK1614" s="226">
        <f t="shared" ref="BK1614:BK1625" si="677">IFERROR(((U1614*N1614)/(BI1614*3600)*100),0)</f>
        <v>92.2222222222222</v>
      </c>
      <c r="BL1614" s="226">
        <f t="shared" ref="BL1614:BL1625" si="678">IFERROR(((U1614-(R1614+S1614+T1614))/U1614*100),0)</f>
        <v>100</v>
      </c>
      <c r="BM1614" s="226">
        <f t="shared" si="671"/>
        <v>65.0980392156863</v>
      </c>
      <c r="BN1614" s="237">
        <f t="shared" ref="BN1614:BN1677" si="679">(W1614+AP1614+BE1614+BF1614)/60</f>
        <v>0.166666666666667</v>
      </c>
      <c r="BO1614" s="237">
        <f t="shared" ref="BO1614:BO1677" si="680">IFERROR(((BH1614-BN1614)*3600)/N1614,0)</f>
        <v>225</v>
      </c>
      <c r="BP1614" s="237">
        <f t="shared" ref="BP1614:BP1677" si="681">IFERROR(SUM(W1614:BF1614)/60-BN1614,0)</f>
        <v>0.25</v>
      </c>
      <c r="BQ1614" s="238">
        <f t="shared" ref="BQ1614:BQ1677" si="682">IFERROR(BP1614*3600/N1614,0)</f>
        <v>45</v>
      </c>
      <c r="BR1614" s="140"/>
      <c r="BS1614" s="140"/>
      <c r="BT1614" s="140"/>
      <c r="BU1614" s="141"/>
      <c r="BV1614" s="140"/>
      <c r="BW1614" s="153">
        <f t="shared" si="670"/>
        <v>166</v>
      </c>
    </row>
    <row r="1615" s="129" customFormat="1" spans="1:75">
      <c r="A1615" s="170">
        <v>1670</v>
      </c>
      <c r="B1615" s="171">
        <v>46075</v>
      </c>
      <c r="C1615" s="153" t="s">
        <v>99</v>
      </c>
      <c r="D1615" s="130" t="str">
        <f t="shared" si="672"/>
        <v>HO</v>
      </c>
      <c r="E1615" s="172" t="s">
        <v>178</v>
      </c>
      <c r="F1615" s="172" t="s">
        <v>140</v>
      </c>
      <c r="G1615" s="173" t="s">
        <v>164</v>
      </c>
      <c r="H1615" s="173"/>
      <c r="I1615" s="173"/>
      <c r="J1615" s="105">
        <v>208246</v>
      </c>
      <c r="K1615" s="197" t="str">
        <f>VLOOKUP(J1615,'[3]Item List (3)'!A$1:B$110000,2,FALSE)</f>
        <v>OR. 208 YY2 </v>
      </c>
      <c r="L1615" s="105">
        <v>260129015</v>
      </c>
      <c r="M1615" s="198" t="str">
        <f>IF((LEFT(J1615))="2",$L$2,$J$2)</f>
        <v>OR</v>
      </c>
      <c r="N1615" s="153">
        <v>20</v>
      </c>
      <c r="O1615" s="199">
        <f t="shared" si="657"/>
        <v>180</v>
      </c>
      <c r="P1615" s="153">
        <v>1</v>
      </c>
      <c r="Q1615" s="153">
        <v>208</v>
      </c>
      <c r="R1615" s="153"/>
      <c r="S1615" s="153"/>
      <c r="T1615" s="153"/>
      <c r="U1615" s="209">
        <f t="shared" si="674"/>
        <v>208</v>
      </c>
      <c r="V1615" s="153">
        <v>70</v>
      </c>
      <c r="W1615" s="153"/>
      <c r="X1615" s="153"/>
      <c r="Y1615" s="153"/>
      <c r="Z1615" s="153"/>
      <c r="AA1615" s="153"/>
      <c r="AB1615" s="153"/>
      <c r="AC1615" s="153"/>
      <c r="AD1615" s="153"/>
      <c r="AE1615" s="153"/>
      <c r="AF1615" s="153"/>
      <c r="AG1615" s="153"/>
      <c r="AH1615" s="153"/>
      <c r="AI1615" s="153"/>
      <c r="AJ1615" s="153"/>
      <c r="AK1615" s="153"/>
      <c r="AL1615" s="153"/>
      <c r="AM1615" s="153"/>
      <c r="AN1615" s="153"/>
      <c r="AO1615" s="153"/>
      <c r="AP1615" s="153"/>
      <c r="AQ1615" s="153"/>
      <c r="AR1615" s="153"/>
      <c r="AS1615" s="153"/>
      <c r="AT1615" s="153"/>
      <c r="AU1615" s="153"/>
      <c r="AV1615" s="153"/>
      <c r="AW1615" s="153"/>
      <c r="AX1615" s="153"/>
      <c r="AY1615" s="153"/>
      <c r="AZ1615" s="153"/>
      <c r="BA1615" s="153"/>
      <c r="BB1615" s="153"/>
      <c r="BC1615" s="153"/>
      <c r="BD1615" s="153"/>
      <c r="BE1615" s="153"/>
      <c r="BF1615" s="153"/>
      <c r="BG1615" s="223">
        <f t="shared" si="673"/>
        <v>70</v>
      </c>
      <c r="BH1615" s="224">
        <f t="shared" si="660"/>
        <v>1.16666666666667</v>
      </c>
      <c r="BI1615" s="225">
        <f t="shared" si="675"/>
        <v>1.16666666666667</v>
      </c>
      <c r="BJ1615" s="225">
        <f t="shared" si="676"/>
        <v>100</v>
      </c>
      <c r="BK1615" s="226">
        <f t="shared" si="677"/>
        <v>99.0476190476191</v>
      </c>
      <c r="BL1615" s="226">
        <f t="shared" si="678"/>
        <v>100</v>
      </c>
      <c r="BM1615" s="226">
        <f t="shared" si="671"/>
        <v>99.047619047619</v>
      </c>
      <c r="BN1615" s="237">
        <f t="shared" si="679"/>
        <v>0</v>
      </c>
      <c r="BO1615" s="237">
        <f t="shared" si="680"/>
        <v>210</v>
      </c>
      <c r="BP1615" s="237">
        <f t="shared" si="681"/>
        <v>0</v>
      </c>
      <c r="BQ1615" s="238">
        <f t="shared" si="682"/>
        <v>0</v>
      </c>
      <c r="BR1615" s="140"/>
      <c r="BS1615" s="140"/>
      <c r="BT1615" s="140"/>
      <c r="BU1615" s="141"/>
      <c r="BV1615" s="140"/>
      <c r="BW1615" s="153">
        <f t="shared" si="670"/>
        <v>208</v>
      </c>
    </row>
    <row r="1616" s="129" customFormat="1" spans="1:75">
      <c r="A1616" s="170">
        <v>1671</v>
      </c>
      <c r="B1616" s="171">
        <v>46075</v>
      </c>
      <c r="C1616" s="153" t="s">
        <v>99</v>
      </c>
      <c r="D1616" s="130" t="str">
        <f t="shared" si="672"/>
        <v>HO</v>
      </c>
      <c r="E1616" s="172" t="s">
        <v>178</v>
      </c>
      <c r="F1616" s="172" t="s">
        <v>160</v>
      </c>
      <c r="G1616" s="173" t="s">
        <v>164</v>
      </c>
      <c r="H1616" s="173"/>
      <c r="I1616" s="173"/>
      <c r="J1616" s="105">
        <v>200261</v>
      </c>
      <c r="K1616" s="197" t="str">
        <f>VLOOKUP(J1616,'[3]Item List (3)'!A$1:B$110000,2,FALSE)</f>
        <v>OR.211 YY4 </v>
      </c>
      <c r="L1616" s="105"/>
      <c r="M1616" s="198" t="str">
        <f>IF((LEFT(J1616))="2",$L$2,$J$2)</f>
        <v>OR</v>
      </c>
      <c r="N1616" s="153">
        <v>20</v>
      </c>
      <c r="O1616" s="199">
        <f t="shared" si="657"/>
        <v>180</v>
      </c>
      <c r="P1616" s="153">
        <v>1</v>
      </c>
      <c r="Q1616" s="153">
        <v>171</v>
      </c>
      <c r="R1616" s="153"/>
      <c r="S1616" s="153"/>
      <c r="T1616" s="153"/>
      <c r="U1616" s="209">
        <f t="shared" si="674"/>
        <v>171</v>
      </c>
      <c r="V1616" s="153">
        <v>60</v>
      </c>
      <c r="W1616" s="153">
        <v>170</v>
      </c>
      <c r="X1616" s="153"/>
      <c r="Y1616" s="153"/>
      <c r="Z1616" s="153"/>
      <c r="AA1616" s="153"/>
      <c r="AB1616" s="153"/>
      <c r="AC1616" s="153"/>
      <c r="AD1616" s="153"/>
      <c r="AE1616" s="153"/>
      <c r="AF1616" s="153"/>
      <c r="AG1616" s="153"/>
      <c r="AH1616" s="153"/>
      <c r="AI1616" s="153"/>
      <c r="AJ1616" s="153"/>
      <c r="AK1616" s="153"/>
      <c r="AL1616" s="153"/>
      <c r="AM1616" s="153"/>
      <c r="AN1616" s="153"/>
      <c r="AO1616" s="153"/>
      <c r="AP1616" s="153"/>
      <c r="AQ1616" s="153"/>
      <c r="AR1616" s="153">
        <v>95</v>
      </c>
      <c r="AS1616" s="153"/>
      <c r="AT1616" s="153"/>
      <c r="AU1616" s="153"/>
      <c r="AV1616" s="153"/>
      <c r="AW1616" s="153"/>
      <c r="AX1616" s="153"/>
      <c r="AY1616" s="153"/>
      <c r="AZ1616" s="153"/>
      <c r="BA1616" s="153"/>
      <c r="BB1616" s="153"/>
      <c r="BC1616" s="153"/>
      <c r="BD1616" s="153"/>
      <c r="BE1616" s="153"/>
      <c r="BF1616" s="153"/>
      <c r="BG1616" s="223">
        <f t="shared" si="673"/>
        <v>325</v>
      </c>
      <c r="BH1616" s="224">
        <f t="shared" si="660"/>
        <v>5.41666666666667</v>
      </c>
      <c r="BI1616" s="225">
        <f t="shared" si="675"/>
        <v>1</v>
      </c>
      <c r="BJ1616" s="225">
        <f t="shared" si="676"/>
        <v>18.4615384615385</v>
      </c>
      <c r="BK1616" s="226">
        <f t="shared" si="677"/>
        <v>95</v>
      </c>
      <c r="BL1616" s="226">
        <f t="shared" si="678"/>
        <v>100</v>
      </c>
      <c r="BM1616" s="226">
        <f t="shared" si="671"/>
        <v>17.5384615384615</v>
      </c>
      <c r="BN1616" s="237">
        <f t="shared" si="679"/>
        <v>2.83333333333333</v>
      </c>
      <c r="BO1616" s="237">
        <f t="shared" si="680"/>
        <v>465</v>
      </c>
      <c r="BP1616" s="237">
        <f t="shared" si="681"/>
        <v>1.58333333333333</v>
      </c>
      <c r="BQ1616" s="238">
        <f t="shared" si="682"/>
        <v>285</v>
      </c>
      <c r="BR1616" s="140"/>
      <c r="BS1616" s="140"/>
      <c r="BT1616" s="140"/>
      <c r="BU1616" s="141"/>
      <c r="BV1616" s="140"/>
      <c r="BW1616" s="153">
        <f t="shared" si="670"/>
        <v>171</v>
      </c>
    </row>
    <row r="1617" s="129" customFormat="1" spans="1:75">
      <c r="A1617" s="170">
        <v>1672</v>
      </c>
      <c r="B1617" s="171">
        <v>46076</v>
      </c>
      <c r="C1617" s="153" t="s">
        <v>97</v>
      </c>
      <c r="D1617" s="130" t="str">
        <f t="shared" si="672"/>
        <v>FG</v>
      </c>
      <c r="E1617" s="172" t="s">
        <v>98</v>
      </c>
      <c r="F1617" s="172" t="s">
        <v>106</v>
      </c>
      <c r="G1617" s="173" t="s">
        <v>101</v>
      </c>
      <c r="H1617" s="173" t="s">
        <v>102</v>
      </c>
      <c r="I1617" s="173"/>
      <c r="J1617" s="105">
        <v>104040</v>
      </c>
      <c r="K1617" s="197" t="str">
        <f>VLOOKUP(J1617,'[3]Item List (3)'!A$1:B$110000,2,FALSE)</f>
        <v>BR.IR 3222               </v>
      </c>
      <c r="L1617" s="105">
        <v>251224005</v>
      </c>
      <c r="M1617" s="198" t="str">
        <f>IF((LEFT(J1617))="2",$L$2,$J$2)</f>
        <v>IR</v>
      </c>
      <c r="N1617" s="153"/>
      <c r="O1617" s="199" t="str">
        <f t="shared" si="657"/>
        <v/>
      </c>
      <c r="P1617" s="153">
        <v>1</v>
      </c>
      <c r="Q1617" s="153">
        <v>4996</v>
      </c>
      <c r="R1617" s="153"/>
      <c r="S1617" s="153">
        <v>2</v>
      </c>
      <c r="T1617" s="153"/>
      <c r="U1617" s="209">
        <f t="shared" si="674"/>
        <v>4998</v>
      </c>
      <c r="V1617" s="153">
        <v>450</v>
      </c>
      <c r="W1617" s="153"/>
      <c r="X1617" s="153"/>
      <c r="Y1617" s="153"/>
      <c r="Z1617" s="153"/>
      <c r="AA1617" s="153"/>
      <c r="AB1617" s="153"/>
      <c r="AC1617" s="153"/>
      <c r="AD1617" s="153"/>
      <c r="AE1617" s="153"/>
      <c r="AF1617" s="153"/>
      <c r="AG1617" s="153"/>
      <c r="AH1617" s="153"/>
      <c r="AI1617" s="153"/>
      <c r="AJ1617" s="153"/>
      <c r="AK1617" s="153"/>
      <c r="AL1617" s="153"/>
      <c r="AM1617" s="153"/>
      <c r="AN1617" s="153"/>
      <c r="AO1617" s="153"/>
      <c r="AP1617" s="153"/>
      <c r="AQ1617" s="153">
        <v>30</v>
      </c>
      <c r="AR1617" s="153"/>
      <c r="AS1617" s="153"/>
      <c r="AT1617" s="153"/>
      <c r="AU1617" s="153"/>
      <c r="AV1617" s="153"/>
      <c r="AW1617" s="153"/>
      <c r="AX1617" s="153"/>
      <c r="AY1617" s="153"/>
      <c r="AZ1617" s="153"/>
      <c r="BA1617" s="153"/>
      <c r="BB1617" s="153"/>
      <c r="BC1617" s="153"/>
      <c r="BD1617" s="153"/>
      <c r="BE1617" s="153"/>
      <c r="BF1617" s="153"/>
      <c r="BG1617" s="223">
        <f t="shared" si="673"/>
        <v>480</v>
      </c>
      <c r="BH1617" s="224">
        <f t="shared" si="660"/>
        <v>8</v>
      </c>
      <c r="BI1617" s="225">
        <f t="shared" si="675"/>
        <v>7.5</v>
      </c>
      <c r="BJ1617" s="225">
        <f t="shared" si="676"/>
        <v>93.75</v>
      </c>
      <c r="BK1617" s="226">
        <f t="shared" si="677"/>
        <v>0</v>
      </c>
      <c r="BL1617" s="226">
        <f t="shared" si="678"/>
        <v>99.9599839935974</v>
      </c>
      <c r="BM1617" s="226">
        <f t="shared" si="671"/>
        <v>0</v>
      </c>
      <c r="BN1617" s="237">
        <f t="shared" si="679"/>
        <v>0</v>
      </c>
      <c r="BO1617" s="237">
        <f t="shared" si="680"/>
        <v>0</v>
      </c>
      <c r="BP1617" s="237">
        <f t="shared" si="681"/>
        <v>0.5</v>
      </c>
      <c r="BQ1617" s="238">
        <f t="shared" si="682"/>
        <v>0</v>
      </c>
      <c r="BR1617" s="140"/>
      <c r="BS1617" s="140"/>
      <c r="BT1617" s="140"/>
      <c r="BU1617" s="141"/>
      <c r="BV1617" s="140"/>
      <c r="BW1617" s="153">
        <f t="shared" si="670"/>
        <v>4996</v>
      </c>
    </row>
    <row r="1618" s="129" customFormat="1" spans="1:75">
      <c r="A1618" s="170">
        <v>1673</v>
      </c>
      <c r="B1618" s="171">
        <v>46076</v>
      </c>
      <c r="C1618" s="153" t="s">
        <v>99</v>
      </c>
      <c r="D1618" s="130" t="str">
        <f t="shared" si="672"/>
        <v>FG</v>
      </c>
      <c r="E1618" s="172" t="s">
        <v>98</v>
      </c>
      <c r="F1618" s="172"/>
      <c r="G1618" s="173"/>
      <c r="H1618" s="173"/>
      <c r="I1618" s="173"/>
      <c r="J1618" s="105"/>
      <c r="K1618" s="197" t="e">
        <f>VLOOKUP(J1618,'[3]Item List (3)'!A$1:B$110000,2,FALSE)</f>
        <v>#N/A</v>
      </c>
      <c r="L1618" s="105"/>
      <c r="M1618" s="198" t="str">
        <f>IF((LEFT(J1618))="2",$L$2,$J$2)</f>
        <v>IR</v>
      </c>
      <c r="N1618" s="153"/>
      <c r="O1618" s="199" t="str">
        <f t="shared" si="657"/>
        <v/>
      </c>
      <c r="P1618" s="153"/>
      <c r="Q1618" s="153"/>
      <c r="R1618" s="153"/>
      <c r="S1618" s="153"/>
      <c r="T1618" s="153"/>
      <c r="U1618" s="209">
        <f t="shared" si="674"/>
        <v>0</v>
      </c>
      <c r="V1618" s="153"/>
      <c r="W1618" s="153"/>
      <c r="X1618" s="153"/>
      <c r="Y1618" s="153"/>
      <c r="Z1618" s="153"/>
      <c r="AA1618" s="153"/>
      <c r="AB1618" s="153"/>
      <c r="AC1618" s="153"/>
      <c r="AD1618" s="153"/>
      <c r="AE1618" s="153"/>
      <c r="AF1618" s="153"/>
      <c r="AG1618" s="153"/>
      <c r="AH1618" s="153"/>
      <c r="AI1618" s="153"/>
      <c r="AJ1618" s="153"/>
      <c r="AK1618" s="153"/>
      <c r="AL1618" s="153"/>
      <c r="AM1618" s="153"/>
      <c r="AN1618" s="153"/>
      <c r="AO1618" s="153"/>
      <c r="AP1618" s="153"/>
      <c r="AQ1618" s="153"/>
      <c r="AR1618" s="153">
        <v>480</v>
      </c>
      <c r="AS1618" s="153"/>
      <c r="AT1618" s="153"/>
      <c r="AU1618" s="153"/>
      <c r="AV1618" s="153"/>
      <c r="AW1618" s="153"/>
      <c r="AX1618" s="153"/>
      <c r="AY1618" s="153"/>
      <c r="AZ1618" s="153"/>
      <c r="BA1618" s="153"/>
      <c r="BB1618" s="153"/>
      <c r="BC1618" s="153"/>
      <c r="BD1618" s="153"/>
      <c r="BE1618" s="153"/>
      <c r="BF1618" s="153"/>
      <c r="BG1618" s="223">
        <f t="shared" si="673"/>
        <v>480</v>
      </c>
      <c r="BH1618" s="224">
        <f t="shared" si="660"/>
        <v>8</v>
      </c>
      <c r="BI1618" s="225">
        <f t="shared" si="675"/>
        <v>0</v>
      </c>
      <c r="BJ1618" s="225">
        <f t="shared" si="676"/>
        <v>0</v>
      </c>
      <c r="BK1618" s="226">
        <f t="shared" si="677"/>
        <v>0</v>
      </c>
      <c r="BL1618" s="226">
        <f t="shared" si="678"/>
        <v>0</v>
      </c>
      <c r="BM1618" s="226">
        <f t="shared" si="671"/>
        <v>0</v>
      </c>
      <c r="BN1618" s="237">
        <f t="shared" si="679"/>
        <v>0</v>
      </c>
      <c r="BO1618" s="237">
        <f t="shared" si="680"/>
        <v>0</v>
      </c>
      <c r="BP1618" s="237">
        <f t="shared" si="681"/>
        <v>8</v>
      </c>
      <c r="BQ1618" s="238">
        <f t="shared" si="682"/>
        <v>0</v>
      </c>
      <c r="BR1618" s="140"/>
      <c r="BS1618" s="140"/>
      <c r="BT1618" s="140"/>
      <c r="BU1618" s="141"/>
      <c r="BV1618" s="140"/>
      <c r="BW1618" s="153">
        <f t="shared" si="670"/>
        <v>0</v>
      </c>
    </row>
    <row r="1619" s="129" customFormat="1" spans="1:75">
      <c r="A1619" s="170">
        <v>1674</v>
      </c>
      <c r="B1619" s="171">
        <v>46076</v>
      </c>
      <c r="C1619" s="153" t="s">
        <v>97</v>
      </c>
      <c r="D1619" s="130" t="str">
        <f t="shared" si="672"/>
        <v>FG</v>
      </c>
      <c r="E1619" s="172" t="s">
        <v>103</v>
      </c>
      <c r="F1619" s="172" t="s">
        <v>106</v>
      </c>
      <c r="G1619" s="173" t="s">
        <v>105</v>
      </c>
      <c r="H1619" s="173" t="s">
        <v>107</v>
      </c>
      <c r="I1619" s="173"/>
      <c r="J1619" s="105">
        <v>100299.14</v>
      </c>
      <c r="K1619" s="197" t="str">
        <f>VLOOKUP(J1619,'[3]Item List (3)'!A$1:B$110000,2,FALSE)</f>
        <v>IR. 9913 C</v>
      </c>
      <c r="L1619" s="105">
        <v>260205009</v>
      </c>
      <c r="M1619" s="198" t="str">
        <f>IF((LEFT(J1619))="2",$L$2,$J$2)</f>
        <v>IR</v>
      </c>
      <c r="N1619" s="153"/>
      <c r="O1619" s="199" t="str">
        <f t="shared" si="657"/>
        <v/>
      </c>
      <c r="P1619" s="153">
        <v>1</v>
      </c>
      <c r="Q1619" s="153">
        <v>3000</v>
      </c>
      <c r="R1619" s="153"/>
      <c r="S1619" s="153"/>
      <c r="T1619" s="153"/>
      <c r="U1619" s="209">
        <f t="shared" si="674"/>
        <v>3000</v>
      </c>
      <c r="V1619" s="153">
        <v>240</v>
      </c>
      <c r="W1619" s="153"/>
      <c r="X1619" s="153"/>
      <c r="Y1619" s="153"/>
      <c r="Z1619" s="153"/>
      <c r="AA1619" s="153"/>
      <c r="AB1619" s="153"/>
      <c r="AC1619" s="153"/>
      <c r="AD1619" s="153"/>
      <c r="AE1619" s="153"/>
      <c r="AF1619" s="153"/>
      <c r="AG1619" s="153"/>
      <c r="AH1619" s="153"/>
      <c r="AI1619" s="153"/>
      <c r="AJ1619" s="153"/>
      <c r="AK1619" s="153"/>
      <c r="AL1619" s="153"/>
      <c r="AM1619" s="153"/>
      <c r="AN1619" s="153"/>
      <c r="AO1619" s="153"/>
      <c r="AP1619" s="153"/>
      <c r="AQ1619" s="153">
        <v>60</v>
      </c>
      <c r="AR1619" s="153">
        <v>180</v>
      </c>
      <c r="AS1619" s="153"/>
      <c r="AT1619" s="153"/>
      <c r="AU1619" s="153"/>
      <c r="AV1619" s="153"/>
      <c r="AW1619" s="153"/>
      <c r="AX1619" s="153"/>
      <c r="AY1619" s="153"/>
      <c r="AZ1619" s="153"/>
      <c r="BA1619" s="153"/>
      <c r="BB1619" s="153"/>
      <c r="BC1619" s="153"/>
      <c r="BD1619" s="153"/>
      <c r="BE1619" s="153"/>
      <c r="BF1619" s="153"/>
      <c r="BG1619" s="223">
        <f t="shared" si="673"/>
        <v>480</v>
      </c>
      <c r="BH1619" s="224">
        <f t="shared" si="660"/>
        <v>8</v>
      </c>
      <c r="BI1619" s="225">
        <f t="shared" si="675"/>
        <v>4</v>
      </c>
      <c r="BJ1619" s="225">
        <f t="shared" si="676"/>
        <v>50</v>
      </c>
      <c r="BK1619" s="226">
        <f t="shared" si="677"/>
        <v>0</v>
      </c>
      <c r="BL1619" s="226">
        <f t="shared" si="678"/>
        <v>100</v>
      </c>
      <c r="BM1619" s="226">
        <f t="shared" si="671"/>
        <v>0</v>
      </c>
      <c r="BN1619" s="237">
        <f t="shared" si="679"/>
        <v>0</v>
      </c>
      <c r="BO1619" s="237">
        <f t="shared" si="680"/>
        <v>0</v>
      </c>
      <c r="BP1619" s="237">
        <f t="shared" si="681"/>
        <v>4</v>
      </c>
      <c r="BQ1619" s="238">
        <f t="shared" si="682"/>
        <v>0</v>
      </c>
      <c r="BR1619" s="140"/>
      <c r="BS1619" s="140"/>
      <c r="BT1619" s="140"/>
      <c r="BU1619" s="141"/>
      <c r="BV1619" s="140"/>
      <c r="BW1619" s="153">
        <f t="shared" si="670"/>
        <v>3000</v>
      </c>
    </row>
    <row r="1620" s="129" customFormat="1" spans="1:75">
      <c r="A1620" s="170">
        <v>1675</v>
      </c>
      <c r="B1620" s="171">
        <v>46076</v>
      </c>
      <c r="C1620" s="153" t="s">
        <v>99</v>
      </c>
      <c r="D1620" s="130" t="str">
        <f t="shared" si="672"/>
        <v>FG</v>
      </c>
      <c r="E1620" s="172" t="s">
        <v>103</v>
      </c>
      <c r="F1620" s="172" t="s">
        <v>106</v>
      </c>
      <c r="G1620" s="173" t="s">
        <v>179</v>
      </c>
      <c r="H1620" s="173" t="s">
        <v>189</v>
      </c>
      <c r="I1620" s="173"/>
      <c r="J1620" s="105">
        <v>100299.14</v>
      </c>
      <c r="K1620" s="197" t="str">
        <f>VLOOKUP(J1620,'[3]Item List (3)'!A$1:B$110000,2,FALSE)</f>
        <v>IR. 9913 C</v>
      </c>
      <c r="L1620" s="105">
        <v>260205009</v>
      </c>
      <c r="M1620" s="198" t="str">
        <f>IF((LEFT(J1620))="2",$L$2,$J$2)</f>
        <v>IR</v>
      </c>
      <c r="N1620" s="153"/>
      <c r="O1620" s="199" t="str">
        <f t="shared" si="657"/>
        <v/>
      </c>
      <c r="P1620" s="153">
        <v>1</v>
      </c>
      <c r="Q1620" s="153">
        <v>3000</v>
      </c>
      <c r="R1620" s="153"/>
      <c r="S1620" s="153"/>
      <c r="T1620" s="153"/>
      <c r="U1620" s="209">
        <f t="shared" si="674"/>
        <v>3000</v>
      </c>
      <c r="V1620" s="153">
        <v>120</v>
      </c>
      <c r="W1620" s="153"/>
      <c r="X1620" s="153">
        <v>60</v>
      </c>
      <c r="Y1620" s="153"/>
      <c r="Z1620" s="153"/>
      <c r="AA1620" s="153"/>
      <c r="AB1620" s="153"/>
      <c r="AC1620" s="153"/>
      <c r="AD1620" s="153"/>
      <c r="AE1620" s="153"/>
      <c r="AF1620" s="153"/>
      <c r="AG1620" s="153"/>
      <c r="AH1620" s="153"/>
      <c r="AI1620" s="153"/>
      <c r="AJ1620" s="153"/>
      <c r="AK1620" s="153"/>
      <c r="AL1620" s="153"/>
      <c r="AM1620" s="153"/>
      <c r="AN1620" s="153"/>
      <c r="AO1620" s="153"/>
      <c r="AP1620" s="153"/>
      <c r="AQ1620" s="153">
        <v>120</v>
      </c>
      <c r="AR1620" s="153"/>
      <c r="AS1620" s="153"/>
      <c r="AT1620" s="153"/>
      <c r="AU1620" s="153"/>
      <c r="AV1620" s="153"/>
      <c r="AW1620" s="153"/>
      <c r="AX1620" s="153"/>
      <c r="AY1620" s="153"/>
      <c r="AZ1620" s="153"/>
      <c r="BA1620" s="153"/>
      <c r="BB1620" s="153"/>
      <c r="BC1620" s="153"/>
      <c r="BD1620" s="153"/>
      <c r="BE1620" s="153"/>
      <c r="BF1620" s="153"/>
      <c r="BG1620" s="223">
        <f t="shared" si="673"/>
        <v>300</v>
      </c>
      <c r="BH1620" s="224">
        <f t="shared" si="660"/>
        <v>5</v>
      </c>
      <c r="BI1620" s="225">
        <f t="shared" si="675"/>
        <v>2</v>
      </c>
      <c r="BJ1620" s="225">
        <f t="shared" si="676"/>
        <v>40</v>
      </c>
      <c r="BK1620" s="226">
        <f t="shared" si="677"/>
        <v>0</v>
      </c>
      <c r="BL1620" s="226">
        <f t="shared" si="678"/>
        <v>100</v>
      </c>
      <c r="BM1620" s="226">
        <f t="shared" si="671"/>
        <v>0</v>
      </c>
      <c r="BN1620" s="237">
        <f t="shared" si="679"/>
        <v>0</v>
      </c>
      <c r="BO1620" s="237">
        <f t="shared" si="680"/>
        <v>0</v>
      </c>
      <c r="BP1620" s="237">
        <f t="shared" si="681"/>
        <v>3</v>
      </c>
      <c r="BQ1620" s="238">
        <f t="shared" si="682"/>
        <v>0</v>
      </c>
      <c r="BR1620" s="140"/>
      <c r="BS1620" s="140"/>
      <c r="BT1620" s="140"/>
      <c r="BU1620" s="141"/>
      <c r="BV1620" s="140"/>
      <c r="BW1620" s="153">
        <f t="shared" si="670"/>
        <v>3000</v>
      </c>
    </row>
    <row r="1621" s="129" customFormat="1" spans="1:75">
      <c r="A1621" s="170">
        <v>1676</v>
      </c>
      <c r="B1621" s="171">
        <v>46076</v>
      </c>
      <c r="C1621" s="153" t="s">
        <v>99</v>
      </c>
      <c r="D1621" s="130" t="str">
        <f t="shared" si="672"/>
        <v>FG</v>
      </c>
      <c r="E1621" s="172" t="s">
        <v>103</v>
      </c>
      <c r="F1621" s="172" t="s">
        <v>108</v>
      </c>
      <c r="G1621" s="173" t="s">
        <v>179</v>
      </c>
      <c r="H1621" s="173" t="s">
        <v>189</v>
      </c>
      <c r="I1621" s="173"/>
      <c r="J1621" s="105">
        <v>208299</v>
      </c>
      <c r="K1621" s="197" t="str">
        <f>VLOOKUP(J1621,'[3]Item List (3)'!A$1:B$110000,2,FALSE)</f>
        <v>OR.9916 </v>
      </c>
      <c r="L1621" s="105"/>
      <c r="M1621" s="198" t="str">
        <f>IF((LEFT(J1621))="2",$L$2,$J$2)</f>
        <v>OR</v>
      </c>
      <c r="N1621" s="153"/>
      <c r="O1621" s="199" t="str">
        <f t="shared" si="657"/>
        <v/>
      </c>
      <c r="P1621" s="153">
        <v>1</v>
      </c>
      <c r="Q1621" s="153">
        <v>3770</v>
      </c>
      <c r="R1621" s="153"/>
      <c r="S1621" s="153"/>
      <c r="T1621" s="153"/>
      <c r="U1621" s="209">
        <f t="shared" si="674"/>
        <v>3770</v>
      </c>
      <c r="V1621" s="153">
        <v>120</v>
      </c>
      <c r="W1621" s="153">
        <v>60</v>
      </c>
      <c r="X1621" s="153"/>
      <c r="Y1621" s="153"/>
      <c r="Z1621" s="153"/>
      <c r="AA1621" s="153"/>
      <c r="AB1621" s="153"/>
      <c r="AC1621" s="153"/>
      <c r="AD1621" s="153"/>
      <c r="AE1621" s="153"/>
      <c r="AF1621" s="153"/>
      <c r="AG1621" s="153"/>
      <c r="AH1621" s="153"/>
      <c r="AI1621" s="153"/>
      <c r="AJ1621" s="153"/>
      <c r="AK1621" s="153"/>
      <c r="AL1621" s="153"/>
      <c r="AM1621" s="153"/>
      <c r="AN1621" s="153"/>
      <c r="AO1621" s="153"/>
      <c r="AP1621" s="153"/>
      <c r="AQ1621" s="153"/>
      <c r="AR1621" s="153"/>
      <c r="AS1621" s="153"/>
      <c r="AT1621" s="153"/>
      <c r="AU1621" s="153"/>
      <c r="AV1621" s="153"/>
      <c r="AW1621" s="153"/>
      <c r="AX1621" s="153"/>
      <c r="AY1621" s="153"/>
      <c r="AZ1621" s="153"/>
      <c r="BA1621" s="153"/>
      <c r="BB1621" s="153"/>
      <c r="BC1621" s="153"/>
      <c r="BD1621" s="153"/>
      <c r="BE1621" s="153"/>
      <c r="BF1621" s="153"/>
      <c r="BG1621" s="223">
        <f t="shared" si="673"/>
        <v>180</v>
      </c>
      <c r="BH1621" s="224">
        <f t="shared" si="660"/>
        <v>3</v>
      </c>
      <c r="BI1621" s="225">
        <f t="shared" si="675"/>
        <v>2</v>
      </c>
      <c r="BJ1621" s="225">
        <f t="shared" si="676"/>
        <v>66.6666666666667</v>
      </c>
      <c r="BK1621" s="226">
        <f t="shared" si="677"/>
        <v>0</v>
      </c>
      <c r="BL1621" s="226">
        <f t="shared" si="678"/>
        <v>100</v>
      </c>
      <c r="BM1621" s="226">
        <f t="shared" si="671"/>
        <v>0</v>
      </c>
      <c r="BN1621" s="237">
        <f t="shared" si="679"/>
        <v>1</v>
      </c>
      <c r="BO1621" s="237">
        <f t="shared" si="680"/>
        <v>0</v>
      </c>
      <c r="BP1621" s="237">
        <f t="shared" si="681"/>
        <v>0</v>
      </c>
      <c r="BQ1621" s="238">
        <f t="shared" si="682"/>
        <v>0</v>
      </c>
      <c r="BR1621" s="140"/>
      <c r="BS1621" s="140"/>
      <c r="BT1621" s="140"/>
      <c r="BU1621" s="141"/>
      <c r="BV1621" s="140"/>
      <c r="BW1621" s="153">
        <f t="shared" si="670"/>
        <v>3770</v>
      </c>
    </row>
    <row r="1622" s="129" customFormat="1" spans="1:75">
      <c r="A1622" s="170">
        <v>1677</v>
      </c>
      <c r="B1622" s="171">
        <v>46076</v>
      </c>
      <c r="C1622" s="153" t="s">
        <v>97</v>
      </c>
      <c r="D1622" s="130" t="str">
        <f t="shared" si="672"/>
        <v>CG</v>
      </c>
      <c r="E1622" s="172" t="s">
        <v>109</v>
      </c>
      <c r="F1622" s="172"/>
      <c r="G1622" s="173"/>
      <c r="H1622" s="173"/>
      <c r="I1622" s="173"/>
      <c r="J1622" s="105"/>
      <c r="K1622" s="197" t="e">
        <f>VLOOKUP(J1622,'[3]Item List (3)'!A$1:B$110000,2,FALSE)</f>
        <v>#N/A</v>
      </c>
      <c r="L1622" s="105"/>
      <c r="M1622" s="198" t="str">
        <f>IF((LEFT(J1622))="2",$L$2,$J$2)</f>
        <v>IR</v>
      </c>
      <c r="N1622" s="153"/>
      <c r="O1622" s="199" t="str">
        <f t="shared" si="657"/>
        <v/>
      </c>
      <c r="P1622" s="153"/>
      <c r="Q1622" s="153"/>
      <c r="R1622" s="153"/>
      <c r="S1622" s="153"/>
      <c r="T1622" s="153"/>
      <c r="U1622" s="209">
        <f t="shared" si="674"/>
        <v>0</v>
      </c>
      <c r="V1622" s="153"/>
      <c r="W1622" s="153"/>
      <c r="X1622" s="153"/>
      <c r="Y1622" s="153"/>
      <c r="Z1622" s="153"/>
      <c r="AA1622" s="153"/>
      <c r="AB1622" s="153"/>
      <c r="AC1622" s="153"/>
      <c r="AD1622" s="153"/>
      <c r="AE1622" s="153"/>
      <c r="AF1622" s="153"/>
      <c r="AG1622" s="153"/>
      <c r="AH1622" s="153"/>
      <c r="AI1622" s="153"/>
      <c r="AJ1622" s="153"/>
      <c r="AK1622" s="153"/>
      <c r="AL1622" s="153"/>
      <c r="AM1622" s="153"/>
      <c r="AN1622" s="153"/>
      <c r="AO1622" s="153"/>
      <c r="AP1622" s="153"/>
      <c r="AQ1622" s="153"/>
      <c r="AR1622" s="153"/>
      <c r="AS1622" s="153"/>
      <c r="AT1622" s="153"/>
      <c r="AU1622" s="153"/>
      <c r="AV1622" s="153"/>
      <c r="AW1622" s="153"/>
      <c r="AX1622" s="153"/>
      <c r="AY1622" s="153"/>
      <c r="AZ1622" s="153"/>
      <c r="BA1622" s="153"/>
      <c r="BB1622" s="153"/>
      <c r="BC1622" s="153"/>
      <c r="BD1622" s="153"/>
      <c r="BE1622" s="153"/>
      <c r="BF1622" s="153">
        <v>480</v>
      </c>
      <c r="BG1622" s="223">
        <f t="shared" si="673"/>
        <v>480</v>
      </c>
      <c r="BH1622" s="224">
        <f t="shared" si="660"/>
        <v>8</v>
      </c>
      <c r="BI1622" s="225">
        <f t="shared" si="675"/>
        <v>0</v>
      </c>
      <c r="BJ1622" s="225">
        <f t="shared" si="676"/>
        <v>0</v>
      </c>
      <c r="BK1622" s="226">
        <f t="shared" si="677"/>
        <v>0</v>
      </c>
      <c r="BL1622" s="226">
        <f t="shared" si="678"/>
        <v>0</v>
      </c>
      <c r="BM1622" s="226">
        <f t="shared" si="671"/>
        <v>0</v>
      </c>
      <c r="BN1622" s="237">
        <f t="shared" si="679"/>
        <v>8</v>
      </c>
      <c r="BO1622" s="237">
        <f t="shared" si="680"/>
        <v>0</v>
      </c>
      <c r="BP1622" s="237">
        <f t="shared" si="681"/>
        <v>0</v>
      </c>
      <c r="BQ1622" s="238">
        <f t="shared" si="682"/>
        <v>0</v>
      </c>
      <c r="BR1622" s="140"/>
      <c r="BS1622" s="140"/>
      <c r="BT1622" s="140"/>
      <c r="BU1622" s="141"/>
      <c r="BV1622" s="140"/>
      <c r="BW1622" s="153">
        <f t="shared" si="670"/>
        <v>0</v>
      </c>
    </row>
    <row r="1623" s="129" customFormat="1" spans="1:75">
      <c r="A1623" s="170">
        <v>1678</v>
      </c>
      <c r="B1623" s="171">
        <v>46076</v>
      </c>
      <c r="C1623" s="153" t="s">
        <v>99</v>
      </c>
      <c r="D1623" s="130" t="str">
        <f t="shared" si="672"/>
        <v>CG</v>
      </c>
      <c r="E1623" s="172" t="s">
        <v>109</v>
      </c>
      <c r="F1623" s="172"/>
      <c r="G1623" s="173"/>
      <c r="H1623" s="173"/>
      <c r="I1623" s="173"/>
      <c r="J1623" s="105"/>
      <c r="K1623" s="197" t="e">
        <f>VLOOKUP(J1623,'[3]Item List (3)'!A$1:B$110000,2,FALSE)</f>
        <v>#N/A</v>
      </c>
      <c r="L1623" s="105"/>
      <c r="M1623" s="198" t="str">
        <f>IF((LEFT(J1623))="2",$L$2,$J$2)</f>
        <v>IR</v>
      </c>
      <c r="N1623" s="153"/>
      <c r="O1623" s="199" t="str">
        <f t="shared" si="657"/>
        <v/>
      </c>
      <c r="P1623" s="153"/>
      <c r="Q1623" s="153"/>
      <c r="R1623" s="153"/>
      <c r="S1623" s="153"/>
      <c r="T1623" s="153"/>
      <c r="U1623" s="209">
        <f t="shared" si="674"/>
        <v>0</v>
      </c>
      <c r="V1623" s="153"/>
      <c r="W1623" s="153"/>
      <c r="X1623" s="153"/>
      <c r="Y1623" s="153"/>
      <c r="Z1623" s="153"/>
      <c r="AA1623" s="153"/>
      <c r="AB1623" s="153"/>
      <c r="AC1623" s="153"/>
      <c r="AD1623" s="153"/>
      <c r="AE1623" s="153"/>
      <c r="AF1623" s="153"/>
      <c r="AG1623" s="153"/>
      <c r="AH1623" s="153"/>
      <c r="AI1623" s="153"/>
      <c r="AJ1623" s="153"/>
      <c r="AK1623" s="153"/>
      <c r="AL1623" s="153"/>
      <c r="AM1623" s="153"/>
      <c r="AN1623" s="153"/>
      <c r="AO1623" s="153"/>
      <c r="AP1623" s="153"/>
      <c r="AQ1623" s="153"/>
      <c r="AR1623" s="153"/>
      <c r="AS1623" s="153"/>
      <c r="AT1623" s="153"/>
      <c r="AU1623" s="153"/>
      <c r="AV1623" s="153"/>
      <c r="AW1623" s="153"/>
      <c r="AX1623" s="153"/>
      <c r="AY1623" s="153"/>
      <c r="AZ1623" s="153"/>
      <c r="BA1623" s="153"/>
      <c r="BB1623" s="153"/>
      <c r="BC1623" s="153"/>
      <c r="BD1623" s="153"/>
      <c r="BE1623" s="153"/>
      <c r="BF1623" s="153">
        <v>480</v>
      </c>
      <c r="BG1623" s="223">
        <f t="shared" si="673"/>
        <v>480</v>
      </c>
      <c r="BH1623" s="224">
        <f t="shared" si="660"/>
        <v>8</v>
      </c>
      <c r="BI1623" s="225">
        <f t="shared" si="675"/>
        <v>0</v>
      </c>
      <c r="BJ1623" s="225">
        <f t="shared" si="676"/>
        <v>0</v>
      </c>
      <c r="BK1623" s="226">
        <f t="shared" si="677"/>
        <v>0</v>
      </c>
      <c r="BL1623" s="226">
        <f t="shared" si="678"/>
        <v>0</v>
      </c>
      <c r="BM1623" s="226">
        <f t="shared" si="671"/>
        <v>0</v>
      </c>
      <c r="BN1623" s="237">
        <f t="shared" si="679"/>
        <v>8</v>
      </c>
      <c r="BO1623" s="237">
        <f t="shared" si="680"/>
        <v>0</v>
      </c>
      <c r="BP1623" s="237">
        <f t="shared" si="681"/>
        <v>0</v>
      </c>
      <c r="BQ1623" s="238">
        <f t="shared" si="682"/>
        <v>0</v>
      </c>
      <c r="BR1623" s="140"/>
      <c r="BS1623" s="140"/>
      <c r="BT1623" s="140"/>
      <c r="BU1623" s="141"/>
      <c r="BV1623" s="140"/>
      <c r="BW1623" s="153">
        <f t="shared" si="670"/>
        <v>0</v>
      </c>
    </row>
    <row r="1624" s="129" customFormat="1" spans="1:75">
      <c r="A1624" s="170">
        <v>1679</v>
      </c>
      <c r="B1624" s="171">
        <v>46076</v>
      </c>
      <c r="C1624" s="153" t="s">
        <v>97</v>
      </c>
      <c r="D1624" s="130" t="str">
        <f t="shared" si="672"/>
        <v>CG</v>
      </c>
      <c r="E1624" s="172" t="s">
        <v>110</v>
      </c>
      <c r="F1624" s="172" t="s">
        <v>111</v>
      </c>
      <c r="G1624" s="173" t="s">
        <v>115</v>
      </c>
      <c r="H1624" s="173" t="s">
        <v>116</v>
      </c>
      <c r="I1624" s="173" t="s">
        <v>117</v>
      </c>
      <c r="J1624" s="105">
        <v>208293</v>
      </c>
      <c r="K1624" s="197" t="str">
        <f>VLOOKUP(J1624,'[3]Item List (3)'!A$1:B$110000,2,FALSE)</f>
        <v>OR.210 YY2</v>
      </c>
      <c r="L1624" s="105">
        <v>260205004</v>
      </c>
      <c r="M1624" s="198" t="str">
        <f>IF((LEFT(J1624))="2",$L$2,$J$2)</f>
        <v>OR</v>
      </c>
      <c r="N1624" s="153"/>
      <c r="O1624" s="199" t="str">
        <f t="shared" si="657"/>
        <v/>
      </c>
      <c r="P1624" s="153">
        <v>1</v>
      </c>
      <c r="Q1624" s="153">
        <v>3194</v>
      </c>
      <c r="R1624" s="153"/>
      <c r="S1624" s="153"/>
      <c r="T1624" s="153"/>
      <c r="U1624" s="209">
        <f t="shared" si="674"/>
        <v>3194</v>
      </c>
      <c r="V1624" s="153">
        <v>120</v>
      </c>
      <c r="W1624" s="153"/>
      <c r="X1624" s="153">
        <v>60</v>
      </c>
      <c r="Y1624" s="153"/>
      <c r="Z1624" s="153"/>
      <c r="AA1624" s="153"/>
      <c r="AB1624" s="153"/>
      <c r="AC1624" s="153"/>
      <c r="AD1624" s="153"/>
      <c r="AE1624" s="153"/>
      <c r="AF1624" s="153"/>
      <c r="AG1624" s="153"/>
      <c r="AH1624" s="153"/>
      <c r="AI1624" s="153"/>
      <c r="AJ1624" s="153"/>
      <c r="AK1624" s="153"/>
      <c r="AL1624" s="153"/>
      <c r="AM1624" s="153"/>
      <c r="AN1624" s="153"/>
      <c r="AO1624" s="153"/>
      <c r="AP1624" s="153"/>
      <c r="AQ1624" s="153">
        <v>30</v>
      </c>
      <c r="AR1624" s="153">
        <v>270</v>
      </c>
      <c r="AS1624" s="153"/>
      <c r="AT1624" s="153"/>
      <c r="AU1624" s="153"/>
      <c r="AV1624" s="153"/>
      <c r="AW1624" s="153"/>
      <c r="AX1624" s="153"/>
      <c r="AY1624" s="153"/>
      <c r="AZ1624" s="153"/>
      <c r="BA1624" s="153"/>
      <c r="BB1624" s="153"/>
      <c r="BC1624" s="153"/>
      <c r="BD1624" s="153"/>
      <c r="BE1624" s="153"/>
      <c r="BF1624" s="153"/>
      <c r="BG1624" s="223">
        <f t="shared" si="673"/>
        <v>480</v>
      </c>
      <c r="BH1624" s="224">
        <f t="shared" si="660"/>
        <v>8</v>
      </c>
      <c r="BI1624" s="225">
        <f t="shared" si="675"/>
        <v>2</v>
      </c>
      <c r="BJ1624" s="225">
        <f t="shared" si="676"/>
        <v>25</v>
      </c>
      <c r="BK1624" s="226">
        <f t="shared" si="677"/>
        <v>0</v>
      </c>
      <c r="BL1624" s="226">
        <f t="shared" si="678"/>
        <v>100</v>
      </c>
      <c r="BM1624" s="226">
        <f t="shared" si="671"/>
        <v>0</v>
      </c>
      <c r="BN1624" s="237">
        <f t="shared" si="679"/>
        <v>0</v>
      </c>
      <c r="BO1624" s="237">
        <f t="shared" si="680"/>
        <v>0</v>
      </c>
      <c r="BP1624" s="237">
        <f t="shared" si="681"/>
        <v>6</v>
      </c>
      <c r="BQ1624" s="238">
        <f t="shared" si="682"/>
        <v>0</v>
      </c>
      <c r="BR1624" s="140"/>
      <c r="BS1624" s="140"/>
      <c r="BT1624" s="140"/>
      <c r="BU1624" s="141"/>
      <c r="BV1624" s="140"/>
      <c r="BW1624" s="153">
        <f t="shared" si="670"/>
        <v>3194</v>
      </c>
    </row>
    <row r="1625" s="129" customFormat="1" spans="1:75">
      <c r="A1625" s="170">
        <v>1680</v>
      </c>
      <c r="B1625" s="171">
        <v>46076</v>
      </c>
      <c r="C1625" s="153" t="s">
        <v>99</v>
      </c>
      <c r="D1625" s="130" t="str">
        <f t="shared" si="672"/>
        <v>CG</v>
      </c>
      <c r="E1625" s="172" t="s">
        <v>110</v>
      </c>
      <c r="F1625" s="172" t="s">
        <v>111</v>
      </c>
      <c r="G1625" s="173" t="s">
        <v>191</v>
      </c>
      <c r="H1625" s="173" t="s">
        <v>227</v>
      </c>
      <c r="I1625" s="173" t="s">
        <v>224</v>
      </c>
      <c r="J1625" s="105">
        <v>208293</v>
      </c>
      <c r="K1625" s="197" t="str">
        <f>VLOOKUP(J1625,'[3]Item List (3)'!A$1:B$110000,2,FALSE)</f>
        <v>OR.210 YY2</v>
      </c>
      <c r="L1625" s="105">
        <v>260205004</v>
      </c>
      <c r="M1625" s="198" t="str">
        <f>IF((LEFT(J1625))="2",$L$2,$J$2)</f>
        <v>OR</v>
      </c>
      <c r="N1625" s="153"/>
      <c r="O1625" s="199" t="str">
        <f t="shared" si="657"/>
        <v/>
      </c>
      <c r="P1625" s="153">
        <v>1</v>
      </c>
      <c r="Q1625" s="153">
        <v>6494</v>
      </c>
      <c r="R1625" s="153"/>
      <c r="S1625" s="153"/>
      <c r="T1625" s="153"/>
      <c r="U1625" s="209">
        <f t="shared" si="674"/>
        <v>6494</v>
      </c>
      <c r="V1625" s="153">
        <v>300</v>
      </c>
      <c r="W1625" s="153"/>
      <c r="X1625" s="153"/>
      <c r="Y1625" s="153"/>
      <c r="Z1625" s="153"/>
      <c r="AA1625" s="153"/>
      <c r="AB1625" s="153"/>
      <c r="AC1625" s="153"/>
      <c r="AD1625" s="153"/>
      <c r="AE1625" s="153"/>
      <c r="AF1625" s="153"/>
      <c r="AG1625" s="153"/>
      <c r="AH1625" s="153"/>
      <c r="AI1625" s="153"/>
      <c r="AJ1625" s="153"/>
      <c r="AK1625" s="153"/>
      <c r="AL1625" s="153"/>
      <c r="AM1625" s="153"/>
      <c r="AN1625" s="153"/>
      <c r="AO1625" s="153"/>
      <c r="AP1625" s="153"/>
      <c r="AQ1625" s="153">
        <v>60</v>
      </c>
      <c r="AR1625" s="153"/>
      <c r="AS1625" s="153"/>
      <c r="AT1625" s="153"/>
      <c r="AU1625" s="153"/>
      <c r="AV1625" s="153"/>
      <c r="AW1625" s="153"/>
      <c r="AX1625" s="153"/>
      <c r="AY1625" s="153"/>
      <c r="AZ1625" s="153"/>
      <c r="BA1625" s="153"/>
      <c r="BB1625" s="153"/>
      <c r="BC1625" s="153"/>
      <c r="BD1625" s="153"/>
      <c r="BE1625" s="153"/>
      <c r="BF1625" s="153"/>
      <c r="BG1625" s="223">
        <f t="shared" si="673"/>
        <v>360</v>
      </c>
      <c r="BH1625" s="224">
        <f t="shared" si="660"/>
        <v>6</v>
      </c>
      <c r="BI1625" s="225">
        <f t="shared" ref="BI1625:BI1688" si="683">IFERROR(BH1625-SUM(W1625:BF1625)/60,0)</f>
        <v>5</v>
      </c>
      <c r="BJ1625" s="225">
        <f t="shared" ref="BJ1625:BJ1688" si="684">IFERROR(BI1625/BH1625*100,0)</f>
        <v>83.3333333333333</v>
      </c>
      <c r="BK1625" s="226">
        <f t="shared" ref="BK1625:BK1688" si="685">IFERROR(((U1625*N1625)/(BI1625*3600)*100),0)</f>
        <v>0</v>
      </c>
      <c r="BL1625" s="226">
        <f t="shared" ref="BL1625:BL1688" si="686">IFERROR(((U1625-(R1625+S1625+T1625))/U1625*100),0)</f>
        <v>100</v>
      </c>
      <c r="BM1625" s="226">
        <f t="shared" si="671"/>
        <v>0</v>
      </c>
      <c r="BN1625" s="237">
        <f t="shared" si="679"/>
        <v>0</v>
      </c>
      <c r="BO1625" s="237">
        <f t="shared" si="680"/>
        <v>0</v>
      </c>
      <c r="BP1625" s="237">
        <f t="shared" si="681"/>
        <v>1</v>
      </c>
      <c r="BQ1625" s="238">
        <f t="shared" si="682"/>
        <v>0</v>
      </c>
      <c r="BR1625" s="140"/>
      <c r="BS1625" s="140"/>
      <c r="BT1625" s="140"/>
      <c r="BU1625" s="141"/>
      <c r="BV1625" s="140"/>
      <c r="BW1625" s="153">
        <f t="shared" si="670"/>
        <v>6494</v>
      </c>
    </row>
    <row r="1626" s="129" customFormat="1" spans="1:75">
      <c r="A1626" s="170">
        <v>1681</v>
      </c>
      <c r="B1626" s="171">
        <v>46076</v>
      </c>
      <c r="C1626" s="153" t="s">
        <v>99</v>
      </c>
      <c r="D1626" s="130" t="str">
        <f t="shared" si="672"/>
        <v>CG</v>
      </c>
      <c r="E1626" s="172" t="s">
        <v>110</v>
      </c>
      <c r="F1626" s="172" t="s">
        <v>114</v>
      </c>
      <c r="G1626" s="173" t="s">
        <v>191</v>
      </c>
      <c r="H1626" s="173" t="s">
        <v>227</v>
      </c>
      <c r="I1626" s="173" t="s">
        <v>224</v>
      </c>
      <c r="J1626" s="105">
        <v>208293</v>
      </c>
      <c r="K1626" s="197" t="str">
        <f>VLOOKUP(J1626,'[3]Item List (3)'!A$1:B$110000,2,FALSE)</f>
        <v>OR.210 YY2</v>
      </c>
      <c r="L1626" s="105">
        <v>260205004</v>
      </c>
      <c r="M1626" s="198" t="str">
        <f>IF((LEFT(J1626))="2",$L$2,$J$2)</f>
        <v>OR</v>
      </c>
      <c r="N1626" s="153"/>
      <c r="O1626" s="199" t="str">
        <f t="shared" si="657"/>
        <v/>
      </c>
      <c r="P1626" s="153">
        <v>1</v>
      </c>
      <c r="Q1626" s="153">
        <v>1700</v>
      </c>
      <c r="R1626" s="153"/>
      <c r="S1626" s="153"/>
      <c r="T1626" s="153"/>
      <c r="U1626" s="209">
        <f t="shared" si="674"/>
        <v>1700</v>
      </c>
      <c r="V1626" s="153">
        <v>120</v>
      </c>
      <c r="W1626" s="153"/>
      <c r="X1626" s="153"/>
      <c r="Y1626" s="153"/>
      <c r="Z1626" s="153"/>
      <c r="AA1626" s="153"/>
      <c r="AB1626" s="153"/>
      <c r="AC1626" s="153"/>
      <c r="AD1626" s="153"/>
      <c r="AE1626" s="153"/>
      <c r="AF1626" s="153"/>
      <c r="AG1626" s="153"/>
      <c r="AH1626" s="153"/>
      <c r="AI1626" s="153"/>
      <c r="AJ1626" s="153"/>
      <c r="AK1626" s="153"/>
      <c r="AL1626" s="153"/>
      <c r="AM1626" s="153"/>
      <c r="AN1626" s="153"/>
      <c r="AO1626" s="153"/>
      <c r="AP1626" s="153"/>
      <c r="AQ1626" s="153"/>
      <c r="AR1626" s="153"/>
      <c r="AS1626" s="153"/>
      <c r="AT1626" s="153"/>
      <c r="AU1626" s="153"/>
      <c r="AV1626" s="153"/>
      <c r="AW1626" s="153"/>
      <c r="AX1626" s="153"/>
      <c r="AY1626" s="153"/>
      <c r="AZ1626" s="153"/>
      <c r="BA1626" s="153"/>
      <c r="BB1626" s="153"/>
      <c r="BC1626" s="153"/>
      <c r="BD1626" s="153"/>
      <c r="BE1626" s="153"/>
      <c r="BF1626" s="153"/>
      <c r="BG1626" s="223">
        <f t="shared" si="673"/>
        <v>120</v>
      </c>
      <c r="BH1626" s="224">
        <f t="shared" si="660"/>
        <v>2</v>
      </c>
      <c r="BI1626" s="225">
        <f t="shared" si="683"/>
        <v>2</v>
      </c>
      <c r="BJ1626" s="225">
        <f t="shared" si="684"/>
        <v>100</v>
      </c>
      <c r="BK1626" s="226">
        <f t="shared" si="685"/>
        <v>0</v>
      </c>
      <c r="BL1626" s="226">
        <f t="shared" si="686"/>
        <v>100</v>
      </c>
      <c r="BM1626" s="226">
        <f t="shared" si="671"/>
        <v>0</v>
      </c>
      <c r="BN1626" s="237">
        <f t="shared" si="679"/>
        <v>0</v>
      </c>
      <c r="BO1626" s="237">
        <f t="shared" si="680"/>
        <v>0</v>
      </c>
      <c r="BP1626" s="237">
        <f t="shared" si="681"/>
        <v>0</v>
      </c>
      <c r="BQ1626" s="238">
        <f t="shared" si="682"/>
        <v>0</v>
      </c>
      <c r="BR1626" s="140"/>
      <c r="BS1626" s="140"/>
      <c r="BT1626" s="140"/>
      <c r="BU1626" s="141"/>
      <c r="BV1626" s="140"/>
      <c r="BW1626" s="153">
        <f t="shared" si="670"/>
        <v>1700</v>
      </c>
    </row>
    <row r="1627" s="129" customFormat="1" spans="1:75">
      <c r="A1627" s="170">
        <v>1682</v>
      </c>
      <c r="B1627" s="171">
        <v>46076</v>
      </c>
      <c r="C1627" s="153" t="s">
        <v>97</v>
      </c>
      <c r="D1627" s="130" t="str">
        <f t="shared" si="672"/>
        <v>CG</v>
      </c>
      <c r="E1627" s="172" t="s">
        <v>118</v>
      </c>
      <c r="F1627" s="172" t="s">
        <v>181</v>
      </c>
      <c r="G1627" s="173" t="s">
        <v>115</v>
      </c>
      <c r="H1627" s="173" t="s">
        <v>116</v>
      </c>
      <c r="I1627" s="173" t="s">
        <v>117</v>
      </c>
      <c r="J1627" s="105">
        <v>104343.01</v>
      </c>
      <c r="K1627" s="197" t="str">
        <f>VLOOKUP(J1627,'[3]Item List (3)'!A$1:B$110000,2,FALSE)</f>
        <v>NA/RNA.IR 69/32</v>
      </c>
      <c r="L1627" s="105">
        <v>260101001</v>
      </c>
      <c r="M1627" s="198" t="str">
        <f>IF((LEFT(J1627))="2",$L$2,$J$2)</f>
        <v>IR</v>
      </c>
      <c r="N1627" s="153"/>
      <c r="O1627" s="199" t="str">
        <f t="shared" si="657"/>
        <v/>
      </c>
      <c r="P1627" s="153">
        <v>2</v>
      </c>
      <c r="Q1627" s="153">
        <v>1204</v>
      </c>
      <c r="R1627" s="153"/>
      <c r="S1627" s="153"/>
      <c r="T1627" s="153"/>
      <c r="U1627" s="209">
        <f t="shared" si="674"/>
        <v>1204</v>
      </c>
      <c r="V1627" s="153">
        <v>210</v>
      </c>
      <c r="W1627" s="153"/>
      <c r="X1627" s="153"/>
      <c r="Y1627" s="153"/>
      <c r="Z1627" s="153"/>
      <c r="AA1627" s="153"/>
      <c r="AB1627" s="153"/>
      <c r="AC1627" s="153"/>
      <c r="AD1627" s="153"/>
      <c r="AE1627" s="153"/>
      <c r="AF1627" s="153"/>
      <c r="AG1627" s="153"/>
      <c r="AH1627" s="153"/>
      <c r="AI1627" s="153"/>
      <c r="AJ1627" s="153"/>
      <c r="AK1627" s="153"/>
      <c r="AL1627" s="153"/>
      <c r="AM1627" s="153"/>
      <c r="AN1627" s="153"/>
      <c r="AO1627" s="153"/>
      <c r="AP1627" s="153"/>
      <c r="AQ1627" s="153">
        <v>30</v>
      </c>
      <c r="AR1627" s="153">
        <v>240</v>
      </c>
      <c r="AS1627" s="153"/>
      <c r="AT1627" s="153"/>
      <c r="AU1627" s="153"/>
      <c r="AV1627" s="153"/>
      <c r="AW1627" s="153"/>
      <c r="AX1627" s="153"/>
      <c r="AY1627" s="153"/>
      <c r="AZ1627" s="153"/>
      <c r="BA1627" s="153"/>
      <c r="BB1627" s="153"/>
      <c r="BC1627" s="153"/>
      <c r="BD1627" s="153"/>
      <c r="BE1627" s="153"/>
      <c r="BF1627" s="153"/>
      <c r="BG1627" s="223">
        <f t="shared" si="673"/>
        <v>480</v>
      </c>
      <c r="BH1627" s="224">
        <f t="shared" si="660"/>
        <v>8</v>
      </c>
      <c r="BI1627" s="225">
        <f t="shared" si="683"/>
        <v>3.5</v>
      </c>
      <c r="BJ1627" s="225">
        <f t="shared" si="684"/>
        <v>43.75</v>
      </c>
      <c r="BK1627" s="226">
        <f t="shared" si="685"/>
        <v>0</v>
      </c>
      <c r="BL1627" s="226">
        <f t="shared" si="686"/>
        <v>100</v>
      </c>
      <c r="BM1627" s="226">
        <f t="shared" si="671"/>
        <v>0</v>
      </c>
      <c r="BN1627" s="237">
        <f t="shared" si="679"/>
        <v>0</v>
      </c>
      <c r="BO1627" s="237">
        <f t="shared" si="680"/>
        <v>0</v>
      </c>
      <c r="BP1627" s="237">
        <f t="shared" si="681"/>
        <v>4.5</v>
      </c>
      <c r="BQ1627" s="238">
        <f t="shared" si="682"/>
        <v>0</v>
      </c>
      <c r="BR1627" s="140"/>
      <c r="BS1627" s="140"/>
      <c r="BT1627" s="140"/>
      <c r="BU1627" s="141"/>
      <c r="BV1627" s="140"/>
      <c r="BW1627" s="153">
        <f t="shared" si="670"/>
        <v>2408</v>
      </c>
    </row>
    <row r="1628" s="129" customFormat="1" spans="1:75">
      <c r="A1628" s="170">
        <v>1683</v>
      </c>
      <c r="B1628" s="171">
        <v>46076</v>
      </c>
      <c r="C1628" s="153" t="s">
        <v>99</v>
      </c>
      <c r="D1628" s="130" t="str">
        <f t="shared" si="672"/>
        <v>CG</v>
      </c>
      <c r="E1628" s="172" t="s">
        <v>118</v>
      </c>
      <c r="F1628" s="172" t="s">
        <v>114</v>
      </c>
      <c r="G1628" s="173" t="s">
        <v>112</v>
      </c>
      <c r="H1628" s="173" t="s">
        <v>190</v>
      </c>
      <c r="I1628" s="173" t="s">
        <v>203</v>
      </c>
      <c r="J1628" s="105">
        <v>100299.14</v>
      </c>
      <c r="K1628" s="197" t="str">
        <f>VLOOKUP(J1628,'[3]Item List (3)'!A$1:B$110000,2,FALSE)</f>
        <v>IR. 9913 C</v>
      </c>
      <c r="L1628" s="105">
        <v>260205009</v>
      </c>
      <c r="M1628" s="198" t="str">
        <f>IF((LEFT(J1628))="2",$L$2,$J$2)</f>
        <v>IR</v>
      </c>
      <c r="N1628" s="153"/>
      <c r="O1628" s="199" t="str">
        <f t="shared" si="657"/>
        <v/>
      </c>
      <c r="P1628" s="153">
        <v>1</v>
      </c>
      <c r="Q1628" s="153">
        <v>5000</v>
      </c>
      <c r="R1628" s="153"/>
      <c r="S1628" s="153"/>
      <c r="T1628" s="153"/>
      <c r="U1628" s="209">
        <f t="shared" si="674"/>
        <v>5000</v>
      </c>
      <c r="V1628" s="153">
        <v>210</v>
      </c>
      <c r="W1628" s="153">
        <v>90</v>
      </c>
      <c r="X1628" s="153">
        <v>120</v>
      </c>
      <c r="Y1628" s="153"/>
      <c r="Z1628" s="153"/>
      <c r="AA1628" s="153"/>
      <c r="AB1628" s="153"/>
      <c r="AC1628" s="153"/>
      <c r="AD1628" s="153"/>
      <c r="AE1628" s="153"/>
      <c r="AF1628" s="153"/>
      <c r="AG1628" s="153"/>
      <c r="AH1628" s="153"/>
      <c r="AI1628" s="153"/>
      <c r="AJ1628" s="153"/>
      <c r="AK1628" s="153"/>
      <c r="AL1628" s="153"/>
      <c r="AM1628" s="153"/>
      <c r="AN1628" s="153"/>
      <c r="AO1628" s="153"/>
      <c r="AP1628" s="153"/>
      <c r="AQ1628" s="153">
        <v>60</v>
      </c>
      <c r="AR1628" s="153"/>
      <c r="AS1628" s="153"/>
      <c r="AT1628" s="153"/>
      <c r="AU1628" s="153"/>
      <c r="AV1628" s="153"/>
      <c r="AW1628" s="153"/>
      <c r="AX1628" s="153"/>
      <c r="AY1628" s="153"/>
      <c r="AZ1628" s="153"/>
      <c r="BA1628" s="153"/>
      <c r="BB1628" s="153"/>
      <c r="BC1628" s="153"/>
      <c r="BD1628" s="153"/>
      <c r="BE1628" s="153"/>
      <c r="BF1628" s="153"/>
      <c r="BG1628" s="223">
        <f t="shared" si="673"/>
        <v>480</v>
      </c>
      <c r="BH1628" s="224">
        <f t="shared" si="660"/>
        <v>8</v>
      </c>
      <c r="BI1628" s="225">
        <f t="shared" si="683"/>
        <v>3.5</v>
      </c>
      <c r="BJ1628" s="225">
        <f t="shared" si="684"/>
        <v>43.75</v>
      </c>
      <c r="BK1628" s="226">
        <f t="shared" si="685"/>
        <v>0</v>
      </c>
      <c r="BL1628" s="226">
        <f t="shared" si="686"/>
        <v>100</v>
      </c>
      <c r="BM1628" s="226">
        <f t="shared" si="671"/>
        <v>0</v>
      </c>
      <c r="BN1628" s="237">
        <f t="shared" si="679"/>
        <v>1.5</v>
      </c>
      <c r="BO1628" s="237">
        <f t="shared" si="680"/>
        <v>0</v>
      </c>
      <c r="BP1628" s="237">
        <f t="shared" si="681"/>
        <v>3</v>
      </c>
      <c r="BQ1628" s="238">
        <f t="shared" si="682"/>
        <v>0</v>
      </c>
      <c r="BR1628" s="140"/>
      <c r="BS1628" s="140"/>
      <c r="BT1628" s="140"/>
      <c r="BU1628" s="141"/>
      <c r="BV1628" s="140"/>
      <c r="BW1628" s="153">
        <f t="shared" si="670"/>
        <v>5000</v>
      </c>
    </row>
    <row r="1629" s="129" customFormat="1" spans="1:75">
      <c r="A1629" s="170">
        <v>1684</v>
      </c>
      <c r="B1629" s="171">
        <v>46076</v>
      </c>
      <c r="C1629" s="153" t="s">
        <v>97</v>
      </c>
      <c r="D1629" s="130" t="str">
        <f t="shared" si="672"/>
        <v>EG</v>
      </c>
      <c r="E1629" s="172" t="s">
        <v>120</v>
      </c>
      <c r="F1629" s="172" t="s">
        <v>129</v>
      </c>
      <c r="G1629" s="173" t="s">
        <v>126</v>
      </c>
      <c r="H1629" s="173"/>
      <c r="I1629" s="173"/>
      <c r="J1629" s="105">
        <v>104609.02</v>
      </c>
      <c r="K1629" s="197" t="str">
        <f>VLOOKUP(J1629,'[3]Item List (3)'!A$1:B$110000,2,FALSE)</f>
        <v>N.IR 311</v>
      </c>
      <c r="L1629" s="105">
        <v>260129009</v>
      </c>
      <c r="M1629" s="198" t="str">
        <f>IF((LEFT(J1629))="2",$L$2,$J$2)</f>
        <v>IR</v>
      </c>
      <c r="N1629" s="153">
        <v>35</v>
      </c>
      <c r="O1629" s="199">
        <f t="shared" si="657"/>
        <v>102.857142857143</v>
      </c>
      <c r="P1629" s="153">
        <v>1</v>
      </c>
      <c r="Q1629" s="153">
        <v>441</v>
      </c>
      <c r="R1629" s="153"/>
      <c r="S1629" s="153"/>
      <c r="T1629" s="153"/>
      <c r="U1629" s="209">
        <f t="shared" si="674"/>
        <v>441</v>
      </c>
      <c r="V1629" s="153">
        <v>290</v>
      </c>
      <c r="W1629" s="153"/>
      <c r="X1629" s="153"/>
      <c r="Y1629" s="153"/>
      <c r="Z1629" s="153"/>
      <c r="AA1629" s="153"/>
      <c r="AB1629" s="153"/>
      <c r="AC1629" s="153"/>
      <c r="AD1629" s="153"/>
      <c r="AE1629" s="153"/>
      <c r="AF1629" s="153"/>
      <c r="AG1629" s="153"/>
      <c r="AH1629" s="153"/>
      <c r="AI1629" s="153"/>
      <c r="AJ1629" s="153"/>
      <c r="AK1629" s="153"/>
      <c r="AL1629" s="153"/>
      <c r="AM1629" s="153"/>
      <c r="AN1629" s="153">
        <v>120</v>
      </c>
      <c r="AO1629" s="153"/>
      <c r="AP1629" s="153"/>
      <c r="AQ1629" s="153"/>
      <c r="AR1629" s="153">
        <v>70</v>
      </c>
      <c r="AS1629" s="153"/>
      <c r="AT1629" s="153"/>
      <c r="AU1629" s="153"/>
      <c r="AV1629" s="153"/>
      <c r="AW1629" s="153"/>
      <c r="AX1629" s="153"/>
      <c r="AY1629" s="153"/>
      <c r="AZ1629" s="153"/>
      <c r="BA1629" s="153"/>
      <c r="BB1629" s="153"/>
      <c r="BC1629" s="153"/>
      <c r="BD1629" s="153"/>
      <c r="BE1629" s="153"/>
      <c r="BF1629" s="153"/>
      <c r="BG1629" s="223">
        <f t="shared" si="673"/>
        <v>480</v>
      </c>
      <c r="BH1629" s="224">
        <f t="shared" si="660"/>
        <v>8</v>
      </c>
      <c r="BI1629" s="225">
        <f t="shared" si="683"/>
        <v>4.83333333333333</v>
      </c>
      <c r="BJ1629" s="225">
        <f t="shared" si="684"/>
        <v>60.4166666666667</v>
      </c>
      <c r="BK1629" s="226">
        <f t="shared" si="685"/>
        <v>88.7068965517241</v>
      </c>
      <c r="BL1629" s="226">
        <f t="shared" si="686"/>
        <v>100</v>
      </c>
      <c r="BM1629" s="226">
        <f t="shared" si="671"/>
        <v>53.59375</v>
      </c>
      <c r="BN1629" s="237">
        <f t="shared" si="679"/>
        <v>0</v>
      </c>
      <c r="BO1629" s="237">
        <f t="shared" si="680"/>
        <v>822.857142857143</v>
      </c>
      <c r="BP1629" s="237">
        <f t="shared" si="681"/>
        <v>3.16666666666667</v>
      </c>
      <c r="BQ1629" s="238">
        <f t="shared" si="682"/>
        <v>325.714285714286</v>
      </c>
      <c r="BR1629" s="140"/>
      <c r="BS1629" s="140"/>
      <c r="BT1629" s="140"/>
      <c r="BU1629" s="141"/>
      <c r="BV1629" s="140"/>
      <c r="BW1629" s="153">
        <f t="shared" si="670"/>
        <v>441</v>
      </c>
    </row>
    <row r="1630" s="129" customFormat="1" spans="1:75">
      <c r="A1630" s="170">
        <v>1685</v>
      </c>
      <c r="B1630" s="171">
        <v>46076</v>
      </c>
      <c r="C1630" s="153" t="s">
        <v>99</v>
      </c>
      <c r="D1630" s="130" t="str">
        <f t="shared" si="672"/>
        <v>EG</v>
      </c>
      <c r="E1630" s="172" t="s">
        <v>120</v>
      </c>
      <c r="F1630" s="172"/>
      <c r="G1630" s="173"/>
      <c r="H1630" s="173"/>
      <c r="I1630" s="173"/>
      <c r="J1630" s="105"/>
      <c r="K1630" s="197" t="e">
        <f>VLOOKUP(J1630,'[3]Item List (3)'!A$1:B$110000,2,FALSE)</f>
        <v>#N/A</v>
      </c>
      <c r="L1630" s="105"/>
      <c r="M1630" s="198" t="str">
        <f>IF((LEFT(J1630))="2",$L$2,$J$2)</f>
        <v>IR</v>
      </c>
      <c r="N1630" s="153"/>
      <c r="O1630" s="199" t="str">
        <f t="shared" si="657"/>
        <v/>
      </c>
      <c r="P1630" s="153"/>
      <c r="Q1630" s="153"/>
      <c r="R1630" s="153"/>
      <c r="S1630" s="153"/>
      <c r="T1630" s="153"/>
      <c r="U1630" s="209">
        <f t="shared" si="674"/>
        <v>0</v>
      </c>
      <c r="V1630" s="153"/>
      <c r="W1630" s="153"/>
      <c r="X1630" s="153"/>
      <c r="Y1630" s="153"/>
      <c r="Z1630" s="153"/>
      <c r="AA1630" s="153"/>
      <c r="AB1630" s="153"/>
      <c r="AC1630" s="153"/>
      <c r="AD1630" s="153"/>
      <c r="AE1630" s="153"/>
      <c r="AF1630" s="153"/>
      <c r="AG1630" s="153"/>
      <c r="AH1630" s="153"/>
      <c r="AI1630" s="153"/>
      <c r="AJ1630" s="153"/>
      <c r="AK1630" s="153"/>
      <c r="AL1630" s="153"/>
      <c r="AM1630" s="153"/>
      <c r="AN1630" s="153"/>
      <c r="AO1630" s="153"/>
      <c r="AP1630" s="153"/>
      <c r="AQ1630" s="153"/>
      <c r="AR1630" s="153">
        <v>480</v>
      </c>
      <c r="AS1630" s="153"/>
      <c r="AT1630" s="153"/>
      <c r="AU1630" s="153"/>
      <c r="AV1630" s="153"/>
      <c r="AW1630" s="153"/>
      <c r="AX1630" s="153"/>
      <c r="AY1630" s="153"/>
      <c r="AZ1630" s="153"/>
      <c r="BA1630" s="153"/>
      <c r="BB1630" s="153"/>
      <c r="BC1630" s="153"/>
      <c r="BD1630" s="153"/>
      <c r="BE1630" s="153"/>
      <c r="BF1630" s="153"/>
      <c r="BG1630" s="223">
        <f t="shared" si="673"/>
        <v>480</v>
      </c>
      <c r="BH1630" s="224">
        <f t="shared" si="660"/>
        <v>8</v>
      </c>
      <c r="BI1630" s="225">
        <f t="shared" si="683"/>
        <v>0</v>
      </c>
      <c r="BJ1630" s="225">
        <f t="shared" si="684"/>
        <v>0</v>
      </c>
      <c r="BK1630" s="226">
        <f t="shared" si="685"/>
        <v>0</v>
      </c>
      <c r="BL1630" s="226">
        <f t="shared" si="686"/>
        <v>0</v>
      </c>
      <c r="BM1630" s="226">
        <f t="shared" si="671"/>
        <v>0</v>
      </c>
      <c r="BN1630" s="237">
        <f t="shared" si="679"/>
        <v>0</v>
      </c>
      <c r="BO1630" s="237">
        <f t="shared" si="680"/>
        <v>0</v>
      </c>
      <c r="BP1630" s="237">
        <f t="shared" si="681"/>
        <v>8</v>
      </c>
      <c r="BQ1630" s="238">
        <f t="shared" si="682"/>
        <v>0</v>
      </c>
      <c r="BR1630" s="140"/>
      <c r="BS1630" s="140"/>
      <c r="BT1630" s="140"/>
      <c r="BU1630" s="141"/>
      <c r="BV1630" s="140"/>
      <c r="BW1630" s="153">
        <f t="shared" si="670"/>
        <v>0</v>
      </c>
    </row>
    <row r="1631" s="129" customFormat="1" spans="1:75">
      <c r="A1631" s="170">
        <v>1686</v>
      </c>
      <c r="B1631" s="171">
        <v>46076</v>
      </c>
      <c r="C1631" s="153" t="s">
        <v>97</v>
      </c>
      <c r="D1631" s="130" t="str">
        <f t="shared" si="672"/>
        <v>EG</v>
      </c>
      <c r="E1631" s="172" t="s">
        <v>121</v>
      </c>
      <c r="F1631" s="172" t="s">
        <v>122</v>
      </c>
      <c r="G1631" s="173" t="s">
        <v>187</v>
      </c>
      <c r="H1631" s="173"/>
      <c r="I1631" s="173"/>
      <c r="J1631" s="105">
        <v>202102</v>
      </c>
      <c r="K1631" s="197" t="e">
        <f>VLOOKUP(J1631,[4]Sheet1!A1620:$B$50000,2,FALSE)</f>
        <v>#N/A</v>
      </c>
      <c r="L1631" s="105">
        <v>260120008</v>
      </c>
      <c r="M1631" s="198" t="str">
        <f>IF((LEFT(J1631))="2",$L$2,$J$2)</f>
        <v>OR</v>
      </c>
      <c r="N1631" s="153">
        <v>80</v>
      </c>
      <c r="O1631" s="199">
        <f t="shared" si="657"/>
        <v>45</v>
      </c>
      <c r="P1631" s="153">
        <v>1</v>
      </c>
      <c r="Q1631" s="153">
        <v>155</v>
      </c>
      <c r="R1631" s="153">
        <v>10</v>
      </c>
      <c r="S1631" s="153"/>
      <c r="T1631" s="153"/>
      <c r="U1631" s="209">
        <f t="shared" si="674"/>
        <v>155</v>
      </c>
      <c r="V1631" s="153">
        <v>230</v>
      </c>
      <c r="W1631" s="153"/>
      <c r="X1631" s="153">
        <v>10</v>
      </c>
      <c r="Y1631" s="153"/>
      <c r="Z1631" s="153"/>
      <c r="AA1631" s="153"/>
      <c r="AB1631" s="153"/>
      <c r="AC1631" s="153"/>
      <c r="AD1631" s="153"/>
      <c r="AE1631" s="153"/>
      <c r="AF1631" s="153"/>
      <c r="AG1631" s="153"/>
      <c r="AH1631" s="153"/>
      <c r="AI1631" s="153"/>
      <c r="AJ1631" s="153"/>
      <c r="AK1631" s="153"/>
      <c r="AL1631" s="153"/>
      <c r="AM1631" s="153"/>
      <c r="AN1631" s="153"/>
      <c r="AO1631" s="153"/>
      <c r="AP1631" s="153"/>
      <c r="AQ1631" s="153"/>
      <c r="AR1631" s="153">
        <v>240</v>
      </c>
      <c r="AS1631" s="153"/>
      <c r="AT1631" s="153"/>
      <c r="AU1631" s="153"/>
      <c r="AV1631" s="153"/>
      <c r="AW1631" s="153"/>
      <c r="AX1631" s="153"/>
      <c r="AY1631" s="153"/>
      <c r="AZ1631" s="153"/>
      <c r="BA1631" s="153"/>
      <c r="BB1631" s="153"/>
      <c r="BC1631" s="153"/>
      <c r="BD1631" s="153"/>
      <c r="BE1631" s="153"/>
      <c r="BF1631" s="153"/>
      <c r="BG1631" s="223">
        <f t="shared" si="673"/>
        <v>480</v>
      </c>
      <c r="BH1631" s="224">
        <f t="shared" si="660"/>
        <v>8</v>
      </c>
      <c r="BI1631" s="225">
        <f t="shared" si="683"/>
        <v>3.83333333333333</v>
      </c>
      <c r="BJ1631" s="225">
        <f t="shared" si="684"/>
        <v>47.9166666666667</v>
      </c>
      <c r="BK1631" s="226">
        <f t="shared" si="685"/>
        <v>89.8550724637681</v>
      </c>
      <c r="BL1631" s="226">
        <f t="shared" si="686"/>
        <v>93.5483870967742</v>
      </c>
      <c r="BM1631" s="226">
        <f t="shared" si="671"/>
        <v>40.2777777777778</v>
      </c>
      <c r="BN1631" s="237">
        <f t="shared" si="679"/>
        <v>0</v>
      </c>
      <c r="BO1631" s="237">
        <f t="shared" si="680"/>
        <v>360</v>
      </c>
      <c r="BP1631" s="237">
        <f t="shared" si="681"/>
        <v>4.16666666666667</v>
      </c>
      <c r="BQ1631" s="238">
        <f t="shared" si="682"/>
        <v>187.5</v>
      </c>
      <c r="BR1631" s="140"/>
      <c r="BS1631" s="140"/>
      <c r="BT1631" s="140"/>
      <c r="BU1631" s="141"/>
      <c r="BV1631" s="140"/>
      <c r="BW1631" s="153">
        <f t="shared" si="670"/>
        <v>155</v>
      </c>
    </row>
    <row r="1632" s="129" customFormat="1" spans="1:75">
      <c r="A1632" s="170">
        <v>1687</v>
      </c>
      <c r="B1632" s="171">
        <v>46076</v>
      </c>
      <c r="C1632" s="153" t="s">
        <v>99</v>
      </c>
      <c r="D1632" s="130" t="str">
        <f t="shared" si="672"/>
        <v>EG</v>
      </c>
      <c r="E1632" s="172" t="s">
        <v>121</v>
      </c>
      <c r="F1632" s="172" t="s">
        <v>122</v>
      </c>
      <c r="G1632" s="173" t="s">
        <v>183</v>
      </c>
      <c r="H1632" s="173"/>
      <c r="I1632" s="173"/>
      <c r="J1632" s="105">
        <v>202102</v>
      </c>
      <c r="K1632" s="197" t="e">
        <f>VLOOKUP(J1632,'[3]Item List (3)'!A$1:B$110000,2,FALSE)</f>
        <v>#N/A</v>
      </c>
      <c r="L1632" s="105">
        <v>260120008</v>
      </c>
      <c r="M1632" s="198" t="str">
        <f>IF((LEFT(J1632))="2",$L$2,$J$2)</f>
        <v>OR</v>
      </c>
      <c r="N1632" s="153">
        <v>60</v>
      </c>
      <c r="O1632" s="199">
        <f t="shared" si="657"/>
        <v>60</v>
      </c>
      <c r="P1632" s="153">
        <v>1</v>
      </c>
      <c r="Q1632" s="153">
        <v>106</v>
      </c>
      <c r="R1632" s="153"/>
      <c r="S1632" s="153"/>
      <c r="T1632" s="153"/>
      <c r="U1632" s="209">
        <f t="shared" si="674"/>
        <v>106</v>
      </c>
      <c r="V1632" s="153">
        <v>160</v>
      </c>
      <c r="W1632" s="153"/>
      <c r="X1632" s="153"/>
      <c r="Y1632" s="153"/>
      <c r="Z1632" s="153"/>
      <c r="AA1632" s="153"/>
      <c r="AB1632" s="153"/>
      <c r="AC1632" s="153"/>
      <c r="AD1632" s="153"/>
      <c r="AE1632" s="153"/>
      <c r="AF1632" s="153"/>
      <c r="AG1632" s="153"/>
      <c r="AH1632" s="153"/>
      <c r="AI1632" s="153"/>
      <c r="AJ1632" s="153"/>
      <c r="AK1632" s="153"/>
      <c r="AL1632" s="153"/>
      <c r="AM1632" s="153"/>
      <c r="AN1632" s="153">
        <v>20</v>
      </c>
      <c r="AO1632" s="153"/>
      <c r="AP1632" s="153"/>
      <c r="AQ1632" s="153"/>
      <c r="AR1632" s="153">
        <v>300</v>
      </c>
      <c r="AS1632" s="153"/>
      <c r="AT1632" s="153"/>
      <c r="AU1632" s="153"/>
      <c r="AV1632" s="153"/>
      <c r="AW1632" s="153"/>
      <c r="AX1632" s="153"/>
      <c r="AY1632" s="153"/>
      <c r="AZ1632" s="153"/>
      <c r="BA1632" s="153"/>
      <c r="BB1632" s="153"/>
      <c r="BC1632" s="153"/>
      <c r="BD1632" s="153"/>
      <c r="BE1632" s="153"/>
      <c r="BF1632" s="153"/>
      <c r="BG1632" s="223">
        <f t="shared" si="673"/>
        <v>480</v>
      </c>
      <c r="BH1632" s="224">
        <f t="shared" si="660"/>
        <v>8</v>
      </c>
      <c r="BI1632" s="225">
        <f t="shared" si="683"/>
        <v>2.66666666666667</v>
      </c>
      <c r="BJ1632" s="225">
        <f t="shared" si="684"/>
        <v>33.3333333333333</v>
      </c>
      <c r="BK1632" s="226">
        <f t="shared" si="685"/>
        <v>66.25</v>
      </c>
      <c r="BL1632" s="226">
        <f t="shared" si="686"/>
        <v>100</v>
      </c>
      <c r="BM1632" s="226">
        <f t="shared" si="671"/>
        <v>22.0833333333333</v>
      </c>
      <c r="BN1632" s="237">
        <f t="shared" si="679"/>
        <v>0</v>
      </c>
      <c r="BO1632" s="237">
        <f t="shared" si="680"/>
        <v>480</v>
      </c>
      <c r="BP1632" s="237">
        <f t="shared" si="681"/>
        <v>5.33333333333333</v>
      </c>
      <c r="BQ1632" s="238">
        <f t="shared" si="682"/>
        <v>320</v>
      </c>
      <c r="BR1632" s="140"/>
      <c r="BS1632" s="140"/>
      <c r="BT1632" s="140"/>
      <c r="BU1632" s="141"/>
      <c r="BV1632" s="140"/>
      <c r="BW1632" s="153">
        <f t="shared" si="670"/>
        <v>106</v>
      </c>
    </row>
    <row r="1633" s="129" customFormat="1" spans="1:75">
      <c r="A1633" s="170">
        <v>1688</v>
      </c>
      <c r="B1633" s="171">
        <v>46076</v>
      </c>
      <c r="C1633" s="153" t="s">
        <v>97</v>
      </c>
      <c r="D1633" s="130" t="str">
        <f t="shared" si="672"/>
        <v>EG</v>
      </c>
      <c r="E1633" s="172" t="s">
        <v>125</v>
      </c>
      <c r="F1633" s="172" t="s">
        <v>122</v>
      </c>
      <c r="G1633" s="173" t="s">
        <v>157</v>
      </c>
      <c r="H1633" s="173"/>
      <c r="I1633" s="173"/>
      <c r="J1633" s="105">
        <v>208582</v>
      </c>
      <c r="K1633" s="197" t="str">
        <f>VLOOKUP(J1633,'[3]Item List (3)'!A$1:B$110000,2,FALSE)</f>
        <v>WS 81107 </v>
      </c>
      <c r="L1633" s="105">
        <v>260112012</v>
      </c>
      <c r="M1633" s="198" t="str">
        <f>IF((LEFT(J1633))="2",$L$2,$J$2)</f>
        <v>OR</v>
      </c>
      <c r="N1633" s="153">
        <v>40</v>
      </c>
      <c r="O1633" s="199">
        <f t="shared" si="657"/>
        <v>90</v>
      </c>
      <c r="P1633" s="153">
        <v>1</v>
      </c>
      <c r="Q1633" s="153">
        <v>533</v>
      </c>
      <c r="R1633" s="153"/>
      <c r="S1633" s="153"/>
      <c r="T1633" s="153"/>
      <c r="U1633" s="209">
        <f t="shared" si="674"/>
        <v>533</v>
      </c>
      <c r="V1633" s="153">
        <v>420</v>
      </c>
      <c r="W1633" s="153"/>
      <c r="X1633" s="153"/>
      <c r="Y1633" s="153"/>
      <c r="Z1633" s="153"/>
      <c r="AA1633" s="153"/>
      <c r="AB1633" s="153"/>
      <c r="AC1633" s="153"/>
      <c r="AD1633" s="153"/>
      <c r="AE1633" s="153"/>
      <c r="AF1633" s="153"/>
      <c r="AG1633" s="153"/>
      <c r="AH1633" s="153"/>
      <c r="AI1633" s="153"/>
      <c r="AJ1633" s="153"/>
      <c r="AK1633" s="153"/>
      <c r="AL1633" s="153"/>
      <c r="AM1633" s="153"/>
      <c r="AN1633" s="153"/>
      <c r="AO1633" s="153"/>
      <c r="AP1633" s="153"/>
      <c r="AQ1633" s="153"/>
      <c r="AR1633" s="153">
        <v>60</v>
      </c>
      <c r="AS1633" s="153"/>
      <c r="AT1633" s="153"/>
      <c r="AU1633" s="153"/>
      <c r="AV1633" s="153"/>
      <c r="AW1633" s="153"/>
      <c r="AX1633" s="153"/>
      <c r="AY1633" s="153"/>
      <c r="AZ1633" s="153"/>
      <c r="BA1633" s="153"/>
      <c r="BB1633" s="153"/>
      <c r="BC1633" s="153"/>
      <c r="BD1633" s="153"/>
      <c r="BE1633" s="153"/>
      <c r="BF1633" s="153"/>
      <c r="BG1633" s="223">
        <f t="shared" si="673"/>
        <v>480</v>
      </c>
      <c r="BH1633" s="224">
        <f t="shared" si="660"/>
        <v>8</v>
      </c>
      <c r="BI1633" s="225">
        <f t="shared" si="683"/>
        <v>7</v>
      </c>
      <c r="BJ1633" s="225">
        <f t="shared" si="684"/>
        <v>87.5</v>
      </c>
      <c r="BK1633" s="226">
        <f t="shared" si="685"/>
        <v>84.6031746031746</v>
      </c>
      <c r="BL1633" s="226">
        <f t="shared" si="686"/>
        <v>100</v>
      </c>
      <c r="BM1633" s="226">
        <f t="shared" si="671"/>
        <v>74.0277777777778</v>
      </c>
      <c r="BN1633" s="237">
        <f t="shared" si="679"/>
        <v>0</v>
      </c>
      <c r="BO1633" s="237">
        <f t="shared" si="680"/>
        <v>720</v>
      </c>
      <c r="BP1633" s="237">
        <f t="shared" si="681"/>
        <v>1</v>
      </c>
      <c r="BQ1633" s="238">
        <f t="shared" si="682"/>
        <v>90</v>
      </c>
      <c r="BR1633" s="140"/>
      <c r="BS1633" s="140"/>
      <c r="BT1633" s="140"/>
      <c r="BU1633" s="141"/>
      <c r="BV1633" s="140"/>
      <c r="BW1633" s="153">
        <f t="shared" si="670"/>
        <v>533</v>
      </c>
    </row>
    <row r="1634" s="129" customFormat="1" spans="1:75">
      <c r="A1634" s="170">
        <v>1689</v>
      </c>
      <c r="B1634" s="171">
        <v>46076</v>
      </c>
      <c r="C1634" s="153" t="s">
        <v>99</v>
      </c>
      <c r="D1634" s="130" t="str">
        <f t="shared" si="672"/>
        <v>EG</v>
      </c>
      <c r="E1634" s="172" t="s">
        <v>125</v>
      </c>
      <c r="F1634" s="172" t="s">
        <v>122</v>
      </c>
      <c r="G1634" s="173" t="s">
        <v>126</v>
      </c>
      <c r="H1634" s="173"/>
      <c r="I1634" s="173"/>
      <c r="J1634" s="105">
        <v>208582</v>
      </c>
      <c r="K1634" s="197" t="str">
        <f>VLOOKUP(J1634,'[3]Item List (3)'!A$1:B$110000,2,FALSE)</f>
        <v>WS 81107 </v>
      </c>
      <c r="L1634" s="105">
        <v>260112012</v>
      </c>
      <c r="M1634" s="198" t="str">
        <f>IF((LEFT(J1634))="2",$L$2,$J$2)</f>
        <v>OR</v>
      </c>
      <c r="N1634" s="153">
        <v>40</v>
      </c>
      <c r="O1634" s="199">
        <f t="shared" si="657"/>
        <v>90</v>
      </c>
      <c r="P1634" s="153">
        <v>1</v>
      </c>
      <c r="Q1634" s="153">
        <v>233</v>
      </c>
      <c r="R1634" s="153"/>
      <c r="S1634" s="153"/>
      <c r="T1634" s="153"/>
      <c r="U1634" s="209">
        <f t="shared" si="674"/>
        <v>233</v>
      </c>
      <c r="V1634" s="153">
        <v>180</v>
      </c>
      <c r="W1634" s="153"/>
      <c r="X1634" s="153"/>
      <c r="Y1634" s="153"/>
      <c r="Z1634" s="153"/>
      <c r="AA1634" s="153"/>
      <c r="AB1634" s="153"/>
      <c r="AC1634" s="153"/>
      <c r="AD1634" s="153"/>
      <c r="AE1634" s="153"/>
      <c r="AF1634" s="153"/>
      <c r="AG1634" s="153"/>
      <c r="AH1634" s="153"/>
      <c r="AI1634" s="153"/>
      <c r="AJ1634" s="153"/>
      <c r="AK1634" s="153"/>
      <c r="AL1634" s="153"/>
      <c r="AM1634" s="153"/>
      <c r="AN1634" s="153"/>
      <c r="AO1634" s="153"/>
      <c r="AP1634" s="153"/>
      <c r="AQ1634" s="153"/>
      <c r="AR1634" s="153">
        <v>300</v>
      </c>
      <c r="AS1634" s="153"/>
      <c r="AT1634" s="153"/>
      <c r="AU1634" s="153"/>
      <c r="AV1634" s="153"/>
      <c r="AW1634" s="153"/>
      <c r="AX1634" s="153"/>
      <c r="AY1634" s="153"/>
      <c r="AZ1634" s="153"/>
      <c r="BA1634" s="153"/>
      <c r="BB1634" s="153"/>
      <c r="BC1634" s="153"/>
      <c r="BD1634" s="153"/>
      <c r="BE1634" s="153"/>
      <c r="BF1634" s="153"/>
      <c r="BG1634" s="223">
        <f t="shared" si="673"/>
        <v>480</v>
      </c>
      <c r="BH1634" s="224">
        <f t="shared" si="660"/>
        <v>8</v>
      </c>
      <c r="BI1634" s="225">
        <f t="shared" si="683"/>
        <v>3</v>
      </c>
      <c r="BJ1634" s="225">
        <f t="shared" si="684"/>
        <v>37.5</v>
      </c>
      <c r="BK1634" s="226">
        <f t="shared" si="685"/>
        <v>86.2962962962963</v>
      </c>
      <c r="BL1634" s="226">
        <f t="shared" si="686"/>
        <v>100</v>
      </c>
      <c r="BM1634" s="226">
        <f t="shared" si="671"/>
        <v>32.3611111111111</v>
      </c>
      <c r="BN1634" s="237">
        <f t="shared" si="679"/>
        <v>0</v>
      </c>
      <c r="BO1634" s="237">
        <f t="shared" si="680"/>
        <v>720</v>
      </c>
      <c r="BP1634" s="237">
        <f t="shared" si="681"/>
        <v>5</v>
      </c>
      <c r="BQ1634" s="238">
        <f t="shared" si="682"/>
        <v>450</v>
      </c>
      <c r="BR1634" s="140"/>
      <c r="BS1634" s="140"/>
      <c r="BT1634" s="140"/>
      <c r="BU1634" s="141"/>
      <c r="BV1634" s="140"/>
      <c r="BW1634" s="153">
        <f t="shared" si="670"/>
        <v>233</v>
      </c>
    </row>
    <row r="1635" s="129" customFormat="1" spans="1:75">
      <c r="A1635" s="170">
        <v>1690</v>
      </c>
      <c r="B1635" s="171">
        <v>46076</v>
      </c>
      <c r="C1635" s="153" t="s">
        <v>97</v>
      </c>
      <c r="D1635" s="130" t="str">
        <f t="shared" si="672"/>
        <v>EG</v>
      </c>
      <c r="E1635" s="172" t="s">
        <v>128</v>
      </c>
      <c r="F1635" s="172" t="s">
        <v>129</v>
      </c>
      <c r="G1635" s="173" t="s">
        <v>187</v>
      </c>
      <c r="H1635" s="173" t="s">
        <v>169</v>
      </c>
      <c r="I1635" s="173" t="s">
        <v>186</v>
      </c>
      <c r="J1635" s="105">
        <v>104293</v>
      </c>
      <c r="K1635" s="197" t="str">
        <f>VLOOKUP(J1635,'[3]Item List (3)'!A$1:B$110000,2,FALSE)</f>
        <v>IR.210 YY2 </v>
      </c>
      <c r="L1635" s="105">
        <v>260205005</v>
      </c>
      <c r="M1635" s="198" t="str">
        <f>IF((LEFT(J1635))="2",$L$2,$J$2)</f>
        <v>IR</v>
      </c>
      <c r="N1635" s="153">
        <v>20</v>
      </c>
      <c r="O1635" s="199">
        <f t="shared" si="657"/>
        <v>180</v>
      </c>
      <c r="P1635" s="153">
        <v>1</v>
      </c>
      <c r="Q1635" s="153">
        <v>1145</v>
      </c>
      <c r="R1635" s="153"/>
      <c r="S1635" s="153"/>
      <c r="T1635" s="153"/>
      <c r="U1635" s="209">
        <f t="shared" si="674"/>
        <v>1145</v>
      </c>
      <c r="V1635" s="153">
        <v>400</v>
      </c>
      <c r="W1635" s="153"/>
      <c r="X1635" s="153"/>
      <c r="Y1635" s="153"/>
      <c r="Z1635" s="153"/>
      <c r="AA1635" s="153"/>
      <c r="AB1635" s="153"/>
      <c r="AC1635" s="153">
        <v>60</v>
      </c>
      <c r="AD1635" s="153"/>
      <c r="AE1635" s="153"/>
      <c r="AF1635" s="153"/>
      <c r="AG1635" s="153"/>
      <c r="AH1635" s="153"/>
      <c r="AI1635" s="153"/>
      <c r="AJ1635" s="153"/>
      <c r="AK1635" s="153"/>
      <c r="AL1635" s="153"/>
      <c r="AM1635" s="153"/>
      <c r="AN1635" s="153"/>
      <c r="AO1635" s="153"/>
      <c r="AP1635" s="153"/>
      <c r="AQ1635" s="153"/>
      <c r="AR1635" s="153">
        <v>20</v>
      </c>
      <c r="AS1635" s="153"/>
      <c r="AT1635" s="153"/>
      <c r="AU1635" s="153"/>
      <c r="AV1635" s="153"/>
      <c r="AW1635" s="153"/>
      <c r="AX1635" s="153"/>
      <c r="AY1635" s="153"/>
      <c r="AZ1635" s="153"/>
      <c r="BA1635" s="153"/>
      <c r="BB1635" s="153"/>
      <c r="BC1635" s="153"/>
      <c r="BD1635" s="153"/>
      <c r="BE1635" s="153"/>
      <c r="BF1635" s="153"/>
      <c r="BG1635" s="223">
        <f t="shared" si="673"/>
        <v>480</v>
      </c>
      <c r="BH1635" s="224">
        <f t="shared" si="660"/>
        <v>8</v>
      </c>
      <c r="BI1635" s="225">
        <f t="shared" si="683"/>
        <v>6.66666666666667</v>
      </c>
      <c r="BJ1635" s="225">
        <f t="shared" si="684"/>
        <v>83.3333333333333</v>
      </c>
      <c r="BK1635" s="226">
        <f t="shared" si="685"/>
        <v>95.4166666666667</v>
      </c>
      <c r="BL1635" s="226">
        <f t="shared" si="686"/>
        <v>100</v>
      </c>
      <c r="BM1635" s="226">
        <f t="shared" si="671"/>
        <v>79.5138888888889</v>
      </c>
      <c r="BN1635" s="237">
        <f t="shared" si="679"/>
        <v>0</v>
      </c>
      <c r="BO1635" s="237">
        <f t="shared" si="680"/>
        <v>1440</v>
      </c>
      <c r="BP1635" s="237">
        <f t="shared" si="681"/>
        <v>1.33333333333333</v>
      </c>
      <c r="BQ1635" s="238">
        <f t="shared" si="682"/>
        <v>240</v>
      </c>
      <c r="BR1635" s="140"/>
      <c r="BS1635" s="140"/>
      <c r="BT1635" s="140"/>
      <c r="BU1635" s="141"/>
      <c r="BV1635" s="140"/>
      <c r="BW1635" s="153">
        <f t="shared" si="670"/>
        <v>1145</v>
      </c>
    </row>
    <row r="1636" s="129" customFormat="1" spans="1:75">
      <c r="A1636" s="170">
        <v>1691</v>
      </c>
      <c r="B1636" s="171">
        <v>46076</v>
      </c>
      <c r="C1636" s="153" t="s">
        <v>99</v>
      </c>
      <c r="D1636" s="130" t="str">
        <f t="shared" si="672"/>
        <v>EG</v>
      </c>
      <c r="E1636" s="172" t="s">
        <v>128</v>
      </c>
      <c r="F1636" s="172" t="s">
        <v>129</v>
      </c>
      <c r="G1636" s="173" t="s">
        <v>186</v>
      </c>
      <c r="H1636" s="173"/>
      <c r="I1636" s="173"/>
      <c r="J1636" s="105">
        <v>104293</v>
      </c>
      <c r="K1636" s="197" t="str">
        <f>VLOOKUP(J1636,'[3]Item List (3)'!A$1:B$110000,2,FALSE)</f>
        <v>IR.210 YY2 </v>
      </c>
      <c r="L1636" s="105">
        <v>260205005</v>
      </c>
      <c r="M1636" s="198" t="str">
        <f>IF((LEFT(J1636))="2",$L$2,$J$2)</f>
        <v>IR</v>
      </c>
      <c r="N1636" s="153">
        <v>20</v>
      </c>
      <c r="O1636" s="199">
        <f t="shared" si="657"/>
        <v>180</v>
      </c>
      <c r="P1636" s="153">
        <v>1</v>
      </c>
      <c r="Q1636" s="153">
        <v>527</v>
      </c>
      <c r="R1636" s="153"/>
      <c r="S1636" s="153"/>
      <c r="T1636" s="153"/>
      <c r="U1636" s="209">
        <f t="shared" si="674"/>
        <v>527</v>
      </c>
      <c r="V1636" s="153">
        <v>180</v>
      </c>
      <c r="W1636" s="153"/>
      <c r="X1636" s="153"/>
      <c r="Y1636" s="153"/>
      <c r="Z1636" s="153"/>
      <c r="AA1636" s="153"/>
      <c r="AB1636" s="153"/>
      <c r="AC1636" s="153"/>
      <c r="AD1636" s="153"/>
      <c r="AE1636" s="153"/>
      <c r="AF1636" s="153"/>
      <c r="AG1636" s="153"/>
      <c r="AH1636" s="153"/>
      <c r="AI1636" s="153"/>
      <c r="AJ1636" s="153"/>
      <c r="AK1636" s="153"/>
      <c r="AL1636" s="153"/>
      <c r="AM1636" s="153"/>
      <c r="AN1636" s="153"/>
      <c r="AO1636" s="153"/>
      <c r="AP1636" s="153"/>
      <c r="AQ1636" s="153"/>
      <c r="AR1636" s="153">
        <v>300</v>
      </c>
      <c r="AS1636" s="153"/>
      <c r="AT1636" s="153"/>
      <c r="AU1636" s="153"/>
      <c r="AV1636" s="153"/>
      <c r="AW1636" s="153"/>
      <c r="AX1636" s="153"/>
      <c r="AY1636" s="153"/>
      <c r="AZ1636" s="153"/>
      <c r="BA1636" s="153"/>
      <c r="BB1636" s="153"/>
      <c r="BC1636" s="153"/>
      <c r="BD1636" s="153"/>
      <c r="BE1636" s="153"/>
      <c r="BF1636" s="153"/>
      <c r="BG1636" s="223">
        <f t="shared" si="673"/>
        <v>480</v>
      </c>
      <c r="BH1636" s="224">
        <f t="shared" si="660"/>
        <v>8</v>
      </c>
      <c r="BI1636" s="225">
        <f t="shared" si="683"/>
        <v>3</v>
      </c>
      <c r="BJ1636" s="225">
        <f t="shared" si="684"/>
        <v>37.5</v>
      </c>
      <c r="BK1636" s="226">
        <f t="shared" si="685"/>
        <v>97.5925925925926</v>
      </c>
      <c r="BL1636" s="226">
        <f t="shared" si="686"/>
        <v>100</v>
      </c>
      <c r="BM1636" s="226">
        <f t="shared" si="671"/>
        <v>36.5972222222222</v>
      </c>
      <c r="BN1636" s="237">
        <f t="shared" si="679"/>
        <v>0</v>
      </c>
      <c r="BO1636" s="237">
        <f t="shared" si="680"/>
        <v>1440</v>
      </c>
      <c r="BP1636" s="237">
        <f t="shared" si="681"/>
        <v>5</v>
      </c>
      <c r="BQ1636" s="238">
        <f t="shared" si="682"/>
        <v>900</v>
      </c>
      <c r="BR1636" s="140"/>
      <c r="BS1636" s="140"/>
      <c r="BT1636" s="140"/>
      <c r="BU1636" s="141"/>
      <c r="BV1636" s="140"/>
      <c r="BW1636" s="153">
        <f t="shared" si="670"/>
        <v>527</v>
      </c>
    </row>
    <row r="1637" s="129" customFormat="1" spans="1:75">
      <c r="A1637" s="170">
        <v>1692</v>
      </c>
      <c r="B1637" s="171">
        <v>46076</v>
      </c>
      <c r="C1637" s="153" t="s">
        <v>97</v>
      </c>
      <c r="D1637" s="130" t="str">
        <f t="shared" si="672"/>
        <v>EG</v>
      </c>
      <c r="E1637" s="172" t="s">
        <v>131</v>
      </c>
      <c r="F1637" s="172"/>
      <c r="G1637" s="173"/>
      <c r="H1637" s="173"/>
      <c r="I1637" s="173"/>
      <c r="J1637" s="105"/>
      <c r="K1637" s="197" t="e">
        <f>VLOOKUP(J1637,'[3]Item List (3)'!A$1:B$110000,2,FALSE)</f>
        <v>#N/A</v>
      </c>
      <c r="L1637" s="105"/>
      <c r="M1637" s="198" t="str">
        <f>IF((LEFT(J1637))="2",$L$2,$J$2)</f>
        <v>IR</v>
      </c>
      <c r="N1637" s="153"/>
      <c r="O1637" s="199" t="str">
        <f t="shared" si="657"/>
        <v/>
      </c>
      <c r="P1637" s="153"/>
      <c r="Q1637" s="153"/>
      <c r="R1637" s="153"/>
      <c r="S1637" s="153"/>
      <c r="T1637" s="153"/>
      <c r="U1637" s="209">
        <f t="shared" si="674"/>
        <v>0</v>
      </c>
      <c r="V1637" s="153"/>
      <c r="W1637" s="153"/>
      <c r="X1637" s="153"/>
      <c r="Y1637" s="153"/>
      <c r="Z1637" s="153"/>
      <c r="AA1637" s="153"/>
      <c r="AB1637" s="153"/>
      <c r="AC1637" s="153"/>
      <c r="AD1637" s="153"/>
      <c r="AE1637" s="153"/>
      <c r="AF1637" s="153"/>
      <c r="AG1637" s="153"/>
      <c r="AH1637" s="153"/>
      <c r="AI1637" s="153"/>
      <c r="AJ1637" s="153"/>
      <c r="AK1637" s="153"/>
      <c r="AL1637" s="153"/>
      <c r="AM1637" s="153"/>
      <c r="AN1637" s="153"/>
      <c r="AO1637" s="153"/>
      <c r="AP1637" s="153"/>
      <c r="AQ1637" s="153"/>
      <c r="AR1637" s="153">
        <v>480</v>
      </c>
      <c r="AS1637" s="153"/>
      <c r="AT1637" s="153"/>
      <c r="AU1637" s="153"/>
      <c r="AV1637" s="153"/>
      <c r="AW1637" s="153"/>
      <c r="AX1637" s="153"/>
      <c r="AY1637" s="153"/>
      <c r="AZ1637" s="153"/>
      <c r="BA1637" s="153"/>
      <c r="BB1637" s="153"/>
      <c r="BC1637" s="153"/>
      <c r="BD1637" s="153"/>
      <c r="BE1637" s="153"/>
      <c r="BF1637" s="153"/>
      <c r="BG1637" s="223">
        <f t="shared" si="673"/>
        <v>480</v>
      </c>
      <c r="BH1637" s="224">
        <f t="shared" si="660"/>
        <v>8</v>
      </c>
      <c r="BI1637" s="225">
        <f t="shared" si="683"/>
        <v>0</v>
      </c>
      <c r="BJ1637" s="225">
        <f t="shared" si="684"/>
        <v>0</v>
      </c>
      <c r="BK1637" s="226">
        <f t="shared" si="685"/>
        <v>0</v>
      </c>
      <c r="BL1637" s="226">
        <f t="shared" si="686"/>
        <v>0</v>
      </c>
      <c r="BM1637" s="226">
        <f t="shared" si="671"/>
        <v>0</v>
      </c>
      <c r="BN1637" s="237">
        <f t="shared" si="679"/>
        <v>0</v>
      </c>
      <c r="BO1637" s="237">
        <f t="shared" si="680"/>
        <v>0</v>
      </c>
      <c r="BP1637" s="237">
        <f t="shared" si="681"/>
        <v>8</v>
      </c>
      <c r="BQ1637" s="238">
        <f t="shared" si="682"/>
        <v>0</v>
      </c>
      <c r="BR1637" s="140"/>
      <c r="BS1637" s="140"/>
      <c r="BT1637" s="140"/>
      <c r="BU1637" s="141"/>
      <c r="BV1637" s="140"/>
      <c r="BW1637" s="153">
        <f t="shared" si="670"/>
        <v>0</v>
      </c>
    </row>
    <row r="1638" s="129" customFormat="1" spans="1:75">
      <c r="A1638" s="170">
        <v>1693</v>
      </c>
      <c r="B1638" s="171">
        <v>46076</v>
      </c>
      <c r="C1638" s="153" t="s">
        <v>99</v>
      </c>
      <c r="D1638" s="130" t="str">
        <f t="shared" si="672"/>
        <v>EG</v>
      </c>
      <c r="E1638" s="172" t="s">
        <v>131</v>
      </c>
      <c r="F1638" s="172"/>
      <c r="G1638" s="173"/>
      <c r="H1638" s="173"/>
      <c r="I1638" s="173"/>
      <c r="J1638" s="105"/>
      <c r="K1638" s="197" t="e">
        <f>VLOOKUP(J1638,'[3]Item List (3)'!A$1:B$110000,2,FALSE)</f>
        <v>#N/A</v>
      </c>
      <c r="L1638" s="105"/>
      <c r="M1638" s="198" t="str">
        <f>IF((LEFT(J1638))="2",$L$2,$J$2)</f>
        <v>IR</v>
      </c>
      <c r="N1638" s="153"/>
      <c r="O1638" s="199" t="str">
        <f t="shared" si="657"/>
        <v/>
      </c>
      <c r="P1638" s="153"/>
      <c r="Q1638" s="153"/>
      <c r="R1638" s="153"/>
      <c r="S1638" s="153"/>
      <c r="T1638" s="153"/>
      <c r="U1638" s="209">
        <f t="shared" si="674"/>
        <v>0</v>
      </c>
      <c r="V1638" s="153"/>
      <c r="W1638" s="153"/>
      <c r="X1638" s="153"/>
      <c r="Y1638" s="153"/>
      <c r="Z1638" s="153"/>
      <c r="AA1638" s="153"/>
      <c r="AB1638" s="153"/>
      <c r="AC1638" s="153"/>
      <c r="AD1638" s="153"/>
      <c r="AE1638" s="153"/>
      <c r="AF1638" s="153"/>
      <c r="AG1638" s="153"/>
      <c r="AH1638" s="153"/>
      <c r="AI1638" s="153"/>
      <c r="AJ1638" s="153"/>
      <c r="AK1638" s="153"/>
      <c r="AL1638" s="153"/>
      <c r="AM1638" s="153"/>
      <c r="AN1638" s="153"/>
      <c r="AO1638" s="153"/>
      <c r="AP1638" s="153"/>
      <c r="AQ1638" s="153"/>
      <c r="AR1638" s="153">
        <v>480</v>
      </c>
      <c r="AS1638" s="153"/>
      <c r="AT1638" s="153"/>
      <c r="AU1638" s="153"/>
      <c r="AV1638" s="153"/>
      <c r="AW1638" s="153"/>
      <c r="AX1638" s="153"/>
      <c r="AY1638" s="153"/>
      <c r="AZ1638" s="153"/>
      <c r="BA1638" s="153"/>
      <c r="BB1638" s="153"/>
      <c r="BC1638" s="153"/>
      <c r="BD1638" s="153"/>
      <c r="BE1638" s="153"/>
      <c r="BF1638" s="153"/>
      <c r="BG1638" s="223">
        <f t="shared" si="673"/>
        <v>480</v>
      </c>
      <c r="BH1638" s="224">
        <f t="shared" si="660"/>
        <v>8</v>
      </c>
      <c r="BI1638" s="225">
        <f t="shared" si="683"/>
        <v>0</v>
      </c>
      <c r="BJ1638" s="225">
        <f t="shared" si="684"/>
        <v>0</v>
      </c>
      <c r="BK1638" s="226">
        <f t="shared" si="685"/>
        <v>0</v>
      </c>
      <c r="BL1638" s="226">
        <f t="shared" si="686"/>
        <v>0</v>
      </c>
      <c r="BM1638" s="226">
        <f t="shared" si="671"/>
        <v>0</v>
      </c>
      <c r="BN1638" s="237">
        <f t="shared" si="679"/>
        <v>0</v>
      </c>
      <c r="BO1638" s="237">
        <f t="shared" si="680"/>
        <v>0</v>
      </c>
      <c r="BP1638" s="237">
        <f t="shared" si="681"/>
        <v>8</v>
      </c>
      <c r="BQ1638" s="238">
        <f t="shared" si="682"/>
        <v>0</v>
      </c>
      <c r="BR1638" s="140"/>
      <c r="BS1638" s="140"/>
      <c r="BT1638" s="140"/>
      <c r="BU1638" s="141"/>
      <c r="BV1638" s="140"/>
      <c r="BW1638" s="153">
        <f t="shared" si="670"/>
        <v>0</v>
      </c>
    </row>
    <row r="1639" s="129" customFormat="1" spans="1:75">
      <c r="A1639" s="170">
        <v>1694</v>
      </c>
      <c r="B1639" s="171">
        <v>46076</v>
      </c>
      <c r="C1639" s="153" t="s">
        <v>97</v>
      </c>
      <c r="D1639" s="130" t="str">
        <f t="shared" si="672"/>
        <v>IG</v>
      </c>
      <c r="E1639" s="172" t="s">
        <v>132</v>
      </c>
      <c r="F1639" s="172" t="s">
        <v>134</v>
      </c>
      <c r="G1639" s="173" t="s">
        <v>185</v>
      </c>
      <c r="H1639" s="173"/>
      <c r="I1639" s="173"/>
      <c r="J1639" s="105">
        <v>100299.14</v>
      </c>
      <c r="K1639" s="197" t="str">
        <f>VLOOKUP(J1639,'[3]Item List (3)'!A$1:B$110000,2,FALSE)</f>
        <v>IR. 9913 C</v>
      </c>
      <c r="L1639" s="105"/>
      <c r="M1639" s="198" t="str">
        <f>IF((LEFT(J1639))="2",$L$2,$J$2)</f>
        <v>IR</v>
      </c>
      <c r="N1639" s="153"/>
      <c r="O1639" s="199" t="str">
        <f t="shared" si="657"/>
        <v/>
      </c>
      <c r="P1639" s="153"/>
      <c r="Q1639" s="153"/>
      <c r="R1639" s="153"/>
      <c r="S1639" s="153"/>
      <c r="T1639" s="153"/>
      <c r="U1639" s="209">
        <f t="shared" si="674"/>
        <v>0</v>
      </c>
      <c r="V1639" s="153"/>
      <c r="W1639" s="153">
        <v>120</v>
      </c>
      <c r="X1639" s="153"/>
      <c r="Y1639" s="153"/>
      <c r="Z1639" s="153"/>
      <c r="AA1639" s="153"/>
      <c r="AB1639" s="153"/>
      <c r="AC1639" s="153"/>
      <c r="AD1639" s="153"/>
      <c r="AE1639" s="153"/>
      <c r="AF1639" s="153"/>
      <c r="AG1639" s="153"/>
      <c r="AH1639" s="153"/>
      <c r="AI1639" s="153"/>
      <c r="AJ1639" s="153"/>
      <c r="AK1639" s="153"/>
      <c r="AL1639" s="153"/>
      <c r="AM1639" s="153"/>
      <c r="AN1639" s="153"/>
      <c r="AO1639" s="153"/>
      <c r="AP1639" s="153"/>
      <c r="AQ1639" s="153"/>
      <c r="AR1639" s="153">
        <v>360</v>
      </c>
      <c r="AS1639" s="153"/>
      <c r="AT1639" s="153"/>
      <c r="AU1639" s="153"/>
      <c r="AV1639" s="153"/>
      <c r="AW1639" s="153"/>
      <c r="AX1639" s="153"/>
      <c r="AY1639" s="153"/>
      <c r="AZ1639" s="153"/>
      <c r="BA1639" s="153"/>
      <c r="BB1639" s="153"/>
      <c r="BC1639" s="153"/>
      <c r="BD1639" s="153"/>
      <c r="BE1639" s="153"/>
      <c r="BF1639" s="153"/>
      <c r="BG1639" s="223">
        <f t="shared" si="673"/>
        <v>480</v>
      </c>
      <c r="BH1639" s="224">
        <f t="shared" si="660"/>
        <v>8</v>
      </c>
      <c r="BI1639" s="225">
        <f t="shared" si="683"/>
        <v>0</v>
      </c>
      <c r="BJ1639" s="225">
        <f t="shared" si="684"/>
        <v>0</v>
      </c>
      <c r="BK1639" s="226">
        <f t="shared" si="685"/>
        <v>0</v>
      </c>
      <c r="BL1639" s="226">
        <f t="shared" si="686"/>
        <v>0</v>
      </c>
      <c r="BM1639" s="226">
        <f t="shared" si="671"/>
        <v>0</v>
      </c>
      <c r="BN1639" s="237">
        <f t="shared" si="679"/>
        <v>2</v>
      </c>
      <c r="BO1639" s="237">
        <f t="shared" si="680"/>
        <v>0</v>
      </c>
      <c r="BP1639" s="237">
        <f t="shared" si="681"/>
        <v>6</v>
      </c>
      <c r="BQ1639" s="238">
        <f t="shared" si="682"/>
        <v>0</v>
      </c>
      <c r="BR1639" s="140"/>
      <c r="BS1639" s="140"/>
      <c r="BT1639" s="140"/>
      <c r="BU1639" s="141"/>
      <c r="BV1639" s="140"/>
      <c r="BW1639" s="153">
        <f t="shared" si="670"/>
        <v>0</v>
      </c>
    </row>
    <row r="1640" s="129" customFormat="1" spans="1:75">
      <c r="A1640" s="170">
        <v>1695</v>
      </c>
      <c r="B1640" s="171">
        <v>46076</v>
      </c>
      <c r="C1640" s="153" t="s">
        <v>99</v>
      </c>
      <c r="D1640" s="130" t="str">
        <f t="shared" si="672"/>
        <v>IG</v>
      </c>
      <c r="E1640" s="172" t="s">
        <v>132</v>
      </c>
      <c r="F1640" s="172" t="s">
        <v>134</v>
      </c>
      <c r="G1640" s="173" t="s">
        <v>142</v>
      </c>
      <c r="H1640" s="173"/>
      <c r="I1640" s="173"/>
      <c r="J1640" s="105">
        <v>100299.14</v>
      </c>
      <c r="K1640" s="197" t="str">
        <f>VLOOKUP(J1640,[4]Sheet1!A1629:$B$50000,2,FALSE)</f>
        <v>IR. 9913 C</v>
      </c>
      <c r="L1640" s="105">
        <v>260205009</v>
      </c>
      <c r="M1640" s="198" t="str">
        <f>IF((LEFT(J1640))="2",$L$2,$J$2)</f>
        <v>IR</v>
      </c>
      <c r="N1640" s="153">
        <v>23</v>
      </c>
      <c r="O1640" s="199">
        <f t="shared" si="657"/>
        <v>156.521739130435</v>
      </c>
      <c r="P1640" s="153">
        <v>1</v>
      </c>
      <c r="Q1640" s="153">
        <v>80</v>
      </c>
      <c r="R1640" s="153">
        <v>2</v>
      </c>
      <c r="S1640" s="153">
        <v>1</v>
      </c>
      <c r="T1640" s="153"/>
      <c r="U1640" s="209">
        <f t="shared" si="674"/>
        <v>81</v>
      </c>
      <c r="V1640" s="153">
        <v>40</v>
      </c>
      <c r="W1640" s="153">
        <v>160</v>
      </c>
      <c r="X1640" s="153">
        <v>20</v>
      </c>
      <c r="Y1640" s="153"/>
      <c r="Z1640" s="153"/>
      <c r="AA1640" s="153"/>
      <c r="AB1640" s="153"/>
      <c r="AC1640" s="153"/>
      <c r="AD1640" s="153"/>
      <c r="AE1640" s="153"/>
      <c r="AF1640" s="153"/>
      <c r="AG1640" s="153"/>
      <c r="AH1640" s="153"/>
      <c r="AI1640" s="153"/>
      <c r="AJ1640" s="153"/>
      <c r="AK1640" s="153"/>
      <c r="AL1640" s="153"/>
      <c r="AM1640" s="153">
        <v>20</v>
      </c>
      <c r="AN1640" s="153">
        <v>240</v>
      </c>
      <c r="AO1640" s="153"/>
      <c r="AP1640" s="153"/>
      <c r="AQ1640" s="153"/>
      <c r="AR1640" s="153"/>
      <c r="AS1640" s="153"/>
      <c r="AT1640" s="153"/>
      <c r="AU1640" s="153"/>
      <c r="AV1640" s="153"/>
      <c r="AW1640" s="153"/>
      <c r="AX1640" s="153"/>
      <c r="AY1640" s="153"/>
      <c r="AZ1640" s="153"/>
      <c r="BA1640" s="153"/>
      <c r="BB1640" s="153"/>
      <c r="BC1640" s="153"/>
      <c r="BD1640" s="153"/>
      <c r="BE1640" s="153"/>
      <c r="BF1640" s="153"/>
      <c r="BG1640" s="223">
        <f t="shared" si="673"/>
        <v>480</v>
      </c>
      <c r="BH1640" s="224">
        <f t="shared" si="660"/>
        <v>8</v>
      </c>
      <c r="BI1640" s="225">
        <f t="shared" si="683"/>
        <v>0.666666666666667</v>
      </c>
      <c r="BJ1640" s="225">
        <f t="shared" si="684"/>
        <v>8.33333333333334</v>
      </c>
      <c r="BK1640" s="226">
        <f t="shared" si="685"/>
        <v>77.625</v>
      </c>
      <c r="BL1640" s="226">
        <f t="shared" si="686"/>
        <v>96.2962962962963</v>
      </c>
      <c r="BM1640" s="226">
        <f t="shared" si="671"/>
        <v>6.22916666666667</v>
      </c>
      <c r="BN1640" s="237">
        <f t="shared" si="679"/>
        <v>2.66666666666667</v>
      </c>
      <c r="BO1640" s="237">
        <f t="shared" si="680"/>
        <v>834.782608695652</v>
      </c>
      <c r="BP1640" s="237">
        <f t="shared" si="681"/>
        <v>4.66666666666667</v>
      </c>
      <c r="BQ1640" s="238">
        <f t="shared" si="682"/>
        <v>730.434782608696</v>
      </c>
      <c r="BR1640" s="140">
        <v>1</v>
      </c>
      <c r="BS1640" s="140"/>
      <c r="BT1640" s="140">
        <v>1</v>
      </c>
      <c r="BU1640" s="141">
        <v>1</v>
      </c>
      <c r="BV1640" s="140"/>
      <c r="BW1640" s="153">
        <f t="shared" si="670"/>
        <v>80</v>
      </c>
    </row>
    <row r="1641" s="129" customFormat="1" spans="1:75">
      <c r="A1641" s="170">
        <v>1696</v>
      </c>
      <c r="B1641" s="171">
        <v>46076</v>
      </c>
      <c r="C1641" s="153" t="s">
        <v>97</v>
      </c>
      <c r="D1641" s="130" t="str">
        <f t="shared" si="672"/>
        <v>IG</v>
      </c>
      <c r="E1641" s="172" t="s">
        <v>133</v>
      </c>
      <c r="F1641" s="172" t="s">
        <v>134</v>
      </c>
      <c r="G1641" s="173" t="s">
        <v>183</v>
      </c>
      <c r="H1641" s="173"/>
      <c r="I1641" s="173"/>
      <c r="J1641" s="105">
        <v>104343.01</v>
      </c>
      <c r="K1641" s="197" t="str">
        <f>VLOOKUP(J1641,'[3]Item List (3)'!A$1:B$110000,2,FALSE)</f>
        <v>NA/RNA.IR 69/32</v>
      </c>
      <c r="L1641" s="105">
        <v>260101001</v>
      </c>
      <c r="M1641" s="198" t="str">
        <f>IF((LEFT(J1641))="2",$L$2,$J$2)</f>
        <v>IR</v>
      </c>
      <c r="N1641" s="153">
        <v>45</v>
      </c>
      <c r="O1641" s="199">
        <f t="shared" ref="O1641:O1704" si="687">IFERROR(3600/N1641,"")</f>
        <v>80</v>
      </c>
      <c r="P1641" s="153">
        <v>1</v>
      </c>
      <c r="Q1641" s="153">
        <v>293</v>
      </c>
      <c r="R1641" s="153">
        <v>2</v>
      </c>
      <c r="S1641" s="153"/>
      <c r="T1641" s="153"/>
      <c r="U1641" s="209">
        <f t="shared" si="674"/>
        <v>293</v>
      </c>
      <c r="V1641" s="153">
        <v>345</v>
      </c>
      <c r="W1641" s="153"/>
      <c r="X1641" s="153">
        <v>25</v>
      </c>
      <c r="Y1641" s="153"/>
      <c r="Z1641" s="153"/>
      <c r="AA1641" s="153"/>
      <c r="AB1641" s="153"/>
      <c r="AC1641" s="153"/>
      <c r="AD1641" s="153"/>
      <c r="AE1641" s="153"/>
      <c r="AF1641" s="153"/>
      <c r="AG1641" s="153"/>
      <c r="AH1641" s="153"/>
      <c r="AI1641" s="153"/>
      <c r="AJ1641" s="153"/>
      <c r="AK1641" s="153"/>
      <c r="AL1641" s="153"/>
      <c r="AM1641" s="153"/>
      <c r="AN1641" s="153">
        <v>40</v>
      </c>
      <c r="AO1641" s="153"/>
      <c r="AP1641" s="153">
        <v>70</v>
      </c>
      <c r="AQ1641" s="153"/>
      <c r="AR1641" s="153"/>
      <c r="AS1641" s="153"/>
      <c r="AT1641" s="153"/>
      <c r="AU1641" s="153"/>
      <c r="AV1641" s="153"/>
      <c r="AW1641" s="153"/>
      <c r="AX1641" s="153"/>
      <c r="AY1641" s="153"/>
      <c r="AZ1641" s="153"/>
      <c r="BA1641" s="153"/>
      <c r="BB1641" s="153"/>
      <c r="BC1641" s="153"/>
      <c r="BD1641" s="153"/>
      <c r="BE1641" s="153"/>
      <c r="BF1641" s="153"/>
      <c r="BG1641" s="223">
        <f t="shared" si="673"/>
        <v>480</v>
      </c>
      <c r="BH1641" s="224">
        <f t="shared" ref="BH1641:BH1704" si="688">BG1641/60</f>
        <v>8</v>
      </c>
      <c r="BI1641" s="225">
        <f t="shared" si="683"/>
        <v>5.75</v>
      </c>
      <c r="BJ1641" s="225">
        <f t="shared" si="684"/>
        <v>71.875</v>
      </c>
      <c r="BK1641" s="226">
        <f t="shared" si="685"/>
        <v>63.695652173913</v>
      </c>
      <c r="BL1641" s="226">
        <f t="shared" si="686"/>
        <v>99.3174061433447</v>
      </c>
      <c r="BM1641" s="226">
        <f t="shared" ref="BM1641:BM1704" si="689">IFERROR((((BJ1641*BK1641*BL1641)/1000000)*100),0)</f>
        <v>45.46875</v>
      </c>
      <c r="BN1641" s="237">
        <f t="shared" si="679"/>
        <v>1.16666666666667</v>
      </c>
      <c r="BO1641" s="237">
        <f t="shared" si="680"/>
        <v>546.666666666667</v>
      </c>
      <c r="BP1641" s="237">
        <f t="shared" si="681"/>
        <v>1.08333333333333</v>
      </c>
      <c r="BQ1641" s="238">
        <f t="shared" si="682"/>
        <v>86.6666666666667</v>
      </c>
      <c r="BR1641" s="140"/>
      <c r="BS1641" s="140"/>
      <c r="BT1641" s="140"/>
      <c r="BU1641" s="141"/>
      <c r="BV1641" s="140"/>
      <c r="BW1641" s="153">
        <f t="shared" si="670"/>
        <v>293</v>
      </c>
    </row>
    <row r="1642" s="129" customFormat="1" spans="1:75">
      <c r="A1642" s="170">
        <v>1697</v>
      </c>
      <c r="B1642" s="171">
        <v>46076</v>
      </c>
      <c r="C1642" s="153" t="s">
        <v>99</v>
      </c>
      <c r="D1642" s="130" t="str">
        <f t="shared" si="672"/>
        <v>IG</v>
      </c>
      <c r="E1642" s="172" t="s">
        <v>133</v>
      </c>
      <c r="F1642" s="172" t="s">
        <v>134</v>
      </c>
      <c r="G1642" s="173" t="s">
        <v>136</v>
      </c>
      <c r="H1642" s="173"/>
      <c r="I1642" s="173"/>
      <c r="J1642" s="105">
        <v>104343.01</v>
      </c>
      <c r="K1642" s="197" t="str">
        <f>VLOOKUP(J1642,'[3]Item List (3)'!A$1:B$110000,2,FALSE)</f>
        <v>NA/RNA.IR 69/32</v>
      </c>
      <c r="L1642" s="105">
        <v>260101001</v>
      </c>
      <c r="M1642" s="198" t="str">
        <f>IF((LEFT(J1642))="2",$L$2,$J$2)</f>
        <v>IR</v>
      </c>
      <c r="N1642" s="153">
        <v>45</v>
      </c>
      <c r="O1642" s="199">
        <f t="shared" si="687"/>
        <v>80</v>
      </c>
      <c r="P1642" s="153">
        <v>1</v>
      </c>
      <c r="Q1642" s="153">
        <v>282</v>
      </c>
      <c r="R1642" s="153">
        <v>7</v>
      </c>
      <c r="S1642" s="153">
        <v>8</v>
      </c>
      <c r="T1642" s="153"/>
      <c r="U1642" s="209">
        <f t="shared" si="674"/>
        <v>290</v>
      </c>
      <c r="V1642" s="153">
        <v>365</v>
      </c>
      <c r="W1642" s="153"/>
      <c r="X1642" s="153">
        <v>15</v>
      </c>
      <c r="Y1642" s="153"/>
      <c r="Z1642" s="153"/>
      <c r="AA1642" s="153"/>
      <c r="AB1642" s="153"/>
      <c r="AC1642" s="153">
        <v>15</v>
      </c>
      <c r="AD1642" s="153"/>
      <c r="AE1642" s="153"/>
      <c r="AF1642" s="153"/>
      <c r="AG1642" s="153"/>
      <c r="AH1642" s="153"/>
      <c r="AI1642" s="153"/>
      <c r="AJ1642" s="153"/>
      <c r="AK1642" s="153"/>
      <c r="AL1642" s="153"/>
      <c r="AM1642" s="153"/>
      <c r="AN1642" s="153"/>
      <c r="AO1642" s="153"/>
      <c r="AP1642" s="153">
        <v>80</v>
      </c>
      <c r="AQ1642" s="153"/>
      <c r="AR1642" s="153"/>
      <c r="AS1642" s="153"/>
      <c r="AT1642" s="153"/>
      <c r="AU1642" s="153"/>
      <c r="AV1642" s="153"/>
      <c r="AW1642" s="153"/>
      <c r="AX1642" s="153"/>
      <c r="AY1642" s="153"/>
      <c r="AZ1642" s="153"/>
      <c r="BA1642" s="153"/>
      <c r="BB1642" s="153"/>
      <c r="BC1642" s="153"/>
      <c r="BD1642" s="153"/>
      <c r="BE1642" s="153">
        <v>5</v>
      </c>
      <c r="BF1642" s="153"/>
      <c r="BG1642" s="223">
        <f t="shared" si="673"/>
        <v>480</v>
      </c>
      <c r="BH1642" s="224">
        <f t="shared" si="688"/>
        <v>8</v>
      </c>
      <c r="BI1642" s="225">
        <f t="shared" si="683"/>
        <v>6.08333333333333</v>
      </c>
      <c r="BJ1642" s="225">
        <f t="shared" si="684"/>
        <v>76.0416666666667</v>
      </c>
      <c r="BK1642" s="226">
        <f t="shared" si="685"/>
        <v>59.5890410958904</v>
      </c>
      <c r="BL1642" s="226">
        <f t="shared" si="686"/>
        <v>94.8275862068966</v>
      </c>
      <c r="BM1642" s="226">
        <f t="shared" si="689"/>
        <v>42.96875</v>
      </c>
      <c r="BN1642" s="237">
        <f t="shared" si="679"/>
        <v>1.41666666666667</v>
      </c>
      <c r="BO1642" s="237">
        <f t="shared" si="680"/>
        <v>526.666666666667</v>
      </c>
      <c r="BP1642" s="237">
        <f t="shared" si="681"/>
        <v>0.5</v>
      </c>
      <c r="BQ1642" s="238">
        <f t="shared" si="682"/>
        <v>40</v>
      </c>
      <c r="BR1642" s="140">
        <v>1</v>
      </c>
      <c r="BS1642" s="140"/>
      <c r="BT1642" s="140">
        <v>1</v>
      </c>
      <c r="BU1642" s="141">
        <v>1</v>
      </c>
      <c r="BV1642" s="140"/>
      <c r="BW1642" s="153">
        <f t="shared" si="670"/>
        <v>282</v>
      </c>
    </row>
    <row r="1643" s="129" customFormat="1" spans="1:75">
      <c r="A1643" s="170">
        <v>1698</v>
      </c>
      <c r="B1643" s="171">
        <v>46076</v>
      </c>
      <c r="C1643" s="153" t="s">
        <v>97</v>
      </c>
      <c r="D1643" s="130" t="str">
        <f t="shared" si="672"/>
        <v>IG</v>
      </c>
      <c r="E1643" s="172" t="s">
        <v>137</v>
      </c>
      <c r="F1643" s="172"/>
      <c r="G1643" s="173"/>
      <c r="H1643" s="173"/>
      <c r="I1643" s="173"/>
      <c r="J1643" s="105"/>
      <c r="K1643" s="197" t="e">
        <f>VLOOKUP(J1643,'[3]Item List (3)'!A$1:B$110000,2,FALSE)</f>
        <v>#N/A</v>
      </c>
      <c r="L1643" s="105"/>
      <c r="M1643" s="198" t="str">
        <f>IF((LEFT(J1643))="2",$L$2,$J$2)</f>
        <v>IR</v>
      </c>
      <c r="N1643" s="153"/>
      <c r="O1643" s="199" t="str">
        <f t="shared" si="687"/>
        <v/>
      </c>
      <c r="P1643" s="153"/>
      <c r="Q1643" s="153"/>
      <c r="R1643" s="153"/>
      <c r="S1643" s="153"/>
      <c r="T1643" s="153"/>
      <c r="U1643" s="209">
        <f t="shared" si="674"/>
        <v>0</v>
      </c>
      <c r="V1643" s="153"/>
      <c r="W1643" s="153"/>
      <c r="X1643" s="153"/>
      <c r="Y1643" s="153"/>
      <c r="Z1643" s="153"/>
      <c r="AA1643" s="153"/>
      <c r="AB1643" s="153"/>
      <c r="AC1643" s="153"/>
      <c r="AD1643" s="153"/>
      <c r="AE1643" s="153"/>
      <c r="AF1643" s="153"/>
      <c r="AG1643" s="153"/>
      <c r="AH1643" s="153"/>
      <c r="AI1643" s="153"/>
      <c r="AJ1643" s="153"/>
      <c r="AK1643" s="153"/>
      <c r="AL1643" s="153"/>
      <c r="AM1643" s="153"/>
      <c r="AN1643" s="153"/>
      <c r="AO1643" s="153"/>
      <c r="AP1643" s="153"/>
      <c r="AQ1643" s="153"/>
      <c r="AR1643" s="153">
        <v>480</v>
      </c>
      <c r="AS1643" s="153"/>
      <c r="AT1643" s="153"/>
      <c r="AU1643" s="153"/>
      <c r="AV1643" s="153"/>
      <c r="AW1643" s="153"/>
      <c r="AX1643" s="153"/>
      <c r="AY1643" s="153"/>
      <c r="AZ1643" s="153"/>
      <c r="BA1643" s="153"/>
      <c r="BB1643" s="153"/>
      <c r="BC1643" s="153"/>
      <c r="BD1643" s="153"/>
      <c r="BE1643" s="153"/>
      <c r="BF1643" s="153"/>
      <c r="BG1643" s="223">
        <f t="shared" si="673"/>
        <v>480</v>
      </c>
      <c r="BH1643" s="224">
        <f t="shared" si="688"/>
        <v>8</v>
      </c>
      <c r="BI1643" s="225">
        <f t="shared" si="683"/>
        <v>0</v>
      </c>
      <c r="BJ1643" s="225">
        <f t="shared" si="684"/>
        <v>0</v>
      </c>
      <c r="BK1643" s="226">
        <f t="shared" si="685"/>
        <v>0</v>
      </c>
      <c r="BL1643" s="226">
        <f t="shared" si="686"/>
        <v>0</v>
      </c>
      <c r="BM1643" s="226">
        <f t="shared" si="689"/>
        <v>0</v>
      </c>
      <c r="BN1643" s="237">
        <f t="shared" si="679"/>
        <v>0</v>
      </c>
      <c r="BO1643" s="237">
        <f t="shared" si="680"/>
        <v>0</v>
      </c>
      <c r="BP1643" s="237">
        <f t="shared" si="681"/>
        <v>8</v>
      </c>
      <c r="BQ1643" s="238">
        <f t="shared" si="682"/>
        <v>0</v>
      </c>
      <c r="BR1643" s="140"/>
      <c r="BS1643" s="140"/>
      <c r="BT1643" s="140"/>
      <c r="BU1643" s="141"/>
      <c r="BV1643" s="140"/>
      <c r="BW1643" s="153">
        <f t="shared" si="670"/>
        <v>0</v>
      </c>
    </row>
    <row r="1644" s="129" customFormat="1" spans="1:75">
      <c r="A1644" s="170">
        <v>1699</v>
      </c>
      <c r="B1644" s="171">
        <v>46076</v>
      </c>
      <c r="C1644" s="153" t="s">
        <v>99</v>
      </c>
      <c r="D1644" s="130" t="str">
        <f t="shared" si="672"/>
        <v>IG</v>
      </c>
      <c r="E1644" s="172" t="s">
        <v>137</v>
      </c>
      <c r="F1644" s="172" t="s">
        <v>134</v>
      </c>
      <c r="G1644" s="173" t="s">
        <v>142</v>
      </c>
      <c r="H1644" s="173"/>
      <c r="I1644" s="173"/>
      <c r="J1644" s="105">
        <v>104609.02</v>
      </c>
      <c r="K1644" s="197" t="str">
        <f>VLOOKUP(J1644,'[3]Item List (3)'!A$1:B$110000,2,FALSE)</f>
        <v>N.IR 311</v>
      </c>
      <c r="L1644" s="105">
        <v>260129009</v>
      </c>
      <c r="M1644" s="198" t="str">
        <f>IF((LEFT(J1644))="2",$L$2,$J$2)</f>
        <v>IR</v>
      </c>
      <c r="N1644" s="153">
        <v>45</v>
      </c>
      <c r="O1644" s="199">
        <f t="shared" si="687"/>
        <v>80</v>
      </c>
      <c r="P1644" s="153">
        <v>1</v>
      </c>
      <c r="Q1644" s="153">
        <v>108</v>
      </c>
      <c r="R1644" s="153">
        <v>6</v>
      </c>
      <c r="S1644" s="153">
        <v>2</v>
      </c>
      <c r="T1644" s="153"/>
      <c r="U1644" s="209">
        <f t="shared" si="674"/>
        <v>110</v>
      </c>
      <c r="V1644" s="153">
        <v>100</v>
      </c>
      <c r="W1644" s="153">
        <v>140</v>
      </c>
      <c r="X1644" s="153"/>
      <c r="Y1644" s="153"/>
      <c r="Z1644" s="153"/>
      <c r="AA1644" s="153"/>
      <c r="AB1644" s="153"/>
      <c r="AC1644" s="153"/>
      <c r="AD1644" s="153"/>
      <c r="AE1644" s="153"/>
      <c r="AF1644" s="153"/>
      <c r="AG1644" s="153"/>
      <c r="AH1644" s="153"/>
      <c r="AI1644" s="153"/>
      <c r="AJ1644" s="153"/>
      <c r="AK1644" s="153"/>
      <c r="AL1644" s="153"/>
      <c r="AM1644" s="153"/>
      <c r="AN1644" s="153"/>
      <c r="AO1644" s="153"/>
      <c r="AP1644" s="153"/>
      <c r="AQ1644" s="153"/>
      <c r="AR1644" s="153">
        <v>240</v>
      </c>
      <c r="AS1644" s="153"/>
      <c r="AT1644" s="153"/>
      <c r="AU1644" s="153"/>
      <c r="AV1644" s="153"/>
      <c r="AW1644" s="153"/>
      <c r="AX1644" s="153"/>
      <c r="AY1644" s="153"/>
      <c r="AZ1644" s="153"/>
      <c r="BA1644" s="153"/>
      <c r="BB1644" s="153"/>
      <c r="BC1644" s="153"/>
      <c r="BD1644" s="153"/>
      <c r="BE1644" s="153"/>
      <c r="BF1644" s="153"/>
      <c r="BG1644" s="223">
        <f t="shared" si="673"/>
        <v>480</v>
      </c>
      <c r="BH1644" s="224">
        <f t="shared" si="688"/>
        <v>8</v>
      </c>
      <c r="BI1644" s="225">
        <f t="shared" si="683"/>
        <v>1.66666666666667</v>
      </c>
      <c r="BJ1644" s="225">
        <f t="shared" si="684"/>
        <v>20.8333333333333</v>
      </c>
      <c r="BK1644" s="226">
        <f t="shared" si="685"/>
        <v>82.5</v>
      </c>
      <c r="BL1644" s="226">
        <f t="shared" si="686"/>
        <v>92.7272727272727</v>
      </c>
      <c r="BM1644" s="226">
        <f t="shared" si="689"/>
        <v>15.9375</v>
      </c>
      <c r="BN1644" s="237">
        <f t="shared" si="679"/>
        <v>2.33333333333333</v>
      </c>
      <c r="BO1644" s="237">
        <f t="shared" si="680"/>
        <v>453.333333333333</v>
      </c>
      <c r="BP1644" s="237">
        <f t="shared" si="681"/>
        <v>4</v>
      </c>
      <c r="BQ1644" s="238">
        <f t="shared" si="682"/>
        <v>320</v>
      </c>
      <c r="BR1644" s="140"/>
      <c r="BS1644" s="140"/>
      <c r="BT1644" s="140"/>
      <c r="BU1644" s="141"/>
      <c r="BV1644" s="140"/>
      <c r="BW1644" s="153">
        <f t="shared" si="670"/>
        <v>108</v>
      </c>
    </row>
    <row r="1645" s="129" customFormat="1" spans="1:75">
      <c r="A1645" s="170">
        <v>1700</v>
      </c>
      <c r="B1645" s="171">
        <v>46076</v>
      </c>
      <c r="C1645" s="153" t="s">
        <v>97</v>
      </c>
      <c r="D1645" s="130" t="str">
        <f t="shared" si="672"/>
        <v>IG</v>
      </c>
      <c r="E1645" s="172" t="s">
        <v>138</v>
      </c>
      <c r="F1645" s="172" t="s">
        <v>134</v>
      </c>
      <c r="G1645" s="173" t="s">
        <v>150</v>
      </c>
      <c r="H1645" s="173" t="s">
        <v>145</v>
      </c>
      <c r="I1645" s="173"/>
      <c r="J1645" s="105">
        <v>208497</v>
      </c>
      <c r="K1645" s="197" t="str">
        <f>VLOOKUP(J1645,'[3]Item List (3)'!A$1:B$110000,2,FALSE)</f>
        <v>NB.OR 95076 </v>
      </c>
      <c r="L1645" s="105">
        <v>260129019</v>
      </c>
      <c r="M1645" s="198" t="str">
        <f>IF((LEFT(J1645))="2",$L$2,$J$2)</f>
        <v>OR</v>
      </c>
      <c r="N1645" s="153">
        <v>35</v>
      </c>
      <c r="O1645" s="199">
        <f t="shared" si="687"/>
        <v>102.857142857143</v>
      </c>
      <c r="P1645" s="153">
        <v>1</v>
      </c>
      <c r="Q1645" s="153">
        <v>290</v>
      </c>
      <c r="R1645" s="153"/>
      <c r="S1645" s="153">
        <v>35</v>
      </c>
      <c r="T1645" s="153"/>
      <c r="U1645" s="209">
        <f t="shared" si="674"/>
        <v>325</v>
      </c>
      <c r="V1645" s="153">
        <v>255</v>
      </c>
      <c r="W1645" s="153"/>
      <c r="X1645" s="153"/>
      <c r="Y1645" s="153"/>
      <c r="Z1645" s="153">
        <v>15</v>
      </c>
      <c r="AA1645" s="153"/>
      <c r="AB1645" s="153"/>
      <c r="AC1645" s="153"/>
      <c r="AD1645" s="153"/>
      <c r="AE1645" s="153"/>
      <c r="AF1645" s="153"/>
      <c r="AG1645" s="153"/>
      <c r="AH1645" s="153"/>
      <c r="AI1645" s="153"/>
      <c r="AJ1645" s="153"/>
      <c r="AK1645" s="153"/>
      <c r="AL1645" s="153"/>
      <c r="AM1645" s="153"/>
      <c r="AN1645" s="153"/>
      <c r="AO1645" s="153">
        <v>30</v>
      </c>
      <c r="AP1645" s="153"/>
      <c r="AQ1645" s="153"/>
      <c r="AR1645" s="153"/>
      <c r="AS1645" s="153"/>
      <c r="AT1645" s="153"/>
      <c r="AU1645" s="153"/>
      <c r="AV1645" s="153"/>
      <c r="AW1645" s="153"/>
      <c r="AX1645" s="153"/>
      <c r="AY1645" s="153"/>
      <c r="AZ1645" s="153"/>
      <c r="BA1645" s="153"/>
      <c r="BB1645" s="153"/>
      <c r="BC1645" s="153">
        <v>90</v>
      </c>
      <c r="BD1645" s="153"/>
      <c r="BE1645" s="153"/>
      <c r="BF1645" s="153"/>
      <c r="BG1645" s="223">
        <f t="shared" si="673"/>
        <v>390</v>
      </c>
      <c r="BH1645" s="224">
        <f t="shared" si="688"/>
        <v>6.5</v>
      </c>
      <c r="BI1645" s="225">
        <f t="shared" si="683"/>
        <v>4.25</v>
      </c>
      <c r="BJ1645" s="225">
        <f t="shared" si="684"/>
        <v>65.3846153846154</v>
      </c>
      <c r="BK1645" s="226">
        <f t="shared" si="685"/>
        <v>74.3464052287582</v>
      </c>
      <c r="BL1645" s="226">
        <f t="shared" si="686"/>
        <v>89.2307692307692</v>
      </c>
      <c r="BM1645" s="226">
        <f t="shared" si="689"/>
        <v>43.3760683760684</v>
      </c>
      <c r="BN1645" s="237">
        <f t="shared" si="679"/>
        <v>0</v>
      </c>
      <c r="BO1645" s="237">
        <f t="shared" si="680"/>
        <v>668.571428571429</v>
      </c>
      <c r="BP1645" s="237">
        <f t="shared" si="681"/>
        <v>2.25</v>
      </c>
      <c r="BQ1645" s="238">
        <f t="shared" si="682"/>
        <v>231.428571428571</v>
      </c>
      <c r="BR1645" s="140">
        <v>1</v>
      </c>
      <c r="BS1645" s="140"/>
      <c r="BT1645" s="140"/>
      <c r="BU1645" s="141"/>
      <c r="BV1645" s="140"/>
      <c r="BW1645" s="153">
        <f t="shared" si="670"/>
        <v>290</v>
      </c>
    </row>
    <row r="1646" s="129" customFormat="1" spans="1:75">
      <c r="A1646" s="170">
        <v>1701</v>
      </c>
      <c r="B1646" s="171">
        <v>46076</v>
      </c>
      <c r="C1646" s="153" t="s">
        <v>97</v>
      </c>
      <c r="D1646" s="130" t="str">
        <f t="shared" si="672"/>
        <v>IG</v>
      </c>
      <c r="E1646" s="172" t="s">
        <v>138</v>
      </c>
      <c r="F1646" s="172" t="s">
        <v>134</v>
      </c>
      <c r="G1646" s="173" t="s">
        <v>150</v>
      </c>
      <c r="H1646" s="173" t="s">
        <v>145</v>
      </c>
      <c r="I1646" s="173"/>
      <c r="J1646" s="105">
        <v>208332.01</v>
      </c>
      <c r="K1646" s="197" t="str">
        <f>VLOOKUP(J1646,[4]Sheet1!A1635:$B$50000,2,FALSE)</f>
        <v>NA/RNA.OR 6908</v>
      </c>
      <c r="L1646" s="105"/>
      <c r="M1646" s="198" t="str">
        <f>IF((LEFT(J1646))="2",$L$2,$J$2)</f>
        <v>OR</v>
      </c>
      <c r="N1646" s="153"/>
      <c r="O1646" s="199" t="str">
        <f t="shared" si="687"/>
        <v/>
      </c>
      <c r="P1646" s="153"/>
      <c r="Q1646" s="153"/>
      <c r="R1646" s="153"/>
      <c r="S1646" s="153"/>
      <c r="T1646" s="153"/>
      <c r="U1646" s="209">
        <f t="shared" si="674"/>
        <v>0</v>
      </c>
      <c r="V1646" s="153"/>
      <c r="W1646" s="153">
        <v>90</v>
      </c>
      <c r="X1646" s="153"/>
      <c r="Y1646" s="153"/>
      <c r="Z1646" s="153"/>
      <c r="AA1646" s="153"/>
      <c r="AB1646" s="153"/>
      <c r="AC1646" s="153"/>
      <c r="AD1646" s="153"/>
      <c r="AE1646" s="153"/>
      <c r="AF1646" s="153"/>
      <c r="AG1646" s="153"/>
      <c r="AH1646" s="153"/>
      <c r="AI1646" s="153"/>
      <c r="AJ1646" s="153"/>
      <c r="AK1646" s="153"/>
      <c r="AL1646" s="153"/>
      <c r="AM1646" s="153"/>
      <c r="AN1646" s="153"/>
      <c r="AO1646" s="153"/>
      <c r="AP1646" s="153"/>
      <c r="AQ1646" s="153"/>
      <c r="AR1646" s="153"/>
      <c r="AS1646" s="153"/>
      <c r="AT1646" s="153"/>
      <c r="AU1646" s="153"/>
      <c r="AV1646" s="153"/>
      <c r="AW1646" s="153"/>
      <c r="AX1646" s="153"/>
      <c r="AY1646" s="153"/>
      <c r="AZ1646" s="153"/>
      <c r="BA1646" s="153"/>
      <c r="BB1646" s="153"/>
      <c r="BC1646" s="153"/>
      <c r="BD1646" s="153"/>
      <c r="BE1646" s="153"/>
      <c r="BF1646" s="153"/>
      <c r="BG1646" s="223">
        <f t="shared" si="673"/>
        <v>90</v>
      </c>
      <c r="BH1646" s="224">
        <f t="shared" si="688"/>
        <v>1.5</v>
      </c>
      <c r="BI1646" s="225">
        <f t="shared" si="683"/>
        <v>0</v>
      </c>
      <c r="BJ1646" s="225">
        <f t="shared" si="684"/>
        <v>0</v>
      </c>
      <c r="BK1646" s="226">
        <f t="shared" si="685"/>
        <v>0</v>
      </c>
      <c r="BL1646" s="226">
        <f t="shared" si="686"/>
        <v>0</v>
      </c>
      <c r="BM1646" s="226">
        <f t="shared" si="689"/>
        <v>0</v>
      </c>
      <c r="BN1646" s="237">
        <f t="shared" si="679"/>
        <v>1.5</v>
      </c>
      <c r="BO1646" s="237">
        <f t="shared" si="680"/>
        <v>0</v>
      </c>
      <c r="BP1646" s="237">
        <f t="shared" si="681"/>
        <v>0</v>
      </c>
      <c r="BQ1646" s="238">
        <f t="shared" si="682"/>
        <v>0</v>
      </c>
      <c r="BR1646" s="140"/>
      <c r="BS1646" s="140"/>
      <c r="BT1646" s="140"/>
      <c r="BU1646" s="141"/>
      <c r="BV1646" s="140"/>
      <c r="BW1646" s="153">
        <f t="shared" si="670"/>
        <v>0</v>
      </c>
    </row>
    <row r="1647" s="129" customFormat="1" spans="1:75">
      <c r="A1647" s="170">
        <v>1702</v>
      </c>
      <c r="B1647" s="171">
        <v>46076</v>
      </c>
      <c r="C1647" s="153" t="s">
        <v>99</v>
      </c>
      <c r="D1647" s="130" t="str">
        <f t="shared" si="672"/>
        <v>IG</v>
      </c>
      <c r="E1647" s="172" t="s">
        <v>138</v>
      </c>
      <c r="F1647" s="172" t="s">
        <v>134</v>
      </c>
      <c r="G1647" s="173" t="s">
        <v>135</v>
      </c>
      <c r="H1647" s="173"/>
      <c r="I1647" s="173"/>
      <c r="J1647" s="105">
        <v>208382.01</v>
      </c>
      <c r="K1647" s="197" t="str">
        <f>VLOOKUP(J1647,[4]Sheet1!A1636:$B$50000,2,FALSE)</f>
        <v>NKIS.OR 50 (NKS 60)</v>
      </c>
      <c r="L1647" s="105">
        <v>251204014</v>
      </c>
      <c r="M1647" s="198" t="str">
        <f>IF((LEFT(J1647))="2",$L$2,$J$2)</f>
        <v>OR</v>
      </c>
      <c r="N1647" s="153">
        <v>45</v>
      </c>
      <c r="O1647" s="199">
        <f t="shared" si="687"/>
        <v>80</v>
      </c>
      <c r="P1647" s="153">
        <v>1</v>
      </c>
      <c r="Q1647" s="153">
        <v>3</v>
      </c>
      <c r="R1647" s="153">
        <v>3</v>
      </c>
      <c r="S1647" s="153">
        <v>3</v>
      </c>
      <c r="T1647" s="153"/>
      <c r="U1647" s="209">
        <f t="shared" si="674"/>
        <v>6</v>
      </c>
      <c r="V1647" s="153">
        <v>15</v>
      </c>
      <c r="W1647" s="153">
        <v>60</v>
      </c>
      <c r="X1647" s="153">
        <v>15</v>
      </c>
      <c r="Y1647" s="153"/>
      <c r="Z1647" s="153">
        <v>20</v>
      </c>
      <c r="AA1647" s="153"/>
      <c r="AB1647" s="153"/>
      <c r="AC1647" s="153"/>
      <c r="AD1647" s="153"/>
      <c r="AE1647" s="153"/>
      <c r="AF1647" s="153"/>
      <c r="AG1647" s="153"/>
      <c r="AH1647" s="153"/>
      <c r="AI1647" s="153"/>
      <c r="AJ1647" s="153">
        <v>10</v>
      </c>
      <c r="AK1647" s="153"/>
      <c r="AL1647" s="153"/>
      <c r="AM1647" s="153"/>
      <c r="AN1647" s="153"/>
      <c r="AO1647" s="153"/>
      <c r="AP1647" s="153"/>
      <c r="AQ1647" s="153"/>
      <c r="AR1647" s="153">
        <v>360</v>
      </c>
      <c r="AS1647" s="153"/>
      <c r="AT1647" s="153"/>
      <c r="AU1647" s="153"/>
      <c r="AV1647" s="153"/>
      <c r="AW1647" s="153"/>
      <c r="AX1647" s="153"/>
      <c r="AY1647" s="153"/>
      <c r="AZ1647" s="153"/>
      <c r="BA1647" s="153"/>
      <c r="BB1647" s="153"/>
      <c r="BC1647" s="153"/>
      <c r="BD1647" s="153"/>
      <c r="BE1647" s="153"/>
      <c r="BF1647" s="153"/>
      <c r="BG1647" s="223">
        <f t="shared" si="673"/>
        <v>480</v>
      </c>
      <c r="BH1647" s="224">
        <f t="shared" si="688"/>
        <v>8</v>
      </c>
      <c r="BI1647" s="225">
        <f t="shared" si="683"/>
        <v>0.25</v>
      </c>
      <c r="BJ1647" s="225">
        <f t="shared" si="684"/>
        <v>3.125</v>
      </c>
      <c r="BK1647" s="226">
        <f t="shared" si="685"/>
        <v>30</v>
      </c>
      <c r="BL1647" s="226">
        <f t="shared" si="686"/>
        <v>0</v>
      </c>
      <c r="BM1647" s="226">
        <f t="shared" si="689"/>
        <v>0</v>
      </c>
      <c r="BN1647" s="237">
        <f t="shared" si="679"/>
        <v>1</v>
      </c>
      <c r="BO1647" s="237">
        <f t="shared" si="680"/>
        <v>560</v>
      </c>
      <c r="BP1647" s="237">
        <f t="shared" si="681"/>
        <v>6.75</v>
      </c>
      <c r="BQ1647" s="238">
        <f t="shared" si="682"/>
        <v>540</v>
      </c>
      <c r="BR1647" s="140">
        <v>1</v>
      </c>
      <c r="BS1647" s="140"/>
      <c r="BT1647" s="140">
        <v>1</v>
      </c>
      <c r="BU1647" s="141">
        <v>1</v>
      </c>
      <c r="BV1647" s="140"/>
      <c r="BW1647" s="153">
        <f t="shared" si="670"/>
        <v>3</v>
      </c>
    </row>
    <row r="1648" s="129" customFormat="1" spans="1:75">
      <c r="A1648" s="170">
        <v>1703</v>
      </c>
      <c r="B1648" s="171">
        <v>46076</v>
      </c>
      <c r="C1648" s="153" t="s">
        <v>97</v>
      </c>
      <c r="D1648" s="130" t="str">
        <f t="shared" si="672"/>
        <v>IG</v>
      </c>
      <c r="E1648" s="172" t="s">
        <v>139</v>
      </c>
      <c r="F1648" s="172" t="s">
        <v>134</v>
      </c>
      <c r="G1648" s="173" t="s">
        <v>143</v>
      </c>
      <c r="H1648" s="173"/>
      <c r="I1648" s="173"/>
      <c r="J1648" s="105">
        <v>208582</v>
      </c>
      <c r="K1648" s="197" t="str">
        <f>VLOOKUP(J1648,'[3]Item List (3)'!A$1:B$110000,2,FALSE)</f>
        <v>WS 81107 </v>
      </c>
      <c r="L1648" s="105">
        <v>260112012</v>
      </c>
      <c r="M1648" s="198" t="str">
        <f>IF((LEFT(J1648))="2",$L$2,$J$2)</f>
        <v>OR</v>
      </c>
      <c r="N1648" s="153">
        <v>45</v>
      </c>
      <c r="O1648" s="199">
        <f t="shared" si="687"/>
        <v>80</v>
      </c>
      <c r="P1648" s="153">
        <v>1</v>
      </c>
      <c r="Q1648" s="153">
        <v>261</v>
      </c>
      <c r="R1648" s="153"/>
      <c r="S1648" s="153">
        <v>27</v>
      </c>
      <c r="T1648" s="153"/>
      <c r="U1648" s="209">
        <f t="shared" si="674"/>
        <v>288</v>
      </c>
      <c r="V1648" s="153">
        <v>315</v>
      </c>
      <c r="W1648" s="153"/>
      <c r="X1648" s="153">
        <v>145</v>
      </c>
      <c r="Y1648" s="153"/>
      <c r="Z1648" s="153"/>
      <c r="AA1648" s="153"/>
      <c r="AB1648" s="153"/>
      <c r="AC1648" s="153"/>
      <c r="AD1648" s="153"/>
      <c r="AE1648" s="153"/>
      <c r="AF1648" s="153"/>
      <c r="AG1648" s="153"/>
      <c r="AH1648" s="153"/>
      <c r="AI1648" s="153"/>
      <c r="AJ1648" s="153"/>
      <c r="AK1648" s="153"/>
      <c r="AL1648" s="153"/>
      <c r="AM1648" s="153"/>
      <c r="AN1648" s="153"/>
      <c r="AO1648" s="153"/>
      <c r="AP1648" s="153">
        <v>20</v>
      </c>
      <c r="AQ1648" s="153"/>
      <c r="AR1648" s="153"/>
      <c r="AS1648" s="153"/>
      <c r="AT1648" s="153"/>
      <c r="AU1648" s="153"/>
      <c r="AV1648" s="153"/>
      <c r="AW1648" s="153"/>
      <c r="AX1648" s="153"/>
      <c r="AY1648" s="153"/>
      <c r="AZ1648" s="153"/>
      <c r="BA1648" s="153"/>
      <c r="BB1648" s="153"/>
      <c r="BC1648" s="153"/>
      <c r="BD1648" s="153"/>
      <c r="BE1648" s="153"/>
      <c r="BF1648" s="153"/>
      <c r="BG1648" s="223">
        <f t="shared" si="673"/>
        <v>480</v>
      </c>
      <c r="BH1648" s="224">
        <f t="shared" si="688"/>
        <v>8</v>
      </c>
      <c r="BI1648" s="225">
        <f t="shared" si="683"/>
        <v>5.25</v>
      </c>
      <c r="BJ1648" s="225">
        <f t="shared" si="684"/>
        <v>65.625</v>
      </c>
      <c r="BK1648" s="226">
        <f t="shared" si="685"/>
        <v>68.5714285714286</v>
      </c>
      <c r="BL1648" s="226">
        <f t="shared" si="686"/>
        <v>90.625</v>
      </c>
      <c r="BM1648" s="226">
        <f t="shared" si="689"/>
        <v>40.78125</v>
      </c>
      <c r="BN1648" s="237">
        <f t="shared" si="679"/>
        <v>0.333333333333333</v>
      </c>
      <c r="BO1648" s="237">
        <f t="shared" si="680"/>
        <v>613.333333333333</v>
      </c>
      <c r="BP1648" s="237">
        <f t="shared" si="681"/>
        <v>2.41666666666667</v>
      </c>
      <c r="BQ1648" s="238">
        <f t="shared" si="682"/>
        <v>193.333333333333</v>
      </c>
      <c r="BR1648" s="140"/>
      <c r="BS1648" s="140"/>
      <c r="BT1648" s="140"/>
      <c r="BU1648" s="141"/>
      <c r="BV1648" s="140"/>
      <c r="BW1648" s="153">
        <f t="shared" si="670"/>
        <v>261</v>
      </c>
    </row>
    <row r="1649" s="129" customFormat="1" spans="1:75">
      <c r="A1649" s="170">
        <v>1704</v>
      </c>
      <c r="B1649" s="171">
        <v>46076</v>
      </c>
      <c r="C1649" s="153" t="s">
        <v>99</v>
      </c>
      <c r="D1649" s="130" t="str">
        <f t="shared" si="672"/>
        <v>IG</v>
      </c>
      <c r="E1649" s="172" t="s">
        <v>139</v>
      </c>
      <c r="F1649" s="172" t="s">
        <v>134</v>
      </c>
      <c r="G1649" s="173" t="s">
        <v>123</v>
      </c>
      <c r="H1649" s="173"/>
      <c r="I1649" s="173"/>
      <c r="J1649" s="105">
        <v>208582</v>
      </c>
      <c r="K1649" s="197" t="str">
        <f>VLOOKUP(J1649,'[3]Item List (3)'!A$1:B$110000,2,FALSE)</f>
        <v>WS 81107 </v>
      </c>
      <c r="L1649" s="105">
        <v>260112012</v>
      </c>
      <c r="M1649" s="198" t="str">
        <f>IF((LEFT(J1649))="2",$L$2,$J$2)</f>
        <v>OR</v>
      </c>
      <c r="N1649" s="153">
        <v>45</v>
      </c>
      <c r="O1649" s="199">
        <f t="shared" si="687"/>
        <v>80</v>
      </c>
      <c r="P1649" s="153">
        <v>1</v>
      </c>
      <c r="Q1649" s="153">
        <v>118</v>
      </c>
      <c r="R1649" s="153"/>
      <c r="S1649" s="153"/>
      <c r="T1649" s="153"/>
      <c r="U1649" s="209">
        <f t="shared" si="674"/>
        <v>118</v>
      </c>
      <c r="V1649" s="153">
        <v>180</v>
      </c>
      <c r="W1649" s="153"/>
      <c r="X1649" s="153">
        <v>50</v>
      </c>
      <c r="Y1649" s="153"/>
      <c r="Z1649" s="153"/>
      <c r="AA1649" s="153"/>
      <c r="AB1649" s="153"/>
      <c r="AC1649" s="153"/>
      <c r="AD1649" s="153"/>
      <c r="AE1649" s="153"/>
      <c r="AF1649" s="153"/>
      <c r="AG1649" s="153"/>
      <c r="AH1649" s="153"/>
      <c r="AI1649" s="153"/>
      <c r="AJ1649" s="153"/>
      <c r="AK1649" s="153"/>
      <c r="AL1649" s="153"/>
      <c r="AM1649" s="153"/>
      <c r="AN1649" s="153"/>
      <c r="AO1649" s="153"/>
      <c r="AP1649" s="153">
        <v>10</v>
      </c>
      <c r="AQ1649" s="153"/>
      <c r="AR1649" s="153">
        <v>240</v>
      </c>
      <c r="AS1649" s="153"/>
      <c r="AT1649" s="153"/>
      <c r="AU1649" s="153"/>
      <c r="AV1649" s="153"/>
      <c r="AW1649" s="153"/>
      <c r="AX1649" s="153"/>
      <c r="AY1649" s="153"/>
      <c r="AZ1649" s="153"/>
      <c r="BA1649" s="153"/>
      <c r="BB1649" s="153"/>
      <c r="BC1649" s="153"/>
      <c r="BD1649" s="153"/>
      <c r="BE1649" s="153"/>
      <c r="BF1649" s="153"/>
      <c r="BG1649" s="223">
        <f t="shared" si="673"/>
        <v>480</v>
      </c>
      <c r="BH1649" s="224">
        <f t="shared" si="688"/>
        <v>8</v>
      </c>
      <c r="BI1649" s="225">
        <f t="shared" si="683"/>
        <v>3</v>
      </c>
      <c r="BJ1649" s="225">
        <f t="shared" si="684"/>
        <v>37.5</v>
      </c>
      <c r="BK1649" s="226">
        <f t="shared" si="685"/>
        <v>49.1666666666667</v>
      </c>
      <c r="BL1649" s="226">
        <f t="shared" si="686"/>
        <v>100</v>
      </c>
      <c r="BM1649" s="226">
        <f t="shared" si="689"/>
        <v>18.4375</v>
      </c>
      <c r="BN1649" s="237">
        <f t="shared" si="679"/>
        <v>0.166666666666667</v>
      </c>
      <c r="BO1649" s="237">
        <f t="shared" si="680"/>
        <v>626.666666666667</v>
      </c>
      <c r="BP1649" s="237">
        <f t="shared" si="681"/>
        <v>4.83333333333333</v>
      </c>
      <c r="BQ1649" s="238">
        <f t="shared" si="682"/>
        <v>386.666666666667</v>
      </c>
      <c r="BR1649" s="140">
        <v>1</v>
      </c>
      <c r="BS1649" s="140"/>
      <c r="BT1649" s="140">
        <v>1</v>
      </c>
      <c r="BU1649" s="141">
        <v>1</v>
      </c>
      <c r="BV1649" s="140"/>
      <c r="BW1649" s="153">
        <f t="shared" si="670"/>
        <v>118</v>
      </c>
    </row>
    <row r="1650" s="129" customFormat="1" spans="1:75">
      <c r="A1650" s="170">
        <v>1705</v>
      </c>
      <c r="B1650" s="171">
        <v>46076</v>
      </c>
      <c r="C1650" s="153" t="s">
        <v>97</v>
      </c>
      <c r="D1650" s="130" t="str">
        <f t="shared" si="672"/>
        <v>IG</v>
      </c>
      <c r="E1650" s="172" t="s">
        <v>144</v>
      </c>
      <c r="F1650" s="172" t="s">
        <v>134</v>
      </c>
      <c r="G1650" s="173" t="s">
        <v>145</v>
      </c>
      <c r="H1650" s="173" t="s">
        <v>150</v>
      </c>
      <c r="I1650" s="173"/>
      <c r="J1650" s="105">
        <v>200261</v>
      </c>
      <c r="K1650" s="197" t="str">
        <f>VLOOKUP(J1650,'[3]Item List (3)'!A$1:B$110000,2,FALSE)</f>
        <v>OR.211 YY4 </v>
      </c>
      <c r="L1650" s="105">
        <v>260201002</v>
      </c>
      <c r="M1650" s="198" t="str">
        <f>IF((LEFT(J1650))="2",$L$2,$J$2)</f>
        <v>OR</v>
      </c>
      <c r="N1650" s="153">
        <v>25</v>
      </c>
      <c r="O1650" s="199">
        <f t="shared" si="687"/>
        <v>144</v>
      </c>
      <c r="P1650" s="153">
        <v>1</v>
      </c>
      <c r="Q1650" s="153">
        <v>964</v>
      </c>
      <c r="R1650" s="153"/>
      <c r="S1650" s="153">
        <v>31</v>
      </c>
      <c r="T1650" s="153"/>
      <c r="U1650" s="209">
        <f t="shared" si="674"/>
        <v>995</v>
      </c>
      <c r="V1650" s="153">
        <v>440</v>
      </c>
      <c r="W1650" s="153"/>
      <c r="X1650" s="153"/>
      <c r="Y1650" s="153"/>
      <c r="Z1650" s="153"/>
      <c r="AA1650" s="153"/>
      <c r="AB1650" s="153"/>
      <c r="AC1650" s="153"/>
      <c r="AD1650" s="153"/>
      <c r="AE1650" s="153"/>
      <c r="AF1650" s="153"/>
      <c r="AG1650" s="153"/>
      <c r="AH1650" s="153"/>
      <c r="AI1650" s="153"/>
      <c r="AJ1650" s="153"/>
      <c r="AK1650" s="153"/>
      <c r="AL1650" s="153"/>
      <c r="AM1650" s="153"/>
      <c r="AN1650" s="153"/>
      <c r="AO1650" s="153"/>
      <c r="AP1650" s="153">
        <v>40</v>
      </c>
      <c r="AQ1650" s="153"/>
      <c r="AR1650" s="153"/>
      <c r="AS1650" s="153"/>
      <c r="AT1650" s="153"/>
      <c r="AU1650" s="153"/>
      <c r="AV1650" s="153"/>
      <c r="AW1650" s="153"/>
      <c r="AX1650" s="153"/>
      <c r="AY1650" s="153"/>
      <c r="AZ1650" s="153"/>
      <c r="BA1650" s="153"/>
      <c r="BB1650" s="153"/>
      <c r="BC1650" s="153"/>
      <c r="BD1650" s="153"/>
      <c r="BE1650" s="153"/>
      <c r="BF1650" s="153"/>
      <c r="BG1650" s="223">
        <f t="shared" si="673"/>
        <v>480</v>
      </c>
      <c r="BH1650" s="224">
        <f t="shared" si="688"/>
        <v>8</v>
      </c>
      <c r="BI1650" s="225">
        <f t="shared" si="683"/>
        <v>7.33333333333333</v>
      </c>
      <c r="BJ1650" s="225">
        <f t="shared" si="684"/>
        <v>91.6666666666667</v>
      </c>
      <c r="BK1650" s="226">
        <f t="shared" si="685"/>
        <v>94.2234848484848</v>
      </c>
      <c r="BL1650" s="226">
        <f t="shared" si="686"/>
        <v>96.8844221105528</v>
      </c>
      <c r="BM1650" s="226">
        <f t="shared" si="689"/>
        <v>83.6805555555555</v>
      </c>
      <c r="BN1650" s="237">
        <f t="shared" si="679"/>
        <v>0.666666666666667</v>
      </c>
      <c r="BO1650" s="237">
        <f t="shared" si="680"/>
        <v>1056</v>
      </c>
      <c r="BP1650" s="237">
        <f t="shared" si="681"/>
        <v>0</v>
      </c>
      <c r="BQ1650" s="238">
        <f t="shared" si="682"/>
        <v>0</v>
      </c>
      <c r="BR1650" s="140"/>
      <c r="BS1650" s="140"/>
      <c r="BT1650" s="140"/>
      <c r="BU1650" s="141"/>
      <c r="BV1650" s="140"/>
      <c r="BW1650" s="153">
        <f t="shared" si="670"/>
        <v>964</v>
      </c>
    </row>
    <row r="1651" s="129" customFormat="1" spans="1:75">
      <c r="A1651" s="170">
        <v>1706</v>
      </c>
      <c r="B1651" s="171">
        <v>46076</v>
      </c>
      <c r="C1651" s="153" t="s">
        <v>99</v>
      </c>
      <c r="D1651" s="130" t="str">
        <f t="shared" si="672"/>
        <v>IG</v>
      </c>
      <c r="E1651" s="172" t="s">
        <v>144</v>
      </c>
      <c r="F1651" s="172" t="s">
        <v>134</v>
      </c>
      <c r="G1651" s="173" t="s">
        <v>147</v>
      </c>
      <c r="H1651" s="173"/>
      <c r="I1651" s="173"/>
      <c r="J1651" s="105">
        <v>200261</v>
      </c>
      <c r="K1651" s="197" t="str">
        <f>VLOOKUP(J1651,'[3]Item List (3)'!A$1:B$110000,2,FALSE)</f>
        <v>OR.211 YY4 </v>
      </c>
      <c r="L1651" s="105">
        <v>260201002</v>
      </c>
      <c r="M1651" s="198" t="str">
        <f>IF((LEFT(J1651))="2",$L$2,$J$2)</f>
        <v>OR</v>
      </c>
      <c r="N1651" s="153">
        <v>25</v>
      </c>
      <c r="O1651" s="199">
        <f t="shared" si="687"/>
        <v>144</v>
      </c>
      <c r="P1651" s="153">
        <v>1</v>
      </c>
      <c r="Q1651" s="153">
        <v>862</v>
      </c>
      <c r="R1651" s="153">
        <v>34</v>
      </c>
      <c r="S1651" s="153"/>
      <c r="T1651" s="153">
        <v>32</v>
      </c>
      <c r="U1651" s="209">
        <f t="shared" si="674"/>
        <v>894</v>
      </c>
      <c r="V1651" s="153">
        <v>440</v>
      </c>
      <c r="W1651" s="153"/>
      <c r="X1651" s="153"/>
      <c r="Y1651" s="153"/>
      <c r="Z1651" s="153"/>
      <c r="AA1651" s="153"/>
      <c r="AB1651" s="153"/>
      <c r="AC1651" s="153"/>
      <c r="AD1651" s="153"/>
      <c r="AE1651" s="153"/>
      <c r="AF1651" s="153"/>
      <c r="AG1651" s="153"/>
      <c r="AH1651" s="153"/>
      <c r="AI1651" s="153"/>
      <c r="AJ1651" s="153"/>
      <c r="AK1651" s="153"/>
      <c r="AL1651" s="153"/>
      <c r="AM1651" s="153"/>
      <c r="AN1651" s="153"/>
      <c r="AO1651" s="153"/>
      <c r="AP1651" s="153">
        <v>40</v>
      </c>
      <c r="AQ1651" s="153"/>
      <c r="AR1651" s="153"/>
      <c r="AS1651" s="153"/>
      <c r="AT1651" s="153"/>
      <c r="AU1651" s="153"/>
      <c r="AV1651" s="153"/>
      <c r="AW1651" s="153"/>
      <c r="AX1651" s="153"/>
      <c r="AY1651" s="153"/>
      <c r="AZ1651" s="153"/>
      <c r="BA1651" s="153"/>
      <c r="BB1651" s="153"/>
      <c r="BC1651" s="153"/>
      <c r="BD1651" s="153"/>
      <c r="BE1651" s="153"/>
      <c r="BF1651" s="153"/>
      <c r="BG1651" s="223">
        <f t="shared" si="673"/>
        <v>480</v>
      </c>
      <c r="BH1651" s="224">
        <f t="shared" si="688"/>
        <v>8</v>
      </c>
      <c r="BI1651" s="225">
        <f t="shared" si="683"/>
        <v>7.33333333333333</v>
      </c>
      <c r="BJ1651" s="225">
        <f t="shared" si="684"/>
        <v>91.6666666666667</v>
      </c>
      <c r="BK1651" s="226">
        <f t="shared" si="685"/>
        <v>84.6590909090909</v>
      </c>
      <c r="BL1651" s="226">
        <f t="shared" si="686"/>
        <v>92.6174496644295</v>
      </c>
      <c r="BM1651" s="226">
        <f t="shared" si="689"/>
        <v>71.875</v>
      </c>
      <c r="BN1651" s="237">
        <f t="shared" si="679"/>
        <v>0.666666666666667</v>
      </c>
      <c r="BO1651" s="237">
        <f t="shared" si="680"/>
        <v>1056</v>
      </c>
      <c r="BP1651" s="237">
        <f t="shared" si="681"/>
        <v>0</v>
      </c>
      <c r="BQ1651" s="238">
        <f t="shared" si="682"/>
        <v>0</v>
      </c>
      <c r="BR1651" s="140">
        <v>1</v>
      </c>
      <c r="BS1651" s="140"/>
      <c r="BT1651" s="140">
        <v>1</v>
      </c>
      <c r="BU1651" s="141">
        <v>1</v>
      </c>
      <c r="BV1651" s="140"/>
      <c r="BW1651" s="153">
        <f t="shared" si="670"/>
        <v>862</v>
      </c>
    </row>
    <row r="1652" s="129" customFormat="1" spans="1:75">
      <c r="A1652" s="170">
        <v>1707</v>
      </c>
      <c r="B1652" s="171">
        <v>46076</v>
      </c>
      <c r="C1652" s="153" t="s">
        <v>97</v>
      </c>
      <c r="D1652" s="130" t="str">
        <f t="shared" si="672"/>
        <v>IG</v>
      </c>
      <c r="E1652" s="172" t="s">
        <v>146</v>
      </c>
      <c r="F1652" s="172" t="s">
        <v>134</v>
      </c>
      <c r="G1652" s="173"/>
      <c r="H1652" s="173"/>
      <c r="I1652" s="173"/>
      <c r="J1652" s="105"/>
      <c r="K1652" s="197" t="e">
        <f>VLOOKUP(J1652,'[3]Item List (3)'!A$1:B$110000,2,FALSE)</f>
        <v>#N/A</v>
      </c>
      <c r="L1652" s="105"/>
      <c r="M1652" s="198" t="str">
        <f>IF((LEFT(J1652))="2",$L$2,$J$2)</f>
        <v>IR</v>
      </c>
      <c r="N1652" s="153"/>
      <c r="O1652" s="199" t="str">
        <f t="shared" si="687"/>
        <v/>
      </c>
      <c r="P1652" s="153"/>
      <c r="Q1652" s="153"/>
      <c r="R1652" s="153"/>
      <c r="S1652" s="153"/>
      <c r="T1652" s="153"/>
      <c r="U1652" s="209">
        <f t="shared" si="674"/>
        <v>0</v>
      </c>
      <c r="V1652" s="153"/>
      <c r="W1652" s="153"/>
      <c r="X1652" s="153"/>
      <c r="Y1652" s="153"/>
      <c r="Z1652" s="153"/>
      <c r="AA1652" s="153"/>
      <c r="AB1652" s="153"/>
      <c r="AC1652" s="153"/>
      <c r="AD1652" s="153"/>
      <c r="AE1652" s="153"/>
      <c r="AF1652" s="153"/>
      <c r="AG1652" s="153"/>
      <c r="AH1652" s="153"/>
      <c r="AI1652" s="153"/>
      <c r="AJ1652" s="153"/>
      <c r="AK1652" s="153"/>
      <c r="AL1652" s="153"/>
      <c r="AM1652" s="153"/>
      <c r="AN1652" s="153"/>
      <c r="AO1652" s="153"/>
      <c r="AP1652" s="153"/>
      <c r="AQ1652" s="153"/>
      <c r="AR1652" s="153">
        <v>480</v>
      </c>
      <c r="AS1652" s="153"/>
      <c r="AT1652" s="153"/>
      <c r="AU1652" s="153"/>
      <c r="AV1652" s="153"/>
      <c r="AW1652" s="153"/>
      <c r="AX1652" s="153"/>
      <c r="AY1652" s="153"/>
      <c r="AZ1652" s="153"/>
      <c r="BA1652" s="153"/>
      <c r="BB1652" s="153"/>
      <c r="BC1652" s="153"/>
      <c r="BD1652" s="153"/>
      <c r="BE1652" s="153"/>
      <c r="BF1652" s="153"/>
      <c r="BG1652" s="223">
        <f t="shared" si="673"/>
        <v>480</v>
      </c>
      <c r="BH1652" s="224">
        <f t="shared" si="688"/>
        <v>8</v>
      </c>
      <c r="BI1652" s="225">
        <f t="shared" si="683"/>
        <v>0</v>
      </c>
      <c r="BJ1652" s="225">
        <f t="shared" si="684"/>
        <v>0</v>
      </c>
      <c r="BK1652" s="226">
        <f t="shared" si="685"/>
        <v>0</v>
      </c>
      <c r="BL1652" s="226">
        <f t="shared" si="686"/>
        <v>0</v>
      </c>
      <c r="BM1652" s="226">
        <f t="shared" si="689"/>
        <v>0</v>
      </c>
      <c r="BN1652" s="237">
        <f t="shared" si="679"/>
        <v>0</v>
      </c>
      <c r="BO1652" s="237">
        <f t="shared" si="680"/>
        <v>0</v>
      </c>
      <c r="BP1652" s="237">
        <f t="shared" si="681"/>
        <v>8</v>
      </c>
      <c r="BQ1652" s="238">
        <f t="shared" si="682"/>
        <v>0</v>
      </c>
      <c r="BR1652" s="140"/>
      <c r="BS1652" s="140"/>
      <c r="BT1652" s="140"/>
      <c r="BU1652" s="141"/>
      <c r="BV1652" s="140"/>
      <c r="BW1652" s="153">
        <f t="shared" si="670"/>
        <v>0</v>
      </c>
    </row>
    <row r="1653" s="129" customFormat="1" spans="1:75">
      <c r="A1653" s="170">
        <v>1708</v>
      </c>
      <c r="B1653" s="171">
        <v>46076</v>
      </c>
      <c r="C1653" s="153" t="s">
        <v>99</v>
      </c>
      <c r="D1653" s="130" t="str">
        <f t="shared" si="672"/>
        <v>IG</v>
      </c>
      <c r="E1653" s="172" t="s">
        <v>146</v>
      </c>
      <c r="F1653" s="172" t="s">
        <v>134</v>
      </c>
      <c r="G1653" s="173" t="s">
        <v>135</v>
      </c>
      <c r="H1653" s="173"/>
      <c r="I1653" s="173"/>
      <c r="J1653" s="105">
        <v>104293</v>
      </c>
      <c r="K1653" s="197" t="str">
        <f>VLOOKUP(J1653,'[3]Item List (3)'!A$1:B$110000,2,FALSE)</f>
        <v>IR.210 YY2 </v>
      </c>
      <c r="L1653" s="105">
        <v>260205005</v>
      </c>
      <c r="M1653" s="198" t="str">
        <f>IF((LEFT(J1653))="2",$L$2,$J$2)</f>
        <v>IR</v>
      </c>
      <c r="N1653" s="153">
        <v>35</v>
      </c>
      <c r="O1653" s="199">
        <f t="shared" si="687"/>
        <v>102.857142857143</v>
      </c>
      <c r="P1653" s="153">
        <v>1</v>
      </c>
      <c r="Q1653" s="153">
        <v>202</v>
      </c>
      <c r="R1653" s="153">
        <v>13</v>
      </c>
      <c r="S1653" s="153">
        <v>9</v>
      </c>
      <c r="T1653" s="153">
        <v>5</v>
      </c>
      <c r="U1653" s="209">
        <f t="shared" si="674"/>
        <v>216</v>
      </c>
      <c r="V1653" s="153">
        <v>155</v>
      </c>
      <c r="W1653" s="153">
        <v>300</v>
      </c>
      <c r="X1653" s="153"/>
      <c r="Y1653" s="153"/>
      <c r="Z1653" s="153">
        <v>15</v>
      </c>
      <c r="AA1653" s="153"/>
      <c r="AB1653" s="153"/>
      <c r="AC1653" s="153"/>
      <c r="AD1653" s="153"/>
      <c r="AE1653" s="153"/>
      <c r="AF1653" s="153"/>
      <c r="AG1653" s="153"/>
      <c r="AH1653" s="153"/>
      <c r="AI1653" s="153"/>
      <c r="AJ1653" s="153"/>
      <c r="AK1653" s="153"/>
      <c r="AL1653" s="153"/>
      <c r="AM1653" s="153"/>
      <c r="AN1653" s="153"/>
      <c r="AO1653" s="153"/>
      <c r="AP1653" s="153"/>
      <c r="AQ1653" s="153"/>
      <c r="AR1653" s="153"/>
      <c r="AS1653" s="153"/>
      <c r="AT1653" s="153"/>
      <c r="AU1653" s="153"/>
      <c r="AV1653" s="153"/>
      <c r="AW1653" s="153"/>
      <c r="AX1653" s="153"/>
      <c r="AY1653" s="153"/>
      <c r="AZ1653" s="153"/>
      <c r="BA1653" s="153"/>
      <c r="BB1653" s="153"/>
      <c r="BC1653" s="153">
        <v>10</v>
      </c>
      <c r="BD1653" s="153"/>
      <c r="BE1653" s="153"/>
      <c r="BF1653" s="153"/>
      <c r="BG1653" s="223">
        <f t="shared" si="673"/>
        <v>480</v>
      </c>
      <c r="BH1653" s="224">
        <f t="shared" si="688"/>
        <v>8</v>
      </c>
      <c r="BI1653" s="225">
        <f t="shared" si="683"/>
        <v>2.58333333333333</v>
      </c>
      <c r="BJ1653" s="225">
        <f t="shared" si="684"/>
        <v>32.2916666666667</v>
      </c>
      <c r="BK1653" s="226">
        <f t="shared" si="685"/>
        <v>81.2903225806452</v>
      </c>
      <c r="BL1653" s="226">
        <f t="shared" si="686"/>
        <v>87.5</v>
      </c>
      <c r="BM1653" s="226">
        <f t="shared" si="689"/>
        <v>22.96875</v>
      </c>
      <c r="BN1653" s="237">
        <f t="shared" si="679"/>
        <v>5</v>
      </c>
      <c r="BO1653" s="237">
        <f t="shared" si="680"/>
        <v>308.571428571429</v>
      </c>
      <c r="BP1653" s="237">
        <f t="shared" si="681"/>
        <v>0.416666666666667</v>
      </c>
      <c r="BQ1653" s="238">
        <f t="shared" si="682"/>
        <v>42.8571428571429</v>
      </c>
      <c r="BR1653" s="140"/>
      <c r="BS1653" s="140"/>
      <c r="BT1653" s="140"/>
      <c r="BU1653" s="141"/>
      <c r="BV1653" s="140"/>
      <c r="BW1653" s="153">
        <f t="shared" si="670"/>
        <v>202</v>
      </c>
    </row>
    <row r="1654" s="129" customFormat="1" spans="1:75">
      <c r="A1654" s="170">
        <v>1709</v>
      </c>
      <c r="B1654" s="171">
        <v>46076</v>
      </c>
      <c r="C1654" s="153" t="s">
        <v>97</v>
      </c>
      <c r="D1654" s="130" t="str">
        <f t="shared" si="672"/>
        <v>IG</v>
      </c>
      <c r="E1654" s="172" t="s">
        <v>149</v>
      </c>
      <c r="F1654" s="172" t="s">
        <v>134</v>
      </c>
      <c r="G1654" s="173" t="s">
        <v>176</v>
      </c>
      <c r="H1654" s="173"/>
      <c r="I1654" s="173"/>
      <c r="J1654" s="105">
        <v>200827.1</v>
      </c>
      <c r="K1654" s="197" t="str">
        <f>VLOOKUP(J1654,'[3]Item List (3)'!A$1:B$110000,2,FALSE)</f>
        <v>MNA.OR 4020 </v>
      </c>
      <c r="L1654" s="105">
        <v>260116006</v>
      </c>
      <c r="M1654" s="198" t="str">
        <f>IF((LEFT(J1654))="2",$L$2,$J$2)</f>
        <v>OR</v>
      </c>
      <c r="N1654" s="153">
        <v>25</v>
      </c>
      <c r="O1654" s="199">
        <f t="shared" si="687"/>
        <v>144</v>
      </c>
      <c r="P1654" s="153">
        <v>1</v>
      </c>
      <c r="Q1654" s="153">
        <v>935</v>
      </c>
      <c r="R1654" s="153"/>
      <c r="S1654" s="153"/>
      <c r="T1654" s="153"/>
      <c r="U1654" s="209">
        <f t="shared" si="674"/>
        <v>935</v>
      </c>
      <c r="V1654" s="153">
        <v>445</v>
      </c>
      <c r="W1654" s="153"/>
      <c r="X1654" s="153"/>
      <c r="Y1654" s="153"/>
      <c r="Z1654" s="153"/>
      <c r="AA1654" s="153"/>
      <c r="AB1654" s="153"/>
      <c r="AC1654" s="153"/>
      <c r="AD1654" s="153"/>
      <c r="AE1654" s="153">
        <v>10</v>
      </c>
      <c r="AF1654" s="153"/>
      <c r="AG1654" s="153"/>
      <c r="AH1654" s="153"/>
      <c r="AI1654" s="153"/>
      <c r="AJ1654" s="153"/>
      <c r="AK1654" s="153"/>
      <c r="AL1654" s="153"/>
      <c r="AM1654" s="153"/>
      <c r="AN1654" s="153"/>
      <c r="AO1654" s="153"/>
      <c r="AP1654" s="153">
        <v>20</v>
      </c>
      <c r="AQ1654" s="153"/>
      <c r="AR1654" s="153"/>
      <c r="AS1654" s="153"/>
      <c r="AT1654" s="153"/>
      <c r="AU1654" s="153"/>
      <c r="AV1654" s="153"/>
      <c r="AW1654" s="153"/>
      <c r="AX1654" s="153"/>
      <c r="AY1654" s="153"/>
      <c r="AZ1654" s="153"/>
      <c r="BA1654" s="153"/>
      <c r="BB1654" s="153"/>
      <c r="BC1654" s="153"/>
      <c r="BD1654" s="153"/>
      <c r="BE1654" s="153">
        <v>5</v>
      </c>
      <c r="BF1654" s="153"/>
      <c r="BG1654" s="223">
        <f t="shared" si="673"/>
        <v>480</v>
      </c>
      <c r="BH1654" s="224">
        <f t="shared" si="688"/>
        <v>8</v>
      </c>
      <c r="BI1654" s="225">
        <f t="shared" si="683"/>
        <v>7.41666666666667</v>
      </c>
      <c r="BJ1654" s="225">
        <f t="shared" si="684"/>
        <v>92.7083333333333</v>
      </c>
      <c r="BK1654" s="226">
        <f t="shared" si="685"/>
        <v>87.5468164794007</v>
      </c>
      <c r="BL1654" s="226">
        <f t="shared" si="686"/>
        <v>100</v>
      </c>
      <c r="BM1654" s="226">
        <f t="shared" si="689"/>
        <v>81.1631944444445</v>
      </c>
      <c r="BN1654" s="237">
        <f t="shared" si="679"/>
        <v>0.416666666666667</v>
      </c>
      <c r="BO1654" s="237">
        <f t="shared" si="680"/>
        <v>1092</v>
      </c>
      <c r="BP1654" s="237">
        <f t="shared" si="681"/>
        <v>0.166666666666667</v>
      </c>
      <c r="BQ1654" s="238">
        <f t="shared" si="682"/>
        <v>24</v>
      </c>
      <c r="BR1654" s="140"/>
      <c r="BS1654" s="140"/>
      <c r="BT1654" s="140"/>
      <c r="BU1654" s="141"/>
      <c r="BV1654" s="140"/>
      <c r="BW1654" s="153">
        <f t="shared" si="670"/>
        <v>935</v>
      </c>
    </row>
    <row r="1655" s="129" customFormat="1" spans="1:75">
      <c r="A1655" s="170">
        <v>1710</v>
      </c>
      <c r="B1655" s="171">
        <v>46076</v>
      </c>
      <c r="C1655" s="153" t="s">
        <v>99</v>
      </c>
      <c r="D1655" s="130" t="str">
        <f t="shared" si="672"/>
        <v>IG</v>
      </c>
      <c r="E1655" s="172" t="s">
        <v>149</v>
      </c>
      <c r="F1655" s="172" t="s">
        <v>134</v>
      </c>
      <c r="G1655" s="173" t="s">
        <v>130</v>
      </c>
      <c r="H1655" s="173"/>
      <c r="I1655" s="173"/>
      <c r="J1655" s="105">
        <v>200827.1</v>
      </c>
      <c r="K1655" s="197" t="str">
        <f>VLOOKUP(J1655,'[3]Item List (3)'!A$1:B$110000,2,FALSE)</f>
        <v>MNA.OR 4020 </v>
      </c>
      <c r="L1655" s="105">
        <v>260116006</v>
      </c>
      <c r="M1655" s="198" t="str">
        <f>IF((LEFT(J1655))="2",$L$2,$J$2)</f>
        <v>OR</v>
      </c>
      <c r="N1655" s="153">
        <v>25</v>
      </c>
      <c r="O1655" s="199">
        <f t="shared" si="687"/>
        <v>144</v>
      </c>
      <c r="P1655" s="153">
        <v>1</v>
      </c>
      <c r="Q1655" s="153">
        <v>1063</v>
      </c>
      <c r="R1655" s="153">
        <v>2</v>
      </c>
      <c r="S1655" s="153">
        <v>2</v>
      </c>
      <c r="T1655" s="153"/>
      <c r="U1655" s="209">
        <f t="shared" si="674"/>
        <v>1065</v>
      </c>
      <c r="V1655" s="153">
        <v>470</v>
      </c>
      <c r="W1655" s="153"/>
      <c r="X1655" s="153"/>
      <c r="Y1655" s="153"/>
      <c r="Z1655" s="153"/>
      <c r="AA1655" s="153"/>
      <c r="AB1655" s="153"/>
      <c r="AC1655" s="153"/>
      <c r="AD1655" s="153"/>
      <c r="AE1655" s="153"/>
      <c r="AF1655" s="153"/>
      <c r="AG1655" s="153"/>
      <c r="AH1655" s="153"/>
      <c r="AI1655" s="153"/>
      <c r="AJ1655" s="153"/>
      <c r="AK1655" s="153"/>
      <c r="AL1655" s="153"/>
      <c r="AM1655" s="153"/>
      <c r="AN1655" s="153"/>
      <c r="AO1655" s="153"/>
      <c r="AP1655" s="153">
        <v>10</v>
      </c>
      <c r="AQ1655" s="153"/>
      <c r="AR1655" s="153"/>
      <c r="AS1655" s="153"/>
      <c r="AT1655" s="153"/>
      <c r="AU1655" s="153"/>
      <c r="AV1655" s="153"/>
      <c r="AW1655" s="153"/>
      <c r="AX1655" s="153"/>
      <c r="AY1655" s="153"/>
      <c r="AZ1655" s="153"/>
      <c r="BA1655" s="153"/>
      <c r="BB1655" s="153"/>
      <c r="BC1655" s="153"/>
      <c r="BD1655" s="153"/>
      <c r="BE1655" s="153"/>
      <c r="BF1655" s="153"/>
      <c r="BG1655" s="223">
        <f t="shared" si="673"/>
        <v>480</v>
      </c>
      <c r="BH1655" s="224">
        <f t="shared" si="688"/>
        <v>8</v>
      </c>
      <c r="BI1655" s="225">
        <f t="shared" si="683"/>
        <v>7.83333333333333</v>
      </c>
      <c r="BJ1655" s="225">
        <f t="shared" si="684"/>
        <v>97.9166666666667</v>
      </c>
      <c r="BK1655" s="226">
        <f t="shared" si="685"/>
        <v>94.4148936170213</v>
      </c>
      <c r="BL1655" s="226">
        <f t="shared" si="686"/>
        <v>99.6244131455399</v>
      </c>
      <c r="BM1655" s="226">
        <f t="shared" si="689"/>
        <v>92.1006944444444</v>
      </c>
      <c r="BN1655" s="237">
        <f t="shared" si="679"/>
        <v>0.166666666666667</v>
      </c>
      <c r="BO1655" s="237">
        <f t="shared" si="680"/>
        <v>1128</v>
      </c>
      <c r="BP1655" s="237">
        <f t="shared" si="681"/>
        <v>0</v>
      </c>
      <c r="BQ1655" s="238">
        <f t="shared" si="682"/>
        <v>0</v>
      </c>
      <c r="BR1655" s="140">
        <v>1</v>
      </c>
      <c r="BS1655" s="140"/>
      <c r="BT1655" s="140"/>
      <c r="BU1655" s="141"/>
      <c r="BV1655" s="140"/>
      <c r="BW1655" s="153">
        <f t="shared" si="670"/>
        <v>1063</v>
      </c>
    </row>
    <row r="1656" s="129" customFormat="1" spans="1:75">
      <c r="A1656" s="170">
        <v>1711</v>
      </c>
      <c r="B1656" s="171">
        <v>46076</v>
      </c>
      <c r="C1656" s="153" t="s">
        <v>97</v>
      </c>
      <c r="D1656" s="130" t="str">
        <f t="shared" si="672"/>
        <v>IG</v>
      </c>
      <c r="E1656" s="172" t="s">
        <v>152</v>
      </c>
      <c r="F1656" s="172" t="s">
        <v>134</v>
      </c>
      <c r="G1656" s="173" t="s">
        <v>148</v>
      </c>
      <c r="H1656" s="173"/>
      <c r="I1656" s="173"/>
      <c r="J1656" s="105">
        <v>101048</v>
      </c>
      <c r="K1656" s="197" t="str">
        <f>VLOOKUP(J1656,'[3]Item List (3)'!A$1:B$110000,2,FALSE)</f>
        <v>IR.3203 2RS</v>
      </c>
      <c r="L1656" s="105">
        <v>260120005</v>
      </c>
      <c r="M1656" s="198" t="str">
        <f>IF((LEFT(J1656))="2",$L$2,$J$2)</f>
        <v>IR</v>
      </c>
      <c r="N1656" s="153">
        <v>35</v>
      </c>
      <c r="O1656" s="199">
        <f t="shared" si="687"/>
        <v>102.857142857143</v>
      </c>
      <c r="P1656" s="153">
        <v>1</v>
      </c>
      <c r="Q1656" s="153">
        <v>293</v>
      </c>
      <c r="R1656" s="153">
        <v>40</v>
      </c>
      <c r="S1656" s="153">
        <v>27</v>
      </c>
      <c r="T1656" s="153"/>
      <c r="U1656" s="209">
        <f t="shared" si="674"/>
        <v>320</v>
      </c>
      <c r="V1656" s="153">
        <v>330</v>
      </c>
      <c r="W1656" s="153"/>
      <c r="X1656" s="153"/>
      <c r="Y1656" s="153"/>
      <c r="Z1656" s="153"/>
      <c r="AA1656" s="153"/>
      <c r="AB1656" s="153"/>
      <c r="AC1656" s="153">
        <v>50</v>
      </c>
      <c r="AD1656" s="153"/>
      <c r="AE1656" s="153">
        <v>10</v>
      </c>
      <c r="AF1656" s="153"/>
      <c r="AG1656" s="153"/>
      <c r="AH1656" s="153"/>
      <c r="AI1656" s="153"/>
      <c r="AJ1656" s="153"/>
      <c r="AK1656" s="153"/>
      <c r="AL1656" s="153"/>
      <c r="AM1656" s="153"/>
      <c r="AN1656" s="153"/>
      <c r="AO1656" s="153"/>
      <c r="AP1656" s="153">
        <v>90</v>
      </c>
      <c r="AQ1656" s="153"/>
      <c r="AR1656" s="153"/>
      <c r="AS1656" s="153"/>
      <c r="AT1656" s="153"/>
      <c r="AU1656" s="153"/>
      <c r="AV1656" s="153"/>
      <c r="AW1656" s="153"/>
      <c r="AX1656" s="153"/>
      <c r="AY1656" s="153"/>
      <c r="AZ1656" s="153"/>
      <c r="BA1656" s="153"/>
      <c r="BB1656" s="153"/>
      <c r="BC1656" s="153"/>
      <c r="BD1656" s="153"/>
      <c r="BE1656" s="153"/>
      <c r="BF1656" s="153"/>
      <c r="BG1656" s="223">
        <f t="shared" si="673"/>
        <v>480</v>
      </c>
      <c r="BH1656" s="224">
        <f t="shared" si="688"/>
        <v>8</v>
      </c>
      <c r="BI1656" s="225">
        <f t="shared" si="683"/>
        <v>5.5</v>
      </c>
      <c r="BJ1656" s="225">
        <f t="shared" si="684"/>
        <v>68.75</v>
      </c>
      <c r="BK1656" s="226">
        <f t="shared" si="685"/>
        <v>56.5656565656566</v>
      </c>
      <c r="BL1656" s="226">
        <f t="shared" si="686"/>
        <v>79.0625</v>
      </c>
      <c r="BM1656" s="226">
        <f t="shared" si="689"/>
        <v>30.7465277777778</v>
      </c>
      <c r="BN1656" s="237">
        <f t="shared" si="679"/>
        <v>1.5</v>
      </c>
      <c r="BO1656" s="237">
        <f t="shared" si="680"/>
        <v>668.571428571429</v>
      </c>
      <c r="BP1656" s="237">
        <f t="shared" si="681"/>
        <v>1</v>
      </c>
      <c r="BQ1656" s="238">
        <f t="shared" si="682"/>
        <v>102.857142857143</v>
      </c>
      <c r="BR1656" s="140">
        <v>1</v>
      </c>
      <c r="BS1656" s="140"/>
      <c r="BT1656" s="140">
        <v>1</v>
      </c>
      <c r="BU1656" s="141">
        <v>1</v>
      </c>
      <c r="BV1656" s="140"/>
      <c r="BW1656" s="153">
        <f t="shared" si="670"/>
        <v>293</v>
      </c>
    </row>
    <row r="1657" s="129" customFormat="1" spans="1:75">
      <c r="A1657" s="170">
        <v>1712</v>
      </c>
      <c r="B1657" s="171">
        <v>46076</v>
      </c>
      <c r="C1657" s="153" t="s">
        <v>99</v>
      </c>
      <c r="D1657" s="130" t="str">
        <f t="shared" si="672"/>
        <v>IG</v>
      </c>
      <c r="E1657" s="172" t="s">
        <v>152</v>
      </c>
      <c r="F1657" s="172" t="s">
        <v>134</v>
      </c>
      <c r="G1657" s="173" t="s">
        <v>148</v>
      </c>
      <c r="H1657" s="173" t="s">
        <v>135</v>
      </c>
      <c r="I1657" s="173"/>
      <c r="J1657" s="105">
        <v>101048</v>
      </c>
      <c r="K1657" s="197" t="str">
        <f>VLOOKUP(J1657,'[3]Item List (3)'!A$1:B$110000,2,FALSE)</f>
        <v>IR.3203 2RS</v>
      </c>
      <c r="L1657" s="105">
        <v>260120005</v>
      </c>
      <c r="M1657" s="198" t="str">
        <f>IF((LEFT(J1657))="2",$L$2,$J$2)</f>
        <v>IR</v>
      </c>
      <c r="N1657" s="153">
        <v>30</v>
      </c>
      <c r="O1657" s="199">
        <f t="shared" si="687"/>
        <v>120</v>
      </c>
      <c r="P1657" s="153">
        <v>1</v>
      </c>
      <c r="Q1657" s="153">
        <v>501</v>
      </c>
      <c r="R1657" s="153">
        <v>21</v>
      </c>
      <c r="S1657" s="153">
        <v>2</v>
      </c>
      <c r="T1657" s="153"/>
      <c r="U1657" s="209">
        <f t="shared" si="674"/>
        <v>503</v>
      </c>
      <c r="V1657" s="153">
        <v>375</v>
      </c>
      <c r="W1657" s="153"/>
      <c r="X1657" s="153">
        <v>25</v>
      </c>
      <c r="Y1657" s="153"/>
      <c r="Z1657" s="153">
        <v>15</v>
      </c>
      <c r="AA1657" s="153"/>
      <c r="AB1657" s="153"/>
      <c r="AC1657" s="153"/>
      <c r="AD1657" s="153"/>
      <c r="AE1657" s="153">
        <v>5</v>
      </c>
      <c r="AF1657" s="153"/>
      <c r="AG1657" s="153"/>
      <c r="AH1657" s="153"/>
      <c r="AI1657" s="153"/>
      <c r="AJ1657" s="153"/>
      <c r="AK1657" s="153"/>
      <c r="AL1657" s="153"/>
      <c r="AM1657" s="153"/>
      <c r="AN1657" s="153"/>
      <c r="AO1657" s="153"/>
      <c r="AP1657" s="153">
        <v>45</v>
      </c>
      <c r="AQ1657" s="153"/>
      <c r="AR1657" s="153">
        <v>15</v>
      </c>
      <c r="AS1657" s="153"/>
      <c r="AT1657" s="153"/>
      <c r="AU1657" s="153"/>
      <c r="AV1657" s="153"/>
      <c r="AW1657" s="153"/>
      <c r="AX1657" s="153"/>
      <c r="AY1657" s="153"/>
      <c r="AZ1657" s="153"/>
      <c r="BA1657" s="153"/>
      <c r="BB1657" s="153"/>
      <c r="BC1657" s="153"/>
      <c r="BD1657" s="153"/>
      <c r="BE1657" s="153"/>
      <c r="BF1657" s="153"/>
      <c r="BG1657" s="223">
        <f t="shared" si="673"/>
        <v>480</v>
      </c>
      <c r="BH1657" s="224">
        <f t="shared" si="688"/>
        <v>8</v>
      </c>
      <c r="BI1657" s="225">
        <f t="shared" si="683"/>
        <v>6.25</v>
      </c>
      <c r="BJ1657" s="225">
        <f t="shared" si="684"/>
        <v>78.125</v>
      </c>
      <c r="BK1657" s="226">
        <f t="shared" si="685"/>
        <v>67.0666666666667</v>
      </c>
      <c r="BL1657" s="226">
        <f t="shared" si="686"/>
        <v>95.427435387674</v>
      </c>
      <c r="BM1657" s="226">
        <f t="shared" si="689"/>
        <v>50</v>
      </c>
      <c r="BN1657" s="237">
        <f t="shared" si="679"/>
        <v>0.75</v>
      </c>
      <c r="BO1657" s="237">
        <f t="shared" si="680"/>
        <v>870</v>
      </c>
      <c r="BP1657" s="237">
        <f t="shared" si="681"/>
        <v>1</v>
      </c>
      <c r="BQ1657" s="238">
        <f t="shared" si="682"/>
        <v>120</v>
      </c>
      <c r="BR1657" s="140"/>
      <c r="BS1657" s="140"/>
      <c r="BT1657" s="140"/>
      <c r="BU1657" s="141"/>
      <c r="BV1657" s="140"/>
      <c r="BW1657" s="153">
        <f t="shared" si="670"/>
        <v>501</v>
      </c>
    </row>
    <row r="1658" s="129" customFormat="1" spans="1:75">
      <c r="A1658" s="170">
        <v>1713</v>
      </c>
      <c r="B1658" s="171">
        <v>46076</v>
      </c>
      <c r="C1658" s="153" t="s">
        <v>97</v>
      </c>
      <c r="D1658" s="130" t="str">
        <f t="shared" si="672"/>
        <v>IG</v>
      </c>
      <c r="E1658" s="172" t="s">
        <v>153</v>
      </c>
      <c r="F1658" s="172" t="s">
        <v>134</v>
      </c>
      <c r="G1658" s="173" t="s">
        <v>155</v>
      </c>
      <c r="H1658" s="173"/>
      <c r="I1658" s="173"/>
      <c r="J1658" s="105">
        <v>208417</v>
      </c>
      <c r="K1658" s="197" t="str">
        <f>VLOOKUP(J1658,'[3]Item List (3)'!A$1:B$110000,2,FALSE)</f>
        <v>JC.OR 8008 </v>
      </c>
      <c r="L1658" s="105">
        <v>260110013</v>
      </c>
      <c r="M1658" s="198" t="str">
        <f>IF((LEFT(J1658))="2",$L$2,$J$2)</f>
        <v>OR</v>
      </c>
      <c r="N1658" s="153">
        <v>30</v>
      </c>
      <c r="O1658" s="199">
        <f t="shared" si="687"/>
        <v>120</v>
      </c>
      <c r="P1658" s="153">
        <v>1</v>
      </c>
      <c r="Q1658" s="153">
        <v>630</v>
      </c>
      <c r="R1658" s="153">
        <v>40</v>
      </c>
      <c r="S1658" s="153">
        <v>44</v>
      </c>
      <c r="T1658" s="153"/>
      <c r="U1658" s="209">
        <f t="shared" si="674"/>
        <v>674</v>
      </c>
      <c r="V1658" s="153">
        <v>410</v>
      </c>
      <c r="W1658" s="153"/>
      <c r="X1658" s="153"/>
      <c r="Y1658" s="153"/>
      <c r="Z1658" s="153">
        <v>10</v>
      </c>
      <c r="AA1658" s="153"/>
      <c r="AB1658" s="153"/>
      <c r="AC1658" s="153">
        <v>15</v>
      </c>
      <c r="AD1658" s="153"/>
      <c r="AE1658" s="153"/>
      <c r="AF1658" s="153"/>
      <c r="AG1658" s="153">
        <v>10</v>
      </c>
      <c r="AH1658" s="153"/>
      <c r="AI1658" s="153"/>
      <c r="AJ1658" s="153"/>
      <c r="AK1658" s="153"/>
      <c r="AL1658" s="153"/>
      <c r="AM1658" s="153"/>
      <c r="AN1658" s="153"/>
      <c r="AO1658" s="153"/>
      <c r="AP1658" s="153">
        <v>20</v>
      </c>
      <c r="AQ1658" s="153"/>
      <c r="AR1658" s="153"/>
      <c r="AS1658" s="153"/>
      <c r="AT1658" s="153"/>
      <c r="AU1658" s="153"/>
      <c r="AV1658" s="153"/>
      <c r="AW1658" s="153"/>
      <c r="AX1658" s="153">
        <v>15</v>
      </c>
      <c r="AY1658" s="153"/>
      <c r="AZ1658" s="153"/>
      <c r="BA1658" s="153"/>
      <c r="BB1658" s="153"/>
      <c r="BC1658" s="153"/>
      <c r="BD1658" s="153"/>
      <c r="BE1658" s="153"/>
      <c r="BF1658" s="153"/>
      <c r="BG1658" s="223">
        <f t="shared" si="673"/>
        <v>480</v>
      </c>
      <c r="BH1658" s="224">
        <f t="shared" si="688"/>
        <v>8</v>
      </c>
      <c r="BI1658" s="225">
        <f t="shared" si="683"/>
        <v>6.83333333333333</v>
      </c>
      <c r="BJ1658" s="225">
        <f t="shared" si="684"/>
        <v>85.4166666666667</v>
      </c>
      <c r="BK1658" s="226">
        <f t="shared" si="685"/>
        <v>82.1951219512195</v>
      </c>
      <c r="BL1658" s="226">
        <f t="shared" si="686"/>
        <v>87.5370919881306</v>
      </c>
      <c r="BM1658" s="226">
        <f t="shared" si="689"/>
        <v>61.4583333333333</v>
      </c>
      <c r="BN1658" s="237">
        <f t="shared" si="679"/>
        <v>0.333333333333333</v>
      </c>
      <c r="BO1658" s="237">
        <f t="shared" si="680"/>
        <v>920</v>
      </c>
      <c r="BP1658" s="237">
        <f t="shared" si="681"/>
        <v>0.833333333333333</v>
      </c>
      <c r="BQ1658" s="238">
        <f t="shared" si="682"/>
        <v>100</v>
      </c>
      <c r="BR1658" s="140"/>
      <c r="BS1658" s="140">
        <v>1</v>
      </c>
      <c r="BT1658" s="140"/>
      <c r="BU1658" s="141"/>
      <c r="BV1658" s="140"/>
      <c r="BW1658" s="153">
        <f t="shared" si="670"/>
        <v>630</v>
      </c>
    </row>
    <row r="1659" s="129" customFormat="1" spans="1:75">
      <c r="A1659" s="170">
        <v>1714</v>
      </c>
      <c r="B1659" s="171">
        <v>46076</v>
      </c>
      <c r="C1659" s="153" t="s">
        <v>99</v>
      </c>
      <c r="D1659" s="130" t="str">
        <f t="shared" si="672"/>
        <v>IG</v>
      </c>
      <c r="E1659" s="172" t="s">
        <v>153</v>
      </c>
      <c r="F1659" s="172" t="s">
        <v>134</v>
      </c>
      <c r="G1659" s="173" t="s">
        <v>151</v>
      </c>
      <c r="H1659" s="173"/>
      <c r="I1659" s="173"/>
      <c r="J1659" s="105">
        <v>208417</v>
      </c>
      <c r="K1659" s="197" t="str">
        <f>VLOOKUP(J1659,'[3]Item List (3)'!A$1:B$110000,2,FALSE)</f>
        <v>JC.OR 8008 </v>
      </c>
      <c r="L1659" s="105">
        <v>260110013</v>
      </c>
      <c r="M1659" s="198" t="str">
        <f>IF((LEFT(J1659))="2",$L$2,$J$2)</f>
        <v>OR</v>
      </c>
      <c r="N1659" s="153">
        <v>30</v>
      </c>
      <c r="O1659" s="199">
        <f t="shared" si="687"/>
        <v>120</v>
      </c>
      <c r="P1659" s="153">
        <v>1</v>
      </c>
      <c r="Q1659" s="153">
        <v>303</v>
      </c>
      <c r="R1659" s="153">
        <v>8</v>
      </c>
      <c r="S1659" s="153">
        <v>12</v>
      </c>
      <c r="T1659" s="153"/>
      <c r="U1659" s="209">
        <f t="shared" si="674"/>
        <v>315</v>
      </c>
      <c r="V1659" s="153">
        <v>200</v>
      </c>
      <c r="W1659" s="153"/>
      <c r="X1659" s="153"/>
      <c r="Y1659" s="153"/>
      <c r="Z1659" s="153">
        <v>10</v>
      </c>
      <c r="AA1659" s="153"/>
      <c r="AB1659" s="153"/>
      <c r="AC1659" s="153"/>
      <c r="AD1659" s="153"/>
      <c r="AE1659" s="153">
        <v>10</v>
      </c>
      <c r="AF1659" s="153"/>
      <c r="AG1659" s="153"/>
      <c r="AH1659" s="153"/>
      <c r="AI1659" s="153"/>
      <c r="AJ1659" s="153"/>
      <c r="AK1659" s="153"/>
      <c r="AL1659" s="153"/>
      <c r="AM1659" s="153"/>
      <c r="AN1659" s="153"/>
      <c r="AO1659" s="153"/>
      <c r="AP1659" s="153">
        <v>20</v>
      </c>
      <c r="AQ1659" s="153"/>
      <c r="AR1659" s="153">
        <v>240</v>
      </c>
      <c r="AS1659" s="153"/>
      <c r="AT1659" s="153"/>
      <c r="AU1659" s="153"/>
      <c r="AV1659" s="153"/>
      <c r="AW1659" s="153"/>
      <c r="AX1659" s="153"/>
      <c r="AY1659" s="153"/>
      <c r="AZ1659" s="153"/>
      <c r="BA1659" s="153"/>
      <c r="BB1659" s="153"/>
      <c r="BC1659" s="153"/>
      <c r="BD1659" s="153"/>
      <c r="BE1659" s="153"/>
      <c r="BF1659" s="153"/>
      <c r="BG1659" s="223">
        <f t="shared" si="673"/>
        <v>480</v>
      </c>
      <c r="BH1659" s="224">
        <f t="shared" si="688"/>
        <v>8</v>
      </c>
      <c r="BI1659" s="225">
        <f t="shared" si="683"/>
        <v>3.33333333333333</v>
      </c>
      <c r="BJ1659" s="225">
        <f t="shared" si="684"/>
        <v>41.6666666666667</v>
      </c>
      <c r="BK1659" s="226">
        <f t="shared" si="685"/>
        <v>78.75</v>
      </c>
      <c r="BL1659" s="226">
        <f t="shared" si="686"/>
        <v>93.6507936507936</v>
      </c>
      <c r="BM1659" s="226">
        <f t="shared" si="689"/>
        <v>30.7291666666667</v>
      </c>
      <c r="BN1659" s="237">
        <f t="shared" si="679"/>
        <v>0.333333333333333</v>
      </c>
      <c r="BO1659" s="237">
        <f t="shared" si="680"/>
        <v>920</v>
      </c>
      <c r="BP1659" s="237">
        <f t="shared" si="681"/>
        <v>4.33333333333333</v>
      </c>
      <c r="BQ1659" s="238">
        <f t="shared" si="682"/>
        <v>520</v>
      </c>
      <c r="BR1659" s="140">
        <v>1</v>
      </c>
      <c r="BS1659" s="140"/>
      <c r="BT1659" s="140">
        <v>1</v>
      </c>
      <c r="BU1659" s="141">
        <v>1</v>
      </c>
      <c r="BV1659" s="140"/>
      <c r="BW1659" s="153">
        <f t="shared" si="670"/>
        <v>303</v>
      </c>
    </row>
    <row r="1660" s="129" customFormat="1" spans="1:75">
      <c r="A1660" s="170">
        <v>1715</v>
      </c>
      <c r="B1660" s="171">
        <v>46076</v>
      </c>
      <c r="C1660" s="153" t="s">
        <v>97</v>
      </c>
      <c r="D1660" s="130" t="str">
        <f t="shared" si="672"/>
        <v>IG</v>
      </c>
      <c r="E1660" s="172" t="s">
        <v>156</v>
      </c>
      <c r="F1660" s="172" t="s">
        <v>134</v>
      </c>
      <c r="G1660" s="173"/>
      <c r="H1660" s="173"/>
      <c r="I1660" s="173"/>
      <c r="J1660" s="105"/>
      <c r="K1660" s="197" t="e">
        <f>VLOOKUP(J1660,'[3]Item List (3)'!A$1:B$110000,2,FALSE)</f>
        <v>#N/A</v>
      </c>
      <c r="L1660" s="105"/>
      <c r="M1660" s="198" t="str">
        <f>IF((LEFT(J1660))="2",$L$2,$J$2)</f>
        <v>IR</v>
      </c>
      <c r="N1660" s="153"/>
      <c r="O1660" s="199" t="str">
        <f t="shared" si="687"/>
        <v/>
      </c>
      <c r="P1660" s="153"/>
      <c r="Q1660" s="153"/>
      <c r="R1660" s="153"/>
      <c r="S1660" s="153"/>
      <c r="T1660" s="153"/>
      <c r="U1660" s="209">
        <f t="shared" si="674"/>
        <v>0</v>
      </c>
      <c r="V1660" s="153"/>
      <c r="W1660" s="153"/>
      <c r="X1660" s="153"/>
      <c r="Y1660" s="153"/>
      <c r="Z1660" s="153"/>
      <c r="AA1660" s="153"/>
      <c r="AB1660" s="153"/>
      <c r="AC1660" s="153"/>
      <c r="AD1660" s="153"/>
      <c r="AE1660" s="153"/>
      <c r="AF1660" s="153"/>
      <c r="AG1660" s="153"/>
      <c r="AH1660" s="153"/>
      <c r="AI1660" s="153"/>
      <c r="AJ1660" s="153"/>
      <c r="AK1660" s="153"/>
      <c r="AL1660" s="153"/>
      <c r="AM1660" s="153"/>
      <c r="AN1660" s="153"/>
      <c r="AO1660" s="153"/>
      <c r="AP1660" s="153"/>
      <c r="AQ1660" s="153"/>
      <c r="AR1660" s="153">
        <v>480</v>
      </c>
      <c r="AS1660" s="153"/>
      <c r="AT1660" s="153"/>
      <c r="AU1660" s="153"/>
      <c r="AV1660" s="153"/>
      <c r="AW1660" s="153"/>
      <c r="AX1660" s="153"/>
      <c r="AY1660" s="153"/>
      <c r="AZ1660" s="153"/>
      <c r="BA1660" s="153"/>
      <c r="BB1660" s="153"/>
      <c r="BC1660" s="153"/>
      <c r="BD1660" s="153"/>
      <c r="BE1660" s="153"/>
      <c r="BF1660" s="153"/>
      <c r="BG1660" s="223">
        <f t="shared" si="673"/>
        <v>480</v>
      </c>
      <c r="BH1660" s="224">
        <f t="shared" si="688"/>
        <v>8</v>
      </c>
      <c r="BI1660" s="225">
        <f t="shared" si="683"/>
        <v>0</v>
      </c>
      <c r="BJ1660" s="225">
        <f t="shared" si="684"/>
        <v>0</v>
      </c>
      <c r="BK1660" s="226">
        <f t="shared" si="685"/>
        <v>0</v>
      </c>
      <c r="BL1660" s="226">
        <f t="shared" si="686"/>
        <v>0</v>
      </c>
      <c r="BM1660" s="226">
        <f t="shared" si="689"/>
        <v>0</v>
      </c>
      <c r="BN1660" s="237">
        <f t="shared" si="679"/>
        <v>0</v>
      </c>
      <c r="BO1660" s="237">
        <f t="shared" si="680"/>
        <v>0</v>
      </c>
      <c r="BP1660" s="237">
        <f t="shared" si="681"/>
        <v>8</v>
      </c>
      <c r="BQ1660" s="238">
        <f t="shared" si="682"/>
        <v>0</v>
      </c>
      <c r="BR1660" s="140"/>
      <c r="BS1660" s="140"/>
      <c r="BT1660" s="140"/>
      <c r="BU1660" s="141"/>
      <c r="BV1660" s="140"/>
      <c r="BW1660" s="153">
        <f t="shared" si="670"/>
        <v>0</v>
      </c>
    </row>
    <row r="1661" s="129" customFormat="1" spans="1:75">
      <c r="A1661" s="170">
        <v>1716</v>
      </c>
      <c r="B1661" s="171">
        <v>46076</v>
      </c>
      <c r="C1661" s="153" t="s">
        <v>99</v>
      </c>
      <c r="D1661" s="130" t="str">
        <f t="shared" si="672"/>
        <v>IG</v>
      </c>
      <c r="E1661" s="172" t="s">
        <v>156</v>
      </c>
      <c r="F1661" s="172" t="s">
        <v>134</v>
      </c>
      <c r="G1661" s="173"/>
      <c r="H1661" s="173"/>
      <c r="I1661" s="173"/>
      <c r="J1661" s="105"/>
      <c r="K1661" s="197" t="e">
        <f>VLOOKUP(J1661,'[3]Item List (3)'!A$1:B$110000,2,FALSE)</f>
        <v>#N/A</v>
      </c>
      <c r="L1661" s="105"/>
      <c r="M1661" s="198" t="str">
        <f>IF((LEFT(J1661))="2",$L$2,$J$2)</f>
        <v>IR</v>
      </c>
      <c r="N1661" s="153"/>
      <c r="O1661" s="199" t="str">
        <f t="shared" si="687"/>
        <v/>
      </c>
      <c r="P1661" s="153"/>
      <c r="Q1661" s="153"/>
      <c r="R1661" s="153"/>
      <c r="S1661" s="153"/>
      <c r="T1661" s="153"/>
      <c r="U1661" s="209">
        <f t="shared" si="674"/>
        <v>0</v>
      </c>
      <c r="V1661" s="153"/>
      <c r="W1661" s="153"/>
      <c r="X1661" s="153"/>
      <c r="Y1661" s="153"/>
      <c r="Z1661" s="153"/>
      <c r="AA1661" s="153"/>
      <c r="AB1661" s="153"/>
      <c r="AC1661" s="153"/>
      <c r="AD1661" s="153"/>
      <c r="AE1661" s="153"/>
      <c r="AF1661" s="153"/>
      <c r="AG1661" s="153"/>
      <c r="AH1661" s="153"/>
      <c r="AI1661" s="153"/>
      <c r="AJ1661" s="153"/>
      <c r="AK1661" s="153"/>
      <c r="AL1661" s="153"/>
      <c r="AM1661" s="153"/>
      <c r="AN1661" s="153"/>
      <c r="AO1661" s="153"/>
      <c r="AP1661" s="153"/>
      <c r="AQ1661" s="153"/>
      <c r="AR1661" s="153">
        <v>480</v>
      </c>
      <c r="AS1661" s="153"/>
      <c r="AT1661" s="153"/>
      <c r="AU1661" s="153"/>
      <c r="AV1661" s="153"/>
      <c r="AW1661" s="153"/>
      <c r="AX1661" s="153"/>
      <c r="AY1661" s="153"/>
      <c r="AZ1661" s="153"/>
      <c r="BA1661" s="153"/>
      <c r="BB1661" s="153"/>
      <c r="BC1661" s="153"/>
      <c r="BD1661" s="153"/>
      <c r="BE1661" s="153"/>
      <c r="BF1661" s="153"/>
      <c r="BG1661" s="223">
        <f t="shared" si="673"/>
        <v>480</v>
      </c>
      <c r="BH1661" s="224">
        <f t="shared" si="688"/>
        <v>8</v>
      </c>
      <c r="BI1661" s="225">
        <f t="shared" si="683"/>
        <v>0</v>
      </c>
      <c r="BJ1661" s="225">
        <f t="shared" si="684"/>
        <v>0</v>
      </c>
      <c r="BK1661" s="226">
        <f t="shared" si="685"/>
        <v>0</v>
      </c>
      <c r="BL1661" s="226">
        <f t="shared" si="686"/>
        <v>0</v>
      </c>
      <c r="BM1661" s="226">
        <f t="shared" si="689"/>
        <v>0</v>
      </c>
      <c r="BN1661" s="237">
        <f t="shared" si="679"/>
        <v>0</v>
      </c>
      <c r="BO1661" s="237">
        <f t="shared" si="680"/>
        <v>0</v>
      </c>
      <c r="BP1661" s="237">
        <f t="shared" si="681"/>
        <v>8</v>
      </c>
      <c r="BQ1661" s="238">
        <f t="shared" si="682"/>
        <v>0</v>
      </c>
      <c r="BR1661" s="140"/>
      <c r="BS1661" s="140"/>
      <c r="BT1661" s="140"/>
      <c r="BU1661" s="141"/>
      <c r="BV1661" s="140"/>
      <c r="BW1661" s="153">
        <f t="shared" si="670"/>
        <v>0</v>
      </c>
    </row>
    <row r="1662" s="129" customFormat="1" spans="1:75">
      <c r="A1662" s="170">
        <v>1717</v>
      </c>
      <c r="B1662" s="171">
        <v>46076</v>
      </c>
      <c r="C1662" s="153" t="s">
        <v>97</v>
      </c>
      <c r="D1662" s="130" t="str">
        <f t="shared" si="672"/>
        <v>IG</v>
      </c>
      <c r="E1662" s="172" t="s">
        <v>158</v>
      </c>
      <c r="F1662" s="172" t="s">
        <v>134</v>
      </c>
      <c r="G1662" s="173" t="s">
        <v>157</v>
      </c>
      <c r="H1662" s="173" t="s">
        <v>186</v>
      </c>
      <c r="I1662" s="173"/>
      <c r="J1662" s="105">
        <v>104246</v>
      </c>
      <c r="K1662" s="197" t="str">
        <f>VLOOKUP(J1662,'[3]Item List (3)'!A$1:B$110000,2,FALSE)</f>
        <v>IN. 208</v>
      </c>
      <c r="L1662" s="105">
        <v>260120003</v>
      </c>
      <c r="M1662" s="198" t="str">
        <f>IF((LEFT(J1662))="2",$L$2,$J$2)</f>
        <v>IR</v>
      </c>
      <c r="N1662" s="153">
        <v>30</v>
      </c>
      <c r="O1662" s="199">
        <f t="shared" si="687"/>
        <v>120</v>
      </c>
      <c r="P1662" s="153">
        <v>1</v>
      </c>
      <c r="Q1662" s="153">
        <v>255</v>
      </c>
      <c r="R1662" s="153">
        <v>5</v>
      </c>
      <c r="S1662" s="153">
        <v>7</v>
      </c>
      <c r="T1662" s="153"/>
      <c r="U1662" s="209">
        <f t="shared" si="674"/>
        <v>262</v>
      </c>
      <c r="V1662" s="153">
        <v>160</v>
      </c>
      <c r="W1662" s="153"/>
      <c r="X1662" s="153"/>
      <c r="Y1662" s="153"/>
      <c r="Z1662" s="153"/>
      <c r="AA1662" s="153"/>
      <c r="AB1662" s="153"/>
      <c r="AC1662" s="153"/>
      <c r="AD1662" s="153"/>
      <c r="AE1662" s="153"/>
      <c r="AF1662" s="153"/>
      <c r="AG1662" s="153"/>
      <c r="AH1662" s="153"/>
      <c r="AI1662" s="153"/>
      <c r="AJ1662" s="153"/>
      <c r="AK1662" s="153"/>
      <c r="AL1662" s="153"/>
      <c r="AM1662" s="153"/>
      <c r="AN1662" s="153">
        <v>320</v>
      </c>
      <c r="AO1662" s="153"/>
      <c r="AP1662" s="153"/>
      <c r="AQ1662" s="153"/>
      <c r="AR1662" s="153"/>
      <c r="AS1662" s="153"/>
      <c r="AT1662" s="153"/>
      <c r="AU1662" s="153"/>
      <c r="AV1662" s="153"/>
      <c r="AW1662" s="153"/>
      <c r="AX1662" s="153"/>
      <c r="AY1662" s="153"/>
      <c r="AZ1662" s="153"/>
      <c r="BA1662" s="153"/>
      <c r="BB1662" s="153"/>
      <c r="BC1662" s="153"/>
      <c r="BD1662" s="153"/>
      <c r="BE1662" s="153"/>
      <c r="BF1662" s="153"/>
      <c r="BG1662" s="223">
        <f t="shared" si="673"/>
        <v>480</v>
      </c>
      <c r="BH1662" s="224">
        <f t="shared" si="688"/>
        <v>8</v>
      </c>
      <c r="BI1662" s="225">
        <f t="shared" si="683"/>
        <v>2.66666666666667</v>
      </c>
      <c r="BJ1662" s="225">
        <f t="shared" si="684"/>
        <v>33.3333333333333</v>
      </c>
      <c r="BK1662" s="226">
        <f t="shared" si="685"/>
        <v>81.875</v>
      </c>
      <c r="BL1662" s="226">
        <f t="shared" si="686"/>
        <v>95.4198473282443</v>
      </c>
      <c r="BM1662" s="226">
        <f t="shared" si="689"/>
        <v>26.0416666666667</v>
      </c>
      <c r="BN1662" s="237">
        <f t="shared" si="679"/>
        <v>0</v>
      </c>
      <c r="BO1662" s="237">
        <f t="shared" si="680"/>
        <v>960</v>
      </c>
      <c r="BP1662" s="237">
        <f t="shared" si="681"/>
        <v>5.33333333333333</v>
      </c>
      <c r="BQ1662" s="238">
        <f t="shared" si="682"/>
        <v>640</v>
      </c>
      <c r="BR1662" s="140"/>
      <c r="BS1662" s="140"/>
      <c r="BT1662" s="140"/>
      <c r="BU1662" s="141"/>
      <c r="BV1662" s="140"/>
      <c r="BW1662" s="153">
        <f t="shared" si="670"/>
        <v>255</v>
      </c>
    </row>
    <row r="1663" s="129" customFormat="1" spans="1:75">
      <c r="A1663" s="170">
        <v>1718</v>
      </c>
      <c r="B1663" s="171">
        <v>46076</v>
      </c>
      <c r="C1663" s="153" t="s">
        <v>99</v>
      </c>
      <c r="D1663" s="130" t="str">
        <f t="shared" si="672"/>
        <v>IG</v>
      </c>
      <c r="E1663" s="172" t="s">
        <v>158</v>
      </c>
      <c r="F1663" s="172"/>
      <c r="G1663" s="173"/>
      <c r="H1663" s="173"/>
      <c r="I1663" s="173"/>
      <c r="J1663" s="105"/>
      <c r="K1663" s="197" t="e">
        <f>VLOOKUP(J1663,'[3]Item List (3)'!A$1:B$110000,2,FALSE)</f>
        <v>#N/A</v>
      </c>
      <c r="L1663" s="105"/>
      <c r="M1663" s="198" t="str">
        <f>IF((LEFT(J1663))="2",$L$2,$J$2)</f>
        <v>IR</v>
      </c>
      <c r="N1663" s="153"/>
      <c r="O1663" s="199" t="str">
        <f t="shared" si="687"/>
        <v/>
      </c>
      <c r="P1663" s="153"/>
      <c r="Q1663" s="153"/>
      <c r="R1663" s="153"/>
      <c r="S1663" s="153"/>
      <c r="T1663" s="153"/>
      <c r="U1663" s="209">
        <f t="shared" si="674"/>
        <v>0</v>
      </c>
      <c r="V1663" s="153"/>
      <c r="W1663" s="153"/>
      <c r="X1663" s="153"/>
      <c r="Y1663" s="153"/>
      <c r="Z1663" s="153"/>
      <c r="AA1663" s="153"/>
      <c r="AB1663" s="153"/>
      <c r="AC1663" s="153"/>
      <c r="AD1663" s="153"/>
      <c r="AE1663" s="153"/>
      <c r="AF1663" s="153"/>
      <c r="AG1663" s="153"/>
      <c r="AH1663" s="153"/>
      <c r="AI1663" s="153"/>
      <c r="AJ1663" s="153"/>
      <c r="AK1663" s="153"/>
      <c r="AL1663" s="153"/>
      <c r="AM1663" s="153"/>
      <c r="AN1663" s="153"/>
      <c r="AO1663" s="153"/>
      <c r="AP1663" s="153"/>
      <c r="AQ1663" s="153"/>
      <c r="AR1663" s="153"/>
      <c r="AS1663" s="153"/>
      <c r="AT1663" s="153"/>
      <c r="AU1663" s="153">
        <v>480</v>
      </c>
      <c r="AV1663" s="153"/>
      <c r="AW1663" s="153"/>
      <c r="AX1663" s="153"/>
      <c r="AY1663" s="153"/>
      <c r="AZ1663" s="153"/>
      <c r="BA1663" s="153"/>
      <c r="BB1663" s="153"/>
      <c r="BC1663" s="153"/>
      <c r="BD1663" s="153"/>
      <c r="BE1663" s="153"/>
      <c r="BF1663" s="153"/>
      <c r="BG1663" s="223">
        <f t="shared" si="673"/>
        <v>480</v>
      </c>
      <c r="BH1663" s="224">
        <f t="shared" si="688"/>
        <v>8</v>
      </c>
      <c r="BI1663" s="225">
        <f t="shared" si="683"/>
        <v>0</v>
      </c>
      <c r="BJ1663" s="225">
        <f t="shared" si="684"/>
        <v>0</v>
      </c>
      <c r="BK1663" s="226">
        <f t="shared" si="685"/>
        <v>0</v>
      </c>
      <c r="BL1663" s="226">
        <f t="shared" si="686"/>
        <v>0</v>
      </c>
      <c r="BM1663" s="226">
        <f t="shared" si="689"/>
        <v>0</v>
      </c>
      <c r="BN1663" s="237">
        <f t="shared" si="679"/>
        <v>0</v>
      </c>
      <c r="BO1663" s="237">
        <f t="shared" si="680"/>
        <v>0</v>
      </c>
      <c r="BP1663" s="237">
        <f t="shared" si="681"/>
        <v>8</v>
      </c>
      <c r="BQ1663" s="238">
        <f t="shared" si="682"/>
        <v>0</v>
      </c>
      <c r="BR1663" s="140"/>
      <c r="BS1663" s="140"/>
      <c r="BT1663" s="140"/>
      <c r="BU1663" s="141"/>
      <c r="BV1663" s="140"/>
      <c r="BW1663" s="153">
        <f t="shared" si="670"/>
        <v>0</v>
      </c>
    </row>
    <row r="1664" s="129" customFormat="1" spans="1:75">
      <c r="A1664" s="170">
        <v>1719</v>
      </c>
      <c r="B1664" s="171">
        <v>46076</v>
      </c>
      <c r="C1664" s="153" t="s">
        <v>97</v>
      </c>
      <c r="D1664" s="130" t="str">
        <f t="shared" si="672"/>
        <v>HO</v>
      </c>
      <c r="E1664" s="172" t="s">
        <v>159</v>
      </c>
      <c r="F1664" s="172"/>
      <c r="G1664" s="173"/>
      <c r="H1664" s="173"/>
      <c r="I1664" s="173"/>
      <c r="J1664" s="105"/>
      <c r="K1664" s="197" t="e">
        <f>VLOOKUP(J1664,'[3]Item List (3)'!A$1:B$110000,2,FALSE)</f>
        <v>#N/A</v>
      </c>
      <c r="L1664" s="105"/>
      <c r="M1664" s="198" t="str">
        <f>IF((LEFT(J1664))="2",$L$2,$J$2)</f>
        <v>IR</v>
      </c>
      <c r="N1664" s="153"/>
      <c r="O1664" s="199" t="str">
        <f t="shared" si="687"/>
        <v/>
      </c>
      <c r="P1664" s="153"/>
      <c r="Q1664" s="153"/>
      <c r="R1664" s="153"/>
      <c r="S1664" s="153"/>
      <c r="T1664" s="153"/>
      <c r="U1664" s="209">
        <f t="shared" si="674"/>
        <v>0</v>
      </c>
      <c r="V1664" s="153"/>
      <c r="W1664" s="153"/>
      <c r="X1664" s="153"/>
      <c r="Y1664" s="153"/>
      <c r="Z1664" s="153"/>
      <c r="AA1664" s="153"/>
      <c r="AB1664" s="153"/>
      <c r="AC1664" s="153"/>
      <c r="AD1664" s="153"/>
      <c r="AE1664" s="153"/>
      <c r="AF1664" s="153"/>
      <c r="AG1664" s="153"/>
      <c r="AH1664" s="153"/>
      <c r="AI1664" s="153"/>
      <c r="AJ1664" s="153"/>
      <c r="AK1664" s="153"/>
      <c r="AL1664" s="153"/>
      <c r="AM1664" s="153"/>
      <c r="AN1664" s="153"/>
      <c r="AO1664" s="153"/>
      <c r="AP1664" s="153"/>
      <c r="AQ1664" s="153"/>
      <c r="AR1664" s="153"/>
      <c r="AS1664" s="153"/>
      <c r="AT1664" s="153"/>
      <c r="AU1664" s="153"/>
      <c r="AV1664" s="153"/>
      <c r="AW1664" s="153"/>
      <c r="AX1664" s="153"/>
      <c r="AY1664" s="153"/>
      <c r="AZ1664" s="153"/>
      <c r="BA1664" s="153"/>
      <c r="BB1664" s="153"/>
      <c r="BC1664" s="153"/>
      <c r="BD1664" s="153"/>
      <c r="BE1664" s="153"/>
      <c r="BF1664" s="153">
        <v>480</v>
      </c>
      <c r="BG1664" s="223">
        <f t="shared" si="673"/>
        <v>480</v>
      </c>
      <c r="BH1664" s="224">
        <f t="shared" si="688"/>
        <v>8</v>
      </c>
      <c r="BI1664" s="225">
        <f t="shared" si="683"/>
        <v>0</v>
      </c>
      <c r="BJ1664" s="225">
        <f t="shared" si="684"/>
        <v>0</v>
      </c>
      <c r="BK1664" s="226">
        <f t="shared" si="685"/>
        <v>0</v>
      </c>
      <c r="BL1664" s="226">
        <f t="shared" si="686"/>
        <v>0</v>
      </c>
      <c r="BM1664" s="226">
        <f t="shared" si="689"/>
        <v>0</v>
      </c>
      <c r="BN1664" s="237">
        <f t="shared" si="679"/>
        <v>8</v>
      </c>
      <c r="BO1664" s="237">
        <f t="shared" si="680"/>
        <v>0</v>
      </c>
      <c r="BP1664" s="237">
        <f t="shared" si="681"/>
        <v>0</v>
      </c>
      <c r="BQ1664" s="238">
        <f t="shared" si="682"/>
        <v>0</v>
      </c>
      <c r="BR1664" s="140"/>
      <c r="BS1664" s="140"/>
      <c r="BT1664" s="140"/>
      <c r="BU1664" s="141"/>
      <c r="BV1664" s="140"/>
      <c r="BW1664" s="153">
        <f t="shared" si="670"/>
        <v>0</v>
      </c>
    </row>
    <row r="1665" s="129" customFormat="1" spans="1:75">
      <c r="A1665" s="170">
        <v>1720</v>
      </c>
      <c r="B1665" s="171">
        <v>46076</v>
      </c>
      <c r="C1665" s="153" t="s">
        <v>99</v>
      </c>
      <c r="D1665" s="130" t="str">
        <f t="shared" si="672"/>
        <v>HO</v>
      </c>
      <c r="E1665" s="172" t="s">
        <v>159</v>
      </c>
      <c r="F1665" s="172" t="s">
        <v>160</v>
      </c>
      <c r="G1665" s="173" t="s">
        <v>157</v>
      </c>
      <c r="H1665" s="173"/>
      <c r="I1665" s="173"/>
      <c r="J1665" s="105">
        <v>100261</v>
      </c>
      <c r="K1665" s="197" t="str">
        <f>VLOOKUP(J1665,'[3]Item List (3)'!A$1:B$110000,2,FALSE)</f>
        <v>IR. 211 YY4</v>
      </c>
      <c r="L1665" s="105">
        <v>260210004</v>
      </c>
      <c r="M1665" s="198" t="str">
        <f>IF((LEFT(J1665))="2",$L$2,$J$2)</f>
        <v>IR</v>
      </c>
      <c r="N1665" s="153">
        <v>50</v>
      </c>
      <c r="O1665" s="199">
        <f t="shared" si="687"/>
        <v>72</v>
      </c>
      <c r="P1665" s="153">
        <v>1</v>
      </c>
      <c r="Q1665" s="153">
        <v>85</v>
      </c>
      <c r="R1665" s="153"/>
      <c r="S1665" s="153"/>
      <c r="T1665" s="153"/>
      <c r="U1665" s="209">
        <f t="shared" si="674"/>
        <v>85</v>
      </c>
      <c r="V1665" s="153">
        <v>90</v>
      </c>
      <c r="W1665" s="153">
        <v>60</v>
      </c>
      <c r="X1665" s="153">
        <v>30</v>
      </c>
      <c r="Y1665" s="153"/>
      <c r="Z1665" s="153"/>
      <c r="AA1665" s="153"/>
      <c r="AB1665" s="153"/>
      <c r="AC1665" s="153"/>
      <c r="AD1665" s="153"/>
      <c r="AE1665" s="153"/>
      <c r="AF1665" s="153"/>
      <c r="AG1665" s="153"/>
      <c r="AH1665" s="153"/>
      <c r="AI1665" s="153"/>
      <c r="AJ1665" s="153"/>
      <c r="AK1665" s="153"/>
      <c r="AL1665" s="153"/>
      <c r="AM1665" s="153"/>
      <c r="AN1665" s="153"/>
      <c r="AO1665" s="153"/>
      <c r="AP1665" s="153"/>
      <c r="AQ1665" s="153"/>
      <c r="AR1665" s="153">
        <v>300</v>
      </c>
      <c r="AS1665" s="153"/>
      <c r="AT1665" s="153"/>
      <c r="AU1665" s="153"/>
      <c r="AV1665" s="153"/>
      <c r="AW1665" s="153"/>
      <c r="AX1665" s="153"/>
      <c r="AY1665" s="153"/>
      <c r="AZ1665" s="153"/>
      <c r="BA1665" s="153"/>
      <c r="BB1665" s="153"/>
      <c r="BC1665" s="153"/>
      <c r="BD1665" s="153"/>
      <c r="BE1665" s="153"/>
      <c r="BF1665" s="153"/>
      <c r="BG1665" s="223">
        <f t="shared" si="673"/>
        <v>480</v>
      </c>
      <c r="BH1665" s="224">
        <f t="shared" si="688"/>
        <v>8</v>
      </c>
      <c r="BI1665" s="225">
        <f t="shared" si="683"/>
        <v>1.5</v>
      </c>
      <c r="BJ1665" s="225">
        <f t="shared" si="684"/>
        <v>18.75</v>
      </c>
      <c r="BK1665" s="226">
        <f t="shared" si="685"/>
        <v>78.7037037037037</v>
      </c>
      <c r="BL1665" s="226">
        <f t="shared" si="686"/>
        <v>100</v>
      </c>
      <c r="BM1665" s="226">
        <f t="shared" si="689"/>
        <v>14.7569444444444</v>
      </c>
      <c r="BN1665" s="237">
        <f t="shared" si="679"/>
        <v>1</v>
      </c>
      <c r="BO1665" s="237">
        <f t="shared" si="680"/>
        <v>504</v>
      </c>
      <c r="BP1665" s="237">
        <f t="shared" si="681"/>
        <v>5.5</v>
      </c>
      <c r="BQ1665" s="238">
        <f t="shared" si="682"/>
        <v>396</v>
      </c>
      <c r="BR1665" s="140"/>
      <c r="BS1665" s="140"/>
      <c r="BT1665" s="140"/>
      <c r="BU1665" s="141"/>
      <c r="BV1665" s="140"/>
      <c r="BW1665" s="153">
        <f t="shared" si="670"/>
        <v>85</v>
      </c>
    </row>
    <row r="1666" s="129" customFormat="1" spans="1:75">
      <c r="A1666" s="170">
        <v>1721</v>
      </c>
      <c r="B1666" s="171">
        <v>46076</v>
      </c>
      <c r="C1666" s="153" t="s">
        <v>97</v>
      </c>
      <c r="D1666" s="130" t="str">
        <f t="shared" si="672"/>
        <v>HO</v>
      </c>
      <c r="E1666" s="172" t="s">
        <v>163</v>
      </c>
      <c r="F1666" s="172" t="s">
        <v>160</v>
      </c>
      <c r="G1666" s="173" t="s">
        <v>166</v>
      </c>
      <c r="H1666" s="173" t="s">
        <v>171</v>
      </c>
      <c r="I1666" s="173" t="s">
        <v>211</v>
      </c>
      <c r="J1666" s="105">
        <v>200609.2</v>
      </c>
      <c r="K1666" s="197" t="str">
        <f>VLOOKUP(J1666,'[3]Item List (3)'!A$1:B$110000,2,FALSE)</f>
        <v>NF.OR 311 </v>
      </c>
      <c r="L1666" s="105">
        <v>260129008</v>
      </c>
      <c r="M1666" s="198" t="str">
        <f>IF((LEFT(J1666))="2",$L$2,$J$2)</f>
        <v>OR</v>
      </c>
      <c r="N1666" s="153">
        <v>30</v>
      </c>
      <c r="O1666" s="199">
        <f t="shared" si="687"/>
        <v>120</v>
      </c>
      <c r="P1666" s="153">
        <v>1</v>
      </c>
      <c r="Q1666" s="153">
        <v>81</v>
      </c>
      <c r="R1666" s="153"/>
      <c r="S1666" s="153"/>
      <c r="T1666" s="153"/>
      <c r="U1666" s="209">
        <f t="shared" si="674"/>
        <v>81</v>
      </c>
      <c r="V1666" s="153">
        <v>90</v>
      </c>
      <c r="W1666" s="153"/>
      <c r="X1666" s="153">
        <v>150</v>
      </c>
      <c r="Y1666" s="153"/>
      <c r="Z1666" s="153"/>
      <c r="AA1666" s="153"/>
      <c r="AB1666" s="153"/>
      <c r="AC1666" s="153"/>
      <c r="AD1666" s="153"/>
      <c r="AE1666" s="153"/>
      <c r="AF1666" s="153"/>
      <c r="AG1666" s="153"/>
      <c r="AH1666" s="153"/>
      <c r="AI1666" s="153"/>
      <c r="AJ1666" s="153"/>
      <c r="AK1666" s="153"/>
      <c r="AL1666" s="153"/>
      <c r="AM1666" s="153"/>
      <c r="AN1666" s="153"/>
      <c r="AO1666" s="153"/>
      <c r="AP1666" s="153"/>
      <c r="AQ1666" s="153"/>
      <c r="AR1666" s="153">
        <v>240</v>
      </c>
      <c r="AS1666" s="153"/>
      <c r="AT1666" s="153"/>
      <c r="AU1666" s="153"/>
      <c r="AV1666" s="153"/>
      <c r="AW1666" s="153"/>
      <c r="AX1666" s="153"/>
      <c r="AY1666" s="153"/>
      <c r="AZ1666" s="153"/>
      <c r="BA1666" s="153"/>
      <c r="BB1666" s="153"/>
      <c r="BC1666" s="153"/>
      <c r="BD1666" s="153"/>
      <c r="BE1666" s="153"/>
      <c r="BF1666" s="153"/>
      <c r="BG1666" s="223">
        <f t="shared" si="673"/>
        <v>480</v>
      </c>
      <c r="BH1666" s="224">
        <f t="shared" si="688"/>
        <v>8</v>
      </c>
      <c r="BI1666" s="225">
        <f t="shared" si="683"/>
        <v>1.5</v>
      </c>
      <c r="BJ1666" s="225">
        <f t="shared" si="684"/>
        <v>18.75</v>
      </c>
      <c r="BK1666" s="226">
        <f t="shared" si="685"/>
        <v>45</v>
      </c>
      <c r="BL1666" s="226">
        <f t="shared" si="686"/>
        <v>100</v>
      </c>
      <c r="BM1666" s="226">
        <f t="shared" si="689"/>
        <v>8.4375</v>
      </c>
      <c r="BN1666" s="237">
        <f t="shared" si="679"/>
        <v>0</v>
      </c>
      <c r="BO1666" s="237">
        <f t="shared" si="680"/>
        <v>960</v>
      </c>
      <c r="BP1666" s="237">
        <f t="shared" si="681"/>
        <v>6.5</v>
      </c>
      <c r="BQ1666" s="238">
        <f t="shared" si="682"/>
        <v>780</v>
      </c>
      <c r="BR1666" s="140"/>
      <c r="BS1666" s="140"/>
      <c r="BT1666" s="140"/>
      <c r="BU1666" s="141"/>
      <c r="BV1666" s="140"/>
      <c r="BW1666" s="153">
        <f t="shared" si="670"/>
        <v>81</v>
      </c>
    </row>
    <row r="1667" s="129" customFormat="1" spans="1:75">
      <c r="A1667" s="170">
        <v>1722</v>
      </c>
      <c r="B1667" s="171">
        <v>46076</v>
      </c>
      <c r="C1667" s="153" t="s">
        <v>99</v>
      </c>
      <c r="D1667" s="130" t="str">
        <f t="shared" si="672"/>
        <v>HO</v>
      </c>
      <c r="E1667" s="172" t="s">
        <v>163</v>
      </c>
      <c r="F1667" s="172"/>
      <c r="G1667" s="173"/>
      <c r="H1667" s="173"/>
      <c r="I1667" s="173"/>
      <c r="J1667" s="105"/>
      <c r="K1667" s="197" t="e">
        <f>VLOOKUP(J1667,'[3]Item List (3)'!A$1:B$110000,2,FALSE)</f>
        <v>#N/A</v>
      </c>
      <c r="L1667" s="105"/>
      <c r="M1667" s="198" t="str">
        <f>IF((LEFT(J1667))="2",$L$2,$J$2)</f>
        <v>IR</v>
      </c>
      <c r="N1667" s="153"/>
      <c r="O1667" s="199" t="str">
        <f t="shared" si="687"/>
        <v/>
      </c>
      <c r="P1667" s="153"/>
      <c r="Q1667" s="153"/>
      <c r="R1667" s="153"/>
      <c r="S1667" s="153"/>
      <c r="T1667" s="153"/>
      <c r="U1667" s="209">
        <f t="shared" si="674"/>
        <v>0</v>
      </c>
      <c r="V1667" s="153"/>
      <c r="W1667" s="153"/>
      <c r="X1667" s="153"/>
      <c r="Y1667" s="153"/>
      <c r="Z1667" s="153"/>
      <c r="AA1667" s="153"/>
      <c r="AB1667" s="153"/>
      <c r="AC1667" s="153"/>
      <c r="AD1667" s="153"/>
      <c r="AE1667" s="153"/>
      <c r="AF1667" s="153"/>
      <c r="AG1667" s="153"/>
      <c r="AH1667" s="153"/>
      <c r="AI1667" s="153"/>
      <c r="AJ1667" s="153"/>
      <c r="AK1667" s="153"/>
      <c r="AL1667" s="153"/>
      <c r="AM1667" s="153"/>
      <c r="AN1667" s="153"/>
      <c r="AO1667" s="153"/>
      <c r="AP1667" s="153"/>
      <c r="AQ1667" s="153"/>
      <c r="AR1667" s="153">
        <v>480</v>
      </c>
      <c r="AS1667" s="153"/>
      <c r="AT1667" s="153"/>
      <c r="AU1667" s="153"/>
      <c r="AV1667" s="153"/>
      <c r="AW1667" s="153"/>
      <c r="AX1667" s="153"/>
      <c r="AY1667" s="153"/>
      <c r="AZ1667" s="153"/>
      <c r="BA1667" s="153"/>
      <c r="BB1667" s="153"/>
      <c r="BC1667" s="153"/>
      <c r="BD1667" s="153"/>
      <c r="BE1667" s="153"/>
      <c r="BF1667" s="153"/>
      <c r="BG1667" s="223">
        <f t="shared" si="673"/>
        <v>480</v>
      </c>
      <c r="BH1667" s="224">
        <f t="shared" si="688"/>
        <v>8</v>
      </c>
      <c r="BI1667" s="225">
        <f t="shared" si="683"/>
        <v>0</v>
      </c>
      <c r="BJ1667" s="225">
        <f t="shared" si="684"/>
        <v>0</v>
      </c>
      <c r="BK1667" s="226">
        <f t="shared" si="685"/>
        <v>0</v>
      </c>
      <c r="BL1667" s="226">
        <f t="shared" si="686"/>
        <v>0</v>
      </c>
      <c r="BM1667" s="226">
        <f t="shared" si="689"/>
        <v>0</v>
      </c>
      <c r="BN1667" s="237">
        <f t="shared" si="679"/>
        <v>0</v>
      </c>
      <c r="BO1667" s="237">
        <f t="shared" si="680"/>
        <v>0</v>
      </c>
      <c r="BP1667" s="237">
        <f t="shared" si="681"/>
        <v>8</v>
      </c>
      <c r="BQ1667" s="238">
        <f t="shared" si="682"/>
        <v>0</v>
      </c>
      <c r="BR1667" s="140"/>
      <c r="BS1667" s="140"/>
      <c r="BT1667" s="140"/>
      <c r="BU1667" s="141"/>
      <c r="BV1667" s="140"/>
      <c r="BW1667" s="153">
        <f t="shared" si="670"/>
        <v>0</v>
      </c>
    </row>
    <row r="1668" s="129" customFormat="1" spans="1:75">
      <c r="A1668" s="170">
        <v>1723</v>
      </c>
      <c r="B1668" s="171">
        <v>46076</v>
      </c>
      <c r="C1668" s="153" t="s">
        <v>97</v>
      </c>
      <c r="D1668" s="130" t="str">
        <f t="shared" si="672"/>
        <v>HO</v>
      </c>
      <c r="E1668" s="172" t="s">
        <v>167</v>
      </c>
      <c r="F1668" s="172" t="s">
        <v>140</v>
      </c>
      <c r="G1668" s="173" t="s">
        <v>169</v>
      </c>
      <c r="H1668" s="173"/>
      <c r="I1668" s="173"/>
      <c r="J1668" s="105">
        <v>100299.28</v>
      </c>
      <c r="K1668" s="197" t="str">
        <f>VLOOKUP(J1668,'[3]Item List (3)'!A$1:B$110000,2,FALSE)</f>
        <v>IR 9938</v>
      </c>
      <c r="L1668" s="105"/>
      <c r="M1668" s="198" t="str">
        <f>IF((LEFT(J1668))="2",$L$2,$J$2)</f>
        <v>IR</v>
      </c>
      <c r="N1668" s="153">
        <v>25</v>
      </c>
      <c r="O1668" s="199">
        <f t="shared" si="687"/>
        <v>144</v>
      </c>
      <c r="P1668" s="153">
        <v>1</v>
      </c>
      <c r="Q1668" s="153">
        <v>232</v>
      </c>
      <c r="R1668" s="153"/>
      <c r="S1668" s="153"/>
      <c r="T1668" s="153"/>
      <c r="U1668" s="209">
        <f t="shared" si="674"/>
        <v>232</v>
      </c>
      <c r="V1668" s="153">
        <v>105</v>
      </c>
      <c r="W1668" s="153"/>
      <c r="X1668" s="153"/>
      <c r="Y1668" s="153"/>
      <c r="Z1668" s="153"/>
      <c r="AA1668" s="153"/>
      <c r="AB1668" s="153"/>
      <c r="AC1668" s="153"/>
      <c r="AD1668" s="153"/>
      <c r="AE1668" s="153"/>
      <c r="AF1668" s="153"/>
      <c r="AG1668" s="153"/>
      <c r="AH1668" s="153"/>
      <c r="AI1668" s="153"/>
      <c r="AJ1668" s="153"/>
      <c r="AK1668" s="153"/>
      <c r="AL1668" s="153"/>
      <c r="AM1668" s="153"/>
      <c r="AN1668" s="153"/>
      <c r="AO1668" s="153"/>
      <c r="AP1668" s="153">
        <v>15</v>
      </c>
      <c r="AQ1668" s="153"/>
      <c r="AR1668" s="153">
        <v>360</v>
      </c>
      <c r="AS1668" s="153"/>
      <c r="AT1668" s="153"/>
      <c r="AU1668" s="153"/>
      <c r="AV1668" s="153"/>
      <c r="AW1668" s="153"/>
      <c r="AX1668" s="153"/>
      <c r="AY1668" s="153"/>
      <c r="AZ1668" s="153"/>
      <c r="BA1668" s="153"/>
      <c r="BB1668" s="153"/>
      <c r="BC1668" s="153"/>
      <c r="BD1668" s="153"/>
      <c r="BE1668" s="153"/>
      <c r="BF1668" s="153"/>
      <c r="BG1668" s="223">
        <f t="shared" si="673"/>
        <v>480</v>
      </c>
      <c r="BH1668" s="224">
        <f t="shared" si="688"/>
        <v>8</v>
      </c>
      <c r="BI1668" s="225">
        <f t="shared" si="683"/>
        <v>1.75</v>
      </c>
      <c r="BJ1668" s="225">
        <f t="shared" si="684"/>
        <v>21.875</v>
      </c>
      <c r="BK1668" s="226">
        <f t="shared" si="685"/>
        <v>92.0634920634921</v>
      </c>
      <c r="BL1668" s="226">
        <f t="shared" si="686"/>
        <v>100</v>
      </c>
      <c r="BM1668" s="226">
        <f t="shared" si="689"/>
        <v>20.1388888888889</v>
      </c>
      <c r="BN1668" s="237">
        <f t="shared" si="679"/>
        <v>0.25</v>
      </c>
      <c r="BO1668" s="237">
        <f t="shared" si="680"/>
        <v>1116</v>
      </c>
      <c r="BP1668" s="237">
        <f t="shared" si="681"/>
        <v>6</v>
      </c>
      <c r="BQ1668" s="238">
        <f t="shared" si="682"/>
        <v>864</v>
      </c>
      <c r="BR1668" s="140"/>
      <c r="BS1668" s="140"/>
      <c r="BT1668" s="140"/>
      <c r="BU1668" s="141"/>
      <c r="BV1668" s="140"/>
      <c r="BW1668" s="153">
        <f t="shared" si="670"/>
        <v>232</v>
      </c>
    </row>
    <row r="1669" s="129" customFormat="1" spans="1:75">
      <c r="A1669" s="170" t="s">
        <v>226</v>
      </c>
      <c r="B1669" s="171">
        <v>46076</v>
      </c>
      <c r="C1669" s="153" t="s">
        <v>99</v>
      </c>
      <c r="D1669" s="130" t="str">
        <f t="shared" si="672"/>
        <v>HO</v>
      </c>
      <c r="E1669" s="172" t="s">
        <v>167</v>
      </c>
      <c r="F1669" s="172"/>
      <c r="G1669" s="173"/>
      <c r="H1669" s="173"/>
      <c r="I1669" s="173"/>
      <c r="J1669" s="105"/>
      <c r="K1669" s="197" t="e">
        <f>VLOOKUP(J1669,'[3]Item List (3)'!A$1:B$110000,2,FALSE)</f>
        <v>#N/A</v>
      </c>
      <c r="L1669" s="105"/>
      <c r="M1669" s="198" t="str">
        <f>IF((LEFT(J1669))="2",$L$2,$J$2)</f>
        <v>IR</v>
      </c>
      <c r="N1669" s="153"/>
      <c r="O1669" s="199" t="str">
        <f t="shared" si="687"/>
        <v/>
      </c>
      <c r="P1669" s="153"/>
      <c r="Q1669" s="153"/>
      <c r="R1669" s="153"/>
      <c r="S1669" s="153"/>
      <c r="T1669" s="153"/>
      <c r="U1669" s="209">
        <f t="shared" si="674"/>
        <v>0</v>
      </c>
      <c r="V1669" s="153"/>
      <c r="W1669" s="153"/>
      <c r="X1669" s="153"/>
      <c r="Y1669" s="153"/>
      <c r="Z1669" s="153"/>
      <c r="AA1669" s="153"/>
      <c r="AB1669" s="153"/>
      <c r="AC1669" s="153"/>
      <c r="AD1669" s="153"/>
      <c r="AE1669" s="153"/>
      <c r="AF1669" s="153"/>
      <c r="AG1669" s="153"/>
      <c r="AH1669" s="153"/>
      <c r="AI1669" s="153"/>
      <c r="AJ1669" s="153"/>
      <c r="AK1669" s="153"/>
      <c r="AL1669" s="153"/>
      <c r="AM1669" s="153"/>
      <c r="AN1669" s="153"/>
      <c r="AO1669" s="153"/>
      <c r="AP1669" s="153"/>
      <c r="AQ1669" s="153"/>
      <c r="AR1669" s="153">
        <v>480</v>
      </c>
      <c r="AS1669" s="153"/>
      <c r="AT1669" s="153"/>
      <c r="AU1669" s="153"/>
      <c r="AV1669" s="153"/>
      <c r="AW1669" s="153"/>
      <c r="AX1669" s="153"/>
      <c r="AY1669" s="153"/>
      <c r="AZ1669" s="153"/>
      <c r="BA1669" s="153"/>
      <c r="BB1669" s="153"/>
      <c r="BC1669" s="153"/>
      <c r="BD1669" s="153"/>
      <c r="BE1669" s="153"/>
      <c r="BF1669" s="153"/>
      <c r="BG1669" s="223">
        <f t="shared" si="673"/>
        <v>480</v>
      </c>
      <c r="BH1669" s="224">
        <f t="shared" si="688"/>
        <v>8</v>
      </c>
      <c r="BI1669" s="225">
        <f t="shared" si="683"/>
        <v>0</v>
      </c>
      <c r="BJ1669" s="225">
        <f t="shared" si="684"/>
        <v>0</v>
      </c>
      <c r="BK1669" s="226">
        <f t="shared" si="685"/>
        <v>0</v>
      </c>
      <c r="BL1669" s="226">
        <f t="shared" si="686"/>
        <v>0</v>
      </c>
      <c r="BM1669" s="226">
        <f t="shared" si="689"/>
        <v>0</v>
      </c>
      <c r="BN1669" s="237">
        <f t="shared" si="679"/>
        <v>0</v>
      </c>
      <c r="BO1669" s="237">
        <f t="shared" si="680"/>
        <v>0</v>
      </c>
      <c r="BP1669" s="237">
        <f t="shared" si="681"/>
        <v>8</v>
      </c>
      <c r="BQ1669" s="238">
        <f t="shared" si="682"/>
        <v>0</v>
      </c>
      <c r="BR1669" s="140"/>
      <c r="BS1669" s="140"/>
      <c r="BT1669" s="140"/>
      <c r="BU1669" s="141"/>
      <c r="BV1669" s="140"/>
      <c r="BW1669" s="153">
        <f t="shared" si="670"/>
        <v>0</v>
      </c>
    </row>
    <row r="1670" s="129" customFormat="1" spans="1:75">
      <c r="A1670" s="170">
        <v>1725</v>
      </c>
      <c r="B1670" s="171">
        <v>46076</v>
      </c>
      <c r="C1670" s="153" t="s">
        <v>97</v>
      </c>
      <c r="D1670" s="130" t="str">
        <f t="shared" si="672"/>
        <v>HO</v>
      </c>
      <c r="E1670" s="172" t="s">
        <v>170</v>
      </c>
      <c r="F1670" s="172" t="s">
        <v>160</v>
      </c>
      <c r="G1670" s="173" t="s">
        <v>173</v>
      </c>
      <c r="H1670" s="173"/>
      <c r="I1670" s="173"/>
      <c r="J1670" s="105">
        <v>104249</v>
      </c>
      <c r="K1670" s="197" t="str">
        <f>VLOOKUP(J1670,'[3]Item List (3)'!A$1:B$110000,2,FALSE)</f>
        <v>IW. BDA-4003</v>
      </c>
      <c r="L1670" s="105">
        <v>260120002</v>
      </c>
      <c r="M1670" s="198" t="str">
        <f>IF((LEFT(J1670))="2",$L$2,$J$2)</f>
        <v>IR</v>
      </c>
      <c r="N1670" s="153">
        <v>15</v>
      </c>
      <c r="O1670" s="199">
        <f t="shared" si="687"/>
        <v>240</v>
      </c>
      <c r="P1670" s="153">
        <v>1</v>
      </c>
      <c r="Q1670" s="153">
        <v>1304</v>
      </c>
      <c r="R1670" s="153"/>
      <c r="S1670" s="153"/>
      <c r="T1670" s="153"/>
      <c r="U1670" s="209">
        <f t="shared" si="674"/>
        <v>1304</v>
      </c>
      <c r="V1670" s="153">
        <v>340</v>
      </c>
      <c r="W1670" s="153"/>
      <c r="X1670" s="153"/>
      <c r="Y1670" s="153"/>
      <c r="Z1670" s="153"/>
      <c r="AA1670" s="153"/>
      <c r="AB1670" s="153"/>
      <c r="AC1670" s="153"/>
      <c r="AD1670" s="153"/>
      <c r="AE1670" s="153"/>
      <c r="AF1670" s="153"/>
      <c r="AG1670" s="153"/>
      <c r="AH1670" s="153"/>
      <c r="AI1670" s="153"/>
      <c r="AJ1670" s="153"/>
      <c r="AK1670" s="153"/>
      <c r="AL1670" s="153"/>
      <c r="AM1670" s="153"/>
      <c r="AN1670" s="153"/>
      <c r="AO1670" s="153"/>
      <c r="AP1670" s="153">
        <v>20</v>
      </c>
      <c r="AQ1670" s="153"/>
      <c r="AR1670" s="153">
        <v>120</v>
      </c>
      <c r="AS1670" s="153"/>
      <c r="AT1670" s="153"/>
      <c r="AU1670" s="153"/>
      <c r="AV1670" s="153"/>
      <c r="AW1670" s="153"/>
      <c r="AX1670" s="153"/>
      <c r="AY1670" s="153"/>
      <c r="AZ1670" s="153"/>
      <c r="BA1670" s="153"/>
      <c r="BB1670" s="153"/>
      <c r="BC1670" s="153"/>
      <c r="BD1670" s="153"/>
      <c r="BE1670" s="153"/>
      <c r="BF1670" s="153"/>
      <c r="BG1670" s="223">
        <f t="shared" si="673"/>
        <v>480</v>
      </c>
      <c r="BH1670" s="224">
        <f t="shared" si="688"/>
        <v>8</v>
      </c>
      <c r="BI1670" s="225">
        <f t="shared" si="683"/>
        <v>5.66666666666667</v>
      </c>
      <c r="BJ1670" s="225">
        <f t="shared" si="684"/>
        <v>70.8333333333333</v>
      </c>
      <c r="BK1670" s="226">
        <f t="shared" si="685"/>
        <v>95.8823529411765</v>
      </c>
      <c r="BL1670" s="226">
        <f t="shared" si="686"/>
        <v>100</v>
      </c>
      <c r="BM1670" s="226">
        <f t="shared" si="689"/>
        <v>67.9166666666667</v>
      </c>
      <c r="BN1670" s="237">
        <f t="shared" si="679"/>
        <v>0.333333333333333</v>
      </c>
      <c r="BO1670" s="237">
        <f t="shared" si="680"/>
        <v>1840</v>
      </c>
      <c r="BP1670" s="237">
        <f t="shared" si="681"/>
        <v>2</v>
      </c>
      <c r="BQ1670" s="238">
        <f t="shared" si="682"/>
        <v>480</v>
      </c>
      <c r="BR1670" s="140"/>
      <c r="BS1670" s="140"/>
      <c r="BT1670" s="140"/>
      <c r="BU1670" s="141"/>
      <c r="BV1670" s="140"/>
      <c r="BW1670" s="153">
        <f t="shared" si="670"/>
        <v>1304</v>
      </c>
    </row>
    <row r="1671" s="129" customFormat="1" spans="1:75">
      <c r="A1671" s="170">
        <v>1726</v>
      </c>
      <c r="B1671" s="171">
        <v>46076</v>
      </c>
      <c r="C1671" s="153" t="s">
        <v>99</v>
      </c>
      <c r="D1671" s="130" t="str">
        <f t="shared" si="672"/>
        <v>HO</v>
      </c>
      <c r="E1671" s="172" t="s">
        <v>170</v>
      </c>
      <c r="F1671" s="172" t="s">
        <v>160</v>
      </c>
      <c r="G1671" s="173" t="s">
        <v>180</v>
      </c>
      <c r="H1671" s="173"/>
      <c r="I1671" s="173"/>
      <c r="J1671" s="105">
        <v>104249</v>
      </c>
      <c r="K1671" s="197" t="str">
        <f>VLOOKUP(J1671,'[3]Item List (3)'!A$1:B$110000,2,FALSE)</f>
        <v>IW. BDA-4003</v>
      </c>
      <c r="L1671" s="105">
        <v>260120002</v>
      </c>
      <c r="M1671" s="198" t="str">
        <f>IF((LEFT(J1671))="2",$L$2,$J$2)</f>
        <v>IR</v>
      </c>
      <c r="N1671" s="153">
        <v>15</v>
      </c>
      <c r="O1671" s="199">
        <f t="shared" si="687"/>
        <v>240</v>
      </c>
      <c r="P1671" s="153">
        <v>1</v>
      </c>
      <c r="Q1671" s="153">
        <v>1743</v>
      </c>
      <c r="R1671" s="153"/>
      <c r="S1671" s="153"/>
      <c r="T1671" s="153"/>
      <c r="U1671" s="209">
        <f t="shared" si="674"/>
        <v>1743</v>
      </c>
      <c r="V1671" s="153">
        <v>450</v>
      </c>
      <c r="W1671" s="153"/>
      <c r="X1671" s="153"/>
      <c r="Y1671" s="153"/>
      <c r="Z1671" s="153"/>
      <c r="AA1671" s="153"/>
      <c r="AB1671" s="153"/>
      <c r="AC1671" s="153"/>
      <c r="AD1671" s="153"/>
      <c r="AE1671" s="153"/>
      <c r="AF1671" s="153"/>
      <c r="AG1671" s="153"/>
      <c r="AH1671" s="153"/>
      <c r="AI1671" s="153"/>
      <c r="AJ1671" s="153"/>
      <c r="AK1671" s="153"/>
      <c r="AL1671" s="153"/>
      <c r="AM1671" s="153"/>
      <c r="AN1671" s="153"/>
      <c r="AO1671" s="153"/>
      <c r="AP1671" s="153">
        <v>30</v>
      </c>
      <c r="AQ1671" s="153"/>
      <c r="AR1671" s="153"/>
      <c r="AS1671" s="153"/>
      <c r="AT1671" s="153"/>
      <c r="AU1671" s="153"/>
      <c r="AV1671" s="153"/>
      <c r="AW1671" s="153"/>
      <c r="AX1671" s="153"/>
      <c r="AY1671" s="153"/>
      <c r="AZ1671" s="153"/>
      <c r="BA1671" s="153"/>
      <c r="BB1671" s="153"/>
      <c r="BC1671" s="153"/>
      <c r="BD1671" s="153"/>
      <c r="BE1671" s="153"/>
      <c r="BF1671" s="153"/>
      <c r="BG1671" s="223">
        <f t="shared" si="673"/>
        <v>480</v>
      </c>
      <c r="BH1671" s="224">
        <f t="shared" si="688"/>
        <v>8</v>
      </c>
      <c r="BI1671" s="225">
        <f t="shared" si="683"/>
        <v>7.5</v>
      </c>
      <c r="BJ1671" s="225">
        <f t="shared" si="684"/>
        <v>93.75</v>
      </c>
      <c r="BK1671" s="226">
        <f t="shared" si="685"/>
        <v>96.8333333333333</v>
      </c>
      <c r="BL1671" s="226">
        <f t="shared" si="686"/>
        <v>100</v>
      </c>
      <c r="BM1671" s="226">
        <f t="shared" si="689"/>
        <v>90.78125</v>
      </c>
      <c r="BN1671" s="237">
        <f t="shared" si="679"/>
        <v>0.5</v>
      </c>
      <c r="BO1671" s="237">
        <f t="shared" si="680"/>
        <v>1800</v>
      </c>
      <c r="BP1671" s="237">
        <f t="shared" si="681"/>
        <v>0</v>
      </c>
      <c r="BQ1671" s="238">
        <f t="shared" si="682"/>
        <v>0</v>
      </c>
      <c r="BR1671" s="140"/>
      <c r="BS1671" s="140"/>
      <c r="BT1671" s="140"/>
      <c r="BU1671" s="141"/>
      <c r="BV1671" s="140"/>
      <c r="BW1671" s="153">
        <f t="shared" si="670"/>
        <v>1743</v>
      </c>
    </row>
    <row r="1672" s="129" customFormat="1" spans="1:75">
      <c r="A1672" s="170">
        <v>1727</v>
      </c>
      <c r="B1672" s="171">
        <v>46076</v>
      </c>
      <c r="C1672" s="153" t="s">
        <v>97</v>
      </c>
      <c r="D1672" s="130" t="str">
        <f t="shared" si="672"/>
        <v>HO</v>
      </c>
      <c r="E1672" s="172" t="s">
        <v>172</v>
      </c>
      <c r="F1672" s="172" t="s">
        <v>160</v>
      </c>
      <c r="G1672" s="173" t="s">
        <v>173</v>
      </c>
      <c r="H1672" s="173"/>
      <c r="I1672" s="173"/>
      <c r="J1672" s="105">
        <v>208299</v>
      </c>
      <c r="K1672" s="197" t="str">
        <f>VLOOKUP(J1672,'[3]Item List (3)'!A$1:B$110000,2,FALSE)</f>
        <v>OR.9916 </v>
      </c>
      <c r="L1672" s="105">
        <v>260106007</v>
      </c>
      <c r="M1672" s="198" t="str">
        <f>IF((LEFT(J1672))="2",$L$2,$J$2)</f>
        <v>OR</v>
      </c>
      <c r="N1672" s="153">
        <v>15</v>
      </c>
      <c r="O1672" s="199">
        <f t="shared" si="687"/>
        <v>240</v>
      </c>
      <c r="P1672" s="153">
        <v>1</v>
      </c>
      <c r="Q1672" s="153">
        <v>180</v>
      </c>
      <c r="R1672" s="153"/>
      <c r="S1672" s="153"/>
      <c r="T1672" s="153"/>
      <c r="U1672" s="209">
        <f t="shared" si="674"/>
        <v>180</v>
      </c>
      <c r="V1672" s="153">
        <v>50</v>
      </c>
      <c r="W1672" s="153"/>
      <c r="X1672" s="153"/>
      <c r="Y1672" s="153"/>
      <c r="Z1672" s="153"/>
      <c r="AA1672" s="153"/>
      <c r="AB1672" s="153"/>
      <c r="AC1672" s="153"/>
      <c r="AD1672" s="153"/>
      <c r="AE1672" s="153"/>
      <c r="AF1672" s="153"/>
      <c r="AG1672" s="153"/>
      <c r="AH1672" s="153"/>
      <c r="AI1672" s="153"/>
      <c r="AJ1672" s="153"/>
      <c r="AK1672" s="153"/>
      <c r="AL1672" s="153"/>
      <c r="AM1672" s="153"/>
      <c r="AN1672" s="153">
        <v>300</v>
      </c>
      <c r="AO1672" s="153"/>
      <c r="AP1672" s="153">
        <v>10</v>
      </c>
      <c r="AQ1672" s="153"/>
      <c r="AR1672" s="153">
        <v>120</v>
      </c>
      <c r="AS1672" s="153"/>
      <c r="AT1672" s="153"/>
      <c r="AU1672" s="153"/>
      <c r="AV1672" s="153"/>
      <c r="AW1672" s="153"/>
      <c r="AX1672" s="153"/>
      <c r="AY1672" s="153"/>
      <c r="AZ1672" s="153"/>
      <c r="BA1672" s="153"/>
      <c r="BB1672" s="153"/>
      <c r="BC1672" s="153"/>
      <c r="BD1672" s="153"/>
      <c r="BE1672" s="153"/>
      <c r="BF1672" s="153"/>
      <c r="BG1672" s="223">
        <f t="shared" si="673"/>
        <v>480</v>
      </c>
      <c r="BH1672" s="224">
        <f t="shared" si="688"/>
        <v>8</v>
      </c>
      <c r="BI1672" s="225">
        <f t="shared" si="683"/>
        <v>0.833333333333333</v>
      </c>
      <c r="BJ1672" s="225">
        <f t="shared" si="684"/>
        <v>10.4166666666667</v>
      </c>
      <c r="BK1672" s="226">
        <f t="shared" si="685"/>
        <v>90</v>
      </c>
      <c r="BL1672" s="226">
        <f t="shared" si="686"/>
        <v>100</v>
      </c>
      <c r="BM1672" s="226">
        <f t="shared" si="689"/>
        <v>9.375</v>
      </c>
      <c r="BN1672" s="237">
        <f t="shared" si="679"/>
        <v>0.166666666666667</v>
      </c>
      <c r="BO1672" s="237">
        <f t="shared" si="680"/>
        <v>1880</v>
      </c>
      <c r="BP1672" s="237">
        <f t="shared" si="681"/>
        <v>7</v>
      </c>
      <c r="BQ1672" s="238">
        <f t="shared" si="682"/>
        <v>1680</v>
      </c>
      <c r="BR1672" s="140"/>
      <c r="BS1672" s="140"/>
      <c r="BT1672" s="140"/>
      <c r="BU1672" s="141"/>
      <c r="BV1672" s="140"/>
      <c r="BW1672" s="153">
        <f>Q1672*P1672</f>
        <v>180</v>
      </c>
    </row>
    <row r="1673" s="129" customFormat="1" spans="1:75">
      <c r="A1673" s="170">
        <v>1728</v>
      </c>
      <c r="B1673" s="171">
        <v>46076</v>
      </c>
      <c r="C1673" s="153" t="s">
        <v>99</v>
      </c>
      <c r="D1673" s="130" t="str">
        <f t="shared" si="672"/>
        <v>HO</v>
      </c>
      <c r="E1673" s="172" t="s">
        <v>172</v>
      </c>
      <c r="F1673" s="172" t="s">
        <v>160</v>
      </c>
      <c r="G1673" s="173" t="s">
        <v>188</v>
      </c>
      <c r="H1673" s="173"/>
      <c r="I1673" s="173"/>
      <c r="J1673" s="105">
        <v>208299</v>
      </c>
      <c r="K1673" s="197" t="str">
        <f>VLOOKUP(J1673,'[3]Item List (3)'!A$1:B$110000,2,FALSE)</f>
        <v>OR.9916 </v>
      </c>
      <c r="L1673" s="105">
        <v>260106007</v>
      </c>
      <c r="M1673" s="198" t="str">
        <f>IF((LEFT(J1673))="2",$L$2,$J$2)</f>
        <v>OR</v>
      </c>
      <c r="N1673" s="153">
        <v>15</v>
      </c>
      <c r="O1673" s="199">
        <f t="shared" si="687"/>
        <v>240</v>
      </c>
      <c r="P1673" s="153">
        <v>1</v>
      </c>
      <c r="Q1673" s="153">
        <v>1746</v>
      </c>
      <c r="R1673" s="153"/>
      <c r="S1673" s="153"/>
      <c r="T1673" s="153"/>
      <c r="U1673" s="209">
        <f t="shared" si="674"/>
        <v>1746</v>
      </c>
      <c r="V1673" s="153">
        <v>450</v>
      </c>
      <c r="W1673" s="153"/>
      <c r="X1673" s="153"/>
      <c r="Y1673" s="153"/>
      <c r="Z1673" s="153"/>
      <c r="AA1673" s="153"/>
      <c r="AB1673" s="153"/>
      <c r="AC1673" s="153"/>
      <c r="AD1673" s="153"/>
      <c r="AE1673" s="153"/>
      <c r="AF1673" s="153"/>
      <c r="AG1673" s="153"/>
      <c r="AH1673" s="153"/>
      <c r="AI1673" s="153"/>
      <c r="AJ1673" s="153"/>
      <c r="AK1673" s="153"/>
      <c r="AL1673" s="153"/>
      <c r="AM1673" s="153"/>
      <c r="AN1673" s="153"/>
      <c r="AO1673" s="153"/>
      <c r="AP1673" s="153">
        <v>30</v>
      </c>
      <c r="AQ1673" s="153"/>
      <c r="AR1673" s="153"/>
      <c r="AS1673" s="153"/>
      <c r="AT1673" s="153"/>
      <c r="AU1673" s="153"/>
      <c r="AV1673" s="153"/>
      <c r="AW1673" s="153"/>
      <c r="AX1673" s="153"/>
      <c r="AY1673" s="153"/>
      <c r="AZ1673" s="153"/>
      <c r="BA1673" s="153"/>
      <c r="BB1673" s="153"/>
      <c r="BC1673" s="153"/>
      <c r="BD1673" s="153"/>
      <c r="BE1673" s="153"/>
      <c r="BF1673" s="153"/>
      <c r="BG1673" s="223">
        <f t="shared" si="673"/>
        <v>480</v>
      </c>
      <c r="BH1673" s="224">
        <f t="shared" si="688"/>
        <v>8</v>
      </c>
      <c r="BI1673" s="225">
        <f t="shared" si="683"/>
        <v>7.5</v>
      </c>
      <c r="BJ1673" s="225">
        <f t="shared" si="684"/>
        <v>93.75</v>
      </c>
      <c r="BK1673" s="226">
        <f t="shared" si="685"/>
        <v>97</v>
      </c>
      <c r="BL1673" s="226">
        <f t="shared" si="686"/>
        <v>100</v>
      </c>
      <c r="BM1673" s="226">
        <f t="shared" si="689"/>
        <v>90.9375</v>
      </c>
      <c r="BN1673" s="237">
        <f t="shared" si="679"/>
        <v>0.5</v>
      </c>
      <c r="BO1673" s="237">
        <f t="shared" si="680"/>
        <v>1800</v>
      </c>
      <c r="BP1673" s="237">
        <f t="shared" si="681"/>
        <v>0</v>
      </c>
      <c r="BQ1673" s="238">
        <f t="shared" si="682"/>
        <v>0</v>
      </c>
      <c r="BR1673" s="140"/>
      <c r="BS1673" s="140"/>
      <c r="BT1673" s="140"/>
      <c r="BU1673" s="141"/>
      <c r="BV1673" s="140"/>
      <c r="BW1673" s="153">
        <f>Q1673*P1673</f>
        <v>1746</v>
      </c>
    </row>
    <row r="1674" s="129" customFormat="1" spans="1:75">
      <c r="A1674" s="170">
        <v>1729</v>
      </c>
      <c r="B1674" s="171">
        <v>46076</v>
      </c>
      <c r="C1674" s="153" t="s">
        <v>97</v>
      </c>
      <c r="D1674" s="130" t="str">
        <f t="shared" si="672"/>
        <v>HO</v>
      </c>
      <c r="E1674" s="172" t="s">
        <v>174</v>
      </c>
      <c r="F1674" s="172"/>
      <c r="G1674" s="173"/>
      <c r="H1674" s="173"/>
      <c r="I1674" s="173"/>
      <c r="J1674" s="105"/>
      <c r="K1674" s="197" t="e">
        <f>VLOOKUP(J1674,'[3]Item List (3)'!A$1:B$110000,2,FALSE)</f>
        <v>#N/A</v>
      </c>
      <c r="L1674" s="105"/>
      <c r="M1674" s="198" t="str">
        <f>IF((LEFT(J1674))="2",$L$2,$J$2)</f>
        <v>IR</v>
      </c>
      <c r="N1674" s="153"/>
      <c r="O1674" s="199" t="str">
        <f t="shared" si="687"/>
        <v/>
      </c>
      <c r="P1674" s="153"/>
      <c r="Q1674" s="153"/>
      <c r="R1674" s="153"/>
      <c r="S1674" s="153"/>
      <c r="T1674" s="153"/>
      <c r="U1674" s="209">
        <f t="shared" si="674"/>
        <v>0</v>
      </c>
      <c r="V1674" s="153"/>
      <c r="W1674" s="153"/>
      <c r="X1674" s="153"/>
      <c r="Y1674" s="153"/>
      <c r="Z1674" s="153"/>
      <c r="AA1674" s="153"/>
      <c r="AB1674" s="153"/>
      <c r="AC1674" s="153"/>
      <c r="AD1674" s="153"/>
      <c r="AE1674" s="153"/>
      <c r="AF1674" s="153"/>
      <c r="AG1674" s="153"/>
      <c r="AH1674" s="153"/>
      <c r="AI1674" s="153"/>
      <c r="AJ1674" s="153"/>
      <c r="AK1674" s="153"/>
      <c r="AL1674" s="153"/>
      <c r="AM1674" s="153"/>
      <c r="AN1674" s="153"/>
      <c r="AO1674" s="153"/>
      <c r="AP1674" s="153"/>
      <c r="AQ1674" s="153"/>
      <c r="AR1674" s="153"/>
      <c r="AS1674" s="153"/>
      <c r="AT1674" s="153"/>
      <c r="AU1674" s="153">
        <v>480</v>
      </c>
      <c r="AV1674" s="153"/>
      <c r="AW1674" s="153"/>
      <c r="AX1674" s="153"/>
      <c r="AY1674" s="153"/>
      <c r="AZ1674" s="153"/>
      <c r="BA1674" s="153"/>
      <c r="BB1674" s="153"/>
      <c r="BC1674" s="153"/>
      <c r="BD1674" s="153"/>
      <c r="BE1674" s="153"/>
      <c r="BF1674" s="153"/>
      <c r="BG1674" s="223">
        <f t="shared" si="673"/>
        <v>480</v>
      </c>
      <c r="BH1674" s="224">
        <f t="shared" si="688"/>
        <v>8</v>
      </c>
      <c r="BI1674" s="225">
        <f t="shared" si="683"/>
        <v>0</v>
      </c>
      <c r="BJ1674" s="225">
        <f t="shared" si="684"/>
        <v>0</v>
      </c>
      <c r="BK1674" s="226">
        <f t="shared" si="685"/>
        <v>0</v>
      </c>
      <c r="BL1674" s="226">
        <f t="shared" si="686"/>
        <v>0</v>
      </c>
      <c r="BM1674" s="226">
        <f t="shared" si="689"/>
        <v>0</v>
      </c>
      <c r="BN1674" s="237">
        <f t="shared" si="679"/>
        <v>0</v>
      </c>
      <c r="BO1674" s="237">
        <f t="shared" si="680"/>
        <v>0</v>
      </c>
      <c r="BP1674" s="237">
        <f t="shared" si="681"/>
        <v>8</v>
      </c>
      <c r="BQ1674" s="238">
        <f t="shared" si="682"/>
        <v>0</v>
      </c>
      <c r="BR1674" s="140"/>
      <c r="BS1674" s="140"/>
      <c r="BT1674" s="140"/>
      <c r="BU1674" s="141"/>
      <c r="BV1674" s="140"/>
      <c r="BW1674" s="153">
        <f t="shared" ref="BW1672:BW1735" si="690">Q1674*P1674</f>
        <v>0</v>
      </c>
    </row>
    <row r="1675" s="129" customFormat="1" spans="1:75">
      <c r="A1675" s="170">
        <v>1730</v>
      </c>
      <c r="B1675" s="171">
        <v>46076</v>
      </c>
      <c r="C1675" s="153" t="s">
        <v>99</v>
      </c>
      <c r="D1675" s="130" t="str">
        <f t="shared" si="672"/>
        <v>HO</v>
      </c>
      <c r="E1675" s="172" t="s">
        <v>174</v>
      </c>
      <c r="F1675" s="172" t="s">
        <v>160</v>
      </c>
      <c r="G1675" s="173" t="s">
        <v>161</v>
      </c>
      <c r="H1675" s="173"/>
      <c r="I1675" s="173"/>
      <c r="J1675" s="105">
        <v>100742</v>
      </c>
      <c r="K1675" s="197" t="str">
        <f>VLOOKUP(J1675,'[3]Item List (3)'!A$1:B$110000,2,FALSE)</f>
        <v>IR.IR 32X41X28 </v>
      </c>
      <c r="L1675" s="105">
        <v>260127002</v>
      </c>
      <c r="M1675" s="198" t="str">
        <f>IF((LEFT(J1675))="2",$L$2,$J$2)</f>
        <v>IR</v>
      </c>
      <c r="N1675" s="153">
        <v>25</v>
      </c>
      <c r="O1675" s="199">
        <f t="shared" si="687"/>
        <v>144</v>
      </c>
      <c r="P1675" s="153">
        <v>1</v>
      </c>
      <c r="Q1675" s="153">
        <v>914</v>
      </c>
      <c r="R1675" s="153"/>
      <c r="S1675" s="153"/>
      <c r="T1675" s="153"/>
      <c r="U1675" s="209">
        <f t="shared" si="674"/>
        <v>914</v>
      </c>
      <c r="V1675" s="153">
        <v>400</v>
      </c>
      <c r="W1675" s="153"/>
      <c r="X1675" s="153"/>
      <c r="Y1675" s="153"/>
      <c r="Z1675" s="153"/>
      <c r="AA1675" s="153"/>
      <c r="AB1675" s="153"/>
      <c r="AC1675" s="153"/>
      <c r="AD1675" s="153"/>
      <c r="AE1675" s="153"/>
      <c r="AF1675" s="153"/>
      <c r="AG1675" s="153"/>
      <c r="AH1675" s="153"/>
      <c r="AI1675" s="153"/>
      <c r="AJ1675" s="153"/>
      <c r="AK1675" s="153"/>
      <c r="AL1675" s="153"/>
      <c r="AM1675" s="153"/>
      <c r="AN1675" s="153">
        <v>60</v>
      </c>
      <c r="AO1675" s="153"/>
      <c r="AP1675" s="153">
        <v>20</v>
      </c>
      <c r="AQ1675" s="153"/>
      <c r="AR1675" s="153"/>
      <c r="AS1675" s="153"/>
      <c r="AT1675" s="153"/>
      <c r="AU1675" s="153"/>
      <c r="AV1675" s="153"/>
      <c r="AW1675" s="153"/>
      <c r="AX1675" s="153"/>
      <c r="AY1675" s="153"/>
      <c r="AZ1675" s="153"/>
      <c r="BA1675" s="153"/>
      <c r="BB1675" s="153"/>
      <c r="BC1675" s="153"/>
      <c r="BD1675" s="153"/>
      <c r="BE1675" s="153"/>
      <c r="BF1675" s="153"/>
      <c r="BG1675" s="223">
        <f t="shared" si="673"/>
        <v>480</v>
      </c>
      <c r="BH1675" s="224">
        <f t="shared" si="688"/>
        <v>8</v>
      </c>
      <c r="BI1675" s="225">
        <f t="shared" si="683"/>
        <v>6.66666666666667</v>
      </c>
      <c r="BJ1675" s="225">
        <f t="shared" si="684"/>
        <v>83.3333333333333</v>
      </c>
      <c r="BK1675" s="226">
        <f t="shared" si="685"/>
        <v>95.2083333333333</v>
      </c>
      <c r="BL1675" s="226">
        <f t="shared" si="686"/>
        <v>100</v>
      </c>
      <c r="BM1675" s="226">
        <f t="shared" si="689"/>
        <v>79.3402777777778</v>
      </c>
      <c r="BN1675" s="237">
        <f t="shared" si="679"/>
        <v>0.333333333333333</v>
      </c>
      <c r="BO1675" s="237">
        <f t="shared" si="680"/>
        <v>1104</v>
      </c>
      <c r="BP1675" s="237">
        <f t="shared" si="681"/>
        <v>1</v>
      </c>
      <c r="BQ1675" s="238">
        <f t="shared" si="682"/>
        <v>144</v>
      </c>
      <c r="BR1675" s="140"/>
      <c r="BS1675" s="140"/>
      <c r="BT1675" s="140"/>
      <c r="BU1675" s="141"/>
      <c r="BV1675" s="140"/>
      <c r="BW1675" s="153">
        <f t="shared" si="690"/>
        <v>914</v>
      </c>
    </row>
    <row r="1676" s="129" customFormat="1" spans="1:75">
      <c r="A1676" s="170">
        <v>1731</v>
      </c>
      <c r="B1676" s="171">
        <v>46076</v>
      </c>
      <c r="C1676" s="153" t="s">
        <v>97</v>
      </c>
      <c r="D1676" s="130" t="str">
        <f t="shared" ref="D1676:D1706" si="691">LEFT(E1676,2)</f>
        <v>HO</v>
      </c>
      <c r="E1676" s="172" t="s">
        <v>175</v>
      </c>
      <c r="F1676" s="172" t="s">
        <v>160</v>
      </c>
      <c r="G1676" s="173" t="s">
        <v>171</v>
      </c>
      <c r="H1676" s="173"/>
      <c r="I1676" s="173"/>
      <c r="J1676" s="105">
        <v>200827.1</v>
      </c>
      <c r="K1676" s="197" t="str">
        <f>VLOOKUP(J1676,'[3]Item List (3)'!A$1:B$110000,2,FALSE)</f>
        <v>MNA.OR 4020 </v>
      </c>
      <c r="L1676" s="105">
        <v>260201001</v>
      </c>
      <c r="M1676" s="198" t="str">
        <f>IF((LEFT(J1676))="2",$L$2,$J$2)</f>
        <v>OR</v>
      </c>
      <c r="N1676" s="153">
        <v>15</v>
      </c>
      <c r="O1676" s="199">
        <f t="shared" si="687"/>
        <v>240</v>
      </c>
      <c r="P1676" s="153">
        <v>1</v>
      </c>
      <c r="Q1676" s="153">
        <v>1162</v>
      </c>
      <c r="R1676" s="153"/>
      <c r="S1676" s="153"/>
      <c r="T1676" s="153"/>
      <c r="U1676" s="209">
        <f t="shared" si="674"/>
        <v>1162</v>
      </c>
      <c r="V1676" s="153">
        <v>325</v>
      </c>
      <c r="W1676" s="153"/>
      <c r="X1676" s="153">
        <v>135</v>
      </c>
      <c r="Y1676" s="153"/>
      <c r="Z1676" s="153"/>
      <c r="AA1676" s="153"/>
      <c r="AB1676" s="153"/>
      <c r="AC1676" s="153"/>
      <c r="AD1676" s="153"/>
      <c r="AE1676" s="153"/>
      <c r="AF1676" s="153"/>
      <c r="AG1676" s="153"/>
      <c r="AH1676" s="153"/>
      <c r="AI1676" s="153"/>
      <c r="AJ1676" s="153"/>
      <c r="AK1676" s="153"/>
      <c r="AL1676" s="153"/>
      <c r="AM1676" s="153"/>
      <c r="AN1676" s="153"/>
      <c r="AO1676" s="153"/>
      <c r="AP1676" s="153">
        <v>20</v>
      </c>
      <c r="AQ1676" s="153"/>
      <c r="AR1676" s="153"/>
      <c r="AS1676" s="153"/>
      <c r="AT1676" s="153"/>
      <c r="AU1676" s="153"/>
      <c r="AV1676" s="153"/>
      <c r="AW1676" s="153"/>
      <c r="AX1676" s="153"/>
      <c r="AY1676" s="153"/>
      <c r="AZ1676" s="153"/>
      <c r="BA1676" s="153"/>
      <c r="BB1676" s="153"/>
      <c r="BC1676" s="153"/>
      <c r="BD1676" s="153"/>
      <c r="BE1676" s="153"/>
      <c r="BF1676" s="153"/>
      <c r="BG1676" s="223">
        <f t="shared" ref="BG1676:BG1706" si="692">SUM(V1676:BF1676)</f>
        <v>480</v>
      </c>
      <c r="BH1676" s="224">
        <f t="shared" si="688"/>
        <v>8</v>
      </c>
      <c r="BI1676" s="225">
        <f t="shared" si="683"/>
        <v>5.41666666666667</v>
      </c>
      <c r="BJ1676" s="225">
        <f t="shared" si="684"/>
        <v>67.7083333333333</v>
      </c>
      <c r="BK1676" s="226">
        <f t="shared" si="685"/>
        <v>89.3846153846154</v>
      </c>
      <c r="BL1676" s="226">
        <f t="shared" si="686"/>
        <v>100</v>
      </c>
      <c r="BM1676" s="226">
        <f t="shared" si="689"/>
        <v>60.5208333333333</v>
      </c>
      <c r="BN1676" s="237">
        <f t="shared" si="679"/>
        <v>0.333333333333333</v>
      </c>
      <c r="BO1676" s="237">
        <f t="shared" si="680"/>
        <v>1840</v>
      </c>
      <c r="BP1676" s="237">
        <f t="shared" si="681"/>
        <v>2.25</v>
      </c>
      <c r="BQ1676" s="238">
        <f t="shared" si="682"/>
        <v>540</v>
      </c>
      <c r="BR1676" s="140"/>
      <c r="BS1676" s="140"/>
      <c r="BT1676" s="140"/>
      <c r="BU1676" s="141"/>
      <c r="BV1676" s="140"/>
      <c r="BW1676" s="153">
        <f t="shared" si="690"/>
        <v>1162</v>
      </c>
    </row>
    <row r="1677" s="129" customFormat="1" spans="1:75">
      <c r="A1677" s="170">
        <v>1732</v>
      </c>
      <c r="B1677" s="171">
        <v>46076</v>
      </c>
      <c r="C1677" s="153" t="s">
        <v>99</v>
      </c>
      <c r="D1677" s="130" t="str">
        <f t="shared" si="691"/>
        <v>HO</v>
      </c>
      <c r="E1677" s="172" t="s">
        <v>175</v>
      </c>
      <c r="F1677" s="172" t="s">
        <v>160</v>
      </c>
      <c r="G1677" s="173" t="s">
        <v>161</v>
      </c>
      <c r="H1677" s="173"/>
      <c r="I1677" s="173"/>
      <c r="J1677" s="105">
        <v>200827.1</v>
      </c>
      <c r="K1677" s="197" t="str">
        <f>VLOOKUP(J1677,'[3]Item List (3)'!A$1:B$110000,2,FALSE)</f>
        <v>MNA.OR 4020 </v>
      </c>
      <c r="L1677" s="105">
        <v>260201001</v>
      </c>
      <c r="M1677" s="198" t="str">
        <f>IF((LEFT(J1677))="2",$L$2,$J$2)</f>
        <v>OR</v>
      </c>
      <c r="N1677" s="153">
        <v>15</v>
      </c>
      <c r="O1677" s="199">
        <f t="shared" si="687"/>
        <v>240</v>
      </c>
      <c r="P1677" s="153">
        <v>1</v>
      </c>
      <c r="Q1677" s="153">
        <v>1732</v>
      </c>
      <c r="R1677" s="153"/>
      <c r="S1677" s="153"/>
      <c r="T1677" s="153"/>
      <c r="U1677" s="209">
        <f t="shared" si="674"/>
        <v>1732</v>
      </c>
      <c r="V1677" s="153">
        <v>450</v>
      </c>
      <c r="W1677" s="153"/>
      <c r="X1677" s="153"/>
      <c r="Y1677" s="153"/>
      <c r="Z1677" s="153"/>
      <c r="AA1677" s="153"/>
      <c r="AB1677" s="153"/>
      <c r="AC1677" s="153"/>
      <c r="AD1677" s="153"/>
      <c r="AE1677" s="153"/>
      <c r="AF1677" s="153"/>
      <c r="AG1677" s="153"/>
      <c r="AH1677" s="153"/>
      <c r="AI1677" s="153"/>
      <c r="AJ1677" s="153"/>
      <c r="AK1677" s="153"/>
      <c r="AL1677" s="153"/>
      <c r="AM1677" s="153"/>
      <c r="AN1677" s="153"/>
      <c r="AO1677" s="153"/>
      <c r="AP1677" s="153">
        <v>30</v>
      </c>
      <c r="AQ1677" s="153"/>
      <c r="AR1677" s="153"/>
      <c r="AS1677" s="153"/>
      <c r="AT1677" s="153"/>
      <c r="AU1677" s="153"/>
      <c r="AV1677" s="153"/>
      <c r="AW1677" s="153"/>
      <c r="AX1677" s="153"/>
      <c r="AY1677" s="153"/>
      <c r="AZ1677" s="153"/>
      <c r="BA1677" s="153"/>
      <c r="BB1677" s="153"/>
      <c r="BC1677" s="153"/>
      <c r="BD1677" s="153"/>
      <c r="BE1677" s="153"/>
      <c r="BF1677" s="153"/>
      <c r="BG1677" s="223">
        <f t="shared" si="692"/>
        <v>480</v>
      </c>
      <c r="BH1677" s="224">
        <f t="shared" si="688"/>
        <v>8</v>
      </c>
      <c r="BI1677" s="225">
        <f t="shared" si="683"/>
        <v>7.5</v>
      </c>
      <c r="BJ1677" s="225">
        <f t="shared" si="684"/>
        <v>93.75</v>
      </c>
      <c r="BK1677" s="226">
        <f t="shared" si="685"/>
        <v>96.2222222222222</v>
      </c>
      <c r="BL1677" s="226">
        <f t="shared" si="686"/>
        <v>100</v>
      </c>
      <c r="BM1677" s="226">
        <f t="shared" si="689"/>
        <v>90.2083333333333</v>
      </c>
      <c r="BN1677" s="237">
        <f t="shared" si="679"/>
        <v>0.5</v>
      </c>
      <c r="BO1677" s="237">
        <f t="shared" si="680"/>
        <v>1800</v>
      </c>
      <c r="BP1677" s="237">
        <f t="shared" si="681"/>
        <v>0</v>
      </c>
      <c r="BQ1677" s="238">
        <f t="shared" si="682"/>
        <v>0</v>
      </c>
      <c r="BR1677" s="140"/>
      <c r="BS1677" s="140"/>
      <c r="BT1677" s="140"/>
      <c r="BU1677" s="141"/>
      <c r="BV1677" s="140"/>
      <c r="BW1677" s="153">
        <f t="shared" si="690"/>
        <v>1732</v>
      </c>
    </row>
    <row r="1678" s="129" customFormat="1" spans="1:75">
      <c r="A1678" s="170">
        <v>1733</v>
      </c>
      <c r="B1678" s="171">
        <v>46076</v>
      </c>
      <c r="C1678" s="153" t="s">
        <v>97</v>
      </c>
      <c r="D1678" s="130" t="str">
        <f t="shared" si="691"/>
        <v>HO</v>
      </c>
      <c r="E1678" s="172" t="s">
        <v>177</v>
      </c>
      <c r="F1678" s="172"/>
      <c r="G1678" s="173"/>
      <c r="H1678" s="173"/>
      <c r="I1678" s="173"/>
      <c r="J1678" s="105"/>
      <c r="K1678" s="197" t="e">
        <f>VLOOKUP(J1678,'[3]Item List (3)'!A$1:B$110000,2,FALSE)</f>
        <v>#N/A</v>
      </c>
      <c r="L1678" s="105"/>
      <c r="M1678" s="198" t="str">
        <f>IF((LEFT(J1678))="2",$L$2,$J$2)</f>
        <v>IR</v>
      </c>
      <c r="N1678" s="153"/>
      <c r="O1678" s="199" t="str">
        <f t="shared" si="687"/>
        <v/>
      </c>
      <c r="P1678" s="153"/>
      <c r="Q1678" s="153"/>
      <c r="R1678" s="153"/>
      <c r="S1678" s="153"/>
      <c r="T1678" s="153"/>
      <c r="U1678" s="209">
        <f t="shared" ref="U1678:U1706" si="693">Q1678+S1678+T1678</f>
        <v>0</v>
      </c>
      <c r="V1678" s="153"/>
      <c r="W1678" s="153"/>
      <c r="X1678" s="153"/>
      <c r="Y1678" s="153"/>
      <c r="Z1678" s="153"/>
      <c r="AA1678" s="153"/>
      <c r="AB1678" s="153"/>
      <c r="AC1678" s="153"/>
      <c r="AD1678" s="153"/>
      <c r="AE1678" s="153"/>
      <c r="AF1678" s="153"/>
      <c r="AG1678" s="153"/>
      <c r="AH1678" s="153"/>
      <c r="AI1678" s="153"/>
      <c r="AJ1678" s="153"/>
      <c r="AK1678" s="153"/>
      <c r="AL1678" s="153"/>
      <c r="AM1678" s="153"/>
      <c r="AN1678" s="153"/>
      <c r="AO1678" s="153"/>
      <c r="AP1678" s="153"/>
      <c r="AQ1678" s="153"/>
      <c r="AR1678" s="153"/>
      <c r="AS1678" s="153"/>
      <c r="AT1678" s="153"/>
      <c r="AU1678" s="153">
        <v>480</v>
      </c>
      <c r="AV1678" s="153"/>
      <c r="AW1678" s="153"/>
      <c r="AX1678" s="153"/>
      <c r="AY1678" s="153"/>
      <c r="AZ1678" s="153"/>
      <c r="BA1678" s="153"/>
      <c r="BB1678" s="153"/>
      <c r="BC1678" s="153"/>
      <c r="BD1678" s="153"/>
      <c r="BE1678" s="153"/>
      <c r="BF1678" s="153"/>
      <c r="BG1678" s="223">
        <f t="shared" si="692"/>
        <v>480</v>
      </c>
      <c r="BH1678" s="224">
        <f t="shared" si="688"/>
        <v>8</v>
      </c>
      <c r="BI1678" s="225">
        <f t="shared" si="683"/>
        <v>0</v>
      </c>
      <c r="BJ1678" s="225">
        <f t="shared" si="684"/>
        <v>0</v>
      </c>
      <c r="BK1678" s="226">
        <f t="shared" si="685"/>
        <v>0</v>
      </c>
      <c r="BL1678" s="226">
        <f t="shared" si="686"/>
        <v>0</v>
      </c>
      <c r="BM1678" s="226">
        <f t="shared" si="689"/>
        <v>0</v>
      </c>
      <c r="BN1678" s="237">
        <f t="shared" ref="BN1678:BN1706" si="694">(W1678+AP1678+BE1678+BF1678)/60</f>
        <v>0</v>
      </c>
      <c r="BO1678" s="237">
        <f t="shared" ref="BO1678:BO1706" si="695">IFERROR(((BH1678-BN1678)*3600)/N1678,0)</f>
        <v>0</v>
      </c>
      <c r="BP1678" s="237">
        <f t="shared" ref="BP1678:BP1706" si="696">IFERROR(SUM(W1678:BF1678)/60-BN1678,0)</f>
        <v>8</v>
      </c>
      <c r="BQ1678" s="238">
        <f t="shared" ref="BQ1678:BQ1706" si="697">IFERROR(BP1678*3600/N1678,0)</f>
        <v>0</v>
      </c>
      <c r="BR1678" s="140"/>
      <c r="BS1678" s="140"/>
      <c r="BT1678" s="140"/>
      <c r="BU1678" s="141"/>
      <c r="BV1678" s="140"/>
      <c r="BW1678" s="153">
        <f t="shared" si="690"/>
        <v>0</v>
      </c>
    </row>
    <row r="1679" s="129" customFormat="1" spans="1:75">
      <c r="A1679" s="170">
        <v>1734</v>
      </c>
      <c r="B1679" s="171">
        <v>46076</v>
      </c>
      <c r="C1679" s="153" t="s">
        <v>99</v>
      </c>
      <c r="D1679" s="130" t="str">
        <f t="shared" si="691"/>
        <v>HO</v>
      </c>
      <c r="E1679" s="172" t="s">
        <v>177</v>
      </c>
      <c r="F1679" s="172"/>
      <c r="G1679" s="173"/>
      <c r="H1679" s="173"/>
      <c r="I1679" s="173"/>
      <c r="J1679" s="105"/>
      <c r="K1679" s="197" t="e">
        <f>VLOOKUP(J1679,'[3]Item List (3)'!A$1:B$110000,2,FALSE)</f>
        <v>#N/A</v>
      </c>
      <c r="L1679" s="105"/>
      <c r="M1679" s="198" t="str">
        <f>IF((LEFT(J1679))="2",$L$2,$J$2)</f>
        <v>IR</v>
      </c>
      <c r="N1679" s="153"/>
      <c r="O1679" s="199" t="str">
        <f t="shared" si="687"/>
        <v/>
      </c>
      <c r="P1679" s="153"/>
      <c r="Q1679" s="153"/>
      <c r="R1679" s="153"/>
      <c r="S1679" s="153"/>
      <c r="T1679" s="153"/>
      <c r="U1679" s="209">
        <f t="shared" si="693"/>
        <v>0</v>
      </c>
      <c r="V1679" s="153"/>
      <c r="W1679" s="153"/>
      <c r="X1679" s="153"/>
      <c r="Y1679" s="153"/>
      <c r="Z1679" s="153"/>
      <c r="AA1679" s="153"/>
      <c r="AB1679" s="153"/>
      <c r="AC1679" s="153"/>
      <c r="AD1679" s="153"/>
      <c r="AE1679" s="153"/>
      <c r="AF1679" s="153"/>
      <c r="AG1679" s="153"/>
      <c r="AH1679" s="153"/>
      <c r="AI1679" s="153"/>
      <c r="AJ1679" s="153"/>
      <c r="AK1679" s="153"/>
      <c r="AL1679" s="153"/>
      <c r="AM1679" s="153"/>
      <c r="AN1679" s="153"/>
      <c r="AO1679" s="153"/>
      <c r="AP1679" s="153"/>
      <c r="AQ1679" s="153"/>
      <c r="AR1679" s="153"/>
      <c r="AS1679" s="153"/>
      <c r="AT1679" s="153"/>
      <c r="AU1679" s="153">
        <v>480</v>
      </c>
      <c r="AV1679" s="153"/>
      <c r="AW1679" s="153"/>
      <c r="AX1679" s="153"/>
      <c r="AY1679" s="153"/>
      <c r="AZ1679" s="153"/>
      <c r="BA1679" s="153"/>
      <c r="BB1679" s="153"/>
      <c r="BC1679" s="153"/>
      <c r="BD1679" s="153"/>
      <c r="BE1679" s="153"/>
      <c r="BF1679" s="153"/>
      <c r="BG1679" s="223">
        <f t="shared" si="692"/>
        <v>480</v>
      </c>
      <c r="BH1679" s="224">
        <f t="shared" si="688"/>
        <v>8</v>
      </c>
      <c r="BI1679" s="225">
        <f t="shared" si="683"/>
        <v>0</v>
      </c>
      <c r="BJ1679" s="225">
        <f t="shared" si="684"/>
        <v>0</v>
      </c>
      <c r="BK1679" s="226">
        <f t="shared" si="685"/>
        <v>0</v>
      </c>
      <c r="BL1679" s="226">
        <f t="shared" si="686"/>
        <v>0</v>
      </c>
      <c r="BM1679" s="226">
        <f t="shared" si="689"/>
        <v>0</v>
      </c>
      <c r="BN1679" s="237">
        <f t="shared" si="694"/>
        <v>0</v>
      </c>
      <c r="BO1679" s="237">
        <f t="shared" si="695"/>
        <v>0</v>
      </c>
      <c r="BP1679" s="237">
        <f t="shared" si="696"/>
        <v>8</v>
      </c>
      <c r="BQ1679" s="238">
        <f t="shared" si="697"/>
        <v>0</v>
      </c>
      <c r="BR1679" s="140"/>
      <c r="BS1679" s="140"/>
      <c r="BT1679" s="140"/>
      <c r="BU1679" s="141"/>
      <c r="BV1679" s="140"/>
      <c r="BW1679" s="153">
        <f t="shared" si="690"/>
        <v>0</v>
      </c>
    </row>
    <row r="1680" s="129" customFormat="1" spans="1:75">
      <c r="A1680" s="170">
        <v>1735</v>
      </c>
      <c r="B1680" s="171">
        <v>46076</v>
      </c>
      <c r="C1680" s="153" t="s">
        <v>97</v>
      </c>
      <c r="D1680" s="130" t="str">
        <f t="shared" si="691"/>
        <v>HO</v>
      </c>
      <c r="E1680" s="172" t="s">
        <v>178</v>
      </c>
      <c r="F1680" s="172" t="s">
        <v>160</v>
      </c>
      <c r="G1680" s="173" t="s">
        <v>166</v>
      </c>
      <c r="H1680" s="173" t="s">
        <v>173</v>
      </c>
      <c r="I1680" s="173"/>
      <c r="J1680" s="105">
        <v>200261</v>
      </c>
      <c r="K1680" s="197" t="str">
        <f>VLOOKUP(J1680,'[3]Item List (3)'!A$1:B$110000,2,FALSE)</f>
        <v>OR.211 YY4 </v>
      </c>
      <c r="L1680" s="105">
        <v>260201002</v>
      </c>
      <c r="M1680" s="198" t="str">
        <f>IF((LEFT(J1680))="2",$L$2,$J$2)</f>
        <v>OR</v>
      </c>
      <c r="N1680" s="153">
        <v>20</v>
      </c>
      <c r="O1680" s="199">
        <f t="shared" si="687"/>
        <v>180</v>
      </c>
      <c r="P1680" s="153">
        <v>1</v>
      </c>
      <c r="Q1680" s="153">
        <v>855</v>
      </c>
      <c r="R1680" s="153"/>
      <c r="S1680" s="153"/>
      <c r="T1680" s="153"/>
      <c r="U1680" s="209">
        <f t="shared" si="693"/>
        <v>855</v>
      </c>
      <c r="V1680" s="153">
        <v>305</v>
      </c>
      <c r="W1680" s="153"/>
      <c r="X1680" s="153">
        <v>165</v>
      </c>
      <c r="Y1680" s="153"/>
      <c r="Z1680" s="153"/>
      <c r="AA1680" s="153"/>
      <c r="AB1680" s="153"/>
      <c r="AC1680" s="153"/>
      <c r="AD1680" s="153"/>
      <c r="AE1680" s="153"/>
      <c r="AF1680" s="153"/>
      <c r="AG1680" s="153"/>
      <c r="AH1680" s="153"/>
      <c r="AI1680" s="153"/>
      <c r="AJ1680" s="153"/>
      <c r="AK1680" s="153"/>
      <c r="AL1680" s="153"/>
      <c r="AM1680" s="153"/>
      <c r="AN1680" s="153"/>
      <c r="AO1680" s="153"/>
      <c r="AP1680" s="153">
        <v>10</v>
      </c>
      <c r="AQ1680" s="153"/>
      <c r="AR1680" s="153"/>
      <c r="AS1680" s="153"/>
      <c r="AT1680" s="153"/>
      <c r="AU1680" s="153"/>
      <c r="AV1680" s="153"/>
      <c r="AW1680" s="153"/>
      <c r="AX1680" s="153"/>
      <c r="AY1680" s="153"/>
      <c r="AZ1680" s="153"/>
      <c r="BA1680" s="153"/>
      <c r="BB1680" s="153"/>
      <c r="BC1680" s="153"/>
      <c r="BD1680" s="153"/>
      <c r="BE1680" s="153"/>
      <c r="BF1680" s="153"/>
      <c r="BG1680" s="223">
        <f t="shared" si="692"/>
        <v>480</v>
      </c>
      <c r="BH1680" s="224">
        <f t="shared" si="688"/>
        <v>8</v>
      </c>
      <c r="BI1680" s="225">
        <f t="shared" si="683"/>
        <v>5.08333333333333</v>
      </c>
      <c r="BJ1680" s="225">
        <f t="shared" si="684"/>
        <v>63.5416666666667</v>
      </c>
      <c r="BK1680" s="226">
        <f t="shared" si="685"/>
        <v>93.4426229508197</v>
      </c>
      <c r="BL1680" s="226">
        <f t="shared" si="686"/>
        <v>100</v>
      </c>
      <c r="BM1680" s="226">
        <f t="shared" si="689"/>
        <v>59.375</v>
      </c>
      <c r="BN1680" s="237">
        <f t="shared" si="694"/>
        <v>0.166666666666667</v>
      </c>
      <c r="BO1680" s="237">
        <f t="shared" si="695"/>
        <v>1410</v>
      </c>
      <c r="BP1680" s="237">
        <f t="shared" si="696"/>
        <v>2.75</v>
      </c>
      <c r="BQ1680" s="238">
        <f t="shared" si="697"/>
        <v>495</v>
      </c>
      <c r="BR1680" s="140"/>
      <c r="BS1680" s="140"/>
      <c r="BT1680" s="140"/>
      <c r="BU1680" s="141"/>
      <c r="BV1680" s="140"/>
      <c r="BW1680" s="153">
        <f t="shared" si="690"/>
        <v>855</v>
      </c>
    </row>
    <row r="1681" s="129" customFormat="1" spans="1:75">
      <c r="A1681" s="170">
        <v>1736</v>
      </c>
      <c r="B1681" s="171">
        <v>46076</v>
      </c>
      <c r="C1681" s="153" t="s">
        <v>99</v>
      </c>
      <c r="D1681" s="130" t="str">
        <f t="shared" si="691"/>
        <v>HO</v>
      </c>
      <c r="E1681" s="172" t="s">
        <v>178</v>
      </c>
      <c r="F1681" s="172" t="s">
        <v>160</v>
      </c>
      <c r="G1681" s="173" t="s">
        <v>164</v>
      </c>
      <c r="H1681" s="173"/>
      <c r="I1681" s="173"/>
      <c r="J1681" s="105">
        <v>200261</v>
      </c>
      <c r="K1681" s="197" t="str">
        <f>VLOOKUP(J1681,'[3]Item List (3)'!A$1:B$110000,2,FALSE)</f>
        <v>OR.211 YY4 </v>
      </c>
      <c r="L1681" s="105">
        <v>260201002</v>
      </c>
      <c r="M1681" s="198" t="str">
        <f>IF((LEFT(J1681))="2",$L$2,$J$2)</f>
        <v>OR</v>
      </c>
      <c r="N1681" s="153">
        <v>20</v>
      </c>
      <c r="O1681" s="199">
        <f t="shared" si="687"/>
        <v>180</v>
      </c>
      <c r="P1681" s="153">
        <v>1</v>
      </c>
      <c r="Q1681" s="153">
        <v>1120</v>
      </c>
      <c r="R1681" s="153"/>
      <c r="S1681" s="153"/>
      <c r="T1681" s="153"/>
      <c r="U1681" s="209">
        <f t="shared" si="693"/>
        <v>1120</v>
      </c>
      <c r="V1681" s="153">
        <v>400</v>
      </c>
      <c r="W1681" s="153"/>
      <c r="X1681" s="153">
        <v>50</v>
      </c>
      <c r="Y1681" s="153"/>
      <c r="Z1681" s="153"/>
      <c r="AA1681" s="153"/>
      <c r="AB1681" s="153"/>
      <c r="AC1681" s="153"/>
      <c r="AD1681" s="153"/>
      <c r="AE1681" s="153"/>
      <c r="AF1681" s="153"/>
      <c r="AG1681" s="153"/>
      <c r="AH1681" s="153"/>
      <c r="AI1681" s="153"/>
      <c r="AJ1681" s="153"/>
      <c r="AK1681" s="153"/>
      <c r="AL1681" s="153"/>
      <c r="AM1681" s="153"/>
      <c r="AN1681" s="153"/>
      <c r="AO1681" s="153"/>
      <c r="AP1681" s="153">
        <v>30</v>
      </c>
      <c r="AQ1681" s="153"/>
      <c r="AR1681" s="153"/>
      <c r="AS1681" s="153"/>
      <c r="AT1681" s="153"/>
      <c r="AU1681" s="153"/>
      <c r="AV1681" s="153"/>
      <c r="AW1681" s="153"/>
      <c r="AX1681" s="153"/>
      <c r="AY1681" s="153"/>
      <c r="AZ1681" s="153"/>
      <c r="BA1681" s="153"/>
      <c r="BB1681" s="153"/>
      <c r="BC1681" s="153"/>
      <c r="BD1681" s="153"/>
      <c r="BE1681" s="153"/>
      <c r="BF1681" s="153"/>
      <c r="BG1681" s="223">
        <f t="shared" si="692"/>
        <v>480</v>
      </c>
      <c r="BH1681" s="224">
        <f t="shared" si="688"/>
        <v>8</v>
      </c>
      <c r="BI1681" s="225">
        <f t="shared" si="683"/>
        <v>6.66666666666667</v>
      </c>
      <c r="BJ1681" s="225">
        <f t="shared" si="684"/>
        <v>83.3333333333333</v>
      </c>
      <c r="BK1681" s="226">
        <f t="shared" si="685"/>
        <v>93.3333333333333</v>
      </c>
      <c r="BL1681" s="226">
        <f t="shared" si="686"/>
        <v>100</v>
      </c>
      <c r="BM1681" s="226">
        <f t="shared" si="689"/>
        <v>77.7777777777778</v>
      </c>
      <c r="BN1681" s="237">
        <f t="shared" si="694"/>
        <v>0.5</v>
      </c>
      <c r="BO1681" s="237">
        <f t="shared" si="695"/>
        <v>1350</v>
      </c>
      <c r="BP1681" s="237">
        <f t="shared" si="696"/>
        <v>0.833333333333333</v>
      </c>
      <c r="BQ1681" s="238">
        <f t="shared" si="697"/>
        <v>150</v>
      </c>
      <c r="BR1681" s="140"/>
      <c r="BS1681" s="140"/>
      <c r="BT1681" s="140"/>
      <c r="BU1681" s="141"/>
      <c r="BV1681" s="140"/>
      <c r="BW1681" s="153">
        <f t="shared" si="690"/>
        <v>1120</v>
      </c>
    </row>
    <row r="1682" s="129" customFormat="1" spans="1:75">
      <c r="A1682" s="170">
        <v>1737</v>
      </c>
      <c r="B1682" s="171">
        <v>46077</v>
      </c>
      <c r="C1682" s="153" t="s">
        <v>97</v>
      </c>
      <c r="D1682" s="130" t="s">
        <v>106</v>
      </c>
      <c r="E1682" s="172" t="s">
        <v>98</v>
      </c>
      <c r="F1682" s="172" t="s">
        <v>106</v>
      </c>
      <c r="G1682" s="173" t="s">
        <v>101</v>
      </c>
      <c r="H1682" s="173" t="s">
        <v>102</v>
      </c>
      <c r="I1682" s="173"/>
      <c r="J1682" s="105">
        <v>1421044</v>
      </c>
      <c r="K1682" s="197" t="str">
        <f>VLOOKUP(J1682,'[3]Item List (3)'!A$1:B$110000,2,FALSE)</f>
        <v>940041107 MATERIAL</v>
      </c>
      <c r="L1682" s="105">
        <v>251209001</v>
      </c>
      <c r="M1682" s="198" t="str">
        <f>IF((LEFT(J1682))="2",$L$2,$J$2)</f>
        <v>IR</v>
      </c>
      <c r="N1682" s="153"/>
      <c r="O1682" s="199" t="str">
        <f t="shared" si="687"/>
        <v/>
      </c>
      <c r="P1682" s="153">
        <v>1</v>
      </c>
      <c r="Q1682" s="153">
        <v>1269</v>
      </c>
      <c r="R1682" s="153"/>
      <c r="S1682" s="153"/>
      <c r="T1682" s="153"/>
      <c r="U1682" s="209">
        <f t="shared" si="693"/>
        <v>1269</v>
      </c>
      <c r="V1682" s="153">
        <v>285</v>
      </c>
      <c r="W1682" s="153">
        <v>90</v>
      </c>
      <c r="X1682" s="153"/>
      <c r="Y1682" s="153"/>
      <c r="Z1682" s="153"/>
      <c r="AA1682" s="153"/>
      <c r="AB1682" s="153"/>
      <c r="AC1682" s="153"/>
      <c r="AD1682" s="153"/>
      <c r="AE1682" s="153"/>
      <c r="AF1682" s="153"/>
      <c r="AG1682" s="153"/>
      <c r="AH1682" s="153"/>
      <c r="AI1682" s="153"/>
      <c r="AJ1682" s="153"/>
      <c r="AK1682" s="153"/>
      <c r="AL1682" s="153"/>
      <c r="AM1682" s="153"/>
      <c r="AN1682" s="153"/>
      <c r="AO1682" s="153"/>
      <c r="AP1682" s="153"/>
      <c r="AQ1682" s="153">
        <v>60</v>
      </c>
      <c r="AR1682" s="153"/>
      <c r="AS1682" s="153"/>
      <c r="AT1682" s="153"/>
      <c r="AU1682" s="153"/>
      <c r="AV1682" s="153"/>
      <c r="AW1682" s="153"/>
      <c r="AX1682" s="153"/>
      <c r="AY1682" s="153"/>
      <c r="AZ1682" s="153">
        <v>45</v>
      </c>
      <c r="BA1682" s="153"/>
      <c r="BB1682" s="153"/>
      <c r="BC1682" s="153"/>
      <c r="BD1682" s="153"/>
      <c r="BE1682" s="153"/>
      <c r="BF1682" s="153"/>
      <c r="BG1682" s="223">
        <f t="shared" si="692"/>
        <v>480</v>
      </c>
      <c r="BH1682" s="224">
        <f t="shared" si="688"/>
        <v>8</v>
      </c>
      <c r="BI1682" s="225">
        <f t="shared" si="683"/>
        <v>4.75</v>
      </c>
      <c r="BJ1682" s="225">
        <f t="shared" si="684"/>
        <v>59.375</v>
      </c>
      <c r="BK1682" s="226">
        <f t="shared" si="685"/>
        <v>0</v>
      </c>
      <c r="BL1682" s="226">
        <f t="shared" si="686"/>
        <v>100</v>
      </c>
      <c r="BM1682" s="226">
        <f t="shared" si="689"/>
        <v>0</v>
      </c>
      <c r="BN1682" s="237">
        <f t="shared" si="694"/>
        <v>1.5</v>
      </c>
      <c r="BO1682" s="237">
        <f t="shared" si="695"/>
        <v>0</v>
      </c>
      <c r="BP1682" s="237">
        <f t="shared" si="696"/>
        <v>1.75</v>
      </c>
      <c r="BQ1682" s="238">
        <f t="shared" si="697"/>
        <v>0</v>
      </c>
      <c r="BR1682" s="140"/>
      <c r="BS1682" s="140"/>
      <c r="BT1682" s="140"/>
      <c r="BU1682" s="141"/>
      <c r="BV1682" s="140"/>
      <c r="BW1682" s="153">
        <f t="shared" si="690"/>
        <v>1269</v>
      </c>
    </row>
    <row r="1683" s="129" customFormat="1" spans="1:75">
      <c r="A1683" s="170">
        <v>1738</v>
      </c>
      <c r="B1683" s="171">
        <v>46077</v>
      </c>
      <c r="C1683" s="153" t="s">
        <v>99</v>
      </c>
      <c r="D1683" s="130" t="str">
        <f t="shared" si="691"/>
        <v>FG</v>
      </c>
      <c r="E1683" s="172" t="s">
        <v>98</v>
      </c>
      <c r="F1683" s="172" t="s">
        <v>100</v>
      </c>
      <c r="G1683" s="173" t="s">
        <v>101</v>
      </c>
      <c r="H1683" s="173" t="s">
        <v>102</v>
      </c>
      <c r="I1683" s="173"/>
      <c r="J1683" s="105">
        <v>100184.3</v>
      </c>
      <c r="K1683" s="197" t="str">
        <f>VLOOKUP(J1683,'[3]Item List (3)'!A$1:B$110000,2,FALSE)</f>
        <v>IR.IR 25X30X100 Eccentric</v>
      </c>
      <c r="L1683" s="105">
        <v>260124001</v>
      </c>
      <c r="M1683" s="198" t="str">
        <f>IF((LEFT(J1683))="2",$L$2,$J$2)</f>
        <v>IR</v>
      </c>
      <c r="N1683" s="153"/>
      <c r="O1683" s="199" t="str">
        <f t="shared" si="687"/>
        <v/>
      </c>
      <c r="P1683" s="153">
        <v>2</v>
      </c>
      <c r="Q1683" s="153">
        <v>250</v>
      </c>
      <c r="R1683" s="153"/>
      <c r="S1683" s="153"/>
      <c r="T1683" s="153"/>
      <c r="U1683" s="209">
        <f t="shared" si="693"/>
        <v>250</v>
      </c>
      <c r="V1683" s="153">
        <v>360</v>
      </c>
      <c r="W1683" s="153">
        <v>60</v>
      </c>
      <c r="X1683" s="153">
        <v>60</v>
      </c>
      <c r="Y1683" s="153"/>
      <c r="Z1683" s="153"/>
      <c r="AA1683" s="153"/>
      <c r="AB1683" s="153"/>
      <c r="AC1683" s="153"/>
      <c r="AD1683" s="153"/>
      <c r="AE1683" s="153"/>
      <c r="AF1683" s="153"/>
      <c r="AG1683" s="153"/>
      <c r="AH1683" s="153"/>
      <c r="AI1683" s="153"/>
      <c r="AJ1683" s="153"/>
      <c r="AK1683" s="153"/>
      <c r="AL1683" s="153"/>
      <c r="AM1683" s="153"/>
      <c r="AN1683" s="153"/>
      <c r="AO1683" s="153"/>
      <c r="AP1683" s="153"/>
      <c r="AQ1683" s="153"/>
      <c r="AR1683" s="153"/>
      <c r="AS1683" s="153"/>
      <c r="AT1683" s="153"/>
      <c r="AU1683" s="153"/>
      <c r="AV1683" s="153"/>
      <c r="AW1683" s="153"/>
      <c r="AX1683" s="153"/>
      <c r="AY1683" s="153"/>
      <c r="AZ1683" s="153"/>
      <c r="BA1683" s="153"/>
      <c r="BB1683" s="153"/>
      <c r="BC1683" s="153"/>
      <c r="BD1683" s="153"/>
      <c r="BE1683" s="153"/>
      <c r="BF1683" s="153"/>
      <c r="BG1683" s="223">
        <f t="shared" si="692"/>
        <v>480</v>
      </c>
      <c r="BH1683" s="224">
        <f t="shared" si="688"/>
        <v>8</v>
      </c>
      <c r="BI1683" s="225">
        <f t="shared" si="683"/>
        <v>6</v>
      </c>
      <c r="BJ1683" s="225">
        <f t="shared" si="684"/>
        <v>75</v>
      </c>
      <c r="BK1683" s="226">
        <f t="shared" si="685"/>
        <v>0</v>
      </c>
      <c r="BL1683" s="226">
        <f t="shared" si="686"/>
        <v>100</v>
      </c>
      <c r="BM1683" s="226">
        <f t="shared" si="689"/>
        <v>0</v>
      </c>
      <c r="BN1683" s="237">
        <f t="shared" si="694"/>
        <v>1</v>
      </c>
      <c r="BO1683" s="237">
        <f t="shared" si="695"/>
        <v>0</v>
      </c>
      <c r="BP1683" s="237">
        <f t="shared" si="696"/>
        <v>1</v>
      </c>
      <c r="BQ1683" s="238">
        <f t="shared" si="697"/>
        <v>0</v>
      </c>
      <c r="BR1683" s="140"/>
      <c r="BS1683" s="140"/>
      <c r="BT1683" s="140"/>
      <c r="BU1683" s="141"/>
      <c r="BV1683" s="140"/>
      <c r="BW1683" s="153">
        <f t="shared" si="690"/>
        <v>500</v>
      </c>
    </row>
    <row r="1684" s="129" customFormat="1" spans="1:75">
      <c r="A1684" s="170">
        <v>1739</v>
      </c>
      <c r="B1684" s="171">
        <v>46077</v>
      </c>
      <c r="C1684" s="153" t="s">
        <v>97</v>
      </c>
      <c r="D1684" s="130" t="str">
        <f t="shared" si="691"/>
        <v>FG</v>
      </c>
      <c r="E1684" s="172" t="s">
        <v>103</v>
      </c>
      <c r="F1684" s="172" t="s">
        <v>108</v>
      </c>
      <c r="G1684" s="173" t="s">
        <v>105</v>
      </c>
      <c r="H1684" s="173" t="s">
        <v>107</v>
      </c>
      <c r="I1684" s="173"/>
      <c r="J1684" s="105">
        <v>208299</v>
      </c>
      <c r="K1684" s="197" t="str">
        <f>VLOOKUP(J1684,'[3]Item List (3)'!A$1:B$110000,2,FALSE)</f>
        <v>OR.9916 </v>
      </c>
      <c r="L1684" s="105">
        <v>260107019</v>
      </c>
      <c r="M1684" s="198" t="str">
        <f>IF((LEFT(J1684))="2",$L$2,$J$2)</f>
        <v>OR</v>
      </c>
      <c r="N1684" s="153"/>
      <c r="O1684" s="199" t="str">
        <f t="shared" si="687"/>
        <v/>
      </c>
      <c r="P1684" s="153">
        <v>1</v>
      </c>
      <c r="Q1684" s="153">
        <v>7000</v>
      </c>
      <c r="R1684" s="153"/>
      <c r="S1684" s="153"/>
      <c r="T1684" s="153"/>
      <c r="U1684" s="209">
        <f t="shared" si="693"/>
        <v>7000</v>
      </c>
      <c r="V1684" s="153">
        <v>200</v>
      </c>
      <c r="W1684" s="153"/>
      <c r="X1684" s="153"/>
      <c r="Y1684" s="153"/>
      <c r="Z1684" s="153"/>
      <c r="AA1684" s="153"/>
      <c r="AB1684" s="153"/>
      <c r="AC1684" s="153"/>
      <c r="AD1684" s="153"/>
      <c r="AE1684" s="153"/>
      <c r="AF1684" s="153"/>
      <c r="AG1684" s="153"/>
      <c r="AH1684" s="153"/>
      <c r="AI1684" s="153"/>
      <c r="AJ1684" s="153"/>
      <c r="AK1684" s="153"/>
      <c r="AL1684" s="153"/>
      <c r="AM1684" s="153"/>
      <c r="AN1684" s="153"/>
      <c r="AO1684" s="153"/>
      <c r="AP1684" s="153"/>
      <c r="AQ1684" s="153">
        <v>120</v>
      </c>
      <c r="AR1684" s="153">
        <v>120</v>
      </c>
      <c r="AS1684" s="153"/>
      <c r="AT1684" s="153"/>
      <c r="AU1684" s="153"/>
      <c r="AV1684" s="153"/>
      <c r="AW1684" s="153"/>
      <c r="AX1684" s="153"/>
      <c r="AY1684" s="153"/>
      <c r="AZ1684" s="153">
        <v>40</v>
      </c>
      <c r="BA1684" s="153"/>
      <c r="BB1684" s="153"/>
      <c r="BC1684" s="153"/>
      <c r="BD1684" s="153"/>
      <c r="BE1684" s="153"/>
      <c r="BF1684" s="153"/>
      <c r="BG1684" s="223">
        <f t="shared" si="692"/>
        <v>480</v>
      </c>
      <c r="BH1684" s="224">
        <f t="shared" si="688"/>
        <v>8</v>
      </c>
      <c r="BI1684" s="225">
        <f t="shared" si="683"/>
        <v>3.33333333333333</v>
      </c>
      <c r="BJ1684" s="225">
        <f t="shared" si="684"/>
        <v>41.6666666666667</v>
      </c>
      <c r="BK1684" s="226">
        <f t="shared" si="685"/>
        <v>0</v>
      </c>
      <c r="BL1684" s="226">
        <f t="shared" si="686"/>
        <v>100</v>
      </c>
      <c r="BM1684" s="226">
        <f t="shared" si="689"/>
        <v>0</v>
      </c>
      <c r="BN1684" s="237">
        <f t="shared" si="694"/>
        <v>0</v>
      </c>
      <c r="BO1684" s="237">
        <f t="shared" si="695"/>
        <v>0</v>
      </c>
      <c r="BP1684" s="237">
        <f t="shared" si="696"/>
        <v>4.66666666666667</v>
      </c>
      <c r="BQ1684" s="238">
        <f t="shared" si="697"/>
        <v>0</v>
      </c>
      <c r="BR1684" s="140"/>
      <c r="BS1684" s="140"/>
      <c r="BT1684" s="140"/>
      <c r="BU1684" s="141"/>
      <c r="BV1684" s="140"/>
      <c r="BW1684" s="153">
        <f t="shared" si="690"/>
        <v>7000</v>
      </c>
    </row>
    <row r="1685" s="129" customFormat="1" spans="1:75">
      <c r="A1685" s="170">
        <v>1740</v>
      </c>
      <c r="B1685" s="171">
        <v>46077</v>
      </c>
      <c r="C1685" s="153" t="s">
        <v>99</v>
      </c>
      <c r="D1685" s="130" t="str">
        <f t="shared" si="691"/>
        <v>FG</v>
      </c>
      <c r="E1685" s="172" t="s">
        <v>103</v>
      </c>
      <c r="F1685" s="172" t="s">
        <v>108</v>
      </c>
      <c r="G1685" s="173" t="s">
        <v>194</v>
      </c>
      <c r="H1685" s="173" t="s">
        <v>180</v>
      </c>
      <c r="I1685" s="173"/>
      <c r="J1685" s="105">
        <v>208299</v>
      </c>
      <c r="K1685" s="197" t="str">
        <f>VLOOKUP(J1685,'[3]Item List (3)'!A$1:B$110000,2,FALSE)</f>
        <v>OR.9916 </v>
      </c>
      <c r="L1685" s="105">
        <v>260107019</v>
      </c>
      <c r="M1685" s="198" t="str">
        <f>IF((LEFT(J1685))="2",$L$2,$J$2)</f>
        <v>OR</v>
      </c>
      <c r="N1685" s="153"/>
      <c r="O1685" s="199" t="str">
        <f t="shared" si="687"/>
        <v/>
      </c>
      <c r="P1685" s="153">
        <v>1</v>
      </c>
      <c r="Q1685" s="153">
        <v>2000</v>
      </c>
      <c r="R1685" s="153"/>
      <c r="S1685" s="153"/>
      <c r="T1685" s="153"/>
      <c r="U1685" s="209">
        <f t="shared" si="693"/>
        <v>2000</v>
      </c>
      <c r="V1685" s="153">
        <v>60</v>
      </c>
      <c r="W1685" s="153"/>
      <c r="X1685" s="153"/>
      <c r="Y1685" s="153"/>
      <c r="Z1685" s="153"/>
      <c r="AA1685" s="153"/>
      <c r="AB1685" s="153"/>
      <c r="AC1685" s="153"/>
      <c r="AD1685" s="153"/>
      <c r="AE1685" s="153"/>
      <c r="AF1685" s="153"/>
      <c r="AG1685" s="153"/>
      <c r="AH1685" s="153"/>
      <c r="AI1685" s="153"/>
      <c r="AJ1685" s="153"/>
      <c r="AK1685" s="153"/>
      <c r="AL1685" s="153"/>
      <c r="AM1685" s="153"/>
      <c r="AN1685" s="153"/>
      <c r="AO1685" s="153"/>
      <c r="AP1685" s="153"/>
      <c r="AQ1685" s="153">
        <v>120</v>
      </c>
      <c r="AR1685" s="153"/>
      <c r="AS1685" s="153"/>
      <c r="AT1685" s="153"/>
      <c r="AU1685" s="153"/>
      <c r="AV1685" s="153"/>
      <c r="AW1685" s="153"/>
      <c r="AX1685" s="153"/>
      <c r="AY1685" s="153"/>
      <c r="AZ1685" s="153"/>
      <c r="BA1685" s="153"/>
      <c r="BB1685" s="153"/>
      <c r="BC1685" s="153"/>
      <c r="BD1685" s="153"/>
      <c r="BE1685" s="153"/>
      <c r="BF1685" s="153"/>
      <c r="BG1685" s="223">
        <f t="shared" si="692"/>
        <v>180</v>
      </c>
      <c r="BH1685" s="224">
        <f t="shared" si="688"/>
        <v>3</v>
      </c>
      <c r="BI1685" s="225">
        <f t="shared" si="683"/>
        <v>1</v>
      </c>
      <c r="BJ1685" s="225">
        <f t="shared" si="684"/>
        <v>33.3333333333333</v>
      </c>
      <c r="BK1685" s="226">
        <f t="shared" si="685"/>
        <v>0</v>
      </c>
      <c r="BL1685" s="226">
        <f t="shared" si="686"/>
        <v>100</v>
      </c>
      <c r="BM1685" s="226">
        <f t="shared" si="689"/>
        <v>0</v>
      </c>
      <c r="BN1685" s="237">
        <f t="shared" si="694"/>
        <v>0</v>
      </c>
      <c r="BO1685" s="237">
        <f t="shared" si="695"/>
        <v>0</v>
      </c>
      <c r="BP1685" s="237">
        <f t="shared" si="696"/>
        <v>2</v>
      </c>
      <c r="BQ1685" s="238">
        <f t="shared" si="697"/>
        <v>0</v>
      </c>
      <c r="BR1685" s="140"/>
      <c r="BS1685" s="140"/>
      <c r="BT1685" s="140"/>
      <c r="BU1685" s="141"/>
      <c r="BV1685" s="140"/>
      <c r="BW1685" s="153">
        <f t="shared" si="690"/>
        <v>2000</v>
      </c>
    </row>
    <row r="1686" s="129" customFormat="1" spans="1:75">
      <c r="A1686" s="170">
        <v>1741</v>
      </c>
      <c r="B1686" s="171">
        <v>46077</v>
      </c>
      <c r="C1686" s="153" t="s">
        <v>99</v>
      </c>
      <c r="D1686" s="130" t="str">
        <f t="shared" si="691"/>
        <v>FG</v>
      </c>
      <c r="E1686" s="172" t="s">
        <v>103</v>
      </c>
      <c r="F1686" s="172" t="s">
        <v>106</v>
      </c>
      <c r="G1686" s="173" t="s">
        <v>194</v>
      </c>
      <c r="H1686" s="173" t="s">
        <v>180</v>
      </c>
      <c r="I1686" s="173"/>
      <c r="J1686" s="105">
        <v>102052.5</v>
      </c>
      <c r="K1686" s="197" t="e">
        <f>VLOOKUP(J1686,'[3]Item List (3)'!A$1:B$110000,2,FALSE)</f>
        <v>#N/A</v>
      </c>
      <c r="L1686" s="105"/>
      <c r="M1686" s="198" t="str">
        <f>IF((LEFT(J1686))="2",$L$2,$J$2)</f>
        <v>IR</v>
      </c>
      <c r="N1686" s="153"/>
      <c r="O1686" s="199" t="str">
        <f t="shared" si="687"/>
        <v/>
      </c>
      <c r="P1686" s="153">
        <v>1</v>
      </c>
      <c r="Q1686" s="153"/>
      <c r="R1686" s="153"/>
      <c r="S1686" s="153"/>
      <c r="T1686" s="153"/>
      <c r="U1686" s="209">
        <f t="shared" si="693"/>
        <v>0</v>
      </c>
      <c r="V1686" s="153"/>
      <c r="W1686" s="153">
        <v>60</v>
      </c>
      <c r="X1686" s="153">
        <v>120</v>
      </c>
      <c r="Y1686" s="153"/>
      <c r="Z1686" s="153"/>
      <c r="AA1686" s="153"/>
      <c r="AB1686" s="153"/>
      <c r="AC1686" s="153"/>
      <c r="AD1686" s="153"/>
      <c r="AE1686" s="153"/>
      <c r="AF1686" s="153"/>
      <c r="AG1686" s="153"/>
      <c r="AH1686" s="153"/>
      <c r="AI1686" s="153"/>
      <c r="AJ1686" s="153"/>
      <c r="AK1686" s="153"/>
      <c r="AL1686" s="153"/>
      <c r="AM1686" s="153"/>
      <c r="AN1686" s="153"/>
      <c r="AO1686" s="153"/>
      <c r="AP1686" s="153"/>
      <c r="AQ1686" s="153"/>
      <c r="AR1686" s="153"/>
      <c r="AS1686" s="153"/>
      <c r="AT1686" s="153"/>
      <c r="AU1686" s="153"/>
      <c r="AV1686" s="153"/>
      <c r="AW1686" s="153"/>
      <c r="AX1686" s="153"/>
      <c r="AY1686" s="153"/>
      <c r="AZ1686" s="153"/>
      <c r="BA1686" s="153"/>
      <c r="BB1686" s="153"/>
      <c r="BC1686" s="153"/>
      <c r="BD1686" s="153"/>
      <c r="BE1686" s="153"/>
      <c r="BF1686" s="153"/>
      <c r="BG1686" s="223">
        <f t="shared" si="692"/>
        <v>180</v>
      </c>
      <c r="BH1686" s="224">
        <f t="shared" si="688"/>
        <v>3</v>
      </c>
      <c r="BI1686" s="225">
        <f t="shared" si="683"/>
        <v>0</v>
      </c>
      <c r="BJ1686" s="225">
        <f t="shared" si="684"/>
        <v>0</v>
      </c>
      <c r="BK1686" s="226">
        <f t="shared" si="685"/>
        <v>0</v>
      </c>
      <c r="BL1686" s="226">
        <f t="shared" si="686"/>
        <v>0</v>
      </c>
      <c r="BM1686" s="226">
        <f t="shared" si="689"/>
        <v>0</v>
      </c>
      <c r="BN1686" s="237">
        <f t="shared" si="694"/>
        <v>1</v>
      </c>
      <c r="BO1686" s="237">
        <f t="shared" si="695"/>
        <v>0</v>
      </c>
      <c r="BP1686" s="237">
        <f t="shared" si="696"/>
        <v>2</v>
      </c>
      <c r="BQ1686" s="238">
        <f t="shared" si="697"/>
        <v>0</v>
      </c>
      <c r="BR1686" s="140"/>
      <c r="BS1686" s="140"/>
      <c r="BT1686" s="140"/>
      <c r="BU1686" s="141"/>
      <c r="BV1686" s="140"/>
      <c r="BW1686" s="153">
        <f t="shared" si="690"/>
        <v>0</v>
      </c>
    </row>
    <row r="1687" s="129" customFormat="1" spans="1:75">
      <c r="A1687" s="170">
        <v>1742</v>
      </c>
      <c r="B1687" s="171">
        <v>46077</v>
      </c>
      <c r="C1687" s="153" t="s">
        <v>99</v>
      </c>
      <c r="D1687" s="130" t="str">
        <f t="shared" si="691"/>
        <v>FG</v>
      </c>
      <c r="E1687" s="172" t="s">
        <v>103</v>
      </c>
      <c r="F1687" s="172" t="s">
        <v>106</v>
      </c>
      <c r="G1687" s="173" t="s">
        <v>194</v>
      </c>
      <c r="H1687" s="173" t="s">
        <v>180</v>
      </c>
      <c r="I1687" s="173"/>
      <c r="J1687" s="105">
        <v>202052.5</v>
      </c>
      <c r="K1687" s="197" t="e">
        <f>VLOOKUP(J1687,'[3]Item List (3)'!A$1:B$110000,2,FALSE)</f>
        <v>#N/A</v>
      </c>
      <c r="L1687" s="105">
        <v>260205011</v>
      </c>
      <c r="M1687" s="198" t="str">
        <f>IF((LEFT(J1687))="2",$L$2,$J$2)</f>
        <v>OR</v>
      </c>
      <c r="N1687" s="153"/>
      <c r="O1687" s="199" t="str">
        <f t="shared" si="687"/>
        <v/>
      </c>
      <c r="P1687" s="153">
        <v>1</v>
      </c>
      <c r="Q1687" s="153">
        <v>983</v>
      </c>
      <c r="R1687" s="153"/>
      <c r="S1687" s="153"/>
      <c r="T1687" s="153"/>
      <c r="U1687" s="209">
        <f t="shared" si="693"/>
        <v>983</v>
      </c>
      <c r="V1687" s="153">
        <v>60</v>
      </c>
      <c r="W1687" s="153">
        <v>60</v>
      </c>
      <c r="X1687" s="153"/>
      <c r="Y1687" s="153"/>
      <c r="Z1687" s="153"/>
      <c r="AA1687" s="153"/>
      <c r="AB1687" s="153"/>
      <c r="AC1687" s="153"/>
      <c r="AD1687" s="153"/>
      <c r="AE1687" s="153"/>
      <c r="AF1687" s="153"/>
      <c r="AG1687" s="153"/>
      <c r="AH1687" s="153"/>
      <c r="AI1687" s="153"/>
      <c r="AJ1687" s="153"/>
      <c r="AK1687" s="153"/>
      <c r="AL1687" s="153"/>
      <c r="AM1687" s="153"/>
      <c r="AN1687" s="153"/>
      <c r="AO1687" s="153"/>
      <c r="AP1687" s="153"/>
      <c r="AQ1687" s="153"/>
      <c r="AR1687" s="153"/>
      <c r="AS1687" s="153"/>
      <c r="AT1687" s="153"/>
      <c r="AU1687" s="153"/>
      <c r="AV1687" s="153"/>
      <c r="AW1687" s="153"/>
      <c r="AX1687" s="153"/>
      <c r="AY1687" s="153"/>
      <c r="AZ1687" s="153"/>
      <c r="BA1687" s="153"/>
      <c r="BB1687" s="153"/>
      <c r="BC1687" s="153"/>
      <c r="BD1687" s="153"/>
      <c r="BE1687" s="153"/>
      <c r="BF1687" s="153"/>
      <c r="BG1687" s="223">
        <f t="shared" si="692"/>
        <v>120</v>
      </c>
      <c r="BH1687" s="224">
        <f t="shared" si="688"/>
        <v>2</v>
      </c>
      <c r="BI1687" s="225">
        <f t="shared" si="683"/>
        <v>1</v>
      </c>
      <c r="BJ1687" s="225">
        <f t="shared" si="684"/>
        <v>50</v>
      </c>
      <c r="BK1687" s="226">
        <f t="shared" si="685"/>
        <v>0</v>
      </c>
      <c r="BL1687" s="226">
        <f t="shared" si="686"/>
        <v>100</v>
      </c>
      <c r="BM1687" s="226">
        <f t="shared" si="689"/>
        <v>0</v>
      </c>
      <c r="BN1687" s="237">
        <f t="shared" si="694"/>
        <v>1</v>
      </c>
      <c r="BO1687" s="237">
        <f t="shared" si="695"/>
        <v>0</v>
      </c>
      <c r="BP1687" s="237">
        <f t="shared" si="696"/>
        <v>0</v>
      </c>
      <c r="BQ1687" s="238">
        <f t="shared" si="697"/>
        <v>0</v>
      </c>
      <c r="BR1687" s="140"/>
      <c r="BS1687" s="140"/>
      <c r="BT1687" s="140"/>
      <c r="BU1687" s="141"/>
      <c r="BV1687" s="140"/>
      <c r="BW1687" s="153">
        <f t="shared" si="690"/>
        <v>983</v>
      </c>
    </row>
    <row r="1688" s="129" customFormat="1" spans="1:75">
      <c r="A1688" s="170">
        <v>1743</v>
      </c>
      <c r="B1688" s="171">
        <v>46077</v>
      </c>
      <c r="C1688" s="153" t="s">
        <v>97</v>
      </c>
      <c r="D1688" s="130" t="str">
        <f t="shared" si="691"/>
        <v>CG</v>
      </c>
      <c r="E1688" s="172" t="s">
        <v>109</v>
      </c>
      <c r="F1688" s="172"/>
      <c r="G1688" s="173"/>
      <c r="H1688" s="173"/>
      <c r="I1688" s="173"/>
      <c r="J1688" s="105"/>
      <c r="K1688" s="197" t="e">
        <f>VLOOKUP(J1688,'[3]Item List (3)'!A$1:B$110000,2,FALSE)</f>
        <v>#N/A</v>
      </c>
      <c r="L1688" s="105"/>
      <c r="M1688" s="198" t="str">
        <f>IF((LEFT(J1688))="2",$L$2,$J$2)</f>
        <v>IR</v>
      </c>
      <c r="N1688" s="153"/>
      <c r="O1688" s="199" t="str">
        <f t="shared" si="687"/>
        <v/>
      </c>
      <c r="P1688" s="153"/>
      <c r="Q1688" s="153"/>
      <c r="R1688" s="153"/>
      <c r="S1688" s="153"/>
      <c r="T1688" s="153"/>
      <c r="U1688" s="209">
        <f t="shared" si="693"/>
        <v>0</v>
      </c>
      <c r="V1688" s="153"/>
      <c r="W1688" s="153"/>
      <c r="X1688" s="153"/>
      <c r="Y1688" s="153"/>
      <c r="Z1688" s="153"/>
      <c r="AA1688" s="153"/>
      <c r="AB1688" s="153"/>
      <c r="AC1688" s="153"/>
      <c r="AD1688" s="153"/>
      <c r="AE1688" s="153"/>
      <c r="AF1688" s="153"/>
      <c r="AG1688" s="153"/>
      <c r="AH1688" s="153"/>
      <c r="AI1688" s="153"/>
      <c r="AJ1688" s="153"/>
      <c r="AK1688" s="153"/>
      <c r="AL1688" s="153"/>
      <c r="AM1688" s="153"/>
      <c r="AN1688" s="153"/>
      <c r="AO1688" s="153"/>
      <c r="AP1688" s="153"/>
      <c r="AQ1688" s="153"/>
      <c r="AR1688" s="153"/>
      <c r="AS1688" s="153"/>
      <c r="AT1688" s="153"/>
      <c r="AU1688" s="153"/>
      <c r="AV1688" s="153"/>
      <c r="AW1688" s="153"/>
      <c r="AX1688" s="153"/>
      <c r="AY1688" s="153"/>
      <c r="AZ1688" s="153"/>
      <c r="BA1688" s="153"/>
      <c r="BB1688" s="153"/>
      <c r="BC1688" s="153"/>
      <c r="BD1688" s="153"/>
      <c r="BE1688" s="153"/>
      <c r="BF1688" s="153">
        <v>480</v>
      </c>
      <c r="BG1688" s="223">
        <f t="shared" si="692"/>
        <v>480</v>
      </c>
      <c r="BH1688" s="224">
        <f t="shared" si="688"/>
        <v>8</v>
      </c>
      <c r="BI1688" s="225">
        <f t="shared" si="683"/>
        <v>0</v>
      </c>
      <c r="BJ1688" s="225">
        <f t="shared" si="684"/>
        <v>0</v>
      </c>
      <c r="BK1688" s="226">
        <f t="shared" si="685"/>
        <v>0</v>
      </c>
      <c r="BL1688" s="226">
        <f t="shared" si="686"/>
        <v>0</v>
      </c>
      <c r="BM1688" s="226">
        <f t="shared" si="689"/>
        <v>0</v>
      </c>
      <c r="BN1688" s="237">
        <f t="shared" si="694"/>
        <v>8</v>
      </c>
      <c r="BO1688" s="237">
        <f t="shared" si="695"/>
        <v>0</v>
      </c>
      <c r="BP1688" s="237">
        <f t="shared" si="696"/>
        <v>0</v>
      </c>
      <c r="BQ1688" s="238">
        <f t="shared" si="697"/>
        <v>0</v>
      </c>
      <c r="BR1688" s="140"/>
      <c r="BS1688" s="140"/>
      <c r="BT1688" s="140"/>
      <c r="BU1688" s="141"/>
      <c r="BV1688" s="140"/>
      <c r="BW1688" s="153">
        <f t="shared" si="690"/>
        <v>0</v>
      </c>
    </row>
    <row r="1689" s="129" customFormat="1" spans="1:75">
      <c r="A1689" s="170">
        <v>1744</v>
      </c>
      <c r="B1689" s="171">
        <v>46077</v>
      </c>
      <c r="C1689" s="153" t="s">
        <v>99</v>
      </c>
      <c r="D1689" s="130" t="str">
        <f t="shared" si="691"/>
        <v>CG</v>
      </c>
      <c r="E1689" s="172" t="s">
        <v>109</v>
      </c>
      <c r="F1689" s="172"/>
      <c r="G1689" s="173"/>
      <c r="H1689" s="173"/>
      <c r="I1689" s="173"/>
      <c r="J1689" s="105"/>
      <c r="K1689" s="197" t="e">
        <f>VLOOKUP(J1689,'[3]Item List (3)'!A$1:B$110000,2,FALSE)</f>
        <v>#N/A</v>
      </c>
      <c r="L1689" s="105"/>
      <c r="M1689" s="198" t="str">
        <f>IF((LEFT(J1689))="2",$L$2,$J$2)</f>
        <v>IR</v>
      </c>
      <c r="N1689" s="153"/>
      <c r="O1689" s="199" t="str">
        <f t="shared" si="687"/>
        <v/>
      </c>
      <c r="P1689" s="153"/>
      <c r="Q1689" s="153"/>
      <c r="R1689" s="153"/>
      <c r="S1689" s="153"/>
      <c r="T1689" s="153"/>
      <c r="U1689" s="209">
        <f t="shared" si="693"/>
        <v>0</v>
      </c>
      <c r="V1689" s="153"/>
      <c r="W1689" s="153"/>
      <c r="X1689" s="153"/>
      <c r="Y1689" s="153"/>
      <c r="Z1689" s="153"/>
      <c r="AA1689" s="153"/>
      <c r="AB1689" s="153"/>
      <c r="AC1689" s="153"/>
      <c r="AD1689" s="153"/>
      <c r="AE1689" s="153"/>
      <c r="AF1689" s="153"/>
      <c r="AG1689" s="153"/>
      <c r="AH1689" s="153"/>
      <c r="AI1689" s="153"/>
      <c r="AJ1689" s="153"/>
      <c r="AK1689" s="153"/>
      <c r="AL1689" s="153"/>
      <c r="AM1689" s="153"/>
      <c r="AN1689" s="153"/>
      <c r="AO1689" s="153"/>
      <c r="AP1689" s="153"/>
      <c r="AQ1689" s="153"/>
      <c r="AR1689" s="153"/>
      <c r="AS1689" s="153"/>
      <c r="AT1689" s="153"/>
      <c r="AU1689" s="153"/>
      <c r="AV1689" s="153"/>
      <c r="AW1689" s="153"/>
      <c r="AX1689" s="153"/>
      <c r="AY1689" s="153"/>
      <c r="AZ1689" s="153"/>
      <c r="BA1689" s="153"/>
      <c r="BB1689" s="153"/>
      <c r="BC1689" s="153"/>
      <c r="BD1689" s="153"/>
      <c r="BE1689" s="153"/>
      <c r="BF1689" s="153">
        <v>480</v>
      </c>
      <c r="BG1689" s="223">
        <f t="shared" si="692"/>
        <v>480</v>
      </c>
      <c r="BH1689" s="224">
        <f t="shared" si="688"/>
        <v>8</v>
      </c>
      <c r="BI1689" s="225">
        <f t="shared" ref="BI1689:BI1706" si="698">IFERROR(BH1689-SUM(W1689:BF1689)/60,0)</f>
        <v>0</v>
      </c>
      <c r="BJ1689" s="225">
        <f t="shared" ref="BJ1689:BJ1706" si="699">IFERROR(BI1689/BH1689*100,0)</f>
        <v>0</v>
      </c>
      <c r="BK1689" s="226">
        <f t="shared" ref="BK1689:BK1706" si="700">IFERROR(((U1689*N1689)/(BI1689*3600)*100),0)</f>
        <v>0</v>
      </c>
      <c r="BL1689" s="226">
        <f t="shared" ref="BL1689:BL1706" si="701">IFERROR(((U1689-(R1689+S1689+T1689))/U1689*100),0)</f>
        <v>0</v>
      </c>
      <c r="BM1689" s="226">
        <f t="shared" si="689"/>
        <v>0</v>
      </c>
      <c r="BN1689" s="237">
        <f t="shared" si="694"/>
        <v>8</v>
      </c>
      <c r="BO1689" s="237">
        <f t="shared" si="695"/>
        <v>0</v>
      </c>
      <c r="BP1689" s="237">
        <f t="shared" si="696"/>
        <v>0</v>
      </c>
      <c r="BQ1689" s="238">
        <f t="shared" si="697"/>
        <v>0</v>
      </c>
      <c r="BR1689" s="140"/>
      <c r="BS1689" s="140"/>
      <c r="BT1689" s="140"/>
      <c r="BU1689" s="141"/>
      <c r="BV1689" s="140"/>
      <c r="BW1689" s="153">
        <f t="shared" si="690"/>
        <v>0</v>
      </c>
    </row>
    <row r="1690" s="129" customFormat="1" spans="1:75">
      <c r="A1690" s="170">
        <v>1745</v>
      </c>
      <c r="B1690" s="171">
        <v>46077</v>
      </c>
      <c r="C1690" s="153" t="s">
        <v>97</v>
      </c>
      <c r="D1690" s="130" t="str">
        <f t="shared" si="691"/>
        <v>CG</v>
      </c>
      <c r="E1690" s="172" t="s">
        <v>110</v>
      </c>
      <c r="F1690" s="172" t="s">
        <v>114</v>
      </c>
      <c r="G1690" s="173" t="s">
        <v>115</v>
      </c>
      <c r="H1690" s="173" t="s">
        <v>116</v>
      </c>
      <c r="I1690" s="173" t="s">
        <v>192</v>
      </c>
      <c r="J1690" s="105">
        <v>208293</v>
      </c>
      <c r="K1690" s="197" t="str">
        <f>VLOOKUP(J1690,'[3]Item List (3)'!A$1:B$110000,2,FALSE)</f>
        <v>OR.210 YY2</v>
      </c>
      <c r="L1690" s="105">
        <v>251204002</v>
      </c>
      <c r="M1690" s="198" t="str">
        <f>IF((LEFT(J1690))="2",$L$2,$J$2)</f>
        <v>OR</v>
      </c>
      <c r="N1690" s="153"/>
      <c r="O1690" s="199" t="str">
        <f t="shared" si="687"/>
        <v/>
      </c>
      <c r="P1690" s="153">
        <v>1</v>
      </c>
      <c r="Q1690" s="153">
        <v>4605</v>
      </c>
      <c r="R1690" s="153"/>
      <c r="S1690" s="153"/>
      <c r="T1690" s="153"/>
      <c r="U1690" s="209">
        <f t="shared" si="693"/>
        <v>4605</v>
      </c>
      <c r="V1690" s="153">
        <v>225</v>
      </c>
      <c r="W1690" s="153"/>
      <c r="X1690" s="153">
        <v>30</v>
      </c>
      <c r="Y1690" s="153"/>
      <c r="Z1690" s="153"/>
      <c r="AA1690" s="153"/>
      <c r="AB1690" s="153"/>
      <c r="AC1690" s="153"/>
      <c r="AD1690" s="153"/>
      <c r="AE1690" s="153"/>
      <c r="AF1690" s="153"/>
      <c r="AG1690" s="153"/>
      <c r="AH1690" s="153"/>
      <c r="AI1690" s="153"/>
      <c r="AJ1690" s="153"/>
      <c r="AK1690" s="153"/>
      <c r="AL1690" s="153"/>
      <c r="AM1690" s="153"/>
      <c r="AN1690" s="153"/>
      <c r="AO1690" s="153"/>
      <c r="AP1690" s="153"/>
      <c r="AQ1690" s="153">
        <v>60</v>
      </c>
      <c r="AR1690" s="153"/>
      <c r="AS1690" s="153"/>
      <c r="AT1690" s="153"/>
      <c r="AU1690" s="153"/>
      <c r="AV1690" s="153"/>
      <c r="AW1690" s="153"/>
      <c r="AX1690" s="153"/>
      <c r="AY1690" s="153"/>
      <c r="AZ1690" s="153">
        <v>45</v>
      </c>
      <c r="BA1690" s="153"/>
      <c r="BB1690" s="153"/>
      <c r="BC1690" s="153"/>
      <c r="BD1690" s="153"/>
      <c r="BE1690" s="153"/>
      <c r="BF1690" s="153"/>
      <c r="BG1690" s="223">
        <f t="shared" si="692"/>
        <v>360</v>
      </c>
      <c r="BH1690" s="224">
        <f t="shared" si="688"/>
        <v>6</v>
      </c>
      <c r="BI1690" s="225">
        <f t="shared" si="698"/>
        <v>3.75</v>
      </c>
      <c r="BJ1690" s="225">
        <f t="shared" si="699"/>
        <v>62.5</v>
      </c>
      <c r="BK1690" s="226">
        <f t="shared" si="700"/>
        <v>0</v>
      </c>
      <c r="BL1690" s="226">
        <f t="shared" si="701"/>
        <v>100</v>
      </c>
      <c r="BM1690" s="226">
        <f t="shared" si="689"/>
        <v>0</v>
      </c>
      <c r="BN1690" s="237">
        <f t="shared" si="694"/>
        <v>0</v>
      </c>
      <c r="BO1690" s="237">
        <f t="shared" si="695"/>
        <v>0</v>
      </c>
      <c r="BP1690" s="237">
        <f t="shared" si="696"/>
        <v>2.25</v>
      </c>
      <c r="BQ1690" s="238">
        <f t="shared" si="697"/>
        <v>0</v>
      </c>
      <c r="BR1690" s="140"/>
      <c r="BS1690" s="140"/>
      <c r="BT1690" s="140"/>
      <c r="BU1690" s="141"/>
      <c r="BV1690" s="140"/>
      <c r="BW1690" s="153">
        <f t="shared" si="690"/>
        <v>4605</v>
      </c>
    </row>
    <row r="1691" s="129" customFormat="1" spans="1:75">
      <c r="A1691" s="170">
        <v>1746</v>
      </c>
      <c r="B1691" s="171">
        <v>46077</v>
      </c>
      <c r="C1691" s="153" t="s">
        <v>97</v>
      </c>
      <c r="D1691" s="130" t="str">
        <f t="shared" si="691"/>
        <v>CG</v>
      </c>
      <c r="E1691" s="172" t="s">
        <v>110</v>
      </c>
      <c r="F1691" s="172" t="s">
        <v>114</v>
      </c>
      <c r="G1691" s="173" t="s">
        <v>115</v>
      </c>
      <c r="H1691" s="173" t="s">
        <v>116</v>
      </c>
      <c r="I1691" s="173" t="s">
        <v>192</v>
      </c>
      <c r="J1691" s="105">
        <v>208299</v>
      </c>
      <c r="K1691" s="197" t="str">
        <f>VLOOKUP(J1691,'[3]Item List (3)'!A$1:B$110000,2,FALSE)</f>
        <v>OR.9916 </v>
      </c>
      <c r="L1691" s="105"/>
      <c r="M1691" s="198" t="str">
        <f>IF((LEFT(J1691))="2",$L$2,$J$2)</f>
        <v>OR</v>
      </c>
      <c r="N1691" s="153"/>
      <c r="O1691" s="199" t="str">
        <f t="shared" si="687"/>
        <v/>
      </c>
      <c r="P1691" s="153"/>
      <c r="Q1691" s="153"/>
      <c r="R1691" s="153"/>
      <c r="S1691" s="153"/>
      <c r="T1691" s="153"/>
      <c r="U1691" s="209">
        <f t="shared" si="693"/>
        <v>0</v>
      </c>
      <c r="V1691" s="153"/>
      <c r="W1691" s="153">
        <v>120</v>
      </c>
      <c r="X1691" s="153"/>
      <c r="Y1691" s="153"/>
      <c r="Z1691" s="153"/>
      <c r="AA1691" s="153"/>
      <c r="AB1691" s="153"/>
      <c r="AC1691" s="153"/>
      <c r="AD1691" s="153"/>
      <c r="AE1691" s="153"/>
      <c r="AF1691" s="153"/>
      <c r="AG1691" s="153"/>
      <c r="AH1691" s="153"/>
      <c r="AI1691" s="153"/>
      <c r="AJ1691" s="153"/>
      <c r="AK1691" s="153"/>
      <c r="AL1691" s="153"/>
      <c r="AM1691" s="153"/>
      <c r="AN1691" s="153"/>
      <c r="AO1691" s="153"/>
      <c r="AP1691" s="153"/>
      <c r="AQ1691" s="153"/>
      <c r="AR1691" s="153"/>
      <c r="AS1691" s="153"/>
      <c r="AT1691" s="153"/>
      <c r="AU1691" s="153"/>
      <c r="AV1691" s="153"/>
      <c r="AW1691" s="153"/>
      <c r="AX1691" s="153"/>
      <c r="AY1691" s="153"/>
      <c r="AZ1691" s="153"/>
      <c r="BA1691" s="153"/>
      <c r="BB1691" s="153"/>
      <c r="BC1691" s="153"/>
      <c r="BD1691" s="153"/>
      <c r="BE1691" s="153"/>
      <c r="BF1691" s="153"/>
      <c r="BG1691" s="223">
        <f t="shared" si="692"/>
        <v>120</v>
      </c>
      <c r="BH1691" s="224">
        <f t="shared" si="688"/>
        <v>2</v>
      </c>
      <c r="BI1691" s="225">
        <f t="shared" si="698"/>
        <v>0</v>
      </c>
      <c r="BJ1691" s="225">
        <f t="shared" si="699"/>
        <v>0</v>
      </c>
      <c r="BK1691" s="226">
        <f t="shared" si="700"/>
        <v>0</v>
      </c>
      <c r="BL1691" s="226">
        <f t="shared" si="701"/>
        <v>0</v>
      </c>
      <c r="BM1691" s="226">
        <f t="shared" si="689"/>
        <v>0</v>
      </c>
      <c r="BN1691" s="237">
        <f t="shared" si="694"/>
        <v>2</v>
      </c>
      <c r="BO1691" s="237">
        <f t="shared" si="695"/>
        <v>0</v>
      </c>
      <c r="BP1691" s="237">
        <f t="shared" si="696"/>
        <v>0</v>
      </c>
      <c r="BQ1691" s="238">
        <f t="shared" si="697"/>
        <v>0</v>
      </c>
      <c r="BR1691" s="140"/>
      <c r="BS1691" s="140"/>
      <c r="BT1691" s="140"/>
      <c r="BU1691" s="141"/>
      <c r="BV1691" s="140"/>
      <c r="BW1691" s="153">
        <f t="shared" si="690"/>
        <v>0</v>
      </c>
    </row>
    <row r="1692" s="129" customFormat="1" spans="1:75">
      <c r="A1692" s="170">
        <v>1747</v>
      </c>
      <c r="B1692" s="171">
        <v>46077</v>
      </c>
      <c r="C1692" s="153" t="s">
        <v>99</v>
      </c>
      <c r="D1692" s="130" t="str">
        <f t="shared" si="691"/>
        <v>CG</v>
      </c>
      <c r="E1692" s="172" t="s">
        <v>110</v>
      </c>
      <c r="F1692" s="172" t="s">
        <v>114</v>
      </c>
      <c r="G1692" s="173" t="s">
        <v>115</v>
      </c>
      <c r="H1692" s="173" t="s">
        <v>191</v>
      </c>
      <c r="I1692" s="173" t="s">
        <v>224</v>
      </c>
      <c r="J1692" s="105">
        <v>208299</v>
      </c>
      <c r="K1692" s="197" t="str">
        <f>VLOOKUP(J1692,'[3]Item List (3)'!A$1:B$110000,2,FALSE)</f>
        <v>OR.9916 </v>
      </c>
      <c r="L1692" s="105">
        <v>260107019</v>
      </c>
      <c r="M1692" s="198" t="str">
        <f>IF((LEFT(J1692))="2",$L$2,$J$2)</f>
        <v>OR</v>
      </c>
      <c r="N1692" s="153"/>
      <c r="O1692" s="199" t="str">
        <f t="shared" si="687"/>
        <v/>
      </c>
      <c r="P1692" s="153">
        <v>1</v>
      </c>
      <c r="Q1692" s="153">
        <v>13295</v>
      </c>
      <c r="R1692" s="153"/>
      <c r="S1692" s="153"/>
      <c r="T1692" s="153"/>
      <c r="U1692" s="209">
        <f t="shared" si="693"/>
        <v>13295</v>
      </c>
      <c r="V1692" s="153">
        <v>195</v>
      </c>
      <c r="W1692" s="153"/>
      <c r="X1692" s="153"/>
      <c r="Y1692" s="153"/>
      <c r="Z1692" s="153"/>
      <c r="AA1692" s="153"/>
      <c r="AB1692" s="153"/>
      <c r="AC1692" s="153"/>
      <c r="AD1692" s="153"/>
      <c r="AE1692" s="153"/>
      <c r="AF1692" s="153"/>
      <c r="AG1692" s="153"/>
      <c r="AH1692" s="153"/>
      <c r="AI1692" s="153"/>
      <c r="AJ1692" s="153"/>
      <c r="AK1692" s="153"/>
      <c r="AL1692" s="153"/>
      <c r="AM1692" s="153"/>
      <c r="AN1692" s="153"/>
      <c r="AO1692" s="153"/>
      <c r="AP1692" s="153"/>
      <c r="AQ1692" s="153">
        <v>45</v>
      </c>
      <c r="AR1692" s="153"/>
      <c r="AS1692" s="153"/>
      <c r="AT1692" s="153"/>
      <c r="AU1692" s="153"/>
      <c r="AV1692" s="153"/>
      <c r="AW1692" s="153"/>
      <c r="AX1692" s="153"/>
      <c r="AY1692" s="153"/>
      <c r="AZ1692" s="153"/>
      <c r="BA1692" s="153"/>
      <c r="BB1692" s="153"/>
      <c r="BC1692" s="153">
        <v>60</v>
      </c>
      <c r="BD1692" s="153"/>
      <c r="BE1692" s="153"/>
      <c r="BF1692" s="153"/>
      <c r="BG1692" s="223">
        <f t="shared" si="692"/>
        <v>300</v>
      </c>
      <c r="BH1692" s="224">
        <f t="shared" si="688"/>
        <v>5</v>
      </c>
      <c r="BI1692" s="225">
        <f t="shared" si="698"/>
        <v>3.25</v>
      </c>
      <c r="BJ1692" s="225">
        <f t="shared" si="699"/>
        <v>65</v>
      </c>
      <c r="BK1692" s="226">
        <f t="shared" si="700"/>
        <v>0</v>
      </c>
      <c r="BL1692" s="226">
        <f t="shared" si="701"/>
        <v>100</v>
      </c>
      <c r="BM1692" s="226">
        <f t="shared" si="689"/>
        <v>0</v>
      </c>
      <c r="BN1692" s="237">
        <f t="shared" si="694"/>
        <v>0</v>
      </c>
      <c r="BO1692" s="237">
        <f t="shared" si="695"/>
        <v>0</v>
      </c>
      <c r="BP1692" s="237">
        <f t="shared" si="696"/>
        <v>1.75</v>
      </c>
      <c r="BQ1692" s="238">
        <f t="shared" si="697"/>
        <v>0</v>
      </c>
      <c r="BR1692" s="140"/>
      <c r="BS1692" s="140"/>
      <c r="BT1692" s="140"/>
      <c r="BU1692" s="141"/>
      <c r="BV1692" s="140"/>
      <c r="BW1692" s="153">
        <f t="shared" si="690"/>
        <v>13295</v>
      </c>
    </row>
    <row r="1693" s="129" customFormat="1" spans="1:75">
      <c r="A1693" s="170">
        <v>1748</v>
      </c>
      <c r="B1693" s="171">
        <v>46077</v>
      </c>
      <c r="C1693" s="153" t="s">
        <v>99</v>
      </c>
      <c r="D1693" s="130" t="str">
        <f t="shared" si="691"/>
        <v>CG</v>
      </c>
      <c r="E1693" s="172" t="s">
        <v>110</v>
      </c>
      <c r="F1693" s="172" t="s">
        <v>114</v>
      </c>
      <c r="G1693" s="173" t="s">
        <v>115</v>
      </c>
      <c r="H1693" s="173" t="s">
        <v>191</v>
      </c>
      <c r="I1693" s="173" t="s">
        <v>224</v>
      </c>
      <c r="J1693" s="105">
        <v>200827.1</v>
      </c>
      <c r="K1693" s="197" t="str">
        <f>VLOOKUP(J1693,'[3]Item List (3)'!A$1:B$110000,2,FALSE)</f>
        <v>MNA.OR 4020 </v>
      </c>
      <c r="L1693" s="105"/>
      <c r="M1693" s="198" t="str">
        <f>IF((LEFT(J1693))="2",$L$2,$J$2)</f>
        <v>OR</v>
      </c>
      <c r="N1693" s="153"/>
      <c r="O1693" s="199" t="str">
        <f t="shared" si="687"/>
        <v/>
      </c>
      <c r="P1693" s="153">
        <v>1</v>
      </c>
      <c r="Q1693" s="153">
        <v>2035</v>
      </c>
      <c r="R1693" s="153"/>
      <c r="S1693" s="153"/>
      <c r="T1693" s="153"/>
      <c r="U1693" s="209">
        <f t="shared" si="693"/>
        <v>2035</v>
      </c>
      <c r="V1693" s="153">
        <v>60</v>
      </c>
      <c r="W1693" s="153">
        <v>120</v>
      </c>
      <c r="X1693" s="153"/>
      <c r="Y1693" s="153"/>
      <c r="Z1693" s="153"/>
      <c r="AA1693" s="153"/>
      <c r="AB1693" s="153"/>
      <c r="AC1693" s="153"/>
      <c r="AD1693" s="153"/>
      <c r="AE1693" s="153"/>
      <c r="AF1693" s="153"/>
      <c r="AG1693" s="153"/>
      <c r="AH1693" s="153"/>
      <c r="AI1693" s="153"/>
      <c r="AJ1693" s="153"/>
      <c r="AK1693" s="153"/>
      <c r="AL1693" s="153"/>
      <c r="AM1693" s="153"/>
      <c r="AN1693" s="153"/>
      <c r="AO1693" s="153"/>
      <c r="AP1693" s="153"/>
      <c r="AQ1693" s="153"/>
      <c r="AR1693" s="153"/>
      <c r="AS1693" s="153"/>
      <c r="AT1693" s="153"/>
      <c r="AU1693" s="153"/>
      <c r="AV1693" s="153"/>
      <c r="AW1693" s="153"/>
      <c r="AX1693" s="153"/>
      <c r="AY1693" s="153"/>
      <c r="AZ1693" s="153"/>
      <c r="BA1693" s="153"/>
      <c r="BB1693" s="153"/>
      <c r="BC1693" s="153"/>
      <c r="BD1693" s="153"/>
      <c r="BE1693" s="153"/>
      <c r="BF1693" s="153"/>
      <c r="BG1693" s="223">
        <f t="shared" si="692"/>
        <v>180</v>
      </c>
      <c r="BH1693" s="224">
        <f t="shared" si="688"/>
        <v>3</v>
      </c>
      <c r="BI1693" s="225">
        <f t="shared" si="698"/>
        <v>1</v>
      </c>
      <c r="BJ1693" s="225">
        <f t="shared" si="699"/>
        <v>33.3333333333333</v>
      </c>
      <c r="BK1693" s="226">
        <f t="shared" si="700"/>
        <v>0</v>
      </c>
      <c r="BL1693" s="226">
        <f t="shared" si="701"/>
        <v>100</v>
      </c>
      <c r="BM1693" s="226">
        <f t="shared" si="689"/>
        <v>0</v>
      </c>
      <c r="BN1693" s="237">
        <f t="shared" si="694"/>
        <v>2</v>
      </c>
      <c r="BO1693" s="237">
        <f t="shared" si="695"/>
        <v>0</v>
      </c>
      <c r="BP1693" s="237">
        <f t="shared" si="696"/>
        <v>0</v>
      </c>
      <c r="BQ1693" s="238">
        <f t="shared" si="697"/>
        <v>0</v>
      </c>
      <c r="BR1693" s="140"/>
      <c r="BS1693" s="140"/>
      <c r="BT1693" s="140"/>
      <c r="BU1693" s="141"/>
      <c r="BV1693" s="140"/>
      <c r="BW1693" s="153">
        <f t="shared" si="690"/>
        <v>2035</v>
      </c>
    </row>
    <row r="1694" s="129" customFormat="1" spans="1:75">
      <c r="A1694" s="170">
        <v>1749</v>
      </c>
      <c r="B1694" s="171">
        <v>46077</v>
      </c>
      <c r="C1694" s="153" t="s">
        <v>97</v>
      </c>
      <c r="D1694" s="130" t="str">
        <f t="shared" si="691"/>
        <v>CG</v>
      </c>
      <c r="E1694" s="172" t="s">
        <v>118</v>
      </c>
      <c r="F1694" s="172" t="s">
        <v>111</v>
      </c>
      <c r="G1694" s="173" t="s">
        <v>190</v>
      </c>
      <c r="H1694" s="173" t="s">
        <v>116</v>
      </c>
      <c r="I1694" s="173" t="s">
        <v>171</v>
      </c>
      <c r="J1694" s="105">
        <v>100299.14</v>
      </c>
      <c r="K1694" s="197" t="str">
        <f>VLOOKUP(J1694,'[3]Item List (3)'!A$1:B$110000,2,FALSE)</f>
        <v>IR. 9913 C</v>
      </c>
      <c r="L1694" s="105">
        <v>260203020</v>
      </c>
      <c r="M1694" s="198" t="str">
        <f>IF((LEFT(J1694))="2",$L$2,$J$2)</f>
        <v>IR</v>
      </c>
      <c r="N1694" s="153"/>
      <c r="O1694" s="199" t="str">
        <f t="shared" si="687"/>
        <v/>
      </c>
      <c r="P1694" s="153">
        <v>2</v>
      </c>
      <c r="Q1694" s="153">
        <v>7500</v>
      </c>
      <c r="R1694" s="153"/>
      <c r="S1694" s="153"/>
      <c r="T1694" s="153"/>
      <c r="U1694" s="209">
        <f t="shared" si="693"/>
        <v>7500</v>
      </c>
      <c r="V1694" s="153">
        <v>270</v>
      </c>
      <c r="W1694" s="153">
        <v>120</v>
      </c>
      <c r="X1694" s="153"/>
      <c r="Y1694" s="153"/>
      <c r="Z1694" s="153"/>
      <c r="AA1694" s="153"/>
      <c r="AB1694" s="153"/>
      <c r="AC1694" s="153"/>
      <c r="AD1694" s="153"/>
      <c r="AE1694" s="153"/>
      <c r="AF1694" s="153"/>
      <c r="AG1694" s="153"/>
      <c r="AH1694" s="153"/>
      <c r="AI1694" s="153"/>
      <c r="AJ1694" s="153"/>
      <c r="AK1694" s="153"/>
      <c r="AL1694" s="153"/>
      <c r="AM1694" s="153"/>
      <c r="AN1694" s="153"/>
      <c r="AO1694" s="153"/>
      <c r="AP1694" s="153"/>
      <c r="AQ1694" s="153">
        <v>45</v>
      </c>
      <c r="AR1694" s="153">
        <v>60</v>
      </c>
      <c r="AS1694" s="153"/>
      <c r="AT1694" s="153"/>
      <c r="AU1694" s="153"/>
      <c r="AV1694" s="153"/>
      <c r="AW1694" s="153"/>
      <c r="AX1694" s="153"/>
      <c r="AY1694" s="153"/>
      <c r="AZ1694" s="153">
        <v>45</v>
      </c>
      <c r="BA1694" s="153"/>
      <c r="BB1694" s="153"/>
      <c r="BC1694" s="153"/>
      <c r="BD1694" s="153"/>
      <c r="BE1694" s="153"/>
      <c r="BF1694" s="153"/>
      <c r="BG1694" s="223">
        <f t="shared" si="692"/>
        <v>540</v>
      </c>
      <c r="BH1694" s="224">
        <f t="shared" si="688"/>
        <v>9</v>
      </c>
      <c r="BI1694" s="225">
        <f t="shared" si="698"/>
        <v>4.5</v>
      </c>
      <c r="BJ1694" s="225">
        <f t="shared" si="699"/>
        <v>50</v>
      </c>
      <c r="BK1694" s="226">
        <f t="shared" si="700"/>
        <v>0</v>
      </c>
      <c r="BL1694" s="226">
        <f t="shared" si="701"/>
        <v>100</v>
      </c>
      <c r="BM1694" s="226">
        <f t="shared" si="689"/>
        <v>0</v>
      </c>
      <c r="BN1694" s="237">
        <f t="shared" si="694"/>
        <v>2</v>
      </c>
      <c r="BO1694" s="237">
        <f t="shared" si="695"/>
        <v>0</v>
      </c>
      <c r="BP1694" s="237">
        <f t="shared" si="696"/>
        <v>2.5</v>
      </c>
      <c r="BQ1694" s="238">
        <f t="shared" si="697"/>
        <v>0</v>
      </c>
      <c r="BR1694" s="140"/>
      <c r="BS1694" s="140"/>
      <c r="BT1694" s="140"/>
      <c r="BU1694" s="141"/>
      <c r="BV1694" s="140"/>
      <c r="BW1694" s="153">
        <f t="shared" si="690"/>
        <v>15000</v>
      </c>
    </row>
    <row r="1695" s="129" customFormat="1" spans="1:75">
      <c r="A1695" s="170">
        <v>1750</v>
      </c>
      <c r="B1695" s="171">
        <v>46077</v>
      </c>
      <c r="C1695" s="153" t="s">
        <v>99</v>
      </c>
      <c r="D1695" s="130" t="str">
        <f t="shared" si="691"/>
        <v>CG</v>
      </c>
      <c r="E1695" s="172" t="s">
        <v>118</v>
      </c>
      <c r="F1695" s="172" t="s">
        <v>114</v>
      </c>
      <c r="G1695" s="173" t="s">
        <v>112</v>
      </c>
      <c r="H1695" s="173" t="s">
        <v>190</v>
      </c>
      <c r="I1695" s="173" t="s">
        <v>203</v>
      </c>
      <c r="J1695" s="105">
        <v>100299.14</v>
      </c>
      <c r="K1695" s="197" t="str">
        <f>VLOOKUP(J1695,'[3]Item List (3)'!A$1:B$110000,2,FALSE)</f>
        <v>IR. 9913 C</v>
      </c>
      <c r="L1695" s="105">
        <v>260205009</v>
      </c>
      <c r="M1695" s="198" t="str">
        <f>IF((LEFT(J1695))="2",$L$2,$J$2)</f>
        <v>IR</v>
      </c>
      <c r="N1695" s="153"/>
      <c r="O1695" s="199" t="str">
        <f t="shared" si="687"/>
        <v/>
      </c>
      <c r="P1695" s="153">
        <v>1</v>
      </c>
      <c r="Q1695" s="153">
        <v>12500</v>
      </c>
      <c r="R1695" s="153"/>
      <c r="S1695" s="153"/>
      <c r="T1695" s="153"/>
      <c r="U1695" s="209">
        <f t="shared" si="693"/>
        <v>12500</v>
      </c>
      <c r="V1695" s="153">
        <v>300</v>
      </c>
      <c r="W1695" s="153"/>
      <c r="X1695" s="153">
        <v>120</v>
      </c>
      <c r="Y1695" s="153"/>
      <c r="Z1695" s="153"/>
      <c r="AA1695" s="153"/>
      <c r="AB1695" s="153"/>
      <c r="AC1695" s="153"/>
      <c r="AD1695" s="153"/>
      <c r="AE1695" s="153"/>
      <c r="AF1695" s="153"/>
      <c r="AG1695" s="153"/>
      <c r="AH1695" s="153"/>
      <c r="AI1695" s="153"/>
      <c r="AJ1695" s="153"/>
      <c r="AK1695" s="153"/>
      <c r="AL1695" s="153"/>
      <c r="AM1695" s="153"/>
      <c r="AN1695" s="153"/>
      <c r="AO1695" s="153"/>
      <c r="AP1695" s="153"/>
      <c r="AQ1695" s="153">
        <v>60</v>
      </c>
      <c r="AR1695" s="153"/>
      <c r="AS1695" s="153"/>
      <c r="AT1695" s="153"/>
      <c r="AU1695" s="153"/>
      <c r="AV1695" s="153"/>
      <c r="AW1695" s="153"/>
      <c r="AX1695" s="153"/>
      <c r="AY1695" s="153"/>
      <c r="AZ1695" s="153"/>
      <c r="BA1695" s="153"/>
      <c r="BB1695" s="153"/>
      <c r="BC1695" s="153"/>
      <c r="BD1695" s="153"/>
      <c r="BE1695" s="153"/>
      <c r="BF1695" s="153"/>
      <c r="BG1695" s="223">
        <f t="shared" si="692"/>
        <v>480</v>
      </c>
      <c r="BH1695" s="224">
        <f t="shared" si="688"/>
        <v>8</v>
      </c>
      <c r="BI1695" s="225">
        <f t="shared" si="698"/>
        <v>5</v>
      </c>
      <c r="BJ1695" s="225">
        <f t="shared" si="699"/>
        <v>62.5</v>
      </c>
      <c r="BK1695" s="226">
        <f t="shared" si="700"/>
        <v>0</v>
      </c>
      <c r="BL1695" s="226">
        <f t="shared" si="701"/>
        <v>100</v>
      </c>
      <c r="BM1695" s="226">
        <f t="shared" si="689"/>
        <v>0</v>
      </c>
      <c r="BN1695" s="237">
        <f t="shared" si="694"/>
        <v>0</v>
      </c>
      <c r="BO1695" s="237">
        <f t="shared" si="695"/>
        <v>0</v>
      </c>
      <c r="BP1695" s="237">
        <f t="shared" si="696"/>
        <v>3</v>
      </c>
      <c r="BQ1695" s="238">
        <f t="shared" si="697"/>
        <v>0</v>
      </c>
      <c r="BR1695" s="140"/>
      <c r="BS1695" s="140"/>
      <c r="BT1695" s="140"/>
      <c r="BU1695" s="141"/>
      <c r="BV1695" s="140"/>
      <c r="BW1695" s="153">
        <f t="shared" si="690"/>
        <v>12500</v>
      </c>
    </row>
    <row r="1696" s="129" customFormat="1" spans="1:75">
      <c r="A1696" s="170">
        <v>1751</v>
      </c>
      <c r="B1696" s="171">
        <v>46077</v>
      </c>
      <c r="C1696" s="153" t="s">
        <v>97</v>
      </c>
      <c r="D1696" s="130" t="str">
        <f t="shared" si="691"/>
        <v>CG</v>
      </c>
      <c r="E1696" s="172" t="s">
        <v>119</v>
      </c>
      <c r="F1696" s="172"/>
      <c r="G1696" s="173"/>
      <c r="H1696" s="173"/>
      <c r="I1696" s="173"/>
      <c r="J1696" s="105"/>
      <c r="K1696" s="197" t="e">
        <f>VLOOKUP(J1696,'[3]Item List (3)'!A$1:B$110000,2,FALSE)</f>
        <v>#N/A</v>
      </c>
      <c r="L1696" s="105"/>
      <c r="M1696" s="198" t="str">
        <f>IF((LEFT(J1696))="2",$L$2,$J$2)</f>
        <v>IR</v>
      </c>
      <c r="N1696" s="153"/>
      <c r="O1696" s="199" t="str">
        <f t="shared" si="687"/>
        <v/>
      </c>
      <c r="P1696" s="153"/>
      <c r="Q1696" s="153"/>
      <c r="R1696" s="153"/>
      <c r="S1696" s="153"/>
      <c r="T1696" s="153"/>
      <c r="U1696" s="209">
        <f t="shared" si="693"/>
        <v>0</v>
      </c>
      <c r="V1696" s="153"/>
      <c r="W1696" s="153"/>
      <c r="X1696" s="153"/>
      <c r="Y1696" s="153"/>
      <c r="Z1696" s="153"/>
      <c r="AA1696" s="153"/>
      <c r="AB1696" s="153"/>
      <c r="AC1696" s="153"/>
      <c r="AD1696" s="153"/>
      <c r="AE1696" s="153"/>
      <c r="AF1696" s="153"/>
      <c r="AG1696" s="153"/>
      <c r="AH1696" s="153"/>
      <c r="AI1696" s="153"/>
      <c r="AJ1696" s="153"/>
      <c r="AK1696" s="153"/>
      <c r="AL1696" s="153"/>
      <c r="AM1696" s="153"/>
      <c r="AN1696" s="153"/>
      <c r="AO1696" s="153"/>
      <c r="AP1696" s="153"/>
      <c r="AQ1696" s="153"/>
      <c r="AR1696" s="153">
        <v>480</v>
      </c>
      <c r="AS1696" s="153"/>
      <c r="AT1696" s="153"/>
      <c r="AU1696" s="153"/>
      <c r="AV1696" s="153"/>
      <c r="AW1696" s="153"/>
      <c r="AX1696" s="153"/>
      <c r="AY1696" s="153"/>
      <c r="AZ1696" s="153"/>
      <c r="BA1696" s="153"/>
      <c r="BB1696" s="153"/>
      <c r="BC1696" s="153"/>
      <c r="BD1696" s="153"/>
      <c r="BE1696" s="153"/>
      <c r="BF1696" s="153"/>
      <c r="BG1696" s="223">
        <f t="shared" si="692"/>
        <v>480</v>
      </c>
      <c r="BH1696" s="224">
        <f t="shared" si="688"/>
        <v>8</v>
      </c>
      <c r="BI1696" s="225">
        <f t="shared" si="698"/>
        <v>0</v>
      </c>
      <c r="BJ1696" s="225">
        <f t="shared" si="699"/>
        <v>0</v>
      </c>
      <c r="BK1696" s="226">
        <f t="shared" si="700"/>
        <v>0</v>
      </c>
      <c r="BL1696" s="226">
        <f t="shared" si="701"/>
        <v>0</v>
      </c>
      <c r="BM1696" s="226">
        <f t="shared" si="689"/>
        <v>0</v>
      </c>
      <c r="BN1696" s="237">
        <f t="shared" si="694"/>
        <v>0</v>
      </c>
      <c r="BO1696" s="237">
        <f t="shared" si="695"/>
        <v>0</v>
      </c>
      <c r="BP1696" s="237">
        <f t="shared" si="696"/>
        <v>8</v>
      </c>
      <c r="BQ1696" s="238">
        <f t="shared" si="697"/>
        <v>0</v>
      </c>
      <c r="BR1696" s="140"/>
      <c r="BS1696" s="140"/>
      <c r="BT1696" s="140"/>
      <c r="BU1696" s="141"/>
      <c r="BV1696" s="140"/>
      <c r="BW1696" s="153">
        <f t="shared" si="690"/>
        <v>0</v>
      </c>
    </row>
    <row r="1697" s="129" customFormat="1" spans="1:75">
      <c r="A1697" s="170">
        <v>1752</v>
      </c>
      <c r="B1697" s="171">
        <v>46077</v>
      </c>
      <c r="C1697" s="153" t="s">
        <v>99</v>
      </c>
      <c r="D1697" s="130" t="str">
        <f t="shared" si="691"/>
        <v>CG</v>
      </c>
      <c r="E1697" s="172" t="s">
        <v>119</v>
      </c>
      <c r="F1697" s="172"/>
      <c r="G1697" s="173"/>
      <c r="H1697" s="173"/>
      <c r="I1697" s="173"/>
      <c r="J1697" s="105"/>
      <c r="K1697" s="197" t="e">
        <f>VLOOKUP(J1697,'[3]Item List (3)'!A$1:B$110000,2,FALSE)</f>
        <v>#N/A</v>
      </c>
      <c r="L1697" s="105"/>
      <c r="M1697" s="198" t="str">
        <f>IF((LEFT(J1697))="2",$L$2,$J$2)</f>
        <v>IR</v>
      </c>
      <c r="N1697" s="153"/>
      <c r="O1697" s="199" t="str">
        <f t="shared" si="687"/>
        <v/>
      </c>
      <c r="P1697" s="153"/>
      <c r="Q1697" s="153"/>
      <c r="R1697" s="153"/>
      <c r="S1697" s="153"/>
      <c r="T1697" s="153"/>
      <c r="U1697" s="209">
        <f t="shared" si="693"/>
        <v>0</v>
      </c>
      <c r="V1697" s="153"/>
      <c r="W1697" s="153"/>
      <c r="X1697" s="153"/>
      <c r="Y1697" s="153"/>
      <c r="Z1697" s="153"/>
      <c r="AA1697" s="153"/>
      <c r="AB1697" s="153"/>
      <c r="AC1697" s="153"/>
      <c r="AD1697" s="153"/>
      <c r="AE1697" s="153"/>
      <c r="AF1697" s="153"/>
      <c r="AG1697" s="153"/>
      <c r="AH1697" s="153"/>
      <c r="AI1697" s="153"/>
      <c r="AJ1697" s="153"/>
      <c r="AK1697" s="153"/>
      <c r="AL1697" s="153"/>
      <c r="AM1697" s="153"/>
      <c r="AN1697" s="153"/>
      <c r="AO1697" s="153"/>
      <c r="AP1697" s="153"/>
      <c r="AQ1697" s="153"/>
      <c r="AR1697" s="153">
        <v>480</v>
      </c>
      <c r="AS1697" s="153"/>
      <c r="AT1697" s="153"/>
      <c r="AU1697" s="153"/>
      <c r="AV1697" s="153"/>
      <c r="AW1697" s="153"/>
      <c r="AX1697" s="153"/>
      <c r="AY1697" s="153"/>
      <c r="AZ1697" s="153"/>
      <c r="BA1697" s="153"/>
      <c r="BB1697" s="153"/>
      <c r="BC1697" s="153"/>
      <c r="BD1697" s="153"/>
      <c r="BE1697" s="153"/>
      <c r="BF1697" s="153"/>
      <c r="BG1697" s="223">
        <f t="shared" si="692"/>
        <v>480</v>
      </c>
      <c r="BH1697" s="224">
        <f t="shared" si="688"/>
        <v>8</v>
      </c>
      <c r="BI1697" s="225">
        <f t="shared" si="698"/>
        <v>0</v>
      </c>
      <c r="BJ1697" s="225">
        <f t="shared" si="699"/>
        <v>0</v>
      </c>
      <c r="BK1697" s="226">
        <f t="shared" si="700"/>
        <v>0</v>
      </c>
      <c r="BL1697" s="226">
        <f t="shared" si="701"/>
        <v>0</v>
      </c>
      <c r="BM1697" s="226">
        <f t="shared" si="689"/>
        <v>0</v>
      </c>
      <c r="BN1697" s="237">
        <f t="shared" si="694"/>
        <v>0</v>
      </c>
      <c r="BO1697" s="237">
        <f t="shared" si="695"/>
        <v>0</v>
      </c>
      <c r="BP1697" s="237">
        <f t="shared" si="696"/>
        <v>8</v>
      </c>
      <c r="BQ1697" s="238">
        <f t="shared" si="697"/>
        <v>0</v>
      </c>
      <c r="BR1697" s="140"/>
      <c r="BS1697" s="140"/>
      <c r="BT1697" s="140"/>
      <c r="BU1697" s="141"/>
      <c r="BV1697" s="140"/>
      <c r="BW1697" s="153">
        <f t="shared" si="690"/>
        <v>0</v>
      </c>
    </row>
    <row r="1698" s="129" customFormat="1" spans="1:75">
      <c r="A1698" s="170">
        <v>1753</v>
      </c>
      <c r="B1698" s="171">
        <v>46077</v>
      </c>
      <c r="C1698" s="153" t="s">
        <v>97</v>
      </c>
      <c r="D1698" s="130" t="str">
        <f t="shared" si="691"/>
        <v>EG</v>
      </c>
      <c r="E1698" s="172" t="s">
        <v>120</v>
      </c>
      <c r="F1698" s="172"/>
      <c r="G1698" s="173"/>
      <c r="H1698" s="173"/>
      <c r="I1698" s="173"/>
      <c r="J1698" s="105"/>
      <c r="K1698" s="197" t="e">
        <f>VLOOKUP(J1698,'[3]Item List (3)'!A$1:B$110000,2,FALSE)</f>
        <v>#N/A</v>
      </c>
      <c r="L1698" s="105"/>
      <c r="M1698" s="198" t="str">
        <f>IF((LEFT(J1698))="2",$L$2,$J$2)</f>
        <v>IR</v>
      </c>
      <c r="N1698" s="153"/>
      <c r="O1698" s="199" t="str">
        <f t="shared" si="687"/>
        <v/>
      </c>
      <c r="P1698" s="153"/>
      <c r="Q1698" s="153"/>
      <c r="R1698" s="153"/>
      <c r="S1698" s="153"/>
      <c r="T1698" s="153"/>
      <c r="U1698" s="209">
        <f t="shared" si="693"/>
        <v>0</v>
      </c>
      <c r="V1698" s="153"/>
      <c r="W1698" s="153"/>
      <c r="X1698" s="153"/>
      <c r="Y1698" s="153"/>
      <c r="Z1698" s="153"/>
      <c r="AA1698" s="153"/>
      <c r="AB1698" s="153"/>
      <c r="AC1698" s="153"/>
      <c r="AD1698" s="153"/>
      <c r="AE1698" s="153"/>
      <c r="AF1698" s="153"/>
      <c r="AG1698" s="153"/>
      <c r="AH1698" s="153"/>
      <c r="AI1698" s="153"/>
      <c r="AJ1698" s="153"/>
      <c r="AK1698" s="153"/>
      <c r="AL1698" s="153"/>
      <c r="AM1698" s="153"/>
      <c r="AN1698" s="153"/>
      <c r="AO1698" s="153"/>
      <c r="AP1698" s="153"/>
      <c r="AQ1698" s="153"/>
      <c r="AR1698" s="153">
        <v>480</v>
      </c>
      <c r="AS1698" s="153"/>
      <c r="AT1698" s="153"/>
      <c r="AU1698" s="153"/>
      <c r="AV1698" s="153"/>
      <c r="AW1698" s="153"/>
      <c r="AX1698" s="153"/>
      <c r="AY1698" s="153"/>
      <c r="AZ1698" s="153"/>
      <c r="BA1698" s="153"/>
      <c r="BB1698" s="153"/>
      <c r="BC1698" s="153"/>
      <c r="BD1698" s="153"/>
      <c r="BE1698" s="153"/>
      <c r="BF1698" s="153"/>
      <c r="BG1698" s="223">
        <f t="shared" si="692"/>
        <v>480</v>
      </c>
      <c r="BH1698" s="224">
        <f t="shared" si="688"/>
        <v>8</v>
      </c>
      <c r="BI1698" s="225">
        <f t="shared" si="698"/>
        <v>0</v>
      </c>
      <c r="BJ1698" s="225">
        <f t="shared" si="699"/>
        <v>0</v>
      </c>
      <c r="BK1698" s="226">
        <f t="shared" si="700"/>
        <v>0</v>
      </c>
      <c r="BL1698" s="226">
        <f t="shared" si="701"/>
        <v>0</v>
      </c>
      <c r="BM1698" s="226">
        <f t="shared" si="689"/>
        <v>0</v>
      </c>
      <c r="BN1698" s="237">
        <f t="shared" si="694"/>
        <v>0</v>
      </c>
      <c r="BO1698" s="237">
        <f t="shared" si="695"/>
        <v>0</v>
      </c>
      <c r="BP1698" s="237">
        <f t="shared" si="696"/>
        <v>8</v>
      </c>
      <c r="BQ1698" s="238">
        <f t="shared" si="697"/>
        <v>0</v>
      </c>
      <c r="BR1698" s="140"/>
      <c r="BS1698" s="140"/>
      <c r="BT1698" s="140"/>
      <c r="BU1698" s="141"/>
      <c r="BV1698" s="140"/>
      <c r="BW1698" s="153">
        <f t="shared" si="690"/>
        <v>0</v>
      </c>
    </row>
    <row r="1699" s="129" customFormat="1" spans="1:75">
      <c r="A1699" s="170">
        <v>1754</v>
      </c>
      <c r="B1699" s="171">
        <v>46077</v>
      </c>
      <c r="C1699" s="153" t="s">
        <v>99</v>
      </c>
      <c r="D1699" s="130" t="str">
        <f t="shared" si="691"/>
        <v>EG</v>
      </c>
      <c r="E1699" s="172" t="s">
        <v>120</v>
      </c>
      <c r="F1699" s="172"/>
      <c r="G1699" s="173"/>
      <c r="H1699" s="173"/>
      <c r="I1699" s="173"/>
      <c r="J1699" s="105"/>
      <c r="K1699" s="197" t="e">
        <f>VLOOKUP(J1699,'[3]Item List (3)'!A$1:B$110000,2,FALSE)</f>
        <v>#N/A</v>
      </c>
      <c r="L1699" s="105"/>
      <c r="M1699" s="198" t="str">
        <f>IF((LEFT(J1699))="2",$L$2,$J$2)</f>
        <v>IR</v>
      </c>
      <c r="N1699" s="153"/>
      <c r="O1699" s="199" t="str">
        <f t="shared" si="687"/>
        <v/>
      </c>
      <c r="P1699" s="153"/>
      <c r="Q1699" s="153"/>
      <c r="R1699" s="153"/>
      <c r="S1699" s="153"/>
      <c r="T1699" s="153"/>
      <c r="U1699" s="209">
        <f t="shared" si="693"/>
        <v>0</v>
      </c>
      <c r="V1699" s="153"/>
      <c r="W1699" s="153"/>
      <c r="X1699" s="153"/>
      <c r="Y1699" s="153"/>
      <c r="Z1699" s="153"/>
      <c r="AA1699" s="153"/>
      <c r="AB1699" s="153"/>
      <c r="AC1699" s="153"/>
      <c r="AD1699" s="153"/>
      <c r="AE1699" s="153"/>
      <c r="AF1699" s="153"/>
      <c r="AG1699" s="153"/>
      <c r="AH1699" s="153"/>
      <c r="AI1699" s="153"/>
      <c r="AJ1699" s="153"/>
      <c r="AK1699" s="153"/>
      <c r="AL1699" s="153"/>
      <c r="AM1699" s="153"/>
      <c r="AN1699" s="153"/>
      <c r="AO1699" s="153"/>
      <c r="AP1699" s="153"/>
      <c r="AQ1699" s="153"/>
      <c r="AR1699" s="153">
        <v>480</v>
      </c>
      <c r="AS1699" s="153"/>
      <c r="AT1699" s="153"/>
      <c r="AU1699" s="153"/>
      <c r="AV1699" s="153"/>
      <c r="AW1699" s="153"/>
      <c r="AX1699" s="153"/>
      <c r="AY1699" s="153"/>
      <c r="AZ1699" s="153"/>
      <c r="BA1699" s="153"/>
      <c r="BB1699" s="153"/>
      <c r="BC1699" s="153"/>
      <c r="BD1699" s="153"/>
      <c r="BE1699" s="153"/>
      <c r="BF1699" s="153"/>
      <c r="BG1699" s="223">
        <f t="shared" si="692"/>
        <v>480</v>
      </c>
      <c r="BH1699" s="224">
        <f t="shared" si="688"/>
        <v>8</v>
      </c>
      <c r="BI1699" s="225">
        <f t="shared" si="698"/>
        <v>0</v>
      </c>
      <c r="BJ1699" s="225">
        <f t="shared" si="699"/>
        <v>0</v>
      </c>
      <c r="BK1699" s="226">
        <f t="shared" si="700"/>
        <v>0</v>
      </c>
      <c r="BL1699" s="226">
        <f t="shared" si="701"/>
        <v>0</v>
      </c>
      <c r="BM1699" s="226">
        <f t="shared" si="689"/>
        <v>0</v>
      </c>
      <c r="BN1699" s="237">
        <f t="shared" si="694"/>
        <v>0</v>
      </c>
      <c r="BO1699" s="237">
        <f t="shared" si="695"/>
        <v>0</v>
      </c>
      <c r="BP1699" s="237">
        <f t="shared" si="696"/>
        <v>8</v>
      </c>
      <c r="BQ1699" s="238">
        <f t="shared" si="697"/>
        <v>0</v>
      </c>
      <c r="BR1699" s="140"/>
      <c r="BS1699" s="140"/>
      <c r="BT1699" s="140"/>
      <c r="BU1699" s="141"/>
      <c r="BV1699" s="140"/>
      <c r="BW1699" s="153">
        <f t="shared" si="690"/>
        <v>0</v>
      </c>
    </row>
    <row r="1700" s="129" customFormat="1" spans="1:75">
      <c r="A1700" s="170">
        <v>1755</v>
      </c>
      <c r="B1700" s="171">
        <v>46077</v>
      </c>
      <c r="C1700" s="153" t="s">
        <v>97</v>
      </c>
      <c r="D1700" s="130" t="str">
        <f t="shared" si="691"/>
        <v>EG</v>
      </c>
      <c r="E1700" s="172" t="s">
        <v>121</v>
      </c>
      <c r="F1700" s="172" t="s">
        <v>122</v>
      </c>
      <c r="G1700" s="173" t="s">
        <v>142</v>
      </c>
      <c r="H1700" s="173"/>
      <c r="I1700" s="173"/>
      <c r="J1700" s="105">
        <v>208585.01</v>
      </c>
      <c r="K1700" s="197" t="str">
        <f>VLOOKUP(J1700,'[3]Item List (3)'!A$1:B$110000,2,FALSE)</f>
        <v>GS 81110</v>
      </c>
      <c r="L1700" s="105">
        <v>260112014</v>
      </c>
      <c r="M1700" s="198" t="str">
        <f>IF((LEFT(J1700))="2",$L$2,$J$2)</f>
        <v>OR</v>
      </c>
      <c r="N1700" s="153">
        <v>50</v>
      </c>
      <c r="O1700" s="199">
        <f t="shared" si="687"/>
        <v>72</v>
      </c>
      <c r="P1700" s="153">
        <v>1</v>
      </c>
      <c r="Q1700" s="153"/>
      <c r="R1700" s="153"/>
      <c r="S1700" s="153"/>
      <c r="T1700" s="153"/>
      <c r="U1700" s="209">
        <f t="shared" si="693"/>
        <v>0</v>
      </c>
      <c r="V1700" s="153"/>
      <c r="W1700" s="153">
        <v>120</v>
      </c>
      <c r="X1700" s="153"/>
      <c r="Y1700" s="153"/>
      <c r="Z1700" s="153"/>
      <c r="AA1700" s="153"/>
      <c r="AB1700" s="153"/>
      <c r="AC1700" s="153"/>
      <c r="AD1700" s="153"/>
      <c r="AE1700" s="153"/>
      <c r="AF1700" s="153"/>
      <c r="AG1700" s="153"/>
      <c r="AH1700" s="153"/>
      <c r="AI1700" s="153"/>
      <c r="AJ1700" s="153"/>
      <c r="AK1700" s="153"/>
      <c r="AL1700" s="153"/>
      <c r="AM1700" s="153"/>
      <c r="AN1700" s="153"/>
      <c r="AO1700" s="153"/>
      <c r="AP1700" s="153"/>
      <c r="AQ1700" s="153"/>
      <c r="AR1700" s="153">
        <v>360</v>
      </c>
      <c r="AS1700" s="153"/>
      <c r="AT1700" s="153"/>
      <c r="AU1700" s="153"/>
      <c r="AV1700" s="153"/>
      <c r="AW1700" s="153"/>
      <c r="AX1700" s="153"/>
      <c r="AY1700" s="153"/>
      <c r="AZ1700" s="153"/>
      <c r="BA1700" s="153"/>
      <c r="BB1700" s="153"/>
      <c r="BC1700" s="153"/>
      <c r="BD1700" s="153"/>
      <c r="BE1700" s="153"/>
      <c r="BF1700" s="153"/>
      <c r="BG1700" s="223">
        <f t="shared" si="692"/>
        <v>480</v>
      </c>
      <c r="BH1700" s="224">
        <f t="shared" si="688"/>
        <v>8</v>
      </c>
      <c r="BI1700" s="225">
        <f t="shared" si="698"/>
        <v>0</v>
      </c>
      <c r="BJ1700" s="225">
        <f t="shared" si="699"/>
        <v>0</v>
      </c>
      <c r="BK1700" s="226">
        <f t="shared" si="700"/>
        <v>0</v>
      </c>
      <c r="BL1700" s="226">
        <f t="shared" si="701"/>
        <v>0</v>
      </c>
      <c r="BM1700" s="226">
        <f t="shared" si="689"/>
        <v>0</v>
      </c>
      <c r="BN1700" s="237">
        <f t="shared" si="694"/>
        <v>2</v>
      </c>
      <c r="BO1700" s="237">
        <f t="shared" si="695"/>
        <v>432</v>
      </c>
      <c r="BP1700" s="237">
        <f t="shared" si="696"/>
        <v>6</v>
      </c>
      <c r="BQ1700" s="238">
        <f t="shared" si="697"/>
        <v>432</v>
      </c>
      <c r="BR1700" s="140"/>
      <c r="BS1700" s="140"/>
      <c r="BT1700" s="140"/>
      <c r="BU1700" s="141"/>
      <c r="BV1700" s="140"/>
      <c r="BW1700" s="153">
        <f t="shared" si="690"/>
        <v>0</v>
      </c>
    </row>
    <row r="1701" s="129" customFormat="1" spans="1:75">
      <c r="A1701" s="170">
        <v>1756</v>
      </c>
      <c r="B1701" s="171">
        <v>46077</v>
      </c>
      <c r="C1701" s="153" t="s">
        <v>99</v>
      </c>
      <c r="D1701" s="130" t="str">
        <f t="shared" si="691"/>
        <v>EG</v>
      </c>
      <c r="E1701" s="172" t="s">
        <v>121</v>
      </c>
      <c r="F1701" s="172" t="s">
        <v>122</v>
      </c>
      <c r="G1701" s="173" t="s">
        <v>183</v>
      </c>
      <c r="H1701" s="173"/>
      <c r="I1701" s="173"/>
      <c r="J1701" s="105">
        <v>208585.01</v>
      </c>
      <c r="K1701" s="197" t="str">
        <f>VLOOKUP(J1701,'[3]Item List (3)'!A$1:B$110000,2,FALSE)</f>
        <v>GS 81110</v>
      </c>
      <c r="L1701" s="105">
        <v>260112014</v>
      </c>
      <c r="M1701" s="198" t="str">
        <f>IF((LEFT(J1701))="2",$L$2,$J$2)</f>
        <v>OR</v>
      </c>
      <c r="N1701" s="153">
        <v>50</v>
      </c>
      <c r="O1701" s="199">
        <f t="shared" si="687"/>
        <v>72</v>
      </c>
      <c r="P1701" s="153">
        <v>1</v>
      </c>
      <c r="Q1701" s="153">
        <v>180</v>
      </c>
      <c r="R1701" s="153"/>
      <c r="S1701" s="153"/>
      <c r="T1701" s="153"/>
      <c r="U1701" s="209">
        <f t="shared" si="693"/>
        <v>180</v>
      </c>
      <c r="V1701" s="153">
        <v>180</v>
      </c>
      <c r="W1701" s="153"/>
      <c r="X1701" s="153"/>
      <c r="Y1701" s="153"/>
      <c r="Z1701" s="153"/>
      <c r="AA1701" s="153"/>
      <c r="AB1701" s="153"/>
      <c r="AC1701" s="153"/>
      <c r="AD1701" s="153"/>
      <c r="AE1701" s="153"/>
      <c r="AF1701" s="153"/>
      <c r="AG1701" s="153"/>
      <c r="AH1701" s="153"/>
      <c r="AI1701" s="153"/>
      <c r="AJ1701" s="153"/>
      <c r="AK1701" s="153"/>
      <c r="AL1701" s="153"/>
      <c r="AM1701" s="153"/>
      <c r="AN1701" s="153"/>
      <c r="AO1701" s="153"/>
      <c r="AP1701" s="153"/>
      <c r="AQ1701" s="153"/>
      <c r="AR1701" s="153">
        <v>420</v>
      </c>
      <c r="AS1701" s="153"/>
      <c r="AT1701" s="153"/>
      <c r="AU1701" s="153"/>
      <c r="AV1701" s="153"/>
      <c r="AW1701" s="153"/>
      <c r="AX1701" s="153"/>
      <c r="AY1701" s="153"/>
      <c r="AZ1701" s="153"/>
      <c r="BA1701" s="153"/>
      <c r="BB1701" s="153"/>
      <c r="BC1701" s="153"/>
      <c r="BD1701" s="153"/>
      <c r="BE1701" s="153"/>
      <c r="BF1701" s="153"/>
      <c r="BG1701" s="223">
        <f t="shared" si="692"/>
        <v>600</v>
      </c>
      <c r="BH1701" s="224">
        <f t="shared" si="688"/>
        <v>10</v>
      </c>
      <c r="BI1701" s="225">
        <f t="shared" si="698"/>
        <v>3</v>
      </c>
      <c r="BJ1701" s="225">
        <f t="shared" si="699"/>
        <v>30</v>
      </c>
      <c r="BK1701" s="226">
        <f t="shared" si="700"/>
        <v>83.3333333333333</v>
      </c>
      <c r="BL1701" s="226">
        <f t="shared" si="701"/>
        <v>100</v>
      </c>
      <c r="BM1701" s="226">
        <f t="shared" si="689"/>
        <v>25</v>
      </c>
      <c r="BN1701" s="237">
        <f t="shared" si="694"/>
        <v>0</v>
      </c>
      <c r="BO1701" s="237">
        <f t="shared" si="695"/>
        <v>720</v>
      </c>
      <c r="BP1701" s="237">
        <f t="shared" si="696"/>
        <v>7</v>
      </c>
      <c r="BQ1701" s="238">
        <f t="shared" si="697"/>
        <v>504</v>
      </c>
      <c r="BR1701" s="140"/>
      <c r="BS1701" s="140"/>
      <c r="BT1701" s="140"/>
      <c r="BU1701" s="141"/>
      <c r="BV1701" s="140"/>
      <c r="BW1701" s="153">
        <f t="shared" si="690"/>
        <v>180</v>
      </c>
    </row>
    <row r="1702" s="129" customFormat="1" spans="1:75">
      <c r="A1702" s="170">
        <v>1757</v>
      </c>
      <c r="B1702" s="171">
        <v>46077</v>
      </c>
      <c r="C1702" s="153" t="s">
        <v>97</v>
      </c>
      <c r="D1702" s="130" t="str">
        <f t="shared" si="691"/>
        <v>EG</v>
      </c>
      <c r="E1702" s="172" t="s">
        <v>125</v>
      </c>
      <c r="F1702" s="172" t="s">
        <v>122</v>
      </c>
      <c r="G1702" s="173" t="s">
        <v>126</v>
      </c>
      <c r="H1702" s="173"/>
      <c r="I1702" s="173"/>
      <c r="J1702" s="105">
        <v>208582</v>
      </c>
      <c r="K1702" s="197" t="str">
        <f>VLOOKUP(J1702,'[3]Item List (3)'!A$1:B$110000,2,FALSE)</f>
        <v>WS 81107 </v>
      </c>
      <c r="L1702" s="105">
        <v>260112012</v>
      </c>
      <c r="M1702" s="198" t="str">
        <f>IF((LEFT(J1702))="2",$L$2,$J$2)</f>
        <v>OR</v>
      </c>
      <c r="N1702" s="153">
        <v>40</v>
      </c>
      <c r="O1702" s="199">
        <f t="shared" si="687"/>
        <v>90</v>
      </c>
      <c r="P1702" s="153">
        <v>1</v>
      </c>
      <c r="Q1702" s="153">
        <v>97</v>
      </c>
      <c r="R1702" s="153">
        <v>4</v>
      </c>
      <c r="S1702" s="153"/>
      <c r="T1702" s="153"/>
      <c r="U1702" s="209">
        <f t="shared" si="693"/>
        <v>97</v>
      </c>
      <c r="V1702" s="153">
        <v>85</v>
      </c>
      <c r="W1702" s="153"/>
      <c r="X1702" s="153"/>
      <c r="Y1702" s="153"/>
      <c r="Z1702" s="153"/>
      <c r="AA1702" s="153"/>
      <c r="AB1702" s="153"/>
      <c r="AC1702" s="153"/>
      <c r="AD1702" s="153"/>
      <c r="AE1702" s="153"/>
      <c r="AF1702" s="153"/>
      <c r="AG1702" s="153"/>
      <c r="AH1702" s="153"/>
      <c r="AI1702" s="153"/>
      <c r="AJ1702" s="153"/>
      <c r="AK1702" s="153"/>
      <c r="AL1702" s="153"/>
      <c r="AM1702" s="153"/>
      <c r="AN1702" s="153"/>
      <c r="AO1702" s="153"/>
      <c r="AP1702" s="153"/>
      <c r="AQ1702" s="153"/>
      <c r="AR1702" s="153">
        <v>395</v>
      </c>
      <c r="AS1702" s="153"/>
      <c r="AT1702" s="153"/>
      <c r="AU1702" s="153"/>
      <c r="AV1702" s="153"/>
      <c r="AW1702" s="153"/>
      <c r="AX1702" s="153"/>
      <c r="AY1702" s="153"/>
      <c r="AZ1702" s="153"/>
      <c r="BA1702" s="153"/>
      <c r="BB1702" s="153"/>
      <c r="BC1702" s="153"/>
      <c r="BD1702" s="153"/>
      <c r="BE1702" s="153"/>
      <c r="BF1702" s="153"/>
      <c r="BG1702" s="223">
        <f t="shared" si="692"/>
        <v>480</v>
      </c>
      <c r="BH1702" s="224">
        <f t="shared" si="688"/>
        <v>8</v>
      </c>
      <c r="BI1702" s="225">
        <f t="shared" si="698"/>
        <v>1.41666666666667</v>
      </c>
      <c r="BJ1702" s="225">
        <f t="shared" si="699"/>
        <v>17.7083333333333</v>
      </c>
      <c r="BK1702" s="226">
        <f t="shared" si="700"/>
        <v>76.078431372549</v>
      </c>
      <c r="BL1702" s="226">
        <f t="shared" si="701"/>
        <v>95.8762886597938</v>
      </c>
      <c r="BM1702" s="226">
        <f t="shared" si="689"/>
        <v>12.9166666666667</v>
      </c>
      <c r="BN1702" s="237">
        <f t="shared" si="694"/>
        <v>0</v>
      </c>
      <c r="BO1702" s="237">
        <f t="shared" si="695"/>
        <v>720</v>
      </c>
      <c r="BP1702" s="237">
        <f t="shared" si="696"/>
        <v>6.58333333333333</v>
      </c>
      <c r="BQ1702" s="238">
        <f t="shared" si="697"/>
        <v>592.5</v>
      </c>
      <c r="BR1702" s="140"/>
      <c r="BS1702" s="140"/>
      <c r="BT1702" s="140"/>
      <c r="BU1702" s="141"/>
      <c r="BV1702" s="140"/>
      <c r="BW1702" s="153">
        <f t="shared" si="690"/>
        <v>97</v>
      </c>
    </row>
    <row r="1703" s="129" customFormat="1" spans="1:75">
      <c r="A1703" s="170">
        <v>1758</v>
      </c>
      <c r="B1703" s="171">
        <v>46077</v>
      </c>
      <c r="C1703" s="153" t="s">
        <v>99</v>
      </c>
      <c r="D1703" s="130" t="str">
        <f t="shared" si="691"/>
        <v>EG</v>
      </c>
      <c r="E1703" s="172" t="s">
        <v>125</v>
      </c>
      <c r="F1703" s="172"/>
      <c r="G1703" s="173"/>
      <c r="H1703" s="173"/>
      <c r="I1703" s="173"/>
      <c r="J1703" s="105"/>
      <c r="K1703" s="197" t="e">
        <f>VLOOKUP(J1703,'[3]Item List (3)'!A$1:B$110000,2,FALSE)</f>
        <v>#N/A</v>
      </c>
      <c r="L1703" s="105"/>
      <c r="M1703" s="198" t="str">
        <f>IF((LEFT(J1703))="2",$L$2,$J$2)</f>
        <v>IR</v>
      </c>
      <c r="N1703" s="153"/>
      <c r="O1703" s="199" t="str">
        <f t="shared" si="687"/>
        <v/>
      </c>
      <c r="P1703" s="153"/>
      <c r="Q1703" s="153"/>
      <c r="R1703" s="153"/>
      <c r="S1703" s="153"/>
      <c r="T1703" s="153"/>
      <c r="U1703" s="209">
        <f t="shared" si="693"/>
        <v>0</v>
      </c>
      <c r="V1703" s="153"/>
      <c r="W1703" s="153"/>
      <c r="X1703" s="153"/>
      <c r="Y1703" s="153"/>
      <c r="Z1703" s="153"/>
      <c r="AA1703" s="153"/>
      <c r="AB1703" s="153"/>
      <c r="AC1703" s="153"/>
      <c r="AD1703" s="153"/>
      <c r="AE1703" s="153"/>
      <c r="AF1703" s="153"/>
      <c r="AG1703" s="153"/>
      <c r="AH1703" s="153"/>
      <c r="AI1703" s="153"/>
      <c r="AJ1703" s="153"/>
      <c r="AK1703" s="153"/>
      <c r="AL1703" s="153"/>
      <c r="AM1703" s="153"/>
      <c r="AN1703" s="153"/>
      <c r="AO1703" s="153"/>
      <c r="AP1703" s="153"/>
      <c r="AQ1703" s="153"/>
      <c r="AR1703" s="153">
        <v>480</v>
      </c>
      <c r="AS1703" s="153"/>
      <c r="AT1703" s="153"/>
      <c r="AU1703" s="153"/>
      <c r="AV1703" s="153"/>
      <c r="AW1703" s="153"/>
      <c r="AX1703" s="153"/>
      <c r="AY1703" s="153"/>
      <c r="AZ1703" s="153"/>
      <c r="BA1703" s="153"/>
      <c r="BB1703" s="153"/>
      <c r="BC1703" s="153"/>
      <c r="BD1703" s="153"/>
      <c r="BE1703" s="153"/>
      <c r="BF1703" s="153"/>
      <c r="BG1703" s="223">
        <f t="shared" si="692"/>
        <v>480</v>
      </c>
      <c r="BH1703" s="224">
        <f t="shared" si="688"/>
        <v>8</v>
      </c>
      <c r="BI1703" s="225">
        <f t="shared" si="698"/>
        <v>0</v>
      </c>
      <c r="BJ1703" s="225">
        <f t="shared" si="699"/>
        <v>0</v>
      </c>
      <c r="BK1703" s="226">
        <f t="shared" si="700"/>
        <v>0</v>
      </c>
      <c r="BL1703" s="226">
        <f t="shared" si="701"/>
        <v>0</v>
      </c>
      <c r="BM1703" s="226">
        <f t="shared" si="689"/>
        <v>0</v>
      </c>
      <c r="BN1703" s="237">
        <f t="shared" si="694"/>
        <v>0</v>
      </c>
      <c r="BO1703" s="237">
        <f t="shared" si="695"/>
        <v>0</v>
      </c>
      <c r="BP1703" s="237">
        <f t="shared" si="696"/>
        <v>8</v>
      </c>
      <c r="BQ1703" s="238">
        <f t="shared" si="697"/>
        <v>0</v>
      </c>
      <c r="BR1703" s="140"/>
      <c r="BS1703" s="140"/>
      <c r="BT1703" s="140"/>
      <c r="BU1703" s="141"/>
      <c r="BV1703" s="140"/>
      <c r="BW1703" s="153">
        <f t="shared" si="690"/>
        <v>0</v>
      </c>
    </row>
    <row r="1704" s="129" customFormat="1" spans="1:75">
      <c r="A1704" s="170">
        <v>1759</v>
      </c>
      <c r="B1704" s="171">
        <v>46077</v>
      </c>
      <c r="C1704" s="153" t="s">
        <v>97</v>
      </c>
      <c r="D1704" s="130" t="str">
        <f t="shared" si="691"/>
        <v>EG</v>
      </c>
      <c r="E1704" s="172" t="s">
        <v>128</v>
      </c>
      <c r="F1704" s="172" t="s">
        <v>129</v>
      </c>
      <c r="G1704" s="173" t="s">
        <v>157</v>
      </c>
      <c r="H1704" s="173" t="s">
        <v>148</v>
      </c>
      <c r="I1704" s="173" t="s">
        <v>126</v>
      </c>
      <c r="J1704" s="105">
        <v>104293</v>
      </c>
      <c r="K1704" s="197" t="str">
        <f>VLOOKUP(J1704,'[3]Item List (3)'!A$1:B$110000,2,FALSE)</f>
        <v>IR.210 YY2 </v>
      </c>
      <c r="L1704" s="105">
        <v>260205005</v>
      </c>
      <c r="M1704" s="198" t="str">
        <f>IF((LEFT(J1704))="2",$L$2,$J$2)</f>
        <v>IR</v>
      </c>
      <c r="N1704" s="153">
        <v>20</v>
      </c>
      <c r="O1704" s="199">
        <f t="shared" si="687"/>
        <v>180</v>
      </c>
      <c r="P1704" s="153">
        <v>1</v>
      </c>
      <c r="Q1704" s="153">
        <v>1218</v>
      </c>
      <c r="R1704" s="153">
        <v>7</v>
      </c>
      <c r="S1704" s="153"/>
      <c r="T1704" s="153"/>
      <c r="U1704" s="209">
        <f t="shared" si="693"/>
        <v>1218</v>
      </c>
      <c r="V1704" s="153">
        <v>420</v>
      </c>
      <c r="W1704" s="153"/>
      <c r="X1704" s="153">
        <v>20</v>
      </c>
      <c r="Y1704" s="153"/>
      <c r="Z1704" s="153"/>
      <c r="AA1704" s="153"/>
      <c r="AB1704" s="153"/>
      <c r="AC1704" s="153"/>
      <c r="AD1704" s="153"/>
      <c r="AE1704" s="153"/>
      <c r="AF1704" s="153"/>
      <c r="AG1704" s="153"/>
      <c r="AH1704" s="153"/>
      <c r="AI1704" s="153"/>
      <c r="AJ1704" s="153"/>
      <c r="AK1704" s="153"/>
      <c r="AL1704" s="153"/>
      <c r="AM1704" s="153"/>
      <c r="AN1704" s="153"/>
      <c r="AO1704" s="153"/>
      <c r="AP1704" s="153"/>
      <c r="AQ1704" s="153"/>
      <c r="AR1704" s="153"/>
      <c r="AS1704" s="153"/>
      <c r="AT1704" s="153"/>
      <c r="AU1704" s="153"/>
      <c r="AV1704" s="153"/>
      <c r="AW1704" s="153"/>
      <c r="AX1704" s="153"/>
      <c r="AY1704" s="153"/>
      <c r="AZ1704" s="153">
        <v>40</v>
      </c>
      <c r="BA1704" s="153"/>
      <c r="BB1704" s="153"/>
      <c r="BC1704" s="153"/>
      <c r="BD1704" s="153"/>
      <c r="BE1704" s="153"/>
      <c r="BF1704" s="153"/>
      <c r="BG1704" s="223">
        <f t="shared" si="692"/>
        <v>480</v>
      </c>
      <c r="BH1704" s="224">
        <f t="shared" si="688"/>
        <v>8</v>
      </c>
      <c r="BI1704" s="225">
        <f t="shared" si="698"/>
        <v>7</v>
      </c>
      <c r="BJ1704" s="225">
        <f t="shared" si="699"/>
        <v>87.5</v>
      </c>
      <c r="BK1704" s="226">
        <f t="shared" si="700"/>
        <v>96.6666666666667</v>
      </c>
      <c r="BL1704" s="226">
        <f t="shared" si="701"/>
        <v>99.4252873563218</v>
      </c>
      <c r="BM1704" s="226">
        <f t="shared" si="689"/>
        <v>84.0972222222222</v>
      </c>
      <c r="BN1704" s="237">
        <f t="shared" si="694"/>
        <v>0</v>
      </c>
      <c r="BO1704" s="237">
        <f t="shared" si="695"/>
        <v>1440</v>
      </c>
      <c r="BP1704" s="237">
        <f t="shared" si="696"/>
        <v>1</v>
      </c>
      <c r="BQ1704" s="238">
        <f t="shared" si="697"/>
        <v>180</v>
      </c>
      <c r="BR1704" s="140"/>
      <c r="BS1704" s="140"/>
      <c r="BT1704" s="140"/>
      <c r="BU1704" s="141"/>
      <c r="BV1704" s="140"/>
      <c r="BW1704" s="153">
        <f t="shared" si="690"/>
        <v>1218</v>
      </c>
    </row>
    <row r="1705" s="129" customFormat="1" spans="1:75">
      <c r="A1705" s="170">
        <v>1760</v>
      </c>
      <c r="B1705" s="171">
        <v>46077</v>
      </c>
      <c r="C1705" s="153" t="s">
        <v>99</v>
      </c>
      <c r="D1705" s="130" t="str">
        <f t="shared" si="691"/>
        <v>EG</v>
      </c>
      <c r="E1705" s="172" t="s">
        <v>128</v>
      </c>
      <c r="F1705" s="172" t="s">
        <v>129</v>
      </c>
      <c r="G1705" s="173" t="s">
        <v>126</v>
      </c>
      <c r="H1705" s="173"/>
      <c r="I1705" s="173"/>
      <c r="J1705" s="105">
        <v>104293</v>
      </c>
      <c r="K1705" s="197" t="str">
        <f>VLOOKUP(J1705,'[3]Item List (3)'!A$1:B$110000,2,FALSE)</f>
        <v>IR.210 YY2 </v>
      </c>
      <c r="L1705" s="105">
        <v>260205005</v>
      </c>
      <c r="M1705" s="198" t="str">
        <f>IF((LEFT(J1705))="2",$L$2,$J$2)</f>
        <v>IR</v>
      </c>
      <c r="N1705" s="153">
        <v>20</v>
      </c>
      <c r="O1705" s="199">
        <f>IFERROR(3600/N1705,"")</f>
        <v>180</v>
      </c>
      <c r="P1705" s="153">
        <v>1</v>
      </c>
      <c r="Q1705" s="153">
        <v>512</v>
      </c>
      <c r="R1705" s="153"/>
      <c r="S1705" s="153"/>
      <c r="T1705" s="153"/>
      <c r="U1705" s="209">
        <f t="shared" si="693"/>
        <v>512</v>
      </c>
      <c r="V1705" s="153">
        <v>180</v>
      </c>
      <c r="W1705" s="153"/>
      <c r="X1705" s="153"/>
      <c r="Y1705" s="153"/>
      <c r="Z1705" s="153"/>
      <c r="AA1705" s="153"/>
      <c r="AB1705" s="153"/>
      <c r="AC1705" s="153"/>
      <c r="AD1705" s="153"/>
      <c r="AE1705" s="153"/>
      <c r="AF1705" s="153"/>
      <c r="AG1705" s="153"/>
      <c r="AH1705" s="153"/>
      <c r="AI1705" s="153"/>
      <c r="AJ1705" s="153"/>
      <c r="AK1705" s="153"/>
      <c r="AL1705" s="153"/>
      <c r="AM1705" s="153"/>
      <c r="AN1705" s="153"/>
      <c r="AO1705" s="153"/>
      <c r="AP1705" s="153"/>
      <c r="AQ1705" s="153"/>
      <c r="AR1705" s="153">
        <v>300</v>
      </c>
      <c r="AS1705" s="153"/>
      <c r="AT1705" s="153"/>
      <c r="AU1705" s="153"/>
      <c r="AV1705" s="153"/>
      <c r="AW1705" s="153"/>
      <c r="AX1705" s="153"/>
      <c r="AY1705" s="153"/>
      <c r="AZ1705" s="153"/>
      <c r="BA1705" s="153"/>
      <c r="BB1705" s="153"/>
      <c r="BC1705" s="153"/>
      <c r="BD1705" s="153"/>
      <c r="BE1705" s="153"/>
      <c r="BF1705" s="153"/>
      <c r="BG1705" s="223">
        <f t="shared" si="692"/>
        <v>480</v>
      </c>
      <c r="BH1705" s="224">
        <f>BG1705/60</f>
        <v>8</v>
      </c>
      <c r="BI1705" s="225">
        <f t="shared" si="698"/>
        <v>3</v>
      </c>
      <c r="BJ1705" s="225">
        <f t="shared" si="699"/>
        <v>37.5</v>
      </c>
      <c r="BK1705" s="226">
        <f t="shared" si="700"/>
        <v>94.8148148148148</v>
      </c>
      <c r="BL1705" s="226">
        <f t="shared" si="701"/>
        <v>100</v>
      </c>
      <c r="BM1705" s="226">
        <f>IFERROR((((BJ1705*BK1705*BL1705)/1000000)*100),0)</f>
        <v>35.5555555555556</v>
      </c>
      <c r="BN1705" s="237">
        <f t="shared" si="694"/>
        <v>0</v>
      </c>
      <c r="BO1705" s="237">
        <f t="shared" si="695"/>
        <v>1440</v>
      </c>
      <c r="BP1705" s="237">
        <f t="shared" si="696"/>
        <v>5</v>
      </c>
      <c r="BQ1705" s="238">
        <f t="shared" si="697"/>
        <v>900</v>
      </c>
      <c r="BR1705" s="140"/>
      <c r="BS1705" s="140"/>
      <c r="BT1705" s="140"/>
      <c r="BU1705" s="141"/>
      <c r="BV1705" s="140"/>
      <c r="BW1705" s="153">
        <f t="shared" si="690"/>
        <v>512</v>
      </c>
    </row>
    <row r="1706" s="129" customFormat="1" spans="1:75">
      <c r="A1706" s="170"/>
      <c r="B1706" s="171">
        <v>46077</v>
      </c>
      <c r="C1706" s="153" t="s">
        <v>97</v>
      </c>
      <c r="D1706" s="130" t="str">
        <f t="shared" si="691"/>
        <v>EG</v>
      </c>
      <c r="E1706" s="172" t="s">
        <v>131</v>
      </c>
      <c r="F1706" s="172" t="s">
        <v>129</v>
      </c>
      <c r="G1706" s="173" t="s">
        <v>186</v>
      </c>
      <c r="H1706" s="173"/>
      <c r="I1706" s="173"/>
      <c r="J1706" s="105">
        <v>104246</v>
      </c>
      <c r="K1706" s="197" t="str">
        <f>VLOOKUP(J1706,'[3]Item List (3)'!A$1:B$110000,2,FALSE)</f>
        <v>IN. 208</v>
      </c>
      <c r="L1706" s="105">
        <v>260129016</v>
      </c>
      <c r="M1706" s="198" t="str">
        <f>IF((LEFT(J1706))="2",$L$2,$J$2)</f>
        <v>IR</v>
      </c>
      <c r="N1706" s="153">
        <v>40</v>
      </c>
      <c r="O1706" s="199">
        <f>IFERROR(3600/N1706,"")</f>
        <v>90</v>
      </c>
      <c r="P1706" s="153">
        <v>1</v>
      </c>
      <c r="Q1706" s="153">
        <v>149</v>
      </c>
      <c r="R1706" s="153"/>
      <c r="S1706" s="153">
        <v>2</v>
      </c>
      <c r="T1706" s="153"/>
      <c r="U1706" s="209">
        <f t="shared" si="693"/>
        <v>151</v>
      </c>
      <c r="V1706" s="153">
        <v>110</v>
      </c>
      <c r="W1706" s="153"/>
      <c r="X1706" s="153">
        <v>330</v>
      </c>
      <c r="Y1706" s="153"/>
      <c r="Z1706" s="153"/>
      <c r="AA1706" s="153"/>
      <c r="AB1706" s="153"/>
      <c r="AC1706" s="153"/>
      <c r="AD1706" s="153"/>
      <c r="AE1706" s="153"/>
      <c r="AF1706" s="153"/>
      <c r="AG1706" s="153"/>
      <c r="AH1706" s="153"/>
      <c r="AI1706" s="153"/>
      <c r="AJ1706" s="153"/>
      <c r="AK1706" s="153"/>
      <c r="AL1706" s="153"/>
      <c r="AM1706" s="153"/>
      <c r="AN1706" s="153"/>
      <c r="AO1706" s="153"/>
      <c r="AP1706" s="153"/>
      <c r="AQ1706" s="153"/>
      <c r="AR1706" s="153"/>
      <c r="AS1706" s="153"/>
      <c r="AT1706" s="153"/>
      <c r="AU1706" s="153"/>
      <c r="AV1706" s="153"/>
      <c r="AW1706" s="153"/>
      <c r="AX1706" s="153"/>
      <c r="AY1706" s="153"/>
      <c r="AZ1706" s="153">
        <v>40</v>
      </c>
      <c r="BA1706" s="153"/>
      <c r="BB1706" s="153"/>
      <c r="BC1706" s="153"/>
      <c r="BD1706" s="153"/>
      <c r="BE1706" s="153"/>
      <c r="BF1706" s="153"/>
      <c r="BG1706" s="223">
        <f t="shared" si="692"/>
        <v>480</v>
      </c>
      <c r="BH1706" s="224">
        <f>BG1706/60</f>
        <v>8</v>
      </c>
      <c r="BI1706" s="225">
        <f t="shared" si="698"/>
        <v>1.83333333333333</v>
      </c>
      <c r="BJ1706" s="225">
        <f t="shared" si="699"/>
        <v>22.9166666666667</v>
      </c>
      <c r="BK1706" s="226">
        <f t="shared" si="700"/>
        <v>91.5151515151515</v>
      </c>
      <c r="BL1706" s="226">
        <f t="shared" si="701"/>
        <v>98.6754966887417</v>
      </c>
      <c r="BM1706" s="226">
        <f>IFERROR((((BJ1706*BK1706*BL1706)/1000000)*100),0)</f>
        <v>20.6944444444444</v>
      </c>
      <c r="BN1706" s="237">
        <f t="shared" si="694"/>
        <v>0</v>
      </c>
      <c r="BO1706" s="237">
        <f t="shared" si="695"/>
        <v>720</v>
      </c>
      <c r="BP1706" s="237">
        <f t="shared" si="696"/>
        <v>6.16666666666667</v>
      </c>
      <c r="BQ1706" s="238">
        <f t="shared" si="697"/>
        <v>555</v>
      </c>
      <c r="BR1706" s="140"/>
      <c r="BS1706" s="140"/>
      <c r="BT1706" s="140"/>
      <c r="BU1706" s="141"/>
      <c r="BV1706" s="140"/>
      <c r="BW1706" s="153">
        <f t="shared" si="690"/>
        <v>149</v>
      </c>
    </row>
    <row r="1707" s="129" customFormat="1" spans="1:75">
      <c r="A1707" s="170">
        <v>1761</v>
      </c>
      <c r="B1707" s="171">
        <v>46077</v>
      </c>
      <c r="C1707" s="153" t="s">
        <v>99</v>
      </c>
      <c r="D1707" s="130" t="str">
        <f t="shared" ref="D1707:D1740" si="702">LEFT(E1707,2)</f>
        <v>EG</v>
      </c>
      <c r="E1707" s="172" t="s">
        <v>131</v>
      </c>
      <c r="F1707" s="172"/>
      <c r="G1707" s="173"/>
      <c r="H1707" s="173"/>
      <c r="I1707" s="173"/>
      <c r="J1707" s="105"/>
      <c r="K1707" s="197" t="e">
        <f>VLOOKUP(J1707,'[3]Item List (3)'!A$1:B$110000,2,FALSE)</f>
        <v>#N/A</v>
      </c>
      <c r="L1707" s="105"/>
      <c r="M1707" s="198" t="str">
        <f>IF((LEFT(J1707))="2",$L$2,$J$2)</f>
        <v>IR</v>
      </c>
      <c r="N1707" s="153"/>
      <c r="O1707" s="199" t="str">
        <f t="shared" ref="O1707:O1769" si="703">IFERROR(3600/N1707,"")</f>
        <v/>
      </c>
      <c r="P1707" s="153"/>
      <c r="Q1707" s="153"/>
      <c r="R1707" s="153"/>
      <c r="S1707" s="153"/>
      <c r="T1707" s="153"/>
      <c r="U1707" s="209">
        <f t="shared" ref="U1707:U1742" si="704">Q1707+S1707+T1707</f>
        <v>0</v>
      </c>
      <c r="V1707" s="153"/>
      <c r="W1707" s="153"/>
      <c r="X1707" s="153"/>
      <c r="Y1707" s="153"/>
      <c r="Z1707" s="153"/>
      <c r="AA1707" s="153"/>
      <c r="AB1707" s="153"/>
      <c r="AC1707" s="153"/>
      <c r="AD1707" s="153"/>
      <c r="AE1707" s="153"/>
      <c r="AF1707" s="153"/>
      <c r="AG1707" s="153"/>
      <c r="AH1707" s="153"/>
      <c r="AI1707" s="153"/>
      <c r="AJ1707" s="153"/>
      <c r="AK1707" s="153"/>
      <c r="AL1707" s="153"/>
      <c r="AM1707" s="153"/>
      <c r="AN1707" s="153"/>
      <c r="AO1707" s="153"/>
      <c r="AP1707" s="153"/>
      <c r="AQ1707" s="153"/>
      <c r="AR1707" s="153">
        <v>480</v>
      </c>
      <c r="AS1707" s="153"/>
      <c r="AT1707" s="153"/>
      <c r="AU1707" s="153"/>
      <c r="AV1707" s="153"/>
      <c r="AW1707" s="153"/>
      <c r="AX1707" s="153"/>
      <c r="AY1707" s="153"/>
      <c r="AZ1707" s="153"/>
      <c r="BA1707" s="153"/>
      <c r="BB1707" s="153"/>
      <c r="BC1707" s="153"/>
      <c r="BD1707" s="153"/>
      <c r="BE1707" s="153"/>
      <c r="BF1707" s="153"/>
      <c r="BG1707" s="223">
        <f t="shared" ref="BG1707:BG1740" si="705">SUM(V1707:BF1707)</f>
        <v>480</v>
      </c>
      <c r="BH1707" s="224">
        <f t="shared" ref="BH1707:BH1769" si="706">BG1707/60</f>
        <v>8</v>
      </c>
      <c r="BI1707" s="225">
        <f t="shared" ref="BI1707:BI1753" si="707">IFERROR(BH1707-SUM(W1707:BF1707)/60,0)</f>
        <v>0</v>
      </c>
      <c r="BJ1707" s="225">
        <f t="shared" ref="BJ1707:BJ1753" si="708">IFERROR(BI1707/BH1707*100,0)</f>
        <v>0</v>
      </c>
      <c r="BK1707" s="226">
        <f t="shared" ref="BK1707:BK1753" si="709">IFERROR(((U1707*N1707)/(BI1707*3600)*100),0)</f>
        <v>0</v>
      </c>
      <c r="BL1707" s="226">
        <f t="shared" ref="BL1707:BL1753" si="710">IFERROR(((U1707-(R1707+S1707+T1707))/U1707*100),0)</f>
        <v>0</v>
      </c>
      <c r="BM1707" s="226">
        <f t="shared" ref="BM1707:BM1769" si="711">IFERROR((((BJ1707*BK1707*BL1707)/1000000)*100),0)</f>
        <v>0</v>
      </c>
      <c r="BN1707" s="237">
        <f t="shared" ref="BN1707:BN1742" si="712">(W1707+AP1707+BE1707+BF1707)/60</f>
        <v>0</v>
      </c>
      <c r="BO1707" s="237">
        <f t="shared" ref="BO1707:BO1742" si="713">IFERROR(((BH1707-BN1707)*3600)/N1707,0)</f>
        <v>0</v>
      </c>
      <c r="BP1707" s="237">
        <f t="shared" ref="BP1707:BP1742" si="714">IFERROR(SUM(W1707:BF1707)/60-BN1707,0)</f>
        <v>8</v>
      </c>
      <c r="BQ1707" s="238">
        <f t="shared" ref="BQ1707:BQ1742" si="715">IFERROR(BP1707*3600/N1707,0)</f>
        <v>0</v>
      </c>
      <c r="BR1707" s="140"/>
      <c r="BS1707" s="140"/>
      <c r="BT1707" s="140"/>
      <c r="BU1707" s="141"/>
      <c r="BV1707" s="140"/>
      <c r="BW1707" s="153">
        <f t="shared" si="690"/>
        <v>0</v>
      </c>
    </row>
    <row r="1708" s="129" customFormat="1" spans="1:75">
      <c r="A1708" s="170">
        <v>1762</v>
      </c>
      <c r="B1708" s="171">
        <v>46077</v>
      </c>
      <c r="C1708" s="153" t="s">
        <v>97</v>
      </c>
      <c r="D1708" s="130" t="str">
        <f t="shared" si="702"/>
        <v>IG</v>
      </c>
      <c r="E1708" s="172" t="s">
        <v>132</v>
      </c>
      <c r="F1708" s="172"/>
      <c r="G1708" s="173"/>
      <c r="H1708" s="173"/>
      <c r="I1708" s="173"/>
      <c r="J1708" s="105"/>
      <c r="K1708" s="197" t="e">
        <f>VLOOKUP(J1708,'[3]Item List (3)'!A$1:B$110000,2,FALSE)</f>
        <v>#N/A</v>
      </c>
      <c r="L1708" s="105"/>
      <c r="M1708" s="198" t="str">
        <f>IF((LEFT(J1708))="2",$L$2,$J$2)</f>
        <v>IR</v>
      </c>
      <c r="N1708" s="153"/>
      <c r="O1708" s="199" t="str">
        <f t="shared" si="703"/>
        <v/>
      </c>
      <c r="P1708" s="153"/>
      <c r="Q1708" s="153"/>
      <c r="R1708" s="153"/>
      <c r="S1708" s="153"/>
      <c r="T1708" s="153"/>
      <c r="U1708" s="209">
        <f t="shared" si="704"/>
        <v>0</v>
      </c>
      <c r="V1708" s="153"/>
      <c r="W1708" s="153"/>
      <c r="X1708" s="153"/>
      <c r="Y1708" s="153"/>
      <c r="Z1708" s="153"/>
      <c r="AA1708" s="153"/>
      <c r="AB1708" s="153"/>
      <c r="AC1708" s="153"/>
      <c r="AD1708" s="153"/>
      <c r="AE1708" s="153"/>
      <c r="AF1708" s="153"/>
      <c r="AG1708" s="153"/>
      <c r="AH1708" s="153"/>
      <c r="AI1708" s="153"/>
      <c r="AJ1708" s="153"/>
      <c r="AK1708" s="153"/>
      <c r="AL1708" s="153"/>
      <c r="AM1708" s="153"/>
      <c r="AN1708" s="153"/>
      <c r="AO1708" s="153"/>
      <c r="AP1708" s="153"/>
      <c r="AQ1708" s="153"/>
      <c r="AR1708" s="153">
        <v>480</v>
      </c>
      <c r="AS1708" s="153"/>
      <c r="AT1708" s="153"/>
      <c r="AU1708" s="153"/>
      <c r="AV1708" s="153"/>
      <c r="AW1708" s="153"/>
      <c r="AX1708" s="153"/>
      <c r="AY1708" s="153"/>
      <c r="AZ1708" s="153"/>
      <c r="BA1708" s="153"/>
      <c r="BB1708" s="153"/>
      <c r="BC1708" s="153"/>
      <c r="BD1708" s="153"/>
      <c r="BE1708" s="153"/>
      <c r="BF1708" s="153"/>
      <c r="BG1708" s="223">
        <f t="shared" si="705"/>
        <v>480</v>
      </c>
      <c r="BH1708" s="224">
        <f t="shared" si="706"/>
        <v>8</v>
      </c>
      <c r="BI1708" s="225">
        <f t="shared" si="707"/>
        <v>0</v>
      </c>
      <c r="BJ1708" s="225">
        <f t="shared" si="708"/>
        <v>0</v>
      </c>
      <c r="BK1708" s="226">
        <f t="shared" si="709"/>
        <v>0</v>
      </c>
      <c r="BL1708" s="226">
        <f t="shared" si="710"/>
        <v>0</v>
      </c>
      <c r="BM1708" s="226">
        <f t="shared" si="711"/>
        <v>0</v>
      </c>
      <c r="BN1708" s="237">
        <f t="shared" si="712"/>
        <v>0</v>
      </c>
      <c r="BO1708" s="237">
        <f t="shared" si="713"/>
        <v>0</v>
      </c>
      <c r="BP1708" s="237">
        <f t="shared" si="714"/>
        <v>8</v>
      </c>
      <c r="BQ1708" s="238">
        <f t="shared" si="715"/>
        <v>0</v>
      </c>
      <c r="BR1708" s="140"/>
      <c r="BS1708" s="140"/>
      <c r="BT1708" s="140"/>
      <c r="BU1708" s="141"/>
      <c r="BV1708" s="140"/>
      <c r="BW1708" s="153">
        <f t="shared" si="690"/>
        <v>0</v>
      </c>
    </row>
    <row r="1709" s="129" customFormat="1" spans="1:75">
      <c r="A1709" s="170">
        <v>1763</v>
      </c>
      <c r="B1709" s="171">
        <v>46077</v>
      </c>
      <c r="C1709" s="153" t="s">
        <v>99</v>
      </c>
      <c r="D1709" s="130" t="str">
        <f t="shared" si="702"/>
        <v>IG</v>
      </c>
      <c r="E1709" s="172" t="s">
        <v>132</v>
      </c>
      <c r="F1709" s="172" t="s">
        <v>134</v>
      </c>
      <c r="G1709" s="173" t="s">
        <v>142</v>
      </c>
      <c r="H1709" s="173" t="s">
        <v>185</v>
      </c>
      <c r="I1709" s="173"/>
      <c r="J1709" s="105">
        <v>100299.14</v>
      </c>
      <c r="K1709" s="197" t="str">
        <f>VLOOKUP(J1709,'[3]Item List (3)'!A$1:B$110000,2,FALSE)</f>
        <v>IR. 9913 C</v>
      </c>
      <c r="L1709" s="105">
        <v>260203020</v>
      </c>
      <c r="M1709" s="198" t="str">
        <f>IF((LEFT(J1709))="2",$L$2,$J$2)</f>
        <v>IR</v>
      </c>
      <c r="N1709" s="153">
        <v>23</v>
      </c>
      <c r="O1709" s="199">
        <f t="shared" si="703"/>
        <v>156.521739130435</v>
      </c>
      <c r="P1709" s="153">
        <v>1</v>
      </c>
      <c r="Q1709" s="153">
        <v>806</v>
      </c>
      <c r="R1709" s="153">
        <v>5</v>
      </c>
      <c r="S1709" s="153">
        <v>84</v>
      </c>
      <c r="T1709" s="153"/>
      <c r="U1709" s="209">
        <f t="shared" si="704"/>
        <v>890</v>
      </c>
      <c r="V1709" s="153">
        <v>360</v>
      </c>
      <c r="W1709" s="153"/>
      <c r="X1709" s="153"/>
      <c r="Y1709" s="153">
        <v>75</v>
      </c>
      <c r="Z1709" s="153"/>
      <c r="AA1709" s="153"/>
      <c r="AB1709" s="153"/>
      <c r="AC1709" s="153"/>
      <c r="AD1709" s="153"/>
      <c r="AE1709" s="153"/>
      <c r="AF1709" s="153"/>
      <c r="AG1709" s="153"/>
      <c r="AH1709" s="153"/>
      <c r="AI1709" s="153"/>
      <c r="AJ1709" s="153"/>
      <c r="AK1709" s="153"/>
      <c r="AL1709" s="153"/>
      <c r="AM1709" s="153"/>
      <c r="AN1709" s="153"/>
      <c r="AO1709" s="153"/>
      <c r="AP1709" s="153">
        <v>30</v>
      </c>
      <c r="AQ1709" s="153"/>
      <c r="AR1709" s="153"/>
      <c r="AS1709" s="153"/>
      <c r="AT1709" s="153"/>
      <c r="AU1709" s="153"/>
      <c r="AV1709" s="153"/>
      <c r="AW1709" s="153"/>
      <c r="AX1709" s="153"/>
      <c r="AY1709" s="153"/>
      <c r="AZ1709" s="153"/>
      <c r="BA1709" s="153"/>
      <c r="BB1709" s="153"/>
      <c r="BC1709" s="153">
        <v>15</v>
      </c>
      <c r="BD1709" s="153"/>
      <c r="BE1709" s="153"/>
      <c r="BF1709" s="153"/>
      <c r="BG1709" s="223">
        <f t="shared" si="705"/>
        <v>480</v>
      </c>
      <c r="BH1709" s="224">
        <f t="shared" si="706"/>
        <v>8</v>
      </c>
      <c r="BI1709" s="225">
        <f t="shared" si="707"/>
        <v>6</v>
      </c>
      <c r="BJ1709" s="225">
        <f t="shared" si="708"/>
        <v>75</v>
      </c>
      <c r="BK1709" s="226">
        <f t="shared" si="709"/>
        <v>94.7685185185185</v>
      </c>
      <c r="BL1709" s="226">
        <f t="shared" si="710"/>
        <v>90</v>
      </c>
      <c r="BM1709" s="226">
        <f t="shared" si="711"/>
        <v>63.96875</v>
      </c>
      <c r="BN1709" s="237">
        <f t="shared" si="712"/>
        <v>0.5</v>
      </c>
      <c r="BO1709" s="237">
        <f t="shared" si="713"/>
        <v>1173.91304347826</v>
      </c>
      <c r="BP1709" s="237">
        <f t="shared" si="714"/>
        <v>1.5</v>
      </c>
      <c r="BQ1709" s="238">
        <f t="shared" si="715"/>
        <v>234.782608695652</v>
      </c>
      <c r="BR1709" s="140"/>
      <c r="BS1709" s="140"/>
      <c r="BT1709" s="140"/>
      <c r="BU1709" s="141"/>
      <c r="BV1709" s="140"/>
      <c r="BW1709" s="153">
        <f t="shared" si="690"/>
        <v>806</v>
      </c>
    </row>
    <row r="1710" s="129" customFormat="1" spans="1:75">
      <c r="A1710" s="170">
        <v>1764</v>
      </c>
      <c r="B1710" s="171">
        <v>46077</v>
      </c>
      <c r="C1710" s="153" t="s">
        <v>97</v>
      </c>
      <c r="D1710" s="130" t="str">
        <f t="shared" si="702"/>
        <v>IG</v>
      </c>
      <c r="E1710" s="172" t="s">
        <v>133</v>
      </c>
      <c r="F1710" s="172" t="s">
        <v>134</v>
      </c>
      <c r="G1710" s="173" t="s">
        <v>183</v>
      </c>
      <c r="H1710" s="173"/>
      <c r="I1710" s="173"/>
      <c r="J1710" s="105">
        <v>104343.01</v>
      </c>
      <c r="K1710" s="197" t="str">
        <f>VLOOKUP(J1710,'[3]Item List (3)'!A$1:B$110000,2,FALSE)</f>
        <v>NA/RNA.IR 69/32</v>
      </c>
      <c r="L1710" s="105">
        <v>260101001</v>
      </c>
      <c r="M1710" s="198" t="str">
        <f>IF((LEFT(J1710))="2",$L$2,$J$2)</f>
        <v>IR</v>
      </c>
      <c r="N1710" s="153">
        <v>45</v>
      </c>
      <c r="O1710" s="199">
        <f t="shared" si="703"/>
        <v>80</v>
      </c>
      <c r="P1710" s="153">
        <v>1</v>
      </c>
      <c r="Q1710" s="153">
        <v>157</v>
      </c>
      <c r="R1710" s="153">
        <v>18</v>
      </c>
      <c r="S1710" s="153">
        <v>31</v>
      </c>
      <c r="T1710" s="153"/>
      <c r="U1710" s="209">
        <f t="shared" si="704"/>
        <v>188</v>
      </c>
      <c r="V1710" s="153">
        <v>290</v>
      </c>
      <c r="W1710" s="153"/>
      <c r="X1710" s="153">
        <v>15</v>
      </c>
      <c r="Y1710" s="153">
        <v>30</v>
      </c>
      <c r="Z1710" s="153">
        <v>15</v>
      </c>
      <c r="AA1710" s="153"/>
      <c r="AB1710" s="153"/>
      <c r="AC1710" s="153">
        <v>30</v>
      </c>
      <c r="AD1710" s="153"/>
      <c r="AE1710" s="153"/>
      <c r="AF1710" s="153"/>
      <c r="AG1710" s="153"/>
      <c r="AH1710" s="153"/>
      <c r="AI1710" s="153"/>
      <c r="AJ1710" s="153"/>
      <c r="AK1710" s="153"/>
      <c r="AL1710" s="153"/>
      <c r="AM1710" s="153"/>
      <c r="AN1710" s="153"/>
      <c r="AO1710" s="153"/>
      <c r="AP1710" s="153">
        <v>60</v>
      </c>
      <c r="AQ1710" s="153"/>
      <c r="AR1710" s="153"/>
      <c r="AS1710" s="153"/>
      <c r="AT1710" s="153"/>
      <c r="AU1710" s="153"/>
      <c r="AV1710" s="153"/>
      <c r="AW1710" s="153"/>
      <c r="AX1710" s="153"/>
      <c r="AY1710" s="153"/>
      <c r="AZ1710" s="153">
        <v>40</v>
      </c>
      <c r="BA1710" s="153"/>
      <c r="BB1710" s="153"/>
      <c r="BC1710" s="153"/>
      <c r="BD1710" s="153"/>
      <c r="BE1710" s="153"/>
      <c r="BF1710" s="153"/>
      <c r="BG1710" s="223">
        <f t="shared" si="705"/>
        <v>480</v>
      </c>
      <c r="BH1710" s="224">
        <f t="shared" si="706"/>
        <v>8</v>
      </c>
      <c r="BI1710" s="225">
        <f t="shared" si="707"/>
        <v>4.83333333333333</v>
      </c>
      <c r="BJ1710" s="225">
        <f t="shared" si="708"/>
        <v>60.4166666666667</v>
      </c>
      <c r="BK1710" s="226">
        <f t="shared" si="709"/>
        <v>48.6206896551724</v>
      </c>
      <c r="BL1710" s="226">
        <f t="shared" si="710"/>
        <v>73.936170212766</v>
      </c>
      <c r="BM1710" s="226">
        <f t="shared" si="711"/>
        <v>21.71875</v>
      </c>
      <c r="BN1710" s="237">
        <f t="shared" si="712"/>
        <v>1</v>
      </c>
      <c r="BO1710" s="237">
        <f t="shared" si="713"/>
        <v>560</v>
      </c>
      <c r="BP1710" s="237">
        <f t="shared" si="714"/>
        <v>2.16666666666667</v>
      </c>
      <c r="BQ1710" s="238">
        <f t="shared" si="715"/>
        <v>173.333333333333</v>
      </c>
      <c r="BR1710" s="140"/>
      <c r="BS1710" s="140"/>
      <c r="BT1710" s="140"/>
      <c r="BU1710" s="141"/>
      <c r="BV1710" s="140"/>
      <c r="BW1710" s="153">
        <f t="shared" si="690"/>
        <v>157</v>
      </c>
    </row>
    <row r="1711" s="129" customFormat="1" spans="1:75">
      <c r="A1711" s="170">
        <v>1765</v>
      </c>
      <c r="B1711" s="171">
        <v>46077</v>
      </c>
      <c r="C1711" s="153" t="s">
        <v>99</v>
      </c>
      <c r="D1711" s="130" t="str">
        <f t="shared" si="702"/>
        <v>IG</v>
      </c>
      <c r="E1711" s="172" t="s">
        <v>133</v>
      </c>
      <c r="F1711" s="172" t="s">
        <v>134</v>
      </c>
      <c r="G1711" s="173" t="s">
        <v>136</v>
      </c>
      <c r="H1711" s="173"/>
      <c r="I1711" s="173"/>
      <c r="J1711" s="105">
        <v>104343.01</v>
      </c>
      <c r="K1711" s="197" t="str">
        <f>VLOOKUP(J1711,'[3]Item List (3)'!A$1:B$110000,2,FALSE)</f>
        <v>NA/RNA.IR 69/32</v>
      </c>
      <c r="L1711" s="105">
        <v>260101001</v>
      </c>
      <c r="M1711" s="198" t="str">
        <f>IF((LEFT(J1711))="2",$L$2,$J$2)</f>
        <v>IR</v>
      </c>
      <c r="N1711" s="153">
        <v>45</v>
      </c>
      <c r="O1711" s="199">
        <f t="shared" si="703"/>
        <v>80</v>
      </c>
      <c r="P1711" s="153">
        <v>1</v>
      </c>
      <c r="Q1711" s="153">
        <v>111</v>
      </c>
      <c r="R1711" s="153">
        <v>26</v>
      </c>
      <c r="S1711" s="153">
        <v>27</v>
      </c>
      <c r="T1711" s="153"/>
      <c r="U1711" s="209">
        <f t="shared" si="704"/>
        <v>138</v>
      </c>
      <c r="V1711" s="153">
        <v>245</v>
      </c>
      <c r="W1711" s="153"/>
      <c r="X1711" s="153">
        <v>45</v>
      </c>
      <c r="Y1711" s="153">
        <v>70</v>
      </c>
      <c r="Z1711" s="153"/>
      <c r="AA1711" s="153"/>
      <c r="AB1711" s="153"/>
      <c r="AC1711" s="153">
        <v>20</v>
      </c>
      <c r="AD1711" s="153"/>
      <c r="AE1711" s="153"/>
      <c r="AF1711" s="153"/>
      <c r="AG1711" s="153"/>
      <c r="AH1711" s="153"/>
      <c r="AI1711" s="153"/>
      <c r="AJ1711" s="153"/>
      <c r="AK1711" s="153"/>
      <c r="AL1711" s="153"/>
      <c r="AM1711" s="153"/>
      <c r="AN1711" s="153"/>
      <c r="AO1711" s="153"/>
      <c r="AP1711" s="153">
        <v>30</v>
      </c>
      <c r="AQ1711" s="153"/>
      <c r="AR1711" s="153"/>
      <c r="AS1711" s="153"/>
      <c r="AT1711" s="153"/>
      <c r="AU1711" s="153"/>
      <c r="AV1711" s="153"/>
      <c r="AW1711" s="153"/>
      <c r="AX1711" s="153"/>
      <c r="AY1711" s="153"/>
      <c r="AZ1711" s="153"/>
      <c r="BA1711" s="153"/>
      <c r="BB1711" s="153"/>
      <c r="BC1711" s="153">
        <v>70</v>
      </c>
      <c r="BD1711" s="153"/>
      <c r="BE1711" s="153"/>
      <c r="BF1711" s="153"/>
      <c r="BG1711" s="223">
        <f t="shared" si="705"/>
        <v>480</v>
      </c>
      <c r="BH1711" s="224">
        <f t="shared" si="706"/>
        <v>8</v>
      </c>
      <c r="BI1711" s="225">
        <f t="shared" si="707"/>
        <v>4.08333333333333</v>
      </c>
      <c r="BJ1711" s="225">
        <f t="shared" si="708"/>
        <v>51.0416666666667</v>
      </c>
      <c r="BK1711" s="226">
        <f t="shared" si="709"/>
        <v>42.2448979591837</v>
      </c>
      <c r="BL1711" s="226">
        <f t="shared" si="710"/>
        <v>61.5942028985507</v>
      </c>
      <c r="BM1711" s="226">
        <f t="shared" si="711"/>
        <v>13.28125</v>
      </c>
      <c r="BN1711" s="237">
        <f t="shared" si="712"/>
        <v>0.5</v>
      </c>
      <c r="BO1711" s="237">
        <f t="shared" si="713"/>
        <v>600</v>
      </c>
      <c r="BP1711" s="237">
        <f t="shared" si="714"/>
        <v>3.41666666666667</v>
      </c>
      <c r="BQ1711" s="238">
        <f t="shared" si="715"/>
        <v>273.333333333333</v>
      </c>
      <c r="BR1711" s="140"/>
      <c r="BS1711" s="140"/>
      <c r="BT1711" s="140"/>
      <c r="BU1711" s="141"/>
      <c r="BV1711" s="140"/>
      <c r="BW1711" s="153">
        <f t="shared" si="690"/>
        <v>111</v>
      </c>
    </row>
    <row r="1712" s="129" customFormat="1" spans="1:75">
      <c r="A1712" s="170">
        <v>1766</v>
      </c>
      <c r="B1712" s="171">
        <v>46077</v>
      </c>
      <c r="C1712" s="153" t="s">
        <v>97</v>
      </c>
      <c r="D1712" s="130" t="s">
        <v>6</v>
      </c>
      <c r="E1712" s="172" t="s">
        <v>137</v>
      </c>
      <c r="F1712" s="172" t="s">
        <v>134</v>
      </c>
      <c r="G1712" s="173" t="s">
        <v>150</v>
      </c>
      <c r="H1712" s="173"/>
      <c r="I1712" s="173"/>
      <c r="J1712" s="105">
        <v>104609.02</v>
      </c>
      <c r="K1712" s="197" t="str">
        <f>VLOOKUP(J1712,'[3]Item List (3)'!A$1:B$110000,2,FALSE)</f>
        <v>N.IR 311</v>
      </c>
      <c r="L1712" s="105">
        <v>260129009</v>
      </c>
      <c r="M1712" s="198" t="str">
        <f>IF((LEFT(J1712))="2",$L$2,$J$2)</f>
        <v>IR</v>
      </c>
      <c r="N1712" s="153">
        <v>45</v>
      </c>
      <c r="O1712" s="199">
        <f t="shared" si="703"/>
        <v>80</v>
      </c>
      <c r="P1712" s="153">
        <v>1</v>
      </c>
      <c r="Q1712" s="153">
        <v>213</v>
      </c>
      <c r="R1712" s="153"/>
      <c r="S1712" s="153">
        <v>25</v>
      </c>
      <c r="T1712" s="153"/>
      <c r="U1712" s="209">
        <f t="shared" si="704"/>
        <v>238</v>
      </c>
      <c r="V1712" s="153">
        <v>380</v>
      </c>
      <c r="W1712" s="153"/>
      <c r="X1712" s="153"/>
      <c r="Y1712" s="153"/>
      <c r="Z1712" s="153">
        <v>30</v>
      </c>
      <c r="AA1712" s="153"/>
      <c r="AB1712" s="153"/>
      <c r="AC1712" s="153">
        <v>30</v>
      </c>
      <c r="AD1712" s="153"/>
      <c r="AE1712" s="153"/>
      <c r="AF1712" s="153"/>
      <c r="AG1712" s="153"/>
      <c r="AH1712" s="153"/>
      <c r="AI1712" s="153"/>
      <c r="AJ1712" s="153"/>
      <c r="AK1712" s="153"/>
      <c r="AL1712" s="153"/>
      <c r="AM1712" s="153"/>
      <c r="AN1712" s="153"/>
      <c r="AO1712" s="153"/>
      <c r="AP1712" s="153"/>
      <c r="AQ1712" s="153"/>
      <c r="AR1712" s="153"/>
      <c r="AS1712" s="153"/>
      <c r="AT1712" s="153"/>
      <c r="AU1712" s="153"/>
      <c r="AV1712" s="153"/>
      <c r="AW1712" s="153"/>
      <c r="AX1712" s="153"/>
      <c r="AY1712" s="153"/>
      <c r="AZ1712" s="153">
        <v>40</v>
      </c>
      <c r="BA1712" s="153"/>
      <c r="BB1712" s="153"/>
      <c r="BC1712" s="153"/>
      <c r="BD1712" s="153"/>
      <c r="BE1712" s="153"/>
      <c r="BF1712" s="153"/>
      <c r="BG1712" s="223">
        <f t="shared" si="705"/>
        <v>480</v>
      </c>
      <c r="BH1712" s="224">
        <f t="shared" si="706"/>
        <v>8</v>
      </c>
      <c r="BI1712" s="225">
        <f t="shared" si="707"/>
        <v>6.33333333333333</v>
      </c>
      <c r="BJ1712" s="225">
        <f t="shared" si="708"/>
        <v>79.1666666666667</v>
      </c>
      <c r="BK1712" s="226">
        <f t="shared" si="709"/>
        <v>46.9736842105263</v>
      </c>
      <c r="BL1712" s="226">
        <f t="shared" si="710"/>
        <v>89.4957983193277</v>
      </c>
      <c r="BM1712" s="226">
        <f t="shared" si="711"/>
        <v>33.28125</v>
      </c>
      <c r="BN1712" s="237">
        <f t="shared" si="712"/>
        <v>0</v>
      </c>
      <c r="BO1712" s="237">
        <f t="shared" si="713"/>
        <v>640</v>
      </c>
      <c r="BP1712" s="237">
        <f t="shared" si="714"/>
        <v>1.66666666666667</v>
      </c>
      <c r="BQ1712" s="238">
        <f t="shared" si="715"/>
        <v>133.333333333333</v>
      </c>
      <c r="BR1712" s="140">
        <v>1</v>
      </c>
      <c r="BS1712" s="140"/>
      <c r="BT1712" s="140">
        <v>1</v>
      </c>
      <c r="BU1712" s="141">
        <v>1</v>
      </c>
      <c r="BV1712" s="140"/>
      <c r="BW1712" s="153">
        <f t="shared" si="690"/>
        <v>213</v>
      </c>
    </row>
    <row r="1713" s="129" customFormat="1" spans="1:75">
      <c r="A1713" s="170">
        <v>1767</v>
      </c>
      <c r="B1713" s="171">
        <v>46077</v>
      </c>
      <c r="C1713" s="153" t="s">
        <v>99</v>
      </c>
      <c r="D1713" s="130" t="str">
        <f t="shared" si="702"/>
        <v>IG</v>
      </c>
      <c r="E1713" s="172" t="s">
        <v>137</v>
      </c>
      <c r="F1713" s="172" t="s">
        <v>134</v>
      </c>
      <c r="G1713" s="173" t="s">
        <v>147</v>
      </c>
      <c r="H1713" s="173"/>
      <c r="I1713" s="173"/>
      <c r="J1713" s="105">
        <v>104609.02</v>
      </c>
      <c r="K1713" s="197" t="str">
        <f>VLOOKUP(J1713,'[3]Item List (3)'!A$1:B$110000,2,FALSE)</f>
        <v>N.IR 311</v>
      </c>
      <c r="L1713" s="105">
        <v>260129009</v>
      </c>
      <c r="M1713" s="198" t="str">
        <f>IF((LEFT(J1713))="2",$L$2,$J$2)</f>
        <v>IR</v>
      </c>
      <c r="N1713" s="153">
        <v>45</v>
      </c>
      <c r="O1713" s="199">
        <f t="shared" si="703"/>
        <v>80</v>
      </c>
      <c r="P1713" s="153">
        <v>1</v>
      </c>
      <c r="Q1713" s="153">
        <v>91</v>
      </c>
      <c r="R1713" s="153">
        <v>26</v>
      </c>
      <c r="S1713" s="153">
        <v>8</v>
      </c>
      <c r="T1713" s="153"/>
      <c r="U1713" s="209">
        <f t="shared" si="704"/>
        <v>99</v>
      </c>
      <c r="V1713" s="153">
        <v>200</v>
      </c>
      <c r="W1713" s="153"/>
      <c r="X1713" s="153"/>
      <c r="Y1713" s="153"/>
      <c r="Z1713" s="153">
        <v>15</v>
      </c>
      <c r="AA1713" s="153"/>
      <c r="AB1713" s="153"/>
      <c r="AC1713" s="153"/>
      <c r="AD1713" s="153"/>
      <c r="AE1713" s="153">
        <v>5</v>
      </c>
      <c r="AF1713" s="153">
        <v>10</v>
      </c>
      <c r="AG1713" s="153"/>
      <c r="AH1713" s="153"/>
      <c r="AI1713" s="153"/>
      <c r="AJ1713" s="153"/>
      <c r="AK1713" s="153"/>
      <c r="AL1713" s="153"/>
      <c r="AM1713" s="153"/>
      <c r="AN1713" s="153"/>
      <c r="AO1713" s="153"/>
      <c r="AP1713" s="153">
        <v>10</v>
      </c>
      <c r="AQ1713" s="153"/>
      <c r="AR1713" s="153">
        <v>240</v>
      </c>
      <c r="AS1713" s="153"/>
      <c r="AT1713" s="153"/>
      <c r="AU1713" s="153"/>
      <c r="AV1713" s="153"/>
      <c r="AW1713" s="153"/>
      <c r="AX1713" s="153"/>
      <c r="AY1713" s="153"/>
      <c r="AZ1713" s="153"/>
      <c r="BA1713" s="153"/>
      <c r="BB1713" s="153"/>
      <c r="BC1713" s="153"/>
      <c r="BD1713" s="153"/>
      <c r="BE1713" s="153"/>
      <c r="BF1713" s="153"/>
      <c r="BG1713" s="223">
        <f t="shared" si="705"/>
        <v>480</v>
      </c>
      <c r="BH1713" s="224">
        <f t="shared" si="706"/>
        <v>8</v>
      </c>
      <c r="BI1713" s="225">
        <f t="shared" si="707"/>
        <v>3.33333333333333</v>
      </c>
      <c r="BJ1713" s="225">
        <f t="shared" si="708"/>
        <v>41.6666666666667</v>
      </c>
      <c r="BK1713" s="226">
        <f t="shared" si="709"/>
        <v>37.125</v>
      </c>
      <c r="BL1713" s="226">
        <f t="shared" si="710"/>
        <v>65.6565656565657</v>
      </c>
      <c r="BM1713" s="226">
        <f t="shared" si="711"/>
        <v>10.15625</v>
      </c>
      <c r="BN1713" s="237">
        <f t="shared" si="712"/>
        <v>0.166666666666667</v>
      </c>
      <c r="BO1713" s="237">
        <f t="shared" si="713"/>
        <v>626.666666666667</v>
      </c>
      <c r="BP1713" s="237">
        <f t="shared" si="714"/>
        <v>4.5</v>
      </c>
      <c r="BQ1713" s="238">
        <f t="shared" si="715"/>
        <v>360</v>
      </c>
      <c r="BR1713" s="140">
        <v>2</v>
      </c>
      <c r="BS1713" s="140"/>
      <c r="BT1713" s="140"/>
      <c r="BU1713" s="141"/>
      <c r="BV1713" s="140"/>
      <c r="BW1713" s="153">
        <f t="shared" si="690"/>
        <v>91</v>
      </c>
    </row>
    <row r="1714" s="129" customFormat="1" spans="1:75">
      <c r="A1714" s="170">
        <v>1768</v>
      </c>
      <c r="B1714" s="171">
        <v>46077</v>
      </c>
      <c r="C1714" s="153" t="s">
        <v>97</v>
      </c>
      <c r="D1714" s="130" t="str">
        <f t="shared" si="702"/>
        <v>IG</v>
      </c>
      <c r="E1714" s="172" t="s">
        <v>138</v>
      </c>
      <c r="F1714" s="172" t="s">
        <v>134</v>
      </c>
      <c r="G1714" s="173" t="s">
        <v>150</v>
      </c>
      <c r="H1714" s="173"/>
      <c r="I1714" s="173"/>
      <c r="J1714" s="105">
        <v>208332.01</v>
      </c>
      <c r="K1714" s="197" t="str">
        <f>VLOOKUP(J1714,'[3]Item List (3)'!A$1:B$110000,2,FALSE)</f>
        <v>NA/RNA.OR 6908</v>
      </c>
      <c r="L1714" s="105">
        <v>251204014</v>
      </c>
      <c r="M1714" s="198" t="str">
        <f>IF((LEFT(J1714))="2",$L$2,$J$2)</f>
        <v>OR</v>
      </c>
      <c r="N1714" s="153">
        <v>45</v>
      </c>
      <c r="O1714" s="199">
        <f t="shared" si="703"/>
        <v>80</v>
      </c>
      <c r="P1714" s="153">
        <v>1</v>
      </c>
      <c r="Q1714" s="153">
        <v>95</v>
      </c>
      <c r="R1714" s="153">
        <v>26</v>
      </c>
      <c r="S1714" s="153">
        <v>8</v>
      </c>
      <c r="T1714" s="153"/>
      <c r="U1714" s="209">
        <f t="shared" si="704"/>
        <v>103</v>
      </c>
      <c r="V1714" s="153">
        <v>235</v>
      </c>
      <c r="W1714" s="153"/>
      <c r="X1714" s="153"/>
      <c r="Y1714" s="153"/>
      <c r="Z1714" s="153">
        <v>25</v>
      </c>
      <c r="AA1714" s="153"/>
      <c r="AB1714" s="153"/>
      <c r="AC1714" s="153"/>
      <c r="AD1714" s="153"/>
      <c r="AE1714" s="153"/>
      <c r="AF1714" s="153"/>
      <c r="AG1714" s="153"/>
      <c r="AH1714" s="153"/>
      <c r="AI1714" s="153"/>
      <c r="AJ1714" s="153"/>
      <c r="AK1714" s="153"/>
      <c r="AL1714" s="153"/>
      <c r="AM1714" s="153"/>
      <c r="AN1714" s="153"/>
      <c r="AO1714" s="153"/>
      <c r="AP1714" s="153"/>
      <c r="AQ1714" s="153"/>
      <c r="AR1714" s="153">
        <v>180</v>
      </c>
      <c r="AS1714" s="153"/>
      <c r="AT1714" s="153"/>
      <c r="AU1714" s="153"/>
      <c r="AV1714" s="153"/>
      <c r="AW1714" s="153"/>
      <c r="AX1714" s="153"/>
      <c r="AY1714" s="153"/>
      <c r="AZ1714" s="153">
        <v>40</v>
      </c>
      <c r="BA1714" s="153"/>
      <c r="BB1714" s="153"/>
      <c r="BC1714" s="153"/>
      <c r="BD1714" s="153"/>
      <c r="BE1714" s="153"/>
      <c r="BF1714" s="153"/>
      <c r="BG1714" s="223">
        <f t="shared" si="705"/>
        <v>480</v>
      </c>
      <c r="BH1714" s="224">
        <f t="shared" si="706"/>
        <v>8</v>
      </c>
      <c r="BI1714" s="225">
        <f t="shared" si="707"/>
        <v>3.91666666666667</v>
      </c>
      <c r="BJ1714" s="225">
        <f t="shared" si="708"/>
        <v>48.9583333333333</v>
      </c>
      <c r="BK1714" s="226">
        <f t="shared" si="709"/>
        <v>32.8723404255319</v>
      </c>
      <c r="BL1714" s="226">
        <f t="shared" si="710"/>
        <v>66.9902912621359</v>
      </c>
      <c r="BM1714" s="226">
        <f t="shared" si="711"/>
        <v>10.78125</v>
      </c>
      <c r="BN1714" s="237">
        <f t="shared" si="712"/>
        <v>0</v>
      </c>
      <c r="BO1714" s="237">
        <f t="shared" si="713"/>
        <v>640</v>
      </c>
      <c r="BP1714" s="237">
        <f t="shared" si="714"/>
        <v>4.08333333333333</v>
      </c>
      <c r="BQ1714" s="238">
        <f t="shared" si="715"/>
        <v>326.666666666667</v>
      </c>
      <c r="BR1714" s="140">
        <v>1</v>
      </c>
      <c r="BS1714" s="140"/>
      <c r="BT1714" s="140"/>
      <c r="BU1714" s="141"/>
      <c r="BV1714" s="140"/>
      <c r="BW1714" s="153">
        <f t="shared" si="690"/>
        <v>95</v>
      </c>
    </row>
    <row r="1715" s="129" customFormat="1" spans="1:75">
      <c r="A1715" s="170">
        <v>1769</v>
      </c>
      <c r="B1715" s="171">
        <v>46077</v>
      </c>
      <c r="C1715" s="153" t="s">
        <v>99</v>
      </c>
      <c r="D1715" s="130" t="str">
        <f t="shared" si="702"/>
        <v>IG</v>
      </c>
      <c r="E1715" s="172" t="s">
        <v>138</v>
      </c>
      <c r="F1715" s="172"/>
      <c r="G1715" s="173"/>
      <c r="H1715" s="173"/>
      <c r="I1715" s="173"/>
      <c r="J1715" s="105"/>
      <c r="K1715" s="197" t="e">
        <f>VLOOKUP(J1715,'[3]Item List (3)'!A$1:B$110000,2,FALSE)</f>
        <v>#N/A</v>
      </c>
      <c r="L1715" s="105"/>
      <c r="M1715" s="198" t="str">
        <f>IF((LEFT(J1715))="2",$L$2,$J$2)</f>
        <v>IR</v>
      </c>
      <c r="N1715" s="153"/>
      <c r="O1715" s="199" t="str">
        <f t="shared" si="703"/>
        <v/>
      </c>
      <c r="P1715" s="153"/>
      <c r="Q1715" s="153"/>
      <c r="R1715" s="153"/>
      <c r="S1715" s="153"/>
      <c r="T1715" s="153"/>
      <c r="U1715" s="209">
        <f t="shared" si="704"/>
        <v>0</v>
      </c>
      <c r="V1715" s="153"/>
      <c r="W1715" s="153"/>
      <c r="X1715" s="153"/>
      <c r="Y1715" s="153"/>
      <c r="Z1715" s="153"/>
      <c r="AA1715" s="153"/>
      <c r="AB1715" s="153"/>
      <c r="AC1715" s="153"/>
      <c r="AD1715" s="153"/>
      <c r="AE1715" s="153"/>
      <c r="AF1715" s="153"/>
      <c r="AG1715" s="153"/>
      <c r="AH1715" s="153"/>
      <c r="AI1715" s="153"/>
      <c r="AJ1715" s="153"/>
      <c r="AK1715" s="153"/>
      <c r="AL1715" s="153"/>
      <c r="AM1715" s="153"/>
      <c r="AN1715" s="153"/>
      <c r="AO1715" s="153"/>
      <c r="AP1715" s="153"/>
      <c r="AQ1715" s="153"/>
      <c r="AR1715" s="153">
        <v>480</v>
      </c>
      <c r="AS1715" s="153"/>
      <c r="AT1715" s="153"/>
      <c r="AU1715" s="153"/>
      <c r="AV1715" s="153"/>
      <c r="AW1715" s="153"/>
      <c r="AX1715" s="153"/>
      <c r="AY1715" s="153"/>
      <c r="AZ1715" s="153"/>
      <c r="BA1715" s="153"/>
      <c r="BB1715" s="153"/>
      <c r="BC1715" s="153"/>
      <c r="BD1715" s="153"/>
      <c r="BE1715" s="153"/>
      <c r="BF1715" s="153"/>
      <c r="BG1715" s="223">
        <f t="shared" si="705"/>
        <v>480</v>
      </c>
      <c r="BH1715" s="224">
        <f t="shared" si="706"/>
        <v>8</v>
      </c>
      <c r="BI1715" s="225">
        <f t="shared" si="707"/>
        <v>0</v>
      </c>
      <c r="BJ1715" s="225">
        <f t="shared" si="708"/>
        <v>0</v>
      </c>
      <c r="BK1715" s="226">
        <f t="shared" si="709"/>
        <v>0</v>
      </c>
      <c r="BL1715" s="226">
        <f t="shared" si="710"/>
        <v>0</v>
      </c>
      <c r="BM1715" s="226">
        <f t="shared" si="711"/>
        <v>0</v>
      </c>
      <c r="BN1715" s="237">
        <f t="shared" si="712"/>
        <v>0</v>
      </c>
      <c r="BO1715" s="237">
        <f t="shared" si="713"/>
        <v>0</v>
      </c>
      <c r="BP1715" s="237">
        <f t="shared" si="714"/>
        <v>8</v>
      </c>
      <c r="BQ1715" s="238">
        <f t="shared" si="715"/>
        <v>0</v>
      </c>
      <c r="BR1715" s="140"/>
      <c r="BS1715" s="140"/>
      <c r="BT1715" s="140"/>
      <c r="BU1715" s="141"/>
      <c r="BV1715" s="140"/>
      <c r="BW1715" s="153">
        <f t="shared" si="690"/>
        <v>0</v>
      </c>
    </row>
    <row r="1716" s="129" customFormat="1" spans="1:75">
      <c r="A1716" s="170">
        <v>1770</v>
      </c>
      <c r="B1716" s="171">
        <v>46077</v>
      </c>
      <c r="C1716" s="153" t="s">
        <v>97</v>
      </c>
      <c r="D1716" s="130" t="str">
        <f t="shared" si="702"/>
        <v>IG</v>
      </c>
      <c r="E1716" s="172" t="s">
        <v>139</v>
      </c>
      <c r="F1716" s="172" t="s">
        <v>134</v>
      </c>
      <c r="G1716" s="173" t="s">
        <v>143</v>
      </c>
      <c r="H1716" s="173"/>
      <c r="I1716" s="173"/>
      <c r="J1716" s="105">
        <v>208582</v>
      </c>
      <c r="K1716" s="197" t="str">
        <f>VLOOKUP(J1716,'[3]Item List (3)'!A$1:B$110000,2,FALSE)</f>
        <v>WS 81107 </v>
      </c>
      <c r="L1716" s="105">
        <v>260112012</v>
      </c>
      <c r="M1716" s="198" t="str">
        <f>IF((LEFT(J1716))="2",$L$2,$J$2)</f>
        <v>OR</v>
      </c>
      <c r="N1716" s="153">
        <v>45</v>
      </c>
      <c r="O1716" s="199">
        <f t="shared" si="703"/>
        <v>80</v>
      </c>
      <c r="P1716" s="153">
        <v>1</v>
      </c>
      <c r="Q1716" s="153">
        <v>346</v>
      </c>
      <c r="R1716" s="153"/>
      <c r="S1716" s="153">
        <v>35</v>
      </c>
      <c r="T1716" s="153"/>
      <c r="U1716" s="209">
        <f t="shared" si="704"/>
        <v>381</v>
      </c>
      <c r="V1716" s="153">
        <v>340</v>
      </c>
      <c r="W1716" s="153"/>
      <c r="X1716" s="153">
        <v>90</v>
      </c>
      <c r="Y1716" s="153"/>
      <c r="Z1716" s="153"/>
      <c r="AA1716" s="153"/>
      <c r="AB1716" s="153"/>
      <c r="AC1716" s="153"/>
      <c r="AD1716" s="153"/>
      <c r="AE1716" s="153"/>
      <c r="AF1716" s="153"/>
      <c r="AG1716" s="153"/>
      <c r="AH1716" s="153"/>
      <c r="AI1716" s="153"/>
      <c r="AJ1716" s="153"/>
      <c r="AK1716" s="153"/>
      <c r="AL1716" s="153"/>
      <c r="AM1716" s="153"/>
      <c r="AN1716" s="153"/>
      <c r="AO1716" s="153"/>
      <c r="AP1716" s="153">
        <v>10</v>
      </c>
      <c r="AQ1716" s="153"/>
      <c r="AR1716" s="153"/>
      <c r="AS1716" s="153"/>
      <c r="AT1716" s="153"/>
      <c r="AU1716" s="153"/>
      <c r="AV1716" s="153"/>
      <c r="AW1716" s="153"/>
      <c r="AX1716" s="153"/>
      <c r="AY1716" s="153"/>
      <c r="AZ1716" s="153">
        <v>40</v>
      </c>
      <c r="BA1716" s="153"/>
      <c r="BB1716" s="153"/>
      <c r="BC1716" s="153"/>
      <c r="BD1716" s="153"/>
      <c r="BE1716" s="153"/>
      <c r="BF1716" s="153"/>
      <c r="BG1716" s="223">
        <f t="shared" si="705"/>
        <v>480</v>
      </c>
      <c r="BH1716" s="224">
        <f t="shared" si="706"/>
        <v>8</v>
      </c>
      <c r="BI1716" s="225">
        <f t="shared" si="707"/>
        <v>5.66666666666667</v>
      </c>
      <c r="BJ1716" s="225">
        <f t="shared" si="708"/>
        <v>70.8333333333333</v>
      </c>
      <c r="BK1716" s="226">
        <f t="shared" si="709"/>
        <v>84.0441176470588</v>
      </c>
      <c r="BL1716" s="226">
        <f t="shared" si="710"/>
        <v>90.8136482939633</v>
      </c>
      <c r="BM1716" s="226">
        <f t="shared" si="711"/>
        <v>54.0625</v>
      </c>
      <c r="BN1716" s="237">
        <f t="shared" si="712"/>
        <v>0.166666666666667</v>
      </c>
      <c r="BO1716" s="237">
        <f t="shared" si="713"/>
        <v>626.666666666667</v>
      </c>
      <c r="BP1716" s="237">
        <f t="shared" si="714"/>
        <v>2.16666666666667</v>
      </c>
      <c r="BQ1716" s="238">
        <f t="shared" si="715"/>
        <v>173.333333333333</v>
      </c>
      <c r="BR1716" s="140"/>
      <c r="BS1716" s="140"/>
      <c r="BT1716" s="140"/>
      <c r="BU1716" s="141"/>
      <c r="BV1716" s="140"/>
      <c r="BW1716" s="153">
        <f t="shared" si="690"/>
        <v>346</v>
      </c>
    </row>
    <row r="1717" s="129" customFormat="1" spans="1:75">
      <c r="A1717" s="170">
        <v>1771</v>
      </c>
      <c r="B1717" s="171">
        <v>46077</v>
      </c>
      <c r="C1717" s="153" t="s">
        <v>99</v>
      </c>
      <c r="D1717" s="130" t="str">
        <f t="shared" si="702"/>
        <v>IG</v>
      </c>
      <c r="E1717" s="172" t="s">
        <v>139</v>
      </c>
      <c r="F1717" s="172" t="s">
        <v>134</v>
      </c>
      <c r="G1717" s="173" t="s">
        <v>123</v>
      </c>
      <c r="H1717" s="173"/>
      <c r="I1717" s="173"/>
      <c r="J1717" s="105">
        <v>208582</v>
      </c>
      <c r="K1717" s="197" t="str">
        <f>VLOOKUP(J1717,'[3]Item List (3)'!A$1:B$110000,2,FALSE)</f>
        <v>WS 81107 </v>
      </c>
      <c r="L1717" s="105">
        <v>260112012</v>
      </c>
      <c r="M1717" s="198" t="str">
        <f>IF((LEFT(J1717))="2",$L$2,$J$2)</f>
        <v>OR</v>
      </c>
      <c r="N1717" s="153">
        <v>45</v>
      </c>
      <c r="O1717" s="199">
        <f t="shared" si="703"/>
        <v>80</v>
      </c>
      <c r="P1717" s="153">
        <v>1</v>
      </c>
      <c r="Q1717" s="153">
        <v>380</v>
      </c>
      <c r="R1717" s="153">
        <v>34</v>
      </c>
      <c r="S1717" s="153">
        <v>17</v>
      </c>
      <c r="T1717" s="153"/>
      <c r="U1717" s="209">
        <f t="shared" si="704"/>
        <v>397</v>
      </c>
      <c r="V1717" s="153">
        <v>445</v>
      </c>
      <c r="W1717" s="153"/>
      <c r="X1717" s="153">
        <v>15</v>
      </c>
      <c r="Y1717" s="153"/>
      <c r="Z1717" s="153"/>
      <c r="AA1717" s="153"/>
      <c r="AB1717" s="153"/>
      <c r="AC1717" s="153"/>
      <c r="AD1717" s="153"/>
      <c r="AE1717" s="153"/>
      <c r="AF1717" s="153"/>
      <c r="AG1717" s="153"/>
      <c r="AH1717" s="153"/>
      <c r="AI1717" s="153"/>
      <c r="AJ1717" s="153"/>
      <c r="AK1717" s="153"/>
      <c r="AL1717" s="153"/>
      <c r="AM1717" s="153"/>
      <c r="AN1717" s="153"/>
      <c r="AO1717" s="153"/>
      <c r="AP1717" s="153">
        <v>20</v>
      </c>
      <c r="AQ1717" s="153"/>
      <c r="AR1717" s="153"/>
      <c r="AS1717" s="153"/>
      <c r="AT1717" s="153"/>
      <c r="AU1717" s="153"/>
      <c r="AV1717" s="153"/>
      <c r="AW1717" s="153"/>
      <c r="AX1717" s="153"/>
      <c r="AY1717" s="153"/>
      <c r="AZ1717" s="153"/>
      <c r="BA1717" s="153"/>
      <c r="BB1717" s="153"/>
      <c r="BC1717" s="153"/>
      <c r="BD1717" s="153"/>
      <c r="BE1717" s="153"/>
      <c r="BF1717" s="153"/>
      <c r="BG1717" s="223">
        <f t="shared" si="705"/>
        <v>480</v>
      </c>
      <c r="BH1717" s="224">
        <f t="shared" si="706"/>
        <v>8</v>
      </c>
      <c r="BI1717" s="225">
        <f t="shared" si="707"/>
        <v>7.41666666666667</v>
      </c>
      <c r="BJ1717" s="225">
        <f t="shared" si="708"/>
        <v>92.7083333333333</v>
      </c>
      <c r="BK1717" s="226">
        <f t="shared" si="709"/>
        <v>66.9101123595506</v>
      </c>
      <c r="BL1717" s="226">
        <f t="shared" si="710"/>
        <v>87.1536523929471</v>
      </c>
      <c r="BM1717" s="226">
        <f t="shared" si="711"/>
        <v>54.0625</v>
      </c>
      <c r="BN1717" s="237">
        <f t="shared" si="712"/>
        <v>0.333333333333333</v>
      </c>
      <c r="BO1717" s="237">
        <f t="shared" si="713"/>
        <v>613.333333333333</v>
      </c>
      <c r="BP1717" s="237">
        <f t="shared" si="714"/>
        <v>0.25</v>
      </c>
      <c r="BQ1717" s="238">
        <f t="shared" si="715"/>
        <v>20</v>
      </c>
      <c r="BR1717" s="140"/>
      <c r="BS1717" s="140"/>
      <c r="BT1717" s="140"/>
      <c r="BU1717" s="141"/>
      <c r="BV1717" s="140"/>
      <c r="BW1717" s="153">
        <f t="shared" si="690"/>
        <v>380</v>
      </c>
    </row>
    <row r="1718" s="129" customFormat="1" spans="1:75">
      <c r="A1718" s="170">
        <v>1772</v>
      </c>
      <c r="B1718" s="171">
        <v>46077</v>
      </c>
      <c r="C1718" s="153" t="s">
        <v>97</v>
      </c>
      <c r="D1718" s="130" t="str">
        <f t="shared" si="702"/>
        <v>IG</v>
      </c>
      <c r="E1718" s="172" t="s">
        <v>144</v>
      </c>
      <c r="F1718" s="172" t="s">
        <v>134</v>
      </c>
      <c r="G1718" s="173" t="s">
        <v>145</v>
      </c>
      <c r="H1718" s="173"/>
      <c r="I1718" s="173"/>
      <c r="J1718" s="105">
        <v>200261</v>
      </c>
      <c r="K1718" s="197" t="str">
        <f>VLOOKUP(J1718,'[3]Item List (3)'!A$1:B$110000,2,FALSE)</f>
        <v>OR.211 YY4 </v>
      </c>
      <c r="L1718" s="105">
        <v>260201002</v>
      </c>
      <c r="M1718" s="198" t="str">
        <f>IF((LEFT(J1718))="2",$L$2,$J$2)</f>
        <v>OR</v>
      </c>
      <c r="N1718" s="153">
        <v>25</v>
      </c>
      <c r="O1718" s="199">
        <f t="shared" si="703"/>
        <v>144</v>
      </c>
      <c r="P1718" s="153">
        <v>1</v>
      </c>
      <c r="Q1718" s="153">
        <v>839</v>
      </c>
      <c r="R1718" s="153">
        <v>2</v>
      </c>
      <c r="S1718" s="153"/>
      <c r="T1718" s="153">
        <v>31</v>
      </c>
      <c r="U1718" s="209">
        <f t="shared" si="704"/>
        <v>870</v>
      </c>
      <c r="V1718" s="153">
        <v>420</v>
      </c>
      <c r="W1718" s="153"/>
      <c r="X1718" s="153"/>
      <c r="Y1718" s="153"/>
      <c r="Z1718" s="153"/>
      <c r="AA1718" s="153"/>
      <c r="AB1718" s="153"/>
      <c r="AC1718" s="153"/>
      <c r="AD1718" s="153"/>
      <c r="AE1718" s="153"/>
      <c r="AF1718" s="153"/>
      <c r="AG1718" s="153"/>
      <c r="AH1718" s="153"/>
      <c r="AI1718" s="153"/>
      <c r="AJ1718" s="153"/>
      <c r="AK1718" s="153"/>
      <c r="AL1718" s="153"/>
      <c r="AM1718" s="153"/>
      <c r="AN1718" s="153"/>
      <c r="AO1718" s="153"/>
      <c r="AP1718" s="153">
        <v>20</v>
      </c>
      <c r="AQ1718" s="153"/>
      <c r="AR1718" s="153"/>
      <c r="AS1718" s="153"/>
      <c r="AT1718" s="153"/>
      <c r="AU1718" s="153"/>
      <c r="AV1718" s="153"/>
      <c r="AW1718" s="153"/>
      <c r="AX1718" s="153"/>
      <c r="AY1718" s="153"/>
      <c r="AZ1718" s="153">
        <v>40</v>
      </c>
      <c r="BA1718" s="153"/>
      <c r="BB1718" s="153"/>
      <c r="BC1718" s="153"/>
      <c r="BD1718" s="153"/>
      <c r="BE1718" s="153"/>
      <c r="BF1718" s="153"/>
      <c r="BG1718" s="223">
        <f t="shared" si="705"/>
        <v>480</v>
      </c>
      <c r="BH1718" s="224">
        <f t="shared" si="706"/>
        <v>8</v>
      </c>
      <c r="BI1718" s="225">
        <f t="shared" si="707"/>
        <v>7</v>
      </c>
      <c r="BJ1718" s="225">
        <f t="shared" si="708"/>
        <v>87.5</v>
      </c>
      <c r="BK1718" s="226">
        <f t="shared" si="709"/>
        <v>86.3095238095238</v>
      </c>
      <c r="BL1718" s="226">
        <f t="shared" si="710"/>
        <v>96.2068965517241</v>
      </c>
      <c r="BM1718" s="226">
        <f t="shared" si="711"/>
        <v>72.65625</v>
      </c>
      <c r="BN1718" s="237">
        <f t="shared" si="712"/>
        <v>0.333333333333333</v>
      </c>
      <c r="BO1718" s="237">
        <f t="shared" si="713"/>
        <v>1104</v>
      </c>
      <c r="BP1718" s="237">
        <f t="shared" si="714"/>
        <v>0.666666666666667</v>
      </c>
      <c r="BQ1718" s="238">
        <f t="shared" si="715"/>
        <v>96</v>
      </c>
      <c r="BR1718" s="140"/>
      <c r="BS1718" s="140"/>
      <c r="BT1718" s="140"/>
      <c r="BU1718" s="141"/>
      <c r="BV1718" s="140"/>
      <c r="BW1718" s="153">
        <f t="shared" si="690"/>
        <v>839</v>
      </c>
    </row>
    <row r="1719" s="129" customFormat="1" spans="1:75">
      <c r="A1719" s="170">
        <v>1773</v>
      </c>
      <c r="B1719" s="171">
        <v>46077</v>
      </c>
      <c r="C1719" s="153" t="s">
        <v>99</v>
      </c>
      <c r="D1719" s="130" t="str">
        <f t="shared" si="702"/>
        <v>IG</v>
      </c>
      <c r="E1719" s="172" t="s">
        <v>144</v>
      </c>
      <c r="F1719" s="172" t="s">
        <v>134</v>
      </c>
      <c r="G1719" s="173" t="s">
        <v>145</v>
      </c>
      <c r="H1719" s="173" t="s">
        <v>147</v>
      </c>
      <c r="I1719" s="173"/>
      <c r="J1719" s="105">
        <v>208293</v>
      </c>
      <c r="K1719" s="197" t="str">
        <f>VLOOKUP(J1719,'[3]Item List (3)'!A$1:B$110000,2,FALSE)</f>
        <v>OR.210 YY2</v>
      </c>
      <c r="L1719" s="105">
        <v>260205004</v>
      </c>
      <c r="M1719" s="198" t="str">
        <f>IF((LEFT(J1719))="2",$L$2,$J$2)</f>
        <v>OR</v>
      </c>
      <c r="N1719" s="153">
        <v>20</v>
      </c>
      <c r="O1719" s="199">
        <f t="shared" si="703"/>
        <v>180</v>
      </c>
      <c r="P1719" s="153">
        <v>1</v>
      </c>
      <c r="Q1719" s="153">
        <v>667</v>
      </c>
      <c r="R1719" s="153">
        <v>23</v>
      </c>
      <c r="S1719" s="153">
        <v>2</v>
      </c>
      <c r="T1719" s="153"/>
      <c r="U1719" s="209">
        <f t="shared" si="704"/>
        <v>669</v>
      </c>
      <c r="V1719" s="153">
        <v>265</v>
      </c>
      <c r="W1719" s="153">
        <v>210</v>
      </c>
      <c r="X1719" s="153"/>
      <c r="Y1719" s="153"/>
      <c r="Z1719" s="153"/>
      <c r="AA1719" s="153"/>
      <c r="AB1719" s="153"/>
      <c r="AC1719" s="153"/>
      <c r="AD1719" s="153"/>
      <c r="AE1719" s="153"/>
      <c r="AF1719" s="153"/>
      <c r="AG1719" s="153"/>
      <c r="AH1719" s="153"/>
      <c r="AI1719" s="153"/>
      <c r="AJ1719" s="153"/>
      <c r="AK1719" s="153"/>
      <c r="AL1719" s="153"/>
      <c r="AM1719" s="153"/>
      <c r="AN1719" s="153"/>
      <c r="AO1719" s="153"/>
      <c r="AP1719" s="153"/>
      <c r="AQ1719" s="153"/>
      <c r="AR1719" s="153"/>
      <c r="AS1719" s="153"/>
      <c r="AT1719" s="153"/>
      <c r="AU1719" s="153"/>
      <c r="AV1719" s="153"/>
      <c r="AW1719" s="153"/>
      <c r="AX1719" s="153"/>
      <c r="AY1719" s="153"/>
      <c r="AZ1719" s="153"/>
      <c r="BA1719" s="153"/>
      <c r="BB1719" s="153"/>
      <c r="BC1719" s="153"/>
      <c r="BD1719" s="153"/>
      <c r="BE1719" s="153">
        <v>5</v>
      </c>
      <c r="BF1719" s="153"/>
      <c r="BG1719" s="223">
        <f t="shared" si="705"/>
        <v>480</v>
      </c>
      <c r="BH1719" s="224">
        <f t="shared" si="706"/>
        <v>8</v>
      </c>
      <c r="BI1719" s="225">
        <f t="shared" si="707"/>
        <v>4.41666666666667</v>
      </c>
      <c r="BJ1719" s="225">
        <f t="shared" si="708"/>
        <v>55.2083333333333</v>
      </c>
      <c r="BK1719" s="226">
        <f t="shared" si="709"/>
        <v>84.1509433962264</v>
      </c>
      <c r="BL1719" s="226">
        <f t="shared" si="710"/>
        <v>96.2630792227205</v>
      </c>
      <c r="BM1719" s="226">
        <f t="shared" si="711"/>
        <v>44.7222222222222</v>
      </c>
      <c r="BN1719" s="237">
        <f t="shared" si="712"/>
        <v>3.58333333333333</v>
      </c>
      <c r="BO1719" s="237">
        <f t="shared" si="713"/>
        <v>795</v>
      </c>
      <c r="BP1719" s="237">
        <f t="shared" si="714"/>
        <v>0</v>
      </c>
      <c r="BQ1719" s="238">
        <f t="shared" si="715"/>
        <v>0</v>
      </c>
      <c r="BR1719" s="140"/>
      <c r="BS1719" s="140"/>
      <c r="BT1719" s="140"/>
      <c r="BU1719" s="141"/>
      <c r="BV1719" s="140"/>
      <c r="BW1719" s="153">
        <f t="shared" si="690"/>
        <v>667</v>
      </c>
    </row>
    <row r="1720" s="129" customFormat="1" spans="1:75">
      <c r="A1720" s="170">
        <v>1774</v>
      </c>
      <c r="B1720" s="171">
        <v>46077</v>
      </c>
      <c r="C1720" s="153" t="s">
        <v>97</v>
      </c>
      <c r="D1720" s="130" t="str">
        <f t="shared" si="702"/>
        <v>IG</v>
      </c>
      <c r="E1720" s="172" t="s">
        <v>146</v>
      </c>
      <c r="F1720" s="172" t="s">
        <v>134</v>
      </c>
      <c r="G1720" s="173" t="s">
        <v>187</v>
      </c>
      <c r="H1720" s="173"/>
      <c r="I1720" s="173"/>
      <c r="J1720" s="105">
        <v>104293</v>
      </c>
      <c r="K1720" s="197" t="str">
        <f>VLOOKUP(J1720,'[3]Item List (3)'!A$1:B$110000,2,FALSE)</f>
        <v>IR.210 YY2 </v>
      </c>
      <c r="L1720" s="105">
        <v>260205005</v>
      </c>
      <c r="M1720" s="198" t="str">
        <f>IF((LEFT(J1720))="2",$L$2,$J$2)</f>
        <v>IR</v>
      </c>
      <c r="N1720" s="153">
        <v>35</v>
      </c>
      <c r="O1720" s="199">
        <f t="shared" si="703"/>
        <v>102.857142857143</v>
      </c>
      <c r="P1720" s="153">
        <v>1</v>
      </c>
      <c r="Q1720" s="153">
        <v>336</v>
      </c>
      <c r="R1720" s="153">
        <v>40</v>
      </c>
      <c r="S1720" s="153">
        <v>7</v>
      </c>
      <c r="T1720" s="153">
        <v>4</v>
      </c>
      <c r="U1720" s="209">
        <f t="shared" si="704"/>
        <v>347</v>
      </c>
      <c r="V1720" s="153">
        <v>360</v>
      </c>
      <c r="W1720" s="153"/>
      <c r="X1720" s="153">
        <v>60</v>
      </c>
      <c r="Y1720" s="153"/>
      <c r="Z1720" s="153"/>
      <c r="AA1720" s="153"/>
      <c r="AB1720" s="153"/>
      <c r="AC1720" s="153"/>
      <c r="AD1720" s="153"/>
      <c r="AE1720" s="153"/>
      <c r="AF1720" s="153"/>
      <c r="AG1720" s="153"/>
      <c r="AH1720" s="153"/>
      <c r="AI1720" s="153"/>
      <c r="AJ1720" s="153"/>
      <c r="AK1720" s="153"/>
      <c r="AL1720" s="153"/>
      <c r="AM1720" s="153"/>
      <c r="AN1720" s="153"/>
      <c r="AO1720" s="153"/>
      <c r="AP1720" s="153">
        <v>20</v>
      </c>
      <c r="AQ1720" s="153"/>
      <c r="AR1720" s="153"/>
      <c r="AS1720" s="153"/>
      <c r="AT1720" s="153"/>
      <c r="AU1720" s="153"/>
      <c r="AV1720" s="153"/>
      <c r="AW1720" s="153"/>
      <c r="AX1720" s="153"/>
      <c r="AY1720" s="153"/>
      <c r="AZ1720" s="153">
        <v>40</v>
      </c>
      <c r="BA1720" s="153"/>
      <c r="BB1720" s="153"/>
      <c r="BC1720" s="153"/>
      <c r="BD1720" s="153"/>
      <c r="BE1720" s="153"/>
      <c r="BF1720" s="153"/>
      <c r="BG1720" s="223">
        <f t="shared" si="705"/>
        <v>480</v>
      </c>
      <c r="BH1720" s="224">
        <f t="shared" si="706"/>
        <v>8</v>
      </c>
      <c r="BI1720" s="225">
        <f t="shared" si="707"/>
        <v>6</v>
      </c>
      <c r="BJ1720" s="225">
        <f t="shared" si="708"/>
        <v>75</v>
      </c>
      <c r="BK1720" s="226">
        <f t="shared" si="709"/>
        <v>56.2268518518519</v>
      </c>
      <c r="BL1720" s="226">
        <f t="shared" si="710"/>
        <v>85.3025936599424</v>
      </c>
      <c r="BM1720" s="226">
        <f t="shared" si="711"/>
        <v>35.9722222222222</v>
      </c>
      <c r="BN1720" s="237">
        <f t="shared" si="712"/>
        <v>0.333333333333333</v>
      </c>
      <c r="BO1720" s="237">
        <f t="shared" si="713"/>
        <v>788.571428571429</v>
      </c>
      <c r="BP1720" s="237">
        <f t="shared" si="714"/>
        <v>1.66666666666667</v>
      </c>
      <c r="BQ1720" s="238">
        <f t="shared" si="715"/>
        <v>171.428571428571</v>
      </c>
      <c r="BR1720" s="140"/>
      <c r="BS1720" s="140"/>
      <c r="BT1720" s="140"/>
      <c r="BU1720" s="141"/>
      <c r="BV1720" s="140"/>
      <c r="BW1720" s="153">
        <f t="shared" si="690"/>
        <v>336</v>
      </c>
    </row>
    <row r="1721" s="129" customFormat="1" spans="1:75">
      <c r="A1721" s="170">
        <v>1775</v>
      </c>
      <c r="B1721" s="171">
        <v>46077</v>
      </c>
      <c r="C1721" s="153" t="s">
        <v>99</v>
      </c>
      <c r="D1721" s="130" t="str">
        <f t="shared" si="702"/>
        <v>IG</v>
      </c>
      <c r="E1721" s="172" t="s">
        <v>146</v>
      </c>
      <c r="F1721" s="172" t="s">
        <v>134</v>
      </c>
      <c r="G1721" s="173" t="s">
        <v>142</v>
      </c>
      <c r="H1721" s="173" t="s">
        <v>141</v>
      </c>
      <c r="I1721" s="173"/>
      <c r="J1721" s="105">
        <v>104293</v>
      </c>
      <c r="K1721" s="197" t="str">
        <f>VLOOKUP(J1721,'[3]Item List (3)'!A$1:B$110000,2,FALSE)</f>
        <v>IR.210 YY2 </v>
      </c>
      <c r="L1721" s="105">
        <v>260205005</v>
      </c>
      <c r="M1721" s="198" t="str">
        <f>IF((LEFT(J1721))="2",$L$2,$J$2)</f>
        <v>IR</v>
      </c>
      <c r="N1721" s="153">
        <v>30</v>
      </c>
      <c r="O1721" s="199">
        <f t="shared" si="703"/>
        <v>120</v>
      </c>
      <c r="P1721" s="153">
        <v>1</v>
      </c>
      <c r="Q1721" s="153">
        <v>519</v>
      </c>
      <c r="R1721" s="153">
        <v>49</v>
      </c>
      <c r="S1721" s="153">
        <v>42</v>
      </c>
      <c r="T1721" s="153">
        <v>7</v>
      </c>
      <c r="U1721" s="209">
        <f t="shared" si="704"/>
        <v>568</v>
      </c>
      <c r="V1721" s="153">
        <v>340</v>
      </c>
      <c r="W1721" s="153"/>
      <c r="X1721" s="153">
        <v>80</v>
      </c>
      <c r="Y1721" s="153">
        <v>15</v>
      </c>
      <c r="Z1721" s="153"/>
      <c r="AA1721" s="153"/>
      <c r="AB1721" s="153"/>
      <c r="AC1721" s="153">
        <v>15</v>
      </c>
      <c r="AD1721" s="153"/>
      <c r="AE1721" s="153"/>
      <c r="AF1721" s="153">
        <v>10</v>
      </c>
      <c r="AG1721" s="153"/>
      <c r="AH1721" s="153"/>
      <c r="AI1721" s="153"/>
      <c r="AJ1721" s="153"/>
      <c r="AK1721" s="153"/>
      <c r="AL1721" s="153"/>
      <c r="AM1721" s="153"/>
      <c r="AN1721" s="153"/>
      <c r="AO1721" s="153"/>
      <c r="AP1721" s="153">
        <v>10</v>
      </c>
      <c r="AQ1721" s="153"/>
      <c r="AR1721" s="153"/>
      <c r="AS1721" s="153"/>
      <c r="AT1721" s="153"/>
      <c r="AU1721" s="153"/>
      <c r="AV1721" s="153"/>
      <c r="AW1721" s="153"/>
      <c r="AX1721" s="153"/>
      <c r="AY1721" s="153"/>
      <c r="AZ1721" s="153"/>
      <c r="BA1721" s="153"/>
      <c r="BB1721" s="153"/>
      <c r="BC1721" s="153">
        <v>10</v>
      </c>
      <c r="BD1721" s="153"/>
      <c r="BE1721" s="153"/>
      <c r="BF1721" s="153"/>
      <c r="BG1721" s="223">
        <f t="shared" si="705"/>
        <v>480</v>
      </c>
      <c r="BH1721" s="224">
        <f t="shared" si="706"/>
        <v>8</v>
      </c>
      <c r="BI1721" s="225">
        <f t="shared" si="707"/>
        <v>5.66666666666667</v>
      </c>
      <c r="BJ1721" s="225">
        <f t="shared" si="708"/>
        <v>70.8333333333333</v>
      </c>
      <c r="BK1721" s="226">
        <f t="shared" si="709"/>
        <v>83.5294117647059</v>
      </c>
      <c r="BL1721" s="226">
        <f t="shared" si="710"/>
        <v>82.7464788732394</v>
      </c>
      <c r="BM1721" s="226">
        <f t="shared" si="711"/>
        <v>48.9583333333333</v>
      </c>
      <c r="BN1721" s="237">
        <f t="shared" si="712"/>
        <v>0.166666666666667</v>
      </c>
      <c r="BO1721" s="237">
        <f t="shared" si="713"/>
        <v>940</v>
      </c>
      <c r="BP1721" s="237">
        <f t="shared" si="714"/>
        <v>2.16666666666667</v>
      </c>
      <c r="BQ1721" s="238">
        <f t="shared" si="715"/>
        <v>260</v>
      </c>
      <c r="BR1721" s="140">
        <v>3</v>
      </c>
      <c r="BS1721" s="140"/>
      <c r="BT1721" s="140"/>
      <c r="BU1721" s="141"/>
      <c r="BV1721" s="140"/>
      <c r="BW1721" s="153">
        <f t="shared" si="690"/>
        <v>519</v>
      </c>
    </row>
    <row r="1722" s="129" customFormat="1" spans="1:75">
      <c r="A1722" s="170">
        <v>1776</v>
      </c>
      <c r="B1722" s="171">
        <v>46077</v>
      </c>
      <c r="C1722" s="153" t="s">
        <v>97</v>
      </c>
      <c r="D1722" s="130" t="str">
        <f t="shared" si="702"/>
        <v>IG</v>
      </c>
      <c r="E1722" s="172" t="s">
        <v>149</v>
      </c>
      <c r="F1722" s="172" t="s">
        <v>134</v>
      </c>
      <c r="G1722" s="173" t="s">
        <v>176</v>
      </c>
      <c r="H1722" s="173"/>
      <c r="I1722" s="173"/>
      <c r="J1722" s="105">
        <v>200827.1</v>
      </c>
      <c r="K1722" s="197" t="str">
        <f>VLOOKUP(J1722,'[3]Item List (3)'!A$1:B$110000,2,FALSE)</f>
        <v>MNA.OR 4020 </v>
      </c>
      <c r="L1722" s="105">
        <v>260116006</v>
      </c>
      <c r="M1722" s="198" t="str">
        <f>IF((LEFT(J1722))="2",$L$2,$J$2)</f>
        <v>OR</v>
      </c>
      <c r="N1722" s="153">
        <v>25</v>
      </c>
      <c r="O1722" s="199">
        <f t="shared" si="703"/>
        <v>144</v>
      </c>
      <c r="P1722" s="153">
        <v>1</v>
      </c>
      <c r="Q1722" s="153">
        <v>854</v>
      </c>
      <c r="R1722" s="153">
        <v>12</v>
      </c>
      <c r="S1722" s="153"/>
      <c r="T1722" s="153"/>
      <c r="U1722" s="209">
        <f t="shared" si="704"/>
        <v>854</v>
      </c>
      <c r="V1722" s="153">
        <v>395</v>
      </c>
      <c r="W1722" s="153"/>
      <c r="X1722" s="153"/>
      <c r="Y1722" s="153"/>
      <c r="Z1722" s="153">
        <v>15</v>
      </c>
      <c r="AA1722" s="153"/>
      <c r="AB1722" s="153"/>
      <c r="AC1722" s="153"/>
      <c r="AD1722" s="153"/>
      <c r="AE1722" s="153">
        <v>10</v>
      </c>
      <c r="AF1722" s="153"/>
      <c r="AG1722" s="153"/>
      <c r="AH1722" s="153"/>
      <c r="AI1722" s="153"/>
      <c r="AJ1722" s="153"/>
      <c r="AK1722" s="153"/>
      <c r="AL1722" s="153"/>
      <c r="AM1722" s="153"/>
      <c r="AN1722" s="153"/>
      <c r="AO1722" s="153"/>
      <c r="AP1722" s="153">
        <v>20</v>
      </c>
      <c r="AQ1722" s="153"/>
      <c r="AR1722" s="153"/>
      <c r="AS1722" s="153"/>
      <c r="AT1722" s="153"/>
      <c r="AU1722" s="153"/>
      <c r="AV1722" s="153"/>
      <c r="AW1722" s="153"/>
      <c r="AX1722" s="153"/>
      <c r="AY1722" s="153"/>
      <c r="AZ1722" s="153">
        <v>40</v>
      </c>
      <c r="BA1722" s="153"/>
      <c r="BB1722" s="153"/>
      <c r="BC1722" s="153"/>
      <c r="BD1722" s="153"/>
      <c r="BE1722" s="153"/>
      <c r="BF1722" s="153"/>
      <c r="BG1722" s="223">
        <f t="shared" si="705"/>
        <v>480</v>
      </c>
      <c r="BH1722" s="224">
        <f t="shared" si="706"/>
        <v>8</v>
      </c>
      <c r="BI1722" s="225">
        <f t="shared" si="707"/>
        <v>6.58333333333333</v>
      </c>
      <c r="BJ1722" s="225">
        <f t="shared" si="708"/>
        <v>82.2916666666667</v>
      </c>
      <c r="BK1722" s="226">
        <f t="shared" si="709"/>
        <v>90.084388185654</v>
      </c>
      <c r="BL1722" s="226">
        <f t="shared" si="710"/>
        <v>98.5948477751756</v>
      </c>
      <c r="BM1722" s="226">
        <f t="shared" si="711"/>
        <v>73.0902777777777</v>
      </c>
      <c r="BN1722" s="237">
        <f t="shared" si="712"/>
        <v>0.333333333333333</v>
      </c>
      <c r="BO1722" s="237">
        <f t="shared" si="713"/>
        <v>1104</v>
      </c>
      <c r="BP1722" s="237">
        <f t="shared" si="714"/>
        <v>1.08333333333333</v>
      </c>
      <c r="BQ1722" s="238">
        <f t="shared" si="715"/>
        <v>156</v>
      </c>
      <c r="BR1722" s="140"/>
      <c r="BS1722" s="140"/>
      <c r="BT1722" s="140"/>
      <c r="BU1722" s="141"/>
      <c r="BV1722" s="140"/>
      <c r="BW1722" s="153">
        <f t="shared" si="690"/>
        <v>854</v>
      </c>
    </row>
    <row r="1723" s="129" customFormat="1" spans="1:75">
      <c r="A1723" s="170">
        <v>1777</v>
      </c>
      <c r="B1723" s="171">
        <v>46077</v>
      </c>
      <c r="C1723" s="153" t="s">
        <v>99</v>
      </c>
      <c r="D1723" s="130" t="str">
        <f t="shared" si="702"/>
        <v>IG</v>
      </c>
      <c r="E1723" s="172" t="s">
        <v>149</v>
      </c>
      <c r="F1723" s="172" t="s">
        <v>134</v>
      </c>
      <c r="G1723" s="173" t="s">
        <v>130</v>
      </c>
      <c r="H1723" s="173"/>
      <c r="I1723" s="173"/>
      <c r="J1723" s="105">
        <v>200827.1</v>
      </c>
      <c r="K1723" s="197" t="str">
        <f>VLOOKUP(J1723,[4]Sheet1!A1711:$B$50000,2,FALSE)</f>
        <v>MNA.OR 4020 </v>
      </c>
      <c r="L1723" s="105">
        <v>260116006</v>
      </c>
      <c r="M1723" s="198" t="str">
        <f>IF((LEFT(J1723))="2",$L$2,$J$2)</f>
        <v>OR</v>
      </c>
      <c r="N1723" s="153">
        <v>25</v>
      </c>
      <c r="O1723" s="199">
        <f t="shared" si="703"/>
        <v>144</v>
      </c>
      <c r="P1723" s="153">
        <v>1</v>
      </c>
      <c r="Q1723" s="153">
        <v>962</v>
      </c>
      <c r="R1723" s="153">
        <v>13</v>
      </c>
      <c r="S1723" s="153">
        <v>5</v>
      </c>
      <c r="T1723" s="153"/>
      <c r="U1723" s="209">
        <f t="shared" si="704"/>
        <v>967</v>
      </c>
      <c r="V1723" s="153">
        <v>430</v>
      </c>
      <c r="W1723" s="153"/>
      <c r="X1723" s="153"/>
      <c r="Y1723" s="153"/>
      <c r="Z1723" s="153"/>
      <c r="AA1723" s="153"/>
      <c r="AB1723" s="153"/>
      <c r="AC1723" s="153">
        <v>15</v>
      </c>
      <c r="AD1723" s="153"/>
      <c r="AE1723" s="153">
        <v>5</v>
      </c>
      <c r="AF1723" s="153"/>
      <c r="AG1723" s="153"/>
      <c r="AH1723" s="153"/>
      <c r="AI1723" s="153"/>
      <c r="AJ1723" s="153"/>
      <c r="AK1723" s="153"/>
      <c r="AL1723" s="153"/>
      <c r="AM1723" s="153"/>
      <c r="AN1723" s="153"/>
      <c r="AO1723" s="153"/>
      <c r="AP1723" s="153">
        <v>30</v>
      </c>
      <c r="AQ1723" s="153"/>
      <c r="AR1723" s="153"/>
      <c r="AS1723" s="153"/>
      <c r="AT1723" s="153"/>
      <c r="AU1723" s="153"/>
      <c r="AV1723" s="153"/>
      <c r="AW1723" s="153"/>
      <c r="AX1723" s="153"/>
      <c r="AY1723" s="153"/>
      <c r="AZ1723" s="153"/>
      <c r="BA1723" s="153"/>
      <c r="BB1723" s="153"/>
      <c r="BC1723" s="153"/>
      <c r="BD1723" s="153"/>
      <c r="BE1723" s="153"/>
      <c r="BF1723" s="153"/>
      <c r="BG1723" s="223">
        <f t="shared" si="705"/>
        <v>480</v>
      </c>
      <c r="BH1723" s="224">
        <f t="shared" si="706"/>
        <v>8</v>
      </c>
      <c r="BI1723" s="225">
        <f t="shared" si="707"/>
        <v>7.16666666666667</v>
      </c>
      <c r="BJ1723" s="225">
        <f t="shared" si="708"/>
        <v>89.5833333333333</v>
      </c>
      <c r="BK1723" s="226">
        <f t="shared" si="709"/>
        <v>93.7015503875969</v>
      </c>
      <c r="BL1723" s="226">
        <f t="shared" si="710"/>
        <v>98.1385729058945</v>
      </c>
      <c r="BM1723" s="226">
        <f t="shared" si="711"/>
        <v>82.3784722222222</v>
      </c>
      <c r="BN1723" s="237">
        <f t="shared" si="712"/>
        <v>0.5</v>
      </c>
      <c r="BO1723" s="237">
        <f t="shared" si="713"/>
        <v>1080</v>
      </c>
      <c r="BP1723" s="237">
        <f t="shared" si="714"/>
        <v>0.333333333333333</v>
      </c>
      <c r="BQ1723" s="238">
        <f t="shared" si="715"/>
        <v>48</v>
      </c>
      <c r="BR1723" s="140">
        <v>1</v>
      </c>
      <c r="BS1723" s="140"/>
      <c r="BT1723" s="140"/>
      <c r="BU1723" s="141"/>
      <c r="BV1723" s="140"/>
      <c r="BW1723" s="153">
        <f t="shared" si="690"/>
        <v>962</v>
      </c>
    </row>
    <row r="1724" s="129" customFormat="1" spans="1:75">
      <c r="A1724" s="170">
        <v>1778</v>
      </c>
      <c r="B1724" s="171">
        <v>46077</v>
      </c>
      <c r="C1724" s="153" t="s">
        <v>97</v>
      </c>
      <c r="D1724" s="130" t="str">
        <f t="shared" si="702"/>
        <v>IG</v>
      </c>
      <c r="E1724" s="172" t="s">
        <v>152</v>
      </c>
      <c r="F1724" s="172" t="s">
        <v>134</v>
      </c>
      <c r="G1724" s="173" t="s">
        <v>185</v>
      </c>
      <c r="H1724" s="173"/>
      <c r="I1724" s="173"/>
      <c r="J1724" s="105">
        <v>101048</v>
      </c>
      <c r="K1724" s="197" t="str">
        <f>VLOOKUP(J1724,[4]Sheet1!A1712:$B$50000,2,FALSE)</f>
        <v>IR.3203 2RS</v>
      </c>
      <c r="L1724" s="105">
        <v>260120005</v>
      </c>
      <c r="M1724" s="198" t="str">
        <f>IF((LEFT(J1724))="2",$L$2,$J$2)</f>
        <v>IR</v>
      </c>
      <c r="N1724" s="153">
        <v>35</v>
      </c>
      <c r="O1724" s="199">
        <f t="shared" si="703"/>
        <v>102.857142857143</v>
      </c>
      <c r="P1724" s="153">
        <v>1</v>
      </c>
      <c r="Q1724" s="153">
        <v>440</v>
      </c>
      <c r="R1724" s="153"/>
      <c r="S1724" s="153">
        <v>11</v>
      </c>
      <c r="T1724" s="153"/>
      <c r="U1724" s="209">
        <f t="shared" si="704"/>
        <v>451</v>
      </c>
      <c r="V1724" s="153">
        <v>360</v>
      </c>
      <c r="W1724" s="153"/>
      <c r="X1724" s="153">
        <v>30</v>
      </c>
      <c r="Y1724" s="153"/>
      <c r="Z1724" s="153"/>
      <c r="AA1724" s="153"/>
      <c r="AB1724" s="153"/>
      <c r="AC1724" s="153"/>
      <c r="AD1724" s="153"/>
      <c r="AE1724" s="153"/>
      <c r="AF1724" s="153"/>
      <c r="AG1724" s="153"/>
      <c r="AH1724" s="153"/>
      <c r="AI1724" s="153"/>
      <c r="AJ1724" s="153"/>
      <c r="AK1724" s="153"/>
      <c r="AL1724" s="153"/>
      <c r="AM1724" s="153"/>
      <c r="AN1724" s="153"/>
      <c r="AO1724" s="153"/>
      <c r="AP1724" s="153">
        <v>50</v>
      </c>
      <c r="AQ1724" s="153"/>
      <c r="AR1724" s="153"/>
      <c r="AS1724" s="153"/>
      <c r="AT1724" s="153"/>
      <c r="AU1724" s="153"/>
      <c r="AV1724" s="153"/>
      <c r="AW1724" s="153"/>
      <c r="AX1724" s="153"/>
      <c r="AY1724" s="153"/>
      <c r="AZ1724" s="153">
        <v>40</v>
      </c>
      <c r="BA1724" s="153"/>
      <c r="BB1724" s="153"/>
      <c r="BC1724" s="153"/>
      <c r="BD1724" s="153"/>
      <c r="BE1724" s="153"/>
      <c r="BF1724" s="153"/>
      <c r="BG1724" s="223">
        <f t="shared" si="705"/>
        <v>480</v>
      </c>
      <c r="BH1724" s="224">
        <f t="shared" si="706"/>
        <v>8</v>
      </c>
      <c r="BI1724" s="225">
        <f t="shared" si="707"/>
        <v>6</v>
      </c>
      <c r="BJ1724" s="225">
        <f t="shared" si="708"/>
        <v>75</v>
      </c>
      <c r="BK1724" s="226">
        <f t="shared" si="709"/>
        <v>73.0787037037037</v>
      </c>
      <c r="BL1724" s="226">
        <f t="shared" si="710"/>
        <v>97.5609756097561</v>
      </c>
      <c r="BM1724" s="226">
        <f t="shared" si="711"/>
        <v>53.4722222222222</v>
      </c>
      <c r="BN1724" s="237">
        <f t="shared" si="712"/>
        <v>0.833333333333333</v>
      </c>
      <c r="BO1724" s="237">
        <f t="shared" si="713"/>
        <v>737.142857142857</v>
      </c>
      <c r="BP1724" s="237">
        <f t="shared" si="714"/>
        <v>1.16666666666667</v>
      </c>
      <c r="BQ1724" s="238">
        <f t="shared" si="715"/>
        <v>120</v>
      </c>
      <c r="BR1724" s="140"/>
      <c r="BS1724" s="140"/>
      <c r="BT1724" s="140"/>
      <c r="BU1724" s="141"/>
      <c r="BV1724" s="140"/>
      <c r="BW1724" s="153">
        <f t="shared" si="690"/>
        <v>440</v>
      </c>
    </row>
    <row r="1725" s="129" customFormat="1" spans="1:75">
      <c r="A1725" s="170">
        <v>1779</v>
      </c>
      <c r="B1725" s="171">
        <v>46077</v>
      </c>
      <c r="C1725" s="153" t="s">
        <v>99</v>
      </c>
      <c r="D1725" s="130" t="str">
        <f t="shared" si="702"/>
        <v>IG</v>
      </c>
      <c r="E1725" s="172" t="s">
        <v>152</v>
      </c>
      <c r="F1725" s="172" t="s">
        <v>134</v>
      </c>
      <c r="G1725" s="173" t="s">
        <v>135</v>
      </c>
      <c r="H1725" s="173"/>
      <c r="I1725" s="173"/>
      <c r="J1725" s="105">
        <v>101048</v>
      </c>
      <c r="K1725" s="197" t="str">
        <f>VLOOKUP(J1725,'[3]Item List (3)'!A$1:B$110000,2,FALSE)</f>
        <v>IR.3203 2RS</v>
      </c>
      <c r="L1725" s="105">
        <v>260120005</v>
      </c>
      <c r="M1725" s="198" t="str">
        <f>IF((LEFT(J1725))="2",$L$2,$J$2)</f>
        <v>IR</v>
      </c>
      <c r="N1725" s="153">
        <v>35</v>
      </c>
      <c r="O1725" s="199">
        <f t="shared" si="703"/>
        <v>102.857142857143</v>
      </c>
      <c r="P1725" s="153">
        <v>1</v>
      </c>
      <c r="Q1725" s="153">
        <v>136</v>
      </c>
      <c r="R1725" s="153"/>
      <c r="S1725" s="153">
        <v>13</v>
      </c>
      <c r="T1725" s="153"/>
      <c r="U1725" s="209">
        <f t="shared" si="704"/>
        <v>149</v>
      </c>
      <c r="V1725" s="153">
        <v>150</v>
      </c>
      <c r="W1725" s="153"/>
      <c r="X1725" s="153"/>
      <c r="Y1725" s="153"/>
      <c r="Z1725" s="153"/>
      <c r="AA1725" s="153"/>
      <c r="AB1725" s="153"/>
      <c r="AC1725" s="153"/>
      <c r="AD1725" s="153"/>
      <c r="AE1725" s="153"/>
      <c r="AF1725" s="153"/>
      <c r="AG1725" s="153"/>
      <c r="AH1725" s="153"/>
      <c r="AI1725" s="153"/>
      <c r="AJ1725" s="153"/>
      <c r="AK1725" s="153"/>
      <c r="AL1725" s="153"/>
      <c r="AM1725" s="153"/>
      <c r="AN1725" s="153"/>
      <c r="AO1725" s="153"/>
      <c r="AP1725" s="153"/>
      <c r="AQ1725" s="153"/>
      <c r="AR1725" s="153">
        <v>300</v>
      </c>
      <c r="AS1725" s="153"/>
      <c r="AT1725" s="153"/>
      <c r="AU1725" s="153"/>
      <c r="AV1725" s="153"/>
      <c r="AW1725" s="153"/>
      <c r="AX1725" s="153"/>
      <c r="AY1725" s="153"/>
      <c r="AZ1725" s="153"/>
      <c r="BA1725" s="153"/>
      <c r="BB1725" s="153"/>
      <c r="BC1725" s="153">
        <v>30</v>
      </c>
      <c r="BD1725" s="153"/>
      <c r="BE1725" s="153"/>
      <c r="BF1725" s="153"/>
      <c r="BG1725" s="223">
        <f t="shared" si="705"/>
        <v>480</v>
      </c>
      <c r="BH1725" s="224">
        <f t="shared" si="706"/>
        <v>8</v>
      </c>
      <c r="BI1725" s="225">
        <f t="shared" si="707"/>
        <v>2.5</v>
      </c>
      <c r="BJ1725" s="225">
        <f t="shared" si="708"/>
        <v>31.25</v>
      </c>
      <c r="BK1725" s="226">
        <f t="shared" si="709"/>
        <v>57.9444444444444</v>
      </c>
      <c r="BL1725" s="226">
        <f t="shared" si="710"/>
        <v>91.2751677852349</v>
      </c>
      <c r="BM1725" s="226">
        <f t="shared" si="711"/>
        <v>16.5277777777778</v>
      </c>
      <c r="BN1725" s="237">
        <f t="shared" si="712"/>
        <v>0</v>
      </c>
      <c r="BO1725" s="237">
        <f t="shared" si="713"/>
        <v>822.857142857143</v>
      </c>
      <c r="BP1725" s="237">
        <f t="shared" si="714"/>
        <v>5.5</v>
      </c>
      <c r="BQ1725" s="238">
        <f t="shared" si="715"/>
        <v>565.714285714286</v>
      </c>
      <c r="BR1725" s="140"/>
      <c r="BS1725" s="140"/>
      <c r="BT1725" s="140"/>
      <c r="BU1725" s="141"/>
      <c r="BV1725" s="140"/>
      <c r="BW1725" s="153">
        <f t="shared" si="690"/>
        <v>136</v>
      </c>
    </row>
    <row r="1726" s="129" customFormat="1" spans="1:75">
      <c r="A1726" s="170">
        <v>1780</v>
      </c>
      <c r="B1726" s="171">
        <v>46077</v>
      </c>
      <c r="C1726" s="153" t="s">
        <v>97</v>
      </c>
      <c r="D1726" s="130" t="str">
        <f t="shared" si="702"/>
        <v>IG</v>
      </c>
      <c r="E1726" s="172" t="s">
        <v>153</v>
      </c>
      <c r="F1726" s="172" t="s">
        <v>134</v>
      </c>
      <c r="G1726" s="173" t="s">
        <v>155</v>
      </c>
      <c r="H1726" s="173"/>
      <c r="I1726" s="173"/>
      <c r="J1726" s="105">
        <v>208417</v>
      </c>
      <c r="K1726" s="197" t="str">
        <f>VLOOKUP(J1726,'[3]Item List (3)'!A$1:B$110000,2,FALSE)</f>
        <v>JC.OR 8008 </v>
      </c>
      <c r="L1726" s="105">
        <v>260110013</v>
      </c>
      <c r="M1726" s="198" t="str">
        <f>IF((LEFT(J1726))="2",$L$2,$J$2)</f>
        <v>OR</v>
      </c>
      <c r="N1726" s="153">
        <v>30</v>
      </c>
      <c r="O1726" s="199">
        <f t="shared" si="703"/>
        <v>120</v>
      </c>
      <c r="P1726" s="153">
        <v>1</v>
      </c>
      <c r="Q1726" s="153">
        <v>502</v>
      </c>
      <c r="R1726" s="153">
        <v>22</v>
      </c>
      <c r="S1726" s="153">
        <v>30</v>
      </c>
      <c r="T1726" s="153">
        <v>1</v>
      </c>
      <c r="U1726" s="209">
        <f t="shared" si="704"/>
        <v>533</v>
      </c>
      <c r="V1726" s="153">
        <v>360</v>
      </c>
      <c r="W1726" s="153"/>
      <c r="X1726" s="153">
        <v>30</v>
      </c>
      <c r="Y1726" s="153">
        <v>10</v>
      </c>
      <c r="Z1726" s="153">
        <v>10</v>
      </c>
      <c r="AA1726" s="153"/>
      <c r="AB1726" s="153"/>
      <c r="AC1726" s="153"/>
      <c r="AD1726" s="153"/>
      <c r="AE1726" s="153"/>
      <c r="AF1726" s="153"/>
      <c r="AG1726" s="153"/>
      <c r="AH1726" s="153"/>
      <c r="AI1726" s="153"/>
      <c r="AJ1726" s="153"/>
      <c r="AK1726" s="153"/>
      <c r="AL1726" s="153"/>
      <c r="AM1726" s="153"/>
      <c r="AN1726" s="153"/>
      <c r="AO1726" s="153"/>
      <c r="AP1726" s="153">
        <v>20</v>
      </c>
      <c r="AQ1726" s="153"/>
      <c r="AR1726" s="153"/>
      <c r="AS1726" s="153"/>
      <c r="AT1726" s="153"/>
      <c r="AU1726" s="153"/>
      <c r="AV1726" s="153"/>
      <c r="AW1726" s="153"/>
      <c r="AX1726" s="153"/>
      <c r="AY1726" s="153"/>
      <c r="AZ1726" s="153">
        <v>40</v>
      </c>
      <c r="BA1726" s="153"/>
      <c r="BB1726" s="153"/>
      <c r="BC1726" s="153">
        <v>10</v>
      </c>
      <c r="BD1726" s="153"/>
      <c r="BE1726" s="153"/>
      <c r="BF1726" s="153"/>
      <c r="BG1726" s="223">
        <f t="shared" si="705"/>
        <v>480</v>
      </c>
      <c r="BH1726" s="224">
        <f t="shared" si="706"/>
        <v>8</v>
      </c>
      <c r="BI1726" s="225">
        <f t="shared" si="707"/>
        <v>6</v>
      </c>
      <c r="BJ1726" s="225">
        <f t="shared" si="708"/>
        <v>75</v>
      </c>
      <c r="BK1726" s="226">
        <f t="shared" si="709"/>
        <v>74.0277777777778</v>
      </c>
      <c r="BL1726" s="226">
        <f t="shared" si="710"/>
        <v>90.0562851782364</v>
      </c>
      <c r="BM1726" s="226">
        <f t="shared" si="711"/>
        <v>50</v>
      </c>
      <c r="BN1726" s="237">
        <f t="shared" si="712"/>
        <v>0.333333333333333</v>
      </c>
      <c r="BO1726" s="237">
        <f t="shared" si="713"/>
        <v>920</v>
      </c>
      <c r="BP1726" s="237">
        <f t="shared" si="714"/>
        <v>1.66666666666667</v>
      </c>
      <c r="BQ1726" s="238">
        <f t="shared" si="715"/>
        <v>200</v>
      </c>
      <c r="BR1726" s="140"/>
      <c r="BS1726" s="140"/>
      <c r="BT1726" s="140"/>
      <c r="BU1726" s="141"/>
      <c r="BV1726" s="140"/>
      <c r="BW1726" s="153">
        <f t="shared" si="690"/>
        <v>502</v>
      </c>
    </row>
    <row r="1727" s="129" customFormat="1" spans="1:75">
      <c r="A1727" s="170">
        <v>1781</v>
      </c>
      <c r="B1727" s="171">
        <v>46077</v>
      </c>
      <c r="C1727" s="153" t="s">
        <v>99</v>
      </c>
      <c r="D1727" s="130" t="str">
        <f t="shared" si="702"/>
        <v>IG</v>
      </c>
      <c r="E1727" s="172" t="s">
        <v>153</v>
      </c>
      <c r="F1727" s="172" t="s">
        <v>134</v>
      </c>
      <c r="G1727" s="173" t="s">
        <v>151</v>
      </c>
      <c r="H1727" s="173"/>
      <c r="I1727" s="173"/>
      <c r="J1727" s="105">
        <v>208417</v>
      </c>
      <c r="K1727" s="197" t="str">
        <f>VLOOKUP(J1727,'[3]Item List (3)'!A$1:B$110000,2,FALSE)</f>
        <v>JC.OR 8008 </v>
      </c>
      <c r="L1727" s="105">
        <v>260110013</v>
      </c>
      <c r="M1727" s="198" t="str">
        <f>IF((LEFT(J1727))="2",$L$2,$J$2)</f>
        <v>OR</v>
      </c>
      <c r="N1727" s="153">
        <v>30</v>
      </c>
      <c r="O1727" s="199">
        <f t="shared" si="703"/>
        <v>120</v>
      </c>
      <c r="P1727" s="153">
        <v>1</v>
      </c>
      <c r="Q1727" s="153">
        <v>628</v>
      </c>
      <c r="R1727" s="153">
        <v>42</v>
      </c>
      <c r="S1727" s="153">
        <v>12</v>
      </c>
      <c r="T1727" s="153"/>
      <c r="U1727" s="209">
        <f t="shared" si="704"/>
        <v>640</v>
      </c>
      <c r="V1727" s="153">
        <v>420</v>
      </c>
      <c r="W1727" s="153"/>
      <c r="X1727" s="153"/>
      <c r="Y1727" s="153"/>
      <c r="Z1727" s="153">
        <v>15</v>
      </c>
      <c r="AA1727" s="153"/>
      <c r="AB1727" s="153"/>
      <c r="AC1727" s="153"/>
      <c r="AD1727" s="153"/>
      <c r="AE1727" s="153">
        <v>10</v>
      </c>
      <c r="AF1727" s="153"/>
      <c r="AG1727" s="153"/>
      <c r="AH1727" s="153"/>
      <c r="AI1727" s="153"/>
      <c r="AJ1727" s="153"/>
      <c r="AK1727" s="153"/>
      <c r="AL1727" s="153"/>
      <c r="AM1727" s="153"/>
      <c r="AN1727" s="153"/>
      <c r="AO1727" s="153"/>
      <c r="AP1727" s="153">
        <v>20</v>
      </c>
      <c r="AQ1727" s="153"/>
      <c r="AR1727" s="153"/>
      <c r="AS1727" s="153"/>
      <c r="AT1727" s="153"/>
      <c r="AU1727" s="153"/>
      <c r="AV1727" s="153"/>
      <c r="AW1727" s="153"/>
      <c r="AX1727" s="153"/>
      <c r="AY1727" s="153"/>
      <c r="AZ1727" s="153"/>
      <c r="BA1727" s="153"/>
      <c r="BB1727" s="153"/>
      <c r="BC1727" s="153">
        <v>10</v>
      </c>
      <c r="BD1727" s="153"/>
      <c r="BE1727" s="153">
        <v>5</v>
      </c>
      <c r="BF1727" s="153"/>
      <c r="BG1727" s="223">
        <f t="shared" si="705"/>
        <v>480</v>
      </c>
      <c r="BH1727" s="224">
        <f t="shared" si="706"/>
        <v>8</v>
      </c>
      <c r="BI1727" s="225">
        <f t="shared" si="707"/>
        <v>7</v>
      </c>
      <c r="BJ1727" s="225">
        <f t="shared" si="708"/>
        <v>87.5</v>
      </c>
      <c r="BK1727" s="226">
        <f t="shared" si="709"/>
        <v>76.1904761904762</v>
      </c>
      <c r="BL1727" s="226">
        <f t="shared" si="710"/>
        <v>91.5625</v>
      </c>
      <c r="BM1727" s="226">
        <f t="shared" si="711"/>
        <v>61.0416666666667</v>
      </c>
      <c r="BN1727" s="237">
        <f t="shared" si="712"/>
        <v>0.416666666666667</v>
      </c>
      <c r="BO1727" s="237">
        <f t="shared" si="713"/>
        <v>910</v>
      </c>
      <c r="BP1727" s="237">
        <f t="shared" si="714"/>
        <v>0.583333333333333</v>
      </c>
      <c r="BQ1727" s="238">
        <f t="shared" si="715"/>
        <v>70</v>
      </c>
      <c r="BR1727" s="140">
        <v>1</v>
      </c>
      <c r="BS1727" s="140"/>
      <c r="BT1727" s="140"/>
      <c r="BU1727" s="141"/>
      <c r="BV1727" s="140"/>
      <c r="BW1727" s="153">
        <f t="shared" si="690"/>
        <v>628</v>
      </c>
    </row>
    <row r="1728" s="129" customFormat="1" spans="1:75">
      <c r="A1728" s="170">
        <v>1782</v>
      </c>
      <c r="B1728" s="171">
        <v>46077</v>
      </c>
      <c r="C1728" s="153" t="s">
        <v>97</v>
      </c>
      <c r="D1728" s="130" t="str">
        <f t="shared" si="702"/>
        <v>IG</v>
      </c>
      <c r="E1728" s="172" t="s">
        <v>156</v>
      </c>
      <c r="F1728" s="172" t="s">
        <v>134</v>
      </c>
      <c r="G1728" s="173" t="s">
        <v>124</v>
      </c>
      <c r="H1728" s="173" t="s">
        <v>186</v>
      </c>
      <c r="I1728" s="173" t="s">
        <v>228</v>
      </c>
      <c r="J1728" s="105">
        <v>208293</v>
      </c>
      <c r="K1728" s="197" t="str">
        <f>VLOOKUP(J1728,'[3]Item List (3)'!A$1:B$110000,2,FALSE)</f>
        <v>OR.210 YY2</v>
      </c>
      <c r="L1728" s="105">
        <v>251130005</v>
      </c>
      <c r="M1728" s="198" t="str">
        <f>IF((LEFT(J1728))="2",$L$2,$J$2)</f>
        <v>OR</v>
      </c>
      <c r="N1728" s="153">
        <v>60</v>
      </c>
      <c r="O1728" s="199">
        <f t="shared" si="703"/>
        <v>60</v>
      </c>
      <c r="P1728" s="153">
        <v>1</v>
      </c>
      <c r="Q1728" s="153">
        <v>177</v>
      </c>
      <c r="R1728" s="153">
        <v>17</v>
      </c>
      <c r="S1728" s="153">
        <v>4</v>
      </c>
      <c r="T1728" s="153"/>
      <c r="U1728" s="209">
        <f t="shared" si="704"/>
        <v>181</v>
      </c>
      <c r="V1728" s="153">
        <v>240</v>
      </c>
      <c r="W1728" s="153"/>
      <c r="X1728" s="153"/>
      <c r="Y1728" s="153"/>
      <c r="Z1728" s="153"/>
      <c r="AA1728" s="153"/>
      <c r="AB1728" s="153"/>
      <c r="AC1728" s="153"/>
      <c r="AD1728" s="153"/>
      <c r="AE1728" s="153"/>
      <c r="AF1728" s="153"/>
      <c r="AG1728" s="153"/>
      <c r="AH1728" s="153"/>
      <c r="AI1728" s="153"/>
      <c r="AJ1728" s="153"/>
      <c r="AK1728" s="153"/>
      <c r="AL1728" s="153"/>
      <c r="AM1728" s="153"/>
      <c r="AN1728" s="153"/>
      <c r="AO1728" s="153"/>
      <c r="AP1728" s="153"/>
      <c r="AQ1728" s="153"/>
      <c r="AR1728" s="153"/>
      <c r="AS1728" s="153"/>
      <c r="AT1728" s="153"/>
      <c r="AU1728" s="153"/>
      <c r="AV1728" s="153"/>
      <c r="AW1728" s="153"/>
      <c r="AX1728" s="153">
        <v>200</v>
      </c>
      <c r="AY1728" s="153"/>
      <c r="AZ1728" s="153">
        <v>40</v>
      </c>
      <c r="BA1728" s="153"/>
      <c r="BB1728" s="153"/>
      <c r="BC1728" s="153"/>
      <c r="BD1728" s="153"/>
      <c r="BE1728" s="153"/>
      <c r="BF1728" s="153"/>
      <c r="BG1728" s="223">
        <f t="shared" si="705"/>
        <v>480</v>
      </c>
      <c r="BH1728" s="224">
        <f t="shared" si="706"/>
        <v>8</v>
      </c>
      <c r="BI1728" s="225">
        <f t="shared" si="707"/>
        <v>4</v>
      </c>
      <c r="BJ1728" s="225">
        <f t="shared" si="708"/>
        <v>50</v>
      </c>
      <c r="BK1728" s="226">
        <f t="shared" si="709"/>
        <v>75.4166666666667</v>
      </c>
      <c r="BL1728" s="226">
        <f t="shared" si="710"/>
        <v>88.3977900552486</v>
      </c>
      <c r="BM1728" s="226">
        <f t="shared" si="711"/>
        <v>33.3333333333333</v>
      </c>
      <c r="BN1728" s="237">
        <f t="shared" si="712"/>
        <v>0</v>
      </c>
      <c r="BO1728" s="237">
        <f t="shared" si="713"/>
        <v>480</v>
      </c>
      <c r="BP1728" s="237">
        <f t="shared" si="714"/>
        <v>4</v>
      </c>
      <c r="BQ1728" s="238">
        <f t="shared" si="715"/>
        <v>240</v>
      </c>
      <c r="BR1728" s="140"/>
      <c r="BS1728" s="140"/>
      <c r="BT1728" s="140"/>
      <c r="BU1728" s="141"/>
      <c r="BV1728" s="140"/>
      <c r="BW1728" s="153">
        <f t="shared" si="690"/>
        <v>177</v>
      </c>
    </row>
    <row r="1729" spans="1:75">
      <c r="A1729" s="170">
        <v>1783</v>
      </c>
      <c r="B1729" s="171">
        <v>46077</v>
      </c>
      <c r="C1729" s="153" t="s">
        <v>99</v>
      </c>
      <c r="D1729" s="130" t="str">
        <f t="shared" si="702"/>
        <v>IG</v>
      </c>
      <c r="E1729" s="172" t="s">
        <v>156</v>
      </c>
      <c r="F1729" s="172" t="s">
        <v>134</v>
      </c>
      <c r="G1729" s="173" t="s">
        <v>228</v>
      </c>
      <c r="H1729" s="173"/>
      <c r="I1729" s="173"/>
      <c r="J1729" s="105">
        <v>208293</v>
      </c>
      <c r="K1729" s="197" t="str">
        <f>VLOOKUP(J1729,'[3]Item List (3)'!A$1:B$110000,2,FALSE)</f>
        <v>OR.210 YY2</v>
      </c>
      <c r="L1729" s="105">
        <v>251130005</v>
      </c>
      <c r="M1729" s="198" t="str">
        <f>IF((LEFT(J1729))="2",$L$2,$J$2)</f>
        <v>OR</v>
      </c>
      <c r="N1729" s="153">
        <v>60</v>
      </c>
      <c r="O1729" s="199">
        <f t="shared" si="703"/>
        <v>60</v>
      </c>
      <c r="P1729" s="153">
        <v>1</v>
      </c>
      <c r="Q1729" s="153">
        <v>329</v>
      </c>
      <c r="R1729" s="153">
        <v>6</v>
      </c>
      <c r="S1729" s="153">
        <v>1</v>
      </c>
      <c r="T1729" s="153"/>
      <c r="U1729" s="209">
        <f t="shared" si="704"/>
        <v>330</v>
      </c>
      <c r="V1729" s="153">
        <v>370</v>
      </c>
      <c r="W1729" s="153"/>
      <c r="X1729" s="153"/>
      <c r="Y1729" s="153"/>
      <c r="Z1729" s="153"/>
      <c r="AA1729" s="153"/>
      <c r="AB1729" s="153"/>
      <c r="AC1729" s="153"/>
      <c r="AD1729" s="153"/>
      <c r="AE1729" s="153"/>
      <c r="AF1729" s="153"/>
      <c r="AG1729" s="153"/>
      <c r="AH1729" s="153"/>
      <c r="AI1729" s="153"/>
      <c r="AJ1729" s="153"/>
      <c r="AK1729" s="153"/>
      <c r="AL1729" s="153"/>
      <c r="AM1729" s="153"/>
      <c r="AN1729" s="153"/>
      <c r="AO1729" s="153"/>
      <c r="AP1729" s="153">
        <v>20</v>
      </c>
      <c r="AQ1729" s="153"/>
      <c r="AR1729" s="153"/>
      <c r="AS1729" s="153"/>
      <c r="AT1729" s="153"/>
      <c r="AU1729" s="153"/>
      <c r="AV1729" s="153"/>
      <c r="AW1729" s="153"/>
      <c r="AX1729" s="153">
        <v>90</v>
      </c>
      <c r="AY1729" s="153"/>
      <c r="AZ1729" s="153"/>
      <c r="BA1729" s="153"/>
      <c r="BB1729" s="153"/>
      <c r="BC1729" s="153"/>
      <c r="BD1729" s="153"/>
      <c r="BE1729" s="153"/>
      <c r="BF1729" s="153"/>
      <c r="BG1729" s="223">
        <f t="shared" si="705"/>
        <v>480</v>
      </c>
      <c r="BH1729" s="224">
        <f t="shared" si="706"/>
        <v>8</v>
      </c>
      <c r="BI1729" s="225">
        <f t="shared" si="707"/>
        <v>6.16666666666667</v>
      </c>
      <c r="BJ1729" s="225">
        <f t="shared" si="708"/>
        <v>77.0833333333333</v>
      </c>
      <c r="BK1729" s="226">
        <f t="shared" si="709"/>
        <v>89.1891891891892</v>
      </c>
      <c r="BL1729" s="226">
        <f t="shared" si="710"/>
        <v>97.8787878787879</v>
      </c>
      <c r="BM1729" s="226">
        <f t="shared" si="711"/>
        <v>67.2916666666667</v>
      </c>
      <c r="BN1729" s="237">
        <f t="shared" si="712"/>
        <v>0.333333333333333</v>
      </c>
      <c r="BO1729" s="237">
        <f t="shared" si="713"/>
        <v>460</v>
      </c>
      <c r="BP1729" s="237">
        <f t="shared" si="714"/>
        <v>1.5</v>
      </c>
      <c r="BQ1729" s="238">
        <f t="shared" si="715"/>
        <v>90</v>
      </c>
      <c r="BW1729" s="153">
        <f t="shared" si="690"/>
        <v>329</v>
      </c>
    </row>
    <row r="1730" spans="1:75">
      <c r="A1730" s="170">
        <v>1784</v>
      </c>
      <c r="B1730" s="171">
        <v>46077</v>
      </c>
      <c r="C1730" s="153" t="s">
        <v>97</v>
      </c>
      <c r="D1730" s="130" t="str">
        <f t="shared" si="702"/>
        <v>IG</v>
      </c>
      <c r="E1730" s="172" t="s">
        <v>158</v>
      </c>
      <c r="F1730" s="172"/>
      <c r="G1730" s="173"/>
      <c r="H1730" s="173"/>
      <c r="I1730" s="173"/>
      <c r="J1730" s="105"/>
      <c r="K1730" s="197" t="e">
        <f>VLOOKUP(J1730,'[3]Item List (3)'!A$1:B$110000,2,FALSE)</f>
        <v>#N/A</v>
      </c>
      <c r="L1730" s="105"/>
      <c r="M1730" s="198" t="str">
        <f>IF((LEFT(J1730))="2",$L$2,$J$2)</f>
        <v>IR</v>
      </c>
      <c r="N1730" s="153"/>
      <c r="O1730" s="199" t="str">
        <f t="shared" si="703"/>
        <v/>
      </c>
      <c r="P1730" s="153"/>
      <c r="Q1730" s="153"/>
      <c r="R1730" s="153"/>
      <c r="S1730" s="153"/>
      <c r="T1730" s="153"/>
      <c r="U1730" s="209">
        <f t="shared" si="704"/>
        <v>0</v>
      </c>
      <c r="V1730" s="153"/>
      <c r="W1730" s="153"/>
      <c r="X1730" s="153"/>
      <c r="Y1730" s="153"/>
      <c r="Z1730" s="153"/>
      <c r="AA1730" s="153"/>
      <c r="AB1730" s="153"/>
      <c r="AC1730" s="153"/>
      <c r="AD1730" s="153"/>
      <c r="AE1730" s="153"/>
      <c r="AF1730" s="153"/>
      <c r="AG1730" s="153"/>
      <c r="AH1730" s="153"/>
      <c r="AI1730" s="153"/>
      <c r="AJ1730" s="153"/>
      <c r="AK1730" s="153"/>
      <c r="AL1730" s="153"/>
      <c r="AM1730" s="153"/>
      <c r="AN1730" s="153"/>
      <c r="AO1730" s="153"/>
      <c r="AP1730" s="153"/>
      <c r="AQ1730" s="153"/>
      <c r="AR1730" s="153"/>
      <c r="AS1730" s="153"/>
      <c r="AT1730" s="153"/>
      <c r="AU1730" s="153">
        <v>480</v>
      </c>
      <c r="AV1730" s="153"/>
      <c r="AW1730" s="153"/>
      <c r="AX1730" s="153"/>
      <c r="AY1730" s="153"/>
      <c r="AZ1730" s="153"/>
      <c r="BA1730" s="153"/>
      <c r="BB1730" s="153"/>
      <c r="BC1730" s="153"/>
      <c r="BD1730" s="153"/>
      <c r="BE1730" s="153"/>
      <c r="BF1730" s="153"/>
      <c r="BG1730" s="223">
        <f t="shared" si="705"/>
        <v>480</v>
      </c>
      <c r="BH1730" s="224">
        <f t="shared" si="706"/>
        <v>8</v>
      </c>
      <c r="BI1730" s="225">
        <f t="shared" si="707"/>
        <v>0</v>
      </c>
      <c r="BJ1730" s="225">
        <f t="shared" si="708"/>
        <v>0</v>
      </c>
      <c r="BK1730" s="226">
        <f t="shared" si="709"/>
        <v>0</v>
      </c>
      <c r="BL1730" s="226">
        <f t="shared" si="710"/>
        <v>0</v>
      </c>
      <c r="BM1730" s="226">
        <f t="shared" si="711"/>
        <v>0</v>
      </c>
      <c r="BN1730" s="237">
        <f t="shared" si="712"/>
        <v>0</v>
      </c>
      <c r="BO1730" s="237">
        <f t="shared" si="713"/>
        <v>0</v>
      </c>
      <c r="BP1730" s="237">
        <f t="shared" si="714"/>
        <v>8</v>
      </c>
      <c r="BQ1730" s="238">
        <f t="shared" si="715"/>
        <v>0</v>
      </c>
      <c r="BW1730" s="153">
        <f t="shared" si="690"/>
        <v>0</v>
      </c>
    </row>
    <row r="1731" spans="1:75">
      <c r="A1731" s="170">
        <v>1785</v>
      </c>
      <c r="B1731" s="171">
        <v>46077</v>
      </c>
      <c r="C1731" s="153" t="s">
        <v>99</v>
      </c>
      <c r="D1731" s="130" t="str">
        <f t="shared" si="702"/>
        <v>IG</v>
      </c>
      <c r="E1731" s="172" t="s">
        <v>158</v>
      </c>
      <c r="F1731" s="172"/>
      <c r="G1731" s="173"/>
      <c r="H1731" s="173"/>
      <c r="I1731" s="173"/>
      <c r="J1731" s="105"/>
      <c r="K1731" s="197" t="e">
        <f>VLOOKUP(J1731,'[3]Item List (3)'!A$1:B$110000,2,FALSE)</f>
        <v>#N/A</v>
      </c>
      <c r="L1731" s="105"/>
      <c r="M1731" s="198" t="str">
        <f>IF((LEFT(J1731))="2",$L$2,$J$2)</f>
        <v>IR</v>
      </c>
      <c r="N1731" s="153"/>
      <c r="O1731" s="199" t="str">
        <f t="shared" si="703"/>
        <v/>
      </c>
      <c r="P1731" s="153"/>
      <c r="Q1731" s="153"/>
      <c r="R1731" s="153"/>
      <c r="S1731" s="153"/>
      <c r="T1731" s="153"/>
      <c r="U1731" s="209">
        <f t="shared" si="704"/>
        <v>0</v>
      </c>
      <c r="V1731" s="153"/>
      <c r="W1731" s="153"/>
      <c r="X1731" s="153"/>
      <c r="Y1731" s="153"/>
      <c r="Z1731" s="153"/>
      <c r="AA1731" s="153"/>
      <c r="AB1731" s="153"/>
      <c r="AC1731" s="153"/>
      <c r="AD1731" s="153"/>
      <c r="AE1731" s="153"/>
      <c r="AF1731" s="153"/>
      <c r="AG1731" s="153"/>
      <c r="AH1731" s="153"/>
      <c r="AI1731" s="153"/>
      <c r="AJ1731" s="153"/>
      <c r="AK1731" s="153"/>
      <c r="AL1731" s="153"/>
      <c r="AM1731" s="153"/>
      <c r="AN1731" s="153"/>
      <c r="AO1731" s="153"/>
      <c r="AP1731" s="153"/>
      <c r="AQ1731" s="153"/>
      <c r="AR1731" s="153"/>
      <c r="AS1731" s="153"/>
      <c r="AT1731" s="153"/>
      <c r="AU1731" s="153"/>
      <c r="AV1731" s="153"/>
      <c r="AW1731" s="153"/>
      <c r="AX1731" s="153"/>
      <c r="AY1731" s="153"/>
      <c r="AZ1731" s="153"/>
      <c r="BA1731" s="153"/>
      <c r="BB1731" s="153"/>
      <c r="BC1731" s="153"/>
      <c r="BD1731" s="153"/>
      <c r="BE1731" s="153"/>
      <c r="BF1731" s="153">
        <v>480</v>
      </c>
      <c r="BG1731" s="223">
        <f t="shared" si="705"/>
        <v>480</v>
      </c>
      <c r="BH1731" s="224">
        <f t="shared" si="706"/>
        <v>8</v>
      </c>
      <c r="BI1731" s="225">
        <f t="shared" si="707"/>
        <v>0</v>
      </c>
      <c r="BJ1731" s="225">
        <f t="shared" si="708"/>
        <v>0</v>
      </c>
      <c r="BK1731" s="226">
        <f t="shared" si="709"/>
        <v>0</v>
      </c>
      <c r="BL1731" s="226">
        <f t="shared" si="710"/>
        <v>0</v>
      </c>
      <c r="BM1731" s="226">
        <f t="shared" si="711"/>
        <v>0</v>
      </c>
      <c r="BN1731" s="237">
        <f t="shared" si="712"/>
        <v>8</v>
      </c>
      <c r="BO1731" s="237">
        <f t="shared" si="713"/>
        <v>0</v>
      </c>
      <c r="BP1731" s="237">
        <f t="shared" si="714"/>
        <v>0</v>
      </c>
      <c r="BQ1731" s="238">
        <f t="shared" si="715"/>
        <v>0</v>
      </c>
      <c r="BW1731" s="153">
        <f t="shared" si="690"/>
        <v>0</v>
      </c>
    </row>
    <row r="1732" spans="1:75">
      <c r="A1732" s="170">
        <v>1786</v>
      </c>
      <c r="B1732" s="171">
        <v>46077</v>
      </c>
      <c r="C1732" s="153" t="s">
        <v>97</v>
      </c>
      <c r="D1732" s="130" t="str">
        <f t="shared" si="702"/>
        <v>HO</v>
      </c>
      <c r="E1732" s="172" t="s">
        <v>159</v>
      </c>
      <c r="F1732" s="172"/>
      <c r="G1732" s="173"/>
      <c r="H1732" s="173"/>
      <c r="I1732" s="173"/>
      <c r="J1732" s="105"/>
      <c r="K1732" s="197" t="e">
        <f>VLOOKUP(J1732,'[3]Item List (3)'!A$1:B$110000,2,FALSE)</f>
        <v>#N/A</v>
      </c>
      <c r="L1732" s="105"/>
      <c r="M1732" s="198" t="str">
        <f>IF((LEFT(J1732))="2",$L$2,$J$2)</f>
        <v>IR</v>
      </c>
      <c r="N1732" s="153"/>
      <c r="O1732" s="199" t="str">
        <f t="shared" si="703"/>
        <v/>
      </c>
      <c r="P1732" s="153"/>
      <c r="Q1732" s="153"/>
      <c r="R1732" s="153"/>
      <c r="S1732" s="153"/>
      <c r="T1732" s="153"/>
      <c r="U1732" s="209">
        <f t="shared" si="704"/>
        <v>0</v>
      </c>
      <c r="V1732" s="153"/>
      <c r="W1732" s="153"/>
      <c r="X1732" s="153"/>
      <c r="Y1732" s="153"/>
      <c r="Z1732" s="153"/>
      <c r="AA1732" s="153"/>
      <c r="AB1732" s="153"/>
      <c r="AC1732" s="153"/>
      <c r="AD1732" s="153"/>
      <c r="AE1732" s="153"/>
      <c r="AF1732" s="153"/>
      <c r="AG1732" s="153"/>
      <c r="AH1732" s="153"/>
      <c r="AI1732" s="153"/>
      <c r="AJ1732" s="153"/>
      <c r="AK1732" s="153"/>
      <c r="AL1732" s="153"/>
      <c r="AM1732" s="153"/>
      <c r="AN1732" s="153"/>
      <c r="AO1732" s="153"/>
      <c r="AP1732" s="153"/>
      <c r="AQ1732" s="153"/>
      <c r="AR1732" s="153">
        <v>480</v>
      </c>
      <c r="AS1732" s="153"/>
      <c r="AT1732" s="153"/>
      <c r="AU1732" s="153"/>
      <c r="AV1732" s="153"/>
      <c r="AW1732" s="153"/>
      <c r="AX1732" s="153"/>
      <c r="AY1732" s="153"/>
      <c r="AZ1732" s="153"/>
      <c r="BA1732" s="153"/>
      <c r="BB1732" s="153"/>
      <c r="BC1732" s="153"/>
      <c r="BD1732" s="153"/>
      <c r="BE1732" s="153"/>
      <c r="BF1732" s="153"/>
      <c r="BG1732" s="223">
        <f t="shared" si="705"/>
        <v>480</v>
      </c>
      <c r="BH1732" s="224">
        <f t="shared" si="706"/>
        <v>8</v>
      </c>
      <c r="BI1732" s="225">
        <f t="shared" si="707"/>
        <v>0</v>
      </c>
      <c r="BJ1732" s="225">
        <f t="shared" si="708"/>
        <v>0</v>
      </c>
      <c r="BK1732" s="226">
        <f t="shared" si="709"/>
        <v>0</v>
      </c>
      <c r="BL1732" s="226">
        <f t="shared" si="710"/>
        <v>0</v>
      </c>
      <c r="BM1732" s="226">
        <f t="shared" si="711"/>
        <v>0</v>
      </c>
      <c r="BN1732" s="237">
        <f t="shared" si="712"/>
        <v>0</v>
      </c>
      <c r="BO1732" s="237">
        <f t="shared" si="713"/>
        <v>0</v>
      </c>
      <c r="BP1732" s="237">
        <f t="shared" si="714"/>
        <v>8</v>
      </c>
      <c r="BQ1732" s="238">
        <f t="shared" si="715"/>
        <v>0</v>
      </c>
      <c r="BW1732" s="153">
        <f t="shared" si="690"/>
        <v>0</v>
      </c>
    </row>
    <row r="1733" spans="1:75">
      <c r="A1733" s="170">
        <v>1787</v>
      </c>
      <c r="B1733" s="171">
        <v>46077</v>
      </c>
      <c r="C1733" s="153" t="s">
        <v>99</v>
      </c>
      <c r="D1733" s="130" t="str">
        <f t="shared" si="702"/>
        <v>HO</v>
      </c>
      <c r="E1733" s="172" t="s">
        <v>159</v>
      </c>
      <c r="F1733" s="172" t="s">
        <v>160</v>
      </c>
      <c r="G1733" s="173" t="s">
        <v>157</v>
      </c>
      <c r="H1733" s="173"/>
      <c r="I1733" s="173"/>
      <c r="J1733" s="105">
        <v>104293</v>
      </c>
      <c r="K1733" s="197" t="str">
        <f>VLOOKUP(J1733,'[3]Item List (3)'!A$1:B$110000,2,FALSE)</f>
        <v>IR.210 YY2 </v>
      </c>
      <c r="L1733" s="105">
        <v>260205005</v>
      </c>
      <c r="M1733" s="198" t="str">
        <f>IF((LEFT(J1733))="2",$L$2,$J$2)</f>
        <v>IR</v>
      </c>
      <c r="N1733" s="153">
        <v>50</v>
      </c>
      <c r="O1733" s="199">
        <f t="shared" si="703"/>
        <v>72</v>
      </c>
      <c r="P1733" s="153">
        <v>1</v>
      </c>
      <c r="Q1733" s="153">
        <v>421</v>
      </c>
      <c r="R1733" s="153"/>
      <c r="S1733" s="153"/>
      <c r="T1733" s="153"/>
      <c r="U1733" s="209">
        <f t="shared" si="704"/>
        <v>421</v>
      </c>
      <c r="V1733" s="153">
        <v>390</v>
      </c>
      <c r="W1733" s="153">
        <v>60</v>
      </c>
      <c r="X1733" s="153"/>
      <c r="Y1733" s="153"/>
      <c r="Z1733" s="153"/>
      <c r="AA1733" s="153"/>
      <c r="AB1733" s="153"/>
      <c r="AC1733" s="153"/>
      <c r="AD1733" s="153"/>
      <c r="AE1733" s="153"/>
      <c r="AF1733" s="153"/>
      <c r="AG1733" s="153"/>
      <c r="AH1733" s="153"/>
      <c r="AI1733" s="153"/>
      <c r="AJ1733" s="153"/>
      <c r="AK1733" s="153"/>
      <c r="AL1733" s="153"/>
      <c r="AM1733" s="153"/>
      <c r="AN1733" s="153"/>
      <c r="AO1733" s="153"/>
      <c r="AP1733" s="153">
        <v>30</v>
      </c>
      <c r="AQ1733" s="153"/>
      <c r="AR1733" s="153"/>
      <c r="AS1733" s="153"/>
      <c r="AT1733" s="153"/>
      <c r="AU1733" s="153"/>
      <c r="AV1733" s="153"/>
      <c r="AW1733" s="153"/>
      <c r="AX1733" s="153"/>
      <c r="AY1733" s="153"/>
      <c r="AZ1733" s="153"/>
      <c r="BA1733" s="153"/>
      <c r="BB1733" s="153"/>
      <c r="BC1733" s="153"/>
      <c r="BD1733" s="153"/>
      <c r="BE1733" s="153"/>
      <c r="BF1733" s="153"/>
      <c r="BG1733" s="223">
        <f t="shared" si="705"/>
        <v>480</v>
      </c>
      <c r="BH1733" s="224">
        <f t="shared" si="706"/>
        <v>8</v>
      </c>
      <c r="BI1733" s="225">
        <f t="shared" si="707"/>
        <v>6.5</v>
      </c>
      <c r="BJ1733" s="225">
        <f t="shared" si="708"/>
        <v>81.25</v>
      </c>
      <c r="BK1733" s="226">
        <f t="shared" si="709"/>
        <v>89.957264957265</v>
      </c>
      <c r="BL1733" s="226">
        <f t="shared" si="710"/>
        <v>100</v>
      </c>
      <c r="BM1733" s="226">
        <f t="shared" si="711"/>
        <v>73.0902777777778</v>
      </c>
      <c r="BN1733" s="237">
        <f t="shared" si="712"/>
        <v>1.5</v>
      </c>
      <c r="BO1733" s="237">
        <f t="shared" si="713"/>
        <v>468</v>
      </c>
      <c r="BP1733" s="237">
        <f t="shared" si="714"/>
        <v>0</v>
      </c>
      <c r="BQ1733" s="238">
        <f t="shared" si="715"/>
        <v>0</v>
      </c>
      <c r="BW1733" s="153">
        <f t="shared" si="690"/>
        <v>421</v>
      </c>
    </row>
    <row r="1734" spans="1:75">
      <c r="A1734" s="170">
        <v>1788</v>
      </c>
      <c r="B1734" s="171">
        <v>46077</v>
      </c>
      <c r="C1734" s="153" t="s">
        <v>97</v>
      </c>
      <c r="D1734" s="130" t="str">
        <f t="shared" si="702"/>
        <v>HO</v>
      </c>
      <c r="E1734" s="172" t="s">
        <v>163</v>
      </c>
      <c r="F1734" s="172" t="s">
        <v>160</v>
      </c>
      <c r="G1734" s="173" t="s">
        <v>165</v>
      </c>
      <c r="H1734" s="173"/>
      <c r="I1734" s="173"/>
      <c r="J1734" s="105">
        <v>200609.2</v>
      </c>
      <c r="K1734" s="197" t="str">
        <f>VLOOKUP(J1734,'[3]Item List (3)'!A$1:B$110000,2,FALSE)</f>
        <v>NF.OR 311 </v>
      </c>
      <c r="L1734" s="105">
        <v>260129008</v>
      </c>
      <c r="M1734" s="198" t="str">
        <f>IF((LEFT(J1734))="2",$L$2,$J$2)</f>
        <v>OR</v>
      </c>
      <c r="N1734" s="153">
        <v>30</v>
      </c>
      <c r="O1734" s="199">
        <f t="shared" si="703"/>
        <v>120</v>
      </c>
      <c r="P1734" s="153">
        <v>1</v>
      </c>
      <c r="Q1734" s="153">
        <v>468</v>
      </c>
      <c r="R1734" s="153"/>
      <c r="S1734" s="153"/>
      <c r="T1734" s="153"/>
      <c r="U1734" s="209">
        <f t="shared" si="704"/>
        <v>468</v>
      </c>
      <c r="V1734" s="153">
        <v>345</v>
      </c>
      <c r="W1734" s="153"/>
      <c r="X1734" s="153"/>
      <c r="Y1734" s="153"/>
      <c r="Z1734" s="153"/>
      <c r="AA1734" s="153"/>
      <c r="AB1734" s="153"/>
      <c r="AC1734" s="153"/>
      <c r="AD1734" s="153"/>
      <c r="AE1734" s="153"/>
      <c r="AF1734" s="153"/>
      <c r="AG1734" s="153"/>
      <c r="AH1734" s="153"/>
      <c r="AI1734" s="153"/>
      <c r="AJ1734" s="153"/>
      <c r="AK1734" s="153"/>
      <c r="AL1734" s="153"/>
      <c r="AM1734" s="153"/>
      <c r="AN1734" s="153"/>
      <c r="AO1734" s="153"/>
      <c r="AP1734" s="153">
        <v>15</v>
      </c>
      <c r="AQ1734" s="153"/>
      <c r="AR1734" s="153">
        <v>120</v>
      </c>
      <c r="AS1734" s="153"/>
      <c r="AT1734" s="153"/>
      <c r="AU1734" s="153"/>
      <c r="AV1734" s="153"/>
      <c r="AW1734" s="153"/>
      <c r="AX1734" s="153"/>
      <c r="AY1734" s="153"/>
      <c r="AZ1734" s="153"/>
      <c r="BA1734" s="153"/>
      <c r="BB1734" s="153"/>
      <c r="BC1734" s="153"/>
      <c r="BD1734" s="153"/>
      <c r="BE1734" s="153"/>
      <c r="BF1734" s="153"/>
      <c r="BG1734" s="223">
        <f t="shared" si="705"/>
        <v>480</v>
      </c>
      <c r="BH1734" s="224">
        <f t="shared" si="706"/>
        <v>8</v>
      </c>
      <c r="BI1734" s="225">
        <f t="shared" si="707"/>
        <v>5.75</v>
      </c>
      <c r="BJ1734" s="225">
        <f t="shared" si="708"/>
        <v>71.875</v>
      </c>
      <c r="BK1734" s="226">
        <f t="shared" si="709"/>
        <v>67.8260869565217</v>
      </c>
      <c r="BL1734" s="226">
        <f t="shared" si="710"/>
        <v>100</v>
      </c>
      <c r="BM1734" s="226">
        <f t="shared" si="711"/>
        <v>48.75</v>
      </c>
      <c r="BN1734" s="237">
        <f t="shared" si="712"/>
        <v>0.25</v>
      </c>
      <c r="BO1734" s="237">
        <f t="shared" si="713"/>
        <v>930</v>
      </c>
      <c r="BP1734" s="237">
        <f t="shared" si="714"/>
        <v>2</v>
      </c>
      <c r="BQ1734" s="238">
        <f t="shared" si="715"/>
        <v>240</v>
      </c>
      <c r="BW1734" s="153">
        <f t="shared" si="690"/>
        <v>468</v>
      </c>
    </row>
    <row r="1735" spans="1:75">
      <c r="A1735" s="170">
        <v>1789</v>
      </c>
      <c r="B1735" s="171">
        <v>46077</v>
      </c>
      <c r="C1735" s="153" t="s">
        <v>99</v>
      </c>
      <c r="D1735" s="130" t="str">
        <f t="shared" si="702"/>
        <v>HO</v>
      </c>
      <c r="E1735" s="172" t="s">
        <v>163</v>
      </c>
      <c r="F1735" s="172"/>
      <c r="G1735" s="173"/>
      <c r="H1735" s="173"/>
      <c r="I1735" s="173"/>
      <c r="J1735" s="105"/>
      <c r="K1735" s="197" t="e">
        <f>VLOOKUP(J1735,'[3]Item List (3)'!A$1:B$110000,2,FALSE)</f>
        <v>#N/A</v>
      </c>
      <c r="L1735" s="105"/>
      <c r="M1735" s="198" t="str">
        <f>IF((LEFT(J1735))="2",$L$2,$J$2)</f>
        <v>IR</v>
      </c>
      <c r="N1735" s="153"/>
      <c r="O1735" s="199" t="str">
        <f t="shared" si="703"/>
        <v/>
      </c>
      <c r="P1735" s="153"/>
      <c r="Q1735" s="153"/>
      <c r="R1735" s="153"/>
      <c r="S1735" s="153"/>
      <c r="T1735" s="153"/>
      <c r="U1735" s="209">
        <f t="shared" si="704"/>
        <v>0</v>
      </c>
      <c r="V1735" s="153"/>
      <c r="W1735" s="153"/>
      <c r="X1735" s="153"/>
      <c r="Y1735" s="153"/>
      <c r="Z1735" s="153"/>
      <c r="AA1735" s="153"/>
      <c r="AB1735" s="153"/>
      <c r="AC1735" s="153"/>
      <c r="AD1735" s="153"/>
      <c r="AE1735" s="153"/>
      <c r="AF1735" s="153"/>
      <c r="AG1735" s="153"/>
      <c r="AH1735" s="153"/>
      <c r="AI1735" s="153"/>
      <c r="AJ1735" s="153"/>
      <c r="AK1735" s="153"/>
      <c r="AL1735" s="153"/>
      <c r="AM1735" s="153"/>
      <c r="AN1735" s="153"/>
      <c r="AO1735" s="153"/>
      <c r="AP1735" s="153"/>
      <c r="AQ1735" s="153"/>
      <c r="AR1735" s="153">
        <v>480</v>
      </c>
      <c r="AS1735" s="153"/>
      <c r="AT1735" s="153"/>
      <c r="AU1735" s="153"/>
      <c r="AV1735" s="153"/>
      <c r="AW1735" s="153"/>
      <c r="AX1735" s="153"/>
      <c r="AY1735" s="153"/>
      <c r="AZ1735" s="153"/>
      <c r="BA1735" s="153"/>
      <c r="BB1735" s="153"/>
      <c r="BC1735" s="153"/>
      <c r="BD1735" s="153"/>
      <c r="BE1735" s="153"/>
      <c r="BF1735" s="153"/>
      <c r="BG1735" s="223">
        <f t="shared" si="705"/>
        <v>480</v>
      </c>
      <c r="BH1735" s="224">
        <f t="shared" si="706"/>
        <v>8</v>
      </c>
      <c r="BI1735" s="225">
        <f t="shared" si="707"/>
        <v>0</v>
      </c>
      <c r="BJ1735" s="225">
        <f t="shared" si="708"/>
        <v>0</v>
      </c>
      <c r="BK1735" s="226">
        <f t="shared" si="709"/>
        <v>0</v>
      </c>
      <c r="BL1735" s="226">
        <f t="shared" si="710"/>
        <v>0</v>
      </c>
      <c r="BM1735" s="226">
        <f t="shared" si="711"/>
        <v>0</v>
      </c>
      <c r="BN1735" s="237">
        <f t="shared" si="712"/>
        <v>0</v>
      </c>
      <c r="BO1735" s="237">
        <f t="shared" si="713"/>
        <v>0</v>
      </c>
      <c r="BP1735" s="237">
        <f t="shared" si="714"/>
        <v>8</v>
      </c>
      <c r="BQ1735" s="238">
        <f t="shared" si="715"/>
        <v>0</v>
      </c>
      <c r="BW1735" s="153">
        <f t="shared" si="690"/>
        <v>0</v>
      </c>
    </row>
    <row r="1736" spans="1:75">
      <c r="A1736" s="170">
        <v>1790</v>
      </c>
      <c r="B1736" s="171">
        <v>46077</v>
      </c>
      <c r="C1736" s="153" t="s">
        <v>97</v>
      </c>
      <c r="D1736" s="130" t="str">
        <f t="shared" si="702"/>
        <v>HO</v>
      </c>
      <c r="E1736" s="172" t="s">
        <v>167</v>
      </c>
      <c r="F1736" s="172"/>
      <c r="G1736" s="173"/>
      <c r="H1736" s="173"/>
      <c r="I1736" s="173"/>
      <c r="J1736" s="105"/>
      <c r="K1736" s="197" t="e">
        <f>VLOOKUP(J1736,'[3]Item List (3)'!A$1:B$110000,2,FALSE)</f>
        <v>#N/A</v>
      </c>
      <c r="L1736" s="105"/>
      <c r="M1736" s="198" t="str">
        <f>IF((LEFT(J1736))="2",$L$2,$J$2)</f>
        <v>IR</v>
      </c>
      <c r="N1736" s="153"/>
      <c r="O1736" s="199" t="str">
        <f t="shared" si="703"/>
        <v/>
      </c>
      <c r="P1736" s="153"/>
      <c r="Q1736" s="153"/>
      <c r="R1736" s="153"/>
      <c r="S1736" s="153"/>
      <c r="T1736" s="153"/>
      <c r="U1736" s="209">
        <f t="shared" si="704"/>
        <v>0</v>
      </c>
      <c r="V1736" s="153"/>
      <c r="W1736" s="153"/>
      <c r="X1736" s="153"/>
      <c r="Y1736" s="153"/>
      <c r="Z1736" s="153"/>
      <c r="AA1736" s="153"/>
      <c r="AB1736" s="153"/>
      <c r="AC1736" s="153"/>
      <c r="AD1736" s="153"/>
      <c r="AE1736" s="153"/>
      <c r="AF1736" s="153"/>
      <c r="AG1736" s="153"/>
      <c r="AH1736" s="153"/>
      <c r="AI1736" s="153"/>
      <c r="AJ1736" s="153"/>
      <c r="AK1736" s="153"/>
      <c r="AL1736" s="153"/>
      <c r="AM1736" s="153"/>
      <c r="AN1736" s="153"/>
      <c r="AO1736" s="153"/>
      <c r="AP1736" s="153"/>
      <c r="AQ1736" s="153"/>
      <c r="AR1736" s="153"/>
      <c r="AS1736" s="153"/>
      <c r="AT1736" s="153"/>
      <c r="AU1736" s="153"/>
      <c r="AV1736" s="153"/>
      <c r="AW1736" s="153"/>
      <c r="AX1736" s="153"/>
      <c r="AY1736" s="153"/>
      <c r="AZ1736" s="153"/>
      <c r="BA1736" s="153"/>
      <c r="BB1736" s="153"/>
      <c r="BC1736" s="153"/>
      <c r="BD1736" s="153"/>
      <c r="BE1736" s="153"/>
      <c r="BF1736" s="153">
        <v>480</v>
      </c>
      <c r="BG1736" s="223">
        <f t="shared" si="705"/>
        <v>480</v>
      </c>
      <c r="BH1736" s="224">
        <f t="shared" si="706"/>
        <v>8</v>
      </c>
      <c r="BI1736" s="225">
        <f t="shared" si="707"/>
        <v>0</v>
      </c>
      <c r="BJ1736" s="225">
        <f t="shared" si="708"/>
        <v>0</v>
      </c>
      <c r="BK1736" s="226">
        <f t="shared" si="709"/>
        <v>0</v>
      </c>
      <c r="BL1736" s="226">
        <f t="shared" si="710"/>
        <v>0</v>
      </c>
      <c r="BM1736" s="226">
        <f t="shared" si="711"/>
        <v>0</v>
      </c>
      <c r="BN1736" s="237">
        <f t="shared" si="712"/>
        <v>8</v>
      </c>
      <c r="BO1736" s="237">
        <f t="shared" si="713"/>
        <v>0</v>
      </c>
      <c r="BP1736" s="237">
        <f t="shared" si="714"/>
        <v>0</v>
      </c>
      <c r="BQ1736" s="238">
        <f t="shared" si="715"/>
        <v>0</v>
      </c>
      <c r="BW1736" s="153">
        <f t="shared" ref="BW1736:BW1799" si="716">Q1736*P1736</f>
        <v>0</v>
      </c>
    </row>
    <row r="1737" spans="1:75">
      <c r="A1737" s="170">
        <v>1791</v>
      </c>
      <c r="B1737" s="171">
        <v>46077</v>
      </c>
      <c r="C1737" s="153" t="s">
        <v>99</v>
      </c>
      <c r="D1737" s="130" t="str">
        <f t="shared" si="702"/>
        <v>HO</v>
      </c>
      <c r="E1737" s="172" t="s">
        <v>167</v>
      </c>
      <c r="F1737" s="172"/>
      <c r="G1737" s="173"/>
      <c r="H1737" s="173"/>
      <c r="I1737" s="173"/>
      <c r="J1737" s="105"/>
      <c r="K1737" s="197" t="e">
        <f>VLOOKUP(J1737,'[3]Item List (3)'!A$1:B$110000,2,FALSE)</f>
        <v>#N/A</v>
      </c>
      <c r="L1737" s="105"/>
      <c r="M1737" s="198" t="str">
        <f>IF((LEFT(J1737))="2",$L$2,$J$2)</f>
        <v>IR</v>
      </c>
      <c r="N1737" s="153"/>
      <c r="O1737" s="199" t="str">
        <f t="shared" si="703"/>
        <v/>
      </c>
      <c r="P1737" s="153"/>
      <c r="Q1737" s="153"/>
      <c r="R1737" s="153"/>
      <c r="S1737" s="153"/>
      <c r="T1737" s="153"/>
      <c r="U1737" s="209">
        <f t="shared" si="704"/>
        <v>0</v>
      </c>
      <c r="V1737" s="153"/>
      <c r="W1737" s="153"/>
      <c r="X1737" s="153"/>
      <c r="Y1737" s="153"/>
      <c r="Z1737" s="153"/>
      <c r="AA1737" s="153"/>
      <c r="AB1737" s="153"/>
      <c r="AC1737" s="153"/>
      <c r="AD1737" s="153"/>
      <c r="AE1737" s="153"/>
      <c r="AF1737" s="153"/>
      <c r="AG1737" s="153"/>
      <c r="AH1737" s="153"/>
      <c r="AI1737" s="153"/>
      <c r="AJ1737" s="153"/>
      <c r="AK1737" s="153"/>
      <c r="AL1737" s="153"/>
      <c r="AM1737" s="153"/>
      <c r="AN1737" s="153"/>
      <c r="AO1737" s="153"/>
      <c r="AP1737" s="153"/>
      <c r="AQ1737" s="153"/>
      <c r="AR1737" s="153"/>
      <c r="AS1737" s="153"/>
      <c r="AT1737" s="153"/>
      <c r="AU1737" s="153"/>
      <c r="AV1737" s="153"/>
      <c r="AW1737" s="153"/>
      <c r="AX1737" s="153"/>
      <c r="AY1737" s="153"/>
      <c r="AZ1737" s="153"/>
      <c r="BA1737" s="153"/>
      <c r="BB1737" s="153"/>
      <c r="BC1737" s="153"/>
      <c r="BD1737" s="153"/>
      <c r="BE1737" s="153"/>
      <c r="BF1737" s="153">
        <v>480</v>
      </c>
      <c r="BG1737" s="223">
        <f t="shared" si="705"/>
        <v>480</v>
      </c>
      <c r="BH1737" s="224">
        <f t="shared" si="706"/>
        <v>8</v>
      </c>
      <c r="BI1737" s="225">
        <f t="shared" si="707"/>
        <v>0</v>
      </c>
      <c r="BJ1737" s="225">
        <f t="shared" si="708"/>
        <v>0</v>
      </c>
      <c r="BK1737" s="226">
        <f t="shared" si="709"/>
        <v>0</v>
      </c>
      <c r="BL1737" s="226">
        <f t="shared" si="710"/>
        <v>0</v>
      </c>
      <c r="BM1737" s="226">
        <f t="shared" si="711"/>
        <v>0</v>
      </c>
      <c r="BN1737" s="237">
        <f t="shared" si="712"/>
        <v>8</v>
      </c>
      <c r="BO1737" s="237">
        <f t="shared" si="713"/>
        <v>0</v>
      </c>
      <c r="BP1737" s="237">
        <f t="shared" si="714"/>
        <v>0</v>
      </c>
      <c r="BQ1737" s="238">
        <f t="shared" si="715"/>
        <v>0</v>
      </c>
      <c r="BW1737" s="153">
        <f t="shared" si="716"/>
        <v>0</v>
      </c>
    </row>
    <row r="1738" spans="1:75">
      <c r="A1738" s="170">
        <v>1792</v>
      </c>
      <c r="B1738" s="171">
        <v>46077</v>
      </c>
      <c r="C1738" s="153" t="s">
        <v>97</v>
      </c>
      <c r="D1738" s="130" t="str">
        <f t="shared" si="702"/>
        <v>HO</v>
      </c>
      <c r="E1738" s="172" t="s">
        <v>170</v>
      </c>
      <c r="F1738" s="172" t="s">
        <v>160</v>
      </c>
      <c r="G1738" s="173" t="s">
        <v>165</v>
      </c>
      <c r="H1738" s="173" t="s">
        <v>157</v>
      </c>
      <c r="I1738" s="173"/>
      <c r="J1738" s="105">
        <v>104249</v>
      </c>
      <c r="K1738" s="197" t="str">
        <f>VLOOKUP(J1738,'[3]Item List (3)'!A$1:B$110000,2,FALSE)</f>
        <v>IW. BDA-4003</v>
      </c>
      <c r="L1738" s="105">
        <v>260120002</v>
      </c>
      <c r="M1738" s="198" t="str">
        <f>IF((LEFT(J1738))="2",$L$2,$J$2)</f>
        <v>IR</v>
      </c>
      <c r="N1738" s="153">
        <v>15</v>
      </c>
      <c r="O1738" s="199">
        <f t="shared" si="703"/>
        <v>240</v>
      </c>
      <c r="P1738" s="153">
        <v>1</v>
      </c>
      <c r="Q1738" s="153">
        <v>1255</v>
      </c>
      <c r="R1738" s="153"/>
      <c r="S1738" s="153"/>
      <c r="T1738" s="153"/>
      <c r="U1738" s="209">
        <f t="shared" si="704"/>
        <v>1255</v>
      </c>
      <c r="V1738" s="153">
        <v>330</v>
      </c>
      <c r="W1738" s="153"/>
      <c r="X1738" s="153">
        <v>90</v>
      </c>
      <c r="Y1738" s="153"/>
      <c r="Z1738" s="153"/>
      <c r="AA1738" s="153"/>
      <c r="AB1738" s="153"/>
      <c r="AC1738" s="153"/>
      <c r="AD1738" s="153"/>
      <c r="AE1738" s="153"/>
      <c r="AF1738" s="153"/>
      <c r="AG1738" s="153"/>
      <c r="AH1738" s="153"/>
      <c r="AI1738" s="153"/>
      <c r="AJ1738" s="153"/>
      <c r="AK1738" s="153"/>
      <c r="AL1738" s="153"/>
      <c r="AM1738" s="153"/>
      <c r="AN1738" s="153"/>
      <c r="AO1738" s="153"/>
      <c r="AP1738" s="153">
        <v>20</v>
      </c>
      <c r="AQ1738" s="153"/>
      <c r="AR1738" s="153"/>
      <c r="AS1738" s="153"/>
      <c r="AT1738" s="153"/>
      <c r="AU1738" s="153"/>
      <c r="AV1738" s="153"/>
      <c r="AW1738" s="153"/>
      <c r="AX1738" s="153"/>
      <c r="AY1738" s="153"/>
      <c r="AZ1738" s="153">
        <v>40</v>
      </c>
      <c r="BA1738" s="153"/>
      <c r="BB1738" s="153"/>
      <c r="BC1738" s="153"/>
      <c r="BD1738" s="153"/>
      <c r="BE1738" s="153"/>
      <c r="BF1738" s="153"/>
      <c r="BG1738" s="223">
        <f t="shared" si="705"/>
        <v>480</v>
      </c>
      <c r="BH1738" s="224">
        <f t="shared" si="706"/>
        <v>8</v>
      </c>
      <c r="BI1738" s="225">
        <f t="shared" si="707"/>
        <v>5.5</v>
      </c>
      <c r="BJ1738" s="225">
        <f t="shared" si="708"/>
        <v>68.75</v>
      </c>
      <c r="BK1738" s="226">
        <f t="shared" si="709"/>
        <v>95.0757575757576</v>
      </c>
      <c r="BL1738" s="226">
        <f t="shared" si="710"/>
        <v>100</v>
      </c>
      <c r="BM1738" s="226">
        <f t="shared" si="711"/>
        <v>65.3645833333333</v>
      </c>
      <c r="BN1738" s="237">
        <f t="shared" si="712"/>
        <v>0.333333333333333</v>
      </c>
      <c r="BO1738" s="237">
        <f t="shared" si="713"/>
        <v>1840</v>
      </c>
      <c r="BP1738" s="237">
        <f t="shared" si="714"/>
        <v>2.16666666666667</v>
      </c>
      <c r="BQ1738" s="238">
        <f t="shared" si="715"/>
        <v>520</v>
      </c>
      <c r="BW1738" s="153">
        <f t="shared" si="716"/>
        <v>1255</v>
      </c>
    </row>
    <row r="1739" spans="1:75">
      <c r="A1739" s="170">
        <v>1793</v>
      </c>
      <c r="B1739" s="171">
        <v>46077</v>
      </c>
      <c r="C1739" s="153" t="s">
        <v>99</v>
      </c>
      <c r="D1739" s="130" t="str">
        <f t="shared" si="702"/>
        <v>HO</v>
      </c>
      <c r="E1739" s="172" t="s">
        <v>170</v>
      </c>
      <c r="F1739" s="172" t="s">
        <v>160</v>
      </c>
      <c r="G1739" s="173" t="s">
        <v>188</v>
      </c>
      <c r="H1739" s="173"/>
      <c r="I1739" s="173"/>
      <c r="J1739" s="105">
        <v>104249</v>
      </c>
      <c r="K1739" s="197" t="str">
        <f>VLOOKUP(J1739,'[3]Item List (3)'!A$1:B$110000,2,FALSE)</f>
        <v>IW. BDA-4003</v>
      </c>
      <c r="L1739" s="105">
        <v>260120002</v>
      </c>
      <c r="M1739" s="198" t="str">
        <f>IF((LEFT(J1739))="2",$L$2,$J$2)</f>
        <v>IR</v>
      </c>
      <c r="N1739" s="153">
        <v>15</v>
      </c>
      <c r="O1739" s="199">
        <f t="shared" si="703"/>
        <v>240</v>
      </c>
      <c r="P1739" s="153">
        <v>1</v>
      </c>
      <c r="Q1739" s="153">
        <v>1706</v>
      </c>
      <c r="R1739" s="153"/>
      <c r="S1739" s="153"/>
      <c r="T1739" s="153"/>
      <c r="U1739" s="209">
        <f t="shared" si="704"/>
        <v>1706</v>
      </c>
      <c r="V1739" s="153">
        <v>440</v>
      </c>
      <c r="W1739" s="153"/>
      <c r="X1739" s="153"/>
      <c r="Y1739" s="153"/>
      <c r="Z1739" s="153"/>
      <c r="AA1739" s="153"/>
      <c r="AB1739" s="153"/>
      <c r="AC1739" s="153"/>
      <c r="AD1739" s="153"/>
      <c r="AE1739" s="153"/>
      <c r="AF1739" s="153"/>
      <c r="AG1739" s="153"/>
      <c r="AH1739" s="153"/>
      <c r="AI1739" s="153"/>
      <c r="AJ1739" s="153"/>
      <c r="AK1739" s="153"/>
      <c r="AL1739" s="153"/>
      <c r="AM1739" s="153"/>
      <c r="AN1739" s="153">
        <v>10</v>
      </c>
      <c r="AO1739" s="153"/>
      <c r="AP1739" s="153">
        <v>30</v>
      </c>
      <c r="AQ1739" s="153"/>
      <c r="AR1739" s="153"/>
      <c r="AS1739" s="153"/>
      <c r="AT1739" s="153"/>
      <c r="AU1739" s="153"/>
      <c r="AV1739" s="153"/>
      <c r="AW1739" s="153"/>
      <c r="AX1739" s="153"/>
      <c r="AY1739" s="153"/>
      <c r="AZ1739" s="153"/>
      <c r="BA1739" s="153"/>
      <c r="BB1739" s="153"/>
      <c r="BC1739" s="153"/>
      <c r="BD1739" s="153"/>
      <c r="BE1739" s="153"/>
      <c r="BF1739" s="153"/>
      <c r="BG1739" s="223">
        <f t="shared" si="705"/>
        <v>480</v>
      </c>
      <c r="BH1739" s="224">
        <f t="shared" si="706"/>
        <v>8</v>
      </c>
      <c r="BI1739" s="225">
        <f t="shared" si="707"/>
        <v>7.33333333333333</v>
      </c>
      <c r="BJ1739" s="225">
        <f t="shared" si="708"/>
        <v>91.6666666666667</v>
      </c>
      <c r="BK1739" s="226">
        <f t="shared" si="709"/>
        <v>96.9318181818182</v>
      </c>
      <c r="BL1739" s="226">
        <f t="shared" si="710"/>
        <v>100</v>
      </c>
      <c r="BM1739" s="226">
        <f t="shared" si="711"/>
        <v>88.8541666666667</v>
      </c>
      <c r="BN1739" s="237">
        <f t="shared" si="712"/>
        <v>0.5</v>
      </c>
      <c r="BO1739" s="237">
        <f t="shared" si="713"/>
        <v>1800</v>
      </c>
      <c r="BP1739" s="237">
        <f t="shared" si="714"/>
        <v>0.166666666666667</v>
      </c>
      <c r="BQ1739" s="238">
        <f t="shared" si="715"/>
        <v>40</v>
      </c>
      <c r="BW1739" s="153">
        <f t="shared" si="716"/>
        <v>1706</v>
      </c>
    </row>
    <row r="1740" spans="1:75">
      <c r="A1740" s="170">
        <v>1794</v>
      </c>
      <c r="B1740" s="171">
        <v>46077</v>
      </c>
      <c r="C1740" s="153" t="s">
        <v>97</v>
      </c>
      <c r="D1740" s="130" t="str">
        <f t="shared" si="702"/>
        <v>HO</v>
      </c>
      <c r="E1740" s="172" t="s">
        <v>172</v>
      </c>
      <c r="F1740" s="172" t="s">
        <v>160</v>
      </c>
      <c r="G1740" s="173" t="s">
        <v>165</v>
      </c>
      <c r="H1740" s="173" t="s">
        <v>157</v>
      </c>
      <c r="I1740" s="173"/>
      <c r="J1740" s="105">
        <v>208299</v>
      </c>
      <c r="K1740" s="197" t="str">
        <f>VLOOKUP(J1740,'[3]Item List (3)'!A$1:B$110000,2,FALSE)</f>
        <v>OR.9916 </v>
      </c>
      <c r="L1740" s="105">
        <v>260106007</v>
      </c>
      <c r="M1740" s="198" t="str">
        <f>IF((LEFT(J1740))="2",$L$2,$J$2)</f>
        <v>OR</v>
      </c>
      <c r="N1740" s="153">
        <v>15</v>
      </c>
      <c r="O1740" s="199">
        <f t="shared" si="703"/>
        <v>240</v>
      </c>
      <c r="P1740" s="153">
        <v>1</v>
      </c>
      <c r="Q1740" s="153">
        <v>585</v>
      </c>
      <c r="R1740" s="153"/>
      <c r="S1740" s="153"/>
      <c r="T1740" s="153"/>
      <c r="U1740" s="209">
        <f t="shared" si="704"/>
        <v>585</v>
      </c>
      <c r="V1740" s="153">
        <v>160</v>
      </c>
      <c r="W1740" s="153"/>
      <c r="X1740" s="153"/>
      <c r="Y1740" s="153"/>
      <c r="Z1740" s="153"/>
      <c r="AA1740" s="153"/>
      <c r="AB1740" s="153"/>
      <c r="AC1740" s="153"/>
      <c r="AD1740" s="153"/>
      <c r="AE1740" s="153"/>
      <c r="AF1740" s="153"/>
      <c r="AG1740" s="153"/>
      <c r="AH1740" s="153"/>
      <c r="AI1740" s="153"/>
      <c r="AJ1740" s="153"/>
      <c r="AK1740" s="153"/>
      <c r="AL1740" s="153"/>
      <c r="AM1740" s="153"/>
      <c r="AN1740" s="153">
        <v>240</v>
      </c>
      <c r="AO1740" s="153"/>
      <c r="AP1740" s="153">
        <v>10</v>
      </c>
      <c r="AQ1740" s="153"/>
      <c r="AR1740" s="153"/>
      <c r="AS1740" s="153"/>
      <c r="AT1740" s="153"/>
      <c r="AU1740" s="153"/>
      <c r="AV1740" s="153"/>
      <c r="AW1740" s="153"/>
      <c r="AX1740" s="153"/>
      <c r="AY1740" s="153"/>
      <c r="AZ1740" s="153">
        <v>40</v>
      </c>
      <c r="BA1740" s="153"/>
      <c r="BB1740" s="153"/>
      <c r="BC1740" s="153">
        <v>30</v>
      </c>
      <c r="BD1740" s="153"/>
      <c r="BE1740" s="153"/>
      <c r="BF1740" s="153"/>
      <c r="BG1740" s="223">
        <f t="shared" si="705"/>
        <v>480</v>
      </c>
      <c r="BH1740" s="224">
        <f t="shared" si="706"/>
        <v>8</v>
      </c>
      <c r="BI1740" s="225">
        <f t="shared" si="707"/>
        <v>2.66666666666667</v>
      </c>
      <c r="BJ1740" s="225">
        <f t="shared" si="708"/>
        <v>33.3333333333333</v>
      </c>
      <c r="BK1740" s="226">
        <f t="shared" si="709"/>
        <v>91.40625</v>
      </c>
      <c r="BL1740" s="226">
        <f t="shared" si="710"/>
        <v>100</v>
      </c>
      <c r="BM1740" s="226">
        <f t="shared" si="711"/>
        <v>30.46875</v>
      </c>
      <c r="BN1740" s="237">
        <f t="shared" si="712"/>
        <v>0.166666666666667</v>
      </c>
      <c r="BO1740" s="237">
        <f t="shared" si="713"/>
        <v>1880</v>
      </c>
      <c r="BP1740" s="237">
        <f t="shared" si="714"/>
        <v>5.16666666666667</v>
      </c>
      <c r="BQ1740" s="238">
        <f t="shared" si="715"/>
        <v>1240</v>
      </c>
      <c r="BW1740" s="153">
        <f t="shared" si="716"/>
        <v>585</v>
      </c>
    </row>
    <row r="1741" spans="1:75">
      <c r="A1741" s="170">
        <v>1795</v>
      </c>
      <c r="B1741" s="171">
        <v>46077</v>
      </c>
      <c r="C1741" s="153" t="s">
        <v>99</v>
      </c>
      <c r="D1741" s="130" t="str">
        <f t="shared" ref="D1741:D1798" si="717">LEFT(E1741,2)</f>
        <v>HO</v>
      </c>
      <c r="E1741" s="172" t="s">
        <v>172</v>
      </c>
      <c r="F1741" s="172" t="s">
        <v>160</v>
      </c>
      <c r="G1741" s="173" t="s">
        <v>168</v>
      </c>
      <c r="H1741" s="173"/>
      <c r="I1741" s="173"/>
      <c r="J1741" s="105">
        <v>208299</v>
      </c>
      <c r="K1741" s="197" t="str">
        <f>VLOOKUP(J1741,'[3]Item List (3)'!A$1:B$110000,2,FALSE)</f>
        <v>OR.9916 </v>
      </c>
      <c r="L1741" s="105">
        <v>260106007</v>
      </c>
      <c r="M1741" s="198" t="str">
        <f>IF((LEFT(J1741))="2",$L$2,$J$2)</f>
        <v>OR</v>
      </c>
      <c r="N1741" s="153">
        <v>15</v>
      </c>
      <c r="O1741" s="199">
        <f t="shared" si="703"/>
        <v>240</v>
      </c>
      <c r="P1741" s="153">
        <v>1</v>
      </c>
      <c r="Q1741" s="153">
        <v>1629</v>
      </c>
      <c r="R1741" s="153"/>
      <c r="S1741" s="153"/>
      <c r="T1741" s="153"/>
      <c r="U1741" s="209">
        <f t="shared" si="704"/>
        <v>1629</v>
      </c>
      <c r="V1741" s="153">
        <v>420</v>
      </c>
      <c r="W1741" s="153"/>
      <c r="X1741" s="153"/>
      <c r="Y1741" s="153"/>
      <c r="Z1741" s="153"/>
      <c r="AA1741" s="153"/>
      <c r="AB1741" s="153"/>
      <c r="AC1741" s="153"/>
      <c r="AD1741" s="153"/>
      <c r="AE1741" s="153"/>
      <c r="AF1741" s="153"/>
      <c r="AG1741" s="153"/>
      <c r="AH1741" s="153"/>
      <c r="AI1741" s="153"/>
      <c r="AJ1741" s="153"/>
      <c r="AK1741" s="153"/>
      <c r="AL1741" s="153"/>
      <c r="AM1741" s="153"/>
      <c r="AN1741" s="153">
        <v>30</v>
      </c>
      <c r="AO1741" s="153"/>
      <c r="AP1741" s="153">
        <v>30</v>
      </c>
      <c r="AQ1741" s="153"/>
      <c r="AR1741" s="153"/>
      <c r="AS1741" s="153"/>
      <c r="AT1741" s="153"/>
      <c r="AU1741" s="153"/>
      <c r="AV1741" s="153"/>
      <c r="AW1741" s="153"/>
      <c r="AX1741" s="153"/>
      <c r="AY1741" s="153"/>
      <c r="AZ1741" s="153"/>
      <c r="BA1741" s="153"/>
      <c r="BB1741" s="153"/>
      <c r="BC1741" s="153"/>
      <c r="BD1741" s="153"/>
      <c r="BE1741" s="153"/>
      <c r="BF1741" s="153"/>
      <c r="BG1741" s="223">
        <f t="shared" ref="BG1741:BG1804" si="718">SUM(V1741:BF1741)</f>
        <v>480</v>
      </c>
      <c r="BH1741" s="224">
        <f t="shared" si="706"/>
        <v>8</v>
      </c>
      <c r="BI1741" s="225">
        <f t="shared" si="707"/>
        <v>7</v>
      </c>
      <c r="BJ1741" s="225">
        <f t="shared" si="708"/>
        <v>87.5</v>
      </c>
      <c r="BK1741" s="226">
        <f t="shared" si="709"/>
        <v>96.9642857142857</v>
      </c>
      <c r="BL1741" s="226">
        <f t="shared" si="710"/>
        <v>100</v>
      </c>
      <c r="BM1741" s="226">
        <f t="shared" si="711"/>
        <v>84.84375</v>
      </c>
      <c r="BN1741" s="237">
        <f t="shared" si="712"/>
        <v>0.5</v>
      </c>
      <c r="BO1741" s="237">
        <f t="shared" si="713"/>
        <v>1800</v>
      </c>
      <c r="BP1741" s="237">
        <f t="shared" si="714"/>
        <v>0.5</v>
      </c>
      <c r="BQ1741" s="238">
        <f t="shared" si="715"/>
        <v>120</v>
      </c>
      <c r="BW1741" s="153">
        <f t="shared" si="716"/>
        <v>1629</v>
      </c>
    </row>
    <row r="1742" spans="1:75">
      <c r="A1742" s="170">
        <v>1796</v>
      </c>
      <c r="B1742" s="171">
        <v>46077</v>
      </c>
      <c r="C1742" s="153" t="s">
        <v>97</v>
      </c>
      <c r="D1742" s="130" t="str">
        <f t="shared" si="717"/>
        <v>HO</v>
      </c>
      <c r="E1742" s="172" t="s">
        <v>174</v>
      </c>
      <c r="F1742" s="172"/>
      <c r="G1742" s="173"/>
      <c r="H1742" s="173"/>
      <c r="I1742" s="173"/>
      <c r="J1742" s="105"/>
      <c r="K1742" s="197" t="e">
        <f>VLOOKUP(J1742,'[3]Item List (3)'!A$1:B$110000,2,FALSE)</f>
        <v>#N/A</v>
      </c>
      <c r="L1742" s="105"/>
      <c r="M1742" s="198" t="str">
        <f>IF((LEFT(J1742))="2",$L$2,$J$2)</f>
        <v>IR</v>
      </c>
      <c r="N1742" s="153"/>
      <c r="O1742" s="199" t="str">
        <f t="shared" si="703"/>
        <v/>
      </c>
      <c r="P1742" s="153"/>
      <c r="Q1742" s="153"/>
      <c r="R1742" s="153"/>
      <c r="S1742" s="153"/>
      <c r="T1742" s="153"/>
      <c r="U1742" s="209">
        <f t="shared" si="704"/>
        <v>0</v>
      </c>
      <c r="V1742" s="153"/>
      <c r="W1742" s="153"/>
      <c r="X1742" s="153"/>
      <c r="Y1742" s="153"/>
      <c r="Z1742" s="153"/>
      <c r="AA1742" s="153"/>
      <c r="AB1742" s="153"/>
      <c r="AC1742" s="153"/>
      <c r="AD1742" s="153"/>
      <c r="AE1742" s="153"/>
      <c r="AF1742" s="153"/>
      <c r="AG1742" s="153"/>
      <c r="AH1742" s="153"/>
      <c r="AI1742" s="153"/>
      <c r="AJ1742" s="153"/>
      <c r="AK1742" s="153"/>
      <c r="AL1742" s="153"/>
      <c r="AM1742" s="153"/>
      <c r="AN1742" s="153"/>
      <c r="AO1742" s="153"/>
      <c r="AP1742" s="153"/>
      <c r="AQ1742" s="153"/>
      <c r="AR1742" s="153"/>
      <c r="AS1742" s="153"/>
      <c r="AT1742" s="153"/>
      <c r="AU1742" s="153"/>
      <c r="AV1742" s="153"/>
      <c r="AW1742" s="153"/>
      <c r="AX1742" s="153"/>
      <c r="AY1742" s="153"/>
      <c r="AZ1742" s="153"/>
      <c r="BA1742" s="153"/>
      <c r="BB1742" s="153"/>
      <c r="BC1742" s="153"/>
      <c r="BD1742" s="153"/>
      <c r="BE1742" s="153"/>
      <c r="BF1742" s="153">
        <v>480</v>
      </c>
      <c r="BG1742" s="223">
        <f t="shared" si="718"/>
        <v>480</v>
      </c>
      <c r="BH1742" s="224">
        <f t="shared" si="706"/>
        <v>8</v>
      </c>
      <c r="BI1742" s="225">
        <f t="shared" si="707"/>
        <v>0</v>
      </c>
      <c r="BJ1742" s="225">
        <f t="shared" si="708"/>
        <v>0</v>
      </c>
      <c r="BK1742" s="226">
        <f t="shared" si="709"/>
        <v>0</v>
      </c>
      <c r="BL1742" s="226">
        <f t="shared" si="710"/>
        <v>0</v>
      </c>
      <c r="BM1742" s="226">
        <f t="shared" si="711"/>
        <v>0</v>
      </c>
      <c r="BN1742" s="237">
        <f t="shared" si="712"/>
        <v>8</v>
      </c>
      <c r="BO1742" s="237">
        <f t="shared" si="713"/>
        <v>0</v>
      </c>
      <c r="BP1742" s="237">
        <f t="shared" si="714"/>
        <v>0</v>
      </c>
      <c r="BQ1742" s="238">
        <f t="shared" si="715"/>
        <v>0</v>
      </c>
      <c r="BW1742" s="153">
        <f t="shared" si="716"/>
        <v>0</v>
      </c>
    </row>
    <row r="1743" spans="1:75">
      <c r="A1743" s="170">
        <v>1797</v>
      </c>
      <c r="B1743" s="171">
        <v>46077</v>
      </c>
      <c r="C1743" s="153" t="s">
        <v>99</v>
      </c>
      <c r="D1743" s="130" t="str">
        <f t="shared" si="717"/>
        <v>HO</v>
      </c>
      <c r="E1743" s="172" t="s">
        <v>174</v>
      </c>
      <c r="F1743" s="172" t="s">
        <v>160</v>
      </c>
      <c r="G1743" s="173" t="s">
        <v>161</v>
      </c>
      <c r="H1743" s="173"/>
      <c r="I1743" s="173"/>
      <c r="J1743" s="105">
        <v>100742</v>
      </c>
      <c r="K1743" s="197" t="str">
        <f>VLOOKUP(J1743,'[3]Item List (3)'!A$1:B$110000,2,FALSE)</f>
        <v>IR.IR 32X41X28 </v>
      </c>
      <c r="L1743" s="105">
        <v>260127002</v>
      </c>
      <c r="M1743" s="198" t="str">
        <f>IF((LEFT(J1743))="2",$L$2,$J$2)</f>
        <v>IR</v>
      </c>
      <c r="N1743" s="153">
        <v>25</v>
      </c>
      <c r="O1743" s="199">
        <f t="shared" si="703"/>
        <v>144</v>
      </c>
      <c r="P1743" s="153">
        <v>1</v>
      </c>
      <c r="Q1743" s="153">
        <v>914</v>
      </c>
      <c r="R1743" s="153"/>
      <c r="S1743" s="153"/>
      <c r="T1743" s="153"/>
      <c r="U1743" s="209">
        <f t="shared" ref="U1743:U1806" si="719">Q1743+S1743+T1743</f>
        <v>914</v>
      </c>
      <c r="V1743" s="153">
        <v>400</v>
      </c>
      <c r="W1743" s="153"/>
      <c r="X1743" s="153"/>
      <c r="Y1743" s="153"/>
      <c r="Z1743" s="153"/>
      <c r="AA1743" s="153"/>
      <c r="AB1743" s="153"/>
      <c r="AC1743" s="153"/>
      <c r="AD1743" s="153"/>
      <c r="AE1743" s="153"/>
      <c r="AF1743" s="153"/>
      <c r="AG1743" s="153"/>
      <c r="AH1743" s="153"/>
      <c r="AI1743" s="153"/>
      <c r="AJ1743" s="153"/>
      <c r="AK1743" s="153"/>
      <c r="AL1743" s="153"/>
      <c r="AM1743" s="153"/>
      <c r="AN1743" s="153"/>
      <c r="AO1743" s="153"/>
      <c r="AP1743" s="153">
        <v>20</v>
      </c>
      <c r="AQ1743" s="153"/>
      <c r="AR1743" s="153">
        <v>60</v>
      </c>
      <c r="AS1743" s="153"/>
      <c r="AT1743" s="153"/>
      <c r="AU1743" s="153"/>
      <c r="AV1743" s="153"/>
      <c r="AW1743" s="153"/>
      <c r="AX1743" s="153"/>
      <c r="AY1743" s="153"/>
      <c r="AZ1743" s="153"/>
      <c r="BA1743" s="153"/>
      <c r="BB1743" s="153"/>
      <c r="BC1743" s="153"/>
      <c r="BD1743" s="153"/>
      <c r="BE1743" s="153"/>
      <c r="BF1743" s="153"/>
      <c r="BG1743" s="223">
        <f t="shared" si="718"/>
        <v>480</v>
      </c>
      <c r="BH1743" s="224">
        <f t="shared" si="706"/>
        <v>8</v>
      </c>
      <c r="BI1743" s="225">
        <f t="shared" si="707"/>
        <v>6.66666666666667</v>
      </c>
      <c r="BJ1743" s="225">
        <f t="shared" si="708"/>
        <v>83.3333333333333</v>
      </c>
      <c r="BK1743" s="226">
        <f t="shared" si="709"/>
        <v>95.2083333333333</v>
      </c>
      <c r="BL1743" s="226">
        <f t="shared" si="710"/>
        <v>100</v>
      </c>
      <c r="BM1743" s="226">
        <f t="shared" si="711"/>
        <v>79.3402777777778</v>
      </c>
      <c r="BN1743" s="237">
        <f t="shared" ref="BN1743:BN1806" si="720">(W1743+AP1743+BE1743+BF1743)/60</f>
        <v>0.333333333333333</v>
      </c>
      <c r="BO1743" s="237">
        <f t="shared" ref="BO1743:BO1806" si="721">IFERROR(((BH1743-BN1743)*3600)/N1743,0)</f>
        <v>1104</v>
      </c>
      <c r="BP1743" s="237">
        <f t="shared" ref="BP1743:BP1806" si="722">IFERROR(SUM(W1743:BF1743)/60-BN1743,0)</f>
        <v>1</v>
      </c>
      <c r="BQ1743" s="238">
        <f t="shared" ref="BQ1743:BQ1806" si="723">IFERROR(BP1743*3600/N1743,0)</f>
        <v>144</v>
      </c>
      <c r="BW1743" s="153">
        <f t="shared" si="716"/>
        <v>914</v>
      </c>
    </row>
    <row r="1744" spans="1:75">
      <c r="A1744" s="170">
        <v>1798</v>
      </c>
      <c r="B1744" s="171">
        <v>46077</v>
      </c>
      <c r="C1744" s="153" t="s">
        <v>97</v>
      </c>
      <c r="D1744" s="130" t="str">
        <f t="shared" si="717"/>
        <v>HO</v>
      </c>
      <c r="E1744" s="172" t="s">
        <v>175</v>
      </c>
      <c r="F1744" s="172" t="s">
        <v>160</v>
      </c>
      <c r="G1744" s="173" t="s">
        <v>173</v>
      </c>
      <c r="H1744" s="173"/>
      <c r="I1744" s="173"/>
      <c r="J1744" s="105">
        <v>200827.1</v>
      </c>
      <c r="K1744" s="197" t="str">
        <f>VLOOKUP(J1744,'[3]Item List (3)'!A$1:B$110000,2,FALSE)</f>
        <v>MNA.OR 4020 </v>
      </c>
      <c r="L1744" s="105">
        <v>260201001</v>
      </c>
      <c r="M1744" s="198" t="str">
        <f>IF((LEFT(J1744))="2",$L$2,$J$2)</f>
        <v>OR</v>
      </c>
      <c r="N1744" s="153">
        <v>15</v>
      </c>
      <c r="O1744" s="199">
        <f t="shared" si="703"/>
        <v>240</v>
      </c>
      <c r="P1744" s="153">
        <v>1</v>
      </c>
      <c r="Q1744" s="153">
        <v>1155</v>
      </c>
      <c r="R1744" s="153"/>
      <c r="S1744" s="153"/>
      <c r="T1744" s="153"/>
      <c r="U1744" s="209">
        <f t="shared" si="719"/>
        <v>1155</v>
      </c>
      <c r="V1744" s="153">
        <v>300</v>
      </c>
      <c r="W1744" s="153"/>
      <c r="X1744" s="153"/>
      <c r="Y1744" s="153"/>
      <c r="Z1744" s="153"/>
      <c r="AA1744" s="153"/>
      <c r="AB1744" s="153"/>
      <c r="AC1744" s="153"/>
      <c r="AD1744" s="153"/>
      <c r="AE1744" s="153"/>
      <c r="AF1744" s="153"/>
      <c r="AG1744" s="153"/>
      <c r="AH1744" s="153"/>
      <c r="AI1744" s="153"/>
      <c r="AJ1744" s="153"/>
      <c r="AK1744" s="153"/>
      <c r="AL1744" s="153"/>
      <c r="AM1744" s="153"/>
      <c r="AN1744" s="153"/>
      <c r="AO1744" s="153"/>
      <c r="AP1744" s="153">
        <v>20</v>
      </c>
      <c r="AQ1744" s="153"/>
      <c r="AR1744" s="153">
        <v>120</v>
      </c>
      <c r="AS1744" s="153"/>
      <c r="AT1744" s="153"/>
      <c r="AU1744" s="153"/>
      <c r="AV1744" s="153"/>
      <c r="AW1744" s="153"/>
      <c r="AX1744" s="153"/>
      <c r="AY1744" s="153"/>
      <c r="AZ1744" s="153">
        <v>40</v>
      </c>
      <c r="BA1744" s="153"/>
      <c r="BB1744" s="153"/>
      <c r="BC1744" s="153"/>
      <c r="BD1744" s="153"/>
      <c r="BE1744" s="153"/>
      <c r="BF1744" s="153"/>
      <c r="BG1744" s="223">
        <f t="shared" si="718"/>
        <v>480</v>
      </c>
      <c r="BH1744" s="224">
        <f t="shared" si="706"/>
        <v>8</v>
      </c>
      <c r="BI1744" s="225">
        <f t="shared" si="707"/>
        <v>5</v>
      </c>
      <c r="BJ1744" s="225">
        <f t="shared" si="708"/>
        <v>62.5</v>
      </c>
      <c r="BK1744" s="226">
        <f t="shared" si="709"/>
        <v>96.25</v>
      </c>
      <c r="BL1744" s="226">
        <f t="shared" si="710"/>
        <v>100</v>
      </c>
      <c r="BM1744" s="226">
        <f t="shared" si="711"/>
        <v>60.15625</v>
      </c>
      <c r="BN1744" s="237">
        <f t="shared" si="720"/>
        <v>0.333333333333333</v>
      </c>
      <c r="BO1744" s="237">
        <f t="shared" si="721"/>
        <v>1840</v>
      </c>
      <c r="BP1744" s="237">
        <f t="shared" si="722"/>
        <v>2.66666666666667</v>
      </c>
      <c r="BQ1744" s="238">
        <f t="shared" si="723"/>
        <v>640</v>
      </c>
      <c r="BW1744" s="153">
        <f t="shared" si="716"/>
        <v>1155</v>
      </c>
    </row>
    <row r="1745" s="129" customFormat="1" spans="1:75">
      <c r="A1745" s="170">
        <v>1799</v>
      </c>
      <c r="B1745" s="171">
        <v>46077</v>
      </c>
      <c r="C1745" s="153" t="s">
        <v>99</v>
      </c>
      <c r="D1745" s="130" t="str">
        <f t="shared" si="717"/>
        <v>HO</v>
      </c>
      <c r="E1745" s="172" t="s">
        <v>175</v>
      </c>
      <c r="F1745" s="172" t="s">
        <v>160</v>
      </c>
      <c r="G1745" s="173" t="s">
        <v>161</v>
      </c>
      <c r="H1745" s="173"/>
      <c r="I1745" s="173"/>
      <c r="J1745" s="105">
        <v>200827.1</v>
      </c>
      <c r="K1745" s="197" t="str">
        <f>VLOOKUP(J1745,'[3]Item List (3)'!A$1:B$110000,2,FALSE)</f>
        <v>MNA.OR 4020 </v>
      </c>
      <c r="L1745" s="105">
        <v>260201001</v>
      </c>
      <c r="M1745" s="198" t="str">
        <f>IF((LEFT(J1745))="2",$L$2,$J$2)</f>
        <v>OR</v>
      </c>
      <c r="N1745" s="153">
        <v>15</v>
      </c>
      <c r="O1745" s="199">
        <f t="shared" si="703"/>
        <v>240</v>
      </c>
      <c r="P1745" s="153">
        <v>1</v>
      </c>
      <c r="Q1745" s="153">
        <v>1623</v>
      </c>
      <c r="R1745" s="153"/>
      <c r="S1745" s="153"/>
      <c r="T1745" s="153"/>
      <c r="U1745" s="209">
        <f t="shared" si="719"/>
        <v>1623</v>
      </c>
      <c r="V1745" s="153">
        <v>420</v>
      </c>
      <c r="W1745" s="153"/>
      <c r="X1745" s="153"/>
      <c r="Y1745" s="153"/>
      <c r="Z1745" s="153"/>
      <c r="AA1745" s="153"/>
      <c r="AB1745" s="153"/>
      <c r="AC1745" s="153"/>
      <c r="AD1745" s="153"/>
      <c r="AE1745" s="153"/>
      <c r="AF1745" s="153"/>
      <c r="AG1745" s="153"/>
      <c r="AH1745" s="153"/>
      <c r="AI1745" s="153"/>
      <c r="AJ1745" s="153"/>
      <c r="AK1745" s="153"/>
      <c r="AL1745" s="153"/>
      <c r="AM1745" s="153"/>
      <c r="AN1745" s="153"/>
      <c r="AO1745" s="153"/>
      <c r="AP1745" s="153">
        <v>30</v>
      </c>
      <c r="AQ1745" s="153"/>
      <c r="AR1745" s="153"/>
      <c r="AS1745" s="153"/>
      <c r="AT1745" s="153"/>
      <c r="AU1745" s="153"/>
      <c r="AV1745" s="153"/>
      <c r="AW1745" s="153"/>
      <c r="AX1745" s="153">
        <v>30</v>
      </c>
      <c r="AY1745" s="153"/>
      <c r="AZ1745" s="153"/>
      <c r="BA1745" s="153"/>
      <c r="BB1745" s="153"/>
      <c r="BC1745" s="153"/>
      <c r="BD1745" s="153"/>
      <c r="BE1745" s="153"/>
      <c r="BF1745" s="153"/>
      <c r="BG1745" s="223">
        <f t="shared" si="718"/>
        <v>480</v>
      </c>
      <c r="BH1745" s="224">
        <f t="shared" si="706"/>
        <v>8</v>
      </c>
      <c r="BI1745" s="225">
        <f t="shared" si="707"/>
        <v>7</v>
      </c>
      <c r="BJ1745" s="225">
        <f t="shared" si="708"/>
        <v>87.5</v>
      </c>
      <c r="BK1745" s="226">
        <f t="shared" si="709"/>
        <v>96.6071428571429</v>
      </c>
      <c r="BL1745" s="226">
        <f t="shared" si="710"/>
        <v>100</v>
      </c>
      <c r="BM1745" s="226">
        <f t="shared" si="711"/>
        <v>84.53125</v>
      </c>
      <c r="BN1745" s="237">
        <f t="shared" si="720"/>
        <v>0.5</v>
      </c>
      <c r="BO1745" s="237">
        <f t="shared" si="721"/>
        <v>1800</v>
      </c>
      <c r="BP1745" s="237">
        <f t="shared" si="722"/>
        <v>0.5</v>
      </c>
      <c r="BQ1745" s="238">
        <f t="shared" si="723"/>
        <v>120</v>
      </c>
      <c r="BR1745" s="140"/>
      <c r="BS1745" s="140"/>
      <c r="BT1745" s="140"/>
      <c r="BU1745" s="141"/>
      <c r="BV1745" s="140"/>
      <c r="BW1745" s="153">
        <f t="shared" si="716"/>
        <v>1623</v>
      </c>
    </row>
    <row r="1746" s="129" customFormat="1" spans="1:75">
      <c r="A1746" s="170">
        <v>1800</v>
      </c>
      <c r="B1746" s="171">
        <v>46077</v>
      </c>
      <c r="C1746" s="153" t="s">
        <v>97</v>
      </c>
      <c r="D1746" s="130" t="str">
        <f t="shared" si="717"/>
        <v>HO</v>
      </c>
      <c r="E1746" s="172" t="s">
        <v>177</v>
      </c>
      <c r="F1746" s="172" t="s">
        <v>160</v>
      </c>
      <c r="G1746" s="173" t="s">
        <v>166</v>
      </c>
      <c r="H1746" s="173" t="s">
        <v>171</v>
      </c>
      <c r="I1746" s="173"/>
      <c r="J1746" s="105">
        <v>104246</v>
      </c>
      <c r="K1746" s="197" t="str">
        <f>VLOOKUP(J1746,'[3]Item List (3)'!A$1:B$110000,2,FALSE)</f>
        <v>IN. 208</v>
      </c>
      <c r="L1746" s="105">
        <v>260120003</v>
      </c>
      <c r="M1746" s="198" t="str">
        <f>IF((LEFT(J1746))="2",$L$2,$J$2)</f>
        <v>IR</v>
      </c>
      <c r="N1746" s="153">
        <v>20</v>
      </c>
      <c r="O1746" s="199">
        <f t="shared" si="703"/>
        <v>180</v>
      </c>
      <c r="P1746" s="153">
        <v>1</v>
      </c>
      <c r="Q1746" s="153">
        <v>250</v>
      </c>
      <c r="R1746" s="153"/>
      <c r="S1746" s="153"/>
      <c r="T1746" s="153"/>
      <c r="U1746" s="209">
        <f t="shared" si="719"/>
        <v>250</v>
      </c>
      <c r="V1746" s="153">
        <v>90</v>
      </c>
      <c r="W1746" s="153"/>
      <c r="X1746" s="153"/>
      <c r="Y1746" s="153"/>
      <c r="Z1746" s="153"/>
      <c r="AA1746" s="153"/>
      <c r="AB1746" s="153"/>
      <c r="AC1746" s="153"/>
      <c r="AD1746" s="153"/>
      <c r="AE1746" s="153"/>
      <c r="AF1746" s="153"/>
      <c r="AG1746" s="153"/>
      <c r="AH1746" s="153"/>
      <c r="AI1746" s="153"/>
      <c r="AJ1746" s="153"/>
      <c r="AK1746" s="153"/>
      <c r="AL1746" s="153"/>
      <c r="AM1746" s="153"/>
      <c r="AN1746" s="153">
        <v>150</v>
      </c>
      <c r="AO1746" s="153"/>
      <c r="AP1746" s="153"/>
      <c r="AQ1746" s="153"/>
      <c r="AR1746" s="153">
        <v>60</v>
      </c>
      <c r="AS1746" s="153"/>
      <c r="AT1746" s="153"/>
      <c r="AU1746" s="153"/>
      <c r="AV1746" s="153"/>
      <c r="AW1746" s="153"/>
      <c r="AX1746" s="153"/>
      <c r="AY1746" s="153"/>
      <c r="AZ1746" s="153">
        <v>40</v>
      </c>
      <c r="BA1746" s="153"/>
      <c r="BB1746" s="153"/>
      <c r="BC1746" s="153">
        <v>140</v>
      </c>
      <c r="BD1746" s="153"/>
      <c r="BE1746" s="153"/>
      <c r="BF1746" s="153"/>
      <c r="BG1746" s="223">
        <f t="shared" si="718"/>
        <v>480</v>
      </c>
      <c r="BH1746" s="224">
        <f t="shared" si="706"/>
        <v>8</v>
      </c>
      <c r="BI1746" s="225">
        <f t="shared" si="707"/>
        <v>1.5</v>
      </c>
      <c r="BJ1746" s="225">
        <f t="shared" si="708"/>
        <v>18.75</v>
      </c>
      <c r="BK1746" s="226">
        <f t="shared" si="709"/>
        <v>92.5925925925926</v>
      </c>
      <c r="BL1746" s="226">
        <f t="shared" si="710"/>
        <v>100</v>
      </c>
      <c r="BM1746" s="226">
        <f t="shared" si="711"/>
        <v>17.3611111111111</v>
      </c>
      <c r="BN1746" s="237">
        <f t="shared" si="720"/>
        <v>0</v>
      </c>
      <c r="BO1746" s="237">
        <f t="shared" si="721"/>
        <v>1440</v>
      </c>
      <c r="BP1746" s="237">
        <f t="shared" si="722"/>
        <v>6.5</v>
      </c>
      <c r="BQ1746" s="238">
        <f t="shared" si="723"/>
        <v>1170</v>
      </c>
      <c r="BR1746" s="140"/>
      <c r="BS1746" s="140"/>
      <c r="BT1746" s="140"/>
      <c r="BU1746" s="141"/>
      <c r="BV1746" s="140"/>
      <c r="BW1746" s="153">
        <f t="shared" si="716"/>
        <v>250</v>
      </c>
    </row>
    <row r="1747" s="129" customFormat="1" spans="1:75">
      <c r="A1747" s="170">
        <v>1801</v>
      </c>
      <c r="B1747" s="171">
        <v>46077</v>
      </c>
      <c r="C1747" s="153" t="s">
        <v>99</v>
      </c>
      <c r="D1747" s="130" t="str">
        <f t="shared" si="717"/>
        <v>HO</v>
      </c>
      <c r="E1747" s="172" t="s">
        <v>177</v>
      </c>
      <c r="F1747" s="172" t="s">
        <v>160</v>
      </c>
      <c r="G1747" s="173" t="s">
        <v>164</v>
      </c>
      <c r="H1747" s="173"/>
      <c r="I1747" s="173"/>
      <c r="J1747" s="105">
        <v>100261</v>
      </c>
      <c r="K1747" s="197" t="str">
        <f>VLOOKUP(J1747,'[3]Item List (3)'!A$1:B$110000,2,FALSE)</f>
        <v>IR. 211 YY4</v>
      </c>
      <c r="L1747" s="105">
        <v>260210004</v>
      </c>
      <c r="M1747" s="198" t="str">
        <f>IF((LEFT(J1747))="2",$L$2,$J$2)</f>
        <v>IR</v>
      </c>
      <c r="N1747" s="153">
        <v>15</v>
      </c>
      <c r="O1747" s="199">
        <f t="shared" si="703"/>
        <v>240</v>
      </c>
      <c r="P1747" s="153">
        <v>1</v>
      </c>
      <c r="Q1747" s="153">
        <v>1190</v>
      </c>
      <c r="R1747" s="153"/>
      <c r="S1747" s="153"/>
      <c r="T1747" s="153"/>
      <c r="U1747" s="209">
        <f t="shared" si="719"/>
        <v>1190</v>
      </c>
      <c r="V1747" s="153">
        <v>310</v>
      </c>
      <c r="W1747" s="153">
        <v>105</v>
      </c>
      <c r="X1747" s="153"/>
      <c r="Y1747" s="153"/>
      <c r="Z1747" s="153"/>
      <c r="AA1747" s="153"/>
      <c r="AB1747" s="153"/>
      <c r="AC1747" s="153"/>
      <c r="AD1747" s="153"/>
      <c r="AE1747" s="153"/>
      <c r="AF1747" s="153"/>
      <c r="AG1747" s="153"/>
      <c r="AH1747" s="153"/>
      <c r="AI1747" s="153"/>
      <c r="AJ1747" s="153"/>
      <c r="AK1747" s="153"/>
      <c r="AL1747" s="153"/>
      <c r="AM1747" s="153"/>
      <c r="AN1747" s="153">
        <v>55</v>
      </c>
      <c r="AO1747" s="153"/>
      <c r="AP1747" s="153">
        <v>10</v>
      </c>
      <c r="AQ1747" s="153"/>
      <c r="AR1747" s="153"/>
      <c r="AS1747" s="153"/>
      <c r="AT1747" s="153"/>
      <c r="AU1747" s="153"/>
      <c r="AV1747" s="153"/>
      <c r="AW1747" s="153"/>
      <c r="AX1747" s="153"/>
      <c r="AY1747" s="153"/>
      <c r="AZ1747" s="153"/>
      <c r="BA1747" s="153"/>
      <c r="BB1747" s="153"/>
      <c r="BC1747" s="153"/>
      <c r="BD1747" s="153"/>
      <c r="BE1747" s="153"/>
      <c r="BF1747" s="153"/>
      <c r="BG1747" s="223">
        <f t="shared" si="718"/>
        <v>480</v>
      </c>
      <c r="BH1747" s="224">
        <f t="shared" si="706"/>
        <v>8</v>
      </c>
      <c r="BI1747" s="225">
        <f t="shared" si="707"/>
        <v>5.16666666666667</v>
      </c>
      <c r="BJ1747" s="225">
        <f t="shared" si="708"/>
        <v>64.5833333333333</v>
      </c>
      <c r="BK1747" s="226">
        <f t="shared" si="709"/>
        <v>95.9677419354839</v>
      </c>
      <c r="BL1747" s="226">
        <f t="shared" si="710"/>
        <v>100</v>
      </c>
      <c r="BM1747" s="226">
        <f t="shared" si="711"/>
        <v>61.9791666666667</v>
      </c>
      <c r="BN1747" s="237">
        <f t="shared" si="720"/>
        <v>1.91666666666667</v>
      </c>
      <c r="BO1747" s="237">
        <f t="shared" si="721"/>
        <v>1460</v>
      </c>
      <c r="BP1747" s="237">
        <f t="shared" si="722"/>
        <v>0.916666666666667</v>
      </c>
      <c r="BQ1747" s="238">
        <f t="shared" si="723"/>
        <v>220</v>
      </c>
      <c r="BR1747" s="140"/>
      <c r="BS1747" s="140"/>
      <c r="BT1747" s="140"/>
      <c r="BU1747" s="141"/>
      <c r="BV1747" s="140"/>
      <c r="BW1747" s="153">
        <f t="shared" si="716"/>
        <v>1190</v>
      </c>
    </row>
    <row r="1748" s="129" customFormat="1" spans="1:75">
      <c r="A1748" s="170">
        <v>1802</v>
      </c>
      <c r="B1748" s="171">
        <v>46077</v>
      </c>
      <c r="C1748" s="153" t="s">
        <v>97</v>
      </c>
      <c r="D1748" s="130" t="str">
        <f t="shared" si="717"/>
        <v>HO</v>
      </c>
      <c r="E1748" s="172" t="s">
        <v>178</v>
      </c>
      <c r="F1748" s="172" t="s">
        <v>160</v>
      </c>
      <c r="G1748" s="173" t="s">
        <v>171</v>
      </c>
      <c r="H1748" s="173"/>
      <c r="I1748" s="173"/>
      <c r="J1748" s="105">
        <v>200261</v>
      </c>
      <c r="K1748" s="197" t="str">
        <f>VLOOKUP(J1748,'[3]Item List (3)'!A$1:B$110000,2,FALSE)</f>
        <v>OR.211 YY4 </v>
      </c>
      <c r="L1748" s="105">
        <v>260201002</v>
      </c>
      <c r="M1748" s="198" t="str">
        <f>IF((LEFT(J1748))="2",$L$2,$J$2)</f>
        <v>OR</v>
      </c>
      <c r="N1748" s="153">
        <v>20</v>
      </c>
      <c r="O1748" s="199">
        <f t="shared" si="703"/>
        <v>180</v>
      </c>
      <c r="P1748" s="153">
        <v>1</v>
      </c>
      <c r="Q1748" s="153">
        <v>810</v>
      </c>
      <c r="R1748" s="153"/>
      <c r="S1748" s="153"/>
      <c r="T1748" s="153"/>
      <c r="U1748" s="209">
        <f t="shared" si="719"/>
        <v>810</v>
      </c>
      <c r="V1748" s="153">
        <v>300</v>
      </c>
      <c r="W1748" s="153"/>
      <c r="X1748" s="153">
        <v>110</v>
      </c>
      <c r="Y1748" s="153"/>
      <c r="Z1748" s="153"/>
      <c r="AA1748" s="153"/>
      <c r="AB1748" s="153"/>
      <c r="AC1748" s="153"/>
      <c r="AD1748" s="153"/>
      <c r="AE1748" s="153"/>
      <c r="AF1748" s="153"/>
      <c r="AG1748" s="153"/>
      <c r="AH1748" s="153"/>
      <c r="AI1748" s="153"/>
      <c r="AJ1748" s="153"/>
      <c r="AK1748" s="153"/>
      <c r="AL1748" s="153"/>
      <c r="AM1748" s="153"/>
      <c r="AN1748" s="153"/>
      <c r="AO1748" s="153"/>
      <c r="AP1748" s="153">
        <v>20</v>
      </c>
      <c r="AQ1748" s="153"/>
      <c r="AR1748" s="153">
        <v>10</v>
      </c>
      <c r="AS1748" s="153"/>
      <c r="AT1748" s="153"/>
      <c r="AU1748" s="153"/>
      <c r="AV1748" s="153"/>
      <c r="AW1748" s="153"/>
      <c r="AX1748" s="153"/>
      <c r="AY1748" s="153"/>
      <c r="AZ1748" s="153">
        <v>40</v>
      </c>
      <c r="BA1748" s="153"/>
      <c r="BB1748" s="153"/>
      <c r="BC1748" s="153"/>
      <c r="BD1748" s="153"/>
      <c r="BE1748" s="153"/>
      <c r="BF1748" s="153"/>
      <c r="BG1748" s="223">
        <f t="shared" si="718"/>
        <v>480</v>
      </c>
      <c r="BH1748" s="224">
        <f t="shared" si="706"/>
        <v>8</v>
      </c>
      <c r="BI1748" s="225">
        <f t="shared" si="707"/>
        <v>5</v>
      </c>
      <c r="BJ1748" s="225">
        <f t="shared" si="708"/>
        <v>62.5</v>
      </c>
      <c r="BK1748" s="226">
        <f t="shared" si="709"/>
        <v>90</v>
      </c>
      <c r="BL1748" s="226">
        <f t="shared" si="710"/>
        <v>100</v>
      </c>
      <c r="BM1748" s="226">
        <f t="shared" si="711"/>
        <v>56.25</v>
      </c>
      <c r="BN1748" s="237">
        <f t="shared" si="720"/>
        <v>0.333333333333333</v>
      </c>
      <c r="BO1748" s="237">
        <f t="shared" si="721"/>
        <v>1380</v>
      </c>
      <c r="BP1748" s="237">
        <f t="shared" si="722"/>
        <v>2.66666666666667</v>
      </c>
      <c r="BQ1748" s="238">
        <f t="shared" si="723"/>
        <v>480</v>
      </c>
      <c r="BR1748" s="140"/>
      <c r="BS1748" s="140"/>
      <c r="BT1748" s="140"/>
      <c r="BU1748" s="141"/>
      <c r="BV1748" s="140"/>
      <c r="BW1748" s="153">
        <f t="shared" si="716"/>
        <v>810</v>
      </c>
    </row>
    <row r="1749" s="129" customFormat="1" spans="1:75">
      <c r="A1749" s="170">
        <v>1803</v>
      </c>
      <c r="B1749" s="171">
        <v>46077</v>
      </c>
      <c r="C1749" s="153" t="s">
        <v>99</v>
      </c>
      <c r="D1749" s="130" t="str">
        <f t="shared" si="717"/>
        <v>HO</v>
      </c>
      <c r="E1749" s="172" t="s">
        <v>178</v>
      </c>
      <c r="F1749" s="172" t="s">
        <v>160</v>
      </c>
      <c r="G1749" s="173" t="s">
        <v>164</v>
      </c>
      <c r="H1749" s="173"/>
      <c r="I1749" s="173"/>
      <c r="J1749" s="105">
        <v>200261</v>
      </c>
      <c r="K1749" s="197" t="str">
        <f>VLOOKUP(J1749,'[3]Item List (3)'!A$1:B$110000,2,FALSE)</f>
        <v>OR.211 YY4 </v>
      </c>
      <c r="L1749" s="105">
        <v>260201002</v>
      </c>
      <c r="M1749" s="198" t="str">
        <f>IF((LEFT(J1749))="2",$L$2,$J$2)</f>
        <v>OR</v>
      </c>
      <c r="N1749" s="153">
        <v>20</v>
      </c>
      <c r="O1749" s="199">
        <f t="shared" si="703"/>
        <v>180</v>
      </c>
      <c r="P1749" s="153">
        <v>1</v>
      </c>
      <c r="Q1749" s="153">
        <v>1050</v>
      </c>
      <c r="R1749" s="153"/>
      <c r="S1749" s="153"/>
      <c r="T1749" s="153"/>
      <c r="U1749" s="209">
        <f t="shared" si="719"/>
        <v>1050</v>
      </c>
      <c r="V1749" s="153">
        <v>385</v>
      </c>
      <c r="W1749" s="153"/>
      <c r="X1749" s="153">
        <v>30</v>
      </c>
      <c r="Y1749" s="153"/>
      <c r="Z1749" s="153"/>
      <c r="AA1749" s="153"/>
      <c r="AB1749" s="153"/>
      <c r="AC1749" s="153"/>
      <c r="AD1749" s="153"/>
      <c r="AE1749" s="153"/>
      <c r="AF1749" s="153"/>
      <c r="AG1749" s="153"/>
      <c r="AH1749" s="153"/>
      <c r="AI1749" s="153"/>
      <c r="AJ1749" s="153"/>
      <c r="AK1749" s="153"/>
      <c r="AL1749" s="153"/>
      <c r="AM1749" s="153"/>
      <c r="AN1749" s="153"/>
      <c r="AO1749" s="153"/>
      <c r="AP1749" s="153">
        <v>30</v>
      </c>
      <c r="AQ1749" s="153"/>
      <c r="AR1749" s="153"/>
      <c r="AS1749" s="153"/>
      <c r="AT1749" s="153"/>
      <c r="AU1749" s="153"/>
      <c r="AV1749" s="153"/>
      <c r="AW1749" s="153"/>
      <c r="AX1749" s="153"/>
      <c r="AY1749" s="153"/>
      <c r="AZ1749" s="153"/>
      <c r="BA1749" s="153"/>
      <c r="BB1749" s="153"/>
      <c r="BC1749" s="153">
        <v>35</v>
      </c>
      <c r="BD1749" s="153"/>
      <c r="BE1749" s="153"/>
      <c r="BF1749" s="153"/>
      <c r="BG1749" s="223">
        <f t="shared" si="718"/>
        <v>480</v>
      </c>
      <c r="BH1749" s="224">
        <f t="shared" si="706"/>
        <v>8</v>
      </c>
      <c r="BI1749" s="225">
        <f t="shared" si="707"/>
        <v>6.41666666666667</v>
      </c>
      <c r="BJ1749" s="225">
        <f t="shared" si="708"/>
        <v>80.2083333333333</v>
      </c>
      <c r="BK1749" s="226">
        <f t="shared" si="709"/>
        <v>90.9090909090909</v>
      </c>
      <c r="BL1749" s="226">
        <f t="shared" si="710"/>
        <v>100</v>
      </c>
      <c r="BM1749" s="226">
        <f t="shared" si="711"/>
        <v>72.9166666666667</v>
      </c>
      <c r="BN1749" s="237">
        <f t="shared" si="720"/>
        <v>0.5</v>
      </c>
      <c r="BO1749" s="237">
        <f t="shared" si="721"/>
        <v>1350</v>
      </c>
      <c r="BP1749" s="237">
        <f t="shared" si="722"/>
        <v>1.08333333333333</v>
      </c>
      <c r="BQ1749" s="238">
        <f t="shared" si="723"/>
        <v>195</v>
      </c>
      <c r="BR1749" s="140"/>
      <c r="BS1749" s="140"/>
      <c r="BT1749" s="140"/>
      <c r="BU1749" s="141"/>
      <c r="BV1749" s="140"/>
      <c r="BW1749" s="153">
        <f t="shared" si="716"/>
        <v>1050</v>
      </c>
    </row>
    <row r="1750" s="129" customFormat="1" spans="1:75">
      <c r="A1750" s="170">
        <v>1804</v>
      </c>
      <c r="B1750" s="171">
        <v>46078</v>
      </c>
      <c r="C1750" s="153" t="s">
        <v>97</v>
      </c>
      <c r="D1750" s="130" t="str">
        <f t="shared" si="717"/>
        <v>FG</v>
      </c>
      <c r="E1750" s="172" t="s">
        <v>98</v>
      </c>
      <c r="F1750" s="172"/>
      <c r="G1750" s="173"/>
      <c r="H1750" s="173"/>
      <c r="I1750" s="173"/>
      <c r="J1750" s="105"/>
      <c r="K1750" s="197" t="e">
        <f>VLOOKUP(J1750,'[3]Item List (3)'!A$1:B$110000,2,FALSE)</f>
        <v>#N/A</v>
      </c>
      <c r="L1750" s="105"/>
      <c r="M1750" s="198" t="str">
        <f>IF((LEFT(J1750))="2",$L$2,$J$2)</f>
        <v>IR</v>
      </c>
      <c r="N1750" s="153"/>
      <c r="O1750" s="199" t="str">
        <f t="shared" si="703"/>
        <v/>
      </c>
      <c r="P1750" s="153"/>
      <c r="Q1750" s="153"/>
      <c r="R1750" s="153"/>
      <c r="S1750" s="153"/>
      <c r="T1750" s="153"/>
      <c r="U1750" s="209">
        <f t="shared" si="719"/>
        <v>0</v>
      </c>
      <c r="V1750" s="153"/>
      <c r="W1750" s="153"/>
      <c r="X1750" s="153"/>
      <c r="Y1750" s="153"/>
      <c r="Z1750" s="153"/>
      <c r="AA1750" s="153"/>
      <c r="AB1750" s="153"/>
      <c r="AC1750" s="153"/>
      <c r="AD1750" s="153"/>
      <c r="AE1750" s="153"/>
      <c r="AF1750" s="153"/>
      <c r="AG1750" s="153"/>
      <c r="AH1750" s="153"/>
      <c r="AI1750" s="153"/>
      <c r="AJ1750" s="153"/>
      <c r="AK1750" s="153"/>
      <c r="AL1750" s="153"/>
      <c r="AM1750" s="153"/>
      <c r="AN1750" s="153"/>
      <c r="AO1750" s="153"/>
      <c r="AP1750" s="153"/>
      <c r="AQ1750" s="153"/>
      <c r="AR1750" s="153">
        <v>480</v>
      </c>
      <c r="AS1750" s="153"/>
      <c r="AT1750" s="153"/>
      <c r="AU1750" s="153"/>
      <c r="AV1750" s="153"/>
      <c r="AW1750" s="153"/>
      <c r="AX1750" s="153"/>
      <c r="AY1750" s="153"/>
      <c r="AZ1750" s="153"/>
      <c r="BA1750" s="153"/>
      <c r="BB1750" s="153"/>
      <c r="BC1750" s="153"/>
      <c r="BD1750" s="153"/>
      <c r="BE1750" s="153"/>
      <c r="BF1750" s="153"/>
      <c r="BG1750" s="223">
        <f t="shared" si="718"/>
        <v>480</v>
      </c>
      <c r="BH1750" s="224">
        <f t="shared" si="706"/>
        <v>8</v>
      </c>
      <c r="BI1750" s="225">
        <f t="shared" si="707"/>
        <v>0</v>
      </c>
      <c r="BJ1750" s="225">
        <f t="shared" si="708"/>
        <v>0</v>
      </c>
      <c r="BK1750" s="226">
        <f t="shared" si="709"/>
        <v>0</v>
      </c>
      <c r="BL1750" s="226">
        <f t="shared" si="710"/>
        <v>0</v>
      </c>
      <c r="BM1750" s="226">
        <f t="shared" si="711"/>
        <v>0</v>
      </c>
      <c r="BN1750" s="237">
        <f t="shared" si="720"/>
        <v>0</v>
      </c>
      <c r="BO1750" s="237">
        <f t="shared" si="721"/>
        <v>0</v>
      </c>
      <c r="BP1750" s="237">
        <f t="shared" si="722"/>
        <v>8</v>
      </c>
      <c r="BQ1750" s="238">
        <f t="shared" si="723"/>
        <v>0</v>
      </c>
      <c r="BR1750" s="140"/>
      <c r="BS1750" s="140"/>
      <c r="BT1750" s="140"/>
      <c r="BU1750" s="141"/>
      <c r="BV1750" s="140"/>
      <c r="BW1750" s="153">
        <f t="shared" si="716"/>
        <v>0</v>
      </c>
    </row>
    <row r="1751" s="129" customFormat="1" spans="1:75">
      <c r="A1751" s="170">
        <v>1805</v>
      </c>
      <c r="B1751" s="171">
        <v>46078</v>
      </c>
      <c r="C1751" s="153" t="s">
        <v>99</v>
      </c>
      <c r="D1751" s="130" t="str">
        <f t="shared" si="717"/>
        <v>FG</v>
      </c>
      <c r="E1751" s="172" t="s">
        <v>98</v>
      </c>
      <c r="F1751" s="172" t="s">
        <v>106</v>
      </c>
      <c r="G1751" s="173" t="s">
        <v>179</v>
      </c>
      <c r="H1751" s="173" t="s">
        <v>189</v>
      </c>
      <c r="I1751" s="173" t="s">
        <v>182</v>
      </c>
      <c r="J1751" s="105">
        <v>100184.3</v>
      </c>
      <c r="K1751" s="197" t="str">
        <f>VLOOKUP(J1751,'[3]Item List (3)'!A$1:B$110000,2,FALSE)</f>
        <v>IR.IR 25X30X100 Eccentric</v>
      </c>
      <c r="L1751" s="105">
        <v>260124001</v>
      </c>
      <c r="M1751" s="198" t="str">
        <f>IF((LEFT(J1751))="2",$L$2,$J$2)</f>
        <v>IR</v>
      </c>
      <c r="N1751" s="153"/>
      <c r="O1751" s="199" t="str">
        <f t="shared" si="703"/>
        <v/>
      </c>
      <c r="P1751" s="153">
        <v>1</v>
      </c>
      <c r="Q1751" s="153">
        <v>250</v>
      </c>
      <c r="R1751" s="153"/>
      <c r="S1751" s="153"/>
      <c r="T1751" s="153"/>
      <c r="U1751" s="209">
        <f t="shared" si="719"/>
        <v>250</v>
      </c>
      <c r="V1751" s="153">
        <v>180</v>
      </c>
      <c r="W1751" s="153"/>
      <c r="X1751" s="153"/>
      <c r="Y1751" s="153"/>
      <c r="Z1751" s="153"/>
      <c r="AA1751" s="153"/>
      <c r="AB1751" s="153"/>
      <c r="AC1751" s="153"/>
      <c r="AD1751" s="153"/>
      <c r="AE1751" s="153"/>
      <c r="AF1751" s="153"/>
      <c r="AG1751" s="153"/>
      <c r="AH1751" s="153"/>
      <c r="AI1751" s="153"/>
      <c r="AJ1751" s="153"/>
      <c r="AK1751" s="153"/>
      <c r="AL1751" s="153"/>
      <c r="AM1751" s="153"/>
      <c r="AN1751" s="153"/>
      <c r="AO1751" s="153"/>
      <c r="AP1751" s="153"/>
      <c r="AQ1751" s="153"/>
      <c r="AR1751" s="153">
        <v>120</v>
      </c>
      <c r="AS1751" s="153"/>
      <c r="AT1751" s="153"/>
      <c r="AU1751" s="153"/>
      <c r="AV1751" s="153"/>
      <c r="AW1751" s="153"/>
      <c r="AX1751" s="153"/>
      <c r="AY1751" s="153"/>
      <c r="AZ1751" s="153"/>
      <c r="BA1751" s="153"/>
      <c r="BB1751" s="153"/>
      <c r="BC1751" s="153"/>
      <c r="BD1751" s="153"/>
      <c r="BE1751" s="153"/>
      <c r="BF1751" s="153"/>
      <c r="BG1751" s="223">
        <f t="shared" si="718"/>
        <v>300</v>
      </c>
      <c r="BH1751" s="224">
        <f t="shared" si="706"/>
        <v>5</v>
      </c>
      <c r="BI1751" s="225">
        <f t="shared" si="707"/>
        <v>3</v>
      </c>
      <c r="BJ1751" s="225">
        <f t="shared" si="708"/>
        <v>60</v>
      </c>
      <c r="BK1751" s="226">
        <f t="shared" si="709"/>
        <v>0</v>
      </c>
      <c r="BL1751" s="226">
        <f t="shared" si="710"/>
        <v>100</v>
      </c>
      <c r="BM1751" s="226">
        <f t="shared" si="711"/>
        <v>0</v>
      </c>
      <c r="BN1751" s="237">
        <f t="shared" si="720"/>
        <v>0</v>
      </c>
      <c r="BO1751" s="237">
        <f t="shared" si="721"/>
        <v>0</v>
      </c>
      <c r="BP1751" s="237">
        <f t="shared" si="722"/>
        <v>2</v>
      </c>
      <c r="BQ1751" s="238">
        <f t="shared" si="723"/>
        <v>0</v>
      </c>
      <c r="BR1751" s="140"/>
      <c r="BS1751" s="140"/>
      <c r="BT1751" s="140"/>
      <c r="BU1751" s="141"/>
      <c r="BV1751" s="140"/>
      <c r="BW1751" s="153">
        <f t="shared" si="716"/>
        <v>250</v>
      </c>
    </row>
    <row r="1752" s="129" customFormat="1" spans="1:75">
      <c r="A1752" s="170">
        <v>1806</v>
      </c>
      <c r="B1752" s="171">
        <v>46078</v>
      </c>
      <c r="C1752" s="153" t="s">
        <v>99</v>
      </c>
      <c r="D1752" s="130" t="str">
        <f t="shared" si="717"/>
        <v>FG</v>
      </c>
      <c r="E1752" s="172" t="s">
        <v>98</v>
      </c>
      <c r="F1752" s="172" t="s">
        <v>100</v>
      </c>
      <c r="G1752" s="173" t="s">
        <v>179</v>
      </c>
      <c r="H1752" s="173" t="s">
        <v>189</v>
      </c>
      <c r="I1752" s="173" t="s">
        <v>182</v>
      </c>
      <c r="J1752" s="105">
        <v>100184.3</v>
      </c>
      <c r="K1752" s="197" t="str">
        <f>VLOOKUP(J1752,'[3]Item List (3)'!A$1:B$110000,2,FALSE)</f>
        <v>IR.IR 25X30X100 Eccentric</v>
      </c>
      <c r="L1752" s="105">
        <v>260124001</v>
      </c>
      <c r="M1752" s="198" t="str">
        <f>IF((LEFT(J1752))="2",$L$2,$J$2)</f>
        <v>IR</v>
      </c>
      <c r="N1752" s="153"/>
      <c r="O1752" s="199" t="str">
        <f t="shared" si="703"/>
        <v/>
      </c>
      <c r="P1752" s="153">
        <v>1</v>
      </c>
      <c r="Q1752" s="153">
        <v>100</v>
      </c>
      <c r="R1752" s="153"/>
      <c r="S1752" s="153"/>
      <c r="T1752" s="153"/>
      <c r="U1752" s="209">
        <f t="shared" si="719"/>
        <v>100</v>
      </c>
      <c r="V1752" s="153">
        <v>180</v>
      </c>
      <c r="W1752" s="153"/>
      <c r="X1752" s="153"/>
      <c r="Y1752" s="153"/>
      <c r="Z1752" s="153"/>
      <c r="AA1752" s="153"/>
      <c r="AB1752" s="153"/>
      <c r="AC1752" s="153"/>
      <c r="AD1752" s="153"/>
      <c r="AE1752" s="153"/>
      <c r="AF1752" s="153"/>
      <c r="AG1752" s="153"/>
      <c r="AH1752" s="153"/>
      <c r="AI1752" s="153"/>
      <c r="AJ1752" s="153"/>
      <c r="AK1752" s="153"/>
      <c r="AL1752" s="153"/>
      <c r="AM1752" s="153"/>
      <c r="AN1752" s="153"/>
      <c r="AO1752" s="153"/>
      <c r="AP1752" s="153"/>
      <c r="AQ1752" s="153"/>
      <c r="AR1752" s="153"/>
      <c r="AS1752" s="153"/>
      <c r="AT1752" s="153"/>
      <c r="AU1752" s="153"/>
      <c r="AV1752" s="153"/>
      <c r="AW1752" s="153"/>
      <c r="AX1752" s="153"/>
      <c r="AY1752" s="153"/>
      <c r="AZ1752" s="153"/>
      <c r="BA1752" s="153"/>
      <c r="BB1752" s="153"/>
      <c r="BC1752" s="153"/>
      <c r="BD1752" s="153"/>
      <c r="BE1752" s="153"/>
      <c r="BF1752" s="153"/>
      <c r="BG1752" s="223">
        <f t="shared" si="718"/>
        <v>180</v>
      </c>
      <c r="BH1752" s="224">
        <f t="shared" si="706"/>
        <v>3</v>
      </c>
      <c r="BI1752" s="225">
        <f t="shared" si="707"/>
        <v>3</v>
      </c>
      <c r="BJ1752" s="225">
        <f t="shared" si="708"/>
        <v>100</v>
      </c>
      <c r="BK1752" s="226">
        <f t="shared" si="709"/>
        <v>0</v>
      </c>
      <c r="BL1752" s="226">
        <f t="shared" si="710"/>
        <v>100</v>
      </c>
      <c r="BM1752" s="226">
        <f t="shared" si="711"/>
        <v>0</v>
      </c>
      <c r="BN1752" s="237">
        <f t="shared" si="720"/>
        <v>0</v>
      </c>
      <c r="BO1752" s="237">
        <f t="shared" si="721"/>
        <v>0</v>
      </c>
      <c r="BP1752" s="237">
        <f t="shared" si="722"/>
        <v>0</v>
      </c>
      <c r="BQ1752" s="238">
        <f t="shared" si="723"/>
        <v>0</v>
      </c>
      <c r="BR1752" s="140"/>
      <c r="BS1752" s="140"/>
      <c r="BT1752" s="140"/>
      <c r="BU1752" s="141"/>
      <c r="BV1752" s="140"/>
      <c r="BW1752" s="153">
        <f t="shared" si="716"/>
        <v>100</v>
      </c>
    </row>
    <row r="1753" s="129" customFormat="1" spans="1:75">
      <c r="A1753" s="170">
        <v>1807</v>
      </c>
      <c r="B1753" s="171">
        <v>46078</v>
      </c>
      <c r="C1753" s="153" t="s">
        <v>97</v>
      </c>
      <c r="D1753" s="130" t="str">
        <f t="shared" si="717"/>
        <v>FG</v>
      </c>
      <c r="E1753" s="172" t="s">
        <v>103</v>
      </c>
      <c r="F1753" s="172" t="s">
        <v>106</v>
      </c>
      <c r="G1753" s="173" t="s">
        <v>105</v>
      </c>
      <c r="H1753" s="173" t="s">
        <v>107</v>
      </c>
      <c r="I1753" s="173" t="s">
        <v>101</v>
      </c>
      <c r="J1753" s="105">
        <v>202052.5</v>
      </c>
      <c r="K1753" s="197" t="e">
        <f>VLOOKUP(J1753,'[3]Item List (3)'!A$1:B$110000,2,FALSE)</f>
        <v>#N/A</v>
      </c>
      <c r="L1753" s="105">
        <v>260205011</v>
      </c>
      <c r="M1753" s="198" t="str">
        <f>IF((LEFT(J1753))="2",$L$2,$J$2)</f>
        <v>OR</v>
      </c>
      <c r="N1753" s="153"/>
      <c r="O1753" s="199" t="str">
        <f t="shared" si="703"/>
        <v/>
      </c>
      <c r="P1753" s="153">
        <v>1</v>
      </c>
      <c r="Q1753" s="153">
        <v>4200</v>
      </c>
      <c r="R1753" s="153"/>
      <c r="S1753" s="153"/>
      <c r="T1753" s="153"/>
      <c r="U1753" s="209">
        <f t="shared" si="719"/>
        <v>4200</v>
      </c>
      <c r="V1753" s="153">
        <v>180</v>
      </c>
      <c r="W1753" s="153"/>
      <c r="X1753" s="153"/>
      <c r="Y1753" s="153"/>
      <c r="Z1753" s="153"/>
      <c r="AA1753" s="153"/>
      <c r="AB1753" s="153"/>
      <c r="AC1753" s="153"/>
      <c r="AD1753" s="153"/>
      <c r="AE1753" s="153"/>
      <c r="AF1753" s="153"/>
      <c r="AG1753" s="153"/>
      <c r="AH1753" s="153"/>
      <c r="AI1753" s="153"/>
      <c r="AJ1753" s="153"/>
      <c r="AK1753" s="153"/>
      <c r="AL1753" s="153"/>
      <c r="AM1753" s="153"/>
      <c r="AN1753" s="153"/>
      <c r="AO1753" s="153"/>
      <c r="AP1753" s="153"/>
      <c r="AQ1753" s="153">
        <v>60</v>
      </c>
      <c r="AR1753" s="153"/>
      <c r="AS1753" s="153"/>
      <c r="AT1753" s="153"/>
      <c r="AU1753" s="153"/>
      <c r="AV1753" s="153"/>
      <c r="AW1753" s="153"/>
      <c r="AX1753" s="153"/>
      <c r="AY1753" s="153"/>
      <c r="AZ1753" s="153"/>
      <c r="BA1753" s="153"/>
      <c r="BB1753" s="153"/>
      <c r="BC1753" s="153"/>
      <c r="BD1753" s="153"/>
      <c r="BE1753" s="153"/>
      <c r="BF1753" s="153"/>
      <c r="BG1753" s="223">
        <f t="shared" si="718"/>
        <v>240</v>
      </c>
      <c r="BH1753" s="224">
        <f t="shared" si="706"/>
        <v>4</v>
      </c>
      <c r="BI1753" s="225">
        <f t="shared" si="707"/>
        <v>3</v>
      </c>
      <c r="BJ1753" s="225">
        <f t="shared" si="708"/>
        <v>75</v>
      </c>
      <c r="BK1753" s="226">
        <f t="shared" si="709"/>
        <v>0</v>
      </c>
      <c r="BL1753" s="226">
        <f t="shared" si="710"/>
        <v>100</v>
      </c>
      <c r="BM1753" s="226">
        <f t="shared" si="711"/>
        <v>0</v>
      </c>
      <c r="BN1753" s="237">
        <f t="shared" si="720"/>
        <v>0</v>
      </c>
      <c r="BO1753" s="237">
        <f t="shared" si="721"/>
        <v>0</v>
      </c>
      <c r="BP1753" s="237">
        <f t="shared" si="722"/>
        <v>1</v>
      </c>
      <c r="BQ1753" s="238">
        <f t="shared" si="723"/>
        <v>0</v>
      </c>
      <c r="BR1753" s="140"/>
      <c r="BS1753" s="140"/>
      <c r="BT1753" s="140"/>
      <c r="BU1753" s="141"/>
      <c r="BV1753" s="140"/>
      <c r="BW1753" s="153">
        <f t="shared" si="716"/>
        <v>4200</v>
      </c>
    </row>
    <row r="1754" s="129" customFormat="1" spans="1:75">
      <c r="A1754" s="170">
        <v>1808</v>
      </c>
      <c r="B1754" s="171">
        <v>46078</v>
      </c>
      <c r="C1754" s="153" t="s">
        <v>97</v>
      </c>
      <c r="D1754" s="130" t="str">
        <f t="shared" si="717"/>
        <v>FG</v>
      </c>
      <c r="E1754" s="172" t="s">
        <v>103</v>
      </c>
      <c r="F1754" s="172" t="s">
        <v>106</v>
      </c>
      <c r="G1754" s="173" t="s">
        <v>105</v>
      </c>
      <c r="H1754" s="173" t="s">
        <v>107</v>
      </c>
      <c r="I1754" s="173" t="s">
        <v>101</v>
      </c>
      <c r="J1754" s="105">
        <v>102052.5</v>
      </c>
      <c r="K1754" s="197" t="e">
        <f>VLOOKUP(J1754,'[3]Item List (3)'!A$1:B$110000,2,FALSE)</f>
        <v>#N/A</v>
      </c>
      <c r="L1754" s="105">
        <v>260120006</v>
      </c>
      <c r="M1754" s="198" t="str">
        <f>IF((LEFT(J1754))="2",$L$2,$J$2)</f>
        <v>IR</v>
      </c>
      <c r="N1754" s="153"/>
      <c r="O1754" s="199" t="str">
        <f t="shared" si="703"/>
        <v/>
      </c>
      <c r="P1754" s="153">
        <v>1</v>
      </c>
      <c r="Q1754" s="153">
        <v>830</v>
      </c>
      <c r="R1754" s="153"/>
      <c r="S1754" s="153">
        <v>11</v>
      </c>
      <c r="T1754" s="153"/>
      <c r="U1754" s="209">
        <f t="shared" si="719"/>
        <v>841</v>
      </c>
      <c r="V1754" s="153">
        <v>90</v>
      </c>
      <c r="W1754" s="153">
        <v>60</v>
      </c>
      <c r="X1754" s="153"/>
      <c r="Y1754" s="153"/>
      <c r="Z1754" s="153"/>
      <c r="AA1754" s="153"/>
      <c r="AB1754" s="153"/>
      <c r="AC1754" s="153"/>
      <c r="AD1754" s="153"/>
      <c r="AE1754" s="153"/>
      <c r="AF1754" s="153"/>
      <c r="AG1754" s="153"/>
      <c r="AH1754" s="153"/>
      <c r="AI1754" s="153"/>
      <c r="AJ1754" s="153"/>
      <c r="AK1754" s="153"/>
      <c r="AL1754" s="153"/>
      <c r="AM1754" s="153"/>
      <c r="AN1754" s="153"/>
      <c r="AO1754" s="153"/>
      <c r="AP1754" s="153"/>
      <c r="AQ1754" s="153"/>
      <c r="AR1754" s="153"/>
      <c r="AS1754" s="153"/>
      <c r="AT1754" s="153"/>
      <c r="AU1754" s="153"/>
      <c r="AV1754" s="153"/>
      <c r="AW1754" s="153"/>
      <c r="AX1754" s="153"/>
      <c r="AY1754" s="153"/>
      <c r="AZ1754" s="153"/>
      <c r="BA1754" s="153"/>
      <c r="BB1754" s="153"/>
      <c r="BC1754" s="153"/>
      <c r="BD1754" s="153"/>
      <c r="BE1754" s="153"/>
      <c r="BF1754" s="153"/>
      <c r="BG1754" s="223">
        <f t="shared" si="718"/>
        <v>150</v>
      </c>
      <c r="BH1754" s="224">
        <f t="shared" si="706"/>
        <v>2.5</v>
      </c>
      <c r="BI1754" s="225">
        <f t="shared" ref="BI1754:BI1802" si="724">IFERROR(BH1754-SUM(W1754:BF1754)/60,0)</f>
        <v>1.5</v>
      </c>
      <c r="BJ1754" s="225">
        <f t="shared" ref="BJ1754:BJ1802" si="725">IFERROR(BI1754/BH1754*100,0)</f>
        <v>60</v>
      </c>
      <c r="BK1754" s="226">
        <f t="shared" ref="BK1754:BK1802" si="726">IFERROR(((U1754*N1754)/(BI1754*3600)*100),0)</f>
        <v>0</v>
      </c>
      <c r="BL1754" s="226">
        <f t="shared" ref="BL1754:BL1802" si="727">IFERROR(((U1754-(R1754+S1754+T1754))/U1754*100),0)</f>
        <v>98.692033293698</v>
      </c>
      <c r="BM1754" s="226">
        <f t="shared" si="711"/>
        <v>0</v>
      </c>
      <c r="BN1754" s="237">
        <f t="shared" si="720"/>
        <v>1</v>
      </c>
      <c r="BO1754" s="237">
        <f t="shared" si="721"/>
        <v>0</v>
      </c>
      <c r="BP1754" s="237">
        <f t="shared" si="722"/>
        <v>0</v>
      </c>
      <c r="BQ1754" s="238">
        <f t="shared" si="723"/>
        <v>0</v>
      </c>
      <c r="BR1754" s="140"/>
      <c r="BS1754" s="140"/>
      <c r="BT1754" s="140"/>
      <c r="BU1754" s="141"/>
      <c r="BV1754" s="140"/>
      <c r="BW1754" s="153">
        <f t="shared" si="716"/>
        <v>830</v>
      </c>
    </row>
    <row r="1755" s="129" customFormat="1" spans="1:75">
      <c r="A1755" s="170">
        <v>1809</v>
      </c>
      <c r="B1755" s="171">
        <v>46078</v>
      </c>
      <c r="C1755" s="153" t="s">
        <v>97</v>
      </c>
      <c r="D1755" s="130" t="str">
        <f t="shared" si="717"/>
        <v>FG</v>
      </c>
      <c r="E1755" s="172" t="s">
        <v>103</v>
      </c>
      <c r="F1755" s="172" t="s">
        <v>100</v>
      </c>
      <c r="G1755" s="173" t="s">
        <v>105</v>
      </c>
      <c r="H1755" s="173" t="s">
        <v>107</v>
      </c>
      <c r="I1755" s="173" t="s">
        <v>101</v>
      </c>
      <c r="J1755" s="105">
        <v>102052.5</v>
      </c>
      <c r="K1755" s="197" t="e">
        <f>VLOOKUP(J1755,'[3]Item List (3)'!A$1:B$110000,2,FALSE)</f>
        <v>#N/A</v>
      </c>
      <c r="L1755" s="105">
        <v>260120006</v>
      </c>
      <c r="M1755" s="198" t="str">
        <f>IF((LEFT(J1755))="2",$L$2,$J$2)</f>
        <v>IR</v>
      </c>
      <c r="N1755" s="153"/>
      <c r="O1755" s="199" t="str">
        <f t="shared" si="703"/>
        <v/>
      </c>
      <c r="P1755" s="153">
        <v>1</v>
      </c>
      <c r="Q1755" s="153">
        <v>800</v>
      </c>
      <c r="R1755" s="153"/>
      <c r="S1755" s="153"/>
      <c r="T1755" s="153"/>
      <c r="U1755" s="209">
        <f t="shared" si="719"/>
        <v>800</v>
      </c>
      <c r="V1755" s="153">
        <v>90</v>
      </c>
      <c r="W1755" s="153"/>
      <c r="X1755" s="153"/>
      <c r="Y1755" s="153"/>
      <c r="Z1755" s="153"/>
      <c r="AA1755" s="153"/>
      <c r="AB1755" s="153"/>
      <c r="AC1755" s="153"/>
      <c r="AD1755" s="153"/>
      <c r="AE1755" s="153"/>
      <c r="AF1755" s="153"/>
      <c r="AG1755" s="153"/>
      <c r="AH1755" s="153"/>
      <c r="AI1755" s="153"/>
      <c r="AJ1755" s="153"/>
      <c r="AK1755" s="153"/>
      <c r="AL1755" s="153"/>
      <c r="AM1755" s="153"/>
      <c r="AN1755" s="153"/>
      <c r="AO1755" s="153"/>
      <c r="AP1755" s="153"/>
      <c r="AQ1755" s="153"/>
      <c r="AR1755" s="153"/>
      <c r="AS1755" s="153"/>
      <c r="AT1755" s="153"/>
      <c r="AU1755" s="153"/>
      <c r="AV1755" s="153"/>
      <c r="AW1755" s="153"/>
      <c r="AX1755" s="153"/>
      <c r="AY1755" s="153"/>
      <c r="AZ1755" s="153"/>
      <c r="BA1755" s="153"/>
      <c r="BB1755" s="153"/>
      <c r="BC1755" s="153"/>
      <c r="BD1755" s="153"/>
      <c r="BE1755" s="153"/>
      <c r="BF1755" s="153"/>
      <c r="BG1755" s="223">
        <f t="shared" si="718"/>
        <v>90</v>
      </c>
      <c r="BH1755" s="224">
        <f t="shared" si="706"/>
        <v>1.5</v>
      </c>
      <c r="BI1755" s="225">
        <f t="shared" si="724"/>
        <v>1.5</v>
      </c>
      <c r="BJ1755" s="225">
        <f t="shared" si="725"/>
        <v>100</v>
      </c>
      <c r="BK1755" s="226">
        <f t="shared" si="726"/>
        <v>0</v>
      </c>
      <c r="BL1755" s="226">
        <f t="shared" si="727"/>
        <v>100</v>
      </c>
      <c r="BM1755" s="226">
        <f t="shared" si="711"/>
        <v>0</v>
      </c>
      <c r="BN1755" s="237">
        <f t="shared" si="720"/>
        <v>0</v>
      </c>
      <c r="BO1755" s="237">
        <f t="shared" si="721"/>
        <v>0</v>
      </c>
      <c r="BP1755" s="237">
        <f t="shared" si="722"/>
        <v>0</v>
      </c>
      <c r="BQ1755" s="238">
        <f t="shared" si="723"/>
        <v>0</v>
      </c>
      <c r="BR1755" s="140"/>
      <c r="BS1755" s="140"/>
      <c r="BT1755" s="140"/>
      <c r="BU1755" s="141"/>
      <c r="BV1755" s="140"/>
      <c r="BW1755" s="153">
        <f t="shared" si="716"/>
        <v>800</v>
      </c>
    </row>
    <row r="1756" s="129" customFormat="1" spans="1:75">
      <c r="A1756" s="170">
        <v>1810</v>
      </c>
      <c r="B1756" s="171">
        <v>46078</v>
      </c>
      <c r="C1756" s="153" t="s">
        <v>99</v>
      </c>
      <c r="D1756" s="130" t="str">
        <f t="shared" si="717"/>
        <v>FG</v>
      </c>
      <c r="E1756" s="172" t="s">
        <v>103</v>
      </c>
      <c r="F1756" s="172" t="s">
        <v>106</v>
      </c>
      <c r="G1756" s="173" t="s">
        <v>194</v>
      </c>
      <c r="H1756" s="173" t="s">
        <v>180</v>
      </c>
      <c r="I1756" s="173"/>
      <c r="J1756" s="105">
        <v>102052.5</v>
      </c>
      <c r="K1756" s="197" t="e">
        <f>VLOOKUP(J1756,'[3]Item List (3)'!A$1:B$110000,2,FALSE)</f>
        <v>#N/A</v>
      </c>
      <c r="L1756" s="105">
        <v>260120006</v>
      </c>
      <c r="M1756" s="198" t="str">
        <f>IF((LEFT(J1756))="2",$L$2,$J$2)</f>
        <v>IR</v>
      </c>
      <c r="N1756" s="153"/>
      <c r="O1756" s="199" t="str">
        <f t="shared" si="703"/>
        <v/>
      </c>
      <c r="P1756" s="153">
        <v>1</v>
      </c>
      <c r="Q1756" s="153">
        <v>1820</v>
      </c>
      <c r="R1756" s="153"/>
      <c r="S1756" s="153">
        <v>3</v>
      </c>
      <c r="T1756" s="153"/>
      <c r="U1756" s="209">
        <f t="shared" si="719"/>
        <v>1823</v>
      </c>
      <c r="V1756" s="153">
        <v>120</v>
      </c>
      <c r="W1756" s="153"/>
      <c r="X1756" s="153"/>
      <c r="Y1756" s="153"/>
      <c r="Z1756" s="153"/>
      <c r="AA1756" s="153"/>
      <c r="AB1756" s="153"/>
      <c r="AC1756" s="153"/>
      <c r="AD1756" s="153"/>
      <c r="AE1756" s="153"/>
      <c r="AF1756" s="153"/>
      <c r="AG1756" s="153"/>
      <c r="AH1756" s="153"/>
      <c r="AI1756" s="153"/>
      <c r="AJ1756" s="153"/>
      <c r="AK1756" s="153"/>
      <c r="AL1756" s="153"/>
      <c r="AM1756" s="153"/>
      <c r="AN1756" s="153"/>
      <c r="AO1756" s="153"/>
      <c r="AP1756" s="153"/>
      <c r="AQ1756" s="153">
        <v>60</v>
      </c>
      <c r="AR1756" s="153"/>
      <c r="AS1756" s="153"/>
      <c r="AT1756" s="153"/>
      <c r="AU1756" s="153"/>
      <c r="AV1756" s="153"/>
      <c r="AW1756" s="153"/>
      <c r="AX1756" s="153"/>
      <c r="AY1756" s="153"/>
      <c r="AZ1756" s="153"/>
      <c r="BA1756" s="153"/>
      <c r="BB1756" s="153"/>
      <c r="BC1756" s="153"/>
      <c r="BD1756" s="153"/>
      <c r="BE1756" s="153"/>
      <c r="BF1756" s="153"/>
      <c r="BG1756" s="223">
        <f t="shared" si="718"/>
        <v>180</v>
      </c>
      <c r="BH1756" s="224">
        <f t="shared" si="706"/>
        <v>3</v>
      </c>
      <c r="BI1756" s="225">
        <f t="shared" si="724"/>
        <v>2</v>
      </c>
      <c r="BJ1756" s="225">
        <f t="shared" si="725"/>
        <v>66.6666666666667</v>
      </c>
      <c r="BK1756" s="226">
        <f t="shared" si="726"/>
        <v>0</v>
      </c>
      <c r="BL1756" s="226">
        <f t="shared" si="727"/>
        <v>99.83543609435</v>
      </c>
      <c r="BM1756" s="226">
        <f t="shared" si="711"/>
        <v>0</v>
      </c>
      <c r="BN1756" s="237">
        <f t="shared" si="720"/>
        <v>0</v>
      </c>
      <c r="BO1756" s="237">
        <f t="shared" si="721"/>
        <v>0</v>
      </c>
      <c r="BP1756" s="237">
        <f t="shared" si="722"/>
        <v>1</v>
      </c>
      <c r="BQ1756" s="238">
        <f t="shared" si="723"/>
        <v>0</v>
      </c>
      <c r="BR1756" s="140"/>
      <c r="BS1756" s="140"/>
      <c r="BT1756" s="140"/>
      <c r="BU1756" s="141"/>
      <c r="BV1756" s="140"/>
      <c r="BW1756" s="153">
        <f t="shared" si="716"/>
        <v>1820</v>
      </c>
    </row>
    <row r="1757" s="129" customFormat="1" spans="1:75">
      <c r="A1757" s="170">
        <v>1811</v>
      </c>
      <c r="B1757" s="171">
        <v>46078</v>
      </c>
      <c r="C1757" s="153" t="s">
        <v>99</v>
      </c>
      <c r="D1757" s="130" t="str">
        <f t="shared" si="717"/>
        <v>FG</v>
      </c>
      <c r="E1757" s="172" t="s">
        <v>103</v>
      </c>
      <c r="F1757" s="172" t="s">
        <v>106</v>
      </c>
      <c r="G1757" s="173" t="s">
        <v>194</v>
      </c>
      <c r="H1757" s="173" t="s">
        <v>180</v>
      </c>
      <c r="I1757" s="173"/>
      <c r="J1757" s="105">
        <v>208895.01</v>
      </c>
      <c r="K1757" s="197" t="str">
        <f>VLOOKUP(J1757,'[3]Item List (3)'!A$1:B$110000,2,FALSE)</f>
        <v>NK.OR 38/20</v>
      </c>
      <c r="L1757" s="105">
        <v>260203002</v>
      </c>
      <c r="M1757" s="198" t="str">
        <f>IF((LEFT(J1757))="2",$L$2,$J$2)</f>
        <v>OR</v>
      </c>
      <c r="N1757" s="153"/>
      <c r="O1757" s="199" t="str">
        <f t="shared" si="703"/>
        <v/>
      </c>
      <c r="P1757" s="153">
        <v>1</v>
      </c>
      <c r="Q1757" s="153">
        <v>2162</v>
      </c>
      <c r="R1757" s="153"/>
      <c r="S1757" s="153"/>
      <c r="T1757" s="153"/>
      <c r="U1757" s="209">
        <f t="shared" si="719"/>
        <v>2162</v>
      </c>
      <c r="V1757" s="153">
        <v>120</v>
      </c>
      <c r="W1757" s="153">
        <v>60</v>
      </c>
      <c r="X1757" s="153"/>
      <c r="Y1757" s="153"/>
      <c r="Z1757" s="153"/>
      <c r="AA1757" s="153"/>
      <c r="AB1757" s="153"/>
      <c r="AC1757" s="153"/>
      <c r="AD1757" s="153"/>
      <c r="AE1757" s="153"/>
      <c r="AF1757" s="153"/>
      <c r="AG1757" s="153"/>
      <c r="AH1757" s="153"/>
      <c r="AI1757" s="153"/>
      <c r="AJ1757" s="153"/>
      <c r="AK1757" s="153"/>
      <c r="AL1757" s="153"/>
      <c r="AM1757" s="153"/>
      <c r="AN1757" s="153"/>
      <c r="AO1757" s="153"/>
      <c r="AP1757" s="153"/>
      <c r="AQ1757" s="153"/>
      <c r="AR1757" s="153"/>
      <c r="AS1757" s="153"/>
      <c r="AT1757" s="153"/>
      <c r="AU1757" s="153"/>
      <c r="AV1757" s="153"/>
      <c r="AW1757" s="153"/>
      <c r="AX1757" s="153"/>
      <c r="AY1757" s="153"/>
      <c r="AZ1757" s="153"/>
      <c r="BA1757" s="153"/>
      <c r="BB1757" s="153"/>
      <c r="BC1757" s="153"/>
      <c r="BD1757" s="153"/>
      <c r="BE1757" s="153"/>
      <c r="BF1757" s="153"/>
      <c r="BG1757" s="223">
        <f t="shared" si="718"/>
        <v>180</v>
      </c>
      <c r="BH1757" s="224">
        <f t="shared" si="706"/>
        <v>3</v>
      </c>
      <c r="BI1757" s="225">
        <f t="shared" si="724"/>
        <v>2</v>
      </c>
      <c r="BJ1757" s="225">
        <f t="shared" si="725"/>
        <v>66.6666666666667</v>
      </c>
      <c r="BK1757" s="226">
        <f t="shared" si="726"/>
        <v>0</v>
      </c>
      <c r="BL1757" s="226">
        <f t="shared" si="727"/>
        <v>100</v>
      </c>
      <c r="BM1757" s="226">
        <f t="shared" si="711"/>
        <v>0</v>
      </c>
      <c r="BN1757" s="237">
        <f t="shared" si="720"/>
        <v>1</v>
      </c>
      <c r="BO1757" s="237">
        <f t="shared" si="721"/>
        <v>0</v>
      </c>
      <c r="BP1757" s="237">
        <f t="shared" si="722"/>
        <v>0</v>
      </c>
      <c r="BQ1757" s="238">
        <f t="shared" si="723"/>
        <v>0</v>
      </c>
      <c r="BR1757" s="140"/>
      <c r="BS1757" s="140"/>
      <c r="BT1757" s="140"/>
      <c r="BU1757" s="141"/>
      <c r="BV1757" s="140"/>
      <c r="BW1757" s="153">
        <f t="shared" si="716"/>
        <v>2162</v>
      </c>
    </row>
    <row r="1758" s="129" customFormat="1" spans="1:75">
      <c r="A1758" s="170">
        <v>1812</v>
      </c>
      <c r="B1758" s="171">
        <v>46078</v>
      </c>
      <c r="C1758" s="153" t="s">
        <v>99</v>
      </c>
      <c r="D1758" s="130" t="str">
        <f t="shared" si="717"/>
        <v>FG</v>
      </c>
      <c r="E1758" s="172" t="s">
        <v>103</v>
      </c>
      <c r="F1758" s="172" t="s">
        <v>106</v>
      </c>
      <c r="G1758" s="173" t="s">
        <v>194</v>
      </c>
      <c r="H1758" s="173" t="s">
        <v>180</v>
      </c>
      <c r="I1758" s="173"/>
      <c r="J1758" s="105">
        <v>204001</v>
      </c>
      <c r="K1758" s="197" t="str">
        <f>VLOOKUP(J1758,'[3]Item List (3)'!A$1:B$110000,2,FALSE)</f>
        <v>TR.OR 506430 </v>
      </c>
      <c r="L1758" s="105"/>
      <c r="M1758" s="198" t="str">
        <f>IF((LEFT(J1758))="2",$L$2,$J$2)</f>
        <v>OR</v>
      </c>
      <c r="N1758" s="153"/>
      <c r="O1758" s="199" t="str">
        <f t="shared" si="703"/>
        <v/>
      </c>
      <c r="P1758" s="153">
        <v>1</v>
      </c>
      <c r="Q1758" s="153">
        <v>800</v>
      </c>
      <c r="R1758" s="153"/>
      <c r="S1758" s="153"/>
      <c r="T1758" s="153"/>
      <c r="U1758" s="209">
        <f t="shared" si="719"/>
        <v>800</v>
      </c>
      <c r="V1758" s="153">
        <v>60</v>
      </c>
      <c r="W1758" s="153">
        <v>60</v>
      </c>
      <c r="X1758" s="153"/>
      <c r="Y1758" s="153"/>
      <c r="Z1758" s="153"/>
      <c r="AA1758" s="153"/>
      <c r="AB1758" s="153"/>
      <c r="AC1758" s="153"/>
      <c r="AD1758" s="153"/>
      <c r="AE1758" s="153"/>
      <c r="AF1758" s="153"/>
      <c r="AG1758" s="153"/>
      <c r="AH1758" s="153"/>
      <c r="AI1758" s="153"/>
      <c r="AJ1758" s="153"/>
      <c r="AK1758" s="153"/>
      <c r="AL1758" s="153"/>
      <c r="AM1758" s="153"/>
      <c r="AN1758" s="153"/>
      <c r="AO1758" s="153"/>
      <c r="AP1758" s="153"/>
      <c r="AQ1758" s="153"/>
      <c r="AR1758" s="153"/>
      <c r="AS1758" s="153"/>
      <c r="AT1758" s="153"/>
      <c r="AU1758" s="153"/>
      <c r="AV1758" s="153"/>
      <c r="AW1758" s="153"/>
      <c r="AX1758" s="153"/>
      <c r="AY1758" s="153"/>
      <c r="AZ1758" s="153"/>
      <c r="BA1758" s="153"/>
      <c r="BB1758" s="153"/>
      <c r="BC1758" s="153"/>
      <c r="BD1758" s="153"/>
      <c r="BE1758" s="153"/>
      <c r="BF1758" s="153"/>
      <c r="BG1758" s="223">
        <f t="shared" si="718"/>
        <v>120</v>
      </c>
      <c r="BH1758" s="224">
        <f t="shared" si="706"/>
        <v>2</v>
      </c>
      <c r="BI1758" s="225">
        <f t="shared" si="724"/>
        <v>1</v>
      </c>
      <c r="BJ1758" s="225">
        <f t="shared" si="725"/>
        <v>50</v>
      </c>
      <c r="BK1758" s="226">
        <f t="shared" si="726"/>
        <v>0</v>
      </c>
      <c r="BL1758" s="226">
        <f t="shared" si="727"/>
        <v>100</v>
      </c>
      <c r="BM1758" s="226">
        <f t="shared" si="711"/>
        <v>0</v>
      </c>
      <c r="BN1758" s="237">
        <f t="shared" si="720"/>
        <v>1</v>
      </c>
      <c r="BO1758" s="237">
        <f t="shared" si="721"/>
        <v>0</v>
      </c>
      <c r="BP1758" s="237">
        <f t="shared" si="722"/>
        <v>0</v>
      </c>
      <c r="BQ1758" s="238">
        <f t="shared" si="723"/>
        <v>0</v>
      </c>
      <c r="BR1758" s="140"/>
      <c r="BS1758" s="140"/>
      <c r="BT1758" s="140"/>
      <c r="BU1758" s="141"/>
      <c r="BV1758" s="140"/>
      <c r="BW1758" s="153">
        <f t="shared" si="716"/>
        <v>800</v>
      </c>
    </row>
    <row r="1759" s="129" customFormat="1" spans="1:75">
      <c r="A1759" s="170">
        <v>1813</v>
      </c>
      <c r="B1759" s="171">
        <v>46078</v>
      </c>
      <c r="C1759" s="153" t="s">
        <v>97</v>
      </c>
      <c r="D1759" s="130" t="str">
        <f t="shared" si="717"/>
        <v>CG</v>
      </c>
      <c r="E1759" s="172" t="s">
        <v>109</v>
      </c>
      <c r="F1759" s="172"/>
      <c r="G1759" s="173"/>
      <c r="H1759" s="173"/>
      <c r="I1759" s="173"/>
      <c r="J1759" s="105"/>
      <c r="K1759" s="197" t="e">
        <f>VLOOKUP(J1759,'[3]Item List (3)'!A$1:B$110000,2,FALSE)</f>
        <v>#N/A</v>
      </c>
      <c r="L1759" s="105"/>
      <c r="M1759" s="198" t="str">
        <f>IF((LEFT(J1759))="2",$L$2,$J$2)</f>
        <v>IR</v>
      </c>
      <c r="N1759" s="153"/>
      <c r="O1759" s="199" t="str">
        <f t="shared" si="703"/>
        <v/>
      </c>
      <c r="P1759" s="153"/>
      <c r="Q1759" s="153"/>
      <c r="R1759" s="153"/>
      <c r="S1759" s="153"/>
      <c r="T1759" s="153"/>
      <c r="U1759" s="209">
        <f t="shared" si="719"/>
        <v>0</v>
      </c>
      <c r="V1759" s="153"/>
      <c r="W1759" s="153"/>
      <c r="X1759" s="153"/>
      <c r="Y1759" s="153"/>
      <c r="Z1759" s="153"/>
      <c r="AA1759" s="153"/>
      <c r="AB1759" s="153"/>
      <c r="AC1759" s="153"/>
      <c r="AD1759" s="153"/>
      <c r="AE1759" s="153"/>
      <c r="AF1759" s="153"/>
      <c r="AG1759" s="153"/>
      <c r="AH1759" s="153"/>
      <c r="AI1759" s="153"/>
      <c r="AJ1759" s="153"/>
      <c r="AK1759" s="153"/>
      <c r="AL1759" s="153"/>
      <c r="AM1759" s="153"/>
      <c r="AN1759" s="153"/>
      <c r="AO1759" s="153"/>
      <c r="AP1759" s="153"/>
      <c r="AQ1759" s="153"/>
      <c r="AR1759" s="153"/>
      <c r="AS1759" s="153"/>
      <c r="AT1759" s="153"/>
      <c r="AU1759" s="153"/>
      <c r="AV1759" s="153"/>
      <c r="AW1759" s="153"/>
      <c r="AX1759" s="153"/>
      <c r="AY1759" s="153"/>
      <c r="AZ1759" s="153"/>
      <c r="BA1759" s="153"/>
      <c r="BB1759" s="153"/>
      <c r="BC1759" s="153"/>
      <c r="BD1759" s="153"/>
      <c r="BE1759" s="153"/>
      <c r="BF1759" s="153">
        <v>480</v>
      </c>
      <c r="BG1759" s="223">
        <f t="shared" si="718"/>
        <v>480</v>
      </c>
      <c r="BH1759" s="224">
        <f t="shared" si="706"/>
        <v>8</v>
      </c>
      <c r="BI1759" s="225">
        <f t="shared" si="724"/>
        <v>0</v>
      </c>
      <c r="BJ1759" s="225">
        <f t="shared" si="725"/>
        <v>0</v>
      </c>
      <c r="BK1759" s="226">
        <f t="shared" si="726"/>
        <v>0</v>
      </c>
      <c r="BL1759" s="226">
        <f t="shared" si="727"/>
        <v>0</v>
      </c>
      <c r="BM1759" s="226">
        <f t="shared" si="711"/>
        <v>0</v>
      </c>
      <c r="BN1759" s="237">
        <f t="shared" si="720"/>
        <v>8</v>
      </c>
      <c r="BO1759" s="237">
        <f t="shared" si="721"/>
        <v>0</v>
      </c>
      <c r="BP1759" s="237">
        <f t="shared" si="722"/>
        <v>0</v>
      </c>
      <c r="BQ1759" s="238">
        <f t="shared" si="723"/>
        <v>0</v>
      </c>
      <c r="BR1759" s="140"/>
      <c r="BS1759" s="140"/>
      <c r="BT1759" s="140"/>
      <c r="BU1759" s="141"/>
      <c r="BV1759" s="140"/>
      <c r="BW1759" s="153">
        <f t="shared" si="716"/>
        <v>0</v>
      </c>
    </row>
    <row r="1760" s="129" customFormat="1" spans="1:75">
      <c r="A1760" s="170">
        <v>1814</v>
      </c>
      <c r="B1760" s="171">
        <v>46078</v>
      </c>
      <c r="C1760" s="153" t="s">
        <v>99</v>
      </c>
      <c r="D1760" s="130" t="str">
        <f t="shared" si="717"/>
        <v>CG</v>
      </c>
      <c r="E1760" s="172" t="s">
        <v>109</v>
      </c>
      <c r="F1760" s="172"/>
      <c r="G1760" s="173"/>
      <c r="H1760" s="173"/>
      <c r="I1760" s="173"/>
      <c r="J1760" s="105"/>
      <c r="K1760" s="197" t="e">
        <f>VLOOKUP(J1760,'[3]Item List (3)'!A$1:B$110000,2,FALSE)</f>
        <v>#N/A</v>
      </c>
      <c r="L1760" s="105"/>
      <c r="M1760" s="198" t="str">
        <f>IF((LEFT(J1760))="2",$L$2,$J$2)</f>
        <v>IR</v>
      </c>
      <c r="N1760" s="153"/>
      <c r="O1760" s="199" t="str">
        <f t="shared" si="703"/>
        <v/>
      </c>
      <c r="P1760" s="153"/>
      <c r="Q1760" s="153"/>
      <c r="R1760" s="153"/>
      <c r="S1760" s="153"/>
      <c r="T1760" s="153"/>
      <c r="U1760" s="209">
        <f t="shared" si="719"/>
        <v>0</v>
      </c>
      <c r="V1760" s="153"/>
      <c r="W1760" s="153"/>
      <c r="X1760" s="153"/>
      <c r="Y1760" s="153"/>
      <c r="Z1760" s="153"/>
      <c r="AA1760" s="153"/>
      <c r="AB1760" s="153"/>
      <c r="AC1760" s="153"/>
      <c r="AD1760" s="153"/>
      <c r="AE1760" s="153"/>
      <c r="AF1760" s="153"/>
      <c r="AG1760" s="153"/>
      <c r="AH1760" s="153"/>
      <c r="AI1760" s="153"/>
      <c r="AJ1760" s="153"/>
      <c r="AK1760" s="153"/>
      <c r="AL1760" s="153"/>
      <c r="AM1760" s="153"/>
      <c r="AN1760" s="153"/>
      <c r="AO1760" s="153"/>
      <c r="AP1760" s="153"/>
      <c r="AQ1760" s="153"/>
      <c r="AR1760" s="153"/>
      <c r="AS1760" s="153"/>
      <c r="AT1760" s="153"/>
      <c r="AU1760" s="153"/>
      <c r="AV1760" s="153"/>
      <c r="AW1760" s="153"/>
      <c r="AX1760" s="153"/>
      <c r="AY1760" s="153"/>
      <c r="AZ1760" s="153"/>
      <c r="BA1760" s="153"/>
      <c r="BB1760" s="153"/>
      <c r="BC1760" s="153"/>
      <c r="BD1760" s="153"/>
      <c r="BE1760" s="153"/>
      <c r="BF1760" s="153">
        <v>480</v>
      </c>
      <c r="BG1760" s="223">
        <f t="shared" si="718"/>
        <v>480</v>
      </c>
      <c r="BH1760" s="224">
        <f t="shared" si="706"/>
        <v>8</v>
      </c>
      <c r="BI1760" s="225">
        <f t="shared" si="724"/>
        <v>0</v>
      </c>
      <c r="BJ1760" s="225">
        <f t="shared" si="725"/>
        <v>0</v>
      </c>
      <c r="BK1760" s="226">
        <f t="shared" si="726"/>
        <v>0</v>
      </c>
      <c r="BL1760" s="226">
        <f t="shared" si="727"/>
        <v>0</v>
      </c>
      <c r="BM1760" s="226">
        <f t="shared" si="711"/>
        <v>0</v>
      </c>
      <c r="BN1760" s="237">
        <f t="shared" si="720"/>
        <v>8</v>
      </c>
      <c r="BO1760" s="237">
        <f t="shared" si="721"/>
        <v>0</v>
      </c>
      <c r="BP1760" s="237">
        <f t="shared" si="722"/>
        <v>0</v>
      </c>
      <c r="BQ1760" s="238">
        <f t="shared" si="723"/>
        <v>0</v>
      </c>
      <c r="BR1760" s="140"/>
      <c r="BS1760" s="140"/>
      <c r="BT1760" s="140"/>
      <c r="BU1760" s="141"/>
      <c r="BV1760" s="140"/>
      <c r="BW1760" s="153">
        <f t="shared" si="716"/>
        <v>0</v>
      </c>
    </row>
    <row r="1761" s="129" customFormat="1" spans="1:75">
      <c r="A1761" s="170">
        <v>1815</v>
      </c>
      <c r="B1761" s="171">
        <v>46078</v>
      </c>
      <c r="C1761" s="153" t="s">
        <v>97</v>
      </c>
      <c r="D1761" s="130" t="str">
        <f t="shared" si="717"/>
        <v>CG</v>
      </c>
      <c r="E1761" s="172" t="s">
        <v>110</v>
      </c>
      <c r="F1761" s="172" t="s">
        <v>114</v>
      </c>
      <c r="G1761" s="173" t="s">
        <v>115</v>
      </c>
      <c r="H1761" s="173" t="s">
        <v>116</v>
      </c>
      <c r="I1761" s="173" t="s">
        <v>107</v>
      </c>
      <c r="J1761" s="105">
        <v>200827.1</v>
      </c>
      <c r="K1761" s="197" t="str">
        <f>VLOOKUP(J1761,'[3]Item List (3)'!A$1:B$110000,2,FALSE)</f>
        <v>MNA.OR 4020 </v>
      </c>
      <c r="L1761" s="105">
        <v>260116006</v>
      </c>
      <c r="M1761" s="198" t="str">
        <f>IF((LEFT(J1761))="2",$L$2,$J$2)</f>
        <v>OR</v>
      </c>
      <c r="N1761" s="153"/>
      <c r="O1761" s="199" t="str">
        <f t="shared" si="703"/>
        <v/>
      </c>
      <c r="P1761" s="153">
        <v>1</v>
      </c>
      <c r="Q1761" s="153">
        <v>7408</v>
      </c>
      <c r="R1761" s="153"/>
      <c r="S1761" s="153"/>
      <c r="T1761" s="153"/>
      <c r="U1761" s="209">
        <f t="shared" si="719"/>
        <v>7408</v>
      </c>
      <c r="V1761" s="153">
        <v>300</v>
      </c>
      <c r="W1761" s="153"/>
      <c r="X1761" s="153"/>
      <c r="Y1761" s="153"/>
      <c r="Z1761" s="153"/>
      <c r="AA1761" s="153"/>
      <c r="AB1761" s="153"/>
      <c r="AC1761" s="153"/>
      <c r="AD1761" s="153"/>
      <c r="AE1761" s="153"/>
      <c r="AF1761" s="153"/>
      <c r="AG1761" s="153"/>
      <c r="AH1761" s="153"/>
      <c r="AI1761" s="153"/>
      <c r="AJ1761" s="153"/>
      <c r="AK1761" s="153"/>
      <c r="AL1761" s="153"/>
      <c r="AM1761" s="153"/>
      <c r="AN1761" s="153"/>
      <c r="AO1761" s="153"/>
      <c r="AP1761" s="153"/>
      <c r="AQ1761" s="153">
        <v>90</v>
      </c>
      <c r="AR1761" s="153">
        <v>30</v>
      </c>
      <c r="AS1761" s="153"/>
      <c r="AT1761" s="153"/>
      <c r="AU1761" s="153"/>
      <c r="AV1761" s="153"/>
      <c r="AW1761" s="153"/>
      <c r="AX1761" s="153"/>
      <c r="AY1761" s="153"/>
      <c r="AZ1761" s="153"/>
      <c r="BA1761" s="153"/>
      <c r="BB1761" s="153"/>
      <c r="BC1761" s="153">
        <v>30</v>
      </c>
      <c r="BD1761" s="153"/>
      <c r="BE1761" s="153"/>
      <c r="BF1761" s="153"/>
      <c r="BG1761" s="223">
        <f t="shared" si="718"/>
        <v>450</v>
      </c>
      <c r="BH1761" s="224">
        <f t="shared" si="706"/>
        <v>7.5</v>
      </c>
      <c r="BI1761" s="225">
        <f t="shared" si="724"/>
        <v>5</v>
      </c>
      <c r="BJ1761" s="225">
        <f t="shared" si="725"/>
        <v>66.6666666666667</v>
      </c>
      <c r="BK1761" s="226">
        <f t="shared" si="726"/>
        <v>0</v>
      </c>
      <c r="BL1761" s="226">
        <f t="shared" si="727"/>
        <v>100</v>
      </c>
      <c r="BM1761" s="226">
        <f t="shared" si="711"/>
        <v>0</v>
      </c>
      <c r="BN1761" s="237">
        <f t="shared" si="720"/>
        <v>0</v>
      </c>
      <c r="BO1761" s="237">
        <f t="shared" si="721"/>
        <v>0</v>
      </c>
      <c r="BP1761" s="237">
        <f t="shared" si="722"/>
        <v>2.5</v>
      </c>
      <c r="BQ1761" s="238">
        <f t="shared" si="723"/>
        <v>0</v>
      </c>
      <c r="BR1761" s="140"/>
      <c r="BS1761" s="140"/>
      <c r="BT1761" s="140"/>
      <c r="BU1761" s="141"/>
      <c r="BV1761" s="140"/>
      <c r="BW1761" s="153">
        <f t="shared" si="716"/>
        <v>7408</v>
      </c>
    </row>
    <row r="1762" s="129" customFormat="1" spans="1:75">
      <c r="A1762" s="170">
        <v>1816</v>
      </c>
      <c r="B1762" s="171">
        <v>46078</v>
      </c>
      <c r="C1762" s="153" t="s">
        <v>97</v>
      </c>
      <c r="D1762" s="130" t="str">
        <f t="shared" si="717"/>
        <v>CG</v>
      </c>
      <c r="E1762" s="172" t="s">
        <v>110</v>
      </c>
      <c r="F1762" s="172"/>
      <c r="G1762" s="173" t="s">
        <v>115</v>
      </c>
      <c r="H1762" s="173" t="s">
        <v>116</v>
      </c>
      <c r="I1762" s="173" t="s">
        <v>107</v>
      </c>
      <c r="J1762" s="105">
        <v>102052.5</v>
      </c>
      <c r="K1762" s="197" t="e">
        <f>VLOOKUP(J1762,'[3]Item List (3)'!A$1:B$110000,2,FALSE)</f>
        <v>#N/A</v>
      </c>
      <c r="L1762" s="105">
        <v>260120006</v>
      </c>
      <c r="M1762" s="198" t="str">
        <f>IF((LEFT(J1762))="2",$L$2,$J$2)</f>
        <v>IR</v>
      </c>
      <c r="N1762" s="153"/>
      <c r="O1762" s="199" t="str">
        <f t="shared" si="703"/>
        <v/>
      </c>
      <c r="P1762" s="153">
        <v>1</v>
      </c>
      <c r="Q1762" s="153"/>
      <c r="R1762" s="153"/>
      <c r="S1762" s="153"/>
      <c r="T1762" s="153"/>
      <c r="U1762" s="209">
        <f t="shared" si="719"/>
        <v>0</v>
      </c>
      <c r="V1762" s="153"/>
      <c r="W1762" s="153">
        <v>30</v>
      </c>
      <c r="X1762" s="153"/>
      <c r="Y1762" s="153"/>
      <c r="Z1762" s="153"/>
      <c r="AA1762" s="153"/>
      <c r="AB1762" s="153"/>
      <c r="AC1762" s="153"/>
      <c r="AD1762" s="153"/>
      <c r="AE1762" s="153"/>
      <c r="AF1762" s="153"/>
      <c r="AG1762" s="153"/>
      <c r="AH1762" s="153"/>
      <c r="AI1762" s="153"/>
      <c r="AJ1762" s="153"/>
      <c r="AK1762" s="153"/>
      <c r="AL1762" s="153"/>
      <c r="AM1762" s="153"/>
      <c r="AN1762" s="153"/>
      <c r="AO1762" s="153"/>
      <c r="AP1762" s="153"/>
      <c r="AQ1762" s="153"/>
      <c r="AR1762" s="153"/>
      <c r="AS1762" s="153"/>
      <c r="AT1762" s="153"/>
      <c r="AU1762" s="153"/>
      <c r="AV1762" s="153"/>
      <c r="AW1762" s="153"/>
      <c r="AX1762" s="153"/>
      <c r="AY1762" s="153"/>
      <c r="AZ1762" s="153"/>
      <c r="BA1762" s="153"/>
      <c r="BB1762" s="153"/>
      <c r="BC1762" s="153"/>
      <c r="BD1762" s="153"/>
      <c r="BE1762" s="153"/>
      <c r="BF1762" s="153"/>
      <c r="BG1762" s="223">
        <f t="shared" si="718"/>
        <v>30</v>
      </c>
      <c r="BH1762" s="224">
        <f t="shared" si="706"/>
        <v>0.5</v>
      </c>
      <c r="BI1762" s="225">
        <f t="shared" si="724"/>
        <v>0</v>
      </c>
      <c r="BJ1762" s="225">
        <f t="shared" si="725"/>
        <v>0</v>
      </c>
      <c r="BK1762" s="226">
        <f t="shared" si="726"/>
        <v>0</v>
      </c>
      <c r="BL1762" s="226">
        <f t="shared" si="727"/>
        <v>0</v>
      </c>
      <c r="BM1762" s="226">
        <f t="shared" si="711"/>
        <v>0</v>
      </c>
      <c r="BN1762" s="237">
        <f t="shared" si="720"/>
        <v>0.5</v>
      </c>
      <c r="BO1762" s="237">
        <f t="shared" si="721"/>
        <v>0</v>
      </c>
      <c r="BP1762" s="237">
        <f t="shared" si="722"/>
        <v>0</v>
      </c>
      <c r="BQ1762" s="238">
        <f t="shared" si="723"/>
        <v>0</v>
      </c>
      <c r="BR1762" s="140"/>
      <c r="BS1762" s="140"/>
      <c r="BT1762" s="140"/>
      <c r="BU1762" s="141"/>
      <c r="BV1762" s="140"/>
      <c r="BW1762" s="153">
        <f t="shared" si="716"/>
        <v>0</v>
      </c>
    </row>
    <row r="1763" s="129" customFormat="1" spans="1:75">
      <c r="A1763" s="170">
        <v>1817</v>
      </c>
      <c r="B1763" s="171">
        <v>46078</v>
      </c>
      <c r="C1763" s="153" t="s">
        <v>99</v>
      </c>
      <c r="D1763" s="130" t="str">
        <f t="shared" si="717"/>
        <v>CG</v>
      </c>
      <c r="E1763" s="172" t="s">
        <v>110</v>
      </c>
      <c r="F1763" s="172" t="s">
        <v>114</v>
      </c>
      <c r="G1763" s="173" t="s">
        <v>179</v>
      </c>
      <c r="H1763" s="173" t="s">
        <v>191</v>
      </c>
      <c r="I1763" s="173" t="s">
        <v>182</v>
      </c>
      <c r="J1763" s="105">
        <v>102052.5</v>
      </c>
      <c r="K1763" s="197" t="e">
        <f>VLOOKUP(J1763,'[3]Item List (3)'!A$1:B$110000,2,FALSE)</f>
        <v>#N/A</v>
      </c>
      <c r="L1763" s="105">
        <v>260120006</v>
      </c>
      <c r="M1763" s="198" t="str">
        <f>IF((LEFT(J1763))="2",$L$2,$J$2)</f>
        <v>IR</v>
      </c>
      <c r="N1763" s="153"/>
      <c r="O1763" s="199" t="str">
        <f t="shared" si="703"/>
        <v/>
      </c>
      <c r="P1763" s="153">
        <v>2</v>
      </c>
      <c r="Q1763" s="153">
        <v>2694</v>
      </c>
      <c r="R1763" s="153"/>
      <c r="S1763" s="153"/>
      <c r="T1763" s="153"/>
      <c r="U1763" s="209">
        <f t="shared" si="719"/>
        <v>2694</v>
      </c>
      <c r="V1763" s="153">
        <v>180</v>
      </c>
      <c r="W1763" s="153">
        <v>120</v>
      </c>
      <c r="X1763" s="153"/>
      <c r="Y1763" s="153"/>
      <c r="Z1763" s="153"/>
      <c r="AA1763" s="153"/>
      <c r="AB1763" s="153"/>
      <c r="AC1763" s="153"/>
      <c r="AD1763" s="153"/>
      <c r="AE1763" s="153"/>
      <c r="AF1763" s="153"/>
      <c r="AG1763" s="153"/>
      <c r="AH1763" s="153"/>
      <c r="AI1763" s="153"/>
      <c r="AJ1763" s="153"/>
      <c r="AK1763" s="153"/>
      <c r="AL1763" s="153"/>
      <c r="AM1763" s="153"/>
      <c r="AN1763" s="153"/>
      <c r="AO1763" s="153"/>
      <c r="AP1763" s="153"/>
      <c r="AQ1763" s="153"/>
      <c r="AR1763" s="153">
        <v>60</v>
      </c>
      <c r="AS1763" s="153"/>
      <c r="AT1763" s="153"/>
      <c r="AU1763" s="153"/>
      <c r="AV1763" s="153"/>
      <c r="AW1763" s="153"/>
      <c r="AX1763" s="153"/>
      <c r="AY1763" s="153"/>
      <c r="AZ1763" s="153"/>
      <c r="BA1763" s="153"/>
      <c r="BB1763" s="153"/>
      <c r="BC1763" s="153"/>
      <c r="BD1763" s="153"/>
      <c r="BE1763" s="153"/>
      <c r="BF1763" s="153"/>
      <c r="BG1763" s="223">
        <f t="shared" si="718"/>
        <v>360</v>
      </c>
      <c r="BH1763" s="224">
        <f t="shared" si="706"/>
        <v>6</v>
      </c>
      <c r="BI1763" s="225">
        <f t="shared" si="724"/>
        <v>3</v>
      </c>
      <c r="BJ1763" s="225">
        <f t="shared" si="725"/>
        <v>50</v>
      </c>
      <c r="BK1763" s="226">
        <f t="shared" si="726"/>
        <v>0</v>
      </c>
      <c r="BL1763" s="226">
        <f t="shared" si="727"/>
        <v>100</v>
      </c>
      <c r="BM1763" s="226">
        <f t="shared" si="711"/>
        <v>0</v>
      </c>
      <c r="BN1763" s="237">
        <f t="shared" si="720"/>
        <v>2</v>
      </c>
      <c r="BO1763" s="237">
        <f t="shared" si="721"/>
        <v>0</v>
      </c>
      <c r="BP1763" s="237">
        <f t="shared" si="722"/>
        <v>1</v>
      </c>
      <c r="BQ1763" s="238">
        <f t="shared" si="723"/>
        <v>0</v>
      </c>
      <c r="BR1763" s="140"/>
      <c r="BS1763" s="140"/>
      <c r="BT1763" s="140"/>
      <c r="BU1763" s="141"/>
      <c r="BV1763" s="140"/>
      <c r="BW1763" s="153">
        <f t="shared" si="716"/>
        <v>5388</v>
      </c>
    </row>
    <row r="1764" s="129" customFormat="1" spans="1:75">
      <c r="A1764" s="170">
        <v>1818</v>
      </c>
      <c r="B1764" s="171">
        <v>46078</v>
      </c>
      <c r="C1764" s="153" t="s">
        <v>99</v>
      </c>
      <c r="D1764" s="130" t="str">
        <f t="shared" si="717"/>
        <v>CG</v>
      </c>
      <c r="E1764" s="172" t="s">
        <v>110</v>
      </c>
      <c r="F1764" s="172"/>
      <c r="G1764" s="173" t="s">
        <v>179</v>
      </c>
      <c r="H1764" s="173" t="s">
        <v>191</v>
      </c>
      <c r="I1764" s="173" t="s">
        <v>182</v>
      </c>
      <c r="J1764" s="105">
        <v>208895.01</v>
      </c>
      <c r="K1764" s="197" t="str">
        <f>VLOOKUP(J1764,'[3]Item List (3)'!A$1:B$110000,2,FALSE)</f>
        <v>NK.OR 38/20</v>
      </c>
      <c r="L1764" s="105"/>
      <c r="M1764" s="198" t="str">
        <f>IF((LEFT(J1764))="2",$L$2,$J$2)</f>
        <v>OR</v>
      </c>
      <c r="N1764" s="153"/>
      <c r="O1764" s="199" t="str">
        <f t="shared" si="703"/>
        <v/>
      </c>
      <c r="P1764" s="153">
        <v>1</v>
      </c>
      <c r="Q1764" s="153"/>
      <c r="R1764" s="153"/>
      <c r="S1764" s="153"/>
      <c r="T1764" s="153"/>
      <c r="U1764" s="209">
        <f t="shared" si="719"/>
        <v>0</v>
      </c>
      <c r="V1764" s="153"/>
      <c r="W1764" s="153">
        <v>120</v>
      </c>
      <c r="X1764" s="153"/>
      <c r="Y1764" s="153"/>
      <c r="Z1764" s="153"/>
      <c r="AA1764" s="153"/>
      <c r="AB1764" s="153"/>
      <c r="AC1764" s="153"/>
      <c r="AD1764" s="153"/>
      <c r="AE1764" s="153"/>
      <c r="AF1764" s="153"/>
      <c r="AG1764" s="153"/>
      <c r="AH1764" s="153"/>
      <c r="AI1764" s="153"/>
      <c r="AJ1764" s="153"/>
      <c r="AK1764" s="153"/>
      <c r="AL1764" s="153"/>
      <c r="AM1764" s="153"/>
      <c r="AN1764" s="153"/>
      <c r="AO1764" s="153"/>
      <c r="AP1764" s="153"/>
      <c r="AQ1764" s="153"/>
      <c r="AR1764" s="153"/>
      <c r="AS1764" s="153"/>
      <c r="AT1764" s="153"/>
      <c r="AU1764" s="153"/>
      <c r="AV1764" s="153"/>
      <c r="AW1764" s="153"/>
      <c r="AX1764" s="153"/>
      <c r="AY1764" s="153"/>
      <c r="AZ1764" s="153"/>
      <c r="BA1764" s="153"/>
      <c r="BB1764" s="153"/>
      <c r="BC1764" s="153"/>
      <c r="BD1764" s="153"/>
      <c r="BE1764" s="153"/>
      <c r="BF1764" s="153"/>
      <c r="BG1764" s="223">
        <f t="shared" si="718"/>
        <v>120</v>
      </c>
      <c r="BH1764" s="224">
        <f t="shared" si="706"/>
        <v>2</v>
      </c>
      <c r="BI1764" s="225">
        <f t="shared" si="724"/>
        <v>0</v>
      </c>
      <c r="BJ1764" s="225">
        <f t="shared" si="725"/>
        <v>0</v>
      </c>
      <c r="BK1764" s="226">
        <f t="shared" si="726"/>
        <v>0</v>
      </c>
      <c r="BL1764" s="226">
        <f t="shared" si="727"/>
        <v>0</v>
      </c>
      <c r="BM1764" s="226">
        <f t="shared" si="711"/>
        <v>0</v>
      </c>
      <c r="BN1764" s="237">
        <f t="shared" si="720"/>
        <v>2</v>
      </c>
      <c r="BO1764" s="237">
        <f t="shared" si="721"/>
        <v>0</v>
      </c>
      <c r="BP1764" s="237">
        <f t="shared" si="722"/>
        <v>0</v>
      </c>
      <c r="BQ1764" s="238">
        <f t="shared" si="723"/>
        <v>0</v>
      </c>
      <c r="BR1764" s="140"/>
      <c r="BS1764" s="140"/>
      <c r="BT1764" s="140"/>
      <c r="BU1764" s="141"/>
      <c r="BV1764" s="140"/>
      <c r="BW1764" s="153">
        <f t="shared" si="716"/>
        <v>0</v>
      </c>
    </row>
    <row r="1765" s="129" customFormat="1" spans="1:75">
      <c r="A1765" s="170">
        <v>1819</v>
      </c>
      <c r="B1765" s="171">
        <v>46078</v>
      </c>
      <c r="C1765" s="153" t="s">
        <v>97</v>
      </c>
      <c r="D1765" s="130" t="str">
        <f t="shared" si="717"/>
        <v>CG</v>
      </c>
      <c r="E1765" s="172" t="s">
        <v>118</v>
      </c>
      <c r="F1765" s="172" t="s">
        <v>111</v>
      </c>
      <c r="G1765" s="173" t="s">
        <v>190</v>
      </c>
      <c r="H1765" s="173" t="s">
        <v>116</v>
      </c>
      <c r="I1765" s="173"/>
      <c r="J1765" s="105">
        <v>100184.3</v>
      </c>
      <c r="K1765" s="197" t="str">
        <f>VLOOKUP(J1765,'[3]Item List (3)'!A$1:B$110000,2,FALSE)</f>
        <v>IR.IR 25X30X100 Eccentric</v>
      </c>
      <c r="L1765" s="105"/>
      <c r="M1765" s="198" t="str">
        <f>IF((LEFT(J1765))="2",$L$2,$J$2)</f>
        <v>IR</v>
      </c>
      <c r="N1765" s="153"/>
      <c r="O1765" s="199" t="str">
        <f t="shared" si="703"/>
        <v/>
      </c>
      <c r="P1765" s="153">
        <v>1</v>
      </c>
      <c r="Q1765" s="153">
        <v>354</v>
      </c>
      <c r="R1765" s="153"/>
      <c r="S1765" s="153"/>
      <c r="T1765" s="153"/>
      <c r="U1765" s="209">
        <f t="shared" si="719"/>
        <v>354</v>
      </c>
      <c r="V1765" s="153">
        <v>60</v>
      </c>
      <c r="W1765" s="153">
        <v>120</v>
      </c>
      <c r="X1765" s="153"/>
      <c r="Y1765" s="153"/>
      <c r="Z1765" s="153"/>
      <c r="AA1765" s="153"/>
      <c r="AB1765" s="153"/>
      <c r="AC1765" s="153"/>
      <c r="AD1765" s="153"/>
      <c r="AE1765" s="153"/>
      <c r="AF1765" s="153"/>
      <c r="AG1765" s="153"/>
      <c r="AH1765" s="153"/>
      <c r="AI1765" s="153"/>
      <c r="AJ1765" s="153"/>
      <c r="AK1765" s="153"/>
      <c r="AL1765" s="153"/>
      <c r="AM1765" s="153"/>
      <c r="AN1765" s="153"/>
      <c r="AO1765" s="153"/>
      <c r="AP1765" s="153"/>
      <c r="AQ1765" s="153">
        <v>60</v>
      </c>
      <c r="AR1765" s="153">
        <v>120</v>
      </c>
      <c r="AS1765" s="153"/>
      <c r="AT1765" s="153"/>
      <c r="AU1765" s="153"/>
      <c r="AV1765" s="153"/>
      <c r="AW1765" s="153"/>
      <c r="AX1765" s="153"/>
      <c r="AY1765" s="153"/>
      <c r="AZ1765" s="153"/>
      <c r="BA1765" s="153"/>
      <c r="BB1765" s="153"/>
      <c r="BC1765" s="153"/>
      <c r="BD1765" s="153"/>
      <c r="BE1765" s="153"/>
      <c r="BF1765" s="153"/>
      <c r="BG1765" s="223">
        <f t="shared" si="718"/>
        <v>360</v>
      </c>
      <c r="BH1765" s="224">
        <f t="shared" si="706"/>
        <v>6</v>
      </c>
      <c r="BI1765" s="225">
        <f t="shared" si="724"/>
        <v>1</v>
      </c>
      <c r="BJ1765" s="225">
        <f t="shared" si="725"/>
        <v>16.6666666666667</v>
      </c>
      <c r="BK1765" s="226">
        <f t="shared" si="726"/>
        <v>0</v>
      </c>
      <c r="BL1765" s="226">
        <f t="shared" si="727"/>
        <v>100</v>
      </c>
      <c r="BM1765" s="226">
        <f t="shared" si="711"/>
        <v>0</v>
      </c>
      <c r="BN1765" s="237">
        <f t="shared" si="720"/>
        <v>2</v>
      </c>
      <c r="BO1765" s="237">
        <f t="shared" si="721"/>
        <v>0</v>
      </c>
      <c r="BP1765" s="237">
        <f t="shared" si="722"/>
        <v>3</v>
      </c>
      <c r="BQ1765" s="238">
        <f t="shared" si="723"/>
        <v>0</v>
      </c>
      <c r="BR1765" s="140"/>
      <c r="BS1765" s="140"/>
      <c r="BT1765" s="140"/>
      <c r="BU1765" s="141"/>
      <c r="BV1765" s="140"/>
      <c r="BW1765" s="153">
        <f t="shared" si="716"/>
        <v>354</v>
      </c>
    </row>
    <row r="1766" s="129" customFormat="1" spans="1:75">
      <c r="A1766" s="170">
        <v>1820</v>
      </c>
      <c r="B1766" s="171">
        <v>46078</v>
      </c>
      <c r="C1766" s="153" t="s">
        <v>97</v>
      </c>
      <c r="D1766" s="130" t="str">
        <f t="shared" si="717"/>
        <v>CG</v>
      </c>
      <c r="E1766" s="172" t="s">
        <v>118</v>
      </c>
      <c r="F1766" s="172"/>
      <c r="G1766" s="173" t="s">
        <v>190</v>
      </c>
      <c r="H1766" s="173" t="s">
        <v>116</v>
      </c>
      <c r="I1766" s="173"/>
      <c r="J1766" s="105">
        <v>200609.2</v>
      </c>
      <c r="K1766" s="197" t="str">
        <f>VLOOKUP(J1766,'[3]Item List (3)'!A$1:B$110000,2,FALSE)</f>
        <v>NF.OR 311 </v>
      </c>
      <c r="L1766" s="105"/>
      <c r="M1766" s="198" t="str">
        <f>IF((LEFT(J1766))="2",$L$2,$J$2)</f>
        <v>OR</v>
      </c>
      <c r="N1766" s="153"/>
      <c r="O1766" s="199" t="str">
        <f t="shared" si="703"/>
        <v/>
      </c>
      <c r="P1766" s="153">
        <v>1</v>
      </c>
      <c r="Q1766" s="153"/>
      <c r="R1766" s="153"/>
      <c r="S1766" s="153"/>
      <c r="T1766" s="153"/>
      <c r="U1766" s="209">
        <f t="shared" si="719"/>
        <v>0</v>
      </c>
      <c r="V1766" s="153"/>
      <c r="W1766" s="153">
        <v>120</v>
      </c>
      <c r="X1766" s="153"/>
      <c r="Y1766" s="153"/>
      <c r="Z1766" s="153"/>
      <c r="AA1766" s="153"/>
      <c r="AB1766" s="153"/>
      <c r="AC1766" s="153"/>
      <c r="AD1766" s="153"/>
      <c r="AE1766" s="153"/>
      <c r="AF1766" s="153"/>
      <c r="AG1766" s="153"/>
      <c r="AH1766" s="153"/>
      <c r="AI1766" s="153"/>
      <c r="AJ1766" s="153"/>
      <c r="AK1766" s="153"/>
      <c r="AL1766" s="153"/>
      <c r="AM1766" s="153"/>
      <c r="AN1766" s="153"/>
      <c r="AO1766" s="153"/>
      <c r="AP1766" s="153"/>
      <c r="AQ1766" s="153"/>
      <c r="AR1766" s="153"/>
      <c r="AS1766" s="153"/>
      <c r="AT1766" s="153"/>
      <c r="AU1766" s="153"/>
      <c r="AV1766" s="153"/>
      <c r="AW1766" s="153"/>
      <c r="AX1766" s="153"/>
      <c r="AY1766" s="153"/>
      <c r="AZ1766" s="153"/>
      <c r="BA1766" s="153"/>
      <c r="BB1766" s="153"/>
      <c r="BC1766" s="153"/>
      <c r="BD1766" s="153"/>
      <c r="BE1766" s="153"/>
      <c r="BF1766" s="153"/>
      <c r="BG1766" s="223">
        <f t="shared" si="718"/>
        <v>120</v>
      </c>
      <c r="BH1766" s="224">
        <f t="shared" si="706"/>
        <v>2</v>
      </c>
      <c r="BI1766" s="225">
        <f t="shared" si="724"/>
        <v>0</v>
      </c>
      <c r="BJ1766" s="225">
        <f t="shared" si="725"/>
        <v>0</v>
      </c>
      <c r="BK1766" s="226">
        <f t="shared" si="726"/>
        <v>0</v>
      </c>
      <c r="BL1766" s="226">
        <f t="shared" si="727"/>
        <v>0</v>
      </c>
      <c r="BM1766" s="226">
        <f t="shared" si="711"/>
        <v>0</v>
      </c>
      <c r="BN1766" s="237">
        <f t="shared" si="720"/>
        <v>2</v>
      </c>
      <c r="BO1766" s="237">
        <f t="shared" si="721"/>
        <v>0</v>
      </c>
      <c r="BP1766" s="237">
        <f t="shared" si="722"/>
        <v>0</v>
      </c>
      <c r="BQ1766" s="238">
        <f t="shared" si="723"/>
        <v>0</v>
      </c>
      <c r="BR1766" s="140"/>
      <c r="BS1766" s="140"/>
      <c r="BT1766" s="140"/>
      <c r="BU1766" s="141"/>
      <c r="BV1766" s="140"/>
      <c r="BW1766" s="153">
        <f t="shared" si="716"/>
        <v>0</v>
      </c>
    </row>
    <row r="1767" s="129" customFormat="1" spans="1:75">
      <c r="A1767" s="170">
        <v>1821</v>
      </c>
      <c r="B1767" s="171">
        <v>46078</v>
      </c>
      <c r="C1767" s="153" t="s">
        <v>99</v>
      </c>
      <c r="D1767" s="130" t="str">
        <f t="shared" si="717"/>
        <v>CG</v>
      </c>
      <c r="E1767" s="172" t="s">
        <v>118</v>
      </c>
      <c r="F1767" s="172" t="s">
        <v>111</v>
      </c>
      <c r="G1767" s="173" t="s">
        <v>190</v>
      </c>
      <c r="H1767" s="173" t="s">
        <v>191</v>
      </c>
      <c r="I1767" s="173" t="s">
        <v>182</v>
      </c>
      <c r="J1767" s="105">
        <v>200609.2</v>
      </c>
      <c r="K1767" s="197" t="str">
        <f>VLOOKUP(J1767,'[3]Item List (3)'!A$1:B$110000,2,FALSE)</f>
        <v>NF.OR 311 </v>
      </c>
      <c r="L1767" s="105"/>
      <c r="M1767" s="198" t="str">
        <f>IF((LEFT(J1767))="2",$L$2,$J$2)</f>
        <v>OR</v>
      </c>
      <c r="N1767" s="153"/>
      <c r="O1767" s="199" t="str">
        <f t="shared" si="703"/>
        <v/>
      </c>
      <c r="P1767" s="153">
        <v>1</v>
      </c>
      <c r="Q1767" s="153">
        <v>1161</v>
      </c>
      <c r="R1767" s="153"/>
      <c r="S1767" s="153"/>
      <c r="T1767" s="153"/>
      <c r="U1767" s="209">
        <f t="shared" si="719"/>
        <v>1161</v>
      </c>
      <c r="V1767" s="153">
        <v>150</v>
      </c>
      <c r="W1767" s="153"/>
      <c r="X1767" s="153"/>
      <c r="Y1767" s="153"/>
      <c r="Z1767" s="153"/>
      <c r="AA1767" s="153"/>
      <c r="AB1767" s="153"/>
      <c r="AC1767" s="153"/>
      <c r="AD1767" s="153"/>
      <c r="AE1767" s="153"/>
      <c r="AF1767" s="153"/>
      <c r="AG1767" s="153"/>
      <c r="AH1767" s="153"/>
      <c r="AI1767" s="153"/>
      <c r="AJ1767" s="153"/>
      <c r="AK1767" s="153"/>
      <c r="AL1767" s="153"/>
      <c r="AM1767" s="153"/>
      <c r="AN1767" s="153"/>
      <c r="AO1767" s="153"/>
      <c r="AP1767" s="153"/>
      <c r="AQ1767" s="153">
        <v>30</v>
      </c>
      <c r="AR1767" s="153">
        <v>300</v>
      </c>
      <c r="AS1767" s="153"/>
      <c r="AT1767" s="153"/>
      <c r="AU1767" s="153"/>
      <c r="AV1767" s="153"/>
      <c r="AW1767" s="153"/>
      <c r="AX1767" s="153"/>
      <c r="AY1767" s="153"/>
      <c r="AZ1767" s="153"/>
      <c r="BA1767" s="153"/>
      <c r="BB1767" s="153"/>
      <c r="BC1767" s="153"/>
      <c r="BD1767" s="153"/>
      <c r="BE1767" s="153"/>
      <c r="BF1767" s="153"/>
      <c r="BG1767" s="223">
        <f t="shared" si="718"/>
        <v>480</v>
      </c>
      <c r="BH1767" s="224">
        <f t="shared" si="706"/>
        <v>8</v>
      </c>
      <c r="BI1767" s="225">
        <f t="shared" si="724"/>
        <v>2.5</v>
      </c>
      <c r="BJ1767" s="225">
        <f t="shared" si="725"/>
        <v>31.25</v>
      </c>
      <c r="BK1767" s="226">
        <f t="shared" si="726"/>
        <v>0</v>
      </c>
      <c r="BL1767" s="226">
        <f t="shared" si="727"/>
        <v>100</v>
      </c>
      <c r="BM1767" s="226">
        <f t="shared" si="711"/>
        <v>0</v>
      </c>
      <c r="BN1767" s="237">
        <f t="shared" si="720"/>
        <v>0</v>
      </c>
      <c r="BO1767" s="237">
        <f t="shared" si="721"/>
        <v>0</v>
      </c>
      <c r="BP1767" s="237">
        <f t="shared" si="722"/>
        <v>5.5</v>
      </c>
      <c r="BQ1767" s="238">
        <f t="shared" si="723"/>
        <v>0</v>
      </c>
      <c r="BR1767" s="140"/>
      <c r="BS1767" s="140"/>
      <c r="BT1767" s="140"/>
      <c r="BU1767" s="141"/>
      <c r="BV1767" s="140"/>
      <c r="BW1767" s="153">
        <f t="shared" si="716"/>
        <v>1161</v>
      </c>
    </row>
    <row r="1768" s="129" customFormat="1" spans="1:75">
      <c r="A1768" s="170">
        <v>1822</v>
      </c>
      <c r="B1768" s="171">
        <v>46078</v>
      </c>
      <c r="C1768" s="153" t="s">
        <v>97</v>
      </c>
      <c r="D1768" s="130" t="str">
        <f t="shared" si="717"/>
        <v>CG</v>
      </c>
      <c r="E1768" s="172" t="s">
        <v>119</v>
      </c>
      <c r="F1768" s="172"/>
      <c r="G1768" s="173"/>
      <c r="H1768" s="173"/>
      <c r="I1768" s="173"/>
      <c r="J1768" s="105"/>
      <c r="K1768" s="197" t="e">
        <f>VLOOKUP(J1768,'[3]Item List (3)'!A$1:B$110000,2,FALSE)</f>
        <v>#N/A</v>
      </c>
      <c r="L1768" s="105"/>
      <c r="M1768" s="198" t="str">
        <f>IF((LEFT(J1768))="2",$L$2,$J$2)</f>
        <v>IR</v>
      </c>
      <c r="N1768" s="153"/>
      <c r="O1768" s="199" t="str">
        <f t="shared" si="703"/>
        <v/>
      </c>
      <c r="P1768" s="153"/>
      <c r="Q1768" s="153"/>
      <c r="R1768" s="153"/>
      <c r="S1768" s="153"/>
      <c r="T1768" s="153"/>
      <c r="U1768" s="209">
        <f t="shared" si="719"/>
        <v>0</v>
      </c>
      <c r="V1768" s="153"/>
      <c r="W1768" s="153"/>
      <c r="X1768" s="153"/>
      <c r="Y1768" s="153"/>
      <c r="Z1768" s="153"/>
      <c r="AA1768" s="153"/>
      <c r="AB1768" s="153"/>
      <c r="AC1768" s="153"/>
      <c r="AD1768" s="153"/>
      <c r="AE1768" s="153"/>
      <c r="AF1768" s="153"/>
      <c r="AG1768" s="153"/>
      <c r="AH1768" s="153"/>
      <c r="AI1768" s="153"/>
      <c r="AJ1768" s="153"/>
      <c r="AK1768" s="153"/>
      <c r="AL1768" s="153"/>
      <c r="AM1768" s="153"/>
      <c r="AN1768" s="153"/>
      <c r="AO1768" s="153"/>
      <c r="AP1768" s="153"/>
      <c r="AQ1768" s="153"/>
      <c r="AR1768" s="153">
        <v>480</v>
      </c>
      <c r="AS1768" s="153"/>
      <c r="AT1768" s="153"/>
      <c r="AU1768" s="153"/>
      <c r="AV1768" s="153"/>
      <c r="AW1768" s="153"/>
      <c r="AX1768" s="153"/>
      <c r="AY1768" s="153"/>
      <c r="AZ1768" s="153"/>
      <c r="BA1768" s="153"/>
      <c r="BB1768" s="153"/>
      <c r="BC1768" s="153"/>
      <c r="BD1768" s="153"/>
      <c r="BE1768" s="153"/>
      <c r="BF1768" s="153"/>
      <c r="BG1768" s="223">
        <f t="shared" si="718"/>
        <v>480</v>
      </c>
      <c r="BH1768" s="224">
        <f t="shared" si="706"/>
        <v>8</v>
      </c>
      <c r="BI1768" s="225">
        <f t="shared" si="724"/>
        <v>0</v>
      </c>
      <c r="BJ1768" s="225">
        <f t="shared" si="725"/>
        <v>0</v>
      </c>
      <c r="BK1768" s="226">
        <f t="shared" si="726"/>
        <v>0</v>
      </c>
      <c r="BL1768" s="226">
        <f t="shared" si="727"/>
        <v>0</v>
      </c>
      <c r="BM1768" s="226">
        <f t="shared" si="711"/>
        <v>0</v>
      </c>
      <c r="BN1768" s="237">
        <f t="shared" si="720"/>
        <v>0</v>
      </c>
      <c r="BO1768" s="237">
        <f t="shared" si="721"/>
        <v>0</v>
      </c>
      <c r="BP1768" s="237">
        <f t="shared" si="722"/>
        <v>8</v>
      </c>
      <c r="BQ1768" s="238">
        <f t="shared" si="723"/>
        <v>0</v>
      </c>
      <c r="BR1768" s="140"/>
      <c r="BS1768" s="140"/>
      <c r="BT1768" s="140"/>
      <c r="BU1768" s="141"/>
      <c r="BV1768" s="140"/>
      <c r="BW1768" s="153">
        <f t="shared" si="716"/>
        <v>0</v>
      </c>
    </row>
    <row r="1769" s="129" customFormat="1" spans="1:75">
      <c r="A1769" s="170">
        <v>1823</v>
      </c>
      <c r="B1769" s="171">
        <v>46078</v>
      </c>
      <c r="C1769" s="153" t="s">
        <v>99</v>
      </c>
      <c r="D1769" s="130" t="str">
        <f t="shared" si="717"/>
        <v>CG</v>
      </c>
      <c r="E1769" s="172" t="s">
        <v>119</v>
      </c>
      <c r="F1769" s="172"/>
      <c r="G1769" s="173"/>
      <c r="H1769" s="173"/>
      <c r="I1769" s="173"/>
      <c r="J1769" s="105"/>
      <c r="K1769" s="197" t="e">
        <f>VLOOKUP(J1769,'[3]Item List (3)'!A$1:B$110000,2,FALSE)</f>
        <v>#N/A</v>
      </c>
      <c r="L1769" s="105"/>
      <c r="M1769" s="198" t="str">
        <f>IF((LEFT(J1769))="2",$L$2,$J$2)</f>
        <v>IR</v>
      </c>
      <c r="N1769" s="153"/>
      <c r="O1769" s="199" t="str">
        <f t="shared" si="703"/>
        <v/>
      </c>
      <c r="P1769" s="153"/>
      <c r="Q1769" s="153"/>
      <c r="R1769" s="153"/>
      <c r="S1769" s="153"/>
      <c r="T1769" s="153"/>
      <c r="U1769" s="209">
        <f t="shared" si="719"/>
        <v>0</v>
      </c>
      <c r="V1769" s="153"/>
      <c r="W1769" s="153"/>
      <c r="X1769" s="153"/>
      <c r="Y1769" s="153"/>
      <c r="Z1769" s="153"/>
      <c r="AA1769" s="153"/>
      <c r="AB1769" s="153"/>
      <c r="AC1769" s="153"/>
      <c r="AD1769" s="153"/>
      <c r="AE1769" s="153"/>
      <c r="AF1769" s="153"/>
      <c r="AG1769" s="153"/>
      <c r="AH1769" s="153"/>
      <c r="AI1769" s="153"/>
      <c r="AJ1769" s="153"/>
      <c r="AK1769" s="153"/>
      <c r="AL1769" s="153"/>
      <c r="AM1769" s="153"/>
      <c r="AN1769" s="153"/>
      <c r="AO1769" s="153"/>
      <c r="AP1769" s="153"/>
      <c r="AQ1769" s="153"/>
      <c r="AR1769" s="153">
        <v>480</v>
      </c>
      <c r="AS1769" s="153"/>
      <c r="AT1769" s="153"/>
      <c r="AU1769" s="153"/>
      <c r="AV1769" s="153"/>
      <c r="AW1769" s="153"/>
      <c r="AX1769" s="153"/>
      <c r="AY1769" s="153"/>
      <c r="AZ1769" s="153"/>
      <c r="BA1769" s="153"/>
      <c r="BB1769" s="153"/>
      <c r="BC1769" s="153"/>
      <c r="BD1769" s="153"/>
      <c r="BE1769" s="153"/>
      <c r="BF1769" s="153"/>
      <c r="BG1769" s="223">
        <f t="shared" si="718"/>
        <v>480</v>
      </c>
      <c r="BH1769" s="224">
        <f t="shared" si="706"/>
        <v>8</v>
      </c>
      <c r="BI1769" s="225">
        <f t="shared" si="724"/>
        <v>0</v>
      </c>
      <c r="BJ1769" s="225">
        <f t="shared" si="725"/>
        <v>0</v>
      </c>
      <c r="BK1769" s="226">
        <f t="shared" si="726"/>
        <v>0</v>
      </c>
      <c r="BL1769" s="226">
        <f t="shared" si="727"/>
        <v>0</v>
      </c>
      <c r="BM1769" s="226">
        <f t="shared" si="711"/>
        <v>0</v>
      </c>
      <c r="BN1769" s="237">
        <f t="shared" si="720"/>
        <v>0</v>
      </c>
      <c r="BO1769" s="237">
        <f t="shared" si="721"/>
        <v>0</v>
      </c>
      <c r="BP1769" s="237">
        <f t="shared" si="722"/>
        <v>8</v>
      </c>
      <c r="BQ1769" s="238">
        <f t="shared" si="723"/>
        <v>0</v>
      </c>
      <c r="BR1769" s="140"/>
      <c r="BS1769" s="140"/>
      <c r="BT1769" s="140"/>
      <c r="BU1769" s="141"/>
      <c r="BV1769" s="140"/>
      <c r="BW1769" s="153">
        <f t="shared" si="716"/>
        <v>0</v>
      </c>
    </row>
    <row r="1770" s="129" customFormat="1" spans="1:75">
      <c r="A1770" s="170">
        <v>1824</v>
      </c>
      <c r="B1770" s="171">
        <v>46078</v>
      </c>
      <c r="C1770" s="153" t="s">
        <v>97</v>
      </c>
      <c r="D1770" s="130" t="str">
        <f t="shared" si="717"/>
        <v>EG</v>
      </c>
      <c r="E1770" s="172" t="s">
        <v>120</v>
      </c>
      <c r="F1770" s="172" t="s">
        <v>140</v>
      </c>
      <c r="G1770" s="173" t="s">
        <v>186</v>
      </c>
      <c r="H1770" s="173"/>
      <c r="I1770" s="173"/>
      <c r="J1770" s="105">
        <v>102096</v>
      </c>
      <c r="K1770" s="197" t="e">
        <f>VLOOKUP(J1770,'[3]Item List (3)'!A$1:B$110000,2,FALSE)</f>
        <v>#N/A</v>
      </c>
      <c r="L1770" s="105">
        <v>250908012</v>
      </c>
      <c r="M1770" s="198" t="str">
        <f>IF((LEFT(J1770))="2",$L$2,$J$2)</f>
        <v>IR</v>
      </c>
      <c r="N1770" s="153">
        <v>30</v>
      </c>
      <c r="O1770" s="199">
        <f t="shared" ref="O1770:O1824" si="728">IFERROR(3600/N1770,"")</f>
        <v>120</v>
      </c>
      <c r="P1770" s="153">
        <v>1</v>
      </c>
      <c r="Q1770" s="153">
        <v>264</v>
      </c>
      <c r="R1770" s="153"/>
      <c r="S1770" s="153">
        <v>3</v>
      </c>
      <c r="T1770" s="153"/>
      <c r="U1770" s="209">
        <f t="shared" si="719"/>
        <v>267</v>
      </c>
      <c r="V1770" s="153">
        <v>165</v>
      </c>
      <c r="W1770" s="153"/>
      <c r="X1770" s="153"/>
      <c r="Y1770" s="153"/>
      <c r="Z1770" s="153"/>
      <c r="AA1770" s="153"/>
      <c r="AB1770" s="153"/>
      <c r="AC1770" s="153"/>
      <c r="AD1770" s="153"/>
      <c r="AE1770" s="153"/>
      <c r="AF1770" s="153"/>
      <c r="AG1770" s="153"/>
      <c r="AH1770" s="153"/>
      <c r="AI1770" s="153"/>
      <c r="AJ1770" s="153"/>
      <c r="AK1770" s="153"/>
      <c r="AL1770" s="153"/>
      <c r="AM1770" s="153"/>
      <c r="AN1770" s="153"/>
      <c r="AO1770" s="153">
        <v>30</v>
      </c>
      <c r="AP1770" s="153"/>
      <c r="AQ1770" s="153"/>
      <c r="AR1770" s="153"/>
      <c r="AS1770" s="153"/>
      <c r="AT1770" s="153"/>
      <c r="AU1770" s="153"/>
      <c r="AV1770" s="153"/>
      <c r="AW1770" s="153"/>
      <c r="AX1770" s="153"/>
      <c r="AY1770" s="153"/>
      <c r="AZ1770" s="153"/>
      <c r="BA1770" s="153"/>
      <c r="BB1770" s="153"/>
      <c r="BC1770" s="153"/>
      <c r="BD1770" s="153"/>
      <c r="BE1770" s="153"/>
      <c r="BF1770" s="153">
        <v>285</v>
      </c>
      <c r="BG1770" s="223">
        <f t="shared" si="718"/>
        <v>480</v>
      </c>
      <c r="BH1770" s="224">
        <f t="shared" ref="BH1770:BH1807" si="729">BG1770/60</f>
        <v>8</v>
      </c>
      <c r="BI1770" s="225">
        <f t="shared" si="724"/>
        <v>2.75</v>
      </c>
      <c r="BJ1770" s="225">
        <f t="shared" si="725"/>
        <v>34.375</v>
      </c>
      <c r="BK1770" s="226">
        <f t="shared" si="726"/>
        <v>80.9090909090909</v>
      </c>
      <c r="BL1770" s="226">
        <f t="shared" si="727"/>
        <v>98.876404494382</v>
      </c>
      <c r="BM1770" s="226">
        <f t="shared" ref="BM1770:BM1798" si="730">IFERROR((((BJ1770*BK1770*BL1770)/1000000)*100),0)</f>
        <v>27.5</v>
      </c>
      <c r="BN1770" s="237">
        <f t="shared" si="720"/>
        <v>4.75</v>
      </c>
      <c r="BO1770" s="237">
        <f t="shared" si="721"/>
        <v>390</v>
      </c>
      <c r="BP1770" s="237">
        <f t="shared" si="722"/>
        <v>0.5</v>
      </c>
      <c r="BQ1770" s="238">
        <f t="shared" si="723"/>
        <v>60</v>
      </c>
      <c r="BR1770" s="140"/>
      <c r="BS1770" s="140"/>
      <c r="BT1770" s="140"/>
      <c r="BU1770" s="141"/>
      <c r="BV1770" s="140"/>
      <c r="BW1770" s="153">
        <f t="shared" si="716"/>
        <v>264</v>
      </c>
    </row>
    <row r="1771" s="129" customFormat="1" spans="1:75">
      <c r="A1771" s="170">
        <v>1825</v>
      </c>
      <c r="B1771" s="171">
        <v>46078</v>
      </c>
      <c r="C1771" s="153" t="s">
        <v>99</v>
      </c>
      <c r="D1771" s="130" t="str">
        <f t="shared" si="717"/>
        <v>EG</v>
      </c>
      <c r="E1771" s="172" t="s">
        <v>120</v>
      </c>
      <c r="F1771" s="172"/>
      <c r="G1771" s="173"/>
      <c r="H1771" s="173"/>
      <c r="I1771" s="173"/>
      <c r="J1771" s="105"/>
      <c r="K1771" s="197" t="e">
        <f>VLOOKUP(J1771,'[3]Item List (3)'!A$1:B$110000,2,FALSE)</f>
        <v>#N/A</v>
      </c>
      <c r="L1771" s="105"/>
      <c r="M1771" s="198" t="str">
        <f>IF((LEFT(J1771))="2",$L$2,$J$2)</f>
        <v>IR</v>
      </c>
      <c r="N1771" s="153"/>
      <c r="O1771" s="199" t="str">
        <f t="shared" si="728"/>
        <v/>
      </c>
      <c r="P1771" s="153"/>
      <c r="Q1771" s="153"/>
      <c r="R1771" s="153"/>
      <c r="S1771" s="153"/>
      <c r="T1771" s="153"/>
      <c r="U1771" s="209">
        <f t="shared" si="719"/>
        <v>0</v>
      </c>
      <c r="V1771" s="153"/>
      <c r="W1771" s="153"/>
      <c r="X1771" s="153"/>
      <c r="Y1771" s="153"/>
      <c r="Z1771" s="153"/>
      <c r="AA1771" s="153"/>
      <c r="AB1771" s="153"/>
      <c r="AC1771" s="153"/>
      <c r="AD1771" s="153"/>
      <c r="AE1771" s="153"/>
      <c r="AF1771" s="153"/>
      <c r="AG1771" s="153"/>
      <c r="AH1771" s="153"/>
      <c r="AI1771" s="153"/>
      <c r="AJ1771" s="153"/>
      <c r="AK1771" s="153"/>
      <c r="AL1771" s="153"/>
      <c r="AM1771" s="153"/>
      <c r="AN1771" s="153"/>
      <c r="AO1771" s="153"/>
      <c r="AP1771" s="153"/>
      <c r="AQ1771" s="153"/>
      <c r="AR1771" s="153">
        <v>480</v>
      </c>
      <c r="AS1771" s="153"/>
      <c r="AT1771" s="153"/>
      <c r="AU1771" s="153"/>
      <c r="AV1771" s="153"/>
      <c r="AW1771" s="153"/>
      <c r="AX1771" s="153"/>
      <c r="AY1771" s="153"/>
      <c r="AZ1771" s="153"/>
      <c r="BA1771" s="153"/>
      <c r="BB1771" s="153"/>
      <c r="BC1771" s="153"/>
      <c r="BD1771" s="153"/>
      <c r="BE1771" s="153"/>
      <c r="BF1771" s="153"/>
      <c r="BG1771" s="223">
        <f t="shared" si="718"/>
        <v>480</v>
      </c>
      <c r="BH1771" s="224">
        <f t="shared" si="729"/>
        <v>8</v>
      </c>
      <c r="BI1771" s="225">
        <f t="shared" si="724"/>
        <v>0</v>
      </c>
      <c r="BJ1771" s="225">
        <f t="shared" si="725"/>
        <v>0</v>
      </c>
      <c r="BK1771" s="226">
        <f t="shared" si="726"/>
        <v>0</v>
      </c>
      <c r="BL1771" s="226">
        <f t="shared" si="727"/>
        <v>0</v>
      </c>
      <c r="BM1771" s="226">
        <f t="shared" si="730"/>
        <v>0</v>
      </c>
      <c r="BN1771" s="237">
        <f t="shared" si="720"/>
        <v>0</v>
      </c>
      <c r="BO1771" s="237">
        <f t="shared" si="721"/>
        <v>0</v>
      </c>
      <c r="BP1771" s="237">
        <f t="shared" si="722"/>
        <v>8</v>
      </c>
      <c r="BQ1771" s="238">
        <f t="shared" si="723"/>
        <v>0</v>
      </c>
      <c r="BR1771" s="140"/>
      <c r="BS1771" s="140"/>
      <c r="BT1771" s="140"/>
      <c r="BU1771" s="141"/>
      <c r="BV1771" s="140"/>
      <c r="BW1771" s="153">
        <f t="shared" si="716"/>
        <v>0</v>
      </c>
    </row>
    <row r="1772" s="129" customFormat="1" spans="1:75">
      <c r="A1772" s="170">
        <v>1826</v>
      </c>
      <c r="B1772" s="171">
        <v>46078</v>
      </c>
      <c r="C1772" s="153" t="s">
        <v>97</v>
      </c>
      <c r="D1772" s="130" t="str">
        <f t="shared" si="717"/>
        <v>EG</v>
      </c>
      <c r="E1772" s="172" t="s">
        <v>121</v>
      </c>
      <c r="F1772" s="172" t="s">
        <v>122</v>
      </c>
      <c r="G1772" s="173" t="s">
        <v>123</v>
      </c>
      <c r="H1772" s="173"/>
      <c r="I1772" s="173"/>
      <c r="J1772" s="105">
        <v>208585.01</v>
      </c>
      <c r="K1772" s="197" t="str">
        <f>VLOOKUP(J1772,'[3]Item List (3)'!A$1:B$110000,2,FALSE)</f>
        <v>GS 81110</v>
      </c>
      <c r="L1772" s="105">
        <v>260112014</v>
      </c>
      <c r="M1772" s="198" t="str">
        <f>IF((LEFT(J1772))="2",$L$2,$J$2)</f>
        <v>OR</v>
      </c>
      <c r="N1772" s="153">
        <v>50</v>
      </c>
      <c r="O1772" s="199">
        <f t="shared" si="728"/>
        <v>72</v>
      </c>
      <c r="P1772" s="153">
        <v>1</v>
      </c>
      <c r="Q1772" s="153">
        <v>110</v>
      </c>
      <c r="R1772" s="153"/>
      <c r="S1772" s="153"/>
      <c r="T1772" s="153"/>
      <c r="U1772" s="209">
        <f t="shared" si="719"/>
        <v>110</v>
      </c>
      <c r="V1772" s="153">
        <v>120</v>
      </c>
      <c r="W1772" s="153"/>
      <c r="X1772" s="153"/>
      <c r="Y1772" s="153"/>
      <c r="Z1772" s="153"/>
      <c r="AA1772" s="153"/>
      <c r="AB1772" s="153"/>
      <c r="AC1772" s="153"/>
      <c r="AD1772" s="153"/>
      <c r="AE1772" s="153"/>
      <c r="AF1772" s="153"/>
      <c r="AG1772" s="153"/>
      <c r="AH1772" s="153"/>
      <c r="AI1772" s="153"/>
      <c r="AJ1772" s="153"/>
      <c r="AK1772" s="153"/>
      <c r="AL1772" s="153"/>
      <c r="AM1772" s="153"/>
      <c r="AN1772" s="153"/>
      <c r="AO1772" s="153"/>
      <c r="AP1772" s="153"/>
      <c r="AQ1772" s="153"/>
      <c r="AR1772" s="153">
        <v>360</v>
      </c>
      <c r="AS1772" s="153"/>
      <c r="AT1772" s="153"/>
      <c r="AU1772" s="153"/>
      <c r="AV1772" s="153"/>
      <c r="AW1772" s="153"/>
      <c r="AX1772" s="153"/>
      <c r="AY1772" s="153"/>
      <c r="AZ1772" s="153"/>
      <c r="BA1772" s="153"/>
      <c r="BB1772" s="153"/>
      <c r="BC1772" s="153"/>
      <c r="BD1772" s="153"/>
      <c r="BE1772" s="153"/>
      <c r="BF1772" s="153"/>
      <c r="BG1772" s="223">
        <f t="shared" si="718"/>
        <v>480</v>
      </c>
      <c r="BH1772" s="224">
        <f t="shared" si="729"/>
        <v>8</v>
      </c>
      <c r="BI1772" s="225">
        <f t="shared" si="724"/>
        <v>2</v>
      </c>
      <c r="BJ1772" s="225">
        <f t="shared" si="725"/>
        <v>25</v>
      </c>
      <c r="BK1772" s="226">
        <f t="shared" si="726"/>
        <v>76.3888888888889</v>
      </c>
      <c r="BL1772" s="226">
        <f t="shared" si="727"/>
        <v>100</v>
      </c>
      <c r="BM1772" s="226">
        <f t="shared" si="730"/>
        <v>19.0972222222222</v>
      </c>
      <c r="BN1772" s="237">
        <f t="shared" si="720"/>
        <v>0</v>
      </c>
      <c r="BO1772" s="237">
        <f t="shared" si="721"/>
        <v>576</v>
      </c>
      <c r="BP1772" s="237">
        <f t="shared" si="722"/>
        <v>6</v>
      </c>
      <c r="BQ1772" s="238">
        <f t="shared" si="723"/>
        <v>432</v>
      </c>
      <c r="BR1772" s="140"/>
      <c r="BS1772" s="140"/>
      <c r="BT1772" s="140"/>
      <c r="BU1772" s="141"/>
      <c r="BV1772" s="140"/>
      <c r="BW1772" s="153">
        <f t="shared" si="716"/>
        <v>110</v>
      </c>
    </row>
    <row r="1773" s="129" customFormat="1" spans="1:75">
      <c r="A1773" s="170">
        <v>1827</v>
      </c>
      <c r="B1773" s="171">
        <v>46078</v>
      </c>
      <c r="C1773" s="153" t="s">
        <v>99</v>
      </c>
      <c r="D1773" s="130" t="str">
        <f t="shared" si="717"/>
        <v>EG</v>
      </c>
      <c r="E1773" s="172" t="s">
        <v>121</v>
      </c>
      <c r="F1773" s="172" t="s">
        <v>122</v>
      </c>
      <c r="G1773" s="173" t="s">
        <v>157</v>
      </c>
      <c r="H1773" s="173"/>
      <c r="I1773" s="173"/>
      <c r="J1773" s="105">
        <v>208585.01</v>
      </c>
      <c r="K1773" s="197" t="str">
        <f>VLOOKUP(J1773,'[3]Item List (3)'!A$1:B$110000,2,FALSE)</f>
        <v>GS 81110</v>
      </c>
      <c r="L1773" s="105">
        <v>260112014</v>
      </c>
      <c r="M1773" s="198" t="str">
        <f>IF((LEFT(J1773))="2",$L$2,$J$2)</f>
        <v>OR</v>
      </c>
      <c r="N1773" s="153">
        <v>50</v>
      </c>
      <c r="O1773" s="199">
        <f t="shared" si="728"/>
        <v>72</v>
      </c>
      <c r="P1773" s="153">
        <v>1</v>
      </c>
      <c r="Q1773" s="153">
        <v>200</v>
      </c>
      <c r="R1773" s="153"/>
      <c r="S1773" s="153"/>
      <c r="T1773" s="153"/>
      <c r="U1773" s="209">
        <f t="shared" si="719"/>
        <v>200</v>
      </c>
      <c r="V1773" s="153">
        <v>180</v>
      </c>
      <c r="W1773" s="153"/>
      <c r="X1773" s="153"/>
      <c r="Y1773" s="153"/>
      <c r="Z1773" s="153"/>
      <c r="AA1773" s="153"/>
      <c r="AB1773" s="153"/>
      <c r="AC1773" s="153"/>
      <c r="AD1773" s="153"/>
      <c r="AE1773" s="153"/>
      <c r="AF1773" s="153"/>
      <c r="AG1773" s="153"/>
      <c r="AH1773" s="153"/>
      <c r="AI1773" s="153"/>
      <c r="AJ1773" s="153"/>
      <c r="AK1773" s="153"/>
      <c r="AL1773" s="153"/>
      <c r="AM1773" s="153"/>
      <c r="AN1773" s="153"/>
      <c r="AO1773" s="153"/>
      <c r="AP1773" s="153"/>
      <c r="AQ1773" s="153"/>
      <c r="AR1773" s="153">
        <v>300</v>
      </c>
      <c r="AS1773" s="153"/>
      <c r="AT1773" s="153"/>
      <c r="AU1773" s="153"/>
      <c r="AV1773" s="153"/>
      <c r="AW1773" s="153"/>
      <c r="AX1773" s="153"/>
      <c r="AY1773" s="153"/>
      <c r="AZ1773" s="153"/>
      <c r="BA1773" s="153"/>
      <c r="BB1773" s="153"/>
      <c r="BC1773" s="153"/>
      <c r="BD1773" s="153"/>
      <c r="BE1773" s="153"/>
      <c r="BF1773" s="153"/>
      <c r="BG1773" s="223">
        <f t="shared" si="718"/>
        <v>480</v>
      </c>
      <c r="BH1773" s="224">
        <f t="shared" si="729"/>
        <v>8</v>
      </c>
      <c r="BI1773" s="225">
        <f t="shared" si="724"/>
        <v>3</v>
      </c>
      <c r="BJ1773" s="225">
        <f t="shared" si="725"/>
        <v>37.5</v>
      </c>
      <c r="BK1773" s="226">
        <f t="shared" si="726"/>
        <v>92.5925925925926</v>
      </c>
      <c r="BL1773" s="226">
        <f t="shared" si="727"/>
        <v>100</v>
      </c>
      <c r="BM1773" s="226">
        <f t="shared" si="730"/>
        <v>34.7222222222222</v>
      </c>
      <c r="BN1773" s="237">
        <f t="shared" si="720"/>
        <v>0</v>
      </c>
      <c r="BO1773" s="237">
        <f t="shared" si="721"/>
        <v>576</v>
      </c>
      <c r="BP1773" s="237">
        <f t="shared" si="722"/>
        <v>5</v>
      </c>
      <c r="BQ1773" s="238">
        <f t="shared" si="723"/>
        <v>360</v>
      </c>
      <c r="BR1773" s="140"/>
      <c r="BS1773" s="140"/>
      <c r="BT1773" s="140"/>
      <c r="BU1773" s="141"/>
      <c r="BV1773" s="140"/>
      <c r="BW1773" s="153">
        <f t="shared" si="716"/>
        <v>200</v>
      </c>
    </row>
    <row r="1774" s="129" customFormat="1" spans="1:75">
      <c r="A1774" s="170">
        <v>1828</v>
      </c>
      <c r="B1774" s="171">
        <v>46078</v>
      </c>
      <c r="C1774" s="153" t="s">
        <v>97</v>
      </c>
      <c r="D1774" s="130" t="str">
        <f t="shared" si="717"/>
        <v>EG</v>
      </c>
      <c r="E1774" s="172" t="s">
        <v>125</v>
      </c>
      <c r="F1774" s="172" t="s">
        <v>122</v>
      </c>
      <c r="G1774" s="173" t="s">
        <v>126</v>
      </c>
      <c r="H1774" s="173"/>
      <c r="I1774" s="173"/>
      <c r="J1774" s="105">
        <v>208583</v>
      </c>
      <c r="K1774" s="197" t="str">
        <f>VLOOKUP(J1774,'[3]Item List (3)'!A$1:B$110000,2,FALSE)</f>
        <v>WS 81108 </v>
      </c>
      <c r="L1774" s="105">
        <v>260112013</v>
      </c>
      <c r="M1774" s="198" t="str">
        <f>IF((LEFT(J1774))="2",$L$2,$J$2)</f>
        <v>OR</v>
      </c>
      <c r="N1774" s="153">
        <v>40</v>
      </c>
      <c r="O1774" s="199">
        <f t="shared" si="728"/>
        <v>90</v>
      </c>
      <c r="P1774" s="153">
        <v>1</v>
      </c>
      <c r="Q1774" s="153">
        <v>201</v>
      </c>
      <c r="R1774" s="153">
        <v>7</v>
      </c>
      <c r="S1774" s="153">
        <v>2</v>
      </c>
      <c r="T1774" s="153"/>
      <c r="U1774" s="209">
        <f t="shared" si="719"/>
        <v>203</v>
      </c>
      <c r="V1774" s="153">
        <v>165</v>
      </c>
      <c r="W1774" s="153"/>
      <c r="X1774" s="153">
        <v>45</v>
      </c>
      <c r="Y1774" s="153"/>
      <c r="Z1774" s="153"/>
      <c r="AA1774" s="153"/>
      <c r="AB1774" s="153"/>
      <c r="AC1774" s="153"/>
      <c r="AD1774" s="153"/>
      <c r="AE1774" s="153"/>
      <c r="AF1774" s="153"/>
      <c r="AG1774" s="153"/>
      <c r="AH1774" s="153"/>
      <c r="AI1774" s="153"/>
      <c r="AJ1774" s="153"/>
      <c r="AK1774" s="153"/>
      <c r="AL1774" s="153"/>
      <c r="AM1774" s="153"/>
      <c r="AN1774" s="153"/>
      <c r="AO1774" s="153"/>
      <c r="AP1774" s="153"/>
      <c r="AQ1774" s="153"/>
      <c r="AR1774" s="153">
        <v>270</v>
      </c>
      <c r="AS1774" s="153"/>
      <c r="AT1774" s="153"/>
      <c r="AU1774" s="153"/>
      <c r="AV1774" s="153"/>
      <c r="AW1774" s="153"/>
      <c r="AX1774" s="153"/>
      <c r="AY1774" s="153"/>
      <c r="AZ1774" s="153"/>
      <c r="BA1774" s="153"/>
      <c r="BB1774" s="153"/>
      <c r="BC1774" s="153"/>
      <c r="BD1774" s="153"/>
      <c r="BE1774" s="153"/>
      <c r="BF1774" s="153"/>
      <c r="BG1774" s="223">
        <f t="shared" si="718"/>
        <v>480</v>
      </c>
      <c r="BH1774" s="224">
        <f t="shared" si="729"/>
        <v>8</v>
      </c>
      <c r="BI1774" s="225">
        <f t="shared" si="724"/>
        <v>2.75</v>
      </c>
      <c r="BJ1774" s="225">
        <f t="shared" si="725"/>
        <v>34.375</v>
      </c>
      <c r="BK1774" s="226">
        <f t="shared" si="726"/>
        <v>82.020202020202</v>
      </c>
      <c r="BL1774" s="226">
        <f t="shared" si="727"/>
        <v>95.5665024630542</v>
      </c>
      <c r="BM1774" s="226">
        <f t="shared" si="730"/>
        <v>26.9444444444444</v>
      </c>
      <c r="BN1774" s="237">
        <f t="shared" si="720"/>
        <v>0</v>
      </c>
      <c r="BO1774" s="237">
        <f t="shared" si="721"/>
        <v>720</v>
      </c>
      <c r="BP1774" s="237">
        <f t="shared" si="722"/>
        <v>5.25</v>
      </c>
      <c r="BQ1774" s="238">
        <f t="shared" si="723"/>
        <v>472.5</v>
      </c>
      <c r="BR1774" s="140"/>
      <c r="BS1774" s="140"/>
      <c r="BT1774" s="140"/>
      <c r="BU1774" s="141"/>
      <c r="BV1774" s="140"/>
      <c r="BW1774" s="153">
        <f t="shared" si="716"/>
        <v>201</v>
      </c>
    </row>
    <row r="1775" s="129" customFormat="1" spans="1:75">
      <c r="A1775" s="170">
        <v>1829</v>
      </c>
      <c r="B1775" s="171">
        <v>46078</v>
      </c>
      <c r="C1775" s="153" t="s">
        <v>99</v>
      </c>
      <c r="D1775" s="130" t="str">
        <f t="shared" si="717"/>
        <v>EG</v>
      </c>
      <c r="E1775" s="172" t="s">
        <v>125</v>
      </c>
      <c r="F1775" s="172" t="s">
        <v>122</v>
      </c>
      <c r="G1775" s="173" t="s">
        <v>126</v>
      </c>
      <c r="H1775" s="173" t="s">
        <v>123</v>
      </c>
      <c r="I1775" s="173"/>
      <c r="J1775" s="105">
        <v>208583</v>
      </c>
      <c r="K1775" s="197" t="str">
        <f>VLOOKUP(J1775,'[3]Item List (3)'!A$1:B$110000,2,FALSE)</f>
        <v>WS 81108 </v>
      </c>
      <c r="L1775" s="105">
        <v>260112013</v>
      </c>
      <c r="M1775" s="198" t="str">
        <f>IF((LEFT(J1775))="2",$L$2,$J$2)</f>
        <v>OR</v>
      </c>
      <c r="N1775" s="153">
        <v>40</v>
      </c>
      <c r="O1775" s="199">
        <f t="shared" si="728"/>
        <v>90</v>
      </c>
      <c r="P1775" s="153">
        <v>1</v>
      </c>
      <c r="Q1775" s="153">
        <v>408</v>
      </c>
      <c r="R1775" s="153"/>
      <c r="S1775" s="153">
        <v>3</v>
      </c>
      <c r="T1775" s="153"/>
      <c r="U1775" s="209">
        <f t="shared" si="719"/>
        <v>411</v>
      </c>
      <c r="V1775" s="153">
        <v>350</v>
      </c>
      <c r="W1775" s="153"/>
      <c r="X1775" s="153"/>
      <c r="Y1775" s="153"/>
      <c r="Z1775" s="153">
        <v>10</v>
      </c>
      <c r="AA1775" s="153"/>
      <c r="AB1775" s="153"/>
      <c r="AC1775" s="153"/>
      <c r="AD1775" s="153"/>
      <c r="AE1775" s="153"/>
      <c r="AF1775" s="153"/>
      <c r="AG1775" s="153"/>
      <c r="AH1775" s="153"/>
      <c r="AI1775" s="153"/>
      <c r="AJ1775" s="153"/>
      <c r="AK1775" s="153"/>
      <c r="AL1775" s="153"/>
      <c r="AM1775" s="153"/>
      <c r="AN1775" s="153"/>
      <c r="AO1775" s="153"/>
      <c r="AP1775" s="153"/>
      <c r="AQ1775" s="153"/>
      <c r="AR1775" s="153">
        <v>120</v>
      </c>
      <c r="AS1775" s="153"/>
      <c r="AT1775" s="153"/>
      <c r="AU1775" s="153"/>
      <c r="AV1775" s="153"/>
      <c r="AW1775" s="153"/>
      <c r="AX1775" s="153"/>
      <c r="AY1775" s="153"/>
      <c r="AZ1775" s="153"/>
      <c r="BA1775" s="153"/>
      <c r="BB1775" s="153"/>
      <c r="BC1775" s="153"/>
      <c r="BD1775" s="153"/>
      <c r="BE1775" s="153"/>
      <c r="BF1775" s="153"/>
      <c r="BG1775" s="223">
        <f t="shared" si="718"/>
        <v>480</v>
      </c>
      <c r="BH1775" s="224">
        <f t="shared" si="729"/>
        <v>8</v>
      </c>
      <c r="BI1775" s="225">
        <f t="shared" si="724"/>
        <v>5.83333333333333</v>
      </c>
      <c r="BJ1775" s="225">
        <f t="shared" si="725"/>
        <v>72.9166666666667</v>
      </c>
      <c r="BK1775" s="226">
        <f t="shared" si="726"/>
        <v>78.2857142857143</v>
      </c>
      <c r="BL1775" s="226">
        <f t="shared" si="727"/>
        <v>99.2700729927007</v>
      </c>
      <c r="BM1775" s="226">
        <f t="shared" si="730"/>
        <v>56.6666666666667</v>
      </c>
      <c r="BN1775" s="237">
        <f t="shared" si="720"/>
        <v>0</v>
      </c>
      <c r="BO1775" s="237">
        <f t="shared" si="721"/>
        <v>720</v>
      </c>
      <c r="BP1775" s="237">
        <f t="shared" si="722"/>
        <v>2.16666666666667</v>
      </c>
      <c r="BQ1775" s="238">
        <f t="shared" si="723"/>
        <v>195</v>
      </c>
      <c r="BR1775" s="140"/>
      <c r="BS1775" s="140"/>
      <c r="BT1775" s="140"/>
      <c r="BU1775" s="141"/>
      <c r="BV1775" s="140"/>
      <c r="BW1775" s="153">
        <f t="shared" si="716"/>
        <v>408</v>
      </c>
    </row>
    <row r="1776" s="129" customFormat="1" spans="1:75">
      <c r="A1776" s="170">
        <v>1830</v>
      </c>
      <c r="B1776" s="171">
        <v>46078</v>
      </c>
      <c r="C1776" s="153" t="s">
        <v>97</v>
      </c>
      <c r="D1776" s="130" t="str">
        <f t="shared" si="717"/>
        <v>EG</v>
      </c>
      <c r="E1776" s="172" t="s">
        <v>128</v>
      </c>
      <c r="F1776" s="172" t="s">
        <v>129</v>
      </c>
      <c r="G1776" s="173" t="s">
        <v>162</v>
      </c>
      <c r="H1776" s="173"/>
      <c r="I1776" s="173"/>
      <c r="J1776" s="105">
        <v>104293</v>
      </c>
      <c r="K1776" s="197" t="str">
        <f>VLOOKUP(J1776,'[3]Item List (3)'!A$1:B$110000,2,FALSE)</f>
        <v>IR.210 YY2 </v>
      </c>
      <c r="L1776" s="105">
        <v>260205005</v>
      </c>
      <c r="M1776" s="198" t="str">
        <f>IF((LEFT(J1776))="2",$L$2,$J$2)</f>
        <v>IR</v>
      </c>
      <c r="N1776" s="153">
        <v>20</v>
      </c>
      <c r="O1776" s="199">
        <f t="shared" si="728"/>
        <v>180</v>
      </c>
      <c r="P1776" s="153">
        <v>1</v>
      </c>
      <c r="Q1776" s="153">
        <v>1241</v>
      </c>
      <c r="R1776" s="153">
        <v>15</v>
      </c>
      <c r="S1776" s="153"/>
      <c r="T1776" s="153"/>
      <c r="U1776" s="209">
        <f t="shared" si="719"/>
        <v>1241</v>
      </c>
      <c r="V1776" s="153">
        <v>455</v>
      </c>
      <c r="W1776" s="153"/>
      <c r="X1776" s="153"/>
      <c r="Y1776" s="153"/>
      <c r="Z1776" s="153"/>
      <c r="AA1776" s="153"/>
      <c r="AB1776" s="153"/>
      <c r="AC1776" s="153">
        <v>25</v>
      </c>
      <c r="AD1776" s="153"/>
      <c r="AE1776" s="153"/>
      <c r="AF1776" s="153"/>
      <c r="AG1776" s="153"/>
      <c r="AH1776" s="153"/>
      <c r="AI1776" s="153"/>
      <c r="AJ1776" s="153"/>
      <c r="AK1776" s="153"/>
      <c r="AL1776" s="153"/>
      <c r="AM1776" s="153"/>
      <c r="AN1776" s="153"/>
      <c r="AO1776" s="153"/>
      <c r="AP1776" s="153"/>
      <c r="AQ1776" s="153"/>
      <c r="AR1776" s="153"/>
      <c r="AS1776" s="153"/>
      <c r="AT1776" s="153"/>
      <c r="AU1776" s="153"/>
      <c r="AV1776" s="153"/>
      <c r="AW1776" s="153"/>
      <c r="AX1776" s="153"/>
      <c r="AY1776" s="153"/>
      <c r="AZ1776" s="153"/>
      <c r="BA1776" s="153"/>
      <c r="BB1776" s="153"/>
      <c r="BC1776" s="153"/>
      <c r="BD1776" s="153"/>
      <c r="BE1776" s="153"/>
      <c r="BF1776" s="153"/>
      <c r="BG1776" s="223">
        <f t="shared" si="718"/>
        <v>480</v>
      </c>
      <c r="BH1776" s="224">
        <f t="shared" si="729"/>
        <v>8</v>
      </c>
      <c r="BI1776" s="225">
        <f t="shared" si="724"/>
        <v>7.58333333333333</v>
      </c>
      <c r="BJ1776" s="225">
        <f t="shared" si="725"/>
        <v>94.7916666666667</v>
      </c>
      <c r="BK1776" s="226">
        <f t="shared" si="726"/>
        <v>90.9157509157509</v>
      </c>
      <c r="BL1776" s="226">
        <f t="shared" si="727"/>
        <v>98.7912973408541</v>
      </c>
      <c r="BM1776" s="226">
        <f t="shared" si="730"/>
        <v>85.1388888888889</v>
      </c>
      <c r="BN1776" s="237">
        <f t="shared" si="720"/>
        <v>0</v>
      </c>
      <c r="BO1776" s="237">
        <f t="shared" si="721"/>
        <v>1440</v>
      </c>
      <c r="BP1776" s="237">
        <f t="shared" si="722"/>
        <v>0.416666666666667</v>
      </c>
      <c r="BQ1776" s="238">
        <f t="shared" si="723"/>
        <v>75</v>
      </c>
      <c r="BR1776" s="140"/>
      <c r="BS1776" s="140"/>
      <c r="BT1776" s="140"/>
      <c r="BU1776" s="141"/>
      <c r="BV1776" s="140"/>
      <c r="BW1776" s="153">
        <f t="shared" si="716"/>
        <v>1241</v>
      </c>
    </row>
    <row r="1777" s="129" customFormat="1" spans="1:75">
      <c r="A1777" s="170">
        <v>1831</v>
      </c>
      <c r="B1777" s="171">
        <v>46078</v>
      </c>
      <c r="C1777" s="153" t="s">
        <v>99</v>
      </c>
      <c r="D1777" s="130" t="str">
        <f t="shared" si="717"/>
        <v>EG</v>
      </c>
      <c r="E1777" s="172" t="s">
        <v>128</v>
      </c>
      <c r="F1777" s="172" t="s">
        <v>129</v>
      </c>
      <c r="G1777" s="173" t="s">
        <v>228</v>
      </c>
      <c r="H1777" s="173"/>
      <c r="I1777" s="173"/>
      <c r="J1777" s="105">
        <v>104293</v>
      </c>
      <c r="K1777" s="197" t="str">
        <f>VLOOKUP(J1777,'[3]Item List (3)'!A$1:B$110000,2,FALSE)</f>
        <v>IR.210 YY2 </v>
      </c>
      <c r="L1777" s="105">
        <v>260205005</v>
      </c>
      <c r="M1777" s="198" t="str">
        <f>IF((LEFT(J1777))="2",$L$2,$J$2)</f>
        <v>IR</v>
      </c>
      <c r="N1777" s="153">
        <v>20</v>
      </c>
      <c r="O1777" s="199">
        <f t="shared" si="728"/>
        <v>180</v>
      </c>
      <c r="P1777" s="153">
        <v>1</v>
      </c>
      <c r="Q1777" s="153">
        <v>1412</v>
      </c>
      <c r="R1777" s="153"/>
      <c r="S1777" s="153"/>
      <c r="T1777" s="153"/>
      <c r="U1777" s="209">
        <f t="shared" si="719"/>
        <v>1412</v>
      </c>
      <c r="V1777" s="153">
        <v>480</v>
      </c>
      <c r="W1777" s="153"/>
      <c r="X1777" s="153"/>
      <c r="Y1777" s="153"/>
      <c r="Z1777" s="153"/>
      <c r="AA1777" s="153"/>
      <c r="AB1777" s="153"/>
      <c r="AC1777" s="153"/>
      <c r="AD1777" s="153"/>
      <c r="AE1777" s="153"/>
      <c r="AF1777" s="153"/>
      <c r="AG1777" s="153"/>
      <c r="AH1777" s="153"/>
      <c r="AI1777" s="153"/>
      <c r="AJ1777" s="153"/>
      <c r="AK1777" s="153"/>
      <c r="AL1777" s="153"/>
      <c r="AM1777" s="153"/>
      <c r="AN1777" s="153"/>
      <c r="AO1777" s="153"/>
      <c r="AP1777" s="153"/>
      <c r="AQ1777" s="153"/>
      <c r="AR1777" s="153"/>
      <c r="AS1777" s="153"/>
      <c r="AT1777" s="153"/>
      <c r="AU1777" s="153"/>
      <c r="AV1777" s="153"/>
      <c r="AW1777" s="153"/>
      <c r="AX1777" s="153"/>
      <c r="AY1777" s="153"/>
      <c r="AZ1777" s="153"/>
      <c r="BA1777" s="153"/>
      <c r="BB1777" s="153"/>
      <c r="BC1777" s="153"/>
      <c r="BD1777" s="153"/>
      <c r="BE1777" s="153"/>
      <c r="BF1777" s="153"/>
      <c r="BG1777" s="223">
        <f t="shared" si="718"/>
        <v>480</v>
      </c>
      <c r="BH1777" s="224">
        <f t="shared" si="729"/>
        <v>8</v>
      </c>
      <c r="BI1777" s="225">
        <f t="shared" si="724"/>
        <v>8</v>
      </c>
      <c r="BJ1777" s="225">
        <f t="shared" si="725"/>
        <v>100</v>
      </c>
      <c r="BK1777" s="226">
        <f t="shared" si="726"/>
        <v>98.0555555555556</v>
      </c>
      <c r="BL1777" s="226">
        <f t="shared" si="727"/>
        <v>100</v>
      </c>
      <c r="BM1777" s="226">
        <f t="shared" si="730"/>
        <v>98.0555555555556</v>
      </c>
      <c r="BN1777" s="237">
        <f t="shared" si="720"/>
        <v>0</v>
      </c>
      <c r="BO1777" s="237">
        <f t="shared" si="721"/>
        <v>1440</v>
      </c>
      <c r="BP1777" s="237">
        <f t="shared" si="722"/>
        <v>0</v>
      </c>
      <c r="BQ1777" s="238">
        <f t="shared" si="723"/>
        <v>0</v>
      </c>
      <c r="BR1777" s="140"/>
      <c r="BS1777" s="140"/>
      <c r="BT1777" s="140"/>
      <c r="BU1777" s="141"/>
      <c r="BV1777" s="140"/>
      <c r="BW1777" s="153">
        <f t="shared" si="716"/>
        <v>1412</v>
      </c>
    </row>
    <row r="1778" s="129" customFormat="1" spans="1:75">
      <c r="A1778" s="170">
        <v>1832</v>
      </c>
      <c r="B1778" s="171">
        <v>46078</v>
      </c>
      <c r="C1778" s="153" t="s">
        <v>97</v>
      </c>
      <c r="D1778" s="130" t="str">
        <f t="shared" si="717"/>
        <v>EG</v>
      </c>
      <c r="E1778" s="172" t="s">
        <v>131</v>
      </c>
      <c r="F1778" s="172" t="s">
        <v>129</v>
      </c>
      <c r="G1778" s="173" t="s">
        <v>124</v>
      </c>
      <c r="H1778" s="173" t="s">
        <v>186</v>
      </c>
      <c r="I1778" s="173"/>
      <c r="J1778" s="105">
        <v>104246</v>
      </c>
      <c r="K1778" s="197" t="str">
        <f>VLOOKUP(J1778,'[3]Item List (3)'!A$1:B$110000,2,FALSE)</f>
        <v>IN. 208</v>
      </c>
      <c r="L1778" s="105">
        <v>260129016</v>
      </c>
      <c r="M1778" s="198" t="str">
        <f>IF((LEFT(J1778))="2",$L$2,$J$2)</f>
        <v>IR</v>
      </c>
      <c r="N1778" s="153">
        <v>40</v>
      </c>
      <c r="O1778" s="199">
        <f t="shared" si="728"/>
        <v>90</v>
      </c>
      <c r="P1778" s="153">
        <v>1</v>
      </c>
      <c r="Q1778" s="153">
        <v>450</v>
      </c>
      <c r="R1778" s="153"/>
      <c r="S1778" s="153">
        <v>10</v>
      </c>
      <c r="T1778" s="153"/>
      <c r="U1778" s="209">
        <f t="shared" si="719"/>
        <v>460</v>
      </c>
      <c r="V1778" s="153">
        <v>330</v>
      </c>
      <c r="W1778" s="153"/>
      <c r="X1778" s="153">
        <v>150</v>
      </c>
      <c r="Y1778" s="153"/>
      <c r="Z1778" s="153"/>
      <c r="AA1778" s="153"/>
      <c r="AB1778" s="153"/>
      <c r="AC1778" s="153"/>
      <c r="AD1778" s="153"/>
      <c r="AE1778" s="153"/>
      <c r="AF1778" s="153"/>
      <c r="AG1778" s="153"/>
      <c r="AH1778" s="153"/>
      <c r="AI1778" s="153"/>
      <c r="AJ1778" s="153"/>
      <c r="AK1778" s="153"/>
      <c r="AL1778" s="153"/>
      <c r="AM1778" s="153"/>
      <c r="AN1778" s="153"/>
      <c r="AO1778" s="153"/>
      <c r="AP1778" s="153"/>
      <c r="AQ1778" s="153"/>
      <c r="AR1778" s="153"/>
      <c r="AS1778" s="153"/>
      <c r="AT1778" s="153"/>
      <c r="AU1778" s="153"/>
      <c r="AV1778" s="153"/>
      <c r="AW1778" s="153"/>
      <c r="AX1778" s="153"/>
      <c r="AY1778" s="153"/>
      <c r="AZ1778" s="153"/>
      <c r="BA1778" s="153"/>
      <c r="BB1778" s="153"/>
      <c r="BC1778" s="153"/>
      <c r="BD1778" s="153"/>
      <c r="BE1778" s="153"/>
      <c r="BF1778" s="153"/>
      <c r="BG1778" s="223">
        <f t="shared" si="718"/>
        <v>480</v>
      </c>
      <c r="BH1778" s="224">
        <f t="shared" si="729"/>
        <v>8</v>
      </c>
      <c r="BI1778" s="225">
        <f t="shared" si="724"/>
        <v>5.5</v>
      </c>
      <c r="BJ1778" s="225">
        <f t="shared" si="725"/>
        <v>68.75</v>
      </c>
      <c r="BK1778" s="226">
        <f t="shared" si="726"/>
        <v>92.9292929292929</v>
      </c>
      <c r="BL1778" s="226">
        <f t="shared" si="727"/>
        <v>97.8260869565217</v>
      </c>
      <c r="BM1778" s="226">
        <f t="shared" si="730"/>
        <v>62.5</v>
      </c>
      <c r="BN1778" s="237">
        <f t="shared" si="720"/>
        <v>0</v>
      </c>
      <c r="BO1778" s="237">
        <f t="shared" si="721"/>
        <v>720</v>
      </c>
      <c r="BP1778" s="237">
        <f t="shared" si="722"/>
        <v>2.5</v>
      </c>
      <c r="BQ1778" s="238">
        <f t="shared" si="723"/>
        <v>225</v>
      </c>
      <c r="BR1778" s="140"/>
      <c r="BS1778" s="140"/>
      <c r="BT1778" s="140"/>
      <c r="BU1778" s="141"/>
      <c r="BV1778" s="140"/>
      <c r="BW1778" s="153">
        <f t="shared" si="716"/>
        <v>450</v>
      </c>
    </row>
    <row r="1779" s="129" customFormat="1" spans="1:75">
      <c r="A1779" s="170">
        <v>1833</v>
      </c>
      <c r="B1779" s="171">
        <v>46078</v>
      </c>
      <c r="C1779" s="153" t="s">
        <v>99</v>
      </c>
      <c r="D1779" s="130" t="str">
        <f t="shared" si="717"/>
        <v>EG</v>
      </c>
      <c r="E1779" s="172" t="s">
        <v>131</v>
      </c>
      <c r="F1779" s="172" t="s">
        <v>129</v>
      </c>
      <c r="G1779" s="173" t="s">
        <v>186</v>
      </c>
      <c r="H1779" s="173"/>
      <c r="I1779" s="173"/>
      <c r="J1779" s="105">
        <v>104246</v>
      </c>
      <c r="K1779" s="197" t="str">
        <f>VLOOKUP(J1779,'[3]Item List (3)'!A$1:B$110000,2,FALSE)</f>
        <v>IN. 208</v>
      </c>
      <c r="L1779" s="105">
        <v>260129016</v>
      </c>
      <c r="M1779" s="198" t="str">
        <f>IF((LEFT(J1779))="2",$L$2,$J$2)</f>
        <v>IR</v>
      </c>
      <c r="N1779" s="153">
        <v>40</v>
      </c>
      <c r="O1779" s="199">
        <f t="shared" si="728"/>
        <v>90</v>
      </c>
      <c r="P1779" s="153">
        <v>1</v>
      </c>
      <c r="Q1779" s="153">
        <v>252</v>
      </c>
      <c r="R1779" s="153"/>
      <c r="S1779" s="153"/>
      <c r="T1779" s="153"/>
      <c r="U1779" s="209">
        <f t="shared" si="719"/>
        <v>252</v>
      </c>
      <c r="V1779" s="153">
        <v>180</v>
      </c>
      <c r="W1779" s="153"/>
      <c r="X1779" s="153"/>
      <c r="Y1779" s="153"/>
      <c r="Z1779" s="153"/>
      <c r="AA1779" s="153"/>
      <c r="AB1779" s="153"/>
      <c r="AC1779" s="153"/>
      <c r="AD1779" s="153"/>
      <c r="AE1779" s="153"/>
      <c r="AF1779" s="153"/>
      <c r="AG1779" s="153"/>
      <c r="AH1779" s="153"/>
      <c r="AI1779" s="153"/>
      <c r="AJ1779" s="153"/>
      <c r="AK1779" s="153"/>
      <c r="AL1779" s="153"/>
      <c r="AM1779" s="153"/>
      <c r="AN1779" s="153"/>
      <c r="AO1779" s="153"/>
      <c r="AP1779" s="153"/>
      <c r="AQ1779" s="153"/>
      <c r="AR1779" s="153">
        <v>300</v>
      </c>
      <c r="AS1779" s="153"/>
      <c r="AT1779" s="153"/>
      <c r="AU1779" s="153"/>
      <c r="AV1779" s="153"/>
      <c r="AW1779" s="153"/>
      <c r="AX1779" s="153"/>
      <c r="AY1779" s="153"/>
      <c r="AZ1779" s="153"/>
      <c r="BA1779" s="153"/>
      <c r="BB1779" s="153"/>
      <c r="BC1779" s="153"/>
      <c r="BD1779" s="153"/>
      <c r="BE1779" s="153"/>
      <c r="BF1779" s="153"/>
      <c r="BG1779" s="223">
        <f t="shared" si="718"/>
        <v>480</v>
      </c>
      <c r="BH1779" s="224">
        <f t="shared" si="729"/>
        <v>8</v>
      </c>
      <c r="BI1779" s="225">
        <f t="shared" si="724"/>
        <v>3</v>
      </c>
      <c r="BJ1779" s="225">
        <f t="shared" si="725"/>
        <v>37.5</v>
      </c>
      <c r="BK1779" s="226">
        <f t="shared" si="726"/>
        <v>93.3333333333333</v>
      </c>
      <c r="BL1779" s="226">
        <f t="shared" si="727"/>
        <v>100</v>
      </c>
      <c r="BM1779" s="226">
        <f t="shared" si="730"/>
        <v>35</v>
      </c>
      <c r="BN1779" s="237">
        <f t="shared" si="720"/>
        <v>0</v>
      </c>
      <c r="BO1779" s="237">
        <f t="shared" si="721"/>
        <v>720</v>
      </c>
      <c r="BP1779" s="237">
        <f t="shared" si="722"/>
        <v>5</v>
      </c>
      <c r="BQ1779" s="238">
        <f t="shared" si="723"/>
        <v>450</v>
      </c>
      <c r="BR1779" s="140"/>
      <c r="BS1779" s="140"/>
      <c r="BT1779" s="140"/>
      <c r="BU1779" s="141"/>
      <c r="BV1779" s="140"/>
      <c r="BW1779" s="153">
        <f t="shared" si="716"/>
        <v>252</v>
      </c>
    </row>
    <row r="1780" s="129" customFormat="1" spans="1:75">
      <c r="A1780" s="170">
        <v>1834</v>
      </c>
      <c r="B1780" s="171">
        <v>46078</v>
      </c>
      <c r="C1780" s="153" t="s">
        <v>97</v>
      </c>
      <c r="D1780" s="130" t="str">
        <f t="shared" si="717"/>
        <v>IG</v>
      </c>
      <c r="E1780" s="172" t="s">
        <v>132</v>
      </c>
      <c r="F1780" s="172" t="s">
        <v>134</v>
      </c>
      <c r="G1780" s="173" t="s">
        <v>148</v>
      </c>
      <c r="H1780" s="173"/>
      <c r="I1780" s="173"/>
      <c r="J1780" s="105">
        <v>100299.14</v>
      </c>
      <c r="K1780" s="197" t="str">
        <f>VLOOKUP(J1780,'[3]Item List (3)'!A$1:B$110000,2,FALSE)</f>
        <v>IR. 9913 C</v>
      </c>
      <c r="L1780" s="105">
        <v>260205009</v>
      </c>
      <c r="M1780" s="198" t="str">
        <f>IF((LEFT(J1780))="2",$L$2,$J$2)</f>
        <v>IR</v>
      </c>
      <c r="N1780" s="153">
        <v>23</v>
      </c>
      <c r="O1780" s="199">
        <f t="shared" si="728"/>
        <v>156.521739130435</v>
      </c>
      <c r="P1780" s="153">
        <v>1</v>
      </c>
      <c r="Q1780" s="153">
        <v>862</v>
      </c>
      <c r="R1780" s="153">
        <v>48</v>
      </c>
      <c r="S1780" s="153">
        <v>72</v>
      </c>
      <c r="T1780" s="153"/>
      <c r="U1780" s="209">
        <f t="shared" si="719"/>
        <v>934</v>
      </c>
      <c r="V1780" s="153">
        <v>410</v>
      </c>
      <c r="W1780" s="153"/>
      <c r="X1780" s="153"/>
      <c r="Y1780" s="153"/>
      <c r="Z1780" s="153"/>
      <c r="AA1780" s="153"/>
      <c r="AB1780" s="153"/>
      <c r="AC1780" s="153"/>
      <c r="AD1780" s="153"/>
      <c r="AE1780" s="153">
        <v>10</v>
      </c>
      <c r="AF1780" s="153"/>
      <c r="AG1780" s="153"/>
      <c r="AH1780" s="153"/>
      <c r="AI1780" s="153"/>
      <c r="AJ1780" s="153"/>
      <c r="AK1780" s="153"/>
      <c r="AL1780" s="153"/>
      <c r="AM1780" s="153"/>
      <c r="AN1780" s="153"/>
      <c r="AO1780" s="153">
        <v>30</v>
      </c>
      <c r="AP1780" s="153">
        <v>30</v>
      </c>
      <c r="AQ1780" s="153"/>
      <c r="AR1780" s="153"/>
      <c r="AS1780" s="153"/>
      <c r="AT1780" s="153"/>
      <c r="AU1780" s="153"/>
      <c r="AV1780" s="153"/>
      <c r="AW1780" s="153"/>
      <c r="AX1780" s="153"/>
      <c r="AY1780" s="153"/>
      <c r="AZ1780" s="153"/>
      <c r="BA1780" s="153"/>
      <c r="BB1780" s="153"/>
      <c r="BC1780" s="153"/>
      <c r="BD1780" s="153"/>
      <c r="BE1780" s="153"/>
      <c r="BF1780" s="153"/>
      <c r="BG1780" s="223">
        <f t="shared" si="718"/>
        <v>480</v>
      </c>
      <c r="BH1780" s="224">
        <f t="shared" si="729"/>
        <v>8</v>
      </c>
      <c r="BI1780" s="225">
        <f t="shared" si="724"/>
        <v>6.83333333333333</v>
      </c>
      <c r="BJ1780" s="225">
        <f t="shared" si="725"/>
        <v>85.4166666666667</v>
      </c>
      <c r="BK1780" s="226">
        <f t="shared" si="726"/>
        <v>87.3252032520325</v>
      </c>
      <c r="BL1780" s="226">
        <f t="shared" si="727"/>
        <v>87.152034261242</v>
      </c>
      <c r="BM1780" s="226">
        <f t="shared" si="730"/>
        <v>65.0069444444444</v>
      </c>
      <c r="BN1780" s="237">
        <f t="shared" si="720"/>
        <v>0.5</v>
      </c>
      <c r="BO1780" s="237">
        <f t="shared" si="721"/>
        <v>1173.91304347826</v>
      </c>
      <c r="BP1780" s="237">
        <f t="shared" si="722"/>
        <v>0.666666666666667</v>
      </c>
      <c r="BQ1780" s="238">
        <f t="shared" si="723"/>
        <v>104.347826086957</v>
      </c>
      <c r="BR1780" s="140">
        <v>2</v>
      </c>
      <c r="BS1780" s="140"/>
      <c r="BT1780" s="140">
        <v>1</v>
      </c>
      <c r="BU1780" s="141">
        <v>1</v>
      </c>
      <c r="BV1780" s="140"/>
      <c r="BW1780" s="153">
        <f t="shared" si="716"/>
        <v>862</v>
      </c>
    </row>
    <row r="1781" s="129" customFormat="1" spans="1:75">
      <c r="A1781" s="170">
        <v>1835</v>
      </c>
      <c r="B1781" s="171">
        <v>46078</v>
      </c>
      <c r="C1781" s="153" t="s">
        <v>99</v>
      </c>
      <c r="D1781" s="130" t="str">
        <f t="shared" si="717"/>
        <v>IG</v>
      </c>
      <c r="E1781" s="172" t="s">
        <v>132</v>
      </c>
      <c r="F1781" s="172" t="s">
        <v>134</v>
      </c>
      <c r="G1781" s="173" t="s">
        <v>142</v>
      </c>
      <c r="H1781" s="173"/>
      <c r="I1781" s="173"/>
      <c r="J1781" s="105">
        <v>100299.14</v>
      </c>
      <c r="K1781" s="197" t="str">
        <f>VLOOKUP(J1781,'[3]Item List (3)'!A$1:B$110000,2,FALSE)</f>
        <v>IR. 9913 C</v>
      </c>
      <c r="L1781" s="105">
        <v>260205009</v>
      </c>
      <c r="M1781" s="198" t="str">
        <f>IF((LEFT(J1781))="2",$L$2,$J$2)</f>
        <v>IR</v>
      </c>
      <c r="N1781" s="153">
        <v>23</v>
      </c>
      <c r="O1781" s="199">
        <f t="shared" si="728"/>
        <v>156.521739130435</v>
      </c>
      <c r="P1781" s="153">
        <v>1</v>
      </c>
      <c r="Q1781" s="153">
        <v>731</v>
      </c>
      <c r="R1781" s="153">
        <v>23</v>
      </c>
      <c r="S1781" s="153">
        <v>73</v>
      </c>
      <c r="T1781" s="153"/>
      <c r="U1781" s="209">
        <f t="shared" si="719"/>
        <v>804</v>
      </c>
      <c r="V1781" s="153">
        <v>340</v>
      </c>
      <c r="W1781" s="153"/>
      <c r="X1781" s="153">
        <v>110</v>
      </c>
      <c r="Y1781" s="153"/>
      <c r="Z1781" s="153"/>
      <c r="AA1781" s="153"/>
      <c r="AB1781" s="153"/>
      <c r="AC1781" s="153"/>
      <c r="AD1781" s="153"/>
      <c r="AE1781" s="153"/>
      <c r="AF1781" s="153"/>
      <c r="AG1781" s="153"/>
      <c r="AH1781" s="153"/>
      <c r="AI1781" s="153"/>
      <c r="AJ1781" s="153"/>
      <c r="AK1781" s="153"/>
      <c r="AL1781" s="153"/>
      <c r="AM1781" s="153"/>
      <c r="AN1781" s="153"/>
      <c r="AO1781" s="153"/>
      <c r="AP1781" s="153">
        <v>20</v>
      </c>
      <c r="AQ1781" s="153"/>
      <c r="AR1781" s="153"/>
      <c r="AS1781" s="153"/>
      <c r="AT1781" s="153"/>
      <c r="AU1781" s="153"/>
      <c r="AV1781" s="153"/>
      <c r="AW1781" s="153"/>
      <c r="AX1781" s="153"/>
      <c r="AY1781" s="153"/>
      <c r="AZ1781" s="153"/>
      <c r="BA1781" s="153"/>
      <c r="BB1781" s="153"/>
      <c r="BC1781" s="153">
        <v>10</v>
      </c>
      <c r="BD1781" s="153"/>
      <c r="BE1781" s="153"/>
      <c r="BF1781" s="153"/>
      <c r="BG1781" s="223">
        <f t="shared" si="718"/>
        <v>480</v>
      </c>
      <c r="BH1781" s="224">
        <f t="shared" si="729"/>
        <v>8</v>
      </c>
      <c r="BI1781" s="225">
        <f t="shared" si="724"/>
        <v>5.66666666666667</v>
      </c>
      <c r="BJ1781" s="225">
        <f t="shared" si="725"/>
        <v>70.8333333333333</v>
      </c>
      <c r="BK1781" s="226">
        <f t="shared" si="726"/>
        <v>90.6470588235294</v>
      </c>
      <c r="BL1781" s="226">
        <f t="shared" si="727"/>
        <v>88.0597014925373</v>
      </c>
      <c r="BM1781" s="226">
        <f t="shared" si="730"/>
        <v>56.5416666666667</v>
      </c>
      <c r="BN1781" s="237">
        <f t="shared" si="720"/>
        <v>0.333333333333333</v>
      </c>
      <c r="BO1781" s="237">
        <f t="shared" si="721"/>
        <v>1200</v>
      </c>
      <c r="BP1781" s="237">
        <f t="shared" si="722"/>
        <v>2</v>
      </c>
      <c r="BQ1781" s="238">
        <f t="shared" si="723"/>
        <v>313.04347826087</v>
      </c>
      <c r="BR1781" s="140">
        <v>1</v>
      </c>
      <c r="BS1781" s="140"/>
      <c r="BT1781" s="140"/>
      <c r="BU1781" s="141"/>
      <c r="BV1781" s="140"/>
      <c r="BW1781" s="153">
        <f t="shared" si="716"/>
        <v>731</v>
      </c>
    </row>
    <row r="1782" s="129" customFormat="1" spans="1:75">
      <c r="A1782" s="170">
        <v>1836</v>
      </c>
      <c r="B1782" s="171">
        <v>46078</v>
      </c>
      <c r="C1782" s="153" t="s">
        <v>97</v>
      </c>
      <c r="D1782" s="130" t="str">
        <f t="shared" si="717"/>
        <v>IG</v>
      </c>
      <c r="E1782" s="172" t="s">
        <v>133</v>
      </c>
      <c r="F1782" s="172" t="s">
        <v>134</v>
      </c>
      <c r="G1782" s="173" t="s">
        <v>183</v>
      </c>
      <c r="H1782" s="173"/>
      <c r="I1782" s="173"/>
      <c r="J1782" s="105">
        <v>104343.01</v>
      </c>
      <c r="K1782" s="197" t="str">
        <f>VLOOKUP(J1782,'[3]Item List (3)'!A$1:B$110000,2,FALSE)</f>
        <v>NA/RNA.IR 69/32</v>
      </c>
      <c r="L1782" s="105">
        <v>260101001</v>
      </c>
      <c r="M1782" s="198" t="str">
        <f>IF((LEFT(J1782))="2",$L$2,$J$2)</f>
        <v>IR</v>
      </c>
      <c r="N1782" s="153">
        <v>45</v>
      </c>
      <c r="O1782" s="199">
        <f t="shared" si="728"/>
        <v>80</v>
      </c>
      <c r="P1782" s="153">
        <v>1</v>
      </c>
      <c r="Q1782" s="153">
        <v>205</v>
      </c>
      <c r="R1782" s="153">
        <v>24</v>
      </c>
      <c r="S1782" s="153">
        <v>25</v>
      </c>
      <c r="T1782" s="153"/>
      <c r="U1782" s="209">
        <f t="shared" si="719"/>
        <v>230</v>
      </c>
      <c r="V1782" s="153">
        <v>250</v>
      </c>
      <c r="W1782" s="153"/>
      <c r="X1782" s="153">
        <v>10</v>
      </c>
      <c r="Y1782" s="153"/>
      <c r="Z1782" s="153"/>
      <c r="AA1782" s="153"/>
      <c r="AB1782" s="153"/>
      <c r="AC1782" s="153"/>
      <c r="AD1782" s="153"/>
      <c r="AE1782" s="153"/>
      <c r="AF1782" s="153"/>
      <c r="AG1782" s="153"/>
      <c r="AH1782" s="153"/>
      <c r="AI1782" s="153"/>
      <c r="AJ1782" s="153"/>
      <c r="AK1782" s="153"/>
      <c r="AL1782" s="153"/>
      <c r="AM1782" s="153"/>
      <c r="AN1782" s="153"/>
      <c r="AO1782" s="153"/>
      <c r="AP1782" s="153">
        <v>80</v>
      </c>
      <c r="AQ1782" s="153"/>
      <c r="AR1782" s="153"/>
      <c r="AS1782" s="153"/>
      <c r="AT1782" s="153"/>
      <c r="AU1782" s="153"/>
      <c r="AV1782" s="153"/>
      <c r="AW1782" s="153"/>
      <c r="AX1782" s="153"/>
      <c r="AY1782" s="153"/>
      <c r="AZ1782" s="153"/>
      <c r="BA1782" s="153"/>
      <c r="BB1782" s="153"/>
      <c r="BC1782" s="153">
        <v>140</v>
      </c>
      <c r="BD1782" s="153"/>
      <c r="BE1782" s="153"/>
      <c r="BF1782" s="153"/>
      <c r="BG1782" s="223">
        <f t="shared" si="718"/>
        <v>480</v>
      </c>
      <c r="BH1782" s="224">
        <f t="shared" si="729"/>
        <v>8</v>
      </c>
      <c r="BI1782" s="225">
        <f t="shared" si="724"/>
        <v>4.16666666666667</v>
      </c>
      <c r="BJ1782" s="225">
        <f t="shared" si="725"/>
        <v>52.0833333333333</v>
      </c>
      <c r="BK1782" s="226">
        <f t="shared" si="726"/>
        <v>69</v>
      </c>
      <c r="BL1782" s="226">
        <f t="shared" si="727"/>
        <v>78.695652173913</v>
      </c>
      <c r="BM1782" s="226">
        <f t="shared" si="730"/>
        <v>28.28125</v>
      </c>
      <c r="BN1782" s="237">
        <f t="shared" si="720"/>
        <v>1.33333333333333</v>
      </c>
      <c r="BO1782" s="237">
        <f t="shared" si="721"/>
        <v>533.333333333333</v>
      </c>
      <c r="BP1782" s="237">
        <f t="shared" si="722"/>
        <v>2.5</v>
      </c>
      <c r="BQ1782" s="238">
        <f t="shared" si="723"/>
        <v>200</v>
      </c>
      <c r="BR1782" s="140"/>
      <c r="BS1782" s="140"/>
      <c r="BT1782" s="140"/>
      <c r="BU1782" s="141"/>
      <c r="BV1782" s="140"/>
      <c r="BW1782" s="153">
        <f t="shared" si="716"/>
        <v>205</v>
      </c>
    </row>
    <row r="1783" s="129" customFormat="1" spans="1:75">
      <c r="A1783" s="170">
        <v>1837</v>
      </c>
      <c r="B1783" s="171">
        <v>46078</v>
      </c>
      <c r="C1783" s="153" t="s">
        <v>99</v>
      </c>
      <c r="D1783" s="130" t="str">
        <f t="shared" si="717"/>
        <v>IG</v>
      </c>
      <c r="E1783" s="172" t="s">
        <v>133</v>
      </c>
      <c r="F1783" s="172" t="s">
        <v>134</v>
      </c>
      <c r="G1783" s="173" t="s">
        <v>136</v>
      </c>
      <c r="H1783" s="173"/>
      <c r="I1783" s="173"/>
      <c r="J1783" s="105">
        <v>104343.01</v>
      </c>
      <c r="K1783" s="197" t="str">
        <f>VLOOKUP(J1783,'[3]Item List (3)'!A$1:B$110000,2,FALSE)</f>
        <v>NA/RNA.IR 69/32</v>
      </c>
      <c r="L1783" s="105">
        <v>260101001</v>
      </c>
      <c r="M1783" s="198" t="str">
        <f>IF((LEFT(J1783))="2",$L$2,$J$2)</f>
        <v>IR</v>
      </c>
      <c r="N1783" s="153">
        <v>45</v>
      </c>
      <c r="O1783" s="199">
        <f t="shared" si="728"/>
        <v>80</v>
      </c>
      <c r="P1783" s="153">
        <v>1</v>
      </c>
      <c r="Q1783" s="153">
        <v>199</v>
      </c>
      <c r="R1783" s="153">
        <v>22</v>
      </c>
      <c r="S1783" s="153">
        <v>9</v>
      </c>
      <c r="T1783" s="153"/>
      <c r="U1783" s="209">
        <f t="shared" si="719"/>
        <v>208</v>
      </c>
      <c r="V1783" s="153">
        <v>240</v>
      </c>
      <c r="W1783" s="153"/>
      <c r="X1783" s="153"/>
      <c r="Y1783" s="153">
        <v>10</v>
      </c>
      <c r="Z1783" s="153">
        <v>10</v>
      </c>
      <c r="AA1783" s="153"/>
      <c r="AB1783" s="153"/>
      <c r="AC1783" s="153"/>
      <c r="AD1783" s="153"/>
      <c r="AE1783" s="153"/>
      <c r="AF1783" s="153"/>
      <c r="AG1783" s="153"/>
      <c r="AH1783" s="153"/>
      <c r="AI1783" s="153"/>
      <c r="AJ1783" s="153"/>
      <c r="AK1783" s="153"/>
      <c r="AL1783" s="153"/>
      <c r="AM1783" s="153"/>
      <c r="AN1783" s="153"/>
      <c r="AO1783" s="153"/>
      <c r="AP1783" s="153">
        <v>60</v>
      </c>
      <c r="AQ1783" s="153"/>
      <c r="AR1783" s="153"/>
      <c r="AS1783" s="153"/>
      <c r="AT1783" s="153"/>
      <c r="AU1783" s="153"/>
      <c r="AV1783" s="153"/>
      <c r="AW1783" s="153"/>
      <c r="AX1783" s="153"/>
      <c r="AY1783" s="153"/>
      <c r="AZ1783" s="153"/>
      <c r="BA1783" s="153"/>
      <c r="BB1783" s="153"/>
      <c r="BC1783" s="153">
        <v>160</v>
      </c>
      <c r="BD1783" s="153"/>
      <c r="BE1783" s="153"/>
      <c r="BF1783" s="153"/>
      <c r="BG1783" s="223">
        <f t="shared" si="718"/>
        <v>480</v>
      </c>
      <c r="BH1783" s="224">
        <f t="shared" si="729"/>
        <v>8</v>
      </c>
      <c r="BI1783" s="225">
        <f t="shared" si="724"/>
        <v>4</v>
      </c>
      <c r="BJ1783" s="225">
        <f t="shared" si="725"/>
        <v>50</v>
      </c>
      <c r="BK1783" s="226">
        <f t="shared" si="726"/>
        <v>65</v>
      </c>
      <c r="BL1783" s="226">
        <f t="shared" si="727"/>
        <v>85.0961538461538</v>
      </c>
      <c r="BM1783" s="226">
        <f t="shared" si="730"/>
        <v>27.65625</v>
      </c>
      <c r="BN1783" s="237">
        <f t="shared" si="720"/>
        <v>1</v>
      </c>
      <c r="BO1783" s="237">
        <f t="shared" si="721"/>
        <v>560</v>
      </c>
      <c r="BP1783" s="237">
        <f t="shared" si="722"/>
        <v>3</v>
      </c>
      <c r="BQ1783" s="238">
        <f t="shared" si="723"/>
        <v>240</v>
      </c>
      <c r="BR1783" s="140"/>
      <c r="BS1783" s="140"/>
      <c r="BT1783" s="140"/>
      <c r="BU1783" s="141"/>
      <c r="BV1783" s="140"/>
      <c r="BW1783" s="153">
        <f t="shared" si="716"/>
        <v>199</v>
      </c>
    </row>
    <row r="1784" s="129" customFormat="1" spans="1:75">
      <c r="A1784" s="170">
        <v>1838</v>
      </c>
      <c r="B1784" s="171">
        <v>46078</v>
      </c>
      <c r="C1784" s="153" t="s">
        <v>97</v>
      </c>
      <c r="D1784" s="130" t="str">
        <f t="shared" si="717"/>
        <v>IG</v>
      </c>
      <c r="E1784" s="172" t="s">
        <v>137</v>
      </c>
      <c r="F1784" s="172" t="s">
        <v>134</v>
      </c>
      <c r="G1784" s="173" t="s">
        <v>185</v>
      </c>
      <c r="H1784" s="173"/>
      <c r="I1784" s="173"/>
      <c r="J1784" s="105">
        <v>104609.02</v>
      </c>
      <c r="K1784" s="197" t="str">
        <f>VLOOKUP(J1784,'[3]Item List (3)'!A$1:B$110000,2,FALSE)</f>
        <v>N.IR 311</v>
      </c>
      <c r="L1784" s="105">
        <v>260129009</v>
      </c>
      <c r="M1784" s="198" t="str">
        <f>IF((LEFT(J1784))="2",$L$2,$J$2)</f>
        <v>IR</v>
      </c>
      <c r="N1784" s="153">
        <v>45</v>
      </c>
      <c r="O1784" s="199">
        <f t="shared" si="728"/>
        <v>80</v>
      </c>
      <c r="P1784" s="153">
        <v>1</v>
      </c>
      <c r="Q1784" s="153">
        <v>338</v>
      </c>
      <c r="R1784" s="153">
        <v>35</v>
      </c>
      <c r="S1784" s="153">
        <v>10</v>
      </c>
      <c r="T1784" s="153"/>
      <c r="U1784" s="209">
        <f t="shared" si="719"/>
        <v>348</v>
      </c>
      <c r="V1784" s="153">
        <v>415</v>
      </c>
      <c r="W1784" s="153"/>
      <c r="X1784" s="153"/>
      <c r="Y1784" s="153"/>
      <c r="Z1784" s="153">
        <v>10</v>
      </c>
      <c r="AA1784" s="153"/>
      <c r="AB1784" s="153"/>
      <c r="AC1784" s="153">
        <v>30</v>
      </c>
      <c r="AD1784" s="153"/>
      <c r="AE1784" s="153"/>
      <c r="AF1784" s="153"/>
      <c r="AG1784" s="153"/>
      <c r="AH1784" s="153"/>
      <c r="AI1784" s="153"/>
      <c r="AJ1784" s="153"/>
      <c r="AK1784" s="153"/>
      <c r="AL1784" s="153"/>
      <c r="AM1784" s="153"/>
      <c r="AN1784" s="153"/>
      <c r="AO1784" s="153"/>
      <c r="AP1784" s="153">
        <v>10</v>
      </c>
      <c r="AQ1784" s="153"/>
      <c r="AR1784" s="153">
        <v>15</v>
      </c>
      <c r="AS1784" s="153"/>
      <c r="AT1784" s="153"/>
      <c r="AU1784" s="153"/>
      <c r="AV1784" s="153"/>
      <c r="AW1784" s="153"/>
      <c r="AX1784" s="153"/>
      <c r="AY1784" s="153"/>
      <c r="AZ1784" s="153"/>
      <c r="BA1784" s="153"/>
      <c r="BB1784" s="153"/>
      <c r="BC1784" s="153"/>
      <c r="BD1784" s="153"/>
      <c r="BE1784" s="153"/>
      <c r="BF1784" s="153"/>
      <c r="BG1784" s="223">
        <f t="shared" si="718"/>
        <v>480</v>
      </c>
      <c r="BH1784" s="224">
        <f t="shared" si="729"/>
        <v>8</v>
      </c>
      <c r="BI1784" s="225">
        <f t="shared" si="724"/>
        <v>6.91666666666667</v>
      </c>
      <c r="BJ1784" s="225">
        <f t="shared" si="725"/>
        <v>86.4583333333333</v>
      </c>
      <c r="BK1784" s="226">
        <f t="shared" si="726"/>
        <v>62.8915662650602</v>
      </c>
      <c r="BL1784" s="226">
        <f t="shared" si="727"/>
        <v>87.0689655172414</v>
      </c>
      <c r="BM1784" s="226">
        <f t="shared" si="730"/>
        <v>47.34375</v>
      </c>
      <c r="BN1784" s="237">
        <f t="shared" si="720"/>
        <v>0.166666666666667</v>
      </c>
      <c r="BO1784" s="237">
        <f t="shared" si="721"/>
        <v>626.666666666667</v>
      </c>
      <c r="BP1784" s="237">
        <f t="shared" si="722"/>
        <v>0.916666666666667</v>
      </c>
      <c r="BQ1784" s="238">
        <f t="shared" si="723"/>
        <v>73.3333333333333</v>
      </c>
      <c r="BR1784" s="140"/>
      <c r="BS1784" s="140"/>
      <c r="BT1784" s="140"/>
      <c r="BU1784" s="141"/>
      <c r="BV1784" s="140"/>
      <c r="BW1784" s="153">
        <f t="shared" si="716"/>
        <v>338</v>
      </c>
    </row>
    <row r="1785" s="129" customFormat="1" spans="1:75">
      <c r="A1785" s="170">
        <v>1839</v>
      </c>
      <c r="B1785" s="171">
        <v>46078</v>
      </c>
      <c r="C1785" s="153" t="s">
        <v>99</v>
      </c>
      <c r="D1785" s="130" t="str">
        <f t="shared" si="717"/>
        <v>IG</v>
      </c>
      <c r="E1785" s="172" t="s">
        <v>137</v>
      </c>
      <c r="F1785" s="172" t="s">
        <v>134</v>
      </c>
      <c r="G1785" s="173" t="s">
        <v>183</v>
      </c>
      <c r="H1785" s="173"/>
      <c r="I1785" s="173"/>
      <c r="J1785" s="105">
        <v>104609.02</v>
      </c>
      <c r="K1785" s="197" t="str">
        <f>VLOOKUP(J1785,'[3]Item List (3)'!A$1:B$110000,2,FALSE)</f>
        <v>N.IR 311</v>
      </c>
      <c r="L1785" s="105">
        <v>260129009</v>
      </c>
      <c r="M1785" s="198" t="str">
        <f>IF((LEFT(J1785))="2",$L$2,$J$2)</f>
        <v>IR</v>
      </c>
      <c r="N1785" s="153">
        <v>45</v>
      </c>
      <c r="O1785" s="199">
        <f t="shared" si="728"/>
        <v>80</v>
      </c>
      <c r="P1785" s="153">
        <v>1</v>
      </c>
      <c r="Q1785" s="153">
        <v>134</v>
      </c>
      <c r="R1785" s="153">
        <v>8</v>
      </c>
      <c r="S1785" s="153">
        <v>4</v>
      </c>
      <c r="T1785" s="153"/>
      <c r="U1785" s="209">
        <f t="shared" si="719"/>
        <v>138</v>
      </c>
      <c r="V1785" s="153">
        <v>170</v>
      </c>
      <c r="W1785" s="153"/>
      <c r="X1785" s="153"/>
      <c r="Y1785" s="153"/>
      <c r="Z1785" s="153"/>
      <c r="AA1785" s="153"/>
      <c r="AB1785" s="153"/>
      <c r="AC1785" s="153"/>
      <c r="AD1785" s="153"/>
      <c r="AE1785" s="153"/>
      <c r="AF1785" s="153"/>
      <c r="AG1785" s="153"/>
      <c r="AH1785" s="153"/>
      <c r="AI1785" s="153"/>
      <c r="AJ1785" s="153"/>
      <c r="AK1785" s="153"/>
      <c r="AL1785" s="153"/>
      <c r="AM1785" s="153"/>
      <c r="AN1785" s="153"/>
      <c r="AO1785" s="153"/>
      <c r="AP1785" s="153"/>
      <c r="AQ1785" s="153"/>
      <c r="AR1785" s="153">
        <v>300</v>
      </c>
      <c r="AS1785" s="153"/>
      <c r="AT1785" s="153"/>
      <c r="AU1785" s="153"/>
      <c r="AV1785" s="153"/>
      <c r="AW1785" s="153"/>
      <c r="AX1785" s="153"/>
      <c r="AY1785" s="153"/>
      <c r="AZ1785" s="153"/>
      <c r="BA1785" s="153"/>
      <c r="BB1785" s="153"/>
      <c r="BC1785" s="153">
        <v>10</v>
      </c>
      <c r="BD1785" s="153"/>
      <c r="BE1785" s="153"/>
      <c r="BF1785" s="153"/>
      <c r="BG1785" s="223">
        <f t="shared" si="718"/>
        <v>480</v>
      </c>
      <c r="BH1785" s="224">
        <f t="shared" si="729"/>
        <v>8</v>
      </c>
      <c r="BI1785" s="225">
        <f t="shared" si="724"/>
        <v>2.83333333333333</v>
      </c>
      <c r="BJ1785" s="225">
        <f t="shared" si="725"/>
        <v>35.4166666666667</v>
      </c>
      <c r="BK1785" s="226">
        <f t="shared" si="726"/>
        <v>60.8823529411765</v>
      </c>
      <c r="BL1785" s="226">
        <f t="shared" si="727"/>
        <v>91.304347826087</v>
      </c>
      <c r="BM1785" s="226">
        <f t="shared" si="730"/>
        <v>19.6875</v>
      </c>
      <c r="BN1785" s="237">
        <f t="shared" si="720"/>
        <v>0</v>
      </c>
      <c r="BO1785" s="237">
        <f t="shared" si="721"/>
        <v>640</v>
      </c>
      <c r="BP1785" s="237">
        <f t="shared" si="722"/>
        <v>5.16666666666667</v>
      </c>
      <c r="BQ1785" s="238">
        <f t="shared" si="723"/>
        <v>413.333333333333</v>
      </c>
      <c r="BR1785" s="140"/>
      <c r="BS1785" s="140"/>
      <c r="BT1785" s="140"/>
      <c r="BU1785" s="141"/>
      <c r="BV1785" s="140"/>
      <c r="BW1785" s="153">
        <f t="shared" si="716"/>
        <v>134</v>
      </c>
    </row>
    <row r="1786" s="129" customFormat="1" spans="1:75">
      <c r="A1786" s="170">
        <v>1840</v>
      </c>
      <c r="B1786" s="171">
        <v>46078</v>
      </c>
      <c r="C1786" s="153" t="s">
        <v>97</v>
      </c>
      <c r="D1786" s="130" t="str">
        <f t="shared" si="717"/>
        <v>IG</v>
      </c>
      <c r="E1786" s="172" t="s">
        <v>138</v>
      </c>
      <c r="F1786" s="172" t="s">
        <v>134</v>
      </c>
      <c r="G1786" s="173" t="s">
        <v>150</v>
      </c>
      <c r="H1786" s="173"/>
      <c r="I1786" s="173"/>
      <c r="J1786" s="105">
        <v>208332.01</v>
      </c>
      <c r="K1786" s="197" t="str">
        <f>VLOOKUP(J1786,'[3]Item List (3)'!A$1:B$110000,2,FALSE)</f>
        <v>NA/RNA.OR 6908</v>
      </c>
      <c r="L1786" s="105">
        <v>251204014</v>
      </c>
      <c r="M1786" s="198" t="str">
        <f>IF((LEFT(J1786))="2",$L$2,$J$2)</f>
        <v>OR</v>
      </c>
      <c r="N1786" s="153">
        <v>45</v>
      </c>
      <c r="O1786" s="199">
        <f t="shared" si="728"/>
        <v>80</v>
      </c>
      <c r="P1786" s="153">
        <v>1</v>
      </c>
      <c r="Q1786" s="153">
        <v>179</v>
      </c>
      <c r="R1786" s="153">
        <v>27</v>
      </c>
      <c r="S1786" s="153">
        <v>12</v>
      </c>
      <c r="T1786" s="153"/>
      <c r="U1786" s="209">
        <f t="shared" si="719"/>
        <v>191</v>
      </c>
      <c r="V1786" s="153">
        <v>420</v>
      </c>
      <c r="W1786" s="153"/>
      <c r="X1786" s="153">
        <v>10</v>
      </c>
      <c r="Y1786" s="153"/>
      <c r="Z1786" s="153">
        <v>30</v>
      </c>
      <c r="AA1786" s="153"/>
      <c r="AB1786" s="153"/>
      <c r="AC1786" s="153"/>
      <c r="AD1786" s="153"/>
      <c r="AE1786" s="153">
        <v>5</v>
      </c>
      <c r="AF1786" s="153"/>
      <c r="AG1786" s="153"/>
      <c r="AH1786" s="153"/>
      <c r="AI1786" s="153"/>
      <c r="AJ1786" s="153"/>
      <c r="AK1786" s="153"/>
      <c r="AL1786" s="153"/>
      <c r="AM1786" s="153"/>
      <c r="AN1786" s="153"/>
      <c r="AO1786" s="153"/>
      <c r="AP1786" s="153">
        <v>15</v>
      </c>
      <c r="AQ1786" s="153"/>
      <c r="AR1786" s="153"/>
      <c r="AS1786" s="153"/>
      <c r="AT1786" s="153"/>
      <c r="AU1786" s="153"/>
      <c r="AV1786" s="153"/>
      <c r="AW1786" s="153"/>
      <c r="AX1786" s="153"/>
      <c r="AY1786" s="153"/>
      <c r="AZ1786" s="153"/>
      <c r="BA1786" s="153"/>
      <c r="BB1786" s="153"/>
      <c r="BC1786" s="153"/>
      <c r="BD1786" s="153"/>
      <c r="BE1786" s="153"/>
      <c r="BF1786" s="153"/>
      <c r="BG1786" s="223">
        <f t="shared" si="718"/>
        <v>480</v>
      </c>
      <c r="BH1786" s="224">
        <f t="shared" si="729"/>
        <v>8</v>
      </c>
      <c r="BI1786" s="225">
        <f t="shared" si="724"/>
        <v>7</v>
      </c>
      <c r="BJ1786" s="225">
        <f t="shared" si="725"/>
        <v>87.5</v>
      </c>
      <c r="BK1786" s="226">
        <f t="shared" si="726"/>
        <v>34.1071428571429</v>
      </c>
      <c r="BL1786" s="226">
        <f t="shared" si="727"/>
        <v>79.5811518324607</v>
      </c>
      <c r="BM1786" s="226">
        <f t="shared" si="730"/>
        <v>23.75</v>
      </c>
      <c r="BN1786" s="237">
        <f t="shared" si="720"/>
        <v>0.25</v>
      </c>
      <c r="BO1786" s="237">
        <f t="shared" si="721"/>
        <v>620</v>
      </c>
      <c r="BP1786" s="237">
        <f t="shared" si="722"/>
        <v>0.75</v>
      </c>
      <c r="BQ1786" s="238">
        <f t="shared" si="723"/>
        <v>60</v>
      </c>
      <c r="BR1786" s="140"/>
      <c r="BS1786" s="140"/>
      <c r="BT1786" s="140"/>
      <c r="BU1786" s="141"/>
      <c r="BV1786" s="140"/>
      <c r="BW1786" s="153">
        <f t="shared" si="716"/>
        <v>179</v>
      </c>
    </row>
    <row r="1787" s="129" customFormat="1" spans="1:75">
      <c r="A1787" s="170">
        <v>1841</v>
      </c>
      <c r="B1787" s="171">
        <v>46078</v>
      </c>
      <c r="C1787" s="153" t="s">
        <v>99</v>
      </c>
      <c r="D1787" s="130" t="str">
        <f t="shared" si="717"/>
        <v>IG</v>
      </c>
      <c r="E1787" s="172" t="s">
        <v>138</v>
      </c>
      <c r="F1787" s="172"/>
      <c r="G1787" s="173"/>
      <c r="H1787" s="173"/>
      <c r="I1787" s="173"/>
      <c r="J1787" s="105"/>
      <c r="K1787" s="197" t="e">
        <f>VLOOKUP(J1787,'[3]Item List (3)'!A$1:B$110000,2,FALSE)</f>
        <v>#N/A</v>
      </c>
      <c r="L1787" s="105"/>
      <c r="M1787" s="198" t="str">
        <f>IF((LEFT(J1787))="2",$L$2,$J$2)</f>
        <v>IR</v>
      </c>
      <c r="N1787" s="153"/>
      <c r="O1787" s="199" t="str">
        <f t="shared" si="728"/>
        <v/>
      </c>
      <c r="P1787" s="153"/>
      <c r="Q1787" s="153"/>
      <c r="R1787" s="153"/>
      <c r="S1787" s="153"/>
      <c r="T1787" s="153"/>
      <c r="U1787" s="209">
        <f t="shared" si="719"/>
        <v>0</v>
      </c>
      <c r="V1787" s="153"/>
      <c r="W1787" s="153"/>
      <c r="X1787" s="153"/>
      <c r="Y1787" s="153"/>
      <c r="Z1787" s="153"/>
      <c r="AA1787" s="153"/>
      <c r="AB1787" s="153"/>
      <c r="AC1787" s="153"/>
      <c r="AD1787" s="153"/>
      <c r="AE1787" s="153"/>
      <c r="AF1787" s="153"/>
      <c r="AG1787" s="153"/>
      <c r="AH1787" s="153"/>
      <c r="AI1787" s="153"/>
      <c r="AJ1787" s="153"/>
      <c r="AK1787" s="153"/>
      <c r="AL1787" s="153"/>
      <c r="AM1787" s="153"/>
      <c r="AN1787" s="153"/>
      <c r="AO1787" s="153"/>
      <c r="AP1787" s="153"/>
      <c r="AQ1787" s="153"/>
      <c r="AR1787" s="153"/>
      <c r="AS1787" s="153"/>
      <c r="AT1787" s="153"/>
      <c r="AU1787" s="153"/>
      <c r="AV1787" s="153"/>
      <c r="AW1787" s="153"/>
      <c r="AX1787" s="153"/>
      <c r="AY1787" s="153"/>
      <c r="AZ1787" s="153"/>
      <c r="BA1787" s="153"/>
      <c r="BB1787" s="153"/>
      <c r="BC1787" s="153"/>
      <c r="BD1787" s="153"/>
      <c r="BE1787" s="153"/>
      <c r="BF1787" s="153">
        <v>480</v>
      </c>
      <c r="BG1787" s="223">
        <f t="shared" si="718"/>
        <v>480</v>
      </c>
      <c r="BH1787" s="224">
        <f t="shared" si="729"/>
        <v>8</v>
      </c>
      <c r="BI1787" s="225">
        <f t="shared" si="724"/>
        <v>0</v>
      </c>
      <c r="BJ1787" s="225">
        <f t="shared" si="725"/>
        <v>0</v>
      </c>
      <c r="BK1787" s="226">
        <f t="shared" si="726"/>
        <v>0</v>
      </c>
      <c r="BL1787" s="226">
        <f t="shared" si="727"/>
        <v>0</v>
      </c>
      <c r="BM1787" s="226">
        <f t="shared" si="730"/>
        <v>0</v>
      </c>
      <c r="BN1787" s="237">
        <f t="shared" si="720"/>
        <v>8</v>
      </c>
      <c r="BO1787" s="237">
        <f t="shared" si="721"/>
        <v>0</v>
      </c>
      <c r="BP1787" s="237">
        <f t="shared" si="722"/>
        <v>0</v>
      </c>
      <c r="BQ1787" s="238">
        <f t="shared" si="723"/>
        <v>0</v>
      </c>
      <c r="BR1787" s="140"/>
      <c r="BS1787" s="140"/>
      <c r="BT1787" s="140"/>
      <c r="BU1787" s="141"/>
      <c r="BV1787" s="140"/>
      <c r="BW1787" s="153">
        <f t="shared" si="716"/>
        <v>0</v>
      </c>
    </row>
    <row r="1788" s="129" customFormat="1" spans="1:75">
      <c r="A1788" s="170">
        <v>1842</v>
      </c>
      <c r="B1788" s="171">
        <v>46078</v>
      </c>
      <c r="C1788" s="153" t="s">
        <v>97</v>
      </c>
      <c r="D1788" s="130" t="str">
        <f t="shared" si="717"/>
        <v>IG</v>
      </c>
      <c r="E1788" s="172" t="s">
        <v>139</v>
      </c>
      <c r="F1788" s="172" t="s">
        <v>134</v>
      </c>
      <c r="G1788" s="173" t="s">
        <v>143</v>
      </c>
      <c r="H1788" s="173"/>
      <c r="I1788" s="173"/>
      <c r="J1788" s="105">
        <v>208582</v>
      </c>
      <c r="K1788" s="197" t="str">
        <f>VLOOKUP(J1788,'[3]Item List (3)'!A$1:B$110000,2,FALSE)</f>
        <v>WS 81107 </v>
      </c>
      <c r="L1788" s="105">
        <v>260112012</v>
      </c>
      <c r="M1788" s="198" t="str">
        <f>IF((LEFT(J1788))="2",$L$2,$J$2)</f>
        <v>OR</v>
      </c>
      <c r="N1788" s="153">
        <v>45</v>
      </c>
      <c r="O1788" s="199">
        <f t="shared" si="728"/>
        <v>80</v>
      </c>
      <c r="P1788" s="153">
        <v>1</v>
      </c>
      <c r="Q1788" s="153">
        <v>455</v>
      </c>
      <c r="R1788" s="153">
        <v>33</v>
      </c>
      <c r="S1788" s="153">
        <v>12</v>
      </c>
      <c r="T1788" s="153"/>
      <c r="U1788" s="209">
        <f t="shared" si="719"/>
        <v>467</v>
      </c>
      <c r="V1788" s="153">
        <v>455</v>
      </c>
      <c r="W1788" s="153"/>
      <c r="X1788" s="153">
        <v>5</v>
      </c>
      <c r="Y1788" s="153"/>
      <c r="Z1788" s="153"/>
      <c r="AA1788" s="153"/>
      <c r="AB1788" s="153"/>
      <c r="AC1788" s="153"/>
      <c r="AD1788" s="153"/>
      <c r="AE1788" s="153"/>
      <c r="AF1788" s="153"/>
      <c r="AG1788" s="153"/>
      <c r="AH1788" s="153"/>
      <c r="AI1788" s="153"/>
      <c r="AJ1788" s="153"/>
      <c r="AK1788" s="153"/>
      <c r="AL1788" s="153"/>
      <c r="AM1788" s="153"/>
      <c r="AN1788" s="153"/>
      <c r="AO1788" s="153"/>
      <c r="AP1788" s="153">
        <v>20</v>
      </c>
      <c r="AQ1788" s="153"/>
      <c r="AR1788" s="153"/>
      <c r="AS1788" s="153"/>
      <c r="AT1788" s="153"/>
      <c r="AU1788" s="153"/>
      <c r="AV1788" s="153"/>
      <c r="AW1788" s="153"/>
      <c r="AX1788" s="153"/>
      <c r="AY1788" s="153"/>
      <c r="AZ1788" s="153"/>
      <c r="BA1788" s="153"/>
      <c r="BB1788" s="153"/>
      <c r="BC1788" s="153"/>
      <c r="BD1788" s="153"/>
      <c r="BE1788" s="153"/>
      <c r="BF1788" s="153"/>
      <c r="BG1788" s="223">
        <f t="shared" si="718"/>
        <v>480</v>
      </c>
      <c r="BH1788" s="224">
        <f t="shared" si="729"/>
        <v>8</v>
      </c>
      <c r="BI1788" s="225">
        <f t="shared" si="724"/>
        <v>7.58333333333333</v>
      </c>
      <c r="BJ1788" s="225">
        <f t="shared" si="725"/>
        <v>94.7916666666667</v>
      </c>
      <c r="BK1788" s="226">
        <f t="shared" si="726"/>
        <v>76.978021978022</v>
      </c>
      <c r="BL1788" s="226">
        <f t="shared" si="727"/>
        <v>90.3640256959315</v>
      </c>
      <c r="BM1788" s="226">
        <f t="shared" si="730"/>
        <v>65.9375</v>
      </c>
      <c r="BN1788" s="237">
        <f t="shared" si="720"/>
        <v>0.333333333333333</v>
      </c>
      <c r="BO1788" s="237">
        <f t="shared" si="721"/>
        <v>613.333333333333</v>
      </c>
      <c r="BP1788" s="237">
        <f t="shared" si="722"/>
        <v>0.0833333333333334</v>
      </c>
      <c r="BQ1788" s="238">
        <f t="shared" si="723"/>
        <v>6.66666666666667</v>
      </c>
      <c r="BR1788" s="140"/>
      <c r="BS1788" s="140"/>
      <c r="BT1788" s="140"/>
      <c r="BU1788" s="141"/>
      <c r="BV1788" s="140"/>
      <c r="BW1788" s="153">
        <f t="shared" si="716"/>
        <v>455</v>
      </c>
    </row>
    <row r="1789" s="129" customFormat="1" spans="1:75">
      <c r="A1789" s="170">
        <v>1843</v>
      </c>
      <c r="B1789" s="171">
        <v>46078</v>
      </c>
      <c r="C1789" s="153" t="s">
        <v>99</v>
      </c>
      <c r="D1789" s="130" t="str">
        <f t="shared" si="717"/>
        <v>IG</v>
      </c>
      <c r="E1789" s="172" t="s">
        <v>139</v>
      </c>
      <c r="F1789" s="172" t="s">
        <v>134</v>
      </c>
      <c r="G1789" s="173" t="s">
        <v>123</v>
      </c>
      <c r="H1789" s="173"/>
      <c r="I1789" s="173"/>
      <c r="J1789" s="105">
        <v>208582</v>
      </c>
      <c r="K1789" s="197" t="str">
        <f>VLOOKUP(J1789,'[3]Item List (3)'!A$1:B$110000,2,FALSE)</f>
        <v>WS 81107 </v>
      </c>
      <c r="L1789" s="105">
        <v>260112012</v>
      </c>
      <c r="M1789" s="198" t="str">
        <f>IF((LEFT(J1789))="2",$L$2,$J$2)</f>
        <v>OR</v>
      </c>
      <c r="N1789" s="153">
        <v>45</v>
      </c>
      <c r="O1789" s="199">
        <f t="shared" si="728"/>
        <v>80</v>
      </c>
      <c r="P1789" s="153">
        <v>1</v>
      </c>
      <c r="Q1789" s="153">
        <v>252</v>
      </c>
      <c r="R1789" s="153">
        <v>22</v>
      </c>
      <c r="S1789" s="153">
        <v>10</v>
      </c>
      <c r="T1789" s="153"/>
      <c r="U1789" s="209">
        <f t="shared" si="719"/>
        <v>262</v>
      </c>
      <c r="V1789" s="153">
        <v>280</v>
      </c>
      <c r="W1789" s="153"/>
      <c r="X1789" s="153"/>
      <c r="Y1789" s="153"/>
      <c r="Z1789" s="153"/>
      <c r="AA1789" s="153"/>
      <c r="AB1789" s="153"/>
      <c r="AC1789" s="153"/>
      <c r="AD1789" s="153"/>
      <c r="AE1789" s="153"/>
      <c r="AF1789" s="153"/>
      <c r="AG1789" s="153"/>
      <c r="AH1789" s="153"/>
      <c r="AI1789" s="153"/>
      <c r="AJ1789" s="153"/>
      <c r="AK1789" s="153"/>
      <c r="AL1789" s="153"/>
      <c r="AM1789" s="153"/>
      <c r="AN1789" s="153"/>
      <c r="AO1789" s="153"/>
      <c r="AP1789" s="153">
        <v>20</v>
      </c>
      <c r="AQ1789" s="153"/>
      <c r="AR1789" s="153">
        <v>180</v>
      </c>
      <c r="AS1789" s="153"/>
      <c r="AT1789" s="153"/>
      <c r="AU1789" s="153"/>
      <c r="AV1789" s="153"/>
      <c r="AW1789" s="153"/>
      <c r="AX1789" s="153"/>
      <c r="AY1789" s="153"/>
      <c r="AZ1789" s="153"/>
      <c r="BA1789" s="153"/>
      <c r="BB1789" s="153"/>
      <c r="BC1789" s="153"/>
      <c r="BD1789" s="153"/>
      <c r="BE1789" s="153"/>
      <c r="BF1789" s="153"/>
      <c r="BG1789" s="223">
        <f t="shared" si="718"/>
        <v>480</v>
      </c>
      <c r="BH1789" s="224">
        <f t="shared" si="729"/>
        <v>8</v>
      </c>
      <c r="BI1789" s="225">
        <f t="shared" si="724"/>
        <v>4.66666666666667</v>
      </c>
      <c r="BJ1789" s="225">
        <f t="shared" si="725"/>
        <v>58.3333333333333</v>
      </c>
      <c r="BK1789" s="226">
        <f t="shared" si="726"/>
        <v>70.1785714285714</v>
      </c>
      <c r="BL1789" s="226">
        <f t="shared" si="727"/>
        <v>87.7862595419847</v>
      </c>
      <c r="BM1789" s="226">
        <f t="shared" si="730"/>
        <v>35.9375</v>
      </c>
      <c r="BN1789" s="237">
        <f t="shared" si="720"/>
        <v>0.333333333333333</v>
      </c>
      <c r="BO1789" s="237">
        <f t="shared" si="721"/>
        <v>613.333333333333</v>
      </c>
      <c r="BP1789" s="237">
        <f t="shared" si="722"/>
        <v>3</v>
      </c>
      <c r="BQ1789" s="238">
        <f t="shared" si="723"/>
        <v>240</v>
      </c>
      <c r="BR1789" s="140">
        <v>1</v>
      </c>
      <c r="BS1789" s="140"/>
      <c r="BT1789" s="140"/>
      <c r="BU1789" s="141"/>
      <c r="BV1789" s="140"/>
      <c r="BW1789" s="153">
        <f t="shared" si="716"/>
        <v>252</v>
      </c>
    </row>
    <row r="1790" s="129" customFormat="1" spans="1:75">
      <c r="A1790" s="170">
        <v>1844</v>
      </c>
      <c r="B1790" s="171">
        <v>46078</v>
      </c>
      <c r="C1790" s="153" t="s">
        <v>97</v>
      </c>
      <c r="D1790" s="130" t="str">
        <f t="shared" si="717"/>
        <v>IG</v>
      </c>
      <c r="E1790" s="172" t="s">
        <v>144</v>
      </c>
      <c r="F1790" s="172" t="s">
        <v>134</v>
      </c>
      <c r="G1790" s="173" t="s">
        <v>145</v>
      </c>
      <c r="H1790" s="173"/>
      <c r="I1790" s="173"/>
      <c r="J1790" s="105">
        <v>208293</v>
      </c>
      <c r="K1790" s="197" t="str">
        <f>VLOOKUP(J1790,'[3]Item List (3)'!A$1:B$110000,2,FALSE)</f>
        <v>OR.210 YY2</v>
      </c>
      <c r="L1790" s="105">
        <v>260205004</v>
      </c>
      <c r="M1790" s="198" t="str">
        <f>IF((LEFT(J1790))="2",$L$2,$J$2)</f>
        <v>OR</v>
      </c>
      <c r="N1790" s="153">
        <v>20</v>
      </c>
      <c r="O1790" s="199">
        <f t="shared" si="728"/>
        <v>180</v>
      </c>
      <c r="P1790" s="153">
        <v>1</v>
      </c>
      <c r="Q1790" s="153">
        <v>1200</v>
      </c>
      <c r="R1790" s="153">
        <v>7</v>
      </c>
      <c r="S1790" s="153"/>
      <c r="T1790" s="153">
        <v>1</v>
      </c>
      <c r="U1790" s="209">
        <f t="shared" si="719"/>
        <v>1201</v>
      </c>
      <c r="V1790" s="153">
        <v>440</v>
      </c>
      <c r="W1790" s="153"/>
      <c r="X1790" s="153"/>
      <c r="Y1790" s="153"/>
      <c r="Z1790" s="153"/>
      <c r="AA1790" s="153"/>
      <c r="AB1790" s="153"/>
      <c r="AC1790" s="153"/>
      <c r="AD1790" s="153"/>
      <c r="AE1790" s="153"/>
      <c r="AF1790" s="153"/>
      <c r="AG1790" s="153"/>
      <c r="AH1790" s="153"/>
      <c r="AI1790" s="153"/>
      <c r="AJ1790" s="153"/>
      <c r="AK1790" s="153"/>
      <c r="AL1790" s="153"/>
      <c r="AM1790" s="153"/>
      <c r="AN1790" s="153"/>
      <c r="AO1790" s="153"/>
      <c r="AP1790" s="153">
        <v>40</v>
      </c>
      <c r="AQ1790" s="153"/>
      <c r="AR1790" s="153"/>
      <c r="AS1790" s="153"/>
      <c r="AT1790" s="153"/>
      <c r="AU1790" s="153"/>
      <c r="AV1790" s="153"/>
      <c r="AW1790" s="153"/>
      <c r="AX1790" s="153"/>
      <c r="AY1790" s="153"/>
      <c r="AZ1790" s="153"/>
      <c r="BA1790" s="153"/>
      <c r="BB1790" s="153"/>
      <c r="BC1790" s="153"/>
      <c r="BD1790" s="153"/>
      <c r="BE1790" s="153"/>
      <c r="BF1790" s="153"/>
      <c r="BG1790" s="223">
        <f t="shared" si="718"/>
        <v>480</v>
      </c>
      <c r="BH1790" s="224">
        <f t="shared" si="729"/>
        <v>8</v>
      </c>
      <c r="BI1790" s="225">
        <f t="shared" si="724"/>
        <v>7.33333333333333</v>
      </c>
      <c r="BJ1790" s="225">
        <f t="shared" si="725"/>
        <v>91.6666666666667</v>
      </c>
      <c r="BK1790" s="226">
        <f t="shared" si="726"/>
        <v>90.9848484848485</v>
      </c>
      <c r="BL1790" s="226">
        <f t="shared" si="727"/>
        <v>99.3338884263114</v>
      </c>
      <c r="BM1790" s="226">
        <f t="shared" si="730"/>
        <v>82.8472222222222</v>
      </c>
      <c r="BN1790" s="237">
        <f t="shared" si="720"/>
        <v>0.666666666666667</v>
      </c>
      <c r="BO1790" s="237">
        <f t="shared" si="721"/>
        <v>1320</v>
      </c>
      <c r="BP1790" s="237">
        <f t="shared" si="722"/>
        <v>0</v>
      </c>
      <c r="BQ1790" s="238">
        <f t="shared" si="723"/>
        <v>0</v>
      </c>
      <c r="BR1790" s="140">
        <v>2</v>
      </c>
      <c r="BS1790" s="140"/>
      <c r="BT1790" s="140">
        <v>1</v>
      </c>
      <c r="BU1790" s="141">
        <v>1</v>
      </c>
      <c r="BV1790" s="140"/>
      <c r="BW1790" s="153">
        <f t="shared" si="716"/>
        <v>1200</v>
      </c>
    </row>
    <row r="1791" s="129" customFormat="1" spans="1:75">
      <c r="A1791" s="170">
        <v>1845</v>
      </c>
      <c r="B1791" s="171">
        <v>46078</v>
      </c>
      <c r="C1791" s="153" t="s">
        <v>99</v>
      </c>
      <c r="D1791" s="130" t="str">
        <f t="shared" si="717"/>
        <v>IG</v>
      </c>
      <c r="E1791" s="172" t="s">
        <v>144</v>
      </c>
      <c r="F1791" s="172" t="s">
        <v>134</v>
      </c>
      <c r="G1791" s="173" t="s">
        <v>147</v>
      </c>
      <c r="H1791" s="173"/>
      <c r="I1791" s="173"/>
      <c r="J1791" s="105">
        <v>208293</v>
      </c>
      <c r="K1791" s="197" t="str">
        <f>VLOOKUP(J1791,'[3]Item List (3)'!A$1:B$110000,2,FALSE)</f>
        <v>OR.210 YY2</v>
      </c>
      <c r="L1791" s="105">
        <v>251201002</v>
      </c>
      <c r="M1791" s="198" t="str">
        <f>IF((LEFT(J1791))="2",$L$2,$J$2)</f>
        <v>OR</v>
      </c>
      <c r="N1791" s="153">
        <v>20</v>
      </c>
      <c r="O1791" s="199">
        <f t="shared" si="728"/>
        <v>180</v>
      </c>
      <c r="P1791" s="153">
        <v>1</v>
      </c>
      <c r="Q1791" s="153">
        <v>1106</v>
      </c>
      <c r="R1791" s="153">
        <v>37</v>
      </c>
      <c r="S1791" s="153">
        <v>1</v>
      </c>
      <c r="T1791" s="153"/>
      <c r="U1791" s="209">
        <f t="shared" si="719"/>
        <v>1107</v>
      </c>
      <c r="V1791" s="153">
        <v>455</v>
      </c>
      <c r="W1791" s="153"/>
      <c r="X1791" s="153"/>
      <c r="Y1791" s="153"/>
      <c r="Z1791" s="153"/>
      <c r="AA1791" s="153"/>
      <c r="AB1791" s="153"/>
      <c r="AC1791" s="153"/>
      <c r="AD1791" s="153"/>
      <c r="AE1791" s="153"/>
      <c r="AF1791" s="153"/>
      <c r="AG1791" s="153"/>
      <c r="AH1791" s="153"/>
      <c r="AI1791" s="153"/>
      <c r="AJ1791" s="153"/>
      <c r="AK1791" s="153"/>
      <c r="AL1791" s="153"/>
      <c r="AM1791" s="153"/>
      <c r="AN1791" s="153"/>
      <c r="AO1791" s="153"/>
      <c r="AP1791" s="153">
        <v>20</v>
      </c>
      <c r="AQ1791" s="153"/>
      <c r="AR1791" s="153"/>
      <c r="AS1791" s="153"/>
      <c r="AT1791" s="153"/>
      <c r="AU1791" s="153"/>
      <c r="AV1791" s="153"/>
      <c r="AW1791" s="153"/>
      <c r="AX1791" s="153"/>
      <c r="AY1791" s="153"/>
      <c r="AZ1791" s="153"/>
      <c r="BA1791" s="153"/>
      <c r="BB1791" s="153"/>
      <c r="BC1791" s="153"/>
      <c r="BD1791" s="153"/>
      <c r="BE1791" s="153">
        <v>5</v>
      </c>
      <c r="BF1791" s="153"/>
      <c r="BG1791" s="223">
        <f t="shared" si="718"/>
        <v>480</v>
      </c>
      <c r="BH1791" s="224">
        <f t="shared" si="729"/>
        <v>8</v>
      </c>
      <c r="BI1791" s="225">
        <f t="shared" si="724"/>
        <v>7.58333333333333</v>
      </c>
      <c r="BJ1791" s="225">
        <f t="shared" si="725"/>
        <v>94.7916666666667</v>
      </c>
      <c r="BK1791" s="226">
        <f t="shared" si="726"/>
        <v>81.0989010989011</v>
      </c>
      <c r="BL1791" s="226">
        <f t="shared" si="727"/>
        <v>96.5672990063234</v>
      </c>
      <c r="BM1791" s="226">
        <f t="shared" si="730"/>
        <v>74.2361111111111</v>
      </c>
      <c r="BN1791" s="237">
        <f t="shared" si="720"/>
        <v>0.416666666666667</v>
      </c>
      <c r="BO1791" s="237">
        <f t="shared" si="721"/>
        <v>1365</v>
      </c>
      <c r="BP1791" s="237">
        <f t="shared" si="722"/>
        <v>0</v>
      </c>
      <c r="BQ1791" s="238">
        <f t="shared" si="723"/>
        <v>0</v>
      </c>
      <c r="BR1791" s="140">
        <v>2</v>
      </c>
      <c r="BS1791" s="140"/>
      <c r="BT1791" s="140"/>
      <c r="BU1791" s="141"/>
      <c r="BV1791" s="140"/>
      <c r="BW1791" s="153">
        <f t="shared" si="716"/>
        <v>1106</v>
      </c>
    </row>
    <row r="1792" s="129" customFormat="1" spans="1:75">
      <c r="A1792" s="170">
        <v>1846</v>
      </c>
      <c r="B1792" s="171">
        <v>46078</v>
      </c>
      <c r="C1792" s="153" t="s">
        <v>97</v>
      </c>
      <c r="D1792" s="130" t="str">
        <f t="shared" si="717"/>
        <v>IG</v>
      </c>
      <c r="E1792" s="172" t="s">
        <v>146</v>
      </c>
      <c r="F1792" s="172" t="s">
        <v>134</v>
      </c>
      <c r="G1792" s="173" t="s">
        <v>187</v>
      </c>
      <c r="H1792" s="173"/>
      <c r="I1792" s="173"/>
      <c r="J1792" s="105">
        <v>104293</v>
      </c>
      <c r="K1792" s="197" t="str">
        <f>VLOOKUP(J1792,'[3]Item List (3)'!A$1:B$110000,2,FALSE)</f>
        <v>IR.210 YY2 </v>
      </c>
      <c r="L1792" s="105">
        <v>260205005</v>
      </c>
      <c r="M1792" s="198" t="str">
        <f>IF((LEFT(J1792))="2",$L$2,$J$2)</f>
        <v>IR</v>
      </c>
      <c r="N1792" s="153">
        <v>30</v>
      </c>
      <c r="O1792" s="199">
        <f t="shared" si="728"/>
        <v>120</v>
      </c>
      <c r="P1792" s="153">
        <v>1</v>
      </c>
      <c r="Q1792" s="153">
        <v>750</v>
      </c>
      <c r="R1792" s="153">
        <v>9</v>
      </c>
      <c r="S1792" s="153">
        <v>14</v>
      </c>
      <c r="T1792" s="153">
        <v>4</v>
      </c>
      <c r="U1792" s="209">
        <f t="shared" si="719"/>
        <v>768</v>
      </c>
      <c r="V1792" s="153">
        <v>430</v>
      </c>
      <c r="W1792" s="153"/>
      <c r="X1792" s="153">
        <v>15</v>
      </c>
      <c r="Y1792" s="153"/>
      <c r="Z1792" s="153"/>
      <c r="AA1792" s="153"/>
      <c r="AB1792" s="153"/>
      <c r="AC1792" s="153"/>
      <c r="AD1792" s="153"/>
      <c r="AE1792" s="153"/>
      <c r="AF1792" s="153"/>
      <c r="AG1792" s="153"/>
      <c r="AH1792" s="153"/>
      <c r="AI1792" s="153"/>
      <c r="AJ1792" s="153"/>
      <c r="AK1792" s="153"/>
      <c r="AL1792" s="153"/>
      <c r="AM1792" s="153"/>
      <c r="AN1792" s="153"/>
      <c r="AO1792" s="153"/>
      <c r="AP1792" s="153">
        <v>20</v>
      </c>
      <c r="AQ1792" s="153"/>
      <c r="AR1792" s="153"/>
      <c r="AS1792" s="153"/>
      <c r="AT1792" s="153"/>
      <c r="AU1792" s="153"/>
      <c r="AV1792" s="153"/>
      <c r="AW1792" s="153"/>
      <c r="AX1792" s="153"/>
      <c r="AY1792" s="153"/>
      <c r="AZ1792" s="153"/>
      <c r="BA1792" s="153"/>
      <c r="BB1792" s="153"/>
      <c r="BC1792" s="153">
        <v>15</v>
      </c>
      <c r="BD1792" s="153"/>
      <c r="BE1792" s="153"/>
      <c r="BF1792" s="153"/>
      <c r="BG1792" s="223">
        <f t="shared" si="718"/>
        <v>480</v>
      </c>
      <c r="BH1792" s="224">
        <f t="shared" si="729"/>
        <v>8</v>
      </c>
      <c r="BI1792" s="225">
        <f t="shared" si="724"/>
        <v>7.16666666666667</v>
      </c>
      <c r="BJ1792" s="225">
        <f t="shared" si="725"/>
        <v>89.5833333333333</v>
      </c>
      <c r="BK1792" s="226">
        <f t="shared" si="726"/>
        <v>89.3023255813954</v>
      </c>
      <c r="BL1792" s="226">
        <f t="shared" si="727"/>
        <v>96.484375</v>
      </c>
      <c r="BM1792" s="226">
        <f t="shared" si="730"/>
        <v>77.1875</v>
      </c>
      <c r="BN1792" s="237">
        <f t="shared" si="720"/>
        <v>0.333333333333333</v>
      </c>
      <c r="BO1792" s="237">
        <f t="shared" si="721"/>
        <v>920</v>
      </c>
      <c r="BP1792" s="237">
        <f t="shared" si="722"/>
        <v>0.5</v>
      </c>
      <c r="BQ1792" s="238">
        <f t="shared" si="723"/>
        <v>60</v>
      </c>
      <c r="BR1792" s="140"/>
      <c r="BS1792" s="140"/>
      <c r="BT1792" s="140"/>
      <c r="BU1792" s="141"/>
      <c r="BV1792" s="140"/>
      <c r="BW1792" s="153">
        <f t="shared" si="716"/>
        <v>750</v>
      </c>
    </row>
    <row r="1793" s="129" customFormat="1" spans="1:75">
      <c r="A1793" s="170">
        <v>1847</v>
      </c>
      <c r="B1793" s="171">
        <v>46078</v>
      </c>
      <c r="C1793" s="153" t="s">
        <v>99</v>
      </c>
      <c r="D1793" s="130" t="str">
        <f t="shared" si="717"/>
        <v>IG</v>
      </c>
      <c r="E1793" s="172" t="s">
        <v>146</v>
      </c>
      <c r="F1793" s="172" t="s">
        <v>134</v>
      </c>
      <c r="G1793" s="173" t="s">
        <v>151</v>
      </c>
      <c r="H1793" s="173"/>
      <c r="I1793" s="173"/>
      <c r="J1793" s="105">
        <v>104293</v>
      </c>
      <c r="K1793" s="197" t="str">
        <f>VLOOKUP(J1793,'[3]Item List (3)'!A$1:B$110000,2,FALSE)</f>
        <v>IR.210 YY2 </v>
      </c>
      <c r="L1793" s="105">
        <v>260205005</v>
      </c>
      <c r="M1793" s="198" t="str">
        <f>IF((LEFT(J1793))="2",$L$2,$J$2)</f>
        <v>IR</v>
      </c>
      <c r="N1793" s="153">
        <v>30</v>
      </c>
      <c r="O1793" s="199">
        <f t="shared" si="728"/>
        <v>120</v>
      </c>
      <c r="P1793" s="153">
        <v>1</v>
      </c>
      <c r="Q1793" s="153">
        <v>600</v>
      </c>
      <c r="R1793" s="153">
        <v>34</v>
      </c>
      <c r="S1793" s="153">
        <v>23</v>
      </c>
      <c r="T1793" s="153">
        <v>3</v>
      </c>
      <c r="U1793" s="209">
        <f t="shared" si="719"/>
        <v>626</v>
      </c>
      <c r="V1793" s="153">
        <v>345</v>
      </c>
      <c r="W1793" s="153"/>
      <c r="X1793" s="153">
        <v>60</v>
      </c>
      <c r="Y1793" s="153"/>
      <c r="Z1793" s="153">
        <v>20</v>
      </c>
      <c r="AA1793" s="153"/>
      <c r="AB1793" s="153"/>
      <c r="AC1793" s="153">
        <v>15</v>
      </c>
      <c r="AD1793" s="153"/>
      <c r="AE1793" s="153">
        <v>5</v>
      </c>
      <c r="AF1793" s="153"/>
      <c r="AG1793" s="153"/>
      <c r="AH1793" s="153"/>
      <c r="AI1793" s="153"/>
      <c r="AJ1793" s="153"/>
      <c r="AK1793" s="153"/>
      <c r="AL1793" s="153"/>
      <c r="AM1793" s="153"/>
      <c r="AN1793" s="153"/>
      <c r="AO1793" s="153"/>
      <c r="AP1793" s="153">
        <v>20</v>
      </c>
      <c r="AQ1793" s="153"/>
      <c r="AR1793" s="153"/>
      <c r="AS1793" s="153"/>
      <c r="AT1793" s="153"/>
      <c r="AU1793" s="153"/>
      <c r="AV1793" s="153"/>
      <c r="AW1793" s="153"/>
      <c r="AX1793" s="153"/>
      <c r="AY1793" s="153"/>
      <c r="AZ1793" s="153"/>
      <c r="BA1793" s="153"/>
      <c r="BB1793" s="153"/>
      <c r="BC1793" s="153">
        <v>10</v>
      </c>
      <c r="BD1793" s="153"/>
      <c r="BE1793" s="153">
        <v>5</v>
      </c>
      <c r="BF1793" s="153"/>
      <c r="BG1793" s="223">
        <f t="shared" si="718"/>
        <v>480</v>
      </c>
      <c r="BH1793" s="224">
        <f t="shared" si="729"/>
        <v>8</v>
      </c>
      <c r="BI1793" s="225">
        <f t="shared" si="724"/>
        <v>5.75</v>
      </c>
      <c r="BJ1793" s="225">
        <f t="shared" si="725"/>
        <v>71.875</v>
      </c>
      <c r="BK1793" s="226">
        <f t="shared" si="726"/>
        <v>90.7246376811594</v>
      </c>
      <c r="BL1793" s="226">
        <f t="shared" si="727"/>
        <v>90.4153354632588</v>
      </c>
      <c r="BM1793" s="226">
        <f t="shared" si="730"/>
        <v>58.9583333333333</v>
      </c>
      <c r="BN1793" s="237">
        <f t="shared" si="720"/>
        <v>0.416666666666667</v>
      </c>
      <c r="BO1793" s="237">
        <f t="shared" si="721"/>
        <v>910</v>
      </c>
      <c r="BP1793" s="237">
        <f t="shared" si="722"/>
        <v>1.83333333333333</v>
      </c>
      <c r="BQ1793" s="238">
        <f t="shared" si="723"/>
        <v>220</v>
      </c>
      <c r="BR1793" s="140">
        <v>1</v>
      </c>
      <c r="BS1793" s="140"/>
      <c r="BT1793" s="140"/>
      <c r="BU1793" s="141"/>
      <c r="BV1793" s="140"/>
      <c r="BW1793" s="153">
        <f t="shared" si="716"/>
        <v>600</v>
      </c>
    </row>
    <row r="1794" s="129" customFormat="1" spans="1:75">
      <c r="A1794" s="170">
        <v>1848</v>
      </c>
      <c r="B1794" s="171">
        <v>46078</v>
      </c>
      <c r="C1794" s="153" t="s">
        <v>97</v>
      </c>
      <c r="D1794" s="130" t="str">
        <f t="shared" si="717"/>
        <v>IG</v>
      </c>
      <c r="E1794" s="172" t="s">
        <v>149</v>
      </c>
      <c r="F1794" s="172" t="s">
        <v>134</v>
      </c>
      <c r="G1794" s="173" t="s">
        <v>176</v>
      </c>
      <c r="H1794" s="173"/>
      <c r="I1794" s="173"/>
      <c r="J1794" s="105">
        <v>200827.1</v>
      </c>
      <c r="K1794" s="197" t="str">
        <f>VLOOKUP(J1794,'[3]Item List (3)'!A$1:B$110000,2,FALSE)</f>
        <v>MNA.OR 4020 </v>
      </c>
      <c r="L1794" s="105">
        <v>260116006</v>
      </c>
      <c r="M1794" s="198" t="str">
        <f>IF((LEFT(J1794))="2",$L$2,$J$2)</f>
        <v>OR</v>
      </c>
      <c r="N1794" s="153">
        <v>25</v>
      </c>
      <c r="O1794" s="199">
        <f t="shared" si="728"/>
        <v>144</v>
      </c>
      <c r="P1794" s="153">
        <v>1</v>
      </c>
      <c r="Q1794" s="153">
        <v>981</v>
      </c>
      <c r="R1794" s="153">
        <v>17</v>
      </c>
      <c r="S1794" s="153">
        <v>10</v>
      </c>
      <c r="T1794" s="153"/>
      <c r="U1794" s="209">
        <f t="shared" si="719"/>
        <v>991</v>
      </c>
      <c r="V1794" s="153">
        <v>450</v>
      </c>
      <c r="W1794" s="153"/>
      <c r="X1794" s="153"/>
      <c r="Y1794" s="153"/>
      <c r="Z1794" s="153"/>
      <c r="AA1794" s="153"/>
      <c r="AB1794" s="153"/>
      <c r="AC1794" s="153"/>
      <c r="AD1794" s="153"/>
      <c r="AE1794" s="153">
        <v>10</v>
      </c>
      <c r="AF1794" s="153"/>
      <c r="AG1794" s="153"/>
      <c r="AH1794" s="153"/>
      <c r="AI1794" s="153"/>
      <c r="AJ1794" s="153"/>
      <c r="AK1794" s="153"/>
      <c r="AL1794" s="153"/>
      <c r="AM1794" s="153"/>
      <c r="AN1794" s="153"/>
      <c r="AO1794" s="153"/>
      <c r="AP1794" s="153">
        <v>20</v>
      </c>
      <c r="AQ1794" s="153"/>
      <c r="AR1794" s="153"/>
      <c r="AS1794" s="153"/>
      <c r="AT1794" s="153"/>
      <c r="AU1794" s="153"/>
      <c r="AV1794" s="153"/>
      <c r="AW1794" s="153"/>
      <c r="AX1794" s="153"/>
      <c r="AY1794" s="153"/>
      <c r="AZ1794" s="153"/>
      <c r="BA1794" s="153"/>
      <c r="BB1794" s="153"/>
      <c r="BC1794" s="153"/>
      <c r="BD1794" s="153"/>
      <c r="BE1794" s="153"/>
      <c r="BF1794" s="153"/>
      <c r="BG1794" s="223">
        <f t="shared" si="718"/>
        <v>480</v>
      </c>
      <c r="BH1794" s="224">
        <f t="shared" si="729"/>
        <v>8</v>
      </c>
      <c r="BI1794" s="225">
        <f t="shared" si="724"/>
        <v>7.5</v>
      </c>
      <c r="BJ1794" s="225">
        <f t="shared" si="725"/>
        <v>93.75</v>
      </c>
      <c r="BK1794" s="226">
        <f t="shared" si="726"/>
        <v>91.7592592592593</v>
      </c>
      <c r="BL1794" s="226">
        <f t="shared" si="727"/>
        <v>97.2754793138244</v>
      </c>
      <c r="BM1794" s="226">
        <f t="shared" si="730"/>
        <v>83.6805555555556</v>
      </c>
      <c r="BN1794" s="237">
        <f t="shared" si="720"/>
        <v>0.333333333333333</v>
      </c>
      <c r="BO1794" s="237">
        <f t="shared" si="721"/>
        <v>1104</v>
      </c>
      <c r="BP1794" s="237">
        <f t="shared" si="722"/>
        <v>0.166666666666667</v>
      </c>
      <c r="BQ1794" s="238">
        <f t="shared" si="723"/>
        <v>24</v>
      </c>
      <c r="BR1794" s="140"/>
      <c r="BS1794" s="140"/>
      <c r="BT1794" s="140"/>
      <c r="BU1794" s="141"/>
      <c r="BV1794" s="140"/>
      <c r="BW1794" s="153">
        <f t="shared" si="716"/>
        <v>981</v>
      </c>
    </row>
    <row r="1795" s="129" customFormat="1" spans="1:75">
      <c r="A1795" s="170">
        <v>1849</v>
      </c>
      <c r="B1795" s="171">
        <v>46078</v>
      </c>
      <c r="C1795" s="153" t="s">
        <v>99</v>
      </c>
      <c r="D1795" s="130" t="str">
        <f t="shared" si="717"/>
        <v>IG</v>
      </c>
      <c r="E1795" s="172" t="s">
        <v>149</v>
      </c>
      <c r="F1795" s="172" t="s">
        <v>134</v>
      </c>
      <c r="G1795" s="173" t="s">
        <v>130</v>
      </c>
      <c r="H1795" s="173"/>
      <c r="I1795" s="173"/>
      <c r="J1795" s="105">
        <v>200827.1</v>
      </c>
      <c r="K1795" s="197" t="str">
        <f>VLOOKUP(J1795,'[3]Item List (3)'!A$1:B$110000,2,FALSE)</f>
        <v>MNA.OR 4020 </v>
      </c>
      <c r="L1795" s="105">
        <v>260116006</v>
      </c>
      <c r="M1795" s="198" t="str">
        <f>IF((LEFT(J1795))="2",$L$2,$J$2)</f>
        <v>OR</v>
      </c>
      <c r="N1795" s="153">
        <v>25</v>
      </c>
      <c r="O1795" s="199">
        <f t="shared" si="728"/>
        <v>144</v>
      </c>
      <c r="P1795" s="153">
        <v>1</v>
      </c>
      <c r="Q1795" s="153">
        <v>995</v>
      </c>
      <c r="R1795" s="153">
        <v>13</v>
      </c>
      <c r="S1795" s="153">
        <v>3</v>
      </c>
      <c r="T1795" s="153"/>
      <c r="U1795" s="209">
        <f t="shared" si="719"/>
        <v>998</v>
      </c>
      <c r="V1795" s="153">
        <v>445</v>
      </c>
      <c r="W1795" s="153"/>
      <c r="X1795" s="153"/>
      <c r="Y1795" s="153"/>
      <c r="Z1795" s="153">
        <v>10</v>
      </c>
      <c r="AA1795" s="153"/>
      <c r="AB1795" s="153"/>
      <c r="AC1795" s="153"/>
      <c r="AD1795" s="153"/>
      <c r="AE1795" s="153">
        <v>5</v>
      </c>
      <c r="AF1795" s="153"/>
      <c r="AG1795" s="153"/>
      <c r="AH1795" s="153"/>
      <c r="AI1795" s="153"/>
      <c r="AJ1795" s="153"/>
      <c r="AK1795" s="153"/>
      <c r="AL1795" s="153"/>
      <c r="AM1795" s="153"/>
      <c r="AN1795" s="153"/>
      <c r="AO1795" s="153"/>
      <c r="AP1795" s="153">
        <v>20</v>
      </c>
      <c r="AQ1795" s="153"/>
      <c r="AR1795" s="153"/>
      <c r="AS1795" s="153"/>
      <c r="AT1795" s="153"/>
      <c r="AU1795" s="153"/>
      <c r="AV1795" s="153"/>
      <c r="AW1795" s="153"/>
      <c r="AX1795" s="153"/>
      <c r="AY1795" s="153"/>
      <c r="AZ1795" s="153"/>
      <c r="BA1795" s="153"/>
      <c r="BB1795" s="153"/>
      <c r="BC1795" s="153"/>
      <c r="BD1795" s="153"/>
      <c r="BE1795" s="153"/>
      <c r="BF1795" s="153"/>
      <c r="BG1795" s="223">
        <f t="shared" si="718"/>
        <v>480</v>
      </c>
      <c r="BH1795" s="224">
        <f t="shared" si="729"/>
        <v>8</v>
      </c>
      <c r="BI1795" s="225">
        <f t="shared" si="724"/>
        <v>7.41666666666667</v>
      </c>
      <c r="BJ1795" s="225">
        <f t="shared" si="725"/>
        <v>92.7083333333333</v>
      </c>
      <c r="BK1795" s="226">
        <f t="shared" si="726"/>
        <v>93.4456928838951</v>
      </c>
      <c r="BL1795" s="226">
        <f t="shared" si="727"/>
        <v>98.3967935871743</v>
      </c>
      <c r="BM1795" s="226">
        <f t="shared" si="730"/>
        <v>85.2430555555555</v>
      </c>
      <c r="BN1795" s="237">
        <f t="shared" si="720"/>
        <v>0.333333333333333</v>
      </c>
      <c r="BO1795" s="237">
        <f t="shared" si="721"/>
        <v>1104</v>
      </c>
      <c r="BP1795" s="237">
        <f t="shared" si="722"/>
        <v>0.25</v>
      </c>
      <c r="BQ1795" s="238">
        <f t="shared" si="723"/>
        <v>36</v>
      </c>
      <c r="BR1795" s="140">
        <v>2</v>
      </c>
      <c r="BS1795" s="140"/>
      <c r="BT1795" s="140"/>
      <c r="BU1795" s="141"/>
      <c r="BV1795" s="140"/>
      <c r="BW1795" s="153">
        <f t="shared" si="716"/>
        <v>995</v>
      </c>
    </row>
    <row r="1796" s="129" customFormat="1" spans="1:75">
      <c r="A1796" s="170">
        <v>1850</v>
      </c>
      <c r="B1796" s="171">
        <v>46078</v>
      </c>
      <c r="C1796" s="153" t="s">
        <v>97</v>
      </c>
      <c r="D1796" s="130" t="str">
        <f t="shared" si="717"/>
        <v>IG</v>
      </c>
      <c r="E1796" s="172" t="s">
        <v>152</v>
      </c>
      <c r="F1796" s="172"/>
      <c r="G1796" s="173"/>
      <c r="H1796" s="173"/>
      <c r="I1796" s="173"/>
      <c r="J1796" s="105"/>
      <c r="K1796" s="197" t="e">
        <f>VLOOKUP(J1796,'[3]Item List (3)'!A$1:B$110000,2,FALSE)</f>
        <v>#N/A</v>
      </c>
      <c r="L1796" s="105"/>
      <c r="M1796" s="198" t="str">
        <f>IF((LEFT(J1796))="2",$L$2,$J$2)</f>
        <v>IR</v>
      </c>
      <c r="N1796" s="153"/>
      <c r="O1796" s="199" t="str">
        <f t="shared" si="728"/>
        <v/>
      </c>
      <c r="P1796" s="153"/>
      <c r="Q1796" s="153"/>
      <c r="R1796" s="153"/>
      <c r="S1796" s="153"/>
      <c r="T1796" s="153"/>
      <c r="U1796" s="209">
        <f t="shared" si="719"/>
        <v>0</v>
      </c>
      <c r="V1796" s="153"/>
      <c r="W1796" s="153"/>
      <c r="X1796" s="153"/>
      <c r="Y1796" s="153"/>
      <c r="Z1796" s="153"/>
      <c r="AA1796" s="153"/>
      <c r="AB1796" s="153"/>
      <c r="AC1796" s="153"/>
      <c r="AD1796" s="153"/>
      <c r="AE1796" s="153"/>
      <c r="AF1796" s="153"/>
      <c r="AG1796" s="153"/>
      <c r="AH1796" s="153"/>
      <c r="AI1796" s="153"/>
      <c r="AJ1796" s="153"/>
      <c r="AK1796" s="153"/>
      <c r="AL1796" s="153"/>
      <c r="AM1796" s="153"/>
      <c r="AN1796" s="153"/>
      <c r="AO1796" s="153"/>
      <c r="AP1796" s="153"/>
      <c r="AQ1796" s="153"/>
      <c r="AR1796" s="153">
        <v>480</v>
      </c>
      <c r="AS1796" s="153"/>
      <c r="AT1796" s="153"/>
      <c r="AU1796" s="153"/>
      <c r="AV1796" s="153"/>
      <c r="AW1796" s="153"/>
      <c r="AX1796" s="153"/>
      <c r="AY1796" s="153"/>
      <c r="AZ1796" s="153"/>
      <c r="BA1796" s="153"/>
      <c r="BB1796" s="153"/>
      <c r="BC1796" s="153"/>
      <c r="BD1796" s="153"/>
      <c r="BE1796" s="153"/>
      <c r="BF1796" s="153"/>
      <c r="BG1796" s="223">
        <f t="shared" si="718"/>
        <v>480</v>
      </c>
      <c r="BH1796" s="224">
        <f t="shared" si="729"/>
        <v>8</v>
      </c>
      <c r="BI1796" s="225">
        <f t="shared" si="724"/>
        <v>0</v>
      </c>
      <c r="BJ1796" s="225">
        <f t="shared" si="725"/>
        <v>0</v>
      </c>
      <c r="BK1796" s="226">
        <f t="shared" si="726"/>
        <v>0</v>
      </c>
      <c r="BL1796" s="226">
        <f t="shared" si="727"/>
        <v>0</v>
      </c>
      <c r="BM1796" s="226">
        <f t="shared" si="730"/>
        <v>0</v>
      </c>
      <c r="BN1796" s="237">
        <f t="shared" si="720"/>
        <v>0</v>
      </c>
      <c r="BO1796" s="237">
        <f t="shared" si="721"/>
        <v>0</v>
      </c>
      <c r="BP1796" s="237">
        <f t="shared" si="722"/>
        <v>8</v>
      </c>
      <c r="BQ1796" s="238">
        <f t="shared" si="723"/>
        <v>0</v>
      </c>
      <c r="BR1796" s="140"/>
      <c r="BS1796" s="140"/>
      <c r="BT1796" s="140"/>
      <c r="BU1796" s="141"/>
      <c r="BV1796" s="140"/>
      <c r="BW1796" s="153">
        <f t="shared" si="716"/>
        <v>0</v>
      </c>
    </row>
    <row r="1797" s="129" customFormat="1" spans="1:75">
      <c r="A1797" s="170">
        <v>1851</v>
      </c>
      <c r="B1797" s="171">
        <v>46078</v>
      </c>
      <c r="C1797" s="153" t="s">
        <v>99</v>
      </c>
      <c r="D1797" s="130" t="str">
        <f t="shared" si="717"/>
        <v>IG</v>
      </c>
      <c r="E1797" s="172" t="s">
        <v>152</v>
      </c>
      <c r="F1797" s="172"/>
      <c r="G1797" s="173"/>
      <c r="H1797" s="173"/>
      <c r="I1797" s="173"/>
      <c r="J1797" s="105"/>
      <c r="K1797" s="197" t="e">
        <f>VLOOKUP(J1797,'[3]Item List (3)'!A$1:B$110000,2,FALSE)</f>
        <v>#N/A</v>
      </c>
      <c r="L1797" s="105"/>
      <c r="M1797" s="198" t="str">
        <f>IF((LEFT(J1797))="2",$L$2,$J$2)</f>
        <v>IR</v>
      </c>
      <c r="N1797" s="153"/>
      <c r="O1797" s="199" t="str">
        <f t="shared" si="728"/>
        <v/>
      </c>
      <c r="P1797" s="153"/>
      <c r="Q1797" s="153"/>
      <c r="R1797" s="153"/>
      <c r="S1797" s="153"/>
      <c r="T1797" s="153"/>
      <c r="U1797" s="209">
        <f t="shared" si="719"/>
        <v>0</v>
      </c>
      <c r="V1797" s="153"/>
      <c r="W1797" s="153"/>
      <c r="X1797" s="153"/>
      <c r="Y1797" s="153"/>
      <c r="Z1797" s="153"/>
      <c r="AA1797" s="153"/>
      <c r="AB1797" s="153"/>
      <c r="AC1797" s="153"/>
      <c r="AD1797" s="153"/>
      <c r="AE1797" s="153"/>
      <c r="AF1797" s="153"/>
      <c r="AG1797" s="153"/>
      <c r="AH1797" s="153"/>
      <c r="AI1797" s="153"/>
      <c r="AJ1797" s="153"/>
      <c r="AK1797" s="153"/>
      <c r="AL1797" s="153"/>
      <c r="AM1797" s="153"/>
      <c r="AN1797" s="153"/>
      <c r="AO1797" s="153"/>
      <c r="AP1797" s="153"/>
      <c r="AQ1797" s="153"/>
      <c r="AR1797" s="153">
        <v>480</v>
      </c>
      <c r="AS1797" s="153"/>
      <c r="AT1797" s="153"/>
      <c r="AU1797" s="153"/>
      <c r="AV1797" s="153"/>
      <c r="AW1797" s="153"/>
      <c r="AX1797" s="153"/>
      <c r="AY1797" s="153"/>
      <c r="AZ1797" s="153"/>
      <c r="BA1797" s="153"/>
      <c r="BB1797" s="153"/>
      <c r="BC1797" s="153"/>
      <c r="BD1797" s="153"/>
      <c r="BE1797" s="153"/>
      <c r="BF1797" s="153"/>
      <c r="BG1797" s="223">
        <f t="shared" si="718"/>
        <v>480</v>
      </c>
      <c r="BH1797" s="224">
        <f t="shared" si="729"/>
        <v>8</v>
      </c>
      <c r="BI1797" s="225">
        <f t="shared" si="724"/>
        <v>0</v>
      </c>
      <c r="BJ1797" s="225">
        <f t="shared" si="725"/>
        <v>0</v>
      </c>
      <c r="BK1797" s="226">
        <f t="shared" si="726"/>
        <v>0</v>
      </c>
      <c r="BL1797" s="226">
        <f t="shared" si="727"/>
        <v>0</v>
      </c>
      <c r="BM1797" s="226">
        <f t="shared" si="730"/>
        <v>0</v>
      </c>
      <c r="BN1797" s="237">
        <f t="shared" si="720"/>
        <v>0</v>
      </c>
      <c r="BO1797" s="237">
        <f t="shared" si="721"/>
        <v>0</v>
      </c>
      <c r="BP1797" s="237">
        <f t="shared" si="722"/>
        <v>8</v>
      </c>
      <c r="BQ1797" s="238">
        <f t="shared" si="723"/>
        <v>0</v>
      </c>
      <c r="BR1797" s="140"/>
      <c r="BS1797" s="140"/>
      <c r="BT1797" s="140"/>
      <c r="BU1797" s="141"/>
      <c r="BV1797" s="140"/>
      <c r="BW1797" s="153">
        <f t="shared" si="716"/>
        <v>0</v>
      </c>
    </row>
    <row r="1798" s="129" customFormat="1" spans="1:75">
      <c r="A1798" s="170">
        <v>1852</v>
      </c>
      <c r="B1798" s="171">
        <v>46078</v>
      </c>
      <c r="C1798" s="153" t="s">
        <v>97</v>
      </c>
      <c r="D1798" s="130" t="str">
        <f t="shared" si="717"/>
        <v>IG</v>
      </c>
      <c r="E1798" s="172" t="s">
        <v>153</v>
      </c>
      <c r="F1798" s="172" t="s">
        <v>134</v>
      </c>
      <c r="G1798" s="173" t="s">
        <v>155</v>
      </c>
      <c r="H1798" s="173"/>
      <c r="I1798" s="173"/>
      <c r="J1798" s="105">
        <v>208417</v>
      </c>
      <c r="K1798" s="197" t="str">
        <f>VLOOKUP(J1798,'[3]Item List (3)'!A$1:B$110000,2,FALSE)</f>
        <v>JC.OR 8008 </v>
      </c>
      <c r="L1798" s="105">
        <v>260110013</v>
      </c>
      <c r="M1798" s="198" t="str">
        <f>IF((LEFT(J1798))="2",$L$2,$J$2)</f>
        <v>OR</v>
      </c>
      <c r="N1798" s="153">
        <v>30</v>
      </c>
      <c r="O1798" s="199">
        <f t="shared" si="728"/>
        <v>120</v>
      </c>
      <c r="P1798" s="153">
        <v>1</v>
      </c>
      <c r="Q1798" s="153">
        <v>90</v>
      </c>
      <c r="R1798" s="153"/>
      <c r="S1798" s="153">
        <v>30</v>
      </c>
      <c r="T1798" s="153"/>
      <c r="U1798" s="209">
        <f t="shared" si="719"/>
        <v>120</v>
      </c>
      <c r="V1798" s="153">
        <v>95</v>
      </c>
      <c r="W1798" s="153"/>
      <c r="X1798" s="153">
        <v>60</v>
      </c>
      <c r="Y1798" s="153"/>
      <c r="Z1798" s="153"/>
      <c r="AA1798" s="153"/>
      <c r="AB1798" s="153"/>
      <c r="AC1798" s="153"/>
      <c r="AD1798" s="153"/>
      <c r="AE1798" s="153"/>
      <c r="AF1798" s="153"/>
      <c r="AG1798" s="153">
        <v>20</v>
      </c>
      <c r="AH1798" s="153"/>
      <c r="AI1798" s="153"/>
      <c r="AJ1798" s="153"/>
      <c r="AK1798" s="153"/>
      <c r="AL1798" s="153"/>
      <c r="AM1798" s="153"/>
      <c r="AN1798" s="153"/>
      <c r="AO1798" s="153"/>
      <c r="AP1798" s="153"/>
      <c r="AQ1798" s="153"/>
      <c r="AR1798" s="153"/>
      <c r="AS1798" s="153"/>
      <c r="AT1798" s="153"/>
      <c r="AU1798" s="153"/>
      <c r="AV1798" s="153"/>
      <c r="AW1798" s="153"/>
      <c r="AX1798" s="153"/>
      <c r="AY1798" s="153"/>
      <c r="AZ1798" s="153"/>
      <c r="BA1798" s="153"/>
      <c r="BB1798" s="153"/>
      <c r="BC1798" s="153"/>
      <c r="BD1798" s="153"/>
      <c r="BE1798" s="153"/>
      <c r="BF1798" s="153">
        <v>30</v>
      </c>
      <c r="BG1798" s="223">
        <f t="shared" si="718"/>
        <v>205</v>
      </c>
      <c r="BH1798" s="224">
        <f t="shared" si="729"/>
        <v>3.41666666666667</v>
      </c>
      <c r="BI1798" s="225">
        <f t="shared" si="724"/>
        <v>1.58333333333333</v>
      </c>
      <c r="BJ1798" s="225">
        <f t="shared" si="725"/>
        <v>46.3414634146341</v>
      </c>
      <c r="BK1798" s="226">
        <f t="shared" si="726"/>
        <v>63.1578947368421</v>
      </c>
      <c r="BL1798" s="226">
        <f t="shared" si="727"/>
        <v>75</v>
      </c>
      <c r="BM1798" s="226">
        <f t="shared" si="730"/>
        <v>21.9512195121951</v>
      </c>
      <c r="BN1798" s="237">
        <f t="shared" si="720"/>
        <v>0.5</v>
      </c>
      <c r="BO1798" s="237">
        <f t="shared" si="721"/>
        <v>350</v>
      </c>
      <c r="BP1798" s="237">
        <f t="shared" si="722"/>
        <v>1.33333333333333</v>
      </c>
      <c r="BQ1798" s="238">
        <f t="shared" si="723"/>
        <v>160</v>
      </c>
      <c r="BR1798" s="140"/>
      <c r="BS1798" s="140">
        <v>1</v>
      </c>
      <c r="BT1798" s="140"/>
      <c r="BU1798" s="141"/>
      <c r="BV1798" s="140"/>
      <c r="BW1798" s="153">
        <f t="shared" si="716"/>
        <v>90</v>
      </c>
    </row>
    <row r="1799" s="129" customFormat="1" spans="1:75">
      <c r="A1799" s="170">
        <v>1853</v>
      </c>
      <c r="B1799" s="171">
        <v>46078</v>
      </c>
      <c r="C1799" s="153" t="s">
        <v>97</v>
      </c>
      <c r="D1799" s="130" t="str">
        <f t="shared" ref="D1798:D1824" si="731">LEFT(E1799,2)</f>
        <v>IG</v>
      </c>
      <c r="E1799" s="172" t="s">
        <v>153</v>
      </c>
      <c r="F1799" s="172" t="s">
        <v>134</v>
      </c>
      <c r="G1799" s="173" t="s">
        <v>185</v>
      </c>
      <c r="H1799" s="173"/>
      <c r="I1799" s="173"/>
      <c r="J1799" s="105">
        <v>208583</v>
      </c>
      <c r="K1799" s="197" t="str">
        <f>VLOOKUP(J1799,'[3]Item List (3)'!A$1:B$110000,2,FALSE)</f>
        <v>WS 81108 </v>
      </c>
      <c r="L1799" s="105"/>
      <c r="M1799" s="198" t="str">
        <f>IF((LEFT(J1799))="2",$L$2,$J$2)</f>
        <v>OR</v>
      </c>
      <c r="N1799" s="153"/>
      <c r="O1799" s="199" t="str">
        <f t="shared" si="728"/>
        <v/>
      </c>
      <c r="P1799" s="153"/>
      <c r="Q1799" s="153">
        <v>10</v>
      </c>
      <c r="R1799" s="153">
        <v>6</v>
      </c>
      <c r="S1799" s="153">
        <v>1</v>
      </c>
      <c r="T1799" s="153"/>
      <c r="U1799" s="209">
        <f t="shared" si="719"/>
        <v>11</v>
      </c>
      <c r="V1799" s="153">
        <v>10</v>
      </c>
      <c r="W1799" s="153">
        <v>195</v>
      </c>
      <c r="X1799" s="153"/>
      <c r="Y1799" s="153"/>
      <c r="Z1799" s="153"/>
      <c r="AA1799" s="153"/>
      <c r="AB1799" s="153"/>
      <c r="AC1799" s="153"/>
      <c r="AD1799" s="153"/>
      <c r="AE1799" s="153"/>
      <c r="AF1799" s="153"/>
      <c r="AG1799" s="153"/>
      <c r="AH1799" s="153"/>
      <c r="AI1799" s="153"/>
      <c r="AJ1799" s="153"/>
      <c r="AK1799" s="153"/>
      <c r="AL1799" s="153"/>
      <c r="AM1799" s="153"/>
      <c r="AN1799" s="153"/>
      <c r="AO1799" s="153">
        <v>60</v>
      </c>
      <c r="AP1799" s="153"/>
      <c r="AQ1799" s="153"/>
      <c r="AR1799" s="153"/>
      <c r="AS1799" s="153"/>
      <c r="AT1799" s="153"/>
      <c r="AU1799" s="153"/>
      <c r="AV1799" s="153"/>
      <c r="AW1799" s="153"/>
      <c r="AX1799" s="153"/>
      <c r="AY1799" s="153"/>
      <c r="AZ1799" s="153"/>
      <c r="BA1799" s="153"/>
      <c r="BB1799" s="153"/>
      <c r="BC1799" s="153"/>
      <c r="BD1799" s="153"/>
      <c r="BE1799" s="153"/>
      <c r="BF1799" s="153"/>
      <c r="BG1799" s="223">
        <f t="shared" si="718"/>
        <v>265</v>
      </c>
      <c r="BH1799" s="224">
        <f t="shared" si="729"/>
        <v>4.41666666666667</v>
      </c>
      <c r="BI1799" s="225">
        <f t="shared" si="724"/>
        <v>0.166666666666667</v>
      </c>
      <c r="BJ1799" s="225">
        <f t="shared" si="725"/>
        <v>3.77358490566038</v>
      </c>
      <c r="BK1799" s="226">
        <f t="shared" si="726"/>
        <v>0</v>
      </c>
      <c r="BL1799" s="226">
        <f t="shared" si="727"/>
        <v>36.3636363636364</v>
      </c>
      <c r="BM1799" s="226">
        <f t="shared" ref="BM1775:BM1824" si="732">IFERROR((((BJ1799*BK1799*BL1799)/1000000)*100),0)</f>
        <v>0</v>
      </c>
      <c r="BN1799" s="237">
        <f t="shared" si="720"/>
        <v>3.25</v>
      </c>
      <c r="BO1799" s="237">
        <f t="shared" si="721"/>
        <v>0</v>
      </c>
      <c r="BP1799" s="237">
        <f t="shared" si="722"/>
        <v>1</v>
      </c>
      <c r="BQ1799" s="238">
        <f t="shared" si="723"/>
        <v>0</v>
      </c>
      <c r="BR1799" s="140"/>
      <c r="BS1799" s="140"/>
      <c r="BT1799" s="140"/>
      <c r="BU1799" s="141"/>
      <c r="BV1799" s="140"/>
      <c r="BW1799" s="153">
        <f t="shared" si="716"/>
        <v>0</v>
      </c>
    </row>
    <row r="1800" s="129" customFormat="1" spans="1:75">
      <c r="A1800" s="170">
        <v>1854</v>
      </c>
      <c r="B1800" s="171">
        <v>46078</v>
      </c>
      <c r="C1800" s="153" t="s">
        <v>99</v>
      </c>
      <c r="D1800" s="130" t="str">
        <f t="shared" si="731"/>
        <v>IG</v>
      </c>
      <c r="E1800" s="172" t="s">
        <v>153</v>
      </c>
      <c r="F1800" s="172" t="s">
        <v>134</v>
      </c>
      <c r="G1800" s="173" t="s">
        <v>135</v>
      </c>
      <c r="H1800" s="173"/>
      <c r="I1800" s="173"/>
      <c r="J1800" s="105">
        <v>208583</v>
      </c>
      <c r="K1800" s="197" t="str">
        <f>VLOOKUP(J1800,'[3]Item List (3)'!A$1:B$110000,2,FALSE)</f>
        <v>WS 81108 </v>
      </c>
      <c r="L1800" s="105">
        <v>260112013</v>
      </c>
      <c r="M1800" s="198" t="str">
        <f>IF((LEFT(J1800))="2",$L$2,$J$2)</f>
        <v>OR</v>
      </c>
      <c r="N1800" s="153">
        <v>45</v>
      </c>
      <c r="O1800" s="199">
        <f t="shared" si="728"/>
        <v>80</v>
      </c>
      <c r="P1800" s="153">
        <v>1</v>
      </c>
      <c r="Q1800" s="153">
        <v>491</v>
      </c>
      <c r="R1800" s="153">
        <v>5</v>
      </c>
      <c r="S1800" s="153">
        <v>1</v>
      </c>
      <c r="T1800" s="153"/>
      <c r="U1800" s="209">
        <f t="shared" si="719"/>
        <v>492</v>
      </c>
      <c r="V1800" s="153">
        <v>460</v>
      </c>
      <c r="W1800" s="153"/>
      <c r="X1800" s="153"/>
      <c r="Y1800" s="153"/>
      <c r="Z1800" s="153"/>
      <c r="AA1800" s="153"/>
      <c r="AB1800" s="153"/>
      <c r="AC1800" s="153"/>
      <c r="AD1800" s="153"/>
      <c r="AE1800" s="153"/>
      <c r="AF1800" s="153"/>
      <c r="AG1800" s="153"/>
      <c r="AH1800" s="153"/>
      <c r="AI1800" s="153"/>
      <c r="AJ1800" s="153"/>
      <c r="AK1800" s="153"/>
      <c r="AL1800" s="153"/>
      <c r="AM1800" s="153"/>
      <c r="AN1800" s="153"/>
      <c r="AO1800" s="153"/>
      <c r="AP1800" s="153">
        <v>10</v>
      </c>
      <c r="AQ1800" s="153"/>
      <c r="AR1800" s="153"/>
      <c r="AS1800" s="153"/>
      <c r="AT1800" s="153"/>
      <c r="AU1800" s="153"/>
      <c r="AV1800" s="153"/>
      <c r="AW1800" s="153"/>
      <c r="AX1800" s="153"/>
      <c r="AY1800" s="153"/>
      <c r="AZ1800" s="153"/>
      <c r="BA1800" s="153"/>
      <c r="BB1800" s="153"/>
      <c r="BC1800" s="153">
        <v>10</v>
      </c>
      <c r="BD1800" s="153"/>
      <c r="BE1800" s="153"/>
      <c r="BF1800" s="153"/>
      <c r="BG1800" s="223">
        <f t="shared" si="718"/>
        <v>480</v>
      </c>
      <c r="BH1800" s="224">
        <f t="shared" si="729"/>
        <v>8</v>
      </c>
      <c r="BI1800" s="225">
        <f t="shared" si="724"/>
        <v>7.66666666666667</v>
      </c>
      <c r="BJ1800" s="225">
        <f t="shared" si="725"/>
        <v>95.8333333333333</v>
      </c>
      <c r="BK1800" s="226">
        <f t="shared" si="726"/>
        <v>80.2173913043478</v>
      </c>
      <c r="BL1800" s="226">
        <f t="shared" si="727"/>
        <v>98.780487804878</v>
      </c>
      <c r="BM1800" s="226">
        <f t="shared" si="732"/>
        <v>75.9375</v>
      </c>
      <c r="BN1800" s="237">
        <f t="shared" si="720"/>
        <v>0.166666666666667</v>
      </c>
      <c r="BO1800" s="237">
        <f t="shared" si="721"/>
        <v>626.666666666667</v>
      </c>
      <c r="BP1800" s="237">
        <f t="shared" si="722"/>
        <v>0.166666666666667</v>
      </c>
      <c r="BQ1800" s="238">
        <f t="shared" si="723"/>
        <v>13.3333333333333</v>
      </c>
      <c r="BR1800" s="140"/>
      <c r="BS1800" s="140"/>
      <c r="BT1800" s="140">
        <v>1</v>
      </c>
      <c r="BU1800" s="141"/>
      <c r="BV1800" s="140"/>
      <c r="BW1800" s="153">
        <f t="shared" ref="BW1800:BW1833" si="733">Q1800*P1800</f>
        <v>491</v>
      </c>
    </row>
    <row r="1801" s="129" customFormat="1" spans="1:75">
      <c r="A1801" s="170">
        <v>1855</v>
      </c>
      <c r="B1801" s="171">
        <v>46078</v>
      </c>
      <c r="C1801" s="153" t="s">
        <v>97</v>
      </c>
      <c r="D1801" s="130" t="str">
        <f t="shared" si="731"/>
        <v>IG</v>
      </c>
      <c r="E1801" s="172" t="s">
        <v>156</v>
      </c>
      <c r="F1801" s="172" t="s">
        <v>134</v>
      </c>
      <c r="G1801" s="173" t="s">
        <v>126</v>
      </c>
      <c r="H1801" s="173" t="s">
        <v>228</v>
      </c>
      <c r="I1801" s="173"/>
      <c r="J1801" s="105">
        <v>208293</v>
      </c>
      <c r="K1801" s="197" t="str">
        <f>VLOOKUP(J1801,'[3]Item List (3)'!A$1:B$110000,2,FALSE)</f>
        <v>OR.210 YY2</v>
      </c>
      <c r="L1801" s="105">
        <v>251130005</v>
      </c>
      <c r="M1801" s="198" t="str">
        <f>IF((LEFT(J1801))="2",$L$2,$J$2)</f>
        <v>OR</v>
      </c>
      <c r="N1801" s="153">
        <v>60</v>
      </c>
      <c r="O1801" s="199">
        <f t="shared" si="728"/>
        <v>60</v>
      </c>
      <c r="P1801" s="153">
        <v>1</v>
      </c>
      <c r="Q1801" s="153">
        <v>289</v>
      </c>
      <c r="R1801" s="153">
        <v>16</v>
      </c>
      <c r="S1801" s="153"/>
      <c r="T1801" s="153"/>
      <c r="U1801" s="209">
        <f t="shared" si="719"/>
        <v>289</v>
      </c>
      <c r="V1801" s="153">
        <v>410</v>
      </c>
      <c r="W1801" s="153"/>
      <c r="X1801" s="153">
        <v>15</v>
      </c>
      <c r="Y1801" s="153"/>
      <c r="Z1801" s="153"/>
      <c r="AA1801" s="153"/>
      <c r="AB1801" s="153"/>
      <c r="AC1801" s="153"/>
      <c r="AD1801" s="153"/>
      <c r="AE1801" s="153"/>
      <c r="AF1801" s="153"/>
      <c r="AG1801" s="153"/>
      <c r="AH1801" s="153"/>
      <c r="AI1801" s="153"/>
      <c r="AJ1801" s="153"/>
      <c r="AK1801" s="153"/>
      <c r="AL1801" s="153"/>
      <c r="AM1801" s="153"/>
      <c r="AN1801" s="153"/>
      <c r="AO1801" s="153"/>
      <c r="AP1801" s="153">
        <v>20</v>
      </c>
      <c r="AQ1801" s="153"/>
      <c r="AR1801" s="153"/>
      <c r="AS1801" s="153"/>
      <c r="AT1801" s="153"/>
      <c r="AU1801" s="153"/>
      <c r="AV1801" s="153"/>
      <c r="AW1801" s="153"/>
      <c r="AX1801" s="153">
        <v>35</v>
      </c>
      <c r="AY1801" s="153"/>
      <c r="AZ1801" s="153"/>
      <c r="BA1801" s="153"/>
      <c r="BB1801" s="153"/>
      <c r="BC1801" s="153"/>
      <c r="BD1801" s="153"/>
      <c r="BE1801" s="153"/>
      <c r="BF1801" s="153"/>
      <c r="BG1801" s="223">
        <f t="shared" si="718"/>
        <v>480</v>
      </c>
      <c r="BH1801" s="224">
        <f t="shared" si="729"/>
        <v>8</v>
      </c>
      <c r="BI1801" s="225">
        <f t="shared" si="724"/>
        <v>6.83333333333333</v>
      </c>
      <c r="BJ1801" s="225">
        <f t="shared" si="725"/>
        <v>85.4166666666667</v>
      </c>
      <c r="BK1801" s="226">
        <f t="shared" si="726"/>
        <v>70.4878048780488</v>
      </c>
      <c r="BL1801" s="226">
        <f t="shared" si="727"/>
        <v>94.4636678200692</v>
      </c>
      <c r="BM1801" s="226">
        <f t="shared" si="732"/>
        <v>56.875</v>
      </c>
      <c r="BN1801" s="237">
        <f t="shared" si="720"/>
        <v>0.333333333333333</v>
      </c>
      <c r="BO1801" s="237">
        <f t="shared" si="721"/>
        <v>460</v>
      </c>
      <c r="BP1801" s="237">
        <f t="shared" si="722"/>
        <v>0.833333333333333</v>
      </c>
      <c r="BQ1801" s="238">
        <f t="shared" si="723"/>
        <v>50</v>
      </c>
      <c r="BR1801" s="140">
        <v>2</v>
      </c>
      <c r="BS1801" s="140"/>
      <c r="BT1801" s="140"/>
      <c r="BU1801" s="141"/>
      <c r="BV1801" s="140"/>
      <c r="BW1801" s="153">
        <f t="shared" si="733"/>
        <v>289</v>
      </c>
    </row>
    <row r="1802" s="129" customFormat="1" spans="1:75">
      <c r="A1802" s="170">
        <v>1856</v>
      </c>
      <c r="B1802" s="171">
        <v>46078</v>
      </c>
      <c r="C1802" s="153" t="s">
        <v>99</v>
      </c>
      <c r="D1802" s="130" t="str">
        <f t="shared" si="731"/>
        <v>IG</v>
      </c>
      <c r="E1802" s="172" t="s">
        <v>156</v>
      </c>
      <c r="F1802" s="172"/>
      <c r="G1802" s="173"/>
      <c r="H1802" s="173"/>
      <c r="I1802" s="173"/>
      <c r="J1802" s="105"/>
      <c r="K1802" s="197" t="e">
        <f>VLOOKUP(J1802,'[3]Item List (3)'!A$1:B$110000,2,FALSE)</f>
        <v>#N/A</v>
      </c>
      <c r="L1802" s="105"/>
      <c r="M1802" s="198" t="str">
        <f>IF((LEFT(J1802))="2",$L$2,$J$2)</f>
        <v>IR</v>
      </c>
      <c r="N1802" s="153"/>
      <c r="O1802" s="199" t="str">
        <f t="shared" si="728"/>
        <v/>
      </c>
      <c r="P1802" s="153"/>
      <c r="Q1802" s="153"/>
      <c r="R1802" s="153"/>
      <c r="S1802" s="153"/>
      <c r="T1802" s="153"/>
      <c r="U1802" s="209">
        <f t="shared" si="719"/>
        <v>0</v>
      </c>
      <c r="V1802" s="153"/>
      <c r="W1802" s="153"/>
      <c r="X1802" s="153"/>
      <c r="Y1802" s="153"/>
      <c r="Z1802" s="153"/>
      <c r="AA1802" s="153"/>
      <c r="AB1802" s="153"/>
      <c r="AC1802" s="153"/>
      <c r="AD1802" s="153"/>
      <c r="AE1802" s="153"/>
      <c r="AF1802" s="153"/>
      <c r="AG1802" s="153"/>
      <c r="AH1802" s="153"/>
      <c r="AI1802" s="153"/>
      <c r="AJ1802" s="153"/>
      <c r="AK1802" s="153"/>
      <c r="AL1802" s="153"/>
      <c r="AM1802" s="153"/>
      <c r="AN1802" s="153"/>
      <c r="AO1802" s="153"/>
      <c r="AP1802" s="153"/>
      <c r="AQ1802" s="153"/>
      <c r="AR1802" s="153">
        <v>480</v>
      </c>
      <c r="AS1802" s="153"/>
      <c r="AT1802" s="153"/>
      <c r="AU1802" s="153"/>
      <c r="AV1802" s="153"/>
      <c r="AW1802" s="153"/>
      <c r="AX1802" s="153"/>
      <c r="AY1802" s="153"/>
      <c r="AZ1802" s="153"/>
      <c r="BA1802" s="153"/>
      <c r="BB1802" s="153"/>
      <c r="BC1802" s="153"/>
      <c r="BD1802" s="153"/>
      <c r="BE1802" s="153"/>
      <c r="BF1802" s="153"/>
      <c r="BG1802" s="223">
        <f t="shared" si="718"/>
        <v>480</v>
      </c>
      <c r="BH1802" s="224">
        <f t="shared" si="729"/>
        <v>8</v>
      </c>
      <c r="BI1802" s="225">
        <f t="shared" si="724"/>
        <v>0</v>
      </c>
      <c r="BJ1802" s="225">
        <f t="shared" si="725"/>
        <v>0</v>
      </c>
      <c r="BK1802" s="226">
        <f t="shared" si="726"/>
        <v>0</v>
      </c>
      <c r="BL1802" s="226">
        <f t="shared" si="727"/>
        <v>0</v>
      </c>
      <c r="BM1802" s="226">
        <f t="shared" si="732"/>
        <v>0</v>
      </c>
      <c r="BN1802" s="237">
        <f t="shared" si="720"/>
        <v>0</v>
      </c>
      <c r="BO1802" s="237">
        <f t="shared" si="721"/>
        <v>0</v>
      </c>
      <c r="BP1802" s="237">
        <f t="shared" si="722"/>
        <v>8</v>
      </c>
      <c r="BQ1802" s="238">
        <f t="shared" si="723"/>
        <v>0</v>
      </c>
      <c r="BR1802" s="140"/>
      <c r="BS1802" s="140"/>
      <c r="BT1802" s="140"/>
      <c r="BU1802" s="141"/>
      <c r="BV1802" s="140"/>
      <c r="BW1802" s="153">
        <f t="shared" si="733"/>
        <v>0</v>
      </c>
    </row>
    <row r="1803" s="129" customFormat="1" spans="1:75">
      <c r="A1803" s="170">
        <v>1857</v>
      </c>
      <c r="B1803" s="171">
        <v>46078</v>
      </c>
      <c r="C1803" s="153" t="s">
        <v>97</v>
      </c>
      <c r="D1803" s="130" t="str">
        <f t="shared" si="731"/>
        <v>IG</v>
      </c>
      <c r="E1803" s="172" t="s">
        <v>158</v>
      </c>
      <c r="F1803" s="172" t="s">
        <v>134</v>
      </c>
      <c r="G1803" s="173" t="s">
        <v>124</v>
      </c>
      <c r="H1803" s="173"/>
      <c r="I1803" s="173"/>
      <c r="J1803" s="105">
        <v>104246</v>
      </c>
      <c r="K1803" s="197" t="str">
        <f>VLOOKUP(J1803,'[3]Item List (3)'!A$1:B$110000,2,FALSE)</f>
        <v>IN. 208</v>
      </c>
      <c r="L1803" s="105">
        <v>260129016</v>
      </c>
      <c r="M1803" s="198" t="str">
        <f>IF((LEFT(J1803))="2",$L$2,$J$2)</f>
        <v>IR</v>
      </c>
      <c r="N1803" s="153">
        <v>30</v>
      </c>
      <c r="O1803" s="199">
        <f t="shared" si="728"/>
        <v>120</v>
      </c>
      <c r="P1803" s="153">
        <v>1</v>
      </c>
      <c r="Q1803" s="153">
        <v>100</v>
      </c>
      <c r="R1803" s="153">
        <v>4</v>
      </c>
      <c r="S1803" s="153"/>
      <c r="T1803" s="153"/>
      <c r="U1803" s="209">
        <f t="shared" si="719"/>
        <v>100</v>
      </c>
      <c r="V1803" s="153">
        <v>60</v>
      </c>
      <c r="W1803" s="153"/>
      <c r="X1803" s="153"/>
      <c r="Y1803" s="153"/>
      <c r="Z1803" s="153"/>
      <c r="AA1803" s="153"/>
      <c r="AB1803" s="153"/>
      <c r="AC1803" s="153"/>
      <c r="AD1803" s="153"/>
      <c r="AE1803" s="153"/>
      <c r="AF1803" s="153"/>
      <c r="AG1803" s="153"/>
      <c r="AH1803" s="153"/>
      <c r="AI1803" s="153"/>
      <c r="AJ1803" s="153"/>
      <c r="AK1803" s="153"/>
      <c r="AL1803" s="153"/>
      <c r="AM1803" s="153"/>
      <c r="AN1803" s="153"/>
      <c r="AO1803" s="153"/>
      <c r="AP1803" s="153"/>
      <c r="AQ1803" s="153"/>
      <c r="AR1803" s="153">
        <v>420</v>
      </c>
      <c r="AS1803" s="153"/>
      <c r="AT1803" s="153"/>
      <c r="AU1803" s="153"/>
      <c r="AV1803" s="153"/>
      <c r="AW1803" s="153"/>
      <c r="AX1803" s="153"/>
      <c r="AY1803" s="153"/>
      <c r="AZ1803" s="153"/>
      <c r="BA1803" s="153"/>
      <c r="BB1803" s="153"/>
      <c r="BC1803" s="153"/>
      <c r="BD1803" s="153"/>
      <c r="BE1803" s="153"/>
      <c r="BF1803" s="153"/>
      <c r="BG1803" s="223">
        <f t="shared" si="718"/>
        <v>480</v>
      </c>
      <c r="BH1803" s="224">
        <f t="shared" si="729"/>
        <v>8</v>
      </c>
      <c r="BI1803" s="225">
        <f t="shared" ref="BI1803:BI1824" si="734">IFERROR(BH1803-SUM(W1803:BF1803)/60,0)</f>
        <v>1</v>
      </c>
      <c r="BJ1803" s="225">
        <f t="shared" ref="BJ1803:BJ1824" si="735">IFERROR(BI1803/BH1803*100,0)</f>
        <v>12.5</v>
      </c>
      <c r="BK1803" s="226">
        <f t="shared" ref="BK1803:BK1824" si="736">IFERROR(((U1803*N1803)/(BI1803*3600)*100),0)</f>
        <v>83.3333333333333</v>
      </c>
      <c r="BL1803" s="226">
        <f t="shared" ref="BL1803:BL1824" si="737">IFERROR(((U1803-(R1803+S1803+T1803))/U1803*100),0)</f>
        <v>96</v>
      </c>
      <c r="BM1803" s="226">
        <f t="shared" si="732"/>
        <v>10</v>
      </c>
      <c r="BN1803" s="237">
        <f t="shared" si="720"/>
        <v>0</v>
      </c>
      <c r="BO1803" s="237">
        <f t="shared" si="721"/>
        <v>960</v>
      </c>
      <c r="BP1803" s="237">
        <f t="shared" si="722"/>
        <v>7</v>
      </c>
      <c r="BQ1803" s="238">
        <f t="shared" si="723"/>
        <v>840</v>
      </c>
      <c r="BR1803" s="140"/>
      <c r="BS1803" s="140"/>
      <c r="BT1803" s="140"/>
      <c r="BU1803" s="141"/>
      <c r="BV1803" s="140"/>
      <c r="BW1803" s="153">
        <f t="shared" si="733"/>
        <v>100</v>
      </c>
    </row>
    <row r="1804" s="129" customFormat="1" spans="1:75">
      <c r="A1804" s="170">
        <v>1858</v>
      </c>
      <c r="B1804" s="171">
        <v>46078</v>
      </c>
      <c r="C1804" s="153" t="s">
        <v>99</v>
      </c>
      <c r="D1804" s="130" t="str">
        <f t="shared" si="731"/>
        <v>IG</v>
      </c>
      <c r="E1804" s="172" t="s">
        <v>158</v>
      </c>
      <c r="F1804" s="172" t="s">
        <v>134</v>
      </c>
      <c r="G1804" s="173" t="s">
        <v>124</v>
      </c>
      <c r="H1804" s="173"/>
      <c r="I1804" s="173"/>
      <c r="J1804" s="105">
        <v>104246</v>
      </c>
      <c r="K1804" s="197" t="str">
        <f>VLOOKUP(J1804,'[3]Item List (3)'!A$1:B$110000,2,FALSE)</f>
        <v>IN. 208</v>
      </c>
      <c r="L1804" s="105">
        <v>260129016</v>
      </c>
      <c r="M1804" s="198" t="str">
        <f>IF((LEFT(J1804))="2",$L$2,$J$2)</f>
        <v>IR</v>
      </c>
      <c r="N1804" s="153">
        <v>30</v>
      </c>
      <c r="O1804" s="199">
        <f t="shared" si="728"/>
        <v>120</v>
      </c>
      <c r="P1804" s="153">
        <v>1</v>
      </c>
      <c r="Q1804" s="153">
        <v>214</v>
      </c>
      <c r="R1804" s="153"/>
      <c r="S1804" s="153"/>
      <c r="T1804" s="153"/>
      <c r="U1804" s="209">
        <f t="shared" si="719"/>
        <v>214</v>
      </c>
      <c r="V1804" s="153">
        <v>120</v>
      </c>
      <c r="W1804" s="153"/>
      <c r="X1804" s="153"/>
      <c r="Y1804" s="153"/>
      <c r="Z1804" s="153"/>
      <c r="AA1804" s="153"/>
      <c r="AB1804" s="153"/>
      <c r="AC1804" s="153"/>
      <c r="AD1804" s="153"/>
      <c r="AE1804" s="153"/>
      <c r="AF1804" s="153"/>
      <c r="AG1804" s="153"/>
      <c r="AH1804" s="153"/>
      <c r="AI1804" s="153"/>
      <c r="AJ1804" s="153"/>
      <c r="AK1804" s="153"/>
      <c r="AL1804" s="153"/>
      <c r="AM1804" s="153"/>
      <c r="AN1804" s="153"/>
      <c r="AO1804" s="153"/>
      <c r="AP1804" s="153"/>
      <c r="AQ1804" s="153"/>
      <c r="AR1804" s="153">
        <v>360</v>
      </c>
      <c r="AS1804" s="153"/>
      <c r="AT1804" s="153"/>
      <c r="AU1804" s="153"/>
      <c r="AV1804" s="153"/>
      <c r="AW1804" s="153"/>
      <c r="AX1804" s="153"/>
      <c r="AY1804" s="153"/>
      <c r="AZ1804" s="153"/>
      <c r="BA1804" s="153"/>
      <c r="BB1804" s="153"/>
      <c r="BC1804" s="153"/>
      <c r="BD1804" s="153"/>
      <c r="BE1804" s="153"/>
      <c r="BF1804" s="153"/>
      <c r="BG1804" s="223">
        <f t="shared" si="718"/>
        <v>480</v>
      </c>
      <c r="BH1804" s="224">
        <f t="shared" si="729"/>
        <v>8</v>
      </c>
      <c r="BI1804" s="225">
        <f t="shared" si="734"/>
        <v>2</v>
      </c>
      <c r="BJ1804" s="225">
        <f t="shared" si="735"/>
        <v>25</v>
      </c>
      <c r="BK1804" s="226">
        <f t="shared" si="736"/>
        <v>89.1666666666667</v>
      </c>
      <c r="BL1804" s="226">
        <f t="shared" si="737"/>
        <v>100</v>
      </c>
      <c r="BM1804" s="226">
        <f t="shared" si="732"/>
        <v>22.2916666666667</v>
      </c>
      <c r="BN1804" s="237">
        <f t="shared" si="720"/>
        <v>0</v>
      </c>
      <c r="BO1804" s="237">
        <f t="shared" si="721"/>
        <v>960</v>
      </c>
      <c r="BP1804" s="237">
        <f t="shared" si="722"/>
        <v>6</v>
      </c>
      <c r="BQ1804" s="238">
        <f t="shared" si="723"/>
        <v>720</v>
      </c>
      <c r="BR1804" s="140"/>
      <c r="BS1804" s="140"/>
      <c r="BT1804" s="140"/>
      <c r="BU1804" s="141"/>
      <c r="BV1804" s="140"/>
      <c r="BW1804" s="153">
        <f t="shared" si="733"/>
        <v>214</v>
      </c>
    </row>
    <row r="1805" s="129" customFormat="1" spans="1:75">
      <c r="A1805" s="170">
        <v>1859</v>
      </c>
      <c r="B1805" s="171">
        <v>46078</v>
      </c>
      <c r="C1805" s="153" t="s">
        <v>97</v>
      </c>
      <c r="D1805" s="130" t="str">
        <f t="shared" si="731"/>
        <v>HO</v>
      </c>
      <c r="E1805" s="172" t="s">
        <v>159</v>
      </c>
      <c r="F1805" s="172" t="s">
        <v>160</v>
      </c>
      <c r="G1805" s="173" t="s">
        <v>157</v>
      </c>
      <c r="H1805" s="173" t="s">
        <v>105</v>
      </c>
      <c r="I1805" s="173"/>
      <c r="J1805" s="105">
        <v>104293</v>
      </c>
      <c r="K1805" s="197" t="str">
        <f>VLOOKUP(J1805,'[3]Item List (3)'!A$1:B$110000,2,FALSE)</f>
        <v>IR.210 YY2 </v>
      </c>
      <c r="L1805" s="105">
        <v>260205003</v>
      </c>
      <c r="M1805" s="198" t="str">
        <f>IF((LEFT(J1805))="2",$L$2,$J$2)</f>
        <v>IR</v>
      </c>
      <c r="N1805" s="153">
        <v>50</v>
      </c>
      <c r="O1805" s="199">
        <f t="shared" si="728"/>
        <v>72</v>
      </c>
      <c r="P1805" s="153">
        <v>1</v>
      </c>
      <c r="Q1805" s="153">
        <v>450</v>
      </c>
      <c r="R1805" s="153"/>
      <c r="S1805" s="153"/>
      <c r="T1805" s="153"/>
      <c r="U1805" s="209">
        <f t="shared" si="719"/>
        <v>450</v>
      </c>
      <c r="V1805" s="153">
        <v>435</v>
      </c>
      <c r="W1805" s="153"/>
      <c r="X1805" s="153"/>
      <c r="Y1805" s="153"/>
      <c r="Z1805" s="153"/>
      <c r="AA1805" s="153"/>
      <c r="AB1805" s="153"/>
      <c r="AC1805" s="153"/>
      <c r="AD1805" s="153"/>
      <c r="AE1805" s="153"/>
      <c r="AF1805" s="153"/>
      <c r="AG1805" s="153"/>
      <c r="AH1805" s="153"/>
      <c r="AI1805" s="153"/>
      <c r="AJ1805" s="153"/>
      <c r="AK1805" s="153"/>
      <c r="AL1805" s="153"/>
      <c r="AM1805" s="153"/>
      <c r="AN1805" s="153"/>
      <c r="AO1805" s="153"/>
      <c r="AP1805" s="153">
        <v>45</v>
      </c>
      <c r="AQ1805" s="153"/>
      <c r="AR1805" s="153"/>
      <c r="AS1805" s="153"/>
      <c r="AT1805" s="153"/>
      <c r="AU1805" s="153"/>
      <c r="AV1805" s="153"/>
      <c r="AW1805" s="153"/>
      <c r="AX1805" s="153"/>
      <c r="AY1805" s="153"/>
      <c r="AZ1805" s="153"/>
      <c r="BA1805" s="153"/>
      <c r="BB1805" s="153"/>
      <c r="BC1805" s="153"/>
      <c r="BD1805" s="153"/>
      <c r="BE1805" s="153"/>
      <c r="BF1805" s="153"/>
      <c r="BG1805" s="223">
        <f t="shared" ref="BG1805:BG1824" si="738">SUM(V1805:BF1805)</f>
        <v>480</v>
      </c>
      <c r="BH1805" s="224">
        <f t="shared" si="729"/>
        <v>8</v>
      </c>
      <c r="BI1805" s="225">
        <f t="shared" si="734"/>
        <v>7.25</v>
      </c>
      <c r="BJ1805" s="225">
        <f t="shared" si="735"/>
        <v>90.625</v>
      </c>
      <c r="BK1805" s="226">
        <f t="shared" si="736"/>
        <v>86.2068965517241</v>
      </c>
      <c r="BL1805" s="226">
        <f t="shared" si="737"/>
        <v>100</v>
      </c>
      <c r="BM1805" s="226">
        <f t="shared" si="732"/>
        <v>78.125</v>
      </c>
      <c r="BN1805" s="237">
        <f t="shared" si="720"/>
        <v>0.75</v>
      </c>
      <c r="BO1805" s="237">
        <f t="shared" si="721"/>
        <v>522</v>
      </c>
      <c r="BP1805" s="237">
        <f t="shared" si="722"/>
        <v>0</v>
      </c>
      <c r="BQ1805" s="238">
        <f t="shared" si="723"/>
        <v>0</v>
      </c>
      <c r="BR1805" s="140"/>
      <c r="BS1805" s="140"/>
      <c r="BT1805" s="140"/>
      <c r="BU1805" s="141"/>
      <c r="BV1805" s="140"/>
      <c r="BW1805" s="153">
        <f t="shared" si="733"/>
        <v>450</v>
      </c>
    </row>
    <row r="1806" s="129" customFormat="1" spans="1:75">
      <c r="A1806" s="170">
        <v>1860</v>
      </c>
      <c r="B1806" s="171">
        <v>46078</v>
      </c>
      <c r="C1806" s="153" t="s">
        <v>99</v>
      </c>
      <c r="D1806" s="130" t="str">
        <f t="shared" si="731"/>
        <v>HO</v>
      </c>
      <c r="E1806" s="172" t="s">
        <v>159</v>
      </c>
      <c r="F1806" s="172" t="s">
        <v>160</v>
      </c>
      <c r="G1806" s="173" t="s">
        <v>105</v>
      </c>
      <c r="H1806" s="173"/>
      <c r="I1806" s="173"/>
      <c r="J1806" s="105">
        <v>104293</v>
      </c>
      <c r="K1806" s="197" t="str">
        <f>VLOOKUP(J1806,'[3]Item List (3)'!A$1:B$110000,2,FALSE)</f>
        <v>IR.210 YY2 </v>
      </c>
      <c r="L1806" s="105">
        <v>260205003</v>
      </c>
      <c r="M1806" s="198" t="str">
        <f>IF((LEFT(J1806))="2",$L$2,$J$2)</f>
        <v>IR</v>
      </c>
      <c r="N1806" s="153">
        <v>50</v>
      </c>
      <c r="O1806" s="199">
        <f t="shared" si="728"/>
        <v>72</v>
      </c>
      <c r="P1806" s="153">
        <v>1</v>
      </c>
      <c r="Q1806" s="153">
        <v>490</v>
      </c>
      <c r="R1806" s="153"/>
      <c r="S1806" s="153"/>
      <c r="T1806" s="153"/>
      <c r="U1806" s="209">
        <f t="shared" si="719"/>
        <v>490</v>
      </c>
      <c r="V1806" s="153">
        <v>435</v>
      </c>
      <c r="W1806" s="153"/>
      <c r="X1806" s="153"/>
      <c r="Y1806" s="153"/>
      <c r="Z1806" s="153"/>
      <c r="AA1806" s="153"/>
      <c r="AB1806" s="153"/>
      <c r="AC1806" s="153"/>
      <c r="AD1806" s="153"/>
      <c r="AE1806" s="153"/>
      <c r="AF1806" s="153"/>
      <c r="AG1806" s="153"/>
      <c r="AH1806" s="153"/>
      <c r="AI1806" s="153"/>
      <c r="AJ1806" s="153"/>
      <c r="AK1806" s="153"/>
      <c r="AL1806" s="153"/>
      <c r="AM1806" s="153"/>
      <c r="AN1806" s="153"/>
      <c r="AO1806" s="153"/>
      <c r="AP1806" s="153">
        <v>45</v>
      </c>
      <c r="AQ1806" s="153"/>
      <c r="AR1806" s="153"/>
      <c r="AS1806" s="153"/>
      <c r="AT1806" s="153"/>
      <c r="AU1806" s="153"/>
      <c r="AV1806" s="153"/>
      <c r="AW1806" s="153"/>
      <c r="AX1806" s="153"/>
      <c r="AY1806" s="153"/>
      <c r="AZ1806" s="153"/>
      <c r="BA1806" s="153"/>
      <c r="BB1806" s="153"/>
      <c r="BC1806" s="153"/>
      <c r="BD1806" s="153"/>
      <c r="BE1806" s="153"/>
      <c r="BF1806" s="153"/>
      <c r="BG1806" s="223">
        <f t="shared" si="738"/>
        <v>480</v>
      </c>
      <c r="BH1806" s="224">
        <f t="shared" si="729"/>
        <v>8</v>
      </c>
      <c r="BI1806" s="225">
        <f t="shared" si="734"/>
        <v>7.25</v>
      </c>
      <c r="BJ1806" s="225">
        <f t="shared" si="735"/>
        <v>90.625</v>
      </c>
      <c r="BK1806" s="226">
        <f t="shared" si="736"/>
        <v>93.8697318007663</v>
      </c>
      <c r="BL1806" s="226">
        <f t="shared" si="737"/>
        <v>100</v>
      </c>
      <c r="BM1806" s="226">
        <f t="shared" si="732"/>
        <v>85.0694444444445</v>
      </c>
      <c r="BN1806" s="237">
        <f t="shared" si="720"/>
        <v>0.75</v>
      </c>
      <c r="BO1806" s="237">
        <f t="shared" si="721"/>
        <v>522</v>
      </c>
      <c r="BP1806" s="237">
        <f t="shared" si="722"/>
        <v>0</v>
      </c>
      <c r="BQ1806" s="238">
        <f t="shared" si="723"/>
        <v>0</v>
      </c>
      <c r="BR1806" s="140"/>
      <c r="BS1806" s="140"/>
      <c r="BT1806" s="140"/>
      <c r="BU1806" s="141"/>
      <c r="BV1806" s="140"/>
      <c r="BW1806" s="153">
        <f t="shared" si="733"/>
        <v>490</v>
      </c>
    </row>
    <row r="1807" s="129" customFormat="1" spans="1:75">
      <c r="A1807" s="170">
        <v>1861</v>
      </c>
      <c r="B1807" s="171">
        <v>46078</v>
      </c>
      <c r="C1807" s="153" t="s">
        <v>97</v>
      </c>
      <c r="D1807" s="130" t="str">
        <f t="shared" si="731"/>
        <v>HO</v>
      </c>
      <c r="E1807" s="172" t="s">
        <v>163</v>
      </c>
      <c r="F1807" s="172" t="s">
        <v>160</v>
      </c>
      <c r="G1807" s="173" t="s">
        <v>166</v>
      </c>
      <c r="H1807" s="173" t="s">
        <v>157</v>
      </c>
      <c r="I1807" s="173"/>
      <c r="J1807" s="105">
        <v>200609.2</v>
      </c>
      <c r="K1807" s="197" t="str">
        <f>VLOOKUP(J1807,'[3]Item List (3)'!A$1:B$110000,2,FALSE)</f>
        <v>NF.OR 311 </v>
      </c>
      <c r="L1807" s="105">
        <v>260129008</v>
      </c>
      <c r="M1807" s="198" t="str">
        <f>IF((LEFT(J1807))="2",$L$2,$J$2)</f>
        <v>OR</v>
      </c>
      <c r="N1807" s="153">
        <v>30</v>
      </c>
      <c r="O1807" s="199">
        <f t="shared" si="728"/>
        <v>120</v>
      </c>
      <c r="P1807" s="153">
        <v>1</v>
      </c>
      <c r="Q1807" s="153">
        <v>338</v>
      </c>
      <c r="R1807" s="153"/>
      <c r="S1807" s="153"/>
      <c r="T1807" s="153"/>
      <c r="U1807" s="209">
        <f t="shared" ref="U1807:U1824" si="739">Q1807+S1807+T1807</f>
        <v>338</v>
      </c>
      <c r="V1807" s="153">
        <v>245</v>
      </c>
      <c r="W1807" s="153"/>
      <c r="X1807" s="153">
        <v>90</v>
      </c>
      <c r="Y1807" s="153"/>
      <c r="Z1807" s="153"/>
      <c r="AA1807" s="153"/>
      <c r="AB1807" s="153"/>
      <c r="AC1807" s="153"/>
      <c r="AD1807" s="153"/>
      <c r="AE1807" s="153"/>
      <c r="AF1807" s="153"/>
      <c r="AG1807" s="153"/>
      <c r="AH1807" s="153"/>
      <c r="AI1807" s="153"/>
      <c r="AJ1807" s="153"/>
      <c r="AK1807" s="153"/>
      <c r="AL1807" s="153"/>
      <c r="AM1807" s="153"/>
      <c r="AN1807" s="153">
        <v>70</v>
      </c>
      <c r="AO1807" s="153"/>
      <c r="AP1807" s="153">
        <v>15</v>
      </c>
      <c r="AQ1807" s="153"/>
      <c r="AR1807" s="153">
        <v>60</v>
      </c>
      <c r="AS1807" s="153"/>
      <c r="AT1807" s="153"/>
      <c r="AU1807" s="153"/>
      <c r="AV1807" s="153"/>
      <c r="AW1807" s="153"/>
      <c r="AX1807" s="153"/>
      <c r="AY1807" s="153"/>
      <c r="AZ1807" s="153"/>
      <c r="BA1807" s="153"/>
      <c r="BB1807" s="153"/>
      <c r="BC1807" s="153"/>
      <c r="BD1807" s="153"/>
      <c r="BE1807" s="153"/>
      <c r="BF1807" s="153"/>
      <c r="BG1807" s="223">
        <f t="shared" si="738"/>
        <v>480</v>
      </c>
      <c r="BH1807" s="224">
        <f t="shared" si="729"/>
        <v>8</v>
      </c>
      <c r="BI1807" s="225">
        <f t="shared" si="734"/>
        <v>4.08333333333333</v>
      </c>
      <c r="BJ1807" s="225">
        <f t="shared" si="735"/>
        <v>51.0416666666667</v>
      </c>
      <c r="BK1807" s="226">
        <f t="shared" si="736"/>
        <v>68.9795918367347</v>
      </c>
      <c r="BL1807" s="226">
        <f t="shared" si="737"/>
        <v>100</v>
      </c>
      <c r="BM1807" s="226">
        <f t="shared" si="732"/>
        <v>35.2083333333333</v>
      </c>
      <c r="BN1807" s="237">
        <f t="shared" ref="BN1807:BN1824" si="740">(W1807+AP1807+BE1807+BF1807)/60</f>
        <v>0.25</v>
      </c>
      <c r="BO1807" s="237">
        <f t="shared" ref="BO1807:BO1824" si="741">IFERROR(((BH1807-BN1807)*3600)/N1807,0)</f>
        <v>930</v>
      </c>
      <c r="BP1807" s="237">
        <f t="shared" ref="BP1807:BP1824" si="742">IFERROR(SUM(W1807:BF1807)/60-BN1807,0)</f>
        <v>3.66666666666667</v>
      </c>
      <c r="BQ1807" s="238">
        <f t="shared" ref="BQ1807:BQ1824" si="743">IFERROR(BP1807*3600/N1807,0)</f>
        <v>440</v>
      </c>
      <c r="BR1807" s="140"/>
      <c r="BS1807" s="140"/>
      <c r="BT1807" s="140"/>
      <c r="BU1807" s="141"/>
      <c r="BV1807" s="140"/>
      <c r="BW1807" s="153">
        <f t="shared" si="733"/>
        <v>338</v>
      </c>
    </row>
    <row r="1808" s="129" customFormat="1" spans="1:75">
      <c r="A1808" s="170">
        <v>1862</v>
      </c>
      <c r="B1808" s="171">
        <v>46078</v>
      </c>
      <c r="C1808" s="153" t="s">
        <v>99</v>
      </c>
      <c r="D1808" s="130" t="str">
        <f t="shared" si="731"/>
        <v>HO</v>
      </c>
      <c r="E1808" s="172" t="s">
        <v>163</v>
      </c>
      <c r="F1808" s="172"/>
      <c r="G1808" s="173"/>
      <c r="H1808" s="173"/>
      <c r="I1808" s="173"/>
      <c r="J1808" s="105"/>
      <c r="K1808" s="197" t="e">
        <f>VLOOKUP(J1808,'[3]Item List (3)'!A$1:B$110000,2,FALSE)</f>
        <v>#N/A</v>
      </c>
      <c r="L1808" s="105"/>
      <c r="M1808" s="198" t="str">
        <f>IF((LEFT(J1808))="2",$L$2,$J$2)</f>
        <v>IR</v>
      </c>
      <c r="N1808" s="153"/>
      <c r="O1808" s="199" t="str">
        <f t="shared" si="728"/>
        <v/>
      </c>
      <c r="P1808" s="153"/>
      <c r="Q1808" s="153"/>
      <c r="R1808" s="153"/>
      <c r="S1808" s="153"/>
      <c r="T1808" s="153"/>
      <c r="U1808" s="209">
        <f t="shared" si="739"/>
        <v>0</v>
      </c>
      <c r="V1808" s="153"/>
      <c r="W1808" s="153"/>
      <c r="X1808" s="153"/>
      <c r="Y1808" s="153"/>
      <c r="Z1808" s="153"/>
      <c r="AA1808" s="153"/>
      <c r="AB1808" s="153"/>
      <c r="AC1808" s="153"/>
      <c r="AD1808" s="153"/>
      <c r="AE1808" s="153"/>
      <c r="AF1808" s="153"/>
      <c r="AG1808" s="153"/>
      <c r="AH1808" s="153"/>
      <c r="AI1808" s="153"/>
      <c r="AJ1808" s="153"/>
      <c r="AK1808" s="153"/>
      <c r="AL1808" s="153"/>
      <c r="AM1808" s="153"/>
      <c r="AN1808" s="153"/>
      <c r="AO1808" s="153"/>
      <c r="AP1808" s="153"/>
      <c r="AQ1808" s="153"/>
      <c r="AR1808" s="153">
        <v>480</v>
      </c>
      <c r="AS1808" s="153"/>
      <c r="AT1808" s="153"/>
      <c r="AU1808" s="153"/>
      <c r="AV1808" s="153"/>
      <c r="AW1808" s="153"/>
      <c r="AX1808" s="153"/>
      <c r="AY1808" s="153"/>
      <c r="AZ1808" s="153"/>
      <c r="BA1808" s="153"/>
      <c r="BB1808" s="153"/>
      <c r="BC1808" s="153"/>
      <c r="BD1808" s="153"/>
      <c r="BE1808" s="153"/>
      <c r="BF1808" s="153"/>
      <c r="BG1808" s="223">
        <f t="shared" si="738"/>
        <v>480</v>
      </c>
      <c r="BH1808" s="224">
        <f t="shared" ref="BH1808:BH1824" si="744">BG1808/60</f>
        <v>8</v>
      </c>
      <c r="BI1808" s="225">
        <f t="shared" si="734"/>
        <v>0</v>
      </c>
      <c r="BJ1808" s="225">
        <f t="shared" si="735"/>
        <v>0</v>
      </c>
      <c r="BK1808" s="226">
        <f t="shared" si="736"/>
        <v>0</v>
      </c>
      <c r="BL1808" s="226">
        <f t="shared" si="737"/>
        <v>0</v>
      </c>
      <c r="BM1808" s="226">
        <f t="shared" si="732"/>
        <v>0</v>
      </c>
      <c r="BN1808" s="237">
        <f t="shared" si="740"/>
        <v>0</v>
      </c>
      <c r="BO1808" s="237">
        <f t="shared" si="741"/>
        <v>0</v>
      </c>
      <c r="BP1808" s="237">
        <f t="shared" si="742"/>
        <v>8</v>
      </c>
      <c r="BQ1808" s="238">
        <f t="shared" si="743"/>
        <v>0</v>
      </c>
      <c r="BR1808" s="140"/>
      <c r="BS1808" s="140"/>
      <c r="BT1808" s="140"/>
      <c r="BU1808" s="141"/>
      <c r="BV1808" s="140"/>
      <c r="BW1808" s="153">
        <f t="shared" si="733"/>
        <v>0</v>
      </c>
    </row>
    <row r="1809" s="129" customFormat="1" spans="1:75">
      <c r="A1809" s="170">
        <v>1863</v>
      </c>
      <c r="B1809" s="171">
        <v>46078</v>
      </c>
      <c r="C1809" s="153" t="s">
        <v>97</v>
      </c>
      <c r="D1809" s="130" t="str">
        <f t="shared" si="731"/>
        <v>HO</v>
      </c>
      <c r="E1809" s="172" t="s">
        <v>167</v>
      </c>
      <c r="F1809" s="172" t="s">
        <v>160</v>
      </c>
      <c r="G1809" s="173" t="s">
        <v>157</v>
      </c>
      <c r="H1809" s="173"/>
      <c r="I1809" s="173"/>
      <c r="J1809" s="105">
        <v>100299.28</v>
      </c>
      <c r="K1809" s="197" t="str">
        <f>VLOOKUP(J1809,'[3]Item List (3)'!A$1:B$110000,2,FALSE)</f>
        <v>IR 9938</v>
      </c>
      <c r="L1809" s="105"/>
      <c r="M1809" s="198" t="str">
        <f>IF((LEFT(J1809))="2",$L$2,$J$2)</f>
        <v>IR</v>
      </c>
      <c r="N1809" s="153">
        <v>25</v>
      </c>
      <c r="O1809" s="199">
        <f t="shared" si="728"/>
        <v>144</v>
      </c>
      <c r="P1809" s="153">
        <v>1</v>
      </c>
      <c r="Q1809" s="153">
        <v>150</v>
      </c>
      <c r="R1809" s="153"/>
      <c r="S1809" s="153"/>
      <c r="T1809" s="153"/>
      <c r="U1809" s="209">
        <f t="shared" si="739"/>
        <v>150</v>
      </c>
      <c r="V1809" s="153">
        <v>65</v>
      </c>
      <c r="W1809" s="153"/>
      <c r="X1809" s="153"/>
      <c r="Y1809" s="153"/>
      <c r="Z1809" s="153"/>
      <c r="AA1809" s="153"/>
      <c r="AB1809" s="153"/>
      <c r="AC1809" s="153"/>
      <c r="AD1809" s="153"/>
      <c r="AE1809" s="153"/>
      <c r="AF1809" s="153"/>
      <c r="AG1809" s="153"/>
      <c r="AH1809" s="153"/>
      <c r="AI1809" s="153"/>
      <c r="AJ1809" s="153"/>
      <c r="AK1809" s="153"/>
      <c r="AL1809" s="153"/>
      <c r="AM1809" s="153"/>
      <c r="AN1809" s="153">
        <v>15</v>
      </c>
      <c r="AO1809" s="153"/>
      <c r="AP1809" s="153"/>
      <c r="AQ1809" s="153"/>
      <c r="AR1809" s="153">
        <v>400</v>
      </c>
      <c r="AS1809" s="153"/>
      <c r="AT1809" s="153"/>
      <c r="AU1809" s="153"/>
      <c r="AV1809" s="153"/>
      <c r="AW1809" s="153"/>
      <c r="AX1809" s="153"/>
      <c r="AY1809" s="153"/>
      <c r="AZ1809" s="153"/>
      <c r="BA1809" s="153"/>
      <c r="BB1809" s="153"/>
      <c r="BC1809" s="153"/>
      <c r="BD1809" s="153"/>
      <c r="BE1809" s="153"/>
      <c r="BF1809" s="153"/>
      <c r="BG1809" s="223">
        <f t="shared" si="738"/>
        <v>480</v>
      </c>
      <c r="BH1809" s="224">
        <f t="shared" si="744"/>
        <v>8</v>
      </c>
      <c r="BI1809" s="225">
        <f t="shared" si="734"/>
        <v>1.08333333333333</v>
      </c>
      <c r="BJ1809" s="225">
        <f t="shared" si="735"/>
        <v>13.5416666666667</v>
      </c>
      <c r="BK1809" s="226">
        <f t="shared" si="736"/>
        <v>96.1538461538462</v>
      </c>
      <c r="BL1809" s="226">
        <f t="shared" si="737"/>
        <v>100</v>
      </c>
      <c r="BM1809" s="226">
        <f t="shared" si="732"/>
        <v>13.0208333333333</v>
      </c>
      <c r="BN1809" s="237">
        <f t="shared" si="740"/>
        <v>0</v>
      </c>
      <c r="BO1809" s="237">
        <f t="shared" si="741"/>
        <v>1152</v>
      </c>
      <c r="BP1809" s="237">
        <f t="shared" si="742"/>
        <v>6.91666666666667</v>
      </c>
      <c r="BQ1809" s="238">
        <f t="shared" si="743"/>
        <v>996</v>
      </c>
      <c r="BR1809" s="140"/>
      <c r="BS1809" s="140"/>
      <c r="BT1809" s="140"/>
      <c r="BU1809" s="141"/>
      <c r="BV1809" s="140"/>
      <c r="BW1809" s="153">
        <f t="shared" si="733"/>
        <v>150</v>
      </c>
    </row>
    <row r="1810" s="129" customFormat="1" spans="1:75">
      <c r="A1810" s="170">
        <v>1864</v>
      </c>
      <c r="B1810" s="171">
        <v>46078</v>
      </c>
      <c r="C1810" s="153" t="s">
        <v>99</v>
      </c>
      <c r="D1810" s="130" t="str">
        <f t="shared" si="731"/>
        <v>HO</v>
      </c>
      <c r="E1810" s="172" t="s">
        <v>167</v>
      </c>
      <c r="F1810" s="172"/>
      <c r="G1810" s="173"/>
      <c r="H1810" s="173"/>
      <c r="I1810" s="173"/>
      <c r="J1810" s="105"/>
      <c r="K1810" s="197" t="e">
        <f>VLOOKUP(J1810,'[3]Item List (3)'!A$1:B$110000,2,FALSE)</f>
        <v>#N/A</v>
      </c>
      <c r="L1810" s="105"/>
      <c r="M1810" s="198" t="str">
        <f>IF((LEFT(J1810))="2",$L$2,$J$2)</f>
        <v>IR</v>
      </c>
      <c r="N1810" s="153"/>
      <c r="O1810" s="199" t="str">
        <f t="shared" si="728"/>
        <v/>
      </c>
      <c r="P1810" s="153"/>
      <c r="Q1810" s="153"/>
      <c r="R1810" s="153"/>
      <c r="S1810" s="153"/>
      <c r="T1810" s="153"/>
      <c r="U1810" s="209">
        <f t="shared" si="739"/>
        <v>0</v>
      </c>
      <c r="V1810" s="153"/>
      <c r="W1810" s="153"/>
      <c r="X1810" s="153"/>
      <c r="Y1810" s="153"/>
      <c r="Z1810" s="153"/>
      <c r="AA1810" s="153"/>
      <c r="AB1810" s="153"/>
      <c r="AC1810" s="153"/>
      <c r="AD1810" s="153"/>
      <c r="AE1810" s="153"/>
      <c r="AF1810" s="153"/>
      <c r="AG1810" s="153"/>
      <c r="AH1810" s="153"/>
      <c r="AI1810" s="153"/>
      <c r="AJ1810" s="153"/>
      <c r="AK1810" s="153"/>
      <c r="AL1810" s="153"/>
      <c r="AM1810" s="153"/>
      <c r="AN1810" s="153"/>
      <c r="AO1810" s="153"/>
      <c r="AP1810" s="153"/>
      <c r="AQ1810" s="153"/>
      <c r="AR1810" s="153">
        <v>480</v>
      </c>
      <c r="AS1810" s="153"/>
      <c r="AT1810" s="153"/>
      <c r="AU1810" s="153"/>
      <c r="AV1810" s="153"/>
      <c r="AW1810" s="153"/>
      <c r="AX1810" s="153"/>
      <c r="AY1810" s="153"/>
      <c r="AZ1810" s="153"/>
      <c r="BA1810" s="153"/>
      <c r="BB1810" s="153"/>
      <c r="BC1810" s="153"/>
      <c r="BD1810" s="153"/>
      <c r="BE1810" s="153"/>
      <c r="BF1810" s="153"/>
      <c r="BG1810" s="223">
        <f t="shared" si="738"/>
        <v>480</v>
      </c>
      <c r="BH1810" s="224">
        <f t="shared" si="744"/>
        <v>8</v>
      </c>
      <c r="BI1810" s="225">
        <f t="shared" si="734"/>
        <v>0</v>
      </c>
      <c r="BJ1810" s="225">
        <f t="shared" si="735"/>
        <v>0</v>
      </c>
      <c r="BK1810" s="226">
        <f t="shared" si="736"/>
        <v>0</v>
      </c>
      <c r="BL1810" s="226">
        <f t="shared" si="737"/>
        <v>0</v>
      </c>
      <c r="BM1810" s="226">
        <f t="shared" si="732"/>
        <v>0</v>
      </c>
      <c r="BN1810" s="237">
        <f t="shared" si="740"/>
        <v>0</v>
      </c>
      <c r="BO1810" s="237">
        <f t="shared" si="741"/>
        <v>0</v>
      </c>
      <c r="BP1810" s="237">
        <f t="shared" si="742"/>
        <v>8</v>
      </c>
      <c r="BQ1810" s="238">
        <f t="shared" si="743"/>
        <v>0</v>
      </c>
      <c r="BR1810" s="140"/>
      <c r="BS1810" s="140"/>
      <c r="BT1810" s="140"/>
      <c r="BU1810" s="141"/>
      <c r="BV1810" s="140"/>
      <c r="BW1810" s="153">
        <f t="shared" si="733"/>
        <v>0</v>
      </c>
    </row>
    <row r="1811" s="129" customFormat="1" spans="1:75">
      <c r="A1811" s="170">
        <v>1865</v>
      </c>
      <c r="B1811" s="171">
        <v>46078</v>
      </c>
      <c r="C1811" s="153" t="s">
        <v>97</v>
      </c>
      <c r="D1811" s="130" t="str">
        <f t="shared" si="731"/>
        <v>HO</v>
      </c>
      <c r="E1811" s="172" t="s">
        <v>170</v>
      </c>
      <c r="F1811" s="172" t="s">
        <v>160</v>
      </c>
      <c r="G1811" s="173" t="s">
        <v>173</v>
      </c>
      <c r="H1811" s="173"/>
      <c r="I1811" s="173"/>
      <c r="J1811" s="105">
        <v>104249</v>
      </c>
      <c r="K1811" s="197" t="str">
        <f>VLOOKUP(J1811,'[3]Item List (3)'!A$1:B$110000,2,FALSE)</f>
        <v>IW. BDA-4003</v>
      </c>
      <c r="L1811" s="105">
        <v>260120002</v>
      </c>
      <c r="M1811" s="198" t="str">
        <f>IF((LEFT(J1811))="2",$L$2,$J$2)</f>
        <v>IR</v>
      </c>
      <c r="N1811" s="153">
        <v>15</v>
      </c>
      <c r="O1811" s="199">
        <f t="shared" si="728"/>
        <v>240</v>
      </c>
      <c r="P1811" s="153">
        <v>1</v>
      </c>
      <c r="Q1811" s="153">
        <v>1735</v>
      </c>
      <c r="R1811" s="153"/>
      <c r="S1811" s="153"/>
      <c r="T1811" s="153"/>
      <c r="U1811" s="209">
        <f t="shared" si="739"/>
        <v>1735</v>
      </c>
      <c r="V1811" s="153">
        <v>450</v>
      </c>
      <c r="W1811" s="153"/>
      <c r="X1811" s="153"/>
      <c r="Y1811" s="153"/>
      <c r="Z1811" s="153"/>
      <c r="AA1811" s="153"/>
      <c r="AB1811" s="153"/>
      <c r="AC1811" s="153"/>
      <c r="AD1811" s="153"/>
      <c r="AE1811" s="153"/>
      <c r="AF1811" s="153"/>
      <c r="AG1811" s="153"/>
      <c r="AH1811" s="153"/>
      <c r="AI1811" s="153"/>
      <c r="AJ1811" s="153"/>
      <c r="AK1811" s="153"/>
      <c r="AL1811" s="153"/>
      <c r="AM1811" s="153"/>
      <c r="AN1811" s="153"/>
      <c r="AO1811" s="153"/>
      <c r="AP1811" s="153">
        <v>30</v>
      </c>
      <c r="AQ1811" s="153"/>
      <c r="AR1811" s="153"/>
      <c r="AS1811" s="153"/>
      <c r="AT1811" s="153"/>
      <c r="AU1811" s="153"/>
      <c r="AV1811" s="153"/>
      <c r="AW1811" s="153"/>
      <c r="AX1811" s="153"/>
      <c r="AY1811" s="153"/>
      <c r="AZ1811" s="153"/>
      <c r="BA1811" s="153"/>
      <c r="BB1811" s="153"/>
      <c r="BC1811" s="153"/>
      <c r="BD1811" s="153"/>
      <c r="BE1811" s="153"/>
      <c r="BF1811" s="153"/>
      <c r="BG1811" s="223">
        <f t="shared" si="738"/>
        <v>480</v>
      </c>
      <c r="BH1811" s="224">
        <f t="shared" si="744"/>
        <v>8</v>
      </c>
      <c r="BI1811" s="225">
        <f t="shared" si="734"/>
        <v>7.5</v>
      </c>
      <c r="BJ1811" s="225">
        <f t="shared" si="735"/>
        <v>93.75</v>
      </c>
      <c r="BK1811" s="226">
        <f t="shared" si="736"/>
        <v>96.3888888888889</v>
      </c>
      <c r="BL1811" s="226">
        <f t="shared" si="737"/>
        <v>100</v>
      </c>
      <c r="BM1811" s="226">
        <f t="shared" si="732"/>
        <v>90.3645833333333</v>
      </c>
      <c r="BN1811" s="237">
        <f t="shared" si="740"/>
        <v>0.5</v>
      </c>
      <c r="BO1811" s="237">
        <f t="shared" si="741"/>
        <v>1800</v>
      </c>
      <c r="BP1811" s="237">
        <f t="shared" si="742"/>
        <v>0</v>
      </c>
      <c r="BQ1811" s="238">
        <f t="shared" si="743"/>
        <v>0</v>
      </c>
      <c r="BR1811" s="140"/>
      <c r="BS1811" s="140"/>
      <c r="BT1811" s="140"/>
      <c r="BU1811" s="141"/>
      <c r="BV1811" s="140"/>
      <c r="BW1811" s="153">
        <f t="shared" si="733"/>
        <v>1735</v>
      </c>
    </row>
    <row r="1812" s="129" customFormat="1" spans="1:75">
      <c r="A1812" s="170">
        <v>1866</v>
      </c>
      <c r="B1812" s="171">
        <v>46078</v>
      </c>
      <c r="C1812" s="153" t="s">
        <v>99</v>
      </c>
      <c r="D1812" s="130" t="str">
        <f t="shared" si="731"/>
        <v>HO</v>
      </c>
      <c r="E1812" s="172" t="s">
        <v>170</v>
      </c>
      <c r="F1812" s="172" t="s">
        <v>160</v>
      </c>
      <c r="G1812" s="173" t="s">
        <v>188</v>
      </c>
      <c r="H1812" s="173"/>
      <c r="I1812" s="173"/>
      <c r="J1812" s="105">
        <v>104249</v>
      </c>
      <c r="K1812" s="197" t="str">
        <f>VLOOKUP(J1812,'[3]Item List (3)'!A$1:B$110000,2,FALSE)</f>
        <v>IW. BDA-4003</v>
      </c>
      <c r="L1812" s="105">
        <v>260120002</v>
      </c>
      <c r="M1812" s="198" t="str">
        <f>IF((LEFT(J1812))="2",$L$2,$J$2)</f>
        <v>IR</v>
      </c>
      <c r="N1812" s="153">
        <v>15</v>
      </c>
      <c r="O1812" s="199">
        <f t="shared" si="728"/>
        <v>240</v>
      </c>
      <c r="P1812" s="153">
        <v>1</v>
      </c>
      <c r="Q1812" s="153">
        <v>1749</v>
      </c>
      <c r="R1812" s="153"/>
      <c r="S1812" s="153"/>
      <c r="T1812" s="153"/>
      <c r="U1812" s="209">
        <f t="shared" si="739"/>
        <v>1749</v>
      </c>
      <c r="V1812" s="153">
        <v>450</v>
      </c>
      <c r="W1812" s="153"/>
      <c r="X1812" s="153"/>
      <c r="Y1812" s="153"/>
      <c r="Z1812" s="153"/>
      <c r="AA1812" s="153"/>
      <c r="AB1812" s="153"/>
      <c r="AC1812" s="153"/>
      <c r="AD1812" s="153"/>
      <c r="AE1812" s="153"/>
      <c r="AF1812" s="153"/>
      <c r="AG1812" s="153"/>
      <c r="AH1812" s="153"/>
      <c r="AI1812" s="153"/>
      <c r="AJ1812" s="153"/>
      <c r="AK1812" s="153"/>
      <c r="AL1812" s="153"/>
      <c r="AM1812" s="153"/>
      <c r="AN1812" s="153"/>
      <c r="AO1812" s="153"/>
      <c r="AP1812" s="153">
        <v>30</v>
      </c>
      <c r="AQ1812" s="153"/>
      <c r="AR1812" s="153"/>
      <c r="AS1812" s="153"/>
      <c r="AT1812" s="153"/>
      <c r="AU1812" s="153"/>
      <c r="AV1812" s="153"/>
      <c r="AW1812" s="153"/>
      <c r="AX1812" s="153"/>
      <c r="AY1812" s="153"/>
      <c r="AZ1812" s="153"/>
      <c r="BA1812" s="153"/>
      <c r="BB1812" s="153"/>
      <c r="BC1812" s="153"/>
      <c r="BD1812" s="153"/>
      <c r="BE1812" s="153"/>
      <c r="BF1812" s="153"/>
      <c r="BG1812" s="223">
        <f t="shared" si="738"/>
        <v>480</v>
      </c>
      <c r="BH1812" s="224">
        <f t="shared" si="744"/>
        <v>8</v>
      </c>
      <c r="BI1812" s="225">
        <f t="shared" si="734"/>
        <v>7.5</v>
      </c>
      <c r="BJ1812" s="225">
        <f t="shared" si="735"/>
        <v>93.75</v>
      </c>
      <c r="BK1812" s="226">
        <f t="shared" si="736"/>
        <v>97.1666666666667</v>
      </c>
      <c r="BL1812" s="226">
        <f t="shared" si="737"/>
        <v>100</v>
      </c>
      <c r="BM1812" s="226">
        <f t="shared" si="732"/>
        <v>91.09375</v>
      </c>
      <c r="BN1812" s="237">
        <f t="shared" si="740"/>
        <v>0.5</v>
      </c>
      <c r="BO1812" s="237">
        <f t="shared" si="741"/>
        <v>1800</v>
      </c>
      <c r="BP1812" s="237">
        <f t="shared" si="742"/>
        <v>0</v>
      </c>
      <c r="BQ1812" s="238">
        <f t="shared" si="743"/>
        <v>0</v>
      </c>
      <c r="BR1812" s="140"/>
      <c r="BS1812" s="140"/>
      <c r="BT1812" s="140"/>
      <c r="BU1812" s="141"/>
      <c r="BV1812" s="140"/>
      <c r="BW1812" s="153">
        <f t="shared" si="733"/>
        <v>1749</v>
      </c>
    </row>
    <row r="1813" s="129" customFormat="1" spans="1:75">
      <c r="A1813" s="170">
        <v>1867</v>
      </c>
      <c r="B1813" s="171">
        <v>46078</v>
      </c>
      <c r="C1813" s="153" t="s">
        <v>97</v>
      </c>
      <c r="D1813" s="130" t="str">
        <f t="shared" si="731"/>
        <v>HO</v>
      </c>
      <c r="E1813" s="172" t="s">
        <v>172</v>
      </c>
      <c r="F1813" s="172"/>
      <c r="G1813" s="173"/>
      <c r="H1813" s="173"/>
      <c r="I1813" s="173"/>
      <c r="J1813" s="105"/>
      <c r="K1813" s="197" t="e">
        <f>VLOOKUP(J1813,'[3]Item List (3)'!A$1:B$110000,2,FALSE)</f>
        <v>#N/A</v>
      </c>
      <c r="L1813" s="105"/>
      <c r="M1813" s="198" t="str">
        <f>IF((LEFT(J1813))="2",$L$2,$J$2)</f>
        <v>IR</v>
      </c>
      <c r="N1813" s="153"/>
      <c r="O1813" s="199" t="str">
        <f t="shared" si="728"/>
        <v/>
      </c>
      <c r="P1813" s="153"/>
      <c r="Q1813" s="153"/>
      <c r="R1813" s="153"/>
      <c r="S1813" s="153"/>
      <c r="T1813" s="153"/>
      <c r="U1813" s="209">
        <f t="shared" si="739"/>
        <v>0</v>
      </c>
      <c r="V1813" s="153"/>
      <c r="W1813" s="153"/>
      <c r="X1813" s="153"/>
      <c r="Y1813" s="153"/>
      <c r="Z1813" s="153"/>
      <c r="AA1813" s="153"/>
      <c r="AB1813" s="153"/>
      <c r="AC1813" s="153"/>
      <c r="AD1813" s="153"/>
      <c r="AE1813" s="153"/>
      <c r="AF1813" s="153"/>
      <c r="AG1813" s="153"/>
      <c r="AH1813" s="153"/>
      <c r="AI1813" s="153"/>
      <c r="AJ1813" s="153"/>
      <c r="AK1813" s="153"/>
      <c r="AL1813" s="153"/>
      <c r="AM1813" s="153"/>
      <c r="AN1813" s="153"/>
      <c r="AO1813" s="153"/>
      <c r="AP1813" s="153"/>
      <c r="AQ1813" s="153"/>
      <c r="AR1813" s="153"/>
      <c r="AS1813" s="153"/>
      <c r="AT1813" s="153"/>
      <c r="AU1813" s="153">
        <v>480</v>
      </c>
      <c r="AV1813" s="153"/>
      <c r="AW1813" s="153"/>
      <c r="AX1813" s="153"/>
      <c r="AY1813" s="153"/>
      <c r="AZ1813" s="153"/>
      <c r="BA1813" s="153"/>
      <c r="BB1813" s="153"/>
      <c r="BC1813" s="153"/>
      <c r="BD1813" s="153"/>
      <c r="BE1813" s="153"/>
      <c r="BF1813" s="153"/>
      <c r="BG1813" s="223">
        <f t="shared" si="738"/>
        <v>480</v>
      </c>
      <c r="BH1813" s="224">
        <f t="shared" si="744"/>
        <v>8</v>
      </c>
      <c r="BI1813" s="225">
        <f t="shared" si="734"/>
        <v>0</v>
      </c>
      <c r="BJ1813" s="225">
        <f t="shared" si="735"/>
        <v>0</v>
      </c>
      <c r="BK1813" s="226">
        <f t="shared" si="736"/>
        <v>0</v>
      </c>
      <c r="BL1813" s="226">
        <f t="shared" si="737"/>
        <v>0</v>
      </c>
      <c r="BM1813" s="226">
        <f t="shared" si="732"/>
        <v>0</v>
      </c>
      <c r="BN1813" s="237">
        <f t="shared" si="740"/>
        <v>0</v>
      </c>
      <c r="BO1813" s="237">
        <f t="shared" si="741"/>
        <v>0</v>
      </c>
      <c r="BP1813" s="237">
        <f t="shared" si="742"/>
        <v>8</v>
      </c>
      <c r="BQ1813" s="238">
        <f t="shared" si="743"/>
        <v>0</v>
      </c>
      <c r="BR1813" s="140"/>
      <c r="BS1813" s="140"/>
      <c r="BT1813" s="140"/>
      <c r="BU1813" s="141"/>
      <c r="BV1813" s="140"/>
      <c r="BW1813" s="153">
        <f t="shared" si="733"/>
        <v>0</v>
      </c>
    </row>
    <row r="1814" s="129" customFormat="1" spans="1:75">
      <c r="A1814" s="170">
        <v>1868</v>
      </c>
      <c r="B1814" s="171">
        <v>46078</v>
      </c>
      <c r="C1814" s="153" t="s">
        <v>99</v>
      </c>
      <c r="D1814" s="130" t="str">
        <f t="shared" si="731"/>
        <v>HO</v>
      </c>
      <c r="E1814" s="172" t="s">
        <v>172</v>
      </c>
      <c r="F1814" s="172" t="s">
        <v>160</v>
      </c>
      <c r="G1814" s="173" t="s">
        <v>168</v>
      </c>
      <c r="H1814" s="173"/>
      <c r="I1814" s="173"/>
      <c r="J1814" s="105">
        <v>208299</v>
      </c>
      <c r="K1814" s="197" t="str">
        <f>VLOOKUP(J1814,'[3]Item List (3)'!A$1:B$110000,2,FALSE)</f>
        <v>OR.9916 </v>
      </c>
      <c r="L1814" s="105">
        <v>260106007</v>
      </c>
      <c r="M1814" s="198" t="str">
        <f>IF((LEFT(J1814))="2",$L$2,$J$2)</f>
        <v>OR</v>
      </c>
      <c r="N1814" s="153">
        <v>15</v>
      </c>
      <c r="O1814" s="199">
        <f t="shared" si="728"/>
        <v>240</v>
      </c>
      <c r="P1814" s="153">
        <v>1</v>
      </c>
      <c r="Q1814" s="153">
        <v>1716</v>
      </c>
      <c r="R1814" s="153"/>
      <c r="S1814" s="153"/>
      <c r="T1814" s="153"/>
      <c r="U1814" s="209">
        <f t="shared" si="739"/>
        <v>1716</v>
      </c>
      <c r="V1814" s="153">
        <v>440</v>
      </c>
      <c r="W1814" s="153"/>
      <c r="X1814" s="153"/>
      <c r="Y1814" s="153"/>
      <c r="Z1814" s="153"/>
      <c r="AA1814" s="153"/>
      <c r="AB1814" s="153"/>
      <c r="AC1814" s="153"/>
      <c r="AD1814" s="153"/>
      <c r="AE1814" s="153"/>
      <c r="AF1814" s="153"/>
      <c r="AG1814" s="153"/>
      <c r="AH1814" s="153"/>
      <c r="AI1814" s="153"/>
      <c r="AJ1814" s="153"/>
      <c r="AK1814" s="153"/>
      <c r="AL1814" s="153"/>
      <c r="AM1814" s="153"/>
      <c r="AN1814" s="153">
        <v>10</v>
      </c>
      <c r="AO1814" s="153"/>
      <c r="AP1814" s="153">
        <v>30</v>
      </c>
      <c r="AQ1814" s="153"/>
      <c r="AR1814" s="153"/>
      <c r="AS1814" s="153"/>
      <c r="AT1814" s="153"/>
      <c r="AU1814" s="153"/>
      <c r="AV1814" s="153"/>
      <c r="AW1814" s="153"/>
      <c r="AX1814" s="153"/>
      <c r="AY1814" s="153"/>
      <c r="AZ1814" s="153"/>
      <c r="BA1814" s="153"/>
      <c r="BB1814" s="153"/>
      <c r="BC1814" s="153"/>
      <c r="BD1814" s="153"/>
      <c r="BE1814" s="153"/>
      <c r="BF1814" s="153"/>
      <c r="BG1814" s="223">
        <f t="shared" si="738"/>
        <v>480</v>
      </c>
      <c r="BH1814" s="224">
        <f t="shared" si="744"/>
        <v>8</v>
      </c>
      <c r="BI1814" s="225">
        <f t="shared" si="734"/>
        <v>7.33333333333333</v>
      </c>
      <c r="BJ1814" s="225">
        <f t="shared" si="735"/>
        <v>91.6666666666667</v>
      </c>
      <c r="BK1814" s="226">
        <f t="shared" si="736"/>
        <v>97.5</v>
      </c>
      <c r="BL1814" s="226">
        <f t="shared" si="737"/>
        <v>100</v>
      </c>
      <c r="BM1814" s="226">
        <f t="shared" si="732"/>
        <v>89.375</v>
      </c>
      <c r="BN1814" s="237">
        <f t="shared" si="740"/>
        <v>0.5</v>
      </c>
      <c r="BO1814" s="237">
        <f t="shared" si="741"/>
        <v>1800</v>
      </c>
      <c r="BP1814" s="237">
        <f t="shared" si="742"/>
        <v>0.166666666666667</v>
      </c>
      <c r="BQ1814" s="238">
        <f t="shared" si="743"/>
        <v>40</v>
      </c>
      <c r="BR1814" s="140"/>
      <c r="BS1814" s="140"/>
      <c r="BT1814" s="140"/>
      <c r="BU1814" s="141"/>
      <c r="BV1814" s="140"/>
      <c r="BW1814" s="153">
        <f t="shared" si="733"/>
        <v>1716</v>
      </c>
    </row>
    <row r="1815" s="129" customFormat="1" spans="1:75">
      <c r="A1815" s="170">
        <v>1869</v>
      </c>
      <c r="B1815" s="171">
        <v>46078</v>
      </c>
      <c r="C1815" s="153" t="s">
        <v>97</v>
      </c>
      <c r="D1815" s="130" t="str">
        <f t="shared" si="731"/>
        <v>HO</v>
      </c>
      <c r="E1815" s="172" t="s">
        <v>174</v>
      </c>
      <c r="F1815" s="172"/>
      <c r="G1815" s="173"/>
      <c r="H1815" s="173"/>
      <c r="I1815" s="173"/>
      <c r="J1815" s="105"/>
      <c r="K1815" s="197" t="e">
        <f>VLOOKUP(J1815,'[3]Item List (3)'!A$1:B$110000,2,FALSE)</f>
        <v>#N/A</v>
      </c>
      <c r="L1815" s="105"/>
      <c r="M1815" s="198" t="str">
        <f>IF((LEFT(J1815))="2",$L$2,$J$2)</f>
        <v>IR</v>
      </c>
      <c r="N1815" s="153"/>
      <c r="O1815" s="199" t="str">
        <f t="shared" si="728"/>
        <v/>
      </c>
      <c r="P1815" s="153"/>
      <c r="Q1815" s="153"/>
      <c r="R1815" s="153"/>
      <c r="S1815" s="153"/>
      <c r="T1815" s="153"/>
      <c r="U1815" s="209">
        <f t="shared" si="739"/>
        <v>0</v>
      </c>
      <c r="V1815" s="153"/>
      <c r="W1815" s="153"/>
      <c r="X1815" s="153"/>
      <c r="Y1815" s="153"/>
      <c r="Z1815" s="153"/>
      <c r="AA1815" s="153"/>
      <c r="AB1815" s="153"/>
      <c r="AC1815" s="153"/>
      <c r="AD1815" s="153"/>
      <c r="AE1815" s="153"/>
      <c r="AF1815" s="153"/>
      <c r="AG1815" s="153"/>
      <c r="AH1815" s="153"/>
      <c r="AI1815" s="153"/>
      <c r="AJ1815" s="153"/>
      <c r="AK1815" s="153"/>
      <c r="AL1815" s="153"/>
      <c r="AM1815" s="153"/>
      <c r="AN1815" s="153"/>
      <c r="AO1815" s="153"/>
      <c r="AP1815" s="153"/>
      <c r="AQ1815" s="153"/>
      <c r="AR1815" s="153"/>
      <c r="AS1815" s="153"/>
      <c r="AT1815" s="153"/>
      <c r="AU1815" s="153"/>
      <c r="AV1815" s="153"/>
      <c r="AW1815" s="153"/>
      <c r="AX1815" s="153"/>
      <c r="AY1815" s="153"/>
      <c r="AZ1815" s="153"/>
      <c r="BA1815" s="153"/>
      <c r="BB1815" s="153"/>
      <c r="BC1815" s="153"/>
      <c r="BD1815" s="153"/>
      <c r="BE1815" s="153"/>
      <c r="BF1815" s="153">
        <v>480</v>
      </c>
      <c r="BG1815" s="223">
        <f t="shared" si="738"/>
        <v>480</v>
      </c>
      <c r="BH1815" s="224">
        <f t="shared" si="744"/>
        <v>8</v>
      </c>
      <c r="BI1815" s="225">
        <f t="shared" si="734"/>
        <v>0</v>
      </c>
      <c r="BJ1815" s="225">
        <f t="shared" si="735"/>
        <v>0</v>
      </c>
      <c r="BK1815" s="226">
        <f t="shared" si="736"/>
        <v>0</v>
      </c>
      <c r="BL1815" s="226">
        <f t="shared" si="737"/>
        <v>0</v>
      </c>
      <c r="BM1815" s="226">
        <f t="shared" si="732"/>
        <v>0</v>
      </c>
      <c r="BN1815" s="237">
        <f t="shared" si="740"/>
        <v>8</v>
      </c>
      <c r="BO1815" s="237">
        <f t="shared" si="741"/>
        <v>0</v>
      </c>
      <c r="BP1815" s="237">
        <f t="shared" si="742"/>
        <v>0</v>
      </c>
      <c r="BQ1815" s="238">
        <f t="shared" si="743"/>
        <v>0</v>
      </c>
      <c r="BR1815" s="140"/>
      <c r="BS1815" s="140"/>
      <c r="BT1815" s="140"/>
      <c r="BU1815" s="141"/>
      <c r="BV1815" s="140"/>
      <c r="BW1815" s="153">
        <f t="shared" si="733"/>
        <v>0</v>
      </c>
    </row>
    <row r="1816" s="129" customFormat="1" spans="1:75">
      <c r="A1816" s="170">
        <v>1870</v>
      </c>
      <c r="B1816" s="171">
        <v>46078</v>
      </c>
      <c r="C1816" s="153" t="s">
        <v>99</v>
      </c>
      <c r="D1816" s="130" t="str">
        <f t="shared" si="731"/>
        <v>HO</v>
      </c>
      <c r="E1816" s="172" t="s">
        <v>174</v>
      </c>
      <c r="F1816" s="172" t="s">
        <v>160</v>
      </c>
      <c r="G1816" s="173" t="s">
        <v>164</v>
      </c>
      <c r="H1816" s="173"/>
      <c r="I1816" s="173"/>
      <c r="J1816" s="105">
        <v>100742</v>
      </c>
      <c r="K1816" s="197" t="str">
        <f>VLOOKUP(J1816,'[3]Item List (3)'!A$1:B$110000,2,FALSE)</f>
        <v>IR.IR 32X41X28 </v>
      </c>
      <c r="L1816" s="105">
        <v>260127002</v>
      </c>
      <c r="M1816" s="198" t="str">
        <f>IF((LEFT(J1816))="2",$L$2,$J$2)</f>
        <v>IR</v>
      </c>
      <c r="N1816" s="153">
        <v>25</v>
      </c>
      <c r="O1816" s="199">
        <f t="shared" si="728"/>
        <v>144</v>
      </c>
      <c r="P1816" s="153">
        <v>1</v>
      </c>
      <c r="Q1816" s="153">
        <v>962</v>
      </c>
      <c r="R1816" s="153"/>
      <c r="S1816" s="153"/>
      <c r="T1816" s="153"/>
      <c r="U1816" s="209">
        <f t="shared" si="739"/>
        <v>962</v>
      </c>
      <c r="V1816" s="153">
        <v>20</v>
      </c>
      <c r="W1816" s="153"/>
      <c r="X1816" s="153"/>
      <c r="Y1816" s="153"/>
      <c r="Z1816" s="153"/>
      <c r="AA1816" s="153"/>
      <c r="AB1816" s="153"/>
      <c r="AC1816" s="153"/>
      <c r="AD1816" s="153"/>
      <c r="AE1816" s="153"/>
      <c r="AF1816" s="153"/>
      <c r="AG1816" s="153"/>
      <c r="AH1816" s="153"/>
      <c r="AI1816" s="153"/>
      <c r="AJ1816" s="153"/>
      <c r="AK1816" s="153"/>
      <c r="AL1816" s="153"/>
      <c r="AM1816" s="153"/>
      <c r="AN1816" s="153">
        <v>30</v>
      </c>
      <c r="AO1816" s="153"/>
      <c r="AP1816" s="153">
        <v>30</v>
      </c>
      <c r="AQ1816" s="153"/>
      <c r="AR1816" s="153"/>
      <c r="AS1816" s="153"/>
      <c r="AT1816" s="153"/>
      <c r="AU1816" s="153"/>
      <c r="AV1816" s="153"/>
      <c r="AW1816" s="153"/>
      <c r="AX1816" s="153"/>
      <c r="AY1816" s="153"/>
      <c r="AZ1816" s="153"/>
      <c r="BA1816" s="153"/>
      <c r="BB1816" s="153"/>
      <c r="BC1816" s="153"/>
      <c r="BD1816" s="153"/>
      <c r="BE1816" s="153"/>
      <c r="BF1816" s="153"/>
      <c r="BG1816" s="223">
        <f t="shared" si="738"/>
        <v>80</v>
      </c>
      <c r="BH1816" s="224">
        <f t="shared" si="744"/>
        <v>1.33333333333333</v>
      </c>
      <c r="BI1816" s="225">
        <f t="shared" si="734"/>
        <v>0.333333333333333</v>
      </c>
      <c r="BJ1816" s="225">
        <f t="shared" si="735"/>
        <v>25</v>
      </c>
      <c r="BK1816" s="226">
        <f t="shared" si="736"/>
        <v>2004.16666666667</v>
      </c>
      <c r="BL1816" s="226">
        <f t="shared" si="737"/>
        <v>100</v>
      </c>
      <c r="BM1816" s="226">
        <f t="shared" si="732"/>
        <v>501.041666666667</v>
      </c>
      <c r="BN1816" s="237">
        <f t="shared" si="740"/>
        <v>0.5</v>
      </c>
      <c r="BO1816" s="237">
        <f t="shared" si="741"/>
        <v>120</v>
      </c>
      <c r="BP1816" s="237">
        <f t="shared" si="742"/>
        <v>0.5</v>
      </c>
      <c r="BQ1816" s="238">
        <f t="shared" si="743"/>
        <v>72</v>
      </c>
      <c r="BR1816" s="140"/>
      <c r="BS1816" s="140"/>
      <c r="BT1816" s="140"/>
      <c r="BU1816" s="141"/>
      <c r="BV1816" s="140"/>
      <c r="BW1816" s="153">
        <f t="shared" si="733"/>
        <v>962</v>
      </c>
    </row>
    <row r="1817" s="129" customFormat="1" spans="1:75">
      <c r="A1817" s="170">
        <v>1871</v>
      </c>
      <c r="B1817" s="171">
        <v>46078</v>
      </c>
      <c r="C1817" s="153" t="s">
        <v>97</v>
      </c>
      <c r="D1817" s="130" t="str">
        <f t="shared" si="731"/>
        <v>HO</v>
      </c>
      <c r="E1817" s="172" t="s">
        <v>175</v>
      </c>
      <c r="F1817" s="172" t="s">
        <v>160</v>
      </c>
      <c r="G1817" s="173" t="s">
        <v>173</v>
      </c>
      <c r="H1817" s="173"/>
      <c r="I1817" s="173"/>
      <c r="J1817" s="105">
        <v>200827.1</v>
      </c>
      <c r="K1817" s="197" t="str">
        <f>VLOOKUP(J1817,'[3]Item List (3)'!A$1:B$110000,2,FALSE)</f>
        <v>MNA.OR 4020 </v>
      </c>
      <c r="L1817" s="105">
        <v>260201001</v>
      </c>
      <c r="M1817" s="198" t="str">
        <f>IF((LEFT(J1817))="2",$L$2,$J$2)</f>
        <v>OR</v>
      </c>
      <c r="N1817" s="153">
        <v>15</v>
      </c>
      <c r="O1817" s="199">
        <f t="shared" si="728"/>
        <v>240</v>
      </c>
      <c r="P1817" s="153">
        <v>1</v>
      </c>
      <c r="Q1817" s="153">
        <v>1632</v>
      </c>
      <c r="R1817" s="153"/>
      <c r="S1817" s="153"/>
      <c r="T1817" s="153"/>
      <c r="U1817" s="209">
        <f t="shared" si="739"/>
        <v>1632</v>
      </c>
      <c r="V1817" s="153">
        <v>430</v>
      </c>
      <c r="W1817" s="153"/>
      <c r="X1817" s="153">
        <v>20</v>
      </c>
      <c r="Y1817" s="153"/>
      <c r="Z1817" s="153"/>
      <c r="AA1817" s="153"/>
      <c r="AB1817" s="153"/>
      <c r="AC1817" s="153"/>
      <c r="AD1817" s="153"/>
      <c r="AE1817" s="153"/>
      <c r="AF1817" s="153"/>
      <c r="AG1817" s="153"/>
      <c r="AH1817" s="153"/>
      <c r="AI1817" s="153"/>
      <c r="AJ1817" s="153"/>
      <c r="AK1817" s="153"/>
      <c r="AL1817" s="153"/>
      <c r="AM1817" s="153"/>
      <c r="AN1817" s="153">
        <v>10</v>
      </c>
      <c r="AO1817" s="153"/>
      <c r="AP1817" s="153">
        <v>20</v>
      </c>
      <c r="AQ1817" s="153"/>
      <c r="AR1817" s="153"/>
      <c r="AS1817" s="153"/>
      <c r="AT1817" s="153"/>
      <c r="AU1817" s="153"/>
      <c r="AV1817" s="153"/>
      <c r="AW1817" s="153"/>
      <c r="AX1817" s="153"/>
      <c r="AY1817" s="153"/>
      <c r="AZ1817" s="153"/>
      <c r="BA1817" s="153"/>
      <c r="BB1817" s="153"/>
      <c r="BC1817" s="153"/>
      <c r="BD1817" s="153"/>
      <c r="BE1817" s="153"/>
      <c r="BF1817" s="153"/>
      <c r="BG1817" s="223">
        <f t="shared" si="738"/>
        <v>480</v>
      </c>
      <c r="BH1817" s="224">
        <f t="shared" si="744"/>
        <v>8</v>
      </c>
      <c r="BI1817" s="225">
        <f t="shared" si="734"/>
        <v>7.16666666666667</v>
      </c>
      <c r="BJ1817" s="225">
        <f t="shared" si="735"/>
        <v>89.5833333333333</v>
      </c>
      <c r="BK1817" s="226">
        <f t="shared" si="736"/>
        <v>94.8837209302326</v>
      </c>
      <c r="BL1817" s="226">
        <f t="shared" si="737"/>
        <v>100</v>
      </c>
      <c r="BM1817" s="226">
        <f t="shared" si="732"/>
        <v>85</v>
      </c>
      <c r="BN1817" s="237">
        <f t="shared" si="740"/>
        <v>0.333333333333333</v>
      </c>
      <c r="BO1817" s="237">
        <f t="shared" si="741"/>
        <v>1840</v>
      </c>
      <c r="BP1817" s="237">
        <f t="shared" si="742"/>
        <v>0.5</v>
      </c>
      <c r="BQ1817" s="238">
        <f t="shared" si="743"/>
        <v>120</v>
      </c>
      <c r="BR1817" s="140"/>
      <c r="BS1817" s="140"/>
      <c r="BT1817" s="140"/>
      <c r="BU1817" s="141"/>
      <c r="BV1817" s="140"/>
      <c r="BW1817" s="153">
        <f t="shared" si="733"/>
        <v>1632</v>
      </c>
    </row>
    <row r="1818" s="129" customFormat="1" spans="1:75">
      <c r="A1818" s="170">
        <v>1872</v>
      </c>
      <c r="B1818" s="171">
        <v>46078</v>
      </c>
      <c r="C1818" s="153" t="s">
        <v>99</v>
      </c>
      <c r="D1818" s="130" t="str">
        <f t="shared" si="731"/>
        <v>HO</v>
      </c>
      <c r="E1818" s="172" t="s">
        <v>175</v>
      </c>
      <c r="F1818" s="172" t="s">
        <v>160</v>
      </c>
      <c r="G1818" s="173" t="s">
        <v>164</v>
      </c>
      <c r="H1818" s="173"/>
      <c r="I1818" s="173"/>
      <c r="J1818" s="105">
        <v>200827.1</v>
      </c>
      <c r="K1818" s="197" t="str">
        <f>VLOOKUP(J1818,'[3]Item List (3)'!A$1:B$110000,2,FALSE)</f>
        <v>MNA.OR 4020 </v>
      </c>
      <c r="L1818" s="105">
        <v>260201001</v>
      </c>
      <c r="M1818" s="198" t="str">
        <f>IF((LEFT(J1818))="2",$L$2,$J$2)</f>
        <v>OR</v>
      </c>
      <c r="N1818" s="153">
        <v>15</v>
      </c>
      <c r="O1818" s="199">
        <f t="shared" si="728"/>
        <v>240</v>
      </c>
      <c r="P1818" s="153">
        <v>1</v>
      </c>
      <c r="Q1818" s="153">
        <v>1738</v>
      </c>
      <c r="R1818" s="153"/>
      <c r="S1818" s="153"/>
      <c r="T1818" s="153"/>
      <c r="U1818" s="209">
        <f t="shared" si="739"/>
        <v>1738</v>
      </c>
      <c r="V1818" s="153">
        <v>450</v>
      </c>
      <c r="W1818" s="153"/>
      <c r="X1818" s="153"/>
      <c r="Y1818" s="153"/>
      <c r="Z1818" s="153"/>
      <c r="AA1818" s="153"/>
      <c r="AB1818" s="153"/>
      <c r="AC1818" s="153"/>
      <c r="AD1818" s="153"/>
      <c r="AE1818" s="153"/>
      <c r="AF1818" s="153"/>
      <c r="AG1818" s="153"/>
      <c r="AH1818" s="153"/>
      <c r="AI1818" s="153"/>
      <c r="AJ1818" s="153"/>
      <c r="AK1818" s="153"/>
      <c r="AL1818" s="153"/>
      <c r="AM1818" s="153"/>
      <c r="AN1818" s="153"/>
      <c r="AO1818" s="153"/>
      <c r="AP1818" s="153">
        <v>30</v>
      </c>
      <c r="AQ1818" s="153"/>
      <c r="AR1818" s="153"/>
      <c r="AS1818" s="153"/>
      <c r="AT1818" s="153"/>
      <c r="AU1818" s="153"/>
      <c r="AV1818" s="153"/>
      <c r="AW1818" s="153"/>
      <c r="AX1818" s="153"/>
      <c r="AY1818" s="153"/>
      <c r="AZ1818" s="153"/>
      <c r="BA1818" s="153"/>
      <c r="BB1818" s="153"/>
      <c r="BC1818" s="153"/>
      <c r="BD1818" s="153"/>
      <c r="BE1818" s="153"/>
      <c r="BF1818" s="153"/>
      <c r="BG1818" s="223">
        <f t="shared" si="738"/>
        <v>480</v>
      </c>
      <c r="BH1818" s="224">
        <f t="shared" si="744"/>
        <v>8</v>
      </c>
      <c r="BI1818" s="225">
        <f t="shared" si="734"/>
        <v>7.5</v>
      </c>
      <c r="BJ1818" s="225">
        <f t="shared" si="735"/>
        <v>93.75</v>
      </c>
      <c r="BK1818" s="226">
        <f t="shared" si="736"/>
        <v>96.5555555555555</v>
      </c>
      <c r="BL1818" s="226">
        <f t="shared" si="737"/>
        <v>100</v>
      </c>
      <c r="BM1818" s="226">
        <f t="shared" si="732"/>
        <v>90.5208333333333</v>
      </c>
      <c r="BN1818" s="237">
        <f t="shared" si="740"/>
        <v>0.5</v>
      </c>
      <c r="BO1818" s="237">
        <f t="shared" si="741"/>
        <v>1800</v>
      </c>
      <c r="BP1818" s="237">
        <f t="shared" si="742"/>
        <v>0</v>
      </c>
      <c r="BQ1818" s="238">
        <f t="shared" si="743"/>
        <v>0</v>
      </c>
      <c r="BR1818" s="140"/>
      <c r="BS1818" s="140"/>
      <c r="BT1818" s="140"/>
      <c r="BU1818" s="141"/>
      <c r="BV1818" s="140"/>
      <c r="BW1818" s="153">
        <f t="shared" si="733"/>
        <v>1738</v>
      </c>
    </row>
    <row r="1819" s="129" customFormat="1" spans="1:75">
      <c r="A1819" s="170">
        <v>1873</v>
      </c>
      <c r="B1819" s="171">
        <v>46078</v>
      </c>
      <c r="C1819" s="153" t="s">
        <v>97</v>
      </c>
      <c r="D1819" s="130" t="str">
        <f t="shared" si="731"/>
        <v>HO</v>
      </c>
      <c r="E1819" s="172" t="s">
        <v>177</v>
      </c>
      <c r="F1819" s="172"/>
      <c r="G1819" s="173"/>
      <c r="H1819" s="173"/>
      <c r="I1819" s="173"/>
      <c r="J1819" s="105"/>
      <c r="K1819" s="197" t="e">
        <f>VLOOKUP(J1819,'[3]Item List (3)'!A$1:B$110000,2,FALSE)</f>
        <v>#N/A</v>
      </c>
      <c r="L1819" s="105"/>
      <c r="M1819" s="198" t="str">
        <f>IF((LEFT(J1819))="2",$L$2,$J$2)</f>
        <v>IR</v>
      </c>
      <c r="N1819" s="153"/>
      <c r="O1819" s="199" t="str">
        <f t="shared" si="728"/>
        <v/>
      </c>
      <c r="P1819" s="153"/>
      <c r="Q1819" s="153"/>
      <c r="R1819" s="153"/>
      <c r="S1819" s="153"/>
      <c r="T1819" s="153"/>
      <c r="U1819" s="209">
        <f t="shared" si="739"/>
        <v>0</v>
      </c>
      <c r="V1819" s="153"/>
      <c r="W1819" s="153"/>
      <c r="X1819" s="153"/>
      <c r="Y1819" s="153"/>
      <c r="Z1819" s="153"/>
      <c r="AA1819" s="153"/>
      <c r="AB1819" s="153"/>
      <c r="AC1819" s="153"/>
      <c r="AD1819" s="153"/>
      <c r="AE1819" s="153"/>
      <c r="AF1819" s="153"/>
      <c r="AG1819" s="153"/>
      <c r="AH1819" s="153"/>
      <c r="AI1819" s="153"/>
      <c r="AJ1819" s="153"/>
      <c r="AK1819" s="153"/>
      <c r="AL1819" s="153"/>
      <c r="AM1819" s="153"/>
      <c r="AN1819" s="153"/>
      <c r="AO1819" s="153"/>
      <c r="AP1819" s="153"/>
      <c r="AQ1819" s="153"/>
      <c r="AR1819" s="153">
        <v>480</v>
      </c>
      <c r="AS1819" s="153"/>
      <c r="AT1819" s="153"/>
      <c r="AU1819" s="153"/>
      <c r="AV1819" s="153"/>
      <c r="AW1819" s="153"/>
      <c r="AX1819" s="153"/>
      <c r="AY1819" s="153"/>
      <c r="AZ1819" s="153"/>
      <c r="BA1819" s="153"/>
      <c r="BB1819" s="153"/>
      <c r="BC1819" s="153"/>
      <c r="BD1819" s="153"/>
      <c r="BE1819" s="153"/>
      <c r="BF1819" s="153"/>
      <c r="BG1819" s="223">
        <f t="shared" si="738"/>
        <v>480</v>
      </c>
      <c r="BH1819" s="224">
        <f t="shared" si="744"/>
        <v>8</v>
      </c>
      <c r="BI1819" s="225">
        <f t="shared" si="734"/>
        <v>0</v>
      </c>
      <c r="BJ1819" s="225">
        <f t="shared" si="735"/>
        <v>0</v>
      </c>
      <c r="BK1819" s="226">
        <f t="shared" si="736"/>
        <v>0</v>
      </c>
      <c r="BL1819" s="226">
        <f t="shared" si="737"/>
        <v>0</v>
      </c>
      <c r="BM1819" s="226">
        <f t="shared" si="732"/>
        <v>0</v>
      </c>
      <c r="BN1819" s="237">
        <f t="shared" si="740"/>
        <v>0</v>
      </c>
      <c r="BO1819" s="237">
        <f t="shared" si="741"/>
        <v>0</v>
      </c>
      <c r="BP1819" s="237">
        <f t="shared" si="742"/>
        <v>8</v>
      </c>
      <c r="BQ1819" s="238">
        <f t="shared" si="743"/>
        <v>0</v>
      </c>
      <c r="BR1819" s="140"/>
      <c r="BS1819" s="140"/>
      <c r="BT1819" s="140"/>
      <c r="BU1819" s="141"/>
      <c r="BV1819" s="140"/>
      <c r="BW1819" s="153">
        <f t="shared" si="733"/>
        <v>0</v>
      </c>
    </row>
    <row r="1820" s="129" customFormat="1" spans="1:75">
      <c r="A1820" s="170">
        <v>1874</v>
      </c>
      <c r="B1820" s="171">
        <v>46078</v>
      </c>
      <c r="C1820" s="153" t="s">
        <v>99</v>
      </c>
      <c r="D1820" s="130" t="str">
        <f t="shared" si="731"/>
        <v>HO</v>
      </c>
      <c r="E1820" s="172" t="s">
        <v>177</v>
      </c>
      <c r="F1820" s="172" t="s">
        <v>160</v>
      </c>
      <c r="G1820" s="173" t="s">
        <v>161</v>
      </c>
      <c r="H1820" s="173"/>
      <c r="I1820" s="173"/>
      <c r="J1820" s="105">
        <v>100261</v>
      </c>
      <c r="K1820" s="197" t="str">
        <f>VLOOKUP(J1820,'[3]Item List (3)'!A$1:B$110000,2,FALSE)</f>
        <v>IR. 211 YY4</v>
      </c>
      <c r="L1820" s="105">
        <v>260210004</v>
      </c>
      <c r="M1820" s="198" t="str">
        <f>IF((LEFT(J1820))="2",$L$2,$J$2)</f>
        <v>IR</v>
      </c>
      <c r="N1820" s="153">
        <v>20</v>
      </c>
      <c r="O1820" s="199">
        <f t="shared" si="728"/>
        <v>180</v>
      </c>
      <c r="P1820" s="153">
        <v>1</v>
      </c>
      <c r="Q1820" s="153">
        <v>784</v>
      </c>
      <c r="R1820" s="153"/>
      <c r="S1820" s="153"/>
      <c r="T1820" s="153"/>
      <c r="U1820" s="209">
        <f t="shared" si="739"/>
        <v>784</v>
      </c>
      <c r="V1820" s="153">
        <v>400</v>
      </c>
      <c r="W1820" s="153"/>
      <c r="X1820" s="153">
        <v>30</v>
      </c>
      <c r="Y1820" s="153"/>
      <c r="Z1820" s="153"/>
      <c r="AA1820" s="153"/>
      <c r="AB1820" s="153"/>
      <c r="AC1820" s="153"/>
      <c r="AD1820" s="153"/>
      <c r="AE1820" s="153"/>
      <c r="AF1820" s="153"/>
      <c r="AG1820" s="153"/>
      <c r="AH1820" s="153"/>
      <c r="AI1820" s="153"/>
      <c r="AJ1820" s="153"/>
      <c r="AK1820" s="153"/>
      <c r="AL1820" s="153"/>
      <c r="AM1820" s="153"/>
      <c r="AN1820" s="153"/>
      <c r="AO1820" s="153"/>
      <c r="AP1820" s="153">
        <v>20</v>
      </c>
      <c r="AQ1820" s="153"/>
      <c r="AR1820" s="153">
        <v>30</v>
      </c>
      <c r="AS1820" s="153"/>
      <c r="AT1820" s="153"/>
      <c r="AU1820" s="153"/>
      <c r="AV1820" s="153"/>
      <c r="AW1820" s="153"/>
      <c r="AX1820" s="153"/>
      <c r="AY1820" s="153"/>
      <c r="AZ1820" s="153"/>
      <c r="BA1820" s="153"/>
      <c r="BB1820" s="153"/>
      <c r="BC1820" s="153"/>
      <c r="BD1820" s="153"/>
      <c r="BE1820" s="153"/>
      <c r="BF1820" s="153"/>
      <c r="BG1820" s="223">
        <f t="shared" si="738"/>
        <v>480</v>
      </c>
      <c r="BH1820" s="224">
        <f t="shared" si="744"/>
        <v>8</v>
      </c>
      <c r="BI1820" s="225">
        <f t="shared" si="734"/>
        <v>6.66666666666667</v>
      </c>
      <c r="BJ1820" s="225">
        <f t="shared" si="735"/>
        <v>83.3333333333333</v>
      </c>
      <c r="BK1820" s="226">
        <f t="shared" si="736"/>
        <v>65.3333333333333</v>
      </c>
      <c r="BL1820" s="226">
        <f t="shared" si="737"/>
        <v>100</v>
      </c>
      <c r="BM1820" s="226">
        <f t="shared" si="732"/>
        <v>54.4444444444444</v>
      </c>
      <c r="BN1820" s="237">
        <f t="shared" si="740"/>
        <v>0.333333333333333</v>
      </c>
      <c r="BO1820" s="237">
        <f t="shared" si="741"/>
        <v>1380</v>
      </c>
      <c r="BP1820" s="237">
        <f t="shared" si="742"/>
        <v>1</v>
      </c>
      <c r="BQ1820" s="238">
        <f t="shared" si="743"/>
        <v>180</v>
      </c>
      <c r="BR1820" s="140"/>
      <c r="BS1820" s="140"/>
      <c r="BT1820" s="140"/>
      <c r="BU1820" s="141"/>
      <c r="BV1820" s="140"/>
      <c r="BW1820" s="153">
        <f t="shared" si="733"/>
        <v>784</v>
      </c>
    </row>
    <row r="1821" s="129" customFormat="1" spans="1:75">
      <c r="A1821" s="170">
        <v>1875</v>
      </c>
      <c r="B1821" s="171">
        <v>46078</v>
      </c>
      <c r="C1821" s="153" t="s">
        <v>97</v>
      </c>
      <c r="D1821" s="130" t="str">
        <f t="shared" si="731"/>
        <v>HO</v>
      </c>
      <c r="E1821" s="172" t="s">
        <v>178</v>
      </c>
      <c r="F1821" s="172" t="s">
        <v>160</v>
      </c>
      <c r="G1821" s="173" t="s">
        <v>166</v>
      </c>
      <c r="H1821" s="173" t="s">
        <v>105</v>
      </c>
      <c r="I1821" s="173"/>
      <c r="J1821" s="105">
        <v>200261</v>
      </c>
      <c r="K1821" s="197" t="str">
        <f>VLOOKUP(J1821,'[3]Item List (3)'!A$1:B$110000,2,FALSE)</f>
        <v>OR.211 YY4 </v>
      </c>
      <c r="L1821" s="105">
        <v>260201002</v>
      </c>
      <c r="M1821" s="198" t="str">
        <f>IF((LEFT(J1821))="2",$L$2,$J$2)</f>
        <v>OR</v>
      </c>
      <c r="N1821" s="153">
        <v>20</v>
      </c>
      <c r="O1821" s="199">
        <f t="shared" si="728"/>
        <v>180</v>
      </c>
      <c r="P1821" s="153">
        <v>1</v>
      </c>
      <c r="Q1821" s="153">
        <v>462</v>
      </c>
      <c r="R1821" s="153"/>
      <c r="S1821" s="153"/>
      <c r="T1821" s="153"/>
      <c r="U1821" s="209">
        <f t="shared" si="739"/>
        <v>462</v>
      </c>
      <c r="V1821" s="153">
        <v>170</v>
      </c>
      <c r="W1821" s="153">
        <v>60</v>
      </c>
      <c r="X1821" s="153">
        <v>130</v>
      </c>
      <c r="Y1821" s="153"/>
      <c r="Z1821" s="153"/>
      <c r="AA1821" s="153"/>
      <c r="AB1821" s="153"/>
      <c r="AC1821" s="153"/>
      <c r="AD1821" s="153"/>
      <c r="AE1821" s="153"/>
      <c r="AF1821" s="153"/>
      <c r="AG1821" s="153"/>
      <c r="AH1821" s="153"/>
      <c r="AI1821" s="153"/>
      <c r="AJ1821" s="153"/>
      <c r="AK1821" s="153"/>
      <c r="AL1821" s="153"/>
      <c r="AM1821" s="153"/>
      <c r="AN1821" s="153"/>
      <c r="AO1821" s="153"/>
      <c r="AP1821" s="153"/>
      <c r="AQ1821" s="153"/>
      <c r="AR1821" s="153">
        <v>120</v>
      </c>
      <c r="AS1821" s="153"/>
      <c r="AT1821" s="153"/>
      <c r="AU1821" s="153"/>
      <c r="AV1821" s="153"/>
      <c r="AW1821" s="153"/>
      <c r="AX1821" s="153"/>
      <c r="AY1821" s="153"/>
      <c r="AZ1821" s="153"/>
      <c r="BA1821" s="153"/>
      <c r="BB1821" s="153"/>
      <c r="BC1821" s="153"/>
      <c r="BD1821" s="153"/>
      <c r="BE1821" s="153"/>
      <c r="BF1821" s="153"/>
      <c r="BG1821" s="223">
        <f t="shared" si="738"/>
        <v>480</v>
      </c>
      <c r="BH1821" s="224">
        <f t="shared" si="744"/>
        <v>8</v>
      </c>
      <c r="BI1821" s="225">
        <f t="shared" si="734"/>
        <v>2.83333333333333</v>
      </c>
      <c r="BJ1821" s="225">
        <f t="shared" si="735"/>
        <v>35.4166666666667</v>
      </c>
      <c r="BK1821" s="226">
        <f t="shared" si="736"/>
        <v>90.5882352941177</v>
      </c>
      <c r="BL1821" s="226">
        <f t="shared" si="737"/>
        <v>100</v>
      </c>
      <c r="BM1821" s="226">
        <f t="shared" si="732"/>
        <v>32.0833333333333</v>
      </c>
      <c r="BN1821" s="237">
        <f t="shared" si="740"/>
        <v>1</v>
      </c>
      <c r="BO1821" s="237">
        <f t="shared" si="741"/>
        <v>1260</v>
      </c>
      <c r="BP1821" s="237">
        <f t="shared" si="742"/>
        <v>4.16666666666667</v>
      </c>
      <c r="BQ1821" s="238">
        <f t="shared" si="743"/>
        <v>750</v>
      </c>
      <c r="BR1821" s="140"/>
      <c r="BS1821" s="140"/>
      <c r="BT1821" s="140"/>
      <c r="BU1821" s="141"/>
      <c r="BV1821" s="140"/>
      <c r="BW1821" s="153">
        <f t="shared" si="733"/>
        <v>462</v>
      </c>
    </row>
    <row r="1822" s="129" customFormat="1" spans="1:75">
      <c r="A1822" s="170">
        <v>1876</v>
      </c>
      <c r="B1822" s="171">
        <v>46078</v>
      </c>
      <c r="C1822" s="153" t="s">
        <v>99</v>
      </c>
      <c r="D1822" s="130" t="str">
        <f t="shared" si="731"/>
        <v>HO</v>
      </c>
      <c r="E1822" s="172" t="s">
        <v>178</v>
      </c>
      <c r="F1822" s="172" t="s">
        <v>160</v>
      </c>
      <c r="G1822" s="173" t="s">
        <v>161</v>
      </c>
      <c r="H1822" s="173"/>
      <c r="I1822" s="173"/>
      <c r="J1822" s="105">
        <v>208293</v>
      </c>
      <c r="K1822" s="197" t="str">
        <f>VLOOKUP(J1822,'[3]Item List (3)'!A$1:B$110000,2,FALSE)</f>
        <v>OR.210 YY2</v>
      </c>
      <c r="L1822" s="105">
        <v>251204002</v>
      </c>
      <c r="M1822" s="198" t="str">
        <f>IF((LEFT(J1822))="2",$L$2,$J$2)</f>
        <v>OR</v>
      </c>
      <c r="N1822" s="153">
        <v>20</v>
      </c>
      <c r="O1822" s="199">
        <f t="shared" si="728"/>
        <v>180</v>
      </c>
      <c r="P1822" s="153">
        <v>1</v>
      </c>
      <c r="Q1822" s="153">
        <v>914</v>
      </c>
      <c r="R1822" s="153"/>
      <c r="S1822" s="153"/>
      <c r="T1822" s="153"/>
      <c r="U1822" s="209">
        <f t="shared" si="739"/>
        <v>914</v>
      </c>
      <c r="V1822" s="153">
        <v>320</v>
      </c>
      <c r="W1822" s="153">
        <v>120</v>
      </c>
      <c r="X1822" s="153">
        <v>30</v>
      </c>
      <c r="Y1822" s="153"/>
      <c r="Z1822" s="153"/>
      <c r="AA1822" s="153"/>
      <c r="AB1822" s="153"/>
      <c r="AC1822" s="153"/>
      <c r="AD1822" s="153"/>
      <c r="AE1822" s="153"/>
      <c r="AF1822" s="153"/>
      <c r="AG1822" s="153"/>
      <c r="AH1822" s="153"/>
      <c r="AI1822" s="153"/>
      <c r="AJ1822" s="153"/>
      <c r="AK1822" s="153"/>
      <c r="AL1822" s="153"/>
      <c r="AM1822" s="153"/>
      <c r="AN1822" s="153"/>
      <c r="AO1822" s="153"/>
      <c r="AP1822" s="153">
        <v>10</v>
      </c>
      <c r="AQ1822" s="153"/>
      <c r="AR1822" s="153"/>
      <c r="AS1822" s="153"/>
      <c r="AT1822" s="153"/>
      <c r="AU1822" s="153"/>
      <c r="AV1822" s="153"/>
      <c r="AW1822" s="153"/>
      <c r="AX1822" s="153"/>
      <c r="AY1822" s="153"/>
      <c r="AZ1822" s="153"/>
      <c r="BA1822" s="153"/>
      <c r="BB1822" s="153"/>
      <c r="BC1822" s="153"/>
      <c r="BD1822" s="153"/>
      <c r="BE1822" s="153"/>
      <c r="BF1822" s="153"/>
      <c r="BG1822" s="223">
        <f t="shared" si="738"/>
        <v>480</v>
      </c>
      <c r="BH1822" s="224">
        <f t="shared" si="744"/>
        <v>8</v>
      </c>
      <c r="BI1822" s="225">
        <f t="shared" si="734"/>
        <v>5.33333333333333</v>
      </c>
      <c r="BJ1822" s="225">
        <f t="shared" si="735"/>
        <v>66.6666666666667</v>
      </c>
      <c r="BK1822" s="226">
        <f t="shared" si="736"/>
        <v>95.2083333333333</v>
      </c>
      <c r="BL1822" s="226">
        <f t="shared" si="737"/>
        <v>100</v>
      </c>
      <c r="BM1822" s="226">
        <f t="shared" si="732"/>
        <v>63.4722222222222</v>
      </c>
      <c r="BN1822" s="237">
        <f t="shared" si="740"/>
        <v>2.16666666666667</v>
      </c>
      <c r="BO1822" s="237">
        <f t="shared" si="741"/>
        <v>1050</v>
      </c>
      <c r="BP1822" s="237">
        <f t="shared" si="742"/>
        <v>0.5</v>
      </c>
      <c r="BQ1822" s="238">
        <f t="shared" si="743"/>
        <v>90</v>
      </c>
      <c r="BR1822" s="140"/>
      <c r="BS1822" s="140"/>
      <c r="BT1822" s="140"/>
      <c r="BU1822" s="141"/>
      <c r="BV1822" s="140"/>
      <c r="BW1822" s="153">
        <f t="shared" si="733"/>
        <v>914</v>
      </c>
    </row>
    <row r="1823" s="129" customFormat="1" spans="1:75">
      <c r="A1823" s="170">
        <v>1877</v>
      </c>
      <c r="B1823" s="171">
        <v>46079</v>
      </c>
      <c r="C1823" s="153" t="s">
        <v>97</v>
      </c>
      <c r="D1823" s="130" t="str">
        <f t="shared" si="731"/>
        <v>FG</v>
      </c>
      <c r="E1823" s="172" t="s">
        <v>98</v>
      </c>
      <c r="F1823" s="172" t="s">
        <v>106</v>
      </c>
      <c r="G1823" s="173" t="s">
        <v>101</v>
      </c>
      <c r="H1823" s="173" t="s">
        <v>102</v>
      </c>
      <c r="I1823" s="173"/>
      <c r="J1823" s="105">
        <v>100184.3</v>
      </c>
      <c r="K1823" s="197" t="str">
        <f>VLOOKUP(J1823,'[3]Item List (3)'!A$1:B$110000,2,FALSE)</f>
        <v>IR.IR 25X30X100 Eccentric</v>
      </c>
      <c r="L1823" s="105">
        <v>260124001</v>
      </c>
      <c r="M1823" s="198" t="str">
        <f>IF((LEFT(J1823))="2",$L$2,$J$2)</f>
        <v>IR</v>
      </c>
      <c r="N1823" s="153"/>
      <c r="O1823" s="199" t="str">
        <f t="shared" si="728"/>
        <v/>
      </c>
      <c r="P1823" s="153">
        <v>1</v>
      </c>
      <c r="Q1823" s="153">
        <v>142</v>
      </c>
      <c r="R1823" s="153"/>
      <c r="S1823" s="153">
        <v>6</v>
      </c>
      <c r="T1823" s="153"/>
      <c r="U1823" s="209">
        <f t="shared" si="739"/>
        <v>148</v>
      </c>
      <c r="V1823" s="153">
        <v>210</v>
      </c>
      <c r="W1823" s="153"/>
      <c r="X1823" s="153">
        <v>150</v>
      </c>
      <c r="Y1823" s="153"/>
      <c r="Z1823" s="153"/>
      <c r="AA1823" s="153"/>
      <c r="AB1823" s="153"/>
      <c r="AC1823" s="153"/>
      <c r="AD1823" s="153"/>
      <c r="AE1823" s="153"/>
      <c r="AF1823" s="153"/>
      <c r="AG1823" s="153"/>
      <c r="AH1823" s="153"/>
      <c r="AI1823" s="153"/>
      <c r="AJ1823" s="153"/>
      <c r="AK1823" s="153"/>
      <c r="AL1823" s="153"/>
      <c r="AM1823" s="153"/>
      <c r="AN1823" s="153"/>
      <c r="AO1823" s="153"/>
      <c r="AP1823" s="153"/>
      <c r="AQ1823" s="153">
        <v>120</v>
      </c>
      <c r="AR1823" s="153"/>
      <c r="AS1823" s="153"/>
      <c r="AT1823" s="153"/>
      <c r="AU1823" s="153"/>
      <c r="AV1823" s="153"/>
      <c r="AW1823" s="153"/>
      <c r="AX1823" s="153"/>
      <c r="AY1823" s="153"/>
      <c r="AZ1823" s="153"/>
      <c r="BA1823" s="153"/>
      <c r="BB1823" s="153"/>
      <c r="BC1823" s="153"/>
      <c r="BD1823" s="153"/>
      <c r="BE1823" s="153"/>
      <c r="BF1823" s="153"/>
      <c r="BG1823" s="223">
        <f t="shared" si="738"/>
        <v>480</v>
      </c>
      <c r="BH1823" s="224">
        <f t="shared" si="744"/>
        <v>8</v>
      </c>
      <c r="BI1823" s="225">
        <f t="shared" si="734"/>
        <v>3.5</v>
      </c>
      <c r="BJ1823" s="225">
        <f t="shared" si="735"/>
        <v>43.75</v>
      </c>
      <c r="BK1823" s="226">
        <f t="shared" si="736"/>
        <v>0</v>
      </c>
      <c r="BL1823" s="226">
        <f t="shared" si="737"/>
        <v>95.9459459459459</v>
      </c>
      <c r="BM1823" s="226">
        <f t="shared" si="732"/>
        <v>0</v>
      </c>
      <c r="BN1823" s="237">
        <f t="shared" si="740"/>
        <v>0</v>
      </c>
      <c r="BO1823" s="237">
        <f t="shared" si="741"/>
        <v>0</v>
      </c>
      <c r="BP1823" s="237">
        <f t="shared" si="742"/>
        <v>4.5</v>
      </c>
      <c r="BQ1823" s="238">
        <f t="shared" si="743"/>
        <v>0</v>
      </c>
      <c r="BR1823" s="140"/>
      <c r="BS1823" s="140"/>
      <c r="BT1823" s="140"/>
      <c r="BU1823" s="141"/>
      <c r="BV1823" s="140"/>
      <c r="BW1823" s="153">
        <f t="shared" si="733"/>
        <v>142</v>
      </c>
    </row>
    <row r="1824" s="129" customFormat="1" spans="1:75">
      <c r="A1824" s="170">
        <v>1878</v>
      </c>
      <c r="B1824" s="171">
        <v>46079</v>
      </c>
      <c r="C1824" s="153" t="s">
        <v>99</v>
      </c>
      <c r="D1824" s="130" t="str">
        <f t="shared" si="731"/>
        <v>FG</v>
      </c>
      <c r="E1824" s="172" t="s">
        <v>98</v>
      </c>
      <c r="F1824" s="172" t="s">
        <v>100</v>
      </c>
      <c r="G1824" s="173" t="s">
        <v>101</v>
      </c>
      <c r="H1824" s="173" t="s">
        <v>102</v>
      </c>
      <c r="I1824" s="173"/>
      <c r="J1824" s="105">
        <v>200497.11</v>
      </c>
      <c r="K1824" s="197" t="str">
        <f>VLOOKUP(J1824,'[3]Item List (3)'!A$1:B$110000,2,FALSE)</f>
        <v>OR.MNA6718G</v>
      </c>
      <c r="L1824" s="105">
        <v>260214003</v>
      </c>
      <c r="M1824" s="198" t="str">
        <f>IF((LEFT(J1824))="2",$L$2,$J$2)</f>
        <v>OR</v>
      </c>
      <c r="N1824" s="153"/>
      <c r="O1824" s="199" t="str">
        <f t="shared" si="728"/>
        <v/>
      </c>
      <c r="P1824" s="153">
        <v>1</v>
      </c>
      <c r="Q1824" s="153">
        <v>1620</v>
      </c>
      <c r="R1824" s="153"/>
      <c r="S1824" s="153"/>
      <c r="T1824" s="153"/>
      <c r="U1824" s="209">
        <f t="shared" si="739"/>
        <v>1620</v>
      </c>
      <c r="V1824" s="153">
        <v>270</v>
      </c>
      <c r="W1824" s="153">
        <v>150</v>
      </c>
      <c r="X1824" s="153"/>
      <c r="Y1824" s="153"/>
      <c r="Z1824" s="153"/>
      <c r="AA1824" s="153"/>
      <c r="AB1824" s="153"/>
      <c r="AC1824" s="153"/>
      <c r="AD1824" s="153"/>
      <c r="AE1824" s="153"/>
      <c r="AF1824" s="153"/>
      <c r="AG1824" s="153"/>
      <c r="AH1824" s="153"/>
      <c r="AI1824" s="153"/>
      <c r="AJ1824" s="153"/>
      <c r="AK1824" s="153"/>
      <c r="AL1824" s="153"/>
      <c r="AM1824" s="153"/>
      <c r="AN1824" s="153"/>
      <c r="AO1824" s="153"/>
      <c r="AP1824" s="153"/>
      <c r="AQ1824" s="153"/>
      <c r="AR1824" s="153">
        <v>120</v>
      </c>
      <c r="AS1824" s="153"/>
      <c r="AT1824" s="153"/>
      <c r="AU1824" s="153"/>
      <c r="AV1824" s="153"/>
      <c r="AW1824" s="153"/>
      <c r="AX1824" s="153"/>
      <c r="AY1824" s="153"/>
      <c r="AZ1824" s="153"/>
      <c r="BA1824" s="153"/>
      <c r="BB1824" s="153"/>
      <c r="BC1824" s="153"/>
      <c r="BD1824" s="153"/>
      <c r="BE1824" s="153"/>
      <c r="BF1824" s="153"/>
      <c r="BG1824" s="223">
        <f t="shared" si="738"/>
        <v>540</v>
      </c>
      <c r="BH1824" s="224">
        <f t="shared" si="744"/>
        <v>9</v>
      </c>
      <c r="BI1824" s="225">
        <f t="shared" si="734"/>
        <v>4.5</v>
      </c>
      <c r="BJ1824" s="225">
        <f t="shared" si="735"/>
        <v>50</v>
      </c>
      <c r="BK1824" s="226">
        <f t="shared" si="736"/>
        <v>0</v>
      </c>
      <c r="BL1824" s="226">
        <f t="shared" si="737"/>
        <v>100</v>
      </c>
      <c r="BM1824" s="226">
        <f t="shared" si="732"/>
        <v>0</v>
      </c>
      <c r="BN1824" s="237">
        <f t="shared" si="740"/>
        <v>2.5</v>
      </c>
      <c r="BO1824" s="237">
        <f t="shared" si="741"/>
        <v>0</v>
      </c>
      <c r="BP1824" s="237">
        <f t="shared" si="742"/>
        <v>2</v>
      </c>
      <c r="BQ1824" s="238">
        <f t="shared" si="743"/>
        <v>0</v>
      </c>
      <c r="BR1824" s="140"/>
      <c r="BS1824" s="140"/>
      <c r="BT1824" s="140"/>
      <c r="BU1824" s="141"/>
      <c r="BV1824" s="140"/>
      <c r="BW1824" s="153">
        <f t="shared" si="733"/>
        <v>1620</v>
      </c>
    </row>
    <row r="1825" s="129" customFormat="1" spans="1:75">
      <c r="A1825" s="170">
        <v>1879</v>
      </c>
      <c r="B1825" s="171">
        <v>46079</v>
      </c>
      <c r="C1825" s="153" t="s">
        <v>97</v>
      </c>
      <c r="D1825" s="130" t="str">
        <f t="shared" ref="D1804:D1867" si="745">LEFT(E1825,2)</f>
        <v>FG</v>
      </c>
      <c r="E1825" s="172" t="s">
        <v>103</v>
      </c>
      <c r="F1825" s="172" t="s">
        <v>106</v>
      </c>
      <c r="G1825" s="173" t="s">
        <v>105</v>
      </c>
      <c r="H1825" s="173" t="s">
        <v>107</v>
      </c>
      <c r="I1825" s="173"/>
      <c r="J1825" s="105">
        <v>204001</v>
      </c>
      <c r="K1825" s="197" t="str">
        <f>VLOOKUP(J1825,'[3]Item List (3)'!A$1:B$110000,2,FALSE)</f>
        <v>TR.OR 506430 </v>
      </c>
      <c r="L1825" s="105">
        <v>260110015</v>
      </c>
      <c r="M1825" s="198" t="str">
        <f>IF((LEFT(J1825))="2",$L$2,$J$2)</f>
        <v>OR</v>
      </c>
      <c r="N1825" s="153"/>
      <c r="O1825" s="199" t="str">
        <f t="shared" ref="O1804:O1867" si="746">IFERROR(3600/N1825,"")</f>
        <v/>
      </c>
      <c r="P1825" s="153">
        <v>1</v>
      </c>
      <c r="Q1825" s="153">
        <v>1712</v>
      </c>
      <c r="R1825" s="153"/>
      <c r="S1825" s="153"/>
      <c r="T1825" s="153"/>
      <c r="U1825" s="209">
        <f t="shared" ref="U1804:U1867" si="747">Q1825+S1825+T1825</f>
        <v>1712</v>
      </c>
      <c r="V1825" s="153">
        <v>60</v>
      </c>
      <c r="W1825" s="153"/>
      <c r="X1825" s="153"/>
      <c r="Y1825" s="153"/>
      <c r="Z1825" s="153"/>
      <c r="AA1825" s="153"/>
      <c r="AB1825" s="153"/>
      <c r="AC1825" s="153"/>
      <c r="AD1825" s="153"/>
      <c r="AE1825" s="153"/>
      <c r="AF1825" s="153"/>
      <c r="AG1825" s="153"/>
      <c r="AH1825" s="153"/>
      <c r="AI1825" s="153"/>
      <c r="AJ1825" s="153"/>
      <c r="AK1825" s="153"/>
      <c r="AL1825" s="153"/>
      <c r="AM1825" s="153"/>
      <c r="AN1825" s="153"/>
      <c r="AO1825" s="153"/>
      <c r="AP1825" s="153"/>
      <c r="AQ1825" s="153">
        <v>60</v>
      </c>
      <c r="AR1825" s="153">
        <v>120</v>
      </c>
      <c r="AS1825" s="153"/>
      <c r="AT1825" s="153"/>
      <c r="AU1825" s="153"/>
      <c r="AV1825" s="153"/>
      <c r="AW1825" s="153"/>
      <c r="AX1825" s="153"/>
      <c r="AY1825" s="153"/>
      <c r="AZ1825" s="153"/>
      <c r="BA1825" s="153"/>
      <c r="BB1825" s="153"/>
      <c r="BC1825" s="153"/>
      <c r="BD1825" s="153"/>
      <c r="BE1825" s="153"/>
      <c r="BF1825" s="153"/>
      <c r="BG1825" s="223">
        <f t="shared" ref="BG1804:BG1867" si="748">SUM(V1825:BF1825)</f>
        <v>240</v>
      </c>
      <c r="BH1825" s="224">
        <f t="shared" ref="BH1804:BH1867" si="749">BG1825/60</f>
        <v>4</v>
      </c>
      <c r="BI1825" s="225">
        <f t="shared" ref="BI1804:BI1867" si="750">IFERROR(BH1825-SUM(W1825:BF1825)/60,0)</f>
        <v>1</v>
      </c>
      <c r="BJ1825" s="225">
        <f t="shared" ref="BJ1809:BJ1872" si="751">IFERROR(BI1825/BH1825*100,)</f>
        <v>25</v>
      </c>
      <c r="BK1825" s="226">
        <f t="shared" ref="BK1804:BK1867" si="752">IFERROR(((U1825*N1825)/(BI1825*3600)*100),0)</f>
        <v>0</v>
      </c>
      <c r="BL1825" s="226">
        <f t="shared" ref="BL1804:BL1867" si="753">IFERROR(((U1825-(R1825+S1825+T1825))/U1825*100),0)</f>
        <v>100</v>
      </c>
      <c r="BM1825" s="226">
        <f t="shared" ref="BM1804:BM1867" si="754">IFERROR((((BJ1825*BK1825*BL1825)/1000000)*100),0)</f>
        <v>0</v>
      </c>
      <c r="BN1825" s="237">
        <f t="shared" ref="BN1807:BN1870" si="755">(W1825+AP1825+BE1825+BF1825)/60</f>
        <v>0</v>
      </c>
      <c r="BO1825" s="237">
        <f t="shared" ref="BO1807:BO1870" si="756">IFERROR(((BH1825-BN1825)*3600)/N1825,0)</f>
        <v>0</v>
      </c>
      <c r="BP1825" s="237">
        <f t="shared" ref="BP1807:BP1870" si="757">IFERROR(SUM(W1825:BF1825)/60-BN1825,0)</f>
        <v>3</v>
      </c>
      <c r="BQ1825" s="238">
        <f t="shared" ref="BQ1807:BQ1870" si="758">IFERROR(BP1825*3600/N1825,0)</f>
        <v>0</v>
      </c>
      <c r="BR1825" s="140"/>
      <c r="BS1825" s="140"/>
      <c r="BT1825" s="140"/>
      <c r="BU1825" s="141"/>
      <c r="BV1825" s="140"/>
      <c r="BW1825" s="153">
        <f t="shared" si="733"/>
        <v>1712</v>
      </c>
    </row>
    <row r="1826" s="129" customFormat="1" spans="1:75">
      <c r="A1826" s="170">
        <v>1880</v>
      </c>
      <c r="B1826" s="171">
        <v>46079</v>
      </c>
      <c r="C1826" s="153" t="s">
        <v>97</v>
      </c>
      <c r="D1826" s="130" t="str">
        <f t="shared" si="745"/>
        <v>FG</v>
      </c>
      <c r="E1826" s="172" t="s">
        <v>103</v>
      </c>
      <c r="F1826" s="172" t="s">
        <v>106</v>
      </c>
      <c r="G1826" s="173" t="s">
        <v>105</v>
      </c>
      <c r="H1826" s="173" t="s">
        <v>107</v>
      </c>
      <c r="I1826" s="173"/>
      <c r="J1826" s="105">
        <v>208304.01</v>
      </c>
      <c r="K1826" s="197" t="str">
        <f>VLOOKUP(J1826,'[3]Item List (3)'!A$1:B$110000,2,FALSE)</f>
        <v>NA/RNA.OR 4904</v>
      </c>
      <c r="L1826" s="105">
        <v>260201003</v>
      </c>
      <c r="M1826" s="198" t="str">
        <f>IF((LEFT(J1826))="2",$L$2,$J$2)</f>
        <v>OR</v>
      </c>
      <c r="N1826" s="153"/>
      <c r="O1826" s="199" t="str">
        <f t="shared" si="746"/>
        <v/>
      </c>
      <c r="P1826" s="153">
        <v>1</v>
      </c>
      <c r="Q1826" s="153">
        <v>2346</v>
      </c>
      <c r="R1826" s="153"/>
      <c r="S1826" s="153"/>
      <c r="T1826" s="153"/>
      <c r="U1826" s="209">
        <f t="shared" si="747"/>
        <v>2346</v>
      </c>
      <c r="V1826" s="153">
        <v>60</v>
      </c>
      <c r="W1826" s="153">
        <v>60</v>
      </c>
      <c r="X1826" s="153"/>
      <c r="Y1826" s="153"/>
      <c r="Z1826" s="153"/>
      <c r="AA1826" s="153"/>
      <c r="AB1826" s="153"/>
      <c r="AC1826" s="153"/>
      <c r="AD1826" s="153"/>
      <c r="AE1826" s="153"/>
      <c r="AF1826" s="153"/>
      <c r="AG1826" s="153"/>
      <c r="AH1826" s="153"/>
      <c r="AI1826" s="153"/>
      <c r="AJ1826" s="153"/>
      <c r="AK1826" s="153"/>
      <c r="AL1826" s="153"/>
      <c r="AM1826" s="153"/>
      <c r="AN1826" s="153"/>
      <c r="AO1826" s="153"/>
      <c r="AP1826" s="153"/>
      <c r="AQ1826" s="153"/>
      <c r="AR1826" s="153"/>
      <c r="AS1826" s="153"/>
      <c r="AT1826" s="153"/>
      <c r="AU1826" s="153"/>
      <c r="AV1826" s="153"/>
      <c r="AW1826" s="153"/>
      <c r="AX1826" s="153"/>
      <c r="AY1826" s="153"/>
      <c r="AZ1826" s="153"/>
      <c r="BA1826" s="153"/>
      <c r="BB1826" s="153"/>
      <c r="BC1826" s="153"/>
      <c r="BD1826" s="153"/>
      <c r="BE1826" s="153"/>
      <c r="BF1826" s="153"/>
      <c r="BG1826" s="223">
        <f t="shared" si="748"/>
        <v>120</v>
      </c>
      <c r="BH1826" s="224">
        <f t="shared" si="749"/>
        <v>2</v>
      </c>
      <c r="BI1826" s="225">
        <f t="shared" si="750"/>
        <v>1</v>
      </c>
      <c r="BJ1826" s="225">
        <f t="shared" si="751"/>
        <v>50</v>
      </c>
      <c r="BK1826" s="226">
        <f t="shared" si="752"/>
        <v>0</v>
      </c>
      <c r="BL1826" s="226">
        <f t="shared" si="753"/>
        <v>100</v>
      </c>
      <c r="BM1826" s="226">
        <f t="shared" si="754"/>
        <v>0</v>
      </c>
      <c r="BN1826" s="237">
        <f t="shared" si="755"/>
        <v>1</v>
      </c>
      <c r="BO1826" s="237">
        <f t="shared" si="756"/>
        <v>0</v>
      </c>
      <c r="BP1826" s="237">
        <f t="shared" si="757"/>
        <v>0</v>
      </c>
      <c r="BQ1826" s="238">
        <f t="shared" si="758"/>
        <v>0</v>
      </c>
      <c r="BR1826" s="140"/>
      <c r="BS1826" s="140"/>
      <c r="BT1826" s="140"/>
      <c r="BU1826" s="141"/>
      <c r="BV1826" s="140"/>
      <c r="BW1826" s="153">
        <f t="shared" si="733"/>
        <v>2346</v>
      </c>
    </row>
    <row r="1827" s="129" customFormat="1" spans="1:75">
      <c r="A1827" s="170">
        <v>1881</v>
      </c>
      <c r="B1827" s="171">
        <v>46079</v>
      </c>
      <c r="C1827" s="153" t="s">
        <v>97</v>
      </c>
      <c r="D1827" s="130" t="str">
        <f t="shared" si="745"/>
        <v>FG</v>
      </c>
      <c r="E1827" s="172" t="s">
        <v>103</v>
      </c>
      <c r="F1827" s="172" t="s">
        <v>106</v>
      </c>
      <c r="G1827" s="173" t="s">
        <v>105</v>
      </c>
      <c r="H1827" s="173" t="s">
        <v>107</v>
      </c>
      <c r="I1827" s="173"/>
      <c r="J1827" s="105">
        <v>104304.01</v>
      </c>
      <c r="K1827" s="197" t="str">
        <f>VLOOKUP(J1827,'[3]Item List (3)'!A$1:B$110000,2,FALSE)</f>
        <v>NA/RNA.IR 4904</v>
      </c>
      <c r="L1827" s="105">
        <v>251008013</v>
      </c>
      <c r="M1827" s="198" t="str">
        <f>IF((LEFT(J1827))="2",$L$2,$J$2)</f>
        <v>IR</v>
      </c>
      <c r="N1827" s="153"/>
      <c r="O1827" s="199" t="str">
        <f t="shared" si="746"/>
        <v/>
      </c>
      <c r="P1827" s="153">
        <v>1</v>
      </c>
      <c r="Q1827" s="153">
        <v>976</v>
      </c>
      <c r="R1827" s="153"/>
      <c r="S1827" s="153"/>
      <c r="T1827" s="153"/>
      <c r="U1827" s="209">
        <f t="shared" si="747"/>
        <v>976</v>
      </c>
      <c r="V1827" s="153">
        <v>60</v>
      </c>
      <c r="W1827" s="153">
        <v>60</v>
      </c>
      <c r="X1827" s="153"/>
      <c r="Y1827" s="153"/>
      <c r="Z1827" s="153"/>
      <c r="AA1827" s="153"/>
      <c r="AB1827" s="153"/>
      <c r="AC1827" s="153"/>
      <c r="AD1827" s="153"/>
      <c r="AE1827" s="153"/>
      <c r="AF1827" s="153"/>
      <c r="AG1827" s="153"/>
      <c r="AH1827" s="153"/>
      <c r="AI1827" s="153"/>
      <c r="AJ1827" s="153"/>
      <c r="AK1827" s="153"/>
      <c r="AL1827" s="153"/>
      <c r="AM1827" s="153"/>
      <c r="AN1827" s="153"/>
      <c r="AO1827" s="153"/>
      <c r="AP1827" s="153"/>
      <c r="AQ1827" s="153"/>
      <c r="AR1827" s="153"/>
      <c r="AS1827" s="153"/>
      <c r="AT1827" s="153"/>
      <c r="AU1827" s="153"/>
      <c r="AV1827" s="153"/>
      <c r="AW1827" s="153"/>
      <c r="AX1827" s="153"/>
      <c r="AY1827" s="153"/>
      <c r="AZ1827" s="153"/>
      <c r="BA1827" s="153"/>
      <c r="BB1827" s="153"/>
      <c r="BC1827" s="153"/>
      <c r="BD1827" s="153"/>
      <c r="BE1827" s="153"/>
      <c r="BF1827" s="153"/>
      <c r="BG1827" s="223">
        <f t="shared" si="748"/>
        <v>120</v>
      </c>
      <c r="BH1827" s="224">
        <f t="shared" si="749"/>
        <v>2</v>
      </c>
      <c r="BI1827" s="225">
        <f t="shared" si="750"/>
        <v>1</v>
      </c>
      <c r="BJ1827" s="225">
        <f t="shared" si="751"/>
        <v>50</v>
      </c>
      <c r="BK1827" s="226">
        <f t="shared" si="752"/>
        <v>0</v>
      </c>
      <c r="BL1827" s="226">
        <f t="shared" si="753"/>
        <v>100</v>
      </c>
      <c r="BM1827" s="226">
        <f t="shared" si="754"/>
        <v>0</v>
      </c>
      <c r="BN1827" s="237">
        <f t="shared" si="755"/>
        <v>1</v>
      </c>
      <c r="BO1827" s="237">
        <f t="shared" si="756"/>
        <v>0</v>
      </c>
      <c r="BP1827" s="237">
        <f t="shared" si="757"/>
        <v>0</v>
      </c>
      <c r="BQ1827" s="238">
        <f t="shared" si="758"/>
        <v>0</v>
      </c>
      <c r="BR1827" s="140"/>
      <c r="BS1827" s="140"/>
      <c r="BT1827" s="140"/>
      <c r="BU1827" s="141"/>
      <c r="BV1827" s="140"/>
      <c r="BW1827" s="153">
        <f t="shared" si="733"/>
        <v>976</v>
      </c>
    </row>
    <row r="1828" s="129" customFormat="1" spans="1:75">
      <c r="A1828" s="170">
        <v>1882</v>
      </c>
      <c r="B1828" s="171">
        <v>46079</v>
      </c>
      <c r="C1828" s="153" t="s">
        <v>99</v>
      </c>
      <c r="D1828" s="130" t="str">
        <f t="shared" si="745"/>
        <v>FG</v>
      </c>
      <c r="E1828" s="172" t="s">
        <v>103</v>
      </c>
      <c r="F1828" s="172" t="s">
        <v>106</v>
      </c>
      <c r="G1828" s="173" t="s">
        <v>194</v>
      </c>
      <c r="H1828" s="173" t="s">
        <v>180</v>
      </c>
      <c r="I1828" s="173"/>
      <c r="J1828" s="105">
        <v>104304.01</v>
      </c>
      <c r="K1828" s="197" t="str">
        <f>VLOOKUP(J1828,'[3]Item List (3)'!A$1:B$110000,2,FALSE)</f>
        <v>NA/RNA.IR 4904</v>
      </c>
      <c r="L1828" s="105">
        <v>260121005</v>
      </c>
      <c r="M1828" s="198" t="str">
        <f>IF((LEFT(J1828))="2",$L$2,$J$2)</f>
        <v>IR</v>
      </c>
      <c r="N1828" s="153"/>
      <c r="O1828" s="199" t="str">
        <f t="shared" si="746"/>
        <v/>
      </c>
      <c r="P1828" s="153">
        <v>1</v>
      </c>
      <c r="Q1828" s="153">
        <v>3300</v>
      </c>
      <c r="R1828" s="153"/>
      <c r="S1828" s="153"/>
      <c r="T1828" s="153"/>
      <c r="U1828" s="209">
        <f t="shared" si="747"/>
        <v>3300</v>
      </c>
      <c r="V1828" s="153">
        <v>180</v>
      </c>
      <c r="W1828" s="153"/>
      <c r="X1828" s="153"/>
      <c r="Y1828" s="153"/>
      <c r="Z1828" s="153"/>
      <c r="AA1828" s="153"/>
      <c r="AB1828" s="153"/>
      <c r="AC1828" s="153"/>
      <c r="AD1828" s="153"/>
      <c r="AE1828" s="153"/>
      <c r="AF1828" s="153"/>
      <c r="AG1828" s="153"/>
      <c r="AH1828" s="153"/>
      <c r="AI1828" s="153"/>
      <c r="AJ1828" s="153"/>
      <c r="AK1828" s="153"/>
      <c r="AL1828" s="153"/>
      <c r="AM1828" s="153"/>
      <c r="AN1828" s="153"/>
      <c r="AO1828" s="153"/>
      <c r="AP1828" s="153"/>
      <c r="AQ1828" s="153">
        <v>120</v>
      </c>
      <c r="AR1828" s="153"/>
      <c r="AS1828" s="153"/>
      <c r="AT1828" s="153"/>
      <c r="AU1828" s="153"/>
      <c r="AV1828" s="153"/>
      <c r="AW1828" s="153"/>
      <c r="AX1828" s="153"/>
      <c r="AY1828" s="153"/>
      <c r="AZ1828" s="153"/>
      <c r="BA1828" s="153"/>
      <c r="BB1828" s="153"/>
      <c r="BC1828" s="153"/>
      <c r="BD1828" s="153"/>
      <c r="BE1828" s="153"/>
      <c r="BF1828" s="153"/>
      <c r="BG1828" s="223">
        <f t="shared" si="748"/>
        <v>300</v>
      </c>
      <c r="BH1828" s="224">
        <f t="shared" si="749"/>
        <v>5</v>
      </c>
      <c r="BI1828" s="225">
        <f t="shared" si="750"/>
        <v>3</v>
      </c>
      <c r="BJ1828" s="225">
        <f t="shared" si="751"/>
        <v>60</v>
      </c>
      <c r="BK1828" s="226">
        <f t="shared" si="752"/>
        <v>0</v>
      </c>
      <c r="BL1828" s="226">
        <f t="shared" si="753"/>
        <v>100</v>
      </c>
      <c r="BM1828" s="226">
        <f t="shared" si="754"/>
        <v>0</v>
      </c>
      <c r="BN1828" s="237">
        <f t="shared" si="755"/>
        <v>0</v>
      </c>
      <c r="BO1828" s="237">
        <f t="shared" si="756"/>
        <v>0</v>
      </c>
      <c r="BP1828" s="237">
        <f t="shared" si="757"/>
        <v>2</v>
      </c>
      <c r="BQ1828" s="238">
        <f t="shared" si="758"/>
        <v>0</v>
      </c>
      <c r="BR1828" s="140"/>
      <c r="BS1828" s="140"/>
      <c r="BT1828" s="140"/>
      <c r="BU1828" s="141"/>
      <c r="BV1828" s="140"/>
      <c r="BW1828" s="153">
        <f t="shared" si="733"/>
        <v>3300</v>
      </c>
    </row>
    <row r="1829" s="129" customFormat="1" spans="1:75">
      <c r="A1829" s="170">
        <v>1883</v>
      </c>
      <c r="B1829" s="171">
        <v>46079</v>
      </c>
      <c r="C1829" s="153" t="s">
        <v>99</v>
      </c>
      <c r="D1829" s="130" t="str">
        <f t="shared" si="745"/>
        <v>FG</v>
      </c>
      <c r="E1829" s="172" t="s">
        <v>103</v>
      </c>
      <c r="F1829" s="172" t="s">
        <v>106</v>
      </c>
      <c r="G1829" s="173" t="s">
        <v>194</v>
      </c>
      <c r="H1829" s="173" t="s">
        <v>180</v>
      </c>
      <c r="I1829" s="173"/>
      <c r="J1829" s="105">
        <v>208249</v>
      </c>
      <c r="K1829" s="197" t="str">
        <f>VLOOKUP(J1829,'[3]Item List (3)'!A$1:B$110000,2,FALSE)</f>
        <v>OW-BDA-4003 </v>
      </c>
      <c r="L1829" s="105">
        <v>260213008</v>
      </c>
      <c r="M1829" s="198" t="str">
        <f>IF((LEFT(J1829))="2",$L$2,$J$2)</f>
        <v>OR</v>
      </c>
      <c r="N1829" s="153"/>
      <c r="O1829" s="199" t="str">
        <f t="shared" si="746"/>
        <v/>
      </c>
      <c r="P1829" s="153">
        <v>1</v>
      </c>
      <c r="Q1829" s="153">
        <v>3800</v>
      </c>
      <c r="R1829" s="153"/>
      <c r="S1829" s="153"/>
      <c r="T1829" s="153"/>
      <c r="U1829" s="209">
        <f t="shared" si="747"/>
        <v>3800</v>
      </c>
      <c r="V1829" s="153">
        <v>120</v>
      </c>
      <c r="W1829" s="153">
        <v>60</v>
      </c>
      <c r="X1829" s="153"/>
      <c r="Y1829" s="153"/>
      <c r="Z1829" s="153"/>
      <c r="AA1829" s="153"/>
      <c r="AB1829" s="153"/>
      <c r="AC1829" s="153"/>
      <c r="AD1829" s="153"/>
      <c r="AE1829" s="153"/>
      <c r="AF1829" s="153"/>
      <c r="AG1829" s="153"/>
      <c r="AH1829" s="153"/>
      <c r="AI1829" s="153"/>
      <c r="AJ1829" s="153"/>
      <c r="AK1829" s="153"/>
      <c r="AL1829" s="153"/>
      <c r="AM1829" s="153"/>
      <c r="AN1829" s="153"/>
      <c r="AO1829" s="153"/>
      <c r="AP1829" s="153"/>
      <c r="AQ1829" s="153"/>
      <c r="AR1829" s="153"/>
      <c r="AS1829" s="153"/>
      <c r="AT1829" s="153"/>
      <c r="AU1829" s="153"/>
      <c r="AV1829" s="153"/>
      <c r="AW1829" s="153"/>
      <c r="AX1829" s="153"/>
      <c r="AY1829" s="153"/>
      <c r="AZ1829" s="153"/>
      <c r="BA1829" s="153"/>
      <c r="BB1829" s="153"/>
      <c r="BC1829" s="153"/>
      <c r="BD1829" s="153"/>
      <c r="BE1829" s="153"/>
      <c r="BF1829" s="153"/>
      <c r="BG1829" s="223">
        <f t="shared" si="748"/>
        <v>180</v>
      </c>
      <c r="BH1829" s="224">
        <f t="shared" si="749"/>
        <v>3</v>
      </c>
      <c r="BI1829" s="225">
        <f t="shared" si="750"/>
        <v>2</v>
      </c>
      <c r="BJ1829" s="225">
        <f t="shared" si="751"/>
        <v>66.6666666666667</v>
      </c>
      <c r="BK1829" s="226">
        <f t="shared" si="752"/>
        <v>0</v>
      </c>
      <c r="BL1829" s="226">
        <f t="shared" si="753"/>
        <v>100</v>
      </c>
      <c r="BM1829" s="226">
        <f t="shared" si="754"/>
        <v>0</v>
      </c>
      <c r="BN1829" s="237">
        <f t="shared" si="755"/>
        <v>1</v>
      </c>
      <c r="BO1829" s="237">
        <f t="shared" si="756"/>
        <v>0</v>
      </c>
      <c r="BP1829" s="237">
        <f t="shared" si="757"/>
        <v>0</v>
      </c>
      <c r="BQ1829" s="238">
        <f t="shared" si="758"/>
        <v>0</v>
      </c>
      <c r="BR1829" s="140"/>
      <c r="BS1829" s="140"/>
      <c r="BT1829" s="140"/>
      <c r="BU1829" s="141"/>
      <c r="BV1829" s="140"/>
      <c r="BW1829" s="153">
        <f t="shared" si="733"/>
        <v>3800</v>
      </c>
    </row>
    <row r="1830" s="129" customFormat="1" spans="1:75">
      <c r="A1830" s="170">
        <v>1884</v>
      </c>
      <c r="B1830" s="171">
        <v>46079</v>
      </c>
      <c r="C1830" s="153" t="s">
        <v>97</v>
      </c>
      <c r="D1830" s="130" t="str">
        <f t="shared" si="745"/>
        <v>CG</v>
      </c>
      <c r="E1830" s="172" t="s">
        <v>109</v>
      </c>
      <c r="F1830" s="172"/>
      <c r="G1830" s="173"/>
      <c r="H1830" s="173"/>
      <c r="I1830" s="173"/>
      <c r="J1830" s="105"/>
      <c r="K1830" s="197" t="e">
        <f>VLOOKUP(J1830,'[3]Item List (3)'!A$1:B$110000,2,FALSE)</f>
        <v>#N/A</v>
      </c>
      <c r="L1830" s="105"/>
      <c r="M1830" s="198" t="str">
        <f>IF((LEFT(J1830))="2",$L$2,$J$2)</f>
        <v>IR</v>
      </c>
      <c r="N1830" s="153"/>
      <c r="O1830" s="199" t="str">
        <f t="shared" si="746"/>
        <v/>
      </c>
      <c r="P1830" s="153"/>
      <c r="Q1830" s="153"/>
      <c r="R1830" s="153"/>
      <c r="S1830" s="153"/>
      <c r="T1830" s="153"/>
      <c r="U1830" s="209">
        <f t="shared" si="747"/>
        <v>0</v>
      </c>
      <c r="V1830" s="153"/>
      <c r="W1830" s="153"/>
      <c r="X1830" s="153"/>
      <c r="Y1830" s="153"/>
      <c r="Z1830" s="153"/>
      <c r="AA1830" s="153"/>
      <c r="AB1830" s="153"/>
      <c r="AC1830" s="153"/>
      <c r="AD1830" s="153"/>
      <c r="AE1830" s="153"/>
      <c r="AF1830" s="153"/>
      <c r="AG1830" s="153"/>
      <c r="AH1830" s="153"/>
      <c r="AI1830" s="153"/>
      <c r="AJ1830" s="153"/>
      <c r="AK1830" s="153"/>
      <c r="AL1830" s="153"/>
      <c r="AM1830" s="153"/>
      <c r="AN1830" s="153"/>
      <c r="AO1830" s="153"/>
      <c r="AP1830" s="153"/>
      <c r="AQ1830" s="153"/>
      <c r="AR1830" s="153"/>
      <c r="AS1830" s="153"/>
      <c r="AT1830" s="153"/>
      <c r="AU1830" s="153"/>
      <c r="AV1830" s="153"/>
      <c r="AW1830" s="153"/>
      <c r="AX1830" s="153"/>
      <c r="AY1830" s="153"/>
      <c r="AZ1830" s="153"/>
      <c r="BA1830" s="153"/>
      <c r="BB1830" s="153"/>
      <c r="BC1830" s="153"/>
      <c r="BD1830" s="153"/>
      <c r="BE1830" s="153"/>
      <c r="BF1830" s="153">
        <v>480</v>
      </c>
      <c r="BG1830" s="223">
        <f t="shared" si="748"/>
        <v>480</v>
      </c>
      <c r="BH1830" s="224">
        <f t="shared" si="749"/>
        <v>8</v>
      </c>
      <c r="BI1830" s="225">
        <f t="shared" si="750"/>
        <v>0</v>
      </c>
      <c r="BJ1830" s="225">
        <f t="shared" si="751"/>
        <v>0</v>
      </c>
      <c r="BK1830" s="226">
        <f t="shared" si="752"/>
        <v>0</v>
      </c>
      <c r="BL1830" s="226">
        <f t="shared" si="753"/>
        <v>0</v>
      </c>
      <c r="BM1830" s="226">
        <f t="shared" si="754"/>
        <v>0</v>
      </c>
      <c r="BN1830" s="237">
        <f t="shared" si="755"/>
        <v>8</v>
      </c>
      <c r="BO1830" s="237">
        <f t="shared" si="756"/>
        <v>0</v>
      </c>
      <c r="BP1830" s="237">
        <f t="shared" si="757"/>
        <v>0</v>
      </c>
      <c r="BQ1830" s="238">
        <f t="shared" si="758"/>
        <v>0</v>
      </c>
      <c r="BR1830" s="140"/>
      <c r="BS1830" s="140"/>
      <c r="BT1830" s="140"/>
      <c r="BU1830" s="141"/>
      <c r="BV1830" s="140"/>
      <c r="BW1830" s="153">
        <f t="shared" si="733"/>
        <v>0</v>
      </c>
    </row>
    <row r="1831" s="129" customFormat="1" spans="1:75">
      <c r="A1831" s="170">
        <v>1885</v>
      </c>
      <c r="B1831" s="171">
        <v>46079</v>
      </c>
      <c r="C1831" s="153" t="s">
        <v>99</v>
      </c>
      <c r="D1831" s="130" t="str">
        <f t="shared" si="745"/>
        <v>CG</v>
      </c>
      <c r="E1831" s="172" t="s">
        <v>109</v>
      </c>
      <c r="F1831" s="172"/>
      <c r="G1831" s="173"/>
      <c r="H1831" s="173"/>
      <c r="I1831" s="173"/>
      <c r="J1831" s="105"/>
      <c r="K1831" s="197" t="e">
        <f>VLOOKUP(J1831,'[3]Item List (3)'!A$1:B$110000,2,FALSE)</f>
        <v>#N/A</v>
      </c>
      <c r="L1831" s="105"/>
      <c r="M1831" s="198" t="str">
        <f>IF((LEFT(J1831))="2",$L$2,$J$2)</f>
        <v>IR</v>
      </c>
      <c r="N1831" s="153"/>
      <c r="O1831" s="199" t="str">
        <f t="shared" si="746"/>
        <v/>
      </c>
      <c r="P1831" s="153"/>
      <c r="Q1831" s="153"/>
      <c r="R1831" s="153"/>
      <c r="S1831" s="153"/>
      <c r="T1831" s="153"/>
      <c r="U1831" s="209">
        <f t="shared" si="747"/>
        <v>0</v>
      </c>
      <c r="V1831" s="153"/>
      <c r="W1831" s="153"/>
      <c r="X1831" s="153"/>
      <c r="Y1831" s="153"/>
      <c r="Z1831" s="153"/>
      <c r="AA1831" s="153"/>
      <c r="AB1831" s="153"/>
      <c r="AC1831" s="153"/>
      <c r="AD1831" s="153"/>
      <c r="AE1831" s="153"/>
      <c r="AF1831" s="153"/>
      <c r="AG1831" s="153"/>
      <c r="AH1831" s="153"/>
      <c r="AI1831" s="153"/>
      <c r="AJ1831" s="153"/>
      <c r="AK1831" s="153"/>
      <c r="AL1831" s="153"/>
      <c r="AM1831" s="153"/>
      <c r="AN1831" s="153"/>
      <c r="AO1831" s="153"/>
      <c r="AP1831" s="153"/>
      <c r="AQ1831" s="153"/>
      <c r="AR1831" s="153"/>
      <c r="AS1831" s="153"/>
      <c r="AT1831" s="153"/>
      <c r="AU1831" s="153"/>
      <c r="AV1831" s="153"/>
      <c r="AW1831" s="153"/>
      <c r="AX1831" s="153"/>
      <c r="AY1831" s="153"/>
      <c r="AZ1831" s="153"/>
      <c r="BA1831" s="153"/>
      <c r="BB1831" s="153"/>
      <c r="BC1831" s="153"/>
      <c r="BD1831" s="153"/>
      <c r="BE1831" s="153"/>
      <c r="BF1831" s="153">
        <v>480</v>
      </c>
      <c r="BG1831" s="223">
        <f t="shared" si="748"/>
        <v>480</v>
      </c>
      <c r="BH1831" s="224">
        <f t="shared" si="749"/>
        <v>8</v>
      </c>
      <c r="BI1831" s="225">
        <f t="shared" si="750"/>
        <v>0</v>
      </c>
      <c r="BJ1831" s="225">
        <f t="shared" si="751"/>
        <v>0</v>
      </c>
      <c r="BK1831" s="226">
        <f t="shared" si="752"/>
        <v>0</v>
      </c>
      <c r="BL1831" s="226">
        <f t="shared" si="753"/>
        <v>0</v>
      </c>
      <c r="BM1831" s="226">
        <f t="shared" si="754"/>
        <v>0</v>
      </c>
      <c r="BN1831" s="237">
        <f t="shared" si="755"/>
        <v>8</v>
      </c>
      <c r="BO1831" s="237">
        <f t="shared" si="756"/>
        <v>0</v>
      </c>
      <c r="BP1831" s="237">
        <f t="shared" si="757"/>
        <v>0</v>
      </c>
      <c r="BQ1831" s="238">
        <f t="shared" si="758"/>
        <v>0</v>
      </c>
      <c r="BR1831" s="140"/>
      <c r="BS1831" s="140"/>
      <c r="BT1831" s="140"/>
      <c r="BU1831" s="141"/>
      <c r="BV1831" s="140"/>
      <c r="BW1831" s="153">
        <f t="shared" si="733"/>
        <v>0</v>
      </c>
    </row>
    <row r="1832" s="129" customFormat="1" spans="1:75">
      <c r="A1832" s="170">
        <v>1886</v>
      </c>
      <c r="B1832" s="171">
        <v>46079</v>
      </c>
      <c r="C1832" s="153" t="s">
        <v>97</v>
      </c>
      <c r="D1832" s="130" t="str">
        <f t="shared" si="745"/>
        <v>CG</v>
      </c>
      <c r="E1832" s="172" t="s">
        <v>110</v>
      </c>
      <c r="F1832" s="172" t="s">
        <v>181</v>
      </c>
      <c r="G1832" s="173" t="s">
        <v>115</v>
      </c>
      <c r="H1832" s="173" t="s">
        <v>116</v>
      </c>
      <c r="I1832" s="173" t="s">
        <v>192</v>
      </c>
      <c r="J1832" s="105">
        <v>208895.01</v>
      </c>
      <c r="K1832" s="197" t="str">
        <f>VLOOKUP(J1832,'[3]Item List (3)'!A$1:B$110000,2,FALSE)</f>
        <v>NK.OR 38/20</v>
      </c>
      <c r="L1832" s="105">
        <v>260203002</v>
      </c>
      <c r="M1832" s="198" t="str">
        <f>IF((LEFT(J1832))="2",$L$2,$J$2)</f>
        <v>OR</v>
      </c>
      <c r="N1832" s="153"/>
      <c r="O1832" s="199" t="str">
        <f t="shared" si="746"/>
        <v/>
      </c>
      <c r="P1832" s="153">
        <v>4</v>
      </c>
      <c r="Q1832" s="153">
        <v>2003</v>
      </c>
      <c r="R1832" s="153"/>
      <c r="S1832" s="153"/>
      <c r="T1832" s="153"/>
      <c r="U1832" s="209">
        <f t="shared" si="747"/>
        <v>2003</v>
      </c>
      <c r="V1832" s="153">
        <v>315</v>
      </c>
      <c r="W1832" s="153">
        <v>60</v>
      </c>
      <c r="X1832" s="153"/>
      <c r="Y1832" s="153"/>
      <c r="Z1832" s="153"/>
      <c r="AA1832" s="153"/>
      <c r="AB1832" s="153"/>
      <c r="AC1832" s="153"/>
      <c r="AD1832" s="153"/>
      <c r="AE1832" s="153"/>
      <c r="AF1832" s="153"/>
      <c r="AG1832" s="153"/>
      <c r="AH1832" s="153"/>
      <c r="AI1832" s="153"/>
      <c r="AJ1832" s="153"/>
      <c r="AK1832" s="153"/>
      <c r="AL1832" s="153"/>
      <c r="AM1832" s="153"/>
      <c r="AN1832" s="153"/>
      <c r="AO1832" s="153"/>
      <c r="AP1832" s="153"/>
      <c r="AQ1832" s="153">
        <v>45</v>
      </c>
      <c r="AR1832" s="153"/>
      <c r="AS1832" s="153"/>
      <c r="AT1832" s="153"/>
      <c r="AU1832" s="153"/>
      <c r="AV1832" s="153"/>
      <c r="AW1832" s="153"/>
      <c r="AX1832" s="153"/>
      <c r="AY1832" s="153"/>
      <c r="AZ1832" s="153"/>
      <c r="BA1832" s="153"/>
      <c r="BB1832" s="153"/>
      <c r="BC1832" s="153"/>
      <c r="BD1832" s="153"/>
      <c r="BE1832" s="153"/>
      <c r="BF1832" s="153"/>
      <c r="BG1832" s="223">
        <f t="shared" si="748"/>
        <v>420</v>
      </c>
      <c r="BH1832" s="224">
        <f t="shared" si="749"/>
        <v>7</v>
      </c>
      <c r="BI1832" s="225">
        <f t="shared" si="750"/>
        <v>5.25</v>
      </c>
      <c r="BJ1832" s="225">
        <f t="shared" si="751"/>
        <v>75</v>
      </c>
      <c r="BK1832" s="226">
        <f t="shared" si="752"/>
        <v>0</v>
      </c>
      <c r="BL1832" s="226">
        <f t="shared" si="753"/>
        <v>100</v>
      </c>
      <c r="BM1832" s="226">
        <f t="shared" si="754"/>
        <v>0</v>
      </c>
      <c r="BN1832" s="237">
        <f t="shared" si="755"/>
        <v>1</v>
      </c>
      <c r="BO1832" s="237">
        <f t="shared" si="756"/>
        <v>0</v>
      </c>
      <c r="BP1832" s="237">
        <f t="shared" si="757"/>
        <v>0.75</v>
      </c>
      <c r="BQ1832" s="238">
        <f t="shared" si="758"/>
        <v>0</v>
      </c>
      <c r="BR1832" s="140"/>
      <c r="BS1832" s="140"/>
      <c r="BT1832" s="140"/>
      <c r="BU1832" s="141"/>
      <c r="BV1832" s="140"/>
      <c r="BW1832" s="153">
        <f t="shared" si="733"/>
        <v>8012</v>
      </c>
    </row>
    <row r="1833" s="129" customFormat="1" spans="1:75">
      <c r="A1833" s="170">
        <v>1887</v>
      </c>
      <c r="B1833" s="171">
        <v>46079</v>
      </c>
      <c r="C1833" s="153" t="s">
        <v>97</v>
      </c>
      <c r="D1833" s="130" t="str">
        <f t="shared" si="745"/>
        <v>CG</v>
      </c>
      <c r="E1833" s="172" t="s">
        <v>110</v>
      </c>
      <c r="F1833" s="172"/>
      <c r="G1833" s="173" t="s">
        <v>115</v>
      </c>
      <c r="H1833" s="173" t="s">
        <v>116</v>
      </c>
      <c r="I1833" s="173" t="s">
        <v>192</v>
      </c>
      <c r="J1833" s="105">
        <v>208442</v>
      </c>
      <c r="K1833" s="197" t="str">
        <f>VLOOKUP(J1833,'[3]Item List (3)'!A$1:B$110000,2,FALSE)</f>
        <v>R.OR 442(JC 8015) (L)</v>
      </c>
      <c r="L1833" s="105"/>
      <c r="M1833" s="198" t="str">
        <f>IF((LEFT(J1833))="2",$L$2,$J$2)</f>
        <v>OR</v>
      </c>
      <c r="N1833" s="153"/>
      <c r="O1833" s="199" t="str">
        <f t="shared" si="746"/>
        <v/>
      </c>
      <c r="P1833" s="153"/>
      <c r="Q1833" s="153"/>
      <c r="R1833" s="153"/>
      <c r="S1833" s="153"/>
      <c r="T1833" s="153"/>
      <c r="U1833" s="209">
        <f t="shared" si="747"/>
        <v>0</v>
      </c>
      <c r="V1833" s="153"/>
      <c r="W1833" s="153">
        <v>60</v>
      </c>
      <c r="X1833" s="153"/>
      <c r="Y1833" s="153"/>
      <c r="Z1833" s="153"/>
      <c r="AA1833" s="153"/>
      <c r="AB1833" s="153"/>
      <c r="AC1833" s="153"/>
      <c r="AD1833" s="153"/>
      <c r="AE1833" s="153"/>
      <c r="AF1833" s="153"/>
      <c r="AG1833" s="153"/>
      <c r="AH1833" s="153"/>
      <c r="AI1833" s="153"/>
      <c r="AJ1833" s="153"/>
      <c r="AK1833" s="153"/>
      <c r="AL1833" s="153"/>
      <c r="AM1833" s="153"/>
      <c r="AN1833" s="153"/>
      <c r="AO1833" s="153"/>
      <c r="AP1833" s="153"/>
      <c r="AQ1833" s="153"/>
      <c r="AR1833" s="153"/>
      <c r="AS1833" s="153"/>
      <c r="AT1833" s="153"/>
      <c r="AU1833" s="153"/>
      <c r="AV1833" s="153"/>
      <c r="AW1833" s="153"/>
      <c r="AX1833" s="153"/>
      <c r="AY1833" s="153"/>
      <c r="AZ1833" s="153"/>
      <c r="BA1833" s="153"/>
      <c r="BB1833" s="153"/>
      <c r="BC1833" s="153"/>
      <c r="BD1833" s="153"/>
      <c r="BE1833" s="153"/>
      <c r="BF1833" s="153"/>
      <c r="BG1833" s="223">
        <f t="shared" si="748"/>
        <v>60</v>
      </c>
      <c r="BH1833" s="224">
        <f t="shared" si="749"/>
        <v>1</v>
      </c>
      <c r="BI1833" s="225">
        <f t="shared" si="750"/>
        <v>0</v>
      </c>
      <c r="BJ1833" s="225">
        <f t="shared" si="751"/>
        <v>0</v>
      </c>
      <c r="BK1833" s="226">
        <f t="shared" si="752"/>
        <v>0</v>
      </c>
      <c r="BL1833" s="226">
        <f t="shared" si="753"/>
        <v>0</v>
      </c>
      <c r="BM1833" s="226">
        <f t="shared" si="754"/>
        <v>0</v>
      </c>
      <c r="BN1833" s="237">
        <f t="shared" si="755"/>
        <v>1</v>
      </c>
      <c r="BO1833" s="237">
        <f t="shared" si="756"/>
        <v>0</v>
      </c>
      <c r="BP1833" s="237">
        <f t="shared" si="757"/>
        <v>0</v>
      </c>
      <c r="BQ1833" s="238">
        <f t="shared" si="758"/>
        <v>0</v>
      </c>
      <c r="BR1833" s="140"/>
      <c r="BS1833" s="140"/>
      <c r="BT1833" s="140"/>
      <c r="BU1833" s="141"/>
      <c r="BV1833" s="140"/>
      <c r="BW1833" s="153">
        <f t="shared" si="733"/>
        <v>0</v>
      </c>
    </row>
    <row r="1834" s="129" customFormat="1" spans="1:74">
      <c r="A1834" s="170">
        <v>1888</v>
      </c>
      <c r="B1834" s="171">
        <v>46079</v>
      </c>
      <c r="C1834" s="153" t="s">
        <v>99</v>
      </c>
      <c r="D1834" s="130" t="str">
        <f t="shared" si="745"/>
        <v>CG</v>
      </c>
      <c r="E1834" s="172" t="s">
        <v>110</v>
      </c>
      <c r="F1834" s="172" t="s">
        <v>181</v>
      </c>
      <c r="G1834" s="173" t="s">
        <v>115</v>
      </c>
      <c r="H1834" s="173" t="s">
        <v>191</v>
      </c>
      <c r="I1834" s="173" t="s">
        <v>182</v>
      </c>
      <c r="J1834" s="105">
        <v>208442</v>
      </c>
      <c r="K1834" s="197" t="str">
        <f>VLOOKUP(J1834,'[3]Item List (3)'!A$1:B$110000,2,FALSE)</f>
        <v>R.OR 442(JC 8015) (L)</v>
      </c>
      <c r="L1834" s="105">
        <v>260110014</v>
      </c>
      <c r="M1834" s="198" t="str">
        <f>IF((LEFT(J1834))="2",$L$2,$J$2)</f>
        <v>OR</v>
      </c>
      <c r="N1834" s="153"/>
      <c r="O1834" s="199" t="str">
        <f t="shared" si="746"/>
        <v/>
      </c>
      <c r="P1834" s="153">
        <v>2</v>
      </c>
      <c r="Q1834" s="153">
        <v>6050</v>
      </c>
      <c r="R1834" s="153"/>
      <c r="S1834" s="153"/>
      <c r="T1834" s="153"/>
      <c r="U1834" s="209">
        <f t="shared" si="747"/>
        <v>6050</v>
      </c>
      <c r="V1834" s="153">
        <v>300</v>
      </c>
      <c r="W1834" s="153">
        <v>60</v>
      </c>
      <c r="X1834" s="153"/>
      <c r="Y1834" s="153"/>
      <c r="Z1834" s="153"/>
      <c r="AA1834" s="153"/>
      <c r="AB1834" s="153"/>
      <c r="AC1834" s="153"/>
      <c r="AD1834" s="153"/>
      <c r="AE1834" s="153"/>
      <c r="AF1834" s="153"/>
      <c r="AG1834" s="153"/>
      <c r="AH1834" s="153"/>
      <c r="AI1834" s="153"/>
      <c r="AJ1834" s="153"/>
      <c r="AK1834" s="153"/>
      <c r="AL1834" s="153"/>
      <c r="AM1834" s="153"/>
      <c r="AN1834" s="153"/>
      <c r="AO1834" s="153"/>
      <c r="AP1834" s="153"/>
      <c r="AQ1834" s="153">
        <v>30</v>
      </c>
      <c r="AR1834" s="153"/>
      <c r="AS1834" s="153"/>
      <c r="AT1834" s="153"/>
      <c r="AU1834" s="153"/>
      <c r="AV1834" s="153"/>
      <c r="AW1834" s="153"/>
      <c r="AX1834" s="153"/>
      <c r="AY1834" s="153"/>
      <c r="AZ1834" s="153"/>
      <c r="BA1834" s="153"/>
      <c r="BB1834" s="153"/>
      <c r="BC1834" s="153"/>
      <c r="BD1834" s="153"/>
      <c r="BE1834" s="153"/>
      <c r="BF1834" s="153"/>
      <c r="BG1834" s="223">
        <f t="shared" si="748"/>
        <v>390</v>
      </c>
      <c r="BH1834" s="224">
        <f t="shared" si="749"/>
        <v>6.5</v>
      </c>
      <c r="BI1834" s="225">
        <f t="shared" si="750"/>
        <v>5</v>
      </c>
      <c r="BJ1834" s="225">
        <f t="shared" si="751"/>
        <v>76.9230769230769</v>
      </c>
      <c r="BK1834" s="226">
        <f t="shared" si="752"/>
        <v>0</v>
      </c>
      <c r="BL1834" s="226">
        <f t="shared" si="753"/>
        <v>100</v>
      </c>
      <c r="BM1834" s="226">
        <f t="shared" si="754"/>
        <v>0</v>
      </c>
      <c r="BN1834" s="237">
        <f t="shared" si="755"/>
        <v>1</v>
      </c>
      <c r="BO1834" s="237">
        <f t="shared" si="756"/>
        <v>0</v>
      </c>
      <c r="BP1834" s="237">
        <f t="shared" si="757"/>
        <v>0.5</v>
      </c>
      <c r="BQ1834" s="238">
        <f t="shared" si="758"/>
        <v>0</v>
      </c>
      <c r="BR1834" s="140"/>
      <c r="BS1834" s="140"/>
      <c r="BT1834" s="140"/>
      <c r="BU1834" s="141"/>
      <c r="BV1834" s="140"/>
    </row>
    <row r="1835" s="129" customFormat="1" spans="1:74">
      <c r="A1835" s="170">
        <v>1889</v>
      </c>
      <c r="B1835" s="171">
        <v>46079</v>
      </c>
      <c r="C1835" s="153" t="s">
        <v>99</v>
      </c>
      <c r="D1835" s="130" t="str">
        <f t="shared" si="745"/>
        <v>CG</v>
      </c>
      <c r="E1835" s="172" t="s">
        <v>110</v>
      </c>
      <c r="F1835" s="172"/>
      <c r="G1835" s="173" t="s">
        <v>115</v>
      </c>
      <c r="H1835" s="173" t="s">
        <v>191</v>
      </c>
      <c r="I1835" s="173" t="s">
        <v>182</v>
      </c>
      <c r="J1835" s="105">
        <v>104293</v>
      </c>
      <c r="K1835" s="197" t="str">
        <f>VLOOKUP(J1835,'[3]Item List (3)'!A$1:B$110000,2,FALSE)</f>
        <v>IR.210 YY2 </v>
      </c>
      <c r="L1835" s="105"/>
      <c r="M1835" s="198" t="str">
        <f>IF((LEFT(J1835))="2",$L$2,$J$2)</f>
        <v>IR</v>
      </c>
      <c r="N1835" s="153"/>
      <c r="O1835" s="199" t="str">
        <f t="shared" si="746"/>
        <v/>
      </c>
      <c r="P1835" s="153"/>
      <c r="Q1835" s="153"/>
      <c r="R1835" s="153"/>
      <c r="S1835" s="153"/>
      <c r="T1835" s="153"/>
      <c r="U1835" s="209">
        <f t="shared" si="747"/>
        <v>0</v>
      </c>
      <c r="V1835" s="153">
        <v>90</v>
      </c>
      <c r="W1835" s="153"/>
      <c r="X1835" s="153"/>
      <c r="Y1835" s="153"/>
      <c r="Z1835" s="153"/>
      <c r="AA1835" s="153"/>
      <c r="AB1835" s="153"/>
      <c r="AC1835" s="153"/>
      <c r="AD1835" s="153"/>
      <c r="AE1835" s="153"/>
      <c r="AF1835" s="153"/>
      <c r="AG1835" s="153"/>
      <c r="AH1835" s="153"/>
      <c r="AI1835" s="153"/>
      <c r="AJ1835" s="153"/>
      <c r="AK1835" s="153"/>
      <c r="AL1835" s="153"/>
      <c r="AM1835" s="153"/>
      <c r="AN1835" s="153"/>
      <c r="AO1835" s="153"/>
      <c r="AP1835" s="153"/>
      <c r="AQ1835" s="153"/>
      <c r="AR1835" s="153"/>
      <c r="AS1835" s="153"/>
      <c r="AT1835" s="153"/>
      <c r="AU1835" s="153"/>
      <c r="AV1835" s="153"/>
      <c r="AW1835" s="153"/>
      <c r="AX1835" s="153"/>
      <c r="AY1835" s="153"/>
      <c r="AZ1835" s="153"/>
      <c r="BA1835" s="153"/>
      <c r="BB1835" s="153"/>
      <c r="BC1835" s="153"/>
      <c r="BD1835" s="153"/>
      <c r="BE1835" s="153"/>
      <c r="BF1835" s="153"/>
      <c r="BG1835" s="223">
        <f t="shared" si="748"/>
        <v>90</v>
      </c>
      <c r="BH1835" s="224">
        <f t="shared" si="749"/>
        <v>1.5</v>
      </c>
      <c r="BI1835" s="225">
        <f t="shared" si="750"/>
        <v>1.5</v>
      </c>
      <c r="BJ1835" s="225">
        <f t="shared" si="751"/>
        <v>100</v>
      </c>
      <c r="BK1835" s="226">
        <f t="shared" si="752"/>
        <v>0</v>
      </c>
      <c r="BL1835" s="226">
        <f t="shared" si="753"/>
        <v>0</v>
      </c>
      <c r="BM1835" s="226">
        <f t="shared" si="754"/>
        <v>0</v>
      </c>
      <c r="BN1835" s="237">
        <f t="shared" si="755"/>
        <v>0</v>
      </c>
      <c r="BO1835" s="237">
        <f t="shared" si="756"/>
        <v>0</v>
      </c>
      <c r="BP1835" s="237">
        <f t="shared" si="757"/>
        <v>0</v>
      </c>
      <c r="BQ1835" s="238">
        <f t="shared" si="758"/>
        <v>0</v>
      </c>
      <c r="BR1835" s="140"/>
      <c r="BS1835" s="140"/>
      <c r="BT1835" s="140"/>
      <c r="BU1835" s="141"/>
      <c r="BV1835" s="140"/>
    </row>
    <row r="1836" s="129" customFormat="1" spans="1:74">
      <c r="A1836" s="170">
        <v>1890</v>
      </c>
      <c r="B1836" s="171">
        <v>46079</v>
      </c>
      <c r="C1836" s="153" t="s">
        <v>97</v>
      </c>
      <c r="D1836" s="130" t="str">
        <f t="shared" si="745"/>
        <v>CG</v>
      </c>
      <c r="E1836" s="172" t="s">
        <v>118</v>
      </c>
      <c r="F1836" s="172" t="s">
        <v>114</v>
      </c>
      <c r="G1836" s="173" t="s">
        <v>112</v>
      </c>
      <c r="H1836" s="173" t="s">
        <v>176</v>
      </c>
      <c r="I1836" s="173" t="s">
        <v>117</v>
      </c>
      <c r="J1836" s="105">
        <v>200609.2</v>
      </c>
      <c r="K1836" s="197" t="str">
        <f>VLOOKUP(J1836,'[3]Item List (3)'!A$1:B$110000,2,FALSE)</f>
        <v>NF.OR 311 </v>
      </c>
      <c r="L1836" s="105"/>
      <c r="M1836" s="198" t="str">
        <f>IF((LEFT(J1836))="2",$L$2,$J$2)</f>
        <v>OR</v>
      </c>
      <c r="N1836" s="153"/>
      <c r="O1836" s="199" t="str">
        <f t="shared" si="746"/>
        <v/>
      </c>
      <c r="P1836" s="153">
        <v>3</v>
      </c>
      <c r="Q1836" s="153">
        <v>966</v>
      </c>
      <c r="R1836" s="153"/>
      <c r="S1836" s="153">
        <v>3</v>
      </c>
      <c r="T1836" s="153"/>
      <c r="U1836" s="209">
        <f t="shared" si="747"/>
        <v>969</v>
      </c>
      <c r="V1836" s="153">
        <v>180</v>
      </c>
      <c r="W1836" s="153"/>
      <c r="X1836" s="153"/>
      <c r="Y1836" s="153"/>
      <c r="Z1836" s="153"/>
      <c r="AA1836" s="153"/>
      <c r="AB1836" s="153"/>
      <c r="AC1836" s="153"/>
      <c r="AD1836" s="153"/>
      <c r="AE1836" s="153"/>
      <c r="AF1836" s="153"/>
      <c r="AG1836" s="153"/>
      <c r="AH1836" s="153"/>
      <c r="AI1836" s="153"/>
      <c r="AJ1836" s="153"/>
      <c r="AK1836" s="153"/>
      <c r="AL1836" s="153"/>
      <c r="AM1836" s="153"/>
      <c r="AN1836" s="153"/>
      <c r="AO1836" s="153"/>
      <c r="AP1836" s="153"/>
      <c r="AQ1836" s="153">
        <v>60</v>
      </c>
      <c r="AR1836" s="153">
        <v>120</v>
      </c>
      <c r="AS1836" s="153"/>
      <c r="AT1836" s="153"/>
      <c r="AU1836" s="153"/>
      <c r="AV1836" s="153"/>
      <c r="AW1836" s="153"/>
      <c r="AX1836" s="153"/>
      <c r="AY1836" s="153"/>
      <c r="AZ1836" s="153"/>
      <c r="BA1836" s="153"/>
      <c r="BB1836" s="153"/>
      <c r="BC1836" s="153"/>
      <c r="BD1836" s="153"/>
      <c r="BE1836" s="153"/>
      <c r="BF1836" s="153"/>
      <c r="BG1836" s="223">
        <f t="shared" si="748"/>
        <v>360</v>
      </c>
      <c r="BH1836" s="224">
        <f t="shared" si="749"/>
        <v>6</v>
      </c>
      <c r="BI1836" s="225">
        <f t="shared" si="750"/>
        <v>3</v>
      </c>
      <c r="BJ1836" s="225">
        <f t="shared" si="751"/>
        <v>50</v>
      </c>
      <c r="BK1836" s="226">
        <f t="shared" si="752"/>
        <v>0</v>
      </c>
      <c r="BL1836" s="226">
        <f t="shared" si="753"/>
        <v>99.6904024767802</v>
      </c>
      <c r="BM1836" s="226">
        <f t="shared" si="754"/>
        <v>0</v>
      </c>
      <c r="BN1836" s="237">
        <f t="shared" si="755"/>
        <v>0</v>
      </c>
      <c r="BO1836" s="237">
        <f t="shared" si="756"/>
        <v>0</v>
      </c>
      <c r="BP1836" s="237">
        <f t="shared" si="757"/>
        <v>3</v>
      </c>
      <c r="BQ1836" s="238">
        <f t="shared" si="758"/>
        <v>0</v>
      </c>
      <c r="BR1836" s="140"/>
      <c r="BS1836" s="140"/>
      <c r="BT1836" s="140"/>
      <c r="BU1836" s="141"/>
      <c r="BV1836" s="140"/>
    </row>
    <row r="1837" s="129" customFormat="1" spans="1:74">
      <c r="A1837" s="170">
        <v>1891</v>
      </c>
      <c r="B1837" s="171">
        <v>46079</v>
      </c>
      <c r="C1837" s="153" t="s">
        <v>97</v>
      </c>
      <c r="D1837" s="130" t="str">
        <f t="shared" si="745"/>
        <v>CG</v>
      </c>
      <c r="E1837" s="172" t="s">
        <v>118</v>
      </c>
      <c r="F1837" s="172" t="s">
        <v>108</v>
      </c>
      <c r="G1837" s="173" t="s">
        <v>112</v>
      </c>
      <c r="H1837" s="173" t="s">
        <v>176</v>
      </c>
      <c r="I1837" s="173" t="s">
        <v>117</v>
      </c>
      <c r="J1837" s="105">
        <v>200497.11</v>
      </c>
      <c r="K1837" s="197" t="str">
        <f>VLOOKUP(J1837,'[3]Item List (3)'!A$1:B$110000,2,FALSE)</f>
        <v>OR.MNA6718G</v>
      </c>
      <c r="L1837" s="105"/>
      <c r="M1837" s="198" t="str">
        <f>IF((LEFT(J1837))="2",$L$2,$J$2)</f>
        <v>OR</v>
      </c>
      <c r="N1837" s="153"/>
      <c r="O1837" s="199" t="str">
        <f t="shared" si="746"/>
        <v/>
      </c>
      <c r="P1837" s="153">
        <v>1</v>
      </c>
      <c r="Q1837" s="153">
        <v>653</v>
      </c>
      <c r="R1837" s="153"/>
      <c r="S1837" s="153">
        <v>6</v>
      </c>
      <c r="T1837" s="153"/>
      <c r="U1837" s="209">
        <f t="shared" si="747"/>
        <v>659</v>
      </c>
      <c r="V1837" s="153">
        <v>30</v>
      </c>
      <c r="W1837" s="153">
        <v>90</v>
      </c>
      <c r="X1837" s="153"/>
      <c r="Y1837" s="153"/>
      <c r="Z1837" s="153"/>
      <c r="AA1837" s="153"/>
      <c r="AB1837" s="153"/>
      <c r="AC1837" s="153"/>
      <c r="AD1837" s="153"/>
      <c r="AE1837" s="153"/>
      <c r="AF1837" s="153"/>
      <c r="AG1837" s="153"/>
      <c r="AH1837" s="153"/>
      <c r="AI1837" s="153"/>
      <c r="AJ1837" s="153"/>
      <c r="AK1837" s="153"/>
      <c r="AL1837" s="153"/>
      <c r="AM1837" s="153"/>
      <c r="AN1837" s="153"/>
      <c r="AO1837" s="153"/>
      <c r="AP1837" s="153"/>
      <c r="AQ1837" s="153"/>
      <c r="AR1837" s="153"/>
      <c r="AS1837" s="153"/>
      <c r="AT1837" s="153"/>
      <c r="AU1837" s="153"/>
      <c r="AV1837" s="153"/>
      <c r="AW1837" s="153"/>
      <c r="AX1837" s="153"/>
      <c r="AY1837" s="153"/>
      <c r="AZ1837" s="153"/>
      <c r="BA1837" s="153"/>
      <c r="BB1837" s="153"/>
      <c r="BC1837" s="153"/>
      <c r="BD1837" s="153"/>
      <c r="BE1837" s="153"/>
      <c r="BF1837" s="153"/>
      <c r="BG1837" s="223">
        <f t="shared" si="748"/>
        <v>120</v>
      </c>
      <c r="BH1837" s="224">
        <f t="shared" si="749"/>
        <v>2</v>
      </c>
      <c r="BI1837" s="225">
        <f t="shared" si="750"/>
        <v>0.5</v>
      </c>
      <c r="BJ1837" s="225">
        <f t="shared" si="751"/>
        <v>25</v>
      </c>
      <c r="BK1837" s="226">
        <f t="shared" si="752"/>
        <v>0</v>
      </c>
      <c r="BL1837" s="226">
        <f t="shared" si="753"/>
        <v>99.0895295902883</v>
      </c>
      <c r="BM1837" s="226">
        <f t="shared" si="754"/>
        <v>0</v>
      </c>
      <c r="BN1837" s="237">
        <f t="shared" si="755"/>
        <v>1.5</v>
      </c>
      <c r="BO1837" s="237">
        <f t="shared" si="756"/>
        <v>0</v>
      </c>
      <c r="BP1837" s="237">
        <f t="shared" si="757"/>
        <v>0</v>
      </c>
      <c r="BQ1837" s="238">
        <f t="shared" si="758"/>
        <v>0</v>
      </c>
      <c r="BR1837" s="140"/>
      <c r="BS1837" s="140"/>
      <c r="BT1837" s="140"/>
      <c r="BU1837" s="141"/>
      <c r="BV1837" s="140"/>
    </row>
    <row r="1838" s="129" customFormat="1" spans="1:74">
      <c r="A1838" s="170">
        <v>1892</v>
      </c>
      <c r="B1838" s="171">
        <v>46079</v>
      </c>
      <c r="C1838" s="153" t="s">
        <v>99</v>
      </c>
      <c r="D1838" s="130" t="str">
        <f t="shared" si="745"/>
        <v>CG</v>
      </c>
      <c r="E1838" s="172" t="s">
        <v>118</v>
      </c>
      <c r="F1838" s="172" t="s">
        <v>108</v>
      </c>
      <c r="G1838" s="173" t="s">
        <v>190</v>
      </c>
      <c r="H1838" s="173" t="s">
        <v>112</v>
      </c>
      <c r="I1838" s="173" t="s">
        <v>227</v>
      </c>
      <c r="J1838" s="105">
        <v>200497.11</v>
      </c>
      <c r="K1838" s="197" t="str">
        <f>VLOOKUP(J1838,'[3]Item List (3)'!A$1:B$110000,2,FALSE)</f>
        <v>OR.MNA6718G</v>
      </c>
      <c r="L1838" s="105"/>
      <c r="M1838" s="198" t="str">
        <f>IF((LEFT(J1838))="2",$L$2,$J$2)</f>
        <v>OR</v>
      </c>
      <c r="N1838" s="153"/>
      <c r="O1838" s="199" t="str">
        <f t="shared" si="746"/>
        <v/>
      </c>
      <c r="P1838" s="153">
        <v>1</v>
      </c>
      <c r="Q1838" s="153">
        <v>700</v>
      </c>
      <c r="R1838" s="153"/>
      <c r="S1838" s="153"/>
      <c r="T1838" s="153"/>
      <c r="U1838" s="209">
        <f t="shared" si="747"/>
        <v>700</v>
      </c>
      <c r="V1838" s="153">
        <v>60</v>
      </c>
      <c r="W1838" s="153"/>
      <c r="X1838" s="153"/>
      <c r="Y1838" s="153"/>
      <c r="Z1838" s="153"/>
      <c r="AA1838" s="153"/>
      <c r="AB1838" s="153"/>
      <c r="AC1838" s="153"/>
      <c r="AD1838" s="153"/>
      <c r="AE1838" s="153"/>
      <c r="AF1838" s="153"/>
      <c r="AG1838" s="153"/>
      <c r="AH1838" s="153"/>
      <c r="AI1838" s="153"/>
      <c r="AJ1838" s="153"/>
      <c r="AK1838" s="153"/>
      <c r="AL1838" s="153"/>
      <c r="AM1838" s="153"/>
      <c r="AN1838" s="153"/>
      <c r="AO1838" s="153"/>
      <c r="AP1838" s="153"/>
      <c r="AQ1838" s="153"/>
      <c r="AR1838" s="153"/>
      <c r="AS1838" s="153"/>
      <c r="AT1838" s="153"/>
      <c r="AU1838" s="153"/>
      <c r="AV1838" s="153"/>
      <c r="AW1838" s="153"/>
      <c r="AX1838" s="153"/>
      <c r="AY1838" s="153"/>
      <c r="AZ1838" s="153"/>
      <c r="BA1838" s="153"/>
      <c r="BB1838" s="153"/>
      <c r="BC1838" s="153"/>
      <c r="BD1838" s="153"/>
      <c r="BE1838" s="153"/>
      <c r="BF1838" s="153"/>
      <c r="BG1838" s="223">
        <f t="shared" si="748"/>
        <v>60</v>
      </c>
      <c r="BH1838" s="224">
        <f t="shared" si="749"/>
        <v>1</v>
      </c>
      <c r="BI1838" s="225">
        <f t="shared" si="750"/>
        <v>1</v>
      </c>
      <c r="BJ1838" s="225">
        <f t="shared" si="751"/>
        <v>100</v>
      </c>
      <c r="BK1838" s="226">
        <f t="shared" si="752"/>
        <v>0</v>
      </c>
      <c r="BL1838" s="226">
        <f t="shared" si="753"/>
        <v>100</v>
      </c>
      <c r="BM1838" s="226">
        <f t="shared" si="754"/>
        <v>0</v>
      </c>
      <c r="BN1838" s="237">
        <f t="shared" si="755"/>
        <v>0</v>
      </c>
      <c r="BO1838" s="237">
        <f t="shared" si="756"/>
        <v>0</v>
      </c>
      <c r="BP1838" s="237">
        <f t="shared" si="757"/>
        <v>0</v>
      </c>
      <c r="BQ1838" s="238">
        <f t="shared" si="758"/>
        <v>0</v>
      </c>
      <c r="BR1838" s="140"/>
      <c r="BS1838" s="140"/>
      <c r="BT1838" s="140"/>
      <c r="BU1838" s="141"/>
      <c r="BV1838" s="140"/>
    </row>
    <row r="1839" s="129" customFormat="1" spans="1:74">
      <c r="A1839" s="170">
        <v>1893</v>
      </c>
      <c r="B1839" s="171">
        <v>46079</v>
      </c>
      <c r="C1839" s="153" t="s">
        <v>99</v>
      </c>
      <c r="D1839" s="130" t="str">
        <f t="shared" si="745"/>
        <v>CG</v>
      </c>
      <c r="E1839" s="172" t="s">
        <v>118</v>
      </c>
      <c r="F1839" s="172" t="s">
        <v>111</v>
      </c>
      <c r="G1839" s="173" t="s">
        <v>190</v>
      </c>
      <c r="H1839" s="173" t="s">
        <v>112</v>
      </c>
      <c r="I1839" s="173" t="s">
        <v>227</v>
      </c>
      <c r="J1839" s="105">
        <v>204001</v>
      </c>
      <c r="K1839" s="197" t="str">
        <f>VLOOKUP(J1839,'[3]Item List (3)'!A$1:B$110000,2,FALSE)</f>
        <v>TR.OR 506430 </v>
      </c>
      <c r="L1839" s="105"/>
      <c r="M1839" s="198" t="str">
        <f>IF((LEFT(J1839))="2",$L$2,$J$2)</f>
        <v>OR</v>
      </c>
      <c r="N1839" s="153"/>
      <c r="O1839" s="199" t="str">
        <f t="shared" si="746"/>
        <v/>
      </c>
      <c r="P1839" s="153">
        <v>2</v>
      </c>
      <c r="Q1839" s="153">
        <v>2498</v>
      </c>
      <c r="R1839" s="153"/>
      <c r="S1839" s="153"/>
      <c r="T1839" s="153"/>
      <c r="U1839" s="209">
        <f t="shared" si="747"/>
        <v>2498</v>
      </c>
      <c r="V1839" s="153">
        <v>300</v>
      </c>
      <c r="W1839" s="153">
        <v>60</v>
      </c>
      <c r="X1839" s="153"/>
      <c r="Y1839" s="153"/>
      <c r="Z1839" s="153"/>
      <c r="AA1839" s="153"/>
      <c r="AB1839" s="153"/>
      <c r="AC1839" s="153"/>
      <c r="AD1839" s="153"/>
      <c r="AE1839" s="153"/>
      <c r="AF1839" s="153"/>
      <c r="AG1839" s="153"/>
      <c r="AH1839" s="153"/>
      <c r="AI1839" s="153"/>
      <c r="AJ1839" s="153"/>
      <c r="AK1839" s="153"/>
      <c r="AL1839" s="153"/>
      <c r="AM1839" s="153"/>
      <c r="AN1839" s="153"/>
      <c r="AO1839" s="153"/>
      <c r="AP1839" s="153"/>
      <c r="AQ1839" s="153">
        <v>60</v>
      </c>
      <c r="AR1839" s="153"/>
      <c r="AS1839" s="153"/>
      <c r="AT1839" s="153"/>
      <c r="AU1839" s="153"/>
      <c r="AV1839" s="153"/>
      <c r="AW1839" s="153"/>
      <c r="AX1839" s="153"/>
      <c r="AY1839" s="153"/>
      <c r="AZ1839" s="153"/>
      <c r="BA1839" s="153"/>
      <c r="BB1839" s="153"/>
      <c r="BC1839" s="153"/>
      <c r="BD1839" s="153"/>
      <c r="BE1839" s="153"/>
      <c r="BF1839" s="153"/>
      <c r="BG1839" s="223">
        <f t="shared" si="748"/>
        <v>420</v>
      </c>
      <c r="BH1839" s="224">
        <f t="shared" si="749"/>
        <v>7</v>
      </c>
      <c r="BI1839" s="225">
        <f t="shared" si="750"/>
        <v>5</v>
      </c>
      <c r="BJ1839" s="225">
        <f t="shared" si="751"/>
        <v>71.4285714285714</v>
      </c>
      <c r="BK1839" s="226">
        <f t="shared" si="752"/>
        <v>0</v>
      </c>
      <c r="BL1839" s="226">
        <f t="shared" si="753"/>
        <v>100</v>
      </c>
      <c r="BM1839" s="226">
        <f t="shared" si="754"/>
        <v>0</v>
      </c>
      <c r="BN1839" s="237">
        <f t="shared" si="755"/>
        <v>1</v>
      </c>
      <c r="BO1839" s="237">
        <f t="shared" si="756"/>
        <v>0</v>
      </c>
      <c r="BP1839" s="237">
        <f t="shared" si="757"/>
        <v>1</v>
      </c>
      <c r="BQ1839" s="238">
        <f t="shared" si="758"/>
        <v>0</v>
      </c>
      <c r="BR1839" s="140"/>
      <c r="BS1839" s="140"/>
      <c r="BT1839" s="140"/>
      <c r="BU1839" s="141"/>
      <c r="BV1839" s="140"/>
    </row>
    <row r="1840" s="129" customFormat="1" spans="1:74">
      <c r="A1840" s="170">
        <v>1894</v>
      </c>
      <c r="B1840" s="171">
        <v>46079</v>
      </c>
      <c r="C1840" s="153" t="s">
        <v>97</v>
      </c>
      <c r="D1840" s="130" t="str">
        <f t="shared" si="745"/>
        <v>EG</v>
      </c>
      <c r="E1840" s="172" t="s">
        <v>120</v>
      </c>
      <c r="F1840" s="172"/>
      <c r="G1840" s="173"/>
      <c r="H1840" s="173"/>
      <c r="I1840" s="173"/>
      <c r="J1840" s="105"/>
      <c r="K1840" s="197" t="e">
        <f>VLOOKUP(J1840,'[3]Item List (3)'!A$1:B$110000,2,FALSE)</f>
        <v>#N/A</v>
      </c>
      <c r="L1840" s="105"/>
      <c r="M1840" s="198" t="str">
        <f>IF((LEFT(J1840))="2",$L$2,$J$2)</f>
        <v>IR</v>
      </c>
      <c r="N1840" s="153"/>
      <c r="O1840" s="199" t="str">
        <f t="shared" si="746"/>
        <v/>
      </c>
      <c r="P1840" s="153"/>
      <c r="Q1840" s="153"/>
      <c r="R1840" s="153"/>
      <c r="S1840" s="153"/>
      <c r="T1840" s="153"/>
      <c r="U1840" s="209">
        <f t="shared" si="747"/>
        <v>0</v>
      </c>
      <c r="V1840" s="153"/>
      <c r="W1840" s="153"/>
      <c r="X1840" s="153"/>
      <c r="Y1840" s="153"/>
      <c r="Z1840" s="153"/>
      <c r="AA1840" s="153"/>
      <c r="AB1840" s="153"/>
      <c r="AC1840" s="153"/>
      <c r="AD1840" s="153"/>
      <c r="AE1840" s="153"/>
      <c r="AF1840" s="153"/>
      <c r="AG1840" s="153"/>
      <c r="AH1840" s="153"/>
      <c r="AI1840" s="153"/>
      <c r="AJ1840" s="153"/>
      <c r="AK1840" s="153"/>
      <c r="AL1840" s="153"/>
      <c r="AM1840" s="153"/>
      <c r="AN1840" s="153"/>
      <c r="AO1840" s="153"/>
      <c r="AP1840" s="153"/>
      <c r="AQ1840" s="153"/>
      <c r="AR1840" s="153"/>
      <c r="AS1840" s="153"/>
      <c r="AT1840" s="153"/>
      <c r="AU1840" s="153"/>
      <c r="AV1840" s="153"/>
      <c r="AW1840" s="153">
        <v>480</v>
      </c>
      <c r="AX1840" s="153"/>
      <c r="AY1840" s="153"/>
      <c r="AZ1840" s="153"/>
      <c r="BA1840" s="153"/>
      <c r="BB1840" s="153"/>
      <c r="BC1840" s="153"/>
      <c r="BD1840" s="153"/>
      <c r="BE1840" s="153"/>
      <c r="BF1840" s="153"/>
      <c r="BG1840" s="223">
        <f t="shared" si="748"/>
        <v>480</v>
      </c>
      <c r="BH1840" s="224">
        <f t="shared" si="749"/>
        <v>8</v>
      </c>
      <c r="BI1840" s="225">
        <f t="shared" si="750"/>
        <v>0</v>
      </c>
      <c r="BJ1840" s="225">
        <f t="shared" si="751"/>
        <v>0</v>
      </c>
      <c r="BK1840" s="226">
        <f t="shared" si="752"/>
        <v>0</v>
      </c>
      <c r="BL1840" s="226">
        <f t="shared" si="753"/>
        <v>0</v>
      </c>
      <c r="BM1840" s="226">
        <f t="shared" si="754"/>
        <v>0</v>
      </c>
      <c r="BN1840" s="237">
        <f t="shared" si="755"/>
        <v>0</v>
      </c>
      <c r="BO1840" s="237">
        <f t="shared" si="756"/>
        <v>0</v>
      </c>
      <c r="BP1840" s="237">
        <f t="shared" si="757"/>
        <v>8</v>
      </c>
      <c r="BQ1840" s="238">
        <f t="shared" si="758"/>
        <v>0</v>
      </c>
      <c r="BR1840" s="140"/>
      <c r="BS1840" s="140"/>
      <c r="BT1840" s="140"/>
      <c r="BU1840" s="141"/>
      <c r="BV1840" s="140"/>
    </row>
    <row r="1841" s="129" customFormat="1" spans="1:74">
      <c r="A1841" s="170">
        <v>1895</v>
      </c>
      <c r="B1841" s="171">
        <v>46079</v>
      </c>
      <c r="C1841" s="153" t="s">
        <v>99</v>
      </c>
      <c r="D1841" s="130" t="str">
        <f t="shared" si="745"/>
        <v>EG</v>
      </c>
      <c r="E1841" s="172" t="s">
        <v>120</v>
      </c>
      <c r="F1841" s="172"/>
      <c r="G1841" s="173"/>
      <c r="H1841" s="173"/>
      <c r="I1841" s="173"/>
      <c r="J1841" s="105"/>
      <c r="K1841" s="197" t="e">
        <f>VLOOKUP(J1841,'[3]Item List (3)'!A$1:B$110000,2,FALSE)</f>
        <v>#N/A</v>
      </c>
      <c r="L1841" s="105"/>
      <c r="M1841" s="198" t="str">
        <f>IF((LEFT(J1841))="2",$L$2,$J$2)</f>
        <v>IR</v>
      </c>
      <c r="N1841" s="153"/>
      <c r="O1841" s="199" t="str">
        <f t="shared" si="746"/>
        <v/>
      </c>
      <c r="P1841" s="153"/>
      <c r="Q1841" s="153"/>
      <c r="R1841" s="153"/>
      <c r="S1841" s="153"/>
      <c r="T1841" s="153"/>
      <c r="U1841" s="209">
        <f t="shared" si="747"/>
        <v>0</v>
      </c>
      <c r="V1841" s="153"/>
      <c r="W1841" s="153"/>
      <c r="X1841" s="153"/>
      <c r="Y1841" s="153"/>
      <c r="Z1841" s="153"/>
      <c r="AA1841" s="153"/>
      <c r="AB1841" s="153"/>
      <c r="AC1841" s="153"/>
      <c r="AD1841" s="153"/>
      <c r="AE1841" s="153"/>
      <c r="AF1841" s="153"/>
      <c r="AG1841" s="153"/>
      <c r="AH1841" s="153"/>
      <c r="AI1841" s="153"/>
      <c r="AJ1841" s="153"/>
      <c r="AK1841" s="153"/>
      <c r="AL1841" s="153"/>
      <c r="AM1841" s="153"/>
      <c r="AN1841" s="153"/>
      <c r="AO1841" s="153"/>
      <c r="AP1841" s="153"/>
      <c r="AQ1841" s="153"/>
      <c r="AR1841" s="153">
        <v>480</v>
      </c>
      <c r="AS1841" s="153"/>
      <c r="AT1841" s="153"/>
      <c r="AU1841" s="153"/>
      <c r="AV1841" s="153"/>
      <c r="AW1841" s="153"/>
      <c r="AX1841" s="153"/>
      <c r="AY1841" s="153"/>
      <c r="AZ1841" s="153"/>
      <c r="BA1841" s="153"/>
      <c r="BB1841" s="153"/>
      <c r="BC1841" s="153"/>
      <c r="BD1841" s="153"/>
      <c r="BE1841" s="153"/>
      <c r="BF1841" s="153"/>
      <c r="BG1841" s="223">
        <f t="shared" si="748"/>
        <v>480</v>
      </c>
      <c r="BH1841" s="224">
        <f t="shared" si="749"/>
        <v>8</v>
      </c>
      <c r="BI1841" s="225">
        <f t="shared" si="750"/>
        <v>0</v>
      </c>
      <c r="BJ1841" s="225">
        <f t="shared" si="751"/>
        <v>0</v>
      </c>
      <c r="BK1841" s="226">
        <f t="shared" si="752"/>
        <v>0</v>
      </c>
      <c r="BL1841" s="226">
        <f t="shared" si="753"/>
        <v>0</v>
      </c>
      <c r="BM1841" s="226">
        <f t="shared" si="754"/>
        <v>0</v>
      </c>
      <c r="BN1841" s="237">
        <f t="shared" si="755"/>
        <v>0</v>
      </c>
      <c r="BO1841" s="237">
        <f t="shared" si="756"/>
        <v>0</v>
      </c>
      <c r="BP1841" s="237">
        <f t="shared" si="757"/>
        <v>8</v>
      </c>
      <c r="BQ1841" s="238">
        <f t="shared" si="758"/>
        <v>0</v>
      </c>
      <c r="BR1841" s="140"/>
      <c r="BS1841" s="140"/>
      <c r="BT1841" s="140"/>
      <c r="BU1841" s="141"/>
      <c r="BV1841" s="140"/>
    </row>
    <row r="1842" s="129" customFormat="1" spans="1:74">
      <c r="A1842" s="170">
        <v>1896</v>
      </c>
      <c r="B1842" s="171">
        <v>46079</v>
      </c>
      <c r="C1842" s="153" t="s">
        <v>97</v>
      </c>
      <c r="D1842" s="130" t="str">
        <f t="shared" si="745"/>
        <v>EG</v>
      </c>
      <c r="E1842" s="172" t="s">
        <v>121</v>
      </c>
      <c r="F1842" s="172" t="s">
        <v>122</v>
      </c>
      <c r="G1842" s="173" t="s">
        <v>123</v>
      </c>
      <c r="H1842" s="173"/>
      <c r="I1842" s="173"/>
      <c r="J1842" s="105">
        <v>208585.01</v>
      </c>
      <c r="K1842" s="197" t="str">
        <f>VLOOKUP(J1842,'[3]Item List (3)'!A$1:B$110000,2,FALSE)</f>
        <v>GS 81110</v>
      </c>
      <c r="L1842" s="105">
        <v>260112014</v>
      </c>
      <c r="M1842" s="198" t="str">
        <f>IF((LEFT(J1842))="2",$L$2,$J$2)</f>
        <v>OR</v>
      </c>
      <c r="N1842" s="153">
        <v>50</v>
      </c>
      <c r="O1842" s="199">
        <f t="shared" si="746"/>
        <v>72</v>
      </c>
      <c r="P1842" s="153">
        <v>1</v>
      </c>
      <c r="Q1842" s="153">
        <v>110</v>
      </c>
      <c r="R1842" s="153">
        <v>5</v>
      </c>
      <c r="S1842" s="153">
        <v>2</v>
      </c>
      <c r="T1842" s="153"/>
      <c r="U1842" s="209">
        <f t="shared" si="747"/>
        <v>112</v>
      </c>
      <c r="V1842" s="153">
        <v>120</v>
      </c>
      <c r="W1842" s="153"/>
      <c r="X1842" s="153"/>
      <c r="Y1842" s="153"/>
      <c r="Z1842" s="153"/>
      <c r="AA1842" s="153"/>
      <c r="AB1842" s="153"/>
      <c r="AC1842" s="153"/>
      <c r="AD1842" s="153"/>
      <c r="AE1842" s="153"/>
      <c r="AF1842" s="153"/>
      <c r="AG1842" s="153"/>
      <c r="AH1842" s="153"/>
      <c r="AI1842" s="153"/>
      <c r="AJ1842" s="153"/>
      <c r="AK1842" s="153"/>
      <c r="AL1842" s="153"/>
      <c r="AM1842" s="153"/>
      <c r="AN1842" s="153"/>
      <c r="AO1842" s="153"/>
      <c r="AP1842" s="153"/>
      <c r="AQ1842" s="153"/>
      <c r="AR1842" s="153">
        <v>360</v>
      </c>
      <c r="AS1842" s="153"/>
      <c r="AT1842" s="153"/>
      <c r="AU1842" s="153"/>
      <c r="AV1842" s="153"/>
      <c r="AW1842" s="153"/>
      <c r="AX1842" s="153"/>
      <c r="AY1842" s="153"/>
      <c r="AZ1842" s="153"/>
      <c r="BA1842" s="153"/>
      <c r="BB1842" s="153"/>
      <c r="BC1842" s="153"/>
      <c r="BD1842" s="153"/>
      <c r="BE1842" s="153"/>
      <c r="BF1842" s="153"/>
      <c r="BG1842" s="223">
        <f t="shared" si="748"/>
        <v>480</v>
      </c>
      <c r="BH1842" s="224">
        <f t="shared" si="749"/>
        <v>8</v>
      </c>
      <c r="BI1842" s="225">
        <f t="shared" si="750"/>
        <v>2</v>
      </c>
      <c r="BJ1842" s="225">
        <f t="shared" si="751"/>
        <v>25</v>
      </c>
      <c r="BK1842" s="226">
        <f t="shared" si="752"/>
        <v>77.7777777777778</v>
      </c>
      <c r="BL1842" s="226">
        <f t="shared" si="753"/>
        <v>93.75</v>
      </c>
      <c r="BM1842" s="226">
        <f t="shared" si="754"/>
        <v>18.2291666666667</v>
      </c>
      <c r="BN1842" s="237">
        <f t="shared" si="755"/>
        <v>0</v>
      </c>
      <c r="BO1842" s="237">
        <f t="shared" si="756"/>
        <v>576</v>
      </c>
      <c r="BP1842" s="237">
        <f t="shared" si="757"/>
        <v>6</v>
      </c>
      <c r="BQ1842" s="238">
        <f t="shared" si="758"/>
        <v>432</v>
      </c>
      <c r="BR1842" s="140"/>
      <c r="BS1842" s="140"/>
      <c r="BT1842" s="140"/>
      <c r="BU1842" s="141"/>
      <c r="BV1842" s="140"/>
    </row>
    <row r="1843" s="129" customFormat="1" spans="1:74">
      <c r="A1843" s="170">
        <v>1897</v>
      </c>
      <c r="B1843" s="171">
        <v>46079</v>
      </c>
      <c r="C1843" s="153" t="s">
        <v>99</v>
      </c>
      <c r="D1843" s="130" t="str">
        <f t="shared" si="745"/>
        <v>EG</v>
      </c>
      <c r="E1843" s="172" t="s">
        <v>121</v>
      </c>
      <c r="F1843" s="172" t="s">
        <v>122</v>
      </c>
      <c r="G1843" s="173" t="s">
        <v>157</v>
      </c>
      <c r="H1843" s="173"/>
      <c r="I1843" s="173"/>
      <c r="J1843" s="105">
        <v>208585.01</v>
      </c>
      <c r="K1843" s="197" t="str">
        <f>VLOOKUP(J1843,'[3]Item List (3)'!A$1:B$110000,2,FALSE)</f>
        <v>GS 81110</v>
      </c>
      <c r="L1843" s="105">
        <v>260112014</v>
      </c>
      <c r="M1843" s="198" t="str">
        <f>IF((LEFT(J1843))="2",$L$2,$J$2)</f>
        <v>OR</v>
      </c>
      <c r="N1843" s="153">
        <v>50</v>
      </c>
      <c r="O1843" s="199">
        <f t="shared" si="746"/>
        <v>72</v>
      </c>
      <c r="P1843" s="153">
        <v>1</v>
      </c>
      <c r="Q1843" s="153">
        <v>120</v>
      </c>
      <c r="R1843" s="153"/>
      <c r="S1843" s="153"/>
      <c r="T1843" s="153"/>
      <c r="U1843" s="209">
        <f t="shared" si="747"/>
        <v>120</v>
      </c>
      <c r="V1843" s="153">
        <v>120</v>
      </c>
      <c r="W1843" s="153"/>
      <c r="X1843" s="153"/>
      <c r="Y1843" s="153"/>
      <c r="Z1843" s="153"/>
      <c r="AA1843" s="153"/>
      <c r="AB1843" s="153"/>
      <c r="AC1843" s="153"/>
      <c r="AD1843" s="153"/>
      <c r="AE1843" s="153"/>
      <c r="AF1843" s="153"/>
      <c r="AG1843" s="153"/>
      <c r="AH1843" s="153"/>
      <c r="AI1843" s="153"/>
      <c r="AJ1843" s="153"/>
      <c r="AK1843" s="153"/>
      <c r="AL1843" s="153"/>
      <c r="AM1843" s="153"/>
      <c r="AN1843" s="153"/>
      <c r="AO1843" s="153"/>
      <c r="AP1843" s="153"/>
      <c r="AQ1843" s="153"/>
      <c r="AR1843" s="153">
        <v>360</v>
      </c>
      <c r="AS1843" s="153"/>
      <c r="AT1843" s="153"/>
      <c r="AU1843" s="153"/>
      <c r="AV1843" s="153"/>
      <c r="AW1843" s="153"/>
      <c r="AX1843" s="153"/>
      <c r="AY1843" s="153"/>
      <c r="AZ1843" s="153"/>
      <c r="BA1843" s="153"/>
      <c r="BB1843" s="153"/>
      <c r="BC1843" s="153"/>
      <c r="BD1843" s="153"/>
      <c r="BE1843" s="153"/>
      <c r="BF1843" s="153"/>
      <c r="BG1843" s="223">
        <f t="shared" si="748"/>
        <v>480</v>
      </c>
      <c r="BH1843" s="224">
        <f t="shared" si="749"/>
        <v>8</v>
      </c>
      <c r="BI1843" s="225">
        <f t="shared" si="750"/>
        <v>2</v>
      </c>
      <c r="BJ1843" s="225">
        <f t="shared" si="751"/>
        <v>25</v>
      </c>
      <c r="BK1843" s="226">
        <f t="shared" si="752"/>
        <v>83.3333333333333</v>
      </c>
      <c r="BL1843" s="226">
        <f t="shared" si="753"/>
        <v>100</v>
      </c>
      <c r="BM1843" s="226">
        <f t="shared" si="754"/>
        <v>20.8333333333333</v>
      </c>
      <c r="BN1843" s="237">
        <f t="shared" si="755"/>
        <v>0</v>
      </c>
      <c r="BO1843" s="237">
        <f t="shared" si="756"/>
        <v>576</v>
      </c>
      <c r="BP1843" s="237">
        <f t="shared" si="757"/>
        <v>6</v>
      </c>
      <c r="BQ1843" s="238">
        <f t="shared" si="758"/>
        <v>432</v>
      </c>
      <c r="BR1843" s="140"/>
      <c r="BS1843" s="140"/>
      <c r="BT1843" s="140"/>
      <c r="BU1843" s="141"/>
      <c r="BV1843" s="140"/>
    </row>
    <row r="1844" s="129" customFormat="1" spans="1:74">
      <c r="A1844" s="170">
        <v>1898</v>
      </c>
      <c r="B1844" s="171">
        <v>46079</v>
      </c>
      <c r="C1844" s="153" t="s">
        <v>97</v>
      </c>
      <c r="D1844" s="130" t="str">
        <f t="shared" si="745"/>
        <v>EG</v>
      </c>
      <c r="E1844" s="172" t="s">
        <v>125</v>
      </c>
      <c r="F1844" s="172" t="s">
        <v>122</v>
      </c>
      <c r="G1844" s="173" t="s">
        <v>124</v>
      </c>
      <c r="H1844" s="173"/>
      <c r="I1844" s="173"/>
      <c r="J1844" s="105">
        <v>208583</v>
      </c>
      <c r="K1844" s="197" t="str">
        <f>VLOOKUP(J1844,'[3]Item List (3)'!A$1:B$110000,2,FALSE)</f>
        <v>WS 81108 </v>
      </c>
      <c r="L1844" s="105">
        <v>260112013</v>
      </c>
      <c r="M1844" s="198" t="str">
        <f>IF((LEFT(J1844))="2",$L$2,$J$2)</f>
        <v>OR</v>
      </c>
      <c r="N1844" s="153">
        <v>40</v>
      </c>
      <c r="O1844" s="199">
        <f t="shared" si="746"/>
        <v>90</v>
      </c>
      <c r="P1844" s="153">
        <v>1</v>
      </c>
      <c r="Q1844" s="153">
        <v>440</v>
      </c>
      <c r="R1844" s="153">
        <v>8</v>
      </c>
      <c r="S1844" s="153">
        <v>2</v>
      </c>
      <c r="T1844" s="153"/>
      <c r="U1844" s="209">
        <f t="shared" si="747"/>
        <v>442</v>
      </c>
      <c r="V1844" s="153">
        <v>360</v>
      </c>
      <c r="W1844" s="153"/>
      <c r="X1844" s="153">
        <v>90</v>
      </c>
      <c r="Y1844" s="153"/>
      <c r="Z1844" s="153"/>
      <c r="AA1844" s="153"/>
      <c r="AB1844" s="153"/>
      <c r="AC1844" s="153"/>
      <c r="AD1844" s="153"/>
      <c r="AE1844" s="153"/>
      <c r="AF1844" s="153"/>
      <c r="AG1844" s="153"/>
      <c r="AH1844" s="153"/>
      <c r="AI1844" s="153"/>
      <c r="AJ1844" s="153"/>
      <c r="AK1844" s="153"/>
      <c r="AL1844" s="153"/>
      <c r="AM1844" s="153"/>
      <c r="AN1844" s="153"/>
      <c r="AO1844" s="153"/>
      <c r="AP1844" s="153"/>
      <c r="AQ1844" s="153"/>
      <c r="AR1844" s="153">
        <v>30</v>
      </c>
      <c r="AS1844" s="153"/>
      <c r="AT1844" s="153"/>
      <c r="AU1844" s="153"/>
      <c r="AV1844" s="153"/>
      <c r="AW1844" s="153"/>
      <c r="AX1844" s="153"/>
      <c r="AY1844" s="153"/>
      <c r="AZ1844" s="153"/>
      <c r="BA1844" s="153"/>
      <c r="BB1844" s="153"/>
      <c r="BC1844" s="153"/>
      <c r="BD1844" s="153"/>
      <c r="BE1844" s="153"/>
      <c r="BF1844" s="153"/>
      <c r="BG1844" s="223">
        <f t="shared" si="748"/>
        <v>480</v>
      </c>
      <c r="BH1844" s="224">
        <f t="shared" si="749"/>
        <v>8</v>
      </c>
      <c r="BI1844" s="225">
        <f t="shared" si="750"/>
        <v>6</v>
      </c>
      <c r="BJ1844" s="225">
        <f t="shared" si="751"/>
        <v>75</v>
      </c>
      <c r="BK1844" s="226">
        <f t="shared" si="752"/>
        <v>81.8518518518518</v>
      </c>
      <c r="BL1844" s="226">
        <f t="shared" si="753"/>
        <v>97.737556561086</v>
      </c>
      <c r="BM1844" s="226">
        <f t="shared" si="754"/>
        <v>60</v>
      </c>
      <c r="BN1844" s="237">
        <f t="shared" si="755"/>
        <v>0</v>
      </c>
      <c r="BO1844" s="237">
        <f t="shared" si="756"/>
        <v>720</v>
      </c>
      <c r="BP1844" s="237">
        <f t="shared" si="757"/>
        <v>2</v>
      </c>
      <c r="BQ1844" s="238">
        <f t="shared" si="758"/>
        <v>180</v>
      </c>
      <c r="BR1844" s="140"/>
      <c r="BS1844" s="140"/>
      <c r="BT1844" s="140"/>
      <c r="BU1844" s="141"/>
      <c r="BV1844" s="140"/>
    </row>
    <row r="1845" s="129" customFormat="1" spans="1:74">
      <c r="A1845" s="170">
        <v>1899</v>
      </c>
      <c r="B1845" s="171">
        <v>46079</v>
      </c>
      <c r="C1845" s="153" t="s">
        <v>99</v>
      </c>
      <c r="D1845" s="130" t="str">
        <f t="shared" si="745"/>
        <v>EG</v>
      </c>
      <c r="E1845" s="172" t="s">
        <v>125</v>
      </c>
      <c r="F1845" s="172" t="s">
        <v>122</v>
      </c>
      <c r="G1845" s="173" t="s">
        <v>124</v>
      </c>
      <c r="H1845" s="173"/>
      <c r="I1845" s="173"/>
      <c r="J1845" s="105">
        <v>208583</v>
      </c>
      <c r="K1845" s="197" t="str">
        <f>VLOOKUP(J1845,'[3]Item List (3)'!A$1:B$110000,2,FALSE)</f>
        <v>WS 81108 </v>
      </c>
      <c r="L1845" s="105">
        <v>260112013</v>
      </c>
      <c r="M1845" s="198" t="str">
        <f>IF((LEFT(J1845))="2",$L$2,$J$2)</f>
        <v>OR</v>
      </c>
      <c r="N1845" s="153">
        <v>40</v>
      </c>
      <c r="O1845" s="199">
        <f t="shared" si="746"/>
        <v>90</v>
      </c>
      <c r="P1845" s="153">
        <v>1</v>
      </c>
      <c r="Q1845" s="153">
        <v>230</v>
      </c>
      <c r="R1845" s="153"/>
      <c r="S1845" s="153"/>
      <c r="T1845" s="153"/>
      <c r="U1845" s="209">
        <f t="shared" si="747"/>
        <v>230</v>
      </c>
      <c r="V1845" s="153">
        <v>180</v>
      </c>
      <c r="W1845" s="153"/>
      <c r="X1845" s="153"/>
      <c r="Y1845" s="153"/>
      <c r="Z1845" s="153"/>
      <c r="AA1845" s="153"/>
      <c r="AB1845" s="153"/>
      <c r="AC1845" s="153"/>
      <c r="AD1845" s="153"/>
      <c r="AE1845" s="153"/>
      <c r="AF1845" s="153"/>
      <c r="AG1845" s="153"/>
      <c r="AH1845" s="153"/>
      <c r="AI1845" s="153"/>
      <c r="AJ1845" s="153"/>
      <c r="AK1845" s="153"/>
      <c r="AL1845" s="153"/>
      <c r="AM1845" s="153"/>
      <c r="AN1845" s="153"/>
      <c r="AO1845" s="153"/>
      <c r="AP1845" s="153"/>
      <c r="AQ1845" s="153"/>
      <c r="AR1845" s="153">
        <v>300</v>
      </c>
      <c r="AS1845" s="153"/>
      <c r="AT1845" s="153"/>
      <c r="AU1845" s="153"/>
      <c r="AV1845" s="153"/>
      <c r="AW1845" s="153"/>
      <c r="AX1845" s="153"/>
      <c r="AY1845" s="153"/>
      <c r="AZ1845" s="153"/>
      <c r="BA1845" s="153"/>
      <c r="BB1845" s="153"/>
      <c r="BC1845" s="153"/>
      <c r="BD1845" s="153"/>
      <c r="BE1845" s="153"/>
      <c r="BF1845" s="153"/>
      <c r="BG1845" s="223">
        <f t="shared" si="748"/>
        <v>480</v>
      </c>
      <c r="BH1845" s="224">
        <f t="shared" si="749"/>
        <v>8</v>
      </c>
      <c r="BI1845" s="225">
        <f t="shared" si="750"/>
        <v>3</v>
      </c>
      <c r="BJ1845" s="225">
        <f t="shared" si="751"/>
        <v>37.5</v>
      </c>
      <c r="BK1845" s="226">
        <f t="shared" si="752"/>
        <v>85.1851851851852</v>
      </c>
      <c r="BL1845" s="226">
        <f t="shared" si="753"/>
        <v>100</v>
      </c>
      <c r="BM1845" s="226">
        <f t="shared" si="754"/>
        <v>31.9444444444444</v>
      </c>
      <c r="BN1845" s="237">
        <f t="shared" si="755"/>
        <v>0</v>
      </c>
      <c r="BO1845" s="237">
        <f t="shared" si="756"/>
        <v>720</v>
      </c>
      <c r="BP1845" s="237">
        <f t="shared" si="757"/>
        <v>5</v>
      </c>
      <c r="BQ1845" s="238">
        <f t="shared" si="758"/>
        <v>450</v>
      </c>
      <c r="BR1845" s="140"/>
      <c r="BS1845" s="140"/>
      <c r="BT1845" s="140"/>
      <c r="BU1845" s="141"/>
      <c r="BV1845" s="140"/>
    </row>
    <row r="1846" s="129" customFormat="1" spans="1:74">
      <c r="A1846" s="170">
        <v>1900</v>
      </c>
      <c r="B1846" s="171">
        <v>46079</v>
      </c>
      <c r="C1846" s="153" t="s">
        <v>97</v>
      </c>
      <c r="D1846" s="130" t="str">
        <f t="shared" si="745"/>
        <v>EG</v>
      </c>
      <c r="E1846" s="172" t="s">
        <v>128</v>
      </c>
      <c r="F1846" s="172" t="s">
        <v>129</v>
      </c>
      <c r="G1846" s="173" t="s">
        <v>186</v>
      </c>
      <c r="H1846" s="173"/>
      <c r="I1846" s="173"/>
      <c r="J1846" s="105">
        <v>104293</v>
      </c>
      <c r="K1846" s="197" t="str">
        <f>VLOOKUP(J1846,'[3]Item List (3)'!A$1:B$110000,2,FALSE)</f>
        <v>IR.210 YY2 </v>
      </c>
      <c r="L1846" s="105">
        <v>260205005</v>
      </c>
      <c r="M1846" s="198" t="str">
        <f>IF((LEFT(J1846))="2",$L$2,$J$2)</f>
        <v>IR</v>
      </c>
      <c r="N1846" s="153">
        <v>20</v>
      </c>
      <c r="O1846" s="199">
        <f t="shared" si="746"/>
        <v>180</v>
      </c>
      <c r="P1846" s="153">
        <v>1</v>
      </c>
      <c r="Q1846" s="153">
        <v>1411</v>
      </c>
      <c r="R1846" s="153"/>
      <c r="S1846" s="153"/>
      <c r="T1846" s="153"/>
      <c r="U1846" s="209">
        <f t="shared" si="747"/>
        <v>1411</v>
      </c>
      <c r="V1846" s="153">
        <v>480</v>
      </c>
      <c r="W1846" s="153"/>
      <c r="X1846" s="153"/>
      <c r="Y1846" s="153"/>
      <c r="Z1846" s="153"/>
      <c r="AA1846" s="153"/>
      <c r="AB1846" s="153"/>
      <c r="AC1846" s="153"/>
      <c r="AD1846" s="153"/>
      <c r="AE1846" s="153"/>
      <c r="AF1846" s="153"/>
      <c r="AG1846" s="153"/>
      <c r="AH1846" s="153"/>
      <c r="AI1846" s="153"/>
      <c r="AJ1846" s="153"/>
      <c r="AK1846" s="153"/>
      <c r="AL1846" s="153"/>
      <c r="AM1846" s="153"/>
      <c r="AN1846" s="153"/>
      <c r="AO1846" s="153"/>
      <c r="AP1846" s="153"/>
      <c r="AQ1846" s="153"/>
      <c r="AR1846" s="153"/>
      <c r="AS1846" s="153"/>
      <c r="AT1846" s="153"/>
      <c r="AU1846" s="153"/>
      <c r="AV1846" s="153"/>
      <c r="AW1846" s="153"/>
      <c r="AX1846" s="153"/>
      <c r="AY1846" s="153"/>
      <c r="AZ1846" s="153"/>
      <c r="BA1846" s="153"/>
      <c r="BB1846" s="153"/>
      <c r="BC1846" s="153"/>
      <c r="BD1846" s="153"/>
      <c r="BE1846" s="153"/>
      <c r="BF1846" s="153"/>
      <c r="BG1846" s="223">
        <f t="shared" si="748"/>
        <v>480</v>
      </c>
      <c r="BH1846" s="224">
        <f t="shared" si="749"/>
        <v>8</v>
      </c>
      <c r="BI1846" s="225">
        <f t="shared" si="750"/>
        <v>8</v>
      </c>
      <c r="BJ1846" s="225">
        <f t="shared" si="751"/>
        <v>100</v>
      </c>
      <c r="BK1846" s="226">
        <f t="shared" si="752"/>
        <v>97.9861111111111</v>
      </c>
      <c r="BL1846" s="226">
        <f t="shared" si="753"/>
        <v>100</v>
      </c>
      <c r="BM1846" s="226">
        <f t="shared" si="754"/>
        <v>97.9861111111111</v>
      </c>
      <c r="BN1846" s="237">
        <f t="shared" si="755"/>
        <v>0</v>
      </c>
      <c r="BO1846" s="237">
        <f t="shared" si="756"/>
        <v>1440</v>
      </c>
      <c r="BP1846" s="237">
        <f t="shared" si="757"/>
        <v>0</v>
      </c>
      <c r="BQ1846" s="238">
        <f t="shared" si="758"/>
        <v>0</v>
      </c>
      <c r="BR1846" s="140"/>
      <c r="BS1846" s="140"/>
      <c r="BT1846" s="140"/>
      <c r="BU1846" s="141"/>
      <c r="BV1846" s="140"/>
    </row>
    <row r="1847" s="129" customFormat="1" spans="1:74">
      <c r="A1847" s="170">
        <v>1901</v>
      </c>
      <c r="B1847" s="171">
        <v>46079</v>
      </c>
      <c r="C1847" s="153" t="s">
        <v>99</v>
      </c>
      <c r="D1847" s="130" t="str">
        <f t="shared" si="745"/>
        <v>EG</v>
      </c>
      <c r="E1847" s="172" t="s">
        <v>128</v>
      </c>
      <c r="F1847" s="172" t="s">
        <v>129</v>
      </c>
      <c r="G1847" s="173" t="s">
        <v>228</v>
      </c>
      <c r="H1847" s="173"/>
      <c r="I1847" s="173"/>
      <c r="J1847" s="105">
        <v>104293</v>
      </c>
      <c r="K1847" s="197" t="str">
        <f>VLOOKUP(J1847,'[3]Item List (3)'!A$1:B$110000,2,FALSE)</f>
        <v>IR.210 YY2 </v>
      </c>
      <c r="L1847" s="105">
        <v>260205005</v>
      </c>
      <c r="M1847" s="198" t="str">
        <f>IF((LEFT(J1847))="2",$L$2,$J$2)</f>
        <v>IR</v>
      </c>
      <c r="N1847" s="153">
        <v>20</v>
      </c>
      <c r="O1847" s="199">
        <f t="shared" si="746"/>
        <v>180</v>
      </c>
      <c r="P1847" s="153">
        <v>1</v>
      </c>
      <c r="Q1847" s="153">
        <v>1414</v>
      </c>
      <c r="R1847" s="153">
        <v>3</v>
      </c>
      <c r="S1847" s="153"/>
      <c r="T1847" s="153"/>
      <c r="U1847" s="209">
        <f t="shared" si="747"/>
        <v>1414</v>
      </c>
      <c r="V1847" s="153">
        <v>480</v>
      </c>
      <c r="W1847" s="153"/>
      <c r="X1847" s="153"/>
      <c r="Y1847" s="153"/>
      <c r="Z1847" s="153"/>
      <c r="AA1847" s="153"/>
      <c r="AB1847" s="153"/>
      <c r="AC1847" s="153"/>
      <c r="AD1847" s="153"/>
      <c r="AE1847" s="153"/>
      <c r="AF1847" s="153"/>
      <c r="AG1847" s="153"/>
      <c r="AH1847" s="153"/>
      <c r="AI1847" s="153"/>
      <c r="AJ1847" s="153"/>
      <c r="AK1847" s="153"/>
      <c r="AL1847" s="153"/>
      <c r="AM1847" s="153"/>
      <c r="AN1847" s="153"/>
      <c r="AO1847" s="153"/>
      <c r="AP1847" s="153"/>
      <c r="AQ1847" s="153"/>
      <c r="AR1847" s="153"/>
      <c r="AS1847" s="153"/>
      <c r="AT1847" s="153"/>
      <c r="AU1847" s="153"/>
      <c r="AV1847" s="153"/>
      <c r="AW1847" s="153"/>
      <c r="AX1847" s="153"/>
      <c r="AY1847" s="153"/>
      <c r="AZ1847" s="153"/>
      <c r="BA1847" s="153"/>
      <c r="BB1847" s="153"/>
      <c r="BC1847" s="153"/>
      <c r="BD1847" s="153"/>
      <c r="BE1847" s="153"/>
      <c r="BF1847" s="153"/>
      <c r="BG1847" s="223">
        <f t="shared" si="748"/>
        <v>480</v>
      </c>
      <c r="BH1847" s="224">
        <f t="shared" si="749"/>
        <v>8</v>
      </c>
      <c r="BI1847" s="225">
        <f t="shared" si="750"/>
        <v>8</v>
      </c>
      <c r="BJ1847" s="225">
        <f t="shared" si="751"/>
        <v>100</v>
      </c>
      <c r="BK1847" s="226">
        <f t="shared" si="752"/>
        <v>98.1944444444444</v>
      </c>
      <c r="BL1847" s="226">
        <f t="shared" si="753"/>
        <v>99.7878359264498</v>
      </c>
      <c r="BM1847" s="226">
        <f t="shared" si="754"/>
        <v>97.9861111111111</v>
      </c>
      <c r="BN1847" s="237">
        <f t="shared" si="755"/>
        <v>0</v>
      </c>
      <c r="BO1847" s="237">
        <f t="shared" si="756"/>
        <v>1440</v>
      </c>
      <c r="BP1847" s="237">
        <f t="shared" si="757"/>
        <v>0</v>
      </c>
      <c r="BQ1847" s="238">
        <f t="shared" si="758"/>
        <v>0</v>
      </c>
      <c r="BR1847" s="140"/>
      <c r="BS1847" s="140"/>
      <c r="BT1847" s="140"/>
      <c r="BU1847" s="141"/>
      <c r="BV1847" s="140"/>
    </row>
    <row r="1848" s="129" customFormat="1" spans="1:74">
      <c r="A1848" s="170">
        <v>1902</v>
      </c>
      <c r="B1848" s="171">
        <v>46079</v>
      </c>
      <c r="C1848" s="153" t="s">
        <v>97</v>
      </c>
      <c r="D1848" s="130" t="str">
        <f t="shared" si="745"/>
        <v>EG</v>
      </c>
      <c r="E1848" s="172" t="s">
        <v>131</v>
      </c>
      <c r="F1848" s="172" t="s">
        <v>129</v>
      </c>
      <c r="G1848" s="173" t="s">
        <v>126</v>
      </c>
      <c r="H1848" s="173"/>
      <c r="I1848" s="173"/>
      <c r="J1848" s="105">
        <v>104246</v>
      </c>
      <c r="K1848" s="197" t="str">
        <f>VLOOKUP(J1848,'[3]Item List (3)'!A$1:B$110000,2,FALSE)</f>
        <v>IN. 208</v>
      </c>
      <c r="L1848" s="105">
        <v>260129016</v>
      </c>
      <c r="M1848" s="198" t="str">
        <f>IF((LEFT(J1848))="2",$L$2,$J$2)</f>
        <v>IR</v>
      </c>
      <c r="N1848" s="153">
        <v>40</v>
      </c>
      <c r="O1848" s="199">
        <f t="shared" si="746"/>
        <v>90</v>
      </c>
      <c r="P1848" s="153">
        <v>1</v>
      </c>
      <c r="Q1848" s="153">
        <v>195</v>
      </c>
      <c r="R1848" s="153">
        <v>5</v>
      </c>
      <c r="S1848" s="153">
        <v>2</v>
      </c>
      <c r="T1848" s="153"/>
      <c r="U1848" s="209">
        <f t="shared" si="747"/>
        <v>197</v>
      </c>
      <c r="V1848" s="153">
        <v>150</v>
      </c>
      <c r="W1848" s="153"/>
      <c r="X1848" s="153">
        <v>30</v>
      </c>
      <c r="Y1848" s="153"/>
      <c r="Z1848" s="153"/>
      <c r="AA1848" s="153"/>
      <c r="AB1848" s="153"/>
      <c r="AC1848" s="153"/>
      <c r="AD1848" s="153"/>
      <c r="AE1848" s="153"/>
      <c r="AF1848" s="153"/>
      <c r="AG1848" s="153"/>
      <c r="AH1848" s="153"/>
      <c r="AI1848" s="153"/>
      <c r="AJ1848" s="153"/>
      <c r="AK1848" s="153"/>
      <c r="AL1848" s="153"/>
      <c r="AM1848" s="153"/>
      <c r="AN1848" s="153"/>
      <c r="AO1848" s="153"/>
      <c r="AP1848" s="153"/>
      <c r="AQ1848" s="153"/>
      <c r="AR1848" s="153">
        <v>300</v>
      </c>
      <c r="AS1848" s="153"/>
      <c r="AT1848" s="153"/>
      <c r="AU1848" s="153"/>
      <c r="AV1848" s="153"/>
      <c r="AW1848" s="153"/>
      <c r="AX1848" s="153"/>
      <c r="AY1848" s="153"/>
      <c r="AZ1848" s="153"/>
      <c r="BA1848" s="153"/>
      <c r="BB1848" s="153"/>
      <c r="BC1848" s="153"/>
      <c r="BD1848" s="153"/>
      <c r="BE1848" s="153"/>
      <c r="BF1848" s="153"/>
      <c r="BG1848" s="223">
        <f t="shared" si="748"/>
        <v>480</v>
      </c>
      <c r="BH1848" s="224">
        <f t="shared" si="749"/>
        <v>8</v>
      </c>
      <c r="BI1848" s="225">
        <f t="shared" si="750"/>
        <v>2.5</v>
      </c>
      <c r="BJ1848" s="225">
        <f t="shared" si="751"/>
        <v>31.25</v>
      </c>
      <c r="BK1848" s="226">
        <f t="shared" si="752"/>
        <v>87.5555555555556</v>
      </c>
      <c r="BL1848" s="226">
        <f t="shared" si="753"/>
        <v>96.4467005076142</v>
      </c>
      <c r="BM1848" s="226">
        <f t="shared" si="754"/>
        <v>26.3888888888889</v>
      </c>
      <c r="BN1848" s="237">
        <f t="shared" si="755"/>
        <v>0</v>
      </c>
      <c r="BO1848" s="237">
        <f t="shared" si="756"/>
        <v>720</v>
      </c>
      <c r="BP1848" s="237">
        <f t="shared" si="757"/>
        <v>5.5</v>
      </c>
      <c r="BQ1848" s="238">
        <f t="shared" si="758"/>
        <v>495</v>
      </c>
      <c r="BR1848" s="140"/>
      <c r="BS1848" s="140"/>
      <c r="BT1848" s="140"/>
      <c r="BU1848" s="141"/>
      <c r="BV1848" s="140"/>
    </row>
    <row r="1849" s="129" customFormat="1" spans="1:74">
      <c r="A1849" s="170">
        <v>1903</v>
      </c>
      <c r="B1849" s="171">
        <v>46079</v>
      </c>
      <c r="C1849" s="153" t="s">
        <v>99</v>
      </c>
      <c r="D1849" s="130" t="str">
        <f t="shared" si="745"/>
        <v>EG</v>
      </c>
      <c r="E1849" s="172" t="s">
        <v>131</v>
      </c>
      <c r="F1849" s="172" t="s">
        <v>129</v>
      </c>
      <c r="G1849" s="173" t="s">
        <v>186</v>
      </c>
      <c r="H1849" s="173"/>
      <c r="I1849" s="173"/>
      <c r="J1849" s="105">
        <v>104246</v>
      </c>
      <c r="K1849" s="197" t="str">
        <f>VLOOKUP(J1849,'[3]Item List (3)'!A$1:B$110000,2,FALSE)</f>
        <v>IN. 208</v>
      </c>
      <c r="L1849" s="105">
        <v>260129016</v>
      </c>
      <c r="M1849" s="198" t="str">
        <f>IF((LEFT(J1849))="2",$L$2,$J$2)</f>
        <v>IR</v>
      </c>
      <c r="N1849" s="153">
        <v>40</v>
      </c>
      <c r="O1849" s="199">
        <f t="shared" si="746"/>
        <v>90</v>
      </c>
      <c r="P1849" s="153">
        <v>1</v>
      </c>
      <c r="Q1849" s="153">
        <v>169</v>
      </c>
      <c r="R1849" s="153"/>
      <c r="S1849" s="153"/>
      <c r="T1849" s="153"/>
      <c r="U1849" s="209">
        <f t="shared" si="747"/>
        <v>169</v>
      </c>
      <c r="V1849" s="153">
        <v>120</v>
      </c>
      <c r="W1849" s="153"/>
      <c r="X1849" s="153"/>
      <c r="Y1849" s="153"/>
      <c r="Z1849" s="153"/>
      <c r="AA1849" s="153"/>
      <c r="AB1849" s="153"/>
      <c r="AC1849" s="153"/>
      <c r="AD1849" s="153"/>
      <c r="AE1849" s="153"/>
      <c r="AF1849" s="153"/>
      <c r="AG1849" s="153"/>
      <c r="AH1849" s="153"/>
      <c r="AI1849" s="153"/>
      <c r="AJ1849" s="153"/>
      <c r="AK1849" s="153"/>
      <c r="AL1849" s="153"/>
      <c r="AM1849" s="153"/>
      <c r="AN1849" s="153"/>
      <c r="AO1849" s="153"/>
      <c r="AP1849" s="153"/>
      <c r="AQ1849" s="153"/>
      <c r="AR1849" s="153">
        <v>360</v>
      </c>
      <c r="AS1849" s="153"/>
      <c r="AT1849" s="153"/>
      <c r="AU1849" s="153"/>
      <c r="AV1849" s="153"/>
      <c r="AW1849" s="153"/>
      <c r="AX1849" s="153"/>
      <c r="AY1849" s="153"/>
      <c r="AZ1849" s="153"/>
      <c r="BA1849" s="153"/>
      <c r="BB1849" s="153"/>
      <c r="BC1849" s="153"/>
      <c r="BD1849" s="153"/>
      <c r="BE1849" s="153"/>
      <c r="BF1849" s="153"/>
      <c r="BG1849" s="223">
        <f t="shared" si="748"/>
        <v>480</v>
      </c>
      <c r="BH1849" s="224">
        <f t="shared" si="749"/>
        <v>8</v>
      </c>
      <c r="BI1849" s="225">
        <f t="shared" si="750"/>
        <v>2</v>
      </c>
      <c r="BJ1849" s="225">
        <f t="shared" si="751"/>
        <v>25</v>
      </c>
      <c r="BK1849" s="226">
        <f t="shared" si="752"/>
        <v>93.8888888888889</v>
      </c>
      <c r="BL1849" s="226">
        <f t="shared" si="753"/>
        <v>100</v>
      </c>
      <c r="BM1849" s="226">
        <f t="shared" si="754"/>
        <v>23.4722222222222</v>
      </c>
      <c r="BN1849" s="237">
        <f t="shared" si="755"/>
        <v>0</v>
      </c>
      <c r="BO1849" s="237">
        <f t="shared" si="756"/>
        <v>720</v>
      </c>
      <c r="BP1849" s="237">
        <f t="shared" si="757"/>
        <v>6</v>
      </c>
      <c r="BQ1849" s="238">
        <f t="shared" si="758"/>
        <v>540</v>
      </c>
      <c r="BR1849" s="140"/>
      <c r="BS1849" s="140"/>
      <c r="BT1849" s="140"/>
      <c r="BU1849" s="141"/>
      <c r="BV1849" s="140"/>
    </row>
    <row r="1850" s="129" customFormat="1" spans="1:74">
      <c r="A1850" s="170">
        <v>1904</v>
      </c>
      <c r="B1850" s="171">
        <v>46079</v>
      </c>
      <c r="C1850" s="153" t="s">
        <v>97</v>
      </c>
      <c r="D1850" s="130" t="str">
        <f t="shared" si="745"/>
        <v>IG</v>
      </c>
      <c r="E1850" s="172" t="s">
        <v>132</v>
      </c>
      <c r="F1850" s="172" t="s">
        <v>134</v>
      </c>
      <c r="G1850" s="173" t="s">
        <v>148</v>
      </c>
      <c r="H1850" s="173"/>
      <c r="I1850" s="173"/>
      <c r="J1850" s="105">
        <v>100299.14</v>
      </c>
      <c r="K1850" s="197" t="str">
        <f>VLOOKUP(J1850,'[3]Item List (3)'!A$1:B$110000,2,FALSE)</f>
        <v>IR. 9913 C</v>
      </c>
      <c r="L1850" s="105">
        <v>260205009</v>
      </c>
      <c r="M1850" s="198" t="str">
        <f>IF((LEFT(J1850))="2",$L$2,$J$2)</f>
        <v>IR</v>
      </c>
      <c r="N1850" s="153">
        <v>23</v>
      </c>
      <c r="O1850" s="199">
        <f t="shared" si="746"/>
        <v>156.521739130435</v>
      </c>
      <c r="P1850" s="153">
        <v>1</v>
      </c>
      <c r="Q1850" s="153">
        <v>1044</v>
      </c>
      <c r="R1850" s="153">
        <v>21</v>
      </c>
      <c r="S1850" s="153">
        <v>85</v>
      </c>
      <c r="T1850" s="153"/>
      <c r="U1850" s="209">
        <f t="shared" si="747"/>
        <v>1129</v>
      </c>
      <c r="V1850" s="153">
        <v>430</v>
      </c>
      <c r="W1850" s="153"/>
      <c r="X1850" s="153">
        <v>30</v>
      </c>
      <c r="Y1850" s="153"/>
      <c r="Z1850" s="153"/>
      <c r="AA1850" s="153"/>
      <c r="AB1850" s="153"/>
      <c r="AC1850" s="153"/>
      <c r="AD1850" s="153"/>
      <c r="AE1850" s="153"/>
      <c r="AF1850" s="153"/>
      <c r="AG1850" s="153"/>
      <c r="AH1850" s="153"/>
      <c r="AI1850" s="153"/>
      <c r="AJ1850" s="153"/>
      <c r="AK1850" s="153"/>
      <c r="AL1850" s="153"/>
      <c r="AM1850" s="153"/>
      <c r="AN1850" s="153"/>
      <c r="AO1850" s="153"/>
      <c r="AP1850" s="153">
        <v>20</v>
      </c>
      <c r="AQ1850" s="153"/>
      <c r="AR1850" s="153"/>
      <c r="AS1850" s="153"/>
      <c r="AT1850" s="153"/>
      <c r="AU1850" s="153"/>
      <c r="AV1850" s="153"/>
      <c r="AW1850" s="153"/>
      <c r="AX1850" s="153"/>
      <c r="AY1850" s="153"/>
      <c r="AZ1850" s="153"/>
      <c r="BA1850" s="153"/>
      <c r="BB1850" s="153"/>
      <c r="BC1850" s="153"/>
      <c r="BD1850" s="153"/>
      <c r="BE1850" s="153"/>
      <c r="BF1850" s="153"/>
      <c r="BG1850" s="223">
        <f t="shared" si="748"/>
        <v>480</v>
      </c>
      <c r="BH1850" s="224">
        <f t="shared" si="749"/>
        <v>8</v>
      </c>
      <c r="BI1850" s="225">
        <f t="shared" si="750"/>
        <v>7.16666666666667</v>
      </c>
      <c r="BJ1850" s="225">
        <f t="shared" si="751"/>
        <v>89.5833333333333</v>
      </c>
      <c r="BK1850" s="226">
        <f t="shared" si="752"/>
        <v>100.647286821705</v>
      </c>
      <c r="BL1850" s="226">
        <f t="shared" si="753"/>
        <v>90.6111603188663</v>
      </c>
      <c r="BM1850" s="226">
        <f t="shared" si="754"/>
        <v>81.6979166666667</v>
      </c>
      <c r="BN1850" s="237">
        <f t="shared" si="755"/>
        <v>0.333333333333333</v>
      </c>
      <c r="BO1850" s="237">
        <f t="shared" si="756"/>
        <v>1200</v>
      </c>
      <c r="BP1850" s="237">
        <f t="shared" si="757"/>
        <v>0.5</v>
      </c>
      <c r="BQ1850" s="238">
        <f t="shared" si="758"/>
        <v>78.2608695652174</v>
      </c>
      <c r="BR1850" s="140">
        <v>1</v>
      </c>
      <c r="BS1850" s="140"/>
      <c r="BT1850" s="140">
        <v>1</v>
      </c>
      <c r="BU1850" s="141">
        <v>1</v>
      </c>
      <c r="BV1850" s="140"/>
    </row>
    <row r="1851" s="129" customFormat="1" spans="1:74">
      <c r="A1851" s="170">
        <v>1905</v>
      </c>
      <c r="B1851" s="171">
        <v>46079</v>
      </c>
      <c r="C1851" s="153" t="s">
        <v>99</v>
      </c>
      <c r="D1851" s="130" t="str">
        <f t="shared" si="745"/>
        <v>IG</v>
      </c>
      <c r="E1851" s="172" t="s">
        <v>132</v>
      </c>
      <c r="F1851" s="172" t="s">
        <v>134</v>
      </c>
      <c r="G1851" s="173" t="s">
        <v>130</v>
      </c>
      <c r="H1851" s="173"/>
      <c r="I1851" s="173"/>
      <c r="J1851" s="105">
        <v>100299.14</v>
      </c>
      <c r="K1851" s="197" t="str">
        <f>VLOOKUP(J1851,'[3]Item List (3)'!A$1:B$110000,2,FALSE)</f>
        <v>IR. 9913 C</v>
      </c>
      <c r="L1851" s="105">
        <v>260205009</v>
      </c>
      <c r="M1851" s="198" t="str">
        <f>IF((LEFT(J1851))="2",$L$2,$J$2)</f>
        <v>IR</v>
      </c>
      <c r="N1851" s="153">
        <v>23</v>
      </c>
      <c r="O1851" s="199">
        <f t="shared" si="746"/>
        <v>156.521739130435</v>
      </c>
      <c r="P1851" s="153">
        <v>1</v>
      </c>
      <c r="Q1851" s="153">
        <v>1050</v>
      </c>
      <c r="R1851" s="153">
        <v>22</v>
      </c>
      <c r="S1851" s="153">
        <v>44</v>
      </c>
      <c r="T1851" s="153"/>
      <c r="U1851" s="209">
        <f t="shared" si="747"/>
        <v>1094</v>
      </c>
      <c r="V1851" s="153">
        <v>455</v>
      </c>
      <c r="W1851" s="153"/>
      <c r="X1851" s="153"/>
      <c r="Y1851" s="153"/>
      <c r="Z1851" s="153"/>
      <c r="AA1851" s="153"/>
      <c r="AB1851" s="153"/>
      <c r="AC1851" s="153"/>
      <c r="AD1851" s="153"/>
      <c r="AE1851" s="153">
        <v>5</v>
      </c>
      <c r="AF1851" s="153"/>
      <c r="AG1851" s="153"/>
      <c r="AH1851" s="153"/>
      <c r="AI1851" s="153"/>
      <c r="AJ1851" s="153"/>
      <c r="AK1851" s="153"/>
      <c r="AL1851" s="153"/>
      <c r="AM1851" s="153"/>
      <c r="AN1851" s="153"/>
      <c r="AO1851" s="153"/>
      <c r="AP1851" s="153">
        <v>20</v>
      </c>
      <c r="AQ1851" s="153"/>
      <c r="AR1851" s="153"/>
      <c r="AS1851" s="153"/>
      <c r="AT1851" s="153"/>
      <c r="AU1851" s="153"/>
      <c r="AV1851" s="153"/>
      <c r="AW1851" s="153"/>
      <c r="AX1851" s="153"/>
      <c r="AY1851" s="153"/>
      <c r="AZ1851" s="153"/>
      <c r="BA1851" s="153"/>
      <c r="BB1851" s="153"/>
      <c r="BC1851" s="153"/>
      <c r="BD1851" s="153"/>
      <c r="BE1851" s="153"/>
      <c r="BF1851" s="153"/>
      <c r="BG1851" s="223">
        <f t="shared" si="748"/>
        <v>480</v>
      </c>
      <c r="BH1851" s="224">
        <f t="shared" si="749"/>
        <v>8</v>
      </c>
      <c r="BI1851" s="225">
        <f t="shared" si="750"/>
        <v>7.58333333333333</v>
      </c>
      <c r="BJ1851" s="225">
        <f t="shared" si="751"/>
        <v>94.7916666666667</v>
      </c>
      <c r="BK1851" s="226">
        <f t="shared" si="752"/>
        <v>92.1684981684982</v>
      </c>
      <c r="BL1851" s="226">
        <f t="shared" si="753"/>
        <v>93.9670932358318</v>
      </c>
      <c r="BM1851" s="226">
        <f t="shared" si="754"/>
        <v>82.0972222222222</v>
      </c>
      <c r="BN1851" s="237">
        <f t="shared" si="755"/>
        <v>0.333333333333333</v>
      </c>
      <c r="BO1851" s="237">
        <f t="shared" si="756"/>
        <v>1200</v>
      </c>
      <c r="BP1851" s="237">
        <f t="shared" si="757"/>
        <v>0.0833333333333334</v>
      </c>
      <c r="BQ1851" s="238">
        <f t="shared" si="758"/>
        <v>13.0434782608696</v>
      </c>
      <c r="BR1851" s="140">
        <v>1</v>
      </c>
      <c r="BS1851" s="140"/>
      <c r="BT1851" s="140"/>
      <c r="BU1851" s="141"/>
      <c r="BV1851" s="140"/>
    </row>
    <row r="1852" s="129" customFormat="1" spans="1:74">
      <c r="A1852" s="170">
        <v>1906</v>
      </c>
      <c r="B1852" s="171">
        <v>46079</v>
      </c>
      <c r="C1852" s="153" t="s">
        <v>97</v>
      </c>
      <c r="D1852" s="130" t="str">
        <f t="shared" si="745"/>
        <v>IG</v>
      </c>
      <c r="E1852" s="172" t="s">
        <v>133</v>
      </c>
      <c r="F1852" s="172" t="s">
        <v>134</v>
      </c>
      <c r="G1852" s="173" t="s">
        <v>145</v>
      </c>
      <c r="H1852" s="173"/>
      <c r="I1852" s="173"/>
      <c r="J1852" s="105">
        <v>104306.01</v>
      </c>
      <c r="K1852" s="197" t="str">
        <f>VLOOKUP(J1852,'[3]Item List (3)'!A$1:B$110000,2,FALSE)</f>
        <v>NA/RNA.IR 4906</v>
      </c>
      <c r="L1852" s="105">
        <v>251009001</v>
      </c>
      <c r="M1852" s="198" t="str">
        <f>IF((LEFT(J1852))="2",$L$2,$J$2)</f>
        <v>IR</v>
      </c>
      <c r="N1852" s="153">
        <v>50</v>
      </c>
      <c r="O1852" s="199">
        <f t="shared" si="746"/>
        <v>72</v>
      </c>
      <c r="P1852" s="153">
        <v>1</v>
      </c>
      <c r="Q1852" s="153">
        <v>77</v>
      </c>
      <c r="R1852" s="153">
        <v>72</v>
      </c>
      <c r="S1852" s="153">
        <v>32</v>
      </c>
      <c r="T1852" s="153"/>
      <c r="U1852" s="209">
        <f t="shared" si="747"/>
        <v>109</v>
      </c>
      <c r="V1852" s="153">
        <v>60</v>
      </c>
      <c r="W1852" s="153">
        <v>270</v>
      </c>
      <c r="X1852" s="153"/>
      <c r="Y1852" s="153">
        <v>150</v>
      </c>
      <c r="Z1852" s="153"/>
      <c r="AA1852" s="153"/>
      <c r="AB1852" s="153"/>
      <c r="AC1852" s="153"/>
      <c r="AD1852" s="153"/>
      <c r="AE1852" s="153"/>
      <c r="AF1852" s="153"/>
      <c r="AG1852" s="153"/>
      <c r="AH1852" s="153"/>
      <c r="AI1852" s="153"/>
      <c r="AJ1852" s="153"/>
      <c r="AK1852" s="153"/>
      <c r="AL1852" s="153"/>
      <c r="AM1852" s="153"/>
      <c r="AN1852" s="153"/>
      <c r="AO1852" s="153"/>
      <c r="AP1852" s="153"/>
      <c r="AQ1852" s="153"/>
      <c r="AR1852" s="153"/>
      <c r="AS1852" s="153"/>
      <c r="AT1852" s="153"/>
      <c r="AU1852" s="153"/>
      <c r="AV1852" s="153"/>
      <c r="AW1852" s="153"/>
      <c r="AX1852" s="153"/>
      <c r="AY1852" s="153"/>
      <c r="AZ1852" s="153"/>
      <c r="BA1852" s="153"/>
      <c r="BB1852" s="153"/>
      <c r="BC1852" s="153"/>
      <c r="BD1852" s="153"/>
      <c r="BE1852" s="153"/>
      <c r="BF1852" s="153"/>
      <c r="BG1852" s="223">
        <f t="shared" si="748"/>
        <v>480</v>
      </c>
      <c r="BH1852" s="224">
        <f t="shared" si="749"/>
        <v>8</v>
      </c>
      <c r="BI1852" s="225">
        <f t="shared" si="750"/>
        <v>1</v>
      </c>
      <c r="BJ1852" s="225">
        <f t="shared" si="751"/>
        <v>12.5</v>
      </c>
      <c r="BK1852" s="226">
        <f t="shared" si="752"/>
        <v>151.388888888889</v>
      </c>
      <c r="BL1852" s="226">
        <f t="shared" si="753"/>
        <v>4.58715596330275</v>
      </c>
      <c r="BM1852" s="226">
        <f t="shared" si="754"/>
        <v>0.868055555555555</v>
      </c>
      <c r="BN1852" s="237">
        <f t="shared" si="755"/>
        <v>4.5</v>
      </c>
      <c r="BO1852" s="237">
        <f t="shared" si="756"/>
        <v>252</v>
      </c>
      <c r="BP1852" s="237">
        <f t="shared" si="757"/>
        <v>2.5</v>
      </c>
      <c r="BQ1852" s="238">
        <f t="shared" si="758"/>
        <v>180</v>
      </c>
      <c r="BR1852" s="140"/>
      <c r="BS1852" s="140"/>
      <c r="BT1852" s="140"/>
      <c r="BU1852" s="141"/>
      <c r="BV1852" s="140"/>
    </row>
    <row r="1853" s="129" customFormat="1" spans="1:74">
      <c r="A1853" s="170">
        <v>1907</v>
      </c>
      <c r="B1853" s="171">
        <v>46079</v>
      </c>
      <c r="C1853" s="153" t="s">
        <v>99</v>
      </c>
      <c r="D1853" s="130" t="str">
        <f t="shared" si="745"/>
        <v>IG</v>
      </c>
      <c r="E1853" s="172" t="s">
        <v>133</v>
      </c>
      <c r="F1853" s="172" t="s">
        <v>134</v>
      </c>
      <c r="G1853" s="173" t="s">
        <v>136</v>
      </c>
      <c r="H1853" s="173"/>
      <c r="I1853" s="173"/>
      <c r="J1853" s="105">
        <v>104306.01</v>
      </c>
      <c r="K1853" s="197" t="str">
        <f>VLOOKUP(J1853,'[3]Item List (3)'!A$1:B$110000,2,FALSE)</f>
        <v>NA/RNA.IR 4906</v>
      </c>
      <c r="L1853" s="105">
        <v>251009001</v>
      </c>
      <c r="M1853" s="198" t="str">
        <f>IF((LEFT(J1853))="2",$L$2,$J$2)</f>
        <v>IR</v>
      </c>
      <c r="N1853" s="153">
        <v>50</v>
      </c>
      <c r="O1853" s="199">
        <f t="shared" si="746"/>
        <v>72</v>
      </c>
      <c r="P1853" s="153">
        <v>1</v>
      </c>
      <c r="Q1853" s="153">
        <v>18</v>
      </c>
      <c r="R1853" s="153">
        <v>19</v>
      </c>
      <c r="S1853" s="153">
        <v>11</v>
      </c>
      <c r="T1853" s="153"/>
      <c r="U1853" s="209">
        <f t="shared" si="747"/>
        <v>29</v>
      </c>
      <c r="V1853" s="153">
        <v>40</v>
      </c>
      <c r="W1853" s="153"/>
      <c r="X1853" s="153">
        <v>150</v>
      </c>
      <c r="Y1853" s="153">
        <v>110</v>
      </c>
      <c r="Z1853" s="153"/>
      <c r="AA1853" s="153"/>
      <c r="AB1853" s="153"/>
      <c r="AC1853" s="153"/>
      <c r="AD1853" s="153"/>
      <c r="AE1853" s="153"/>
      <c r="AF1853" s="153"/>
      <c r="AG1853" s="153"/>
      <c r="AH1853" s="153"/>
      <c r="AI1853" s="153"/>
      <c r="AJ1853" s="153"/>
      <c r="AK1853" s="153"/>
      <c r="AL1853" s="153"/>
      <c r="AM1853" s="153"/>
      <c r="AN1853" s="153"/>
      <c r="AO1853" s="153"/>
      <c r="AP1853" s="153"/>
      <c r="AQ1853" s="153"/>
      <c r="AR1853" s="153"/>
      <c r="AS1853" s="153"/>
      <c r="AT1853" s="153"/>
      <c r="AU1853" s="153"/>
      <c r="AV1853" s="153"/>
      <c r="AW1853" s="153"/>
      <c r="AX1853" s="153"/>
      <c r="AY1853" s="153"/>
      <c r="AZ1853" s="153"/>
      <c r="BA1853" s="153"/>
      <c r="BB1853" s="153"/>
      <c r="BC1853" s="153"/>
      <c r="BD1853" s="153"/>
      <c r="BE1853" s="153"/>
      <c r="BF1853" s="153"/>
      <c r="BG1853" s="223">
        <f t="shared" si="748"/>
        <v>300</v>
      </c>
      <c r="BH1853" s="224">
        <f t="shared" si="749"/>
        <v>5</v>
      </c>
      <c r="BI1853" s="225">
        <f t="shared" si="750"/>
        <v>0.666666666666667</v>
      </c>
      <c r="BJ1853" s="225">
        <f t="shared" si="751"/>
        <v>13.3333333333333</v>
      </c>
      <c r="BK1853" s="226">
        <f t="shared" si="752"/>
        <v>60.4166666666666</v>
      </c>
      <c r="BL1853" s="226">
        <f t="shared" si="753"/>
        <v>-3.44827586206897</v>
      </c>
      <c r="BM1853" s="226">
        <f t="shared" si="754"/>
        <v>-0.277777777777778</v>
      </c>
      <c r="BN1853" s="237">
        <f t="shared" si="755"/>
        <v>0</v>
      </c>
      <c r="BO1853" s="237">
        <f t="shared" si="756"/>
        <v>360</v>
      </c>
      <c r="BP1853" s="237">
        <f t="shared" si="757"/>
        <v>4.33333333333333</v>
      </c>
      <c r="BQ1853" s="238">
        <f t="shared" si="758"/>
        <v>312</v>
      </c>
      <c r="BR1853" s="140"/>
      <c r="BS1853" s="140"/>
      <c r="BT1853" s="140"/>
      <c r="BU1853" s="141"/>
      <c r="BV1853" s="140"/>
    </row>
    <row r="1854" s="129" customFormat="1" spans="1:74">
      <c r="A1854" s="170">
        <v>1908</v>
      </c>
      <c r="B1854" s="171">
        <v>46079</v>
      </c>
      <c r="C1854" s="153" t="s">
        <v>99</v>
      </c>
      <c r="D1854" s="130" t="str">
        <f t="shared" si="745"/>
        <v>IG</v>
      </c>
      <c r="E1854" s="172" t="s">
        <v>133</v>
      </c>
      <c r="F1854" s="172" t="s">
        <v>229</v>
      </c>
      <c r="G1854" s="173" t="s">
        <v>136</v>
      </c>
      <c r="H1854" s="173"/>
      <c r="I1854" s="173"/>
      <c r="J1854" s="105">
        <v>104306.01</v>
      </c>
      <c r="K1854" s="197" t="str">
        <f>VLOOKUP(J1854,'[3]Item List (3)'!A$1:B$110000,2,FALSE)</f>
        <v>NA/RNA.IR 4906</v>
      </c>
      <c r="L1854" s="105">
        <v>251009001</v>
      </c>
      <c r="M1854" s="198" t="str">
        <f>IF((LEFT(J1854))="2",$L$2,$J$2)</f>
        <v>IR</v>
      </c>
      <c r="N1854" s="153">
        <v>45</v>
      </c>
      <c r="O1854" s="199">
        <f t="shared" si="746"/>
        <v>80</v>
      </c>
      <c r="P1854" s="153">
        <v>1</v>
      </c>
      <c r="Q1854" s="153">
        <v>200</v>
      </c>
      <c r="R1854" s="153"/>
      <c r="S1854" s="153"/>
      <c r="T1854" s="153"/>
      <c r="U1854" s="209">
        <f t="shared" si="747"/>
        <v>200</v>
      </c>
      <c r="V1854" s="153">
        <v>180</v>
      </c>
      <c r="W1854" s="153"/>
      <c r="X1854" s="153"/>
      <c r="Y1854" s="153"/>
      <c r="Z1854" s="153"/>
      <c r="AA1854" s="153"/>
      <c r="AB1854" s="153"/>
      <c r="AC1854" s="153"/>
      <c r="AD1854" s="153"/>
      <c r="AE1854" s="153"/>
      <c r="AF1854" s="153"/>
      <c r="AG1854" s="153"/>
      <c r="AH1854" s="153"/>
      <c r="AI1854" s="153"/>
      <c r="AJ1854" s="153"/>
      <c r="AK1854" s="153"/>
      <c r="AL1854" s="153"/>
      <c r="AM1854" s="153"/>
      <c r="AN1854" s="153"/>
      <c r="AO1854" s="153"/>
      <c r="AP1854" s="153"/>
      <c r="AQ1854" s="153"/>
      <c r="AR1854" s="153"/>
      <c r="AS1854" s="153"/>
      <c r="AT1854" s="153"/>
      <c r="AU1854" s="153"/>
      <c r="AV1854" s="153"/>
      <c r="AW1854" s="153"/>
      <c r="AX1854" s="153"/>
      <c r="AY1854" s="153"/>
      <c r="AZ1854" s="153"/>
      <c r="BA1854" s="153"/>
      <c r="BB1854" s="153"/>
      <c r="BC1854" s="153"/>
      <c r="BD1854" s="153"/>
      <c r="BE1854" s="153"/>
      <c r="BF1854" s="153"/>
      <c r="BG1854" s="223">
        <f t="shared" si="748"/>
        <v>180</v>
      </c>
      <c r="BH1854" s="224">
        <f t="shared" si="749"/>
        <v>3</v>
      </c>
      <c r="BI1854" s="225">
        <f t="shared" si="750"/>
        <v>3</v>
      </c>
      <c r="BJ1854" s="225">
        <f t="shared" si="751"/>
        <v>100</v>
      </c>
      <c r="BK1854" s="226">
        <f t="shared" si="752"/>
        <v>83.3333333333333</v>
      </c>
      <c r="BL1854" s="226">
        <f t="shared" si="753"/>
        <v>100</v>
      </c>
      <c r="BM1854" s="226">
        <f t="shared" si="754"/>
        <v>83.3333333333333</v>
      </c>
      <c r="BN1854" s="237">
        <f t="shared" si="755"/>
        <v>0</v>
      </c>
      <c r="BO1854" s="237">
        <f t="shared" si="756"/>
        <v>240</v>
      </c>
      <c r="BP1854" s="237">
        <f t="shared" si="757"/>
        <v>0</v>
      </c>
      <c r="BQ1854" s="238">
        <f t="shared" si="758"/>
        <v>0</v>
      </c>
      <c r="BR1854" s="140"/>
      <c r="BS1854" s="140"/>
      <c r="BT1854" s="140"/>
      <c r="BU1854" s="141"/>
      <c r="BV1854" s="140"/>
    </row>
    <row r="1855" s="129" customFormat="1" spans="1:74">
      <c r="A1855" s="170">
        <v>1909</v>
      </c>
      <c r="B1855" s="171">
        <v>46079</v>
      </c>
      <c r="C1855" s="153" t="s">
        <v>97</v>
      </c>
      <c r="D1855" s="130" t="str">
        <f t="shared" si="745"/>
        <v>IG</v>
      </c>
      <c r="E1855" s="172" t="s">
        <v>137</v>
      </c>
      <c r="F1855" s="172" t="s">
        <v>134</v>
      </c>
      <c r="G1855" s="173" t="s">
        <v>162</v>
      </c>
      <c r="H1855" s="173"/>
      <c r="I1855" s="173"/>
      <c r="J1855" s="105">
        <v>104609.02</v>
      </c>
      <c r="K1855" s="197" t="str">
        <f>VLOOKUP(J1855,'[3]Item List (3)'!A$1:B$110000,2,FALSE)</f>
        <v>N.IR 311</v>
      </c>
      <c r="L1855" s="105">
        <v>260129009</v>
      </c>
      <c r="M1855" s="198" t="str">
        <f>IF((LEFT(J1855))="2",$L$2,$J$2)</f>
        <v>IR</v>
      </c>
      <c r="N1855" s="153">
        <v>45</v>
      </c>
      <c r="O1855" s="199">
        <f t="shared" si="746"/>
        <v>80</v>
      </c>
      <c r="P1855" s="153">
        <v>1</v>
      </c>
      <c r="Q1855" s="153">
        <v>69</v>
      </c>
      <c r="R1855" s="153">
        <v>4</v>
      </c>
      <c r="S1855" s="153">
        <v>2</v>
      </c>
      <c r="T1855" s="153"/>
      <c r="U1855" s="209">
        <f t="shared" si="747"/>
        <v>71</v>
      </c>
      <c r="V1855" s="153">
        <v>105</v>
      </c>
      <c r="W1855" s="153"/>
      <c r="X1855" s="153"/>
      <c r="Y1855" s="153"/>
      <c r="Z1855" s="153"/>
      <c r="AA1855" s="153"/>
      <c r="AB1855" s="153"/>
      <c r="AC1855" s="153"/>
      <c r="AD1855" s="153"/>
      <c r="AE1855" s="153">
        <v>5</v>
      </c>
      <c r="AF1855" s="153"/>
      <c r="AG1855" s="153"/>
      <c r="AH1855" s="153"/>
      <c r="AI1855" s="153"/>
      <c r="AJ1855" s="153"/>
      <c r="AK1855" s="153"/>
      <c r="AL1855" s="153"/>
      <c r="AM1855" s="153"/>
      <c r="AN1855" s="153"/>
      <c r="AO1855" s="153"/>
      <c r="AP1855" s="153">
        <v>10</v>
      </c>
      <c r="AQ1855" s="153"/>
      <c r="AR1855" s="153">
        <v>360</v>
      </c>
      <c r="AS1855" s="153"/>
      <c r="AT1855" s="153"/>
      <c r="AU1855" s="153"/>
      <c r="AV1855" s="153"/>
      <c r="AW1855" s="153"/>
      <c r="AX1855" s="153"/>
      <c r="AY1855" s="153"/>
      <c r="AZ1855" s="153"/>
      <c r="BA1855" s="153"/>
      <c r="BB1855" s="153"/>
      <c r="BC1855" s="153"/>
      <c r="BD1855" s="153"/>
      <c r="BE1855" s="153"/>
      <c r="BF1855" s="153"/>
      <c r="BG1855" s="223">
        <f t="shared" si="748"/>
        <v>480</v>
      </c>
      <c r="BH1855" s="224">
        <f t="shared" si="749"/>
        <v>8</v>
      </c>
      <c r="BI1855" s="225">
        <f t="shared" si="750"/>
        <v>1.75</v>
      </c>
      <c r="BJ1855" s="225">
        <f t="shared" si="751"/>
        <v>21.875</v>
      </c>
      <c r="BK1855" s="226">
        <f t="shared" si="752"/>
        <v>50.7142857142857</v>
      </c>
      <c r="BL1855" s="226">
        <f t="shared" si="753"/>
        <v>91.5492957746479</v>
      </c>
      <c r="BM1855" s="226">
        <f t="shared" si="754"/>
        <v>10.15625</v>
      </c>
      <c r="BN1855" s="237">
        <f t="shared" si="755"/>
        <v>0.166666666666667</v>
      </c>
      <c r="BO1855" s="237">
        <f t="shared" si="756"/>
        <v>626.666666666667</v>
      </c>
      <c r="BP1855" s="237">
        <f t="shared" si="757"/>
        <v>6.08333333333333</v>
      </c>
      <c r="BQ1855" s="238">
        <f t="shared" si="758"/>
        <v>486.666666666667</v>
      </c>
      <c r="BR1855" s="140"/>
      <c r="BS1855" s="140"/>
      <c r="BT1855" s="140"/>
      <c r="BU1855" s="141"/>
      <c r="BV1855" s="140"/>
    </row>
    <row r="1856" s="129" customFormat="1" spans="1:74">
      <c r="A1856" s="170">
        <v>1910</v>
      </c>
      <c r="B1856" s="171">
        <v>46079</v>
      </c>
      <c r="C1856" s="153" t="s">
        <v>99</v>
      </c>
      <c r="D1856" s="130" t="str">
        <f t="shared" si="745"/>
        <v>IG</v>
      </c>
      <c r="E1856" s="172" t="s">
        <v>137</v>
      </c>
      <c r="F1856" s="172"/>
      <c r="G1856" s="173"/>
      <c r="H1856" s="173"/>
      <c r="I1856" s="173"/>
      <c r="J1856" s="105"/>
      <c r="K1856" s="197" t="e">
        <f>VLOOKUP(J1856,'[3]Item List (3)'!A$1:B$110000,2,FALSE)</f>
        <v>#N/A</v>
      </c>
      <c r="L1856" s="105"/>
      <c r="M1856" s="198" t="str">
        <f>IF((LEFT(J1856))="2",$L$2,$J$2)</f>
        <v>IR</v>
      </c>
      <c r="N1856" s="153"/>
      <c r="O1856" s="199" t="str">
        <f t="shared" si="746"/>
        <v/>
      </c>
      <c r="P1856" s="153"/>
      <c r="Q1856" s="153"/>
      <c r="R1856" s="153"/>
      <c r="S1856" s="153"/>
      <c r="T1856" s="153"/>
      <c r="U1856" s="209">
        <f t="shared" si="747"/>
        <v>0</v>
      </c>
      <c r="V1856" s="153"/>
      <c r="W1856" s="153"/>
      <c r="X1856" s="153"/>
      <c r="Y1856" s="153"/>
      <c r="Z1856" s="153"/>
      <c r="AA1856" s="153"/>
      <c r="AB1856" s="153"/>
      <c r="AC1856" s="153"/>
      <c r="AD1856" s="153"/>
      <c r="AE1856" s="153"/>
      <c r="AF1856" s="153"/>
      <c r="AG1856" s="153"/>
      <c r="AH1856" s="153"/>
      <c r="AI1856" s="153"/>
      <c r="AJ1856" s="153"/>
      <c r="AK1856" s="153"/>
      <c r="AL1856" s="153"/>
      <c r="AM1856" s="153"/>
      <c r="AN1856" s="153"/>
      <c r="AO1856" s="153"/>
      <c r="AP1856" s="153"/>
      <c r="AQ1856" s="153"/>
      <c r="AR1856" s="153">
        <v>480</v>
      </c>
      <c r="AS1856" s="153"/>
      <c r="AT1856" s="153"/>
      <c r="AU1856" s="153"/>
      <c r="AV1856" s="153"/>
      <c r="AW1856" s="153"/>
      <c r="AX1856" s="153"/>
      <c r="AY1856" s="153"/>
      <c r="AZ1856" s="153"/>
      <c r="BA1856" s="153"/>
      <c r="BB1856" s="153"/>
      <c r="BC1856" s="153"/>
      <c r="BD1856" s="153"/>
      <c r="BE1856" s="153"/>
      <c r="BF1856" s="153"/>
      <c r="BG1856" s="223">
        <f t="shared" si="748"/>
        <v>480</v>
      </c>
      <c r="BH1856" s="224">
        <f t="shared" si="749"/>
        <v>8</v>
      </c>
      <c r="BI1856" s="225">
        <f t="shared" si="750"/>
        <v>0</v>
      </c>
      <c r="BJ1856" s="225">
        <f t="shared" si="751"/>
        <v>0</v>
      </c>
      <c r="BK1856" s="226">
        <f t="shared" si="752"/>
        <v>0</v>
      </c>
      <c r="BL1856" s="226">
        <f t="shared" si="753"/>
        <v>0</v>
      </c>
      <c r="BM1856" s="226">
        <f t="shared" si="754"/>
        <v>0</v>
      </c>
      <c r="BN1856" s="237">
        <f t="shared" si="755"/>
        <v>0</v>
      </c>
      <c r="BO1856" s="237">
        <f t="shared" si="756"/>
        <v>0</v>
      </c>
      <c r="BP1856" s="237">
        <f t="shared" si="757"/>
        <v>8</v>
      </c>
      <c r="BQ1856" s="238">
        <f t="shared" si="758"/>
        <v>0</v>
      </c>
      <c r="BR1856" s="140"/>
      <c r="BS1856" s="140"/>
      <c r="BT1856" s="140"/>
      <c r="BU1856" s="141"/>
      <c r="BV1856" s="140"/>
    </row>
    <row r="1857" s="129" customFormat="1" spans="1:74">
      <c r="A1857" s="170">
        <v>1911</v>
      </c>
      <c r="B1857" s="171">
        <v>46079</v>
      </c>
      <c r="C1857" s="153" t="s">
        <v>97</v>
      </c>
      <c r="D1857" s="130" t="str">
        <f t="shared" si="745"/>
        <v>IG</v>
      </c>
      <c r="E1857" s="172" t="s">
        <v>138</v>
      </c>
      <c r="F1857" s="172" t="s">
        <v>134</v>
      </c>
      <c r="G1857" s="173" t="s">
        <v>142</v>
      </c>
      <c r="H1857" s="173"/>
      <c r="I1857" s="173"/>
      <c r="J1857" s="105">
        <v>208895.01</v>
      </c>
      <c r="K1857" s="197" t="str">
        <f>VLOOKUP(J1857,'[3]Item List (3)'!A$1:B$110000,2,FALSE)</f>
        <v>NK.OR 38/20</v>
      </c>
      <c r="L1857" s="105">
        <v>260203002</v>
      </c>
      <c r="M1857" s="198" t="str">
        <f>IF((LEFT(J1857))="2",$L$2,$J$2)</f>
        <v>OR</v>
      </c>
      <c r="N1857" s="153">
        <v>45</v>
      </c>
      <c r="O1857" s="199">
        <f t="shared" si="746"/>
        <v>80</v>
      </c>
      <c r="P1857" s="153">
        <v>1</v>
      </c>
      <c r="Q1857" s="153"/>
      <c r="R1857" s="153"/>
      <c r="S1857" s="153"/>
      <c r="T1857" s="153"/>
      <c r="U1857" s="209">
        <f t="shared" si="747"/>
        <v>0</v>
      </c>
      <c r="V1857" s="153"/>
      <c r="W1857" s="153">
        <v>120</v>
      </c>
      <c r="X1857" s="153"/>
      <c r="Y1857" s="153"/>
      <c r="Z1857" s="153"/>
      <c r="AA1857" s="153"/>
      <c r="AB1857" s="153"/>
      <c r="AC1857" s="153"/>
      <c r="AD1857" s="153"/>
      <c r="AE1857" s="153"/>
      <c r="AF1857" s="153"/>
      <c r="AG1857" s="153"/>
      <c r="AH1857" s="153"/>
      <c r="AI1857" s="153"/>
      <c r="AJ1857" s="153"/>
      <c r="AK1857" s="153"/>
      <c r="AL1857" s="153"/>
      <c r="AM1857" s="153"/>
      <c r="AN1857" s="153"/>
      <c r="AO1857" s="153"/>
      <c r="AP1857" s="153"/>
      <c r="AQ1857" s="153"/>
      <c r="AR1857" s="153">
        <v>360</v>
      </c>
      <c r="AS1857" s="153"/>
      <c r="AT1857" s="153"/>
      <c r="AU1857" s="153"/>
      <c r="AV1857" s="153"/>
      <c r="AW1857" s="153"/>
      <c r="AX1857" s="153"/>
      <c r="AY1857" s="153"/>
      <c r="AZ1857" s="153"/>
      <c r="BA1857" s="153"/>
      <c r="BB1857" s="153"/>
      <c r="BC1857" s="153"/>
      <c r="BD1857" s="153"/>
      <c r="BE1857" s="153"/>
      <c r="BF1857" s="153"/>
      <c r="BG1857" s="223">
        <f t="shared" si="748"/>
        <v>480</v>
      </c>
      <c r="BH1857" s="224">
        <f t="shared" si="749"/>
        <v>8</v>
      </c>
      <c r="BI1857" s="225">
        <f t="shared" si="750"/>
        <v>0</v>
      </c>
      <c r="BJ1857" s="225">
        <f t="shared" si="751"/>
        <v>0</v>
      </c>
      <c r="BK1857" s="226">
        <f t="shared" si="752"/>
        <v>0</v>
      </c>
      <c r="BL1857" s="226">
        <f t="shared" si="753"/>
        <v>0</v>
      </c>
      <c r="BM1857" s="226">
        <f t="shared" si="754"/>
        <v>0</v>
      </c>
      <c r="BN1857" s="237">
        <f t="shared" si="755"/>
        <v>2</v>
      </c>
      <c r="BO1857" s="237">
        <f t="shared" si="756"/>
        <v>480</v>
      </c>
      <c r="BP1857" s="237">
        <f t="shared" si="757"/>
        <v>6</v>
      </c>
      <c r="BQ1857" s="238">
        <f t="shared" si="758"/>
        <v>480</v>
      </c>
      <c r="BR1857" s="140"/>
      <c r="BS1857" s="140"/>
      <c r="BT1857" s="140"/>
      <c r="BU1857" s="141"/>
      <c r="BV1857" s="140"/>
    </row>
    <row r="1858" s="129" customFormat="1" spans="1:74">
      <c r="A1858" s="170">
        <v>1912</v>
      </c>
      <c r="B1858" s="171">
        <v>46079</v>
      </c>
      <c r="C1858" s="153" t="s">
        <v>99</v>
      </c>
      <c r="D1858" s="130" t="str">
        <f t="shared" si="745"/>
        <v>IG</v>
      </c>
      <c r="E1858" s="172" t="s">
        <v>138</v>
      </c>
      <c r="F1858" s="172" t="s">
        <v>134</v>
      </c>
      <c r="G1858" s="173" t="s">
        <v>185</v>
      </c>
      <c r="H1858" s="173" t="s">
        <v>123</v>
      </c>
      <c r="I1858" s="173"/>
      <c r="J1858" s="105">
        <v>208895.01</v>
      </c>
      <c r="K1858" s="197" t="str">
        <f>VLOOKUP(J1858,'[3]Item List (3)'!A$1:B$110000,2,FALSE)</f>
        <v>NK.OR 38/20</v>
      </c>
      <c r="L1858" s="105">
        <v>260203002</v>
      </c>
      <c r="M1858" s="198" t="str">
        <f>IF((LEFT(J1858))="2",$L$2,$J$2)</f>
        <v>OR</v>
      </c>
      <c r="N1858" s="153">
        <v>45</v>
      </c>
      <c r="O1858" s="199">
        <f t="shared" si="746"/>
        <v>80</v>
      </c>
      <c r="P1858" s="153">
        <v>1</v>
      </c>
      <c r="Q1858" s="153">
        <v>213</v>
      </c>
      <c r="R1858" s="153">
        <v>15</v>
      </c>
      <c r="S1858" s="153">
        <v>7</v>
      </c>
      <c r="T1858" s="153"/>
      <c r="U1858" s="209">
        <f t="shared" si="747"/>
        <v>220</v>
      </c>
      <c r="V1858" s="153">
        <v>220</v>
      </c>
      <c r="W1858" s="153"/>
      <c r="X1858" s="153"/>
      <c r="Y1858" s="153">
        <v>120</v>
      </c>
      <c r="Z1858" s="153"/>
      <c r="AA1858" s="153"/>
      <c r="AB1858" s="153"/>
      <c r="AC1858" s="153"/>
      <c r="AD1858" s="153"/>
      <c r="AE1858" s="153"/>
      <c r="AF1858" s="153"/>
      <c r="AG1858" s="153"/>
      <c r="AH1858" s="153"/>
      <c r="AI1858" s="153"/>
      <c r="AJ1858" s="153">
        <v>10</v>
      </c>
      <c r="AK1858" s="153"/>
      <c r="AL1858" s="153"/>
      <c r="AM1858" s="153"/>
      <c r="AN1858" s="153"/>
      <c r="AO1858" s="153"/>
      <c r="AP1858" s="153">
        <v>10</v>
      </c>
      <c r="AQ1858" s="153"/>
      <c r="AR1858" s="153">
        <v>120</v>
      </c>
      <c r="AS1858" s="153"/>
      <c r="AT1858" s="153"/>
      <c r="AU1858" s="153"/>
      <c r="AV1858" s="153"/>
      <c r="AW1858" s="153"/>
      <c r="AX1858" s="153"/>
      <c r="AY1858" s="153"/>
      <c r="AZ1858" s="153"/>
      <c r="BA1858" s="153"/>
      <c r="BB1858" s="153"/>
      <c r="BC1858" s="153"/>
      <c r="BD1858" s="153"/>
      <c r="BE1858" s="153"/>
      <c r="BF1858" s="153"/>
      <c r="BG1858" s="223">
        <f t="shared" si="748"/>
        <v>480</v>
      </c>
      <c r="BH1858" s="224">
        <f t="shared" si="749"/>
        <v>8</v>
      </c>
      <c r="BI1858" s="225">
        <f t="shared" si="750"/>
        <v>3.66666666666667</v>
      </c>
      <c r="BJ1858" s="225">
        <f t="shared" si="751"/>
        <v>45.8333333333333</v>
      </c>
      <c r="BK1858" s="226">
        <f t="shared" si="752"/>
        <v>75</v>
      </c>
      <c r="BL1858" s="226">
        <f t="shared" si="753"/>
        <v>90</v>
      </c>
      <c r="BM1858" s="226">
        <f t="shared" si="754"/>
        <v>30.9375</v>
      </c>
      <c r="BN1858" s="237">
        <f t="shared" si="755"/>
        <v>0.166666666666667</v>
      </c>
      <c r="BO1858" s="237">
        <f t="shared" si="756"/>
        <v>626.666666666667</v>
      </c>
      <c r="BP1858" s="237">
        <f t="shared" si="757"/>
        <v>4.16666666666667</v>
      </c>
      <c r="BQ1858" s="238">
        <f t="shared" si="758"/>
        <v>333.333333333333</v>
      </c>
      <c r="BR1858" s="140">
        <v>1</v>
      </c>
      <c r="BS1858" s="140">
        <v>2</v>
      </c>
      <c r="BT1858" s="140"/>
      <c r="BU1858" s="141"/>
      <c r="BV1858" s="140"/>
    </row>
    <row r="1859" s="129" customFormat="1" spans="1:74">
      <c r="A1859" s="170">
        <v>1913</v>
      </c>
      <c r="B1859" s="171">
        <v>46079</v>
      </c>
      <c r="C1859" s="153" t="s">
        <v>97</v>
      </c>
      <c r="D1859" s="130" t="str">
        <f t="shared" si="745"/>
        <v>IG</v>
      </c>
      <c r="E1859" s="172" t="s">
        <v>139</v>
      </c>
      <c r="F1859" s="172" t="s">
        <v>134</v>
      </c>
      <c r="G1859" s="173" t="s">
        <v>185</v>
      </c>
      <c r="H1859" s="173"/>
      <c r="I1859" s="173"/>
      <c r="J1859" s="105">
        <v>208895.01</v>
      </c>
      <c r="K1859" s="197" t="str">
        <f>VLOOKUP(J1859,'[3]Item List (3)'!A$1:B$110000,2,FALSE)</f>
        <v>NK.OR 38/20</v>
      </c>
      <c r="L1859" s="105"/>
      <c r="M1859" s="198" t="str">
        <f>IF((LEFT(J1859))="2",$L$2,$J$2)</f>
        <v>OR</v>
      </c>
      <c r="N1859" s="153"/>
      <c r="O1859" s="199" t="str">
        <f t="shared" si="746"/>
        <v/>
      </c>
      <c r="P1859" s="153"/>
      <c r="Q1859" s="153"/>
      <c r="R1859" s="153"/>
      <c r="S1859" s="153"/>
      <c r="T1859" s="153"/>
      <c r="U1859" s="209">
        <f t="shared" si="747"/>
        <v>0</v>
      </c>
      <c r="V1859" s="153"/>
      <c r="W1859" s="153">
        <v>120</v>
      </c>
      <c r="X1859" s="153"/>
      <c r="Y1859" s="153"/>
      <c r="Z1859" s="153"/>
      <c r="AA1859" s="153"/>
      <c r="AB1859" s="153"/>
      <c r="AC1859" s="153"/>
      <c r="AD1859" s="153"/>
      <c r="AE1859" s="153"/>
      <c r="AF1859" s="153"/>
      <c r="AG1859" s="153"/>
      <c r="AH1859" s="153"/>
      <c r="AI1859" s="153"/>
      <c r="AJ1859" s="153"/>
      <c r="AK1859" s="153"/>
      <c r="AL1859" s="153"/>
      <c r="AM1859" s="153"/>
      <c r="AN1859" s="153"/>
      <c r="AO1859" s="153"/>
      <c r="AP1859" s="153"/>
      <c r="AQ1859" s="153"/>
      <c r="AR1859" s="153"/>
      <c r="AS1859" s="153"/>
      <c r="AT1859" s="153"/>
      <c r="AU1859" s="153"/>
      <c r="AV1859" s="153"/>
      <c r="AW1859" s="153"/>
      <c r="AX1859" s="153"/>
      <c r="AY1859" s="153"/>
      <c r="AZ1859" s="153"/>
      <c r="BA1859" s="153"/>
      <c r="BB1859" s="153"/>
      <c r="BC1859" s="153"/>
      <c r="BD1859" s="153"/>
      <c r="BE1859" s="153"/>
      <c r="BF1859" s="153"/>
      <c r="BG1859" s="223">
        <f t="shared" si="748"/>
        <v>120</v>
      </c>
      <c r="BH1859" s="224">
        <f t="shared" si="749"/>
        <v>2</v>
      </c>
      <c r="BI1859" s="225">
        <f t="shared" si="750"/>
        <v>0</v>
      </c>
      <c r="BJ1859" s="225">
        <f t="shared" si="751"/>
        <v>0</v>
      </c>
      <c r="BK1859" s="226">
        <f t="shared" si="752"/>
        <v>0</v>
      </c>
      <c r="BL1859" s="226">
        <f t="shared" si="753"/>
        <v>0</v>
      </c>
      <c r="BM1859" s="226">
        <f t="shared" si="754"/>
        <v>0</v>
      </c>
      <c r="BN1859" s="237">
        <f t="shared" si="755"/>
        <v>2</v>
      </c>
      <c r="BO1859" s="237">
        <f t="shared" si="756"/>
        <v>0</v>
      </c>
      <c r="BP1859" s="237">
        <f t="shared" si="757"/>
        <v>0</v>
      </c>
      <c r="BQ1859" s="238">
        <f t="shared" si="758"/>
        <v>0</v>
      </c>
      <c r="BR1859" s="140"/>
      <c r="BS1859" s="140"/>
      <c r="BT1859" s="140"/>
      <c r="BU1859" s="141"/>
      <c r="BV1859" s="140"/>
    </row>
    <row r="1860" s="129" customFormat="1" spans="1:74">
      <c r="A1860" s="170">
        <v>1914</v>
      </c>
      <c r="B1860" s="171">
        <v>46079</v>
      </c>
      <c r="C1860" s="153" t="s">
        <v>97</v>
      </c>
      <c r="D1860" s="130" t="str">
        <f t="shared" si="745"/>
        <v>IG</v>
      </c>
      <c r="E1860" s="172" t="s">
        <v>139</v>
      </c>
      <c r="F1860" s="172" t="s">
        <v>134</v>
      </c>
      <c r="G1860" s="173" t="s">
        <v>185</v>
      </c>
      <c r="H1860" s="173"/>
      <c r="I1860" s="173"/>
      <c r="J1860" s="105">
        <v>202102</v>
      </c>
      <c r="K1860" s="197" t="e">
        <f>VLOOKUP(J1860,'[3]Item List (3)'!A$1:B$110000,2,FALSE)</f>
        <v>#N/A</v>
      </c>
      <c r="L1860" s="105">
        <v>260120008</v>
      </c>
      <c r="M1860" s="198" t="str">
        <f>IF((LEFT(J1860))="2",$L$2,$J$2)</f>
        <v>OR</v>
      </c>
      <c r="N1860" s="153">
        <v>50</v>
      </c>
      <c r="O1860" s="199">
        <f t="shared" si="746"/>
        <v>72</v>
      </c>
      <c r="P1860" s="153">
        <v>1</v>
      </c>
      <c r="Q1860" s="153">
        <v>157</v>
      </c>
      <c r="R1860" s="153">
        <v>19</v>
      </c>
      <c r="S1860" s="153">
        <v>8</v>
      </c>
      <c r="T1860" s="153"/>
      <c r="U1860" s="209">
        <f t="shared" si="747"/>
        <v>165</v>
      </c>
      <c r="V1860" s="153">
        <v>210</v>
      </c>
      <c r="W1860" s="153">
        <v>150</v>
      </c>
      <c r="X1860" s="153"/>
      <c r="Y1860" s="153"/>
      <c r="Z1860" s="153"/>
      <c r="AA1860" s="153"/>
      <c r="AB1860" s="153"/>
      <c r="AC1860" s="153"/>
      <c r="AD1860" s="153"/>
      <c r="AE1860" s="153"/>
      <c r="AF1860" s="153"/>
      <c r="AG1860" s="153"/>
      <c r="AH1860" s="153"/>
      <c r="AI1860" s="153"/>
      <c r="AJ1860" s="153"/>
      <c r="AK1860" s="153"/>
      <c r="AL1860" s="153"/>
      <c r="AM1860" s="153"/>
      <c r="AN1860" s="153"/>
      <c r="AO1860" s="153"/>
      <c r="AP1860" s="153"/>
      <c r="AQ1860" s="153"/>
      <c r="AR1860" s="153"/>
      <c r="AS1860" s="153"/>
      <c r="AT1860" s="153"/>
      <c r="AU1860" s="153"/>
      <c r="AV1860" s="153"/>
      <c r="AW1860" s="153"/>
      <c r="AX1860" s="153"/>
      <c r="AY1860" s="153"/>
      <c r="AZ1860" s="153"/>
      <c r="BA1860" s="153"/>
      <c r="BB1860" s="153"/>
      <c r="BC1860" s="153"/>
      <c r="BD1860" s="153"/>
      <c r="BE1860" s="153"/>
      <c r="BF1860" s="153"/>
      <c r="BG1860" s="223">
        <f t="shared" si="748"/>
        <v>360</v>
      </c>
      <c r="BH1860" s="224">
        <f t="shared" si="749"/>
        <v>6</v>
      </c>
      <c r="BI1860" s="225">
        <f t="shared" si="750"/>
        <v>3.5</v>
      </c>
      <c r="BJ1860" s="225">
        <f t="shared" si="751"/>
        <v>58.3333333333333</v>
      </c>
      <c r="BK1860" s="226">
        <f t="shared" si="752"/>
        <v>65.4761904761905</v>
      </c>
      <c r="BL1860" s="226">
        <f t="shared" si="753"/>
        <v>83.6363636363636</v>
      </c>
      <c r="BM1860" s="226">
        <f t="shared" si="754"/>
        <v>31.9444444444444</v>
      </c>
      <c r="BN1860" s="237">
        <f t="shared" si="755"/>
        <v>2.5</v>
      </c>
      <c r="BO1860" s="237">
        <f t="shared" si="756"/>
        <v>252</v>
      </c>
      <c r="BP1860" s="237">
        <f t="shared" si="757"/>
        <v>0</v>
      </c>
      <c r="BQ1860" s="238">
        <f t="shared" si="758"/>
        <v>0</v>
      </c>
      <c r="BR1860" s="140"/>
      <c r="BS1860" s="140"/>
      <c r="BT1860" s="140"/>
      <c r="BU1860" s="141"/>
      <c r="BV1860" s="140"/>
    </row>
    <row r="1861" s="129" customFormat="1" spans="1:74">
      <c r="A1861" s="170">
        <v>1915</v>
      </c>
      <c r="B1861" s="171">
        <v>46079</v>
      </c>
      <c r="C1861" s="153" t="s">
        <v>99</v>
      </c>
      <c r="D1861" s="130" t="str">
        <f t="shared" si="745"/>
        <v>IG</v>
      </c>
      <c r="E1861" s="172" t="s">
        <v>139</v>
      </c>
      <c r="F1861" s="172" t="s">
        <v>134</v>
      </c>
      <c r="G1861" s="173" t="s">
        <v>123</v>
      </c>
      <c r="H1861" s="173"/>
      <c r="I1861" s="173"/>
      <c r="J1861" s="105">
        <v>202102</v>
      </c>
      <c r="K1861" s="197" t="e">
        <f>VLOOKUP(J1861,'[3]Item List (3)'!A$1:B$110000,2,FALSE)</f>
        <v>#N/A</v>
      </c>
      <c r="L1861" s="105">
        <v>260120008</v>
      </c>
      <c r="M1861" s="198" t="str">
        <f>IF((LEFT(J1861))="2",$L$2,$J$2)</f>
        <v>OR</v>
      </c>
      <c r="N1861" s="153">
        <v>50</v>
      </c>
      <c r="O1861" s="199">
        <f t="shared" si="746"/>
        <v>72</v>
      </c>
      <c r="P1861" s="153">
        <v>1</v>
      </c>
      <c r="Q1861" s="153">
        <v>181</v>
      </c>
      <c r="R1861" s="153">
        <v>12</v>
      </c>
      <c r="S1861" s="153">
        <v>5</v>
      </c>
      <c r="T1861" s="153"/>
      <c r="U1861" s="209">
        <f t="shared" si="747"/>
        <v>186</v>
      </c>
      <c r="V1861" s="153">
        <v>230</v>
      </c>
      <c r="W1861" s="153"/>
      <c r="X1861" s="153"/>
      <c r="Y1861" s="153"/>
      <c r="Z1861" s="153"/>
      <c r="AA1861" s="153"/>
      <c r="AB1861" s="153"/>
      <c r="AC1861" s="153"/>
      <c r="AD1861" s="153"/>
      <c r="AE1861" s="153"/>
      <c r="AF1861" s="153"/>
      <c r="AG1861" s="153"/>
      <c r="AH1861" s="153"/>
      <c r="AI1861" s="153"/>
      <c r="AJ1861" s="153"/>
      <c r="AK1861" s="153"/>
      <c r="AL1861" s="153"/>
      <c r="AM1861" s="153"/>
      <c r="AN1861" s="153"/>
      <c r="AO1861" s="153"/>
      <c r="AP1861" s="153">
        <v>10</v>
      </c>
      <c r="AQ1861" s="153"/>
      <c r="AR1861" s="153">
        <v>240</v>
      </c>
      <c r="AS1861" s="153"/>
      <c r="AT1861" s="153"/>
      <c r="AU1861" s="153"/>
      <c r="AV1861" s="153"/>
      <c r="AW1861" s="153"/>
      <c r="AX1861" s="153"/>
      <c r="AY1861" s="153"/>
      <c r="AZ1861" s="153"/>
      <c r="BA1861" s="153"/>
      <c r="BB1861" s="153"/>
      <c r="BC1861" s="153"/>
      <c r="BD1861" s="153"/>
      <c r="BE1861" s="153"/>
      <c r="BF1861" s="153"/>
      <c r="BG1861" s="223">
        <f t="shared" si="748"/>
        <v>480</v>
      </c>
      <c r="BH1861" s="224">
        <f t="shared" si="749"/>
        <v>8</v>
      </c>
      <c r="BI1861" s="225">
        <f t="shared" si="750"/>
        <v>3.83333333333333</v>
      </c>
      <c r="BJ1861" s="225">
        <f t="shared" si="751"/>
        <v>47.9166666666667</v>
      </c>
      <c r="BK1861" s="226">
        <f t="shared" si="752"/>
        <v>67.3913043478261</v>
      </c>
      <c r="BL1861" s="226">
        <f t="shared" si="753"/>
        <v>90.8602150537634</v>
      </c>
      <c r="BM1861" s="226">
        <f t="shared" si="754"/>
        <v>29.3402777777778</v>
      </c>
      <c r="BN1861" s="237">
        <f t="shared" si="755"/>
        <v>0.166666666666667</v>
      </c>
      <c r="BO1861" s="237">
        <f t="shared" si="756"/>
        <v>564</v>
      </c>
      <c r="BP1861" s="237">
        <f t="shared" si="757"/>
        <v>4</v>
      </c>
      <c r="BQ1861" s="238">
        <f t="shared" si="758"/>
        <v>288</v>
      </c>
      <c r="BR1861" s="140">
        <v>2</v>
      </c>
      <c r="BS1861" s="140"/>
      <c r="BT1861" s="140"/>
      <c r="BU1861" s="141"/>
      <c r="BV1861" s="140"/>
    </row>
    <row r="1862" s="129" customFormat="1" spans="1:74">
      <c r="A1862" s="170">
        <v>1916</v>
      </c>
      <c r="B1862" s="171">
        <v>46079</v>
      </c>
      <c r="C1862" s="153" t="s">
        <v>97</v>
      </c>
      <c r="D1862" s="130" t="str">
        <f t="shared" si="745"/>
        <v>IG</v>
      </c>
      <c r="E1862" s="172" t="s">
        <v>144</v>
      </c>
      <c r="F1862" s="172" t="s">
        <v>134</v>
      </c>
      <c r="G1862" s="173" t="s">
        <v>183</v>
      </c>
      <c r="H1862" s="173"/>
      <c r="I1862" s="173"/>
      <c r="J1862" s="105">
        <v>208293</v>
      </c>
      <c r="K1862" s="197" t="str">
        <f>VLOOKUP(J1862,'[3]Item List (3)'!A$1:B$110000,2,FALSE)</f>
        <v>OR.210 YY2</v>
      </c>
      <c r="L1862" s="105">
        <v>251204002</v>
      </c>
      <c r="M1862" s="198" t="str">
        <f>IF((LEFT(J1862))="2",$L$2,$J$2)</f>
        <v>OR</v>
      </c>
      <c r="N1862" s="153">
        <v>20</v>
      </c>
      <c r="O1862" s="199">
        <f t="shared" si="746"/>
        <v>180</v>
      </c>
      <c r="P1862" s="153">
        <v>1</v>
      </c>
      <c r="Q1862" s="153">
        <v>1188</v>
      </c>
      <c r="R1862" s="153">
        <v>14</v>
      </c>
      <c r="S1862" s="153">
        <v>1</v>
      </c>
      <c r="T1862" s="153"/>
      <c r="U1862" s="209">
        <f t="shared" si="747"/>
        <v>1189</v>
      </c>
      <c r="V1862" s="153">
        <v>440</v>
      </c>
      <c r="W1862" s="153"/>
      <c r="X1862" s="153"/>
      <c r="Y1862" s="153"/>
      <c r="Z1862" s="153"/>
      <c r="AA1862" s="153"/>
      <c r="AB1862" s="153"/>
      <c r="AC1862" s="153"/>
      <c r="AD1862" s="153"/>
      <c r="AE1862" s="153"/>
      <c r="AF1862" s="153"/>
      <c r="AG1862" s="153"/>
      <c r="AH1862" s="153"/>
      <c r="AI1862" s="153"/>
      <c r="AJ1862" s="153"/>
      <c r="AK1862" s="153"/>
      <c r="AL1862" s="153"/>
      <c r="AM1862" s="153"/>
      <c r="AN1862" s="153"/>
      <c r="AO1862" s="153"/>
      <c r="AP1862" s="153">
        <v>40</v>
      </c>
      <c r="AQ1862" s="153"/>
      <c r="AR1862" s="153"/>
      <c r="AS1862" s="153"/>
      <c r="AT1862" s="153"/>
      <c r="AU1862" s="153"/>
      <c r="AV1862" s="153"/>
      <c r="AW1862" s="153"/>
      <c r="AX1862" s="153"/>
      <c r="AY1862" s="153"/>
      <c r="AZ1862" s="153"/>
      <c r="BA1862" s="153"/>
      <c r="BB1862" s="153"/>
      <c r="BC1862" s="153"/>
      <c r="BD1862" s="153"/>
      <c r="BE1862" s="153"/>
      <c r="BF1862" s="153"/>
      <c r="BG1862" s="223">
        <f t="shared" si="748"/>
        <v>480</v>
      </c>
      <c r="BH1862" s="224">
        <f t="shared" si="749"/>
        <v>8</v>
      </c>
      <c r="BI1862" s="225">
        <f t="shared" si="750"/>
        <v>7.33333333333333</v>
      </c>
      <c r="BJ1862" s="225">
        <f t="shared" si="751"/>
        <v>91.6666666666667</v>
      </c>
      <c r="BK1862" s="226">
        <f t="shared" si="752"/>
        <v>90.0757575757576</v>
      </c>
      <c r="BL1862" s="226">
        <f t="shared" si="753"/>
        <v>98.7384356602187</v>
      </c>
      <c r="BM1862" s="226">
        <f t="shared" si="754"/>
        <v>81.5277777777778</v>
      </c>
      <c r="BN1862" s="237">
        <f t="shared" si="755"/>
        <v>0.666666666666667</v>
      </c>
      <c r="BO1862" s="237">
        <f t="shared" si="756"/>
        <v>1320</v>
      </c>
      <c r="BP1862" s="237">
        <f t="shared" si="757"/>
        <v>0</v>
      </c>
      <c r="BQ1862" s="238">
        <f t="shared" si="758"/>
        <v>0</v>
      </c>
      <c r="BR1862" s="140"/>
      <c r="BS1862" s="140"/>
      <c r="BT1862" s="140"/>
      <c r="BU1862" s="141"/>
      <c r="BV1862" s="140"/>
    </row>
    <row r="1863" s="129" customFormat="1" spans="1:74">
      <c r="A1863" s="170">
        <v>1917</v>
      </c>
      <c r="B1863" s="171">
        <v>46079</v>
      </c>
      <c r="C1863" s="153" t="s">
        <v>99</v>
      </c>
      <c r="D1863" s="130" t="str">
        <f t="shared" si="745"/>
        <v>IG</v>
      </c>
      <c r="E1863" s="172" t="s">
        <v>144</v>
      </c>
      <c r="F1863" s="172" t="s">
        <v>134</v>
      </c>
      <c r="G1863" s="173" t="s">
        <v>147</v>
      </c>
      <c r="H1863" s="173"/>
      <c r="I1863" s="173"/>
      <c r="J1863" s="105">
        <v>208293</v>
      </c>
      <c r="K1863" s="197" t="str">
        <f>VLOOKUP(J1863,'[3]Item List (3)'!A$1:B$110000,2,FALSE)</f>
        <v>OR.210 YY2</v>
      </c>
      <c r="L1863" s="105">
        <v>251204002</v>
      </c>
      <c r="M1863" s="198" t="str">
        <f>IF((LEFT(J1863))="2",$L$2,$J$2)</f>
        <v>OR</v>
      </c>
      <c r="N1863" s="153">
        <v>20</v>
      </c>
      <c r="O1863" s="199">
        <f t="shared" si="746"/>
        <v>180</v>
      </c>
      <c r="P1863" s="153">
        <v>1</v>
      </c>
      <c r="Q1863" s="153">
        <v>1219</v>
      </c>
      <c r="R1863" s="153">
        <v>8</v>
      </c>
      <c r="S1863" s="153">
        <v>2</v>
      </c>
      <c r="T1863" s="153"/>
      <c r="U1863" s="209">
        <f t="shared" si="747"/>
        <v>1221</v>
      </c>
      <c r="V1863" s="153">
        <v>455</v>
      </c>
      <c r="W1863" s="153"/>
      <c r="X1863" s="153"/>
      <c r="Y1863" s="153"/>
      <c r="Z1863" s="153"/>
      <c r="AA1863" s="153"/>
      <c r="AB1863" s="153"/>
      <c r="AC1863" s="153"/>
      <c r="AD1863" s="153"/>
      <c r="AE1863" s="153"/>
      <c r="AF1863" s="153"/>
      <c r="AG1863" s="153"/>
      <c r="AH1863" s="153"/>
      <c r="AI1863" s="153"/>
      <c r="AJ1863" s="153"/>
      <c r="AK1863" s="153"/>
      <c r="AL1863" s="153"/>
      <c r="AM1863" s="153"/>
      <c r="AN1863" s="153"/>
      <c r="AO1863" s="153"/>
      <c r="AP1863" s="153">
        <v>20</v>
      </c>
      <c r="AQ1863" s="153"/>
      <c r="AR1863" s="153"/>
      <c r="AS1863" s="153"/>
      <c r="AT1863" s="153"/>
      <c r="AU1863" s="153"/>
      <c r="AV1863" s="153"/>
      <c r="AW1863" s="153"/>
      <c r="AX1863" s="153"/>
      <c r="AY1863" s="153"/>
      <c r="AZ1863" s="153"/>
      <c r="BA1863" s="153"/>
      <c r="BB1863" s="153"/>
      <c r="BC1863" s="153"/>
      <c r="BD1863" s="153"/>
      <c r="BE1863" s="153">
        <v>5</v>
      </c>
      <c r="BF1863" s="153"/>
      <c r="BG1863" s="223">
        <f t="shared" si="748"/>
        <v>480</v>
      </c>
      <c r="BH1863" s="224">
        <f t="shared" si="749"/>
        <v>8</v>
      </c>
      <c r="BI1863" s="225">
        <f t="shared" si="750"/>
        <v>7.58333333333333</v>
      </c>
      <c r="BJ1863" s="225">
        <f t="shared" si="751"/>
        <v>94.7916666666667</v>
      </c>
      <c r="BK1863" s="226">
        <f t="shared" si="752"/>
        <v>89.4505494505495</v>
      </c>
      <c r="BL1863" s="226">
        <f t="shared" si="753"/>
        <v>99.1809991809992</v>
      </c>
      <c r="BM1863" s="226">
        <f t="shared" si="754"/>
        <v>84.0972222222222</v>
      </c>
      <c r="BN1863" s="237">
        <f t="shared" si="755"/>
        <v>0.416666666666667</v>
      </c>
      <c r="BO1863" s="237">
        <f t="shared" si="756"/>
        <v>1365</v>
      </c>
      <c r="BP1863" s="237">
        <f t="shared" si="757"/>
        <v>0</v>
      </c>
      <c r="BQ1863" s="238">
        <f t="shared" si="758"/>
        <v>0</v>
      </c>
      <c r="BR1863" s="140">
        <v>2</v>
      </c>
      <c r="BS1863" s="140"/>
      <c r="BT1863" s="140"/>
      <c r="BU1863" s="141"/>
      <c r="BV1863" s="140"/>
    </row>
    <row r="1864" s="129" customFormat="1" spans="1:74">
      <c r="A1864" s="170">
        <v>1918</v>
      </c>
      <c r="B1864" s="171">
        <v>46079</v>
      </c>
      <c r="C1864" s="153" t="s">
        <v>97</v>
      </c>
      <c r="D1864" s="130" t="str">
        <f t="shared" si="745"/>
        <v>IG</v>
      </c>
      <c r="E1864" s="172" t="s">
        <v>146</v>
      </c>
      <c r="F1864" s="172" t="s">
        <v>134</v>
      </c>
      <c r="G1864" s="173" t="s">
        <v>150</v>
      </c>
      <c r="H1864" s="173"/>
      <c r="I1864" s="173"/>
      <c r="J1864" s="105">
        <v>104293</v>
      </c>
      <c r="K1864" s="197" t="str">
        <f>VLOOKUP(J1864,'[3]Item List (3)'!A$1:B$110000,2,FALSE)</f>
        <v>IR.210 YY2 </v>
      </c>
      <c r="L1864" s="105">
        <v>260205005</v>
      </c>
      <c r="M1864" s="198" t="str">
        <f>IF((LEFT(J1864))="2",$L$2,$J$2)</f>
        <v>IR</v>
      </c>
      <c r="N1864" s="153">
        <v>30</v>
      </c>
      <c r="O1864" s="199">
        <f t="shared" si="746"/>
        <v>120</v>
      </c>
      <c r="P1864" s="153">
        <v>1</v>
      </c>
      <c r="Q1864" s="153">
        <v>733</v>
      </c>
      <c r="R1864" s="153">
        <v>9</v>
      </c>
      <c r="S1864" s="153">
        <v>17</v>
      </c>
      <c r="T1864" s="153"/>
      <c r="U1864" s="209">
        <f t="shared" si="747"/>
        <v>750</v>
      </c>
      <c r="V1864" s="153">
        <v>420</v>
      </c>
      <c r="W1864" s="153"/>
      <c r="X1864" s="153"/>
      <c r="Y1864" s="153"/>
      <c r="Z1864" s="153">
        <v>15</v>
      </c>
      <c r="AA1864" s="153"/>
      <c r="AB1864" s="153"/>
      <c r="AC1864" s="153"/>
      <c r="AD1864" s="153"/>
      <c r="AE1864" s="153">
        <v>15</v>
      </c>
      <c r="AF1864" s="153"/>
      <c r="AG1864" s="153"/>
      <c r="AH1864" s="153"/>
      <c r="AI1864" s="153"/>
      <c r="AJ1864" s="153"/>
      <c r="AK1864" s="153"/>
      <c r="AL1864" s="153"/>
      <c r="AM1864" s="153"/>
      <c r="AN1864" s="153"/>
      <c r="AO1864" s="153"/>
      <c r="AP1864" s="153">
        <v>30</v>
      </c>
      <c r="AQ1864" s="153"/>
      <c r="AR1864" s="153"/>
      <c r="AS1864" s="153"/>
      <c r="AT1864" s="153"/>
      <c r="AU1864" s="153"/>
      <c r="AV1864" s="153"/>
      <c r="AW1864" s="153"/>
      <c r="AX1864" s="153"/>
      <c r="AY1864" s="153"/>
      <c r="AZ1864" s="153"/>
      <c r="BA1864" s="153"/>
      <c r="BB1864" s="153"/>
      <c r="BC1864" s="153"/>
      <c r="BD1864" s="153"/>
      <c r="BE1864" s="153"/>
      <c r="BF1864" s="153"/>
      <c r="BG1864" s="223">
        <f t="shared" si="748"/>
        <v>480</v>
      </c>
      <c r="BH1864" s="224">
        <f t="shared" si="749"/>
        <v>8</v>
      </c>
      <c r="BI1864" s="225">
        <f t="shared" si="750"/>
        <v>7</v>
      </c>
      <c r="BJ1864" s="225">
        <f t="shared" si="751"/>
        <v>87.5</v>
      </c>
      <c r="BK1864" s="226">
        <f t="shared" si="752"/>
        <v>89.2857142857143</v>
      </c>
      <c r="BL1864" s="226">
        <f t="shared" si="753"/>
        <v>96.5333333333333</v>
      </c>
      <c r="BM1864" s="226">
        <f t="shared" si="754"/>
        <v>75.4166666666667</v>
      </c>
      <c r="BN1864" s="237">
        <f t="shared" si="755"/>
        <v>0.5</v>
      </c>
      <c r="BO1864" s="237">
        <f t="shared" si="756"/>
        <v>900</v>
      </c>
      <c r="BP1864" s="237">
        <f t="shared" si="757"/>
        <v>0.5</v>
      </c>
      <c r="BQ1864" s="238">
        <f t="shared" si="758"/>
        <v>60</v>
      </c>
      <c r="BR1864" s="140">
        <v>1</v>
      </c>
      <c r="BS1864" s="140"/>
      <c r="BT1864" s="140"/>
      <c r="BU1864" s="141"/>
      <c r="BV1864" s="140"/>
    </row>
    <row r="1865" s="129" customFormat="1" spans="1:74">
      <c r="A1865" s="170">
        <v>1919</v>
      </c>
      <c r="B1865" s="171">
        <v>46079</v>
      </c>
      <c r="C1865" s="153" t="s">
        <v>99</v>
      </c>
      <c r="D1865" s="130" t="str">
        <f t="shared" si="745"/>
        <v>IG</v>
      </c>
      <c r="E1865" s="172" t="s">
        <v>146</v>
      </c>
      <c r="F1865" s="172" t="s">
        <v>134</v>
      </c>
      <c r="G1865" s="173" t="s">
        <v>151</v>
      </c>
      <c r="H1865" s="173"/>
      <c r="I1865" s="173"/>
      <c r="J1865" s="105">
        <v>104293</v>
      </c>
      <c r="K1865" s="197" t="str">
        <f>VLOOKUP(J1865,'[3]Item List (3)'!A$1:B$110000,2,FALSE)</f>
        <v>IR.210 YY2 </v>
      </c>
      <c r="L1865" s="105">
        <v>260205005</v>
      </c>
      <c r="M1865" s="198" t="str">
        <f>IF((LEFT(J1865))="2",$L$2,$J$2)</f>
        <v>IR</v>
      </c>
      <c r="N1865" s="153">
        <v>30</v>
      </c>
      <c r="O1865" s="199">
        <f t="shared" si="746"/>
        <v>120</v>
      </c>
      <c r="P1865" s="153">
        <v>1</v>
      </c>
      <c r="Q1865" s="153">
        <v>799</v>
      </c>
      <c r="R1865" s="153">
        <v>8</v>
      </c>
      <c r="S1865" s="153">
        <v>15</v>
      </c>
      <c r="T1865" s="153">
        <v>1</v>
      </c>
      <c r="U1865" s="209">
        <f t="shared" si="747"/>
        <v>815</v>
      </c>
      <c r="V1865" s="153">
        <v>445</v>
      </c>
      <c r="W1865" s="153"/>
      <c r="X1865" s="153"/>
      <c r="Y1865" s="153"/>
      <c r="Z1865" s="153"/>
      <c r="AA1865" s="153"/>
      <c r="AB1865" s="153"/>
      <c r="AC1865" s="153"/>
      <c r="AD1865" s="153"/>
      <c r="AE1865" s="153">
        <v>15</v>
      </c>
      <c r="AF1865" s="153"/>
      <c r="AG1865" s="153"/>
      <c r="AH1865" s="153"/>
      <c r="AI1865" s="153"/>
      <c r="AJ1865" s="153"/>
      <c r="AK1865" s="153"/>
      <c r="AL1865" s="153"/>
      <c r="AM1865" s="153"/>
      <c r="AN1865" s="153"/>
      <c r="AO1865" s="153"/>
      <c r="AP1865" s="153">
        <v>20</v>
      </c>
      <c r="AQ1865" s="153"/>
      <c r="AR1865" s="153"/>
      <c r="AS1865" s="153"/>
      <c r="AT1865" s="153"/>
      <c r="AU1865" s="153"/>
      <c r="AV1865" s="153"/>
      <c r="AW1865" s="153"/>
      <c r="AX1865" s="153"/>
      <c r="AY1865" s="153"/>
      <c r="AZ1865" s="153"/>
      <c r="BA1865" s="153"/>
      <c r="BB1865" s="153"/>
      <c r="BC1865" s="153"/>
      <c r="BD1865" s="153"/>
      <c r="BE1865" s="153"/>
      <c r="BF1865" s="153"/>
      <c r="BG1865" s="223">
        <f t="shared" si="748"/>
        <v>480</v>
      </c>
      <c r="BH1865" s="224">
        <f t="shared" si="749"/>
        <v>8</v>
      </c>
      <c r="BI1865" s="225">
        <f t="shared" si="750"/>
        <v>7.41666666666667</v>
      </c>
      <c r="BJ1865" s="225">
        <f t="shared" si="751"/>
        <v>92.7083333333333</v>
      </c>
      <c r="BK1865" s="226">
        <f t="shared" si="752"/>
        <v>91.5730337078652</v>
      </c>
      <c r="BL1865" s="226">
        <f t="shared" si="753"/>
        <v>97.0552147239264</v>
      </c>
      <c r="BM1865" s="226">
        <f t="shared" si="754"/>
        <v>82.3958333333333</v>
      </c>
      <c r="BN1865" s="237">
        <f t="shared" si="755"/>
        <v>0.333333333333333</v>
      </c>
      <c r="BO1865" s="237">
        <f t="shared" si="756"/>
        <v>920</v>
      </c>
      <c r="BP1865" s="237">
        <f t="shared" si="757"/>
        <v>0.25</v>
      </c>
      <c r="BQ1865" s="238">
        <f t="shared" si="758"/>
        <v>30</v>
      </c>
      <c r="BR1865" s="140">
        <v>1</v>
      </c>
      <c r="BS1865" s="140"/>
      <c r="BT1865" s="140"/>
      <c r="BU1865" s="141"/>
      <c r="BV1865" s="140"/>
    </row>
    <row r="1866" s="129" customFormat="1" spans="1:74">
      <c r="A1866" s="170">
        <v>1920</v>
      </c>
      <c r="B1866" s="171">
        <v>46079</v>
      </c>
      <c r="C1866" s="153" t="s">
        <v>97</v>
      </c>
      <c r="D1866" s="130" t="str">
        <f t="shared" si="745"/>
        <v>IG</v>
      </c>
      <c r="E1866" s="172" t="s">
        <v>149</v>
      </c>
      <c r="F1866" s="172" t="s">
        <v>134</v>
      </c>
      <c r="G1866" s="173" t="s">
        <v>143</v>
      </c>
      <c r="H1866" s="173"/>
      <c r="I1866" s="173"/>
      <c r="J1866" s="105">
        <v>200827.1</v>
      </c>
      <c r="K1866" s="197" t="str">
        <f>VLOOKUP(J1866,'[3]Item List (3)'!A$1:B$110000,2,FALSE)</f>
        <v>MNA.OR 4020 </v>
      </c>
      <c r="L1866" s="105">
        <v>260116006</v>
      </c>
      <c r="M1866" s="198" t="str">
        <f>IF((LEFT(J1866))="2",$L$2,$J$2)</f>
        <v>OR</v>
      </c>
      <c r="N1866" s="153">
        <v>25</v>
      </c>
      <c r="O1866" s="199">
        <f t="shared" si="746"/>
        <v>144</v>
      </c>
      <c r="P1866" s="153">
        <v>1</v>
      </c>
      <c r="Q1866" s="153">
        <v>965</v>
      </c>
      <c r="R1866" s="153">
        <v>17</v>
      </c>
      <c r="S1866" s="153">
        <v>5</v>
      </c>
      <c r="T1866" s="153"/>
      <c r="U1866" s="209">
        <f t="shared" si="747"/>
        <v>970</v>
      </c>
      <c r="V1866" s="153">
        <v>445</v>
      </c>
      <c r="W1866" s="153"/>
      <c r="X1866" s="153"/>
      <c r="Y1866" s="153"/>
      <c r="Z1866" s="153"/>
      <c r="AA1866" s="153"/>
      <c r="AB1866" s="153"/>
      <c r="AC1866" s="153"/>
      <c r="AD1866" s="153"/>
      <c r="AE1866" s="153">
        <v>5</v>
      </c>
      <c r="AF1866" s="153">
        <v>10</v>
      </c>
      <c r="AG1866" s="153"/>
      <c r="AH1866" s="153"/>
      <c r="AI1866" s="153"/>
      <c r="AJ1866" s="153"/>
      <c r="AK1866" s="153"/>
      <c r="AL1866" s="153"/>
      <c r="AM1866" s="153"/>
      <c r="AN1866" s="153"/>
      <c r="AO1866" s="153"/>
      <c r="AP1866" s="153">
        <v>20</v>
      </c>
      <c r="AQ1866" s="153"/>
      <c r="AR1866" s="153"/>
      <c r="AS1866" s="153"/>
      <c r="AT1866" s="153"/>
      <c r="AU1866" s="153"/>
      <c r="AV1866" s="153"/>
      <c r="AW1866" s="153"/>
      <c r="AX1866" s="153"/>
      <c r="AY1866" s="153"/>
      <c r="AZ1866" s="153"/>
      <c r="BA1866" s="153"/>
      <c r="BB1866" s="153"/>
      <c r="BC1866" s="153"/>
      <c r="BD1866" s="153"/>
      <c r="BE1866" s="153"/>
      <c r="BF1866" s="153"/>
      <c r="BG1866" s="223">
        <f t="shared" si="748"/>
        <v>480</v>
      </c>
      <c r="BH1866" s="224">
        <f t="shared" si="749"/>
        <v>8</v>
      </c>
      <c r="BI1866" s="225">
        <f t="shared" si="750"/>
        <v>7.41666666666667</v>
      </c>
      <c r="BJ1866" s="225">
        <f t="shared" si="751"/>
        <v>92.7083333333333</v>
      </c>
      <c r="BK1866" s="226">
        <f t="shared" si="752"/>
        <v>90.8239700374532</v>
      </c>
      <c r="BL1866" s="226">
        <f t="shared" si="753"/>
        <v>97.7319587628866</v>
      </c>
      <c r="BM1866" s="226">
        <f t="shared" si="754"/>
        <v>82.2916666666667</v>
      </c>
      <c r="BN1866" s="237">
        <f t="shared" si="755"/>
        <v>0.333333333333333</v>
      </c>
      <c r="BO1866" s="237">
        <f t="shared" si="756"/>
        <v>1104</v>
      </c>
      <c r="BP1866" s="237">
        <f t="shared" si="757"/>
        <v>0.25</v>
      </c>
      <c r="BQ1866" s="238">
        <f t="shared" si="758"/>
        <v>36</v>
      </c>
      <c r="BR1866" s="140"/>
      <c r="BS1866" s="140"/>
      <c r="BT1866" s="140"/>
      <c r="BU1866" s="141"/>
      <c r="BV1866" s="140"/>
    </row>
    <row r="1867" s="129" customFormat="1" spans="1:74">
      <c r="A1867" s="170">
        <v>1921</v>
      </c>
      <c r="B1867" s="171">
        <v>46079</v>
      </c>
      <c r="C1867" s="153" t="s">
        <v>99</v>
      </c>
      <c r="D1867" s="130" t="str">
        <f t="shared" si="745"/>
        <v>IG</v>
      </c>
      <c r="E1867" s="172" t="s">
        <v>149</v>
      </c>
      <c r="F1867" s="172" t="s">
        <v>134</v>
      </c>
      <c r="G1867" s="173" t="s">
        <v>142</v>
      </c>
      <c r="H1867" s="173"/>
      <c r="I1867" s="173"/>
      <c r="J1867" s="105">
        <v>200827.1</v>
      </c>
      <c r="K1867" s="197" t="str">
        <f>VLOOKUP(J1867,'[3]Item List (3)'!A$1:B$110000,2,FALSE)</f>
        <v>MNA.OR 4020 </v>
      </c>
      <c r="L1867" s="105">
        <v>260116006</v>
      </c>
      <c r="M1867" s="198" t="str">
        <f>IF((LEFT(J1867))="2",$L$2,$J$2)</f>
        <v>OR</v>
      </c>
      <c r="N1867" s="153">
        <v>25</v>
      </c>
      <c r="O1867" s="199">
        <f t="shared" si="746"/>
        <v>144</v>
      </c>
      <c r="P1867" s="153">
        <v>1</v>
      </c>
      <c r="Q1867" s="153">
        <v>262</v>
      </c>
      <c r="R1867" s="153">
        <v>2</v>
      </c>
      <c r="S1867" s="153">
        <v>6</v>
      </c>
      <c r="T1867" s="153"/>
      <c r="U1867" s="209">
        <f t="shared" si="747"/>
        <v>268</v>
      </c>
      <c r="V1867" s="153">
        <v>160</v>
      </c>
      <c r="W1867" s="153"/>
      <c r="X1867" s="153"/>
      <c r="Y1867" s="153"/>
      <c r="Z1867" s="153"/>
      <c r="AA1867" s="153"/>
      <c r="AB1867" s="153"/>
      <c r="AC1867" s="153"/>
      <c r="AD1867" s="153"/>
      <c r="AE1867" s="153">
        <v>10</v>
      </c>
      <c r="AF1867" s="153"/>
      <c r="AG1867" s="153"/>
      <c r="AH1867" s="153"/>
      <c r="AI1867" s="153"/>
      <c r="AJ1867" s="153"/>
      <c r="AK1867" s="153"/>
      <c r="AL1867" s="153"/>
      <c r="AM1867" s="153"/>
      <c r="AN1867" s="153"/>
      <c r="AO1867" s="153"/>
      <c r="AP1867" s="153">
        <v>10</v>
      </c>
      <c r="AQ1867" s="153"/>
      <c r="AR1867" s="153"/>
      <c r="AS1867" s="153"/>
      <c r="AT1867" s="153"/>
      <c r="AU1867" s="153"/>
      <c r="AV1867" s="153"/>
      <c r="AW1867" s="153"/>
      <c r="AX1867" s="153"/>
      <c r="AY1867" s="153"/>
      <c r="AZ1867" s="153"/>
      <c r="BA1867" s="153"/>
      <c r="BB1867" s="153"/>
      <c r="BC1867" s="153">
        <v>60</v>
      </c>
      <c r="BD1867" s="153"/>
      <c r="BE1867" s="153"/>
      <c r="BF1867" s="153"/>
      <c r="BG1867" s="223">
        <f t="shared" si="748"/>
        <v>240</v>
      </c>
      <c r="BH1867" s="224">
        <f t="shared" si="749"/>
        <v>4</v>
      </c>
      <c r="BI1867" s="225">
        <f t="shared" si="750"/>
        <v>2.66666666666667</v>
      </c>
      <c r="BJ1867" s="225">
        <f t="shared" si="751"/>
        <v>66.6666666666667</v>
      </c>
      <c r="BK1867" s="226">
        <f t="shared" si="752"/>
        <v>69.7916666666667</v>
      </c>
      <c r="BL1867" s="226">
        <f t="shared" si="753"/>
        <v>97.0149253731343</v>
      </c>
      <c r="BM1867" s="226">
        <f t="shared" si="754"/>
        <v>45.1388888888889</v>
      </c>
      <c r="BN1867" s="237">
        <f t="shared" si="755"/>
        <v>0.166666666666667</v>
      </c>
      <c r="BO1867" s="237">
        <f t="shared" si="756"/>
        <v>552</v>
      </c>
      <c r="BP1867" s="237">
        <f t="shared" si="757"/>
        <v>1.16666666666667</v>
      </c>
      <c r="BQ1867" s="238">
        <f t="shared" si="758"/>
        <v>168</v>
      </c>
      <c r="BR1867" s="140">
        <v>1</v>
      </c>
      <c r="BS1867" s="140"/>
      <c r="BT1867" s="140"/>
      <c r="BU1867" s="141"/>
      <c r="BV1867" s="140"/>
    </row>
    <row r="1868" s="129" customFormat="1" spans="1:74">
      <c r="A1868" s="170">
        <v>1922</v>
      </c>
      <c r="B1868" s="171">
        <v>46079</v>
      </c>
      <c r="C1868" s="153" t="s">
        <v>99</v>
      </c>
      <c r="D1868" s="130" t="str">
        <f t="shared" ref="D1868:D1927" si="759">LEFT(E1868,2)</f>
        <v>IG</v>
      </c>
      <c r="E1868" s="172" t="s">
        <v>149</v>
      </c>
      <c r="F1868" s="172" t="s">
        <v>134</v>
      </c>
      <c r="G1868" s="173" t="s">
        <v>142</v>
      </c>
      <c r="H1868" s="173"/>
      <c r="I1868" s="173"/>
      <c r="J1868" s="105"/>
      <c r="K1868" s="197" t="e">
        <f>VLOOKUP(J1868,'[3]Item List (3)'!A$1:B$110000,2,FALSE)</f>
        <v>#N/A</v>
      </c>
      <c r="L1868" s="105"/>
      <c r="M1868" s="198" t="str">
        <f>IF((LEFT(J1868))="2",$L$2,$J$2)</f>
        <v>IR</v>
      </c>
      <c r="N1868" s="153">
        <v>25</v>
      </c>
      <c r="O1868" s="199">
        <f t="shared" ref="O1868:O1931" si="760">IFERROR(3600/N1868,"")</f>
        <v>144</v>
      </c>
      <c r="P1868" s="153">
        <v>1</v>
      </c>
      <c r="Q1868" s="153"/>
      <c r="R1868" s="153"/>
      <c r="S1868" s="153"/>
      <c r="T1868" s="153"/>
      <c r="U1868" s="209">
        <f t="shared" ref="U1868:U1931" si="761">Q1868+S1868+T1868</f>
        <v>0</v>
      </c>
      <c r="V1868" s="153"/>
      <c r="W1868" s="153">
        <v>240</v>
      </c>
      <c r="X1868" s="153"/>
      <c r="Y1868" s="153"/>
      <c r="Z1868" s="153"/>
      <c r="AA1868" s="153"/>
      <c r="AB1868" s="153"/>
      <c r="AC1868" s="153"/>
      <c r="AD1868" s="153"/>
      <c r="AE1868" s="153"/>
      <c r="AF1868" s="153"/>
      <c r="AG1868" s="153"/>
      <c r="AH1868" s="153"/>
      <c r="AI1868" s="153"/>
      <c r="AJ1868" s="153"/>
      <c r="AK1868" s="153"/>
      <c r="AL1868" s="153"/>
      <c r="AM1868" s="153"/>
      <c r="AN1868" s="153"/>
      <c r="AO1868" s="153"/>
      <c r="AP1868" s="153"/>
      <c r="AQ1868" s="153"/>
      <c r="AR1868" s="153"/>
      <c r="AS1868" s="153"/>
      <c r="AT1868" s="153"/>
      <c r="AU1868" s="153"/>
      <c r="AV1868" s="153"/>
      <c r="AW1868" s="153"/>
      <c r="AX1868" s="153"/>
      <c r="AY1868" s="153"/>
      <c r="AZ1868" s="153"/>
      <c r="BA1868" s="153"/>
      <c r="BB1868" s="153"/>
      <c r="BC1868" s="153"/>
      <c r="BD1868" s="153"/>
      <c r="BE1868" s="153"/>
      <c r="BF1868" s="153"/>
      <c r="BG1868" s="223">
        <f t="shared" ref="BG1868:BG1931" si="762">SUM(V1868:BF1868)</f>
        <v>240</v>
      </c>
      <c r="BH1868" s="224">
        <f t="shared" ref="BH1868:BH1931" si="763">BG1868/60</f>
        <v>4</v>
      </c>
      <c r="BI1868" s="225">
        <f t="shared" ref="BI1868:BI1931" si="764">IFERROR(BH1868-SUM(W1868:BF1868)/60,0)</f>
        <v>0</v>
      </c>
      <c r="BJ1868" s="225">
        <f t="shared" si="751"/>
        <v>0</v>
      </c>
      <c r="BK1868" s="226">
        <f t="shared" ref="BK1868:BK1931" si="765">IFERROR(((U1868*N1868)/(BI1868*3600)*100),0)</f>
        <v>0</v>
      </c>
      <c r="BL1868" s="226">
        <f t="shared" ref="BL1868:BL1931" si="766">IFERROR(((U1868-(R1868+S1868+T1868))/U1868*100),0)</f>
        <v>0</v>
      </c>
      <c r="BM1868" s="226">
        <f t="shared" ref="BM1868:BM1931" si="767">IFERROR((((BJ1868*BK1868*BL1868)/1000000)*100),0)</f>
        <v>0</v>
      </c>
      <c r="BN1868" s="237">
        <f t="shared" si="755"/>
        <v>4</v>
      </c>
      <c r="BO1868" s="237">
        <f t="shared" si="756"/>
        <v>0</v>
      </c>
      <c r="BP1868" s="237">
        <f t="shared" si="757"/>
        <v>0</v>
      </c>
      <c r="BQ1868" s="238">
        <f t="shared" si="758"/>
        <v>0</v>
      </c>
      <c r="BR1868" s="140"/>
      <c r="BS1868" s="140"/>
      <c r="BT1868" s="140"/>
      <c r="BU1868" s="141"/>
      <c r="BV1868" s="140"/>
    </row>
    <row r="1869" s="129" customFormat="1" spans="1:74">
      <c r="A1869" s="170">
        <v>1923</v>
      </c>
      <c r="B1869" s="171">
        <v>46079</v>
      </c>
      <c r="C1869" s="153" t="s">
        <v>97</v>
      </c>
      <c r="D1869" s="130" t="str">
        <f t="shared" si="759"/>
        <v>IG</v>
      </c>
      <c r="E1869" s="172" t="s">
        <v>152</v>
      </c>
      <c r="F1869" s="172" t="s">
        <v>134</v>
      </c>
      <c r="G1869" s="173" t="s">
        <v>187</v>
      </c>
      <c r="H1869" s="173"/>
      <c r="I1869" s="173"/>
      <c r="J1869" s="105">
        <v>102052.5</v>
      </c>
      <c r="K1869" s="197" t="e">
        <f>VLOOKUP(J1869,'[3]Item List (3)'!A$1:B$110000,2,FALSE)</f>
        <v>#N/A</v>
      </c>
      <c r="L1869" s="105">
        <v>260120006</v>
      </c>
      <c r="M1869" s="198" t="str">
        <f>IF((LEFT(J1869))="2",$L$2,$J$2)</f>
        <v>IR</v>
      </c>
      <c r="N1869" s="153">
        <v>45</v>
      </c>
      <c r="O1869" s="199">
        <f t="shared" si="760"/>
        <v>80</v>
      </c>
      <c r="P1869" s="153">
        <v>1</v>
      </c>
      <c r="Q1869" s="153">
        <v>312</v>
      </c>
      <c r="R1869" s="153">
        <v>19</v>
      </c>
      <c r="S1869" s="153">
        <v>2</v>
      </c>
      <c r="T1869" s="153"/>
      <c r="U1869" s="209">
        <f t="shared" si="761"/>
        <v>314</v>
      </c>
      <c r="V1869" s="153">
        <v>300</v>
      </c>
      <c r="W1869" s="153">
        <v>90</v>
      </c>
      <c r="X1869" s="153">
        <v>50</v>
      </c>
      <c r="Y1869" s="153"/>
      <c r="Z1869" s="153"/>
      <c r="AA1869" s="153"/>
      <c r="AB1869" s="153"/>
      <c r="AC1869" s="153"/>
      <c r="AD1869" s="153"/>
      <c r="AE1869" s="153"/>
      <c r="AF1869" s="153"/>
      <c r="AG1869" s="153"/>
      <c r="AH1869" s="153"/>
      <c r="AI1869" s="153"/>
      <c r="AJ1869" s="153"/>
      <c r="AK1869" s="153"/>
      <c r="AL1869" s="153"/>
      <c r="AM1869" s="153"/>
      <c r="AN1869" s="153"/>
      <c r="AO1869" s="153"/>
      <c r="AP1869" s="153">
        <v>40</v>
      </c>
      <c r="AQ1869" s="153"/>
      <c r="AR1869" s="153"/>
      <c r="AS1869" s="153"/>
      <c r="AT1869" s="153"/>
      <c r="AU1869" s="153"/>
      <c r="AV1869" s="153"/>
      <c r="AW1869" s="153"/>
      <c r="AX1869" s="153"/>
      <c r="AY1869" s="153"/>
      <c r="AZ1869" s="153"/>
      <c r="BA1869" s="153"/>
      <c r="BB1869" s="153"/>
      <c r="BC1869" s="153"/>
      <c r="BD1869" s="153"/>
      <c r="BE1869" s="153"/>
      <c r="BF1869" s="153"/>
      <c r="BG1869" s="223">
        <f t="shared" si="762"/>
        <v>480</v>
      </c>
      <c r="BH1869" s="224">
        <f t="shared" si="763"/>
        <v>8</v>
      </c>
      <c r="BI1869" s="225">
        <f t="shared" si="764"/>
        <v>5</v>
      </c>
      <c r="BJ1869" s="225">
        <f t="shared" si="751"/>
        <v>62.5</v>
      </c>
      <c r="BK1869" s="226">
        <f t="shared" si="765"/>
        <v>78.5</v>
      </c>
      <c r="BL1869" s="226">
        <f t="shared" si="766"/>
        <v>93.312101910828</v>
      </c>
      <c r="BM1869" s="226">
        <f t="shared" si="767"/>
        <v>45.78125</v>
      </c>
      <c r="BN1869" s="237">
        <f t="shared" si="755"/>
        <v>2.16666666666667</v>
      </c>
      <c r="BO1869" s="237">
        <f t="shared" si="756"/>
        <v>466.666666666666</v>
      </c>
      <c r="BP1869" s="237">
        <f t="shared" si="757"/>
        <v>0.833333333333333</v>
      </c>
      <c r="BQ1869" s="238">
        <f t="shared" si="758"/>
        <v>66.6666666666667</v>
      </c>
      <c r="BR1869" s="140"/>
      <c r="BS1869" s="140"/>
      <c r="BT1869" s="140"/>
      <c r="BU1869" s="141"/>
      <c r="BV1869" s="140"/>
    </row>
    <row r="1870" s="129" customFormat="1" spans="1:74">
      <c r="A1870" s="170">
        <v>1924</v>
      </c>
      <c r="B1870" s="171">
        <v>46079</v>
      </c>
      <c r="C1870" s="153" t="s">
        <v>99</v>
      </c>
      <c r="D1870" s="130" t="str">
        <f t="shared" si="759"/>
        <v>IG</v>
      </c>
      <c r="E1870" s="172" t="s">
        <v>152</v>
      </c>
      <c r="F1870" s="172" t="s">
        <v>134</v>
      </c>
      <c r="G1870" s="173" t="s">
        <v>107</v>
      </c>
      <c r="H1870" s="173" t="s">
        <v>141</v>
      </c>
      <c r="I1870" s="173"/>
      <c r="J1870" s="105">
        <v>102052.5</v>
      </c>
      <c r="K1870" s="197" t="e">
        <f>VLOOKUP(J1870,'[3]Item List (3)'!A$1:B$110000,2,FALSE)</f>
        <v>#N/A</v>
      </c>
      <c r="L1870" s="105">
        <v>260120006</v>
      </c>
      <c r="M1870" s="198" t="str">
        <f>IF((LEFT(J1870))="2",$L$2,$J$2)</f>
        <v>IR</v>
      </c>
      <c r="N1870" s="153">
        <v>45</v>
      </c>
      <c r="O1870" s="199">
        <f t="shared" si="760"/>
        <v>80</v>
      </c>
      <c r="P1870" s="153">
        <v>1</v>
      </c>
      <c r="Q1870" s="153">
        <v>235</v>
      </c>
      <c r="R1870" s="153">
        <v>70</v>
      </c>
      <c r="S1870" s="153">
        <v>35</v>
      </c>
      <c r="T1870" s="153"/>
      <c r="U1870" s="209">
        <f t="shared" si="761"/>
        <v>270</v>
      </c>
      <c r="V1870" s="153">
        <v>380</v>
      </c>
      <c r="W1870" s="153"/>
      <c r="X1870" s="153"/>
      <c r="Y1870" s="153"/>
      <c r="Z1870" s="153">
        <v>60</v>
      </c>
      <c r="AA1870" s="153"/>
      <c r="AB1870" s="153"/>
      <c r="AC1870" s="153"/>
      <c r="AD1870" s="153"/>
      <c r="AE1870" s="153"/>
      <c r="AF1870" s="153"/>
      <c r="AG1870" s="153"/>
      <c r="AH1870" s="153"/>
      <c r="AI1870" s="153"/>
      <c r="AJ1870" s="153"/>
      <c r="AK1870" s="153"/>
      <c r="AL1870" s="153"/>
      <c r="AM1870" s="153"/>
      <c r="AN1870" s="153"/>
      <c r="AO1870" s="153"/>
      <c r="AP1870" s="153">
        <v>40</v>
      </c>
      <c r="AQ1870" s="153"/>
      <c r="AR1870" s="153"/>
      <c r="AS1870" s="153"/>
      <c r="AT1870" s="153"/>
      <c r="AU1870" s="153"/>
      <c r="AV1870" s="153"/>
      <c r="AW1870" s="153"/>
      <c r="AX1870" s="153"/>
      <c r="AY1870" s="153"/>
      <c r="AZ1870" s="153"/>
      <c r="BA1870" s="153"/>
      <c r="BB1870" s="153"/>
      <c r="BC1870" s="153"/>
      <c r="BD1870" s="153"/>
      <c r="BE1870" s="153"/>
      <c r="BF1870" s="153"/>
      <c r="BG1870" s="223">
        <f t="shared" si="762"/>
        <v>480</v>
      </c>
      <c r="BH1870" s="224">
        <f t="shared" si="763"/>
        <v>8</v>
      </c>
      <c r="BI1870" s="225">
        <f t="shared" si="764"/>
        <v>6.33333333333333</v>
      </c>
      <c r="BJ1870" s="225">
        <f t="shared" si="751"/>
        <v>79.1666666666667</v>
      </c>
      <c r="BK1870" s="226">
        <f t="shared" si="765"/>
        <v>53.2894736842105</v>
      </c>
      <c r="BL1870" s="226">
        <f t="shared" si="766"/>
        <v>61.1111111111111</v>
      </c>
      <c r="BM1870" s="226">
        <f t="shared" si="767"/>
        <v>25.78125</v>
      </c>
      <c r="BN1870" s="237">
        <f t="shared" si="755"/>
        <v>0.666666666666667</v>
      </c>
      <c r="BO1870" s="237">
        <f t="shared" si="756"/>
        <v>586.666666666667</v>
      </c>
      <c r="BP1870" s="237">
        <f t="shared" si="757"/>
        <v>1</v>
      </c>
      <c r="BQ1870" s="238">
        <f t="shared" si="758"/>
        <v>80</v>
      </c>
      <c r="BR1870" s="140">
        <v>1</v>
      </c>
      <c r="BS1870" s="140"/>
      <c r="BT1870" s="140"/>
      <c r="BU1870" s="141"/>
      <c r="BV1870" s="140"/>
    </row>
    <row r="1871" s="129" customFormat="1" spans="1:74">
      <c r="A1871" s="170">
        <v>1925</v>
      </c>
      <c r="B1871" s="171">
        <v>46079</v>
      </c>
      <c r="C1871" s="153" t="s">
        <v>97</v>
      </c>
      <c r="D1871" s="130" t="str">
        <f t="shared" si="759"/>
        <v>IG</v>
      </c>
      <c r="E1871" s="172" t="s">
        <v>153</v>
      </c>
      <c r="F1871" s="172" t="s">
        <v>134</v>
      </c>
      <c r="G1871" s="173" t="s">
        <v>155</v>
      </c>
      <c r="H1871" s="173"/>
      <c r="I1871" s="173"/>
      <c r="J1871" s="105">
        <v>208583</v>
      </c>
      <c r="K1871" s="197" t="str">
        <f>VLOOKUP(J1871,'[3]Item List (3)'!A$1:B$110000,2,FALSE)</f>
        <v>WS 81108 </v>
      </c>
      <c r="L1871" s="105">
        <v>260112013</v>
      </c>
      <c r="M1871" s="198" t="str">
        <f>IF((LEFT(J1871))="2",$L$2,$J$2)</f>
        <v>OR</v>
      </c>
      <c r="N1871" s="153">
        <v>45</v>
      </c>
      <c r="O1871" s="199">
        <f t="shared" si="760"/>
        <v>80</v>
      </c>
      <c r="P1871" s="153">
        <v>1</v>
      </c>
      <c r="Q1871" s="153">
        <v>444</v>
      </c>
      <c r="R1871" s="153">
        <v>5</v>
      </c>
      <c r="S1871" s="153"/>
      <c r="T1871" s="153"/>
      <c r="U1871" s="209">
        <f t="shared" si="761"/>
        <v>444</v>
      </c>
      <c r="V1871" s="153">
        <v>415</v>
      </c>
      <c r="W1871" s="153"/>
      <c r="X1871" s="153"/>
      <c r="Y1871" s="153"/>
      <c r="Z1871" s="153"/>
      <c r="AA1871" s="153"/>
      <c r="AB1871" s="153"/>
      <c r="AC1871" s="153"/>
      <c r="AD1871" s="153"/>
      <c r="AE1871" s="153"/>
      <c r="AF1871" s="153"/>
      <c r="AG1871" s="153"/>
      <c r="AH1871" s="153"/>
      <c r="AI1871" s="153"/>
      <c r="AJ1871" s="153"/>
      <c r="AK1871" s="153"/>
      <c r="AL1871" s="153"/>
      <c r="AM1871" s="153"/>
      <c r="AN1871" s="153">
        <v>40</v>
      </c>
      <c r="AO1871" s="153"/>
      <c r="AP1871" s="153">
        <v>20</v>
      </c>
      <c r="AQ1871" s="153"/>
      <c r="AR1871" s="153"/>
      <c r="AS1871" s="153"/>
      <c r="AT1871" s="153"/>
      <c r="AU1871" s="153"/>
      <c r="AV1871" s="153"/>
      <c r="AW1871" s="153"/>
      <c r="AX1871" s="153"/>
      <c r="AY1871" s="153"/>
      <c r="AZ1871" s="153"/>
      <c r="BA1871" s="153"/>
      <c r="BB1871" s="153"/>
      <c r="BC1871" s="153"/>
      <c r="BD1871" s="153"/>
      <c r="BE1871" s="153">
        <v>5</v>
      </c>
      <c r="BF1871" s="153"/>
      <c r="BG1871" s="223">
        <f t="shared" si="762"/>
        <v>480</v>
      </c>
      <c r="BH1871" s="224">
        <f t="shared" si="763"/>
        <v>8</v>
      </c>
      <c r="BI1871" s="225">
        <f t="shared" si="764"/>
        <v>6.91666666666667</v>
      </c>
      <c r="BJ1871" s="225">
        <f t="shared" si="751"/>
        <v>86.4583333333333</v>
      </c>
      <c r="BK1871" s="226">
        <f t="shared" si="765"/>
        <v>80.2409638554217</v>
      </c>
      <c r="BL1871" s="226">
        <f t="shared" si="766"/>
        <v>98.8738738738739</v>
      </c>
      <c r="BM1871" s="226">
        <f t="shared" si="767"/>
        <v>68.59375</v>
      </c>
      <c r="BN1871" s="237">
        <f t="shared" ref="BN1871:BN1934" si="768">(W1871+AP1871+BE1871+BF1871)/60</f>
        <v>0.416666666666667</v>
      </c>
      <c r="BO1871" s="237">
        <f t="shared" ref="BO1871:BO1934" si="769">IFERROR(((BH1871-BN1871)*3600)/N1871,0)</f>
        <v>606.666666666667</v>
      </c>
      <c r="BP1871" s="237">
        <f t="shared" ref="BP1871:BP1934" si="770">IFERROR(SUM(W1871:BF1871)/60-BN1871,0)</f>
        <v>0.666666666666667</v>
      </c>
      <c r="BQ1871" s="238">
        <f t="shared" ref="BQ1871:BQ1934" si="771">IFERROR(BP1871*3600/N1871,0)</f>
        <v>53.3333333333333</v>
      </c>
      <c r="BR1871" s="140"/>
      <c r="BS1871" s="140"/>
      <c r="BT1871" s="140"/>
      <c r="BU1871" s="141"/>
      <c r="BV1871" s="140"/>
    </row>
    <row r="1872" s="129" customFormat="1" spans="1:74">
      <c r="A1872" s="170">
        <v>1926</v>
      </c>
      <c r="B1872" s="171">
        <v>46079</v>
      </c>
      <c r="C1872" s="153" t="s">
        <v>99</v>
      </c>
      <c r="D1872" s="130" t="str">
        <f t="shared" si="759"/>
        <v>IG</v>
      </c>
      <c r="E1872" s="172" t="s">
        <v>153</v>
      </c>
      <c r="F1872" s="172" t="s">
        <v>134</v>
      </c>
      <c r="G1872" s="173" t="s">
        <v>135</v>
      </c>
      <c r="H1872" s="173"/>
      <c r="I1872" s="173"/>
      <c r="J1872" s="105">
        <v>208583</v>
      </c>
      <c r="K1872" s="197" t="str">
        <f>VLOOKUP(J1872,'[3]Item List (3)'!A$1:B$110000,2,FALSE)</f>
        <v>WS 81108 </v>
      </c>
      <c r="L1872" s="105">
        <v>260112013</v>
      </c>
      <c r="M1872" s="198" t="str">
        <f>IF((LEFT(J1872))="2",$L$2,$J$2)</f>
        <v>OR</v>
      </c>
      <c r="N1872" s="153">
        <v>45</v>
      </c>
      <c r="O1872" s="199">
        <f t="shared" si="760"/>
        <v>80</v>
      </c>
      <c r="P1872" s="153">
        <v>1</v>
      </c>
      <c r="Q1872" s="153">
        <v>196</v>
      </c>
      <c r="R1872" s="153">
        <v>1</v>
      </c>
      <c r="S1872" s="153"/>
      <c r="T1872" s="153"/>
      <c r="U1872" s="209">
        <f t="shared" si="761"/>
        <v>196</v>
      </c>
      <c r="V1872" s="153">
        <v>180</v>
      </c>
      <c r="W1872" s="153"/>
      <c r="X1872" s="153"/>
      <c r="Y1872" s="153"/>
      <c r="Z1872" s="153"/>
      <c r="AA1872" s="153"/>
      <c r="AB1872" s="153"/>
      <c r="AC1872" s="153"/>
      <c r="AD1872" s="153"/>
      <c r="AE1872" s="153"/>
      <c r="AF1872" s="153"/>
      <c r="AG1872" s="153"/>
      <c r="AH1872" s="153"/>
      <c r="AI1872" s="153"/>
      <c r="AJ1872" s="153"/>
      <c r="AK1872" s="153"/>
      <c r="AL1872" s="153"/>
      <c r="AM1872" s="153"/>
      <c r="AN1872" s="153"/>
      <c r="AO1872" s="153"/>
      <c r="AP1872" s="153"/>
      <c r="AQ1872" s="153"/>
      <c r="AR1872" s="153">
        <v>300</v>
      </c>
      <c r="AS1872" s="153"/>
      <c r="AT1872" s="153"/>
      <c r="AU1872" s="153"/>
      <c r="AV1872" s="153"/>
      <c r="AW1872" s="153"/>
      <c r="AX1872" s="153"/>
      <c r="AY1872" s="153"/>
      <c r="AZ1872" s="153"/>
      <c r="BA1872" s="153"/>
      <c r="BB1872" s="153"/>
      <c r="BC1872" s="153"/>
      <c r="BD1872" s="153"/>
      <c r="BE1872" s="153"/>
      <c r="BF1872" s="153"/>
      <c r="BG1872" s="223">
        <f t="shared" si="762"/>
        <v>480</v>
      </c>
      <c r="BH1872" s="224">
        <f t="shared" si="763"/>
        <v>8</v>
      </c>
      <c r="BI1872" s="225">
        <f t="shared" si="764"/>
        <v>3</v>
      </c>
      <c r="BJ1872" s="225">
        <f t="shared" si="751"/>
        <v>37.5</v>
      </c>
      <c r="BK1872" s="226">
        <f t="shared" si="765"/>
        <v>81.6666666666667</v>
      </c>
      <c r="BL1872" s="226">
        <f t="shared" si="766"/>
        <v>99.4897959183673</v>
      </c>
      <c r="BM1872" s="226">
        <f t="shared" si="767"/>
        <v>30.46875</v>
      </c>
      <c r="BN1872" s="237">
        <f t="shared" si="768"/>
        <v>0</v>
      </c>
      <c r="BO1872" s="237">
        <f t="shared" si="769"/>
        <v>640</v>
      </c>
      <c r="BP1872" s="237">
        <f t="shared" si="770"/>
        <v>5</v>
      </c>
      <c r="BQ1872" s="238">
        <f t="shared" si="771"/>
        <v>400</v>
      </c>
      <c r="BR1872" s="140"/>
      <c r="BS1872" s="140"/>
      <c r="BT1872" s="140">
        <v>1</v>
      </c>
      <c r="BU1872" s="141"/>
      <c r="BV1872" s="140"/>
    </row>
    <row r="1873" s="129" customFormat="1" spans="1:74">
      <c r="A1873" s="170">
        <v>1927</v>
      </c>
      <c r="B1873" s="171">
        <v>46079</v>
      </c>
      <c r="C1873" s="153" t="s">
        <v>97</v>
      </c>
      <c r="D1873" s="130" t="str">
        <f t="shared" si="759"/>
        <v>IG</v>
      </c>
      <c r="E1873" s="172" t="s">
        <v>156</v>
      </c>
      <c r="F1873" s="172" t="s">
        <v>134</v>
      </c>
      <c r="G1873" s="173" t="s">
        <v>157</v>
      </c>
      <c r="H1873" s="173"/>
      <c r="I1873" s="173"/>
      <c r="J1873" s="105">
        <v>208293</v>
      </c>
      <c r="K1873" s="197" t="str">
        <f>VLOOKUP(J1873,'[3]Item List (3)'!A$1:B$110000,2,FALSE)</f>
        <v>OR.210 YY2</v>
      </c>
      <c r="L1873" s="105">
        <v>260205004</v>
      </c>
      <c r="M1873" s="198" t="str">
        <f>IF((LEFT(J1873))="2",$L$2,$J$2)</f>
        <v>OR</v>
      </c>
      <c r="N1873" s="153">
        <v>60</v>
      </c>
      <c r="O1873" s="199">
        <f t="shared" si="760"/>
        <v>60</v>
      </c>
      <c r="P1873" s="153">
        <v>1</v>
      </c>
      <c r="Q1873" s="153">
        <v>370</v>
      </c>
      <c r="R1873" s="153">
        <v>15</v>
      </c>
      <c r="S1873" s="153">
        <v>5</v>
      </c>
      <c r="T1873" s="153"/>
      <c r="U1873" s="209">
        <f t="shared" si="761"/>
        <v>375</v>
      </c>
      <c r="V1873" s="153">
        <v>400</v>
      </c>
      <c r="W1873" s="153"/>
      <c r="X1873" s="153"/>
      <c r="Y1873" s="153"/>
      <c r="Z1873" s="153"/>
      <c r="AA1873" s="153"/>
      <c r="AB1873" s="153"/>
      <c r="AC1873" s="153"/>
      <c r="AD1873" s="153"/>
      <c r="AE1873" s="153"/>
      <c r="AF1873" s="153"/>
      <c r="AG1873" s="153"/>
      <c r="AH1873" s="153"/>
      <c r="AI1873" s="153"/>
      <c r="AJ1873" s="153"/>
      <c r="AK1873" s="153"/>
      <c r="AL1873" s="153"/>
      <c r="AM1873" s="153"/>
      <c r="AN1873" s="153"/>
      <c r="AO1873" s="153"/>
      <c r="AP1873" s="153">
        <v>20</v>
      </c>
      <c r="AQ1873" s="153"/>
      <c r="AR1873" s="153"/>
      <c r="AS1873" s="153"/>
      <c r="AT1873" s="153"/>
      <c r="AU1873" s="153"/>
      <c r="AV1873" s="153"/>
      <c r="AW1873" s="153"/>
      <c r="AX1873" s="153">
        <v>60</v>
      </c>
      <c r="AY1873" s="153"/>
      <c r="AZ1873" s="153"/>
      <c r="BA1873" s="153"/>
      <c r="BB1873" s="153"/>
      <c r="BC1873" s="153"/>
      <c r="BD1873" s="153"/>
      <c r="BE1873" s="153"/>
      <c r="BF1873" s="153"/>
      <c r="BG1873" s="223">
        <f t="shared" si="762"/>
        <v>480</v>
      </c>
      <c r="BH1873" s="224">
        <f t="shared" si="763"/>
        <v>8</v>
      </c>
      <c r="BI1873" s="225">
        <f t="shared" si="764"/>
        <v>6.66666666666667</v>
      </c>
      <c r="BJ1873" s="225">
        <f t="shared" ref="BJ1873:BJ1936" si="772">IFERROR(BI1873/BH1873*100,)</f>
        <v>83.3333333333333</v>
      </c>
      <c r="BK1873" s="226">
        <f t="shared" si="765"/>
        <v>93.75</v>
      </c>
      <c r="BL1873" s="226">
        <f t="shared" si="766"/>
        <v>94.6666666666667</v>
      </c>
      <c r="BM1873" s="226">
        <f t="shared" si="767"/>
        <v>73.9583333333333</v>
      </c>
      <c r="BN1873" s="237">
        <f t="shared" si="768"/>
        <v>0.333333333333333</v>
      </c>
      <c r="BO1873" s="237">
        <f t="shared" si="769"/>
        <v>460</v>
      </c>
      <c r="BP1873" s="237">
        <f t="shared" si="770"/>
        <v>1</v>
      </c>
      <c r="BQ1873" s="238">
        <f t="shared" si="771"/>
        <v>60</v>
      </c>
      <c r="BR1873" s="140"/>
      <c r="BS1873" s="140"/>
      <c r="BT1873" s="140"/>
      <c r="BU1873" s="141"/>
      <c r="BV1873" s="140"/>
    </row>
    <row r="1874" s="129" customFormat="1" spans="1:74">
      <c r="A1874" s="170">
        <v>1928</v>
      </c>
      <c r="B1874" s="171">
        <v>46079</v>
      </c>
      <c r="C1874" s="153" t="s">
        <v>99</v>
      </c>
      <c r="D1874" s="130" t="str">
        <f t="shared" si="759"/>
        <v>IG</v>
      </c>
      <c r="E1874" s="172" t="s">
        <v>156</v>
      </c>
      <c r="F1874" s="172"/>
      <c r="G1874" s="173"/>
      <c r="H1874" s="173"/>
      <c r="I1874" s="173"/>
      <c r="J1874" s="105"/>
      <c r="K1874" s="197" t="e">
        <f>VLOOKUP(J1874,'[3]Item List (3)'!A$1:B$110000,2,FALSE)</f>
        <v>#N/A</v>
      </c>
      <c r="L1874" s="105"/>
      <c r="M1874" s="198" t="str">
        <f>IF((LEFT(J1874))="2",$L$2,$J$2)</f>
        <v>IR</v>
      </c>
      <c r="N1874" s="153"/>
      <c r="O1874" s="199" t="str">
        <f t="shared" si="760"/>
        <v/>
      </c>
      <c r="P1874" s="153"/>
      <c r="Q1874" s="153"/>
      <c r="R1874" s="153"/>
      <c r="S1874" s="153"/>
      <c r="T1874" s="153"/>
      <c r="U1874" s="209">
        <f t="shared" si="761"/>
        <v>0</v>
      </c>
      <c r="V1874" s="153"/>
      <c r="W1874" s="153"/>
      <c r="X1874" s="153"/>
      <c r="Y1874" s="153"/>
      <c r="Z1874" s="153"/>
      <c r="AA1874" s="153"/>
      <c r="AB1874" s="153"/>
      <c r="AC1874" s="153"/>
      <c r="AD1874" s="153"/>
      <c r="AE1874" s="153"/>
      <c r="AF1874" s="153"/>
      <c r="AG1874" s="153"/>
      <c r="AH1874" s="153"/>
      <c r="AI1874" s="153"/>
      <c r="AJ1874" s="153"/>
      <c r="AK1874" s="153"/>
      <c r="AL1874" s="153"/>
      <c r="AM1874" s="153"/>
      <c r="AN1874" s="153"/>
      <c r="AO1874" s="153"/>
      <c r="AP1874" s="153"/>
      <c r="AQ1874" s="153"/>
      <c r="AR1874" s="153">
        <v>480</v>
      </c>
      <c r="AS1874" s="153"/>
      <c r="AT1874" s="153"/>
      <c r="AU1874" s="153"/>
      <c r="AV1874" s="153"/>
      <c r="AW1874" s="153"/>
      <c r="AX1874" s="153"/>
      <c r="AY1874" s="153"/>
      <c r="AZ1874" s="153"/>
      <c r="BA1874" s="153"/>
      <c r="BB1874" s="153"/>
      <c r="BC1874" s="153"/>
      <c r="BD1874" s="153"/>
      <c r="BE1874" s="153"/>
      <c r="BF1874" s="153"/>
      <c r="BG1874" s="223">
        <f t="shared" si="762"/>
        <v>480</v>
      </c>
      <c r="BH1874" s="224">
        <f t="shared" si="763"/>
        <v>8</v>
      </c>
      <c r="BI1874" s="225">
        <f t="shared" si="764"/>
        <v>0</v>
      </c>
      <c r="BJ1874" s="225">
        <f t="shared" si="772"/>
        <v>0</v>
      </c>
      <c r="BK1874" s="226">
        <f t="shared" si="765"/>
        <v>0</v>
      </c>
      <c r="BL1874" s="226">
        <f t="shared" si="766"/>
        <v>0</v>
      </c>
      <c r="BM1874" s="226">
        <f t="shared" si="767"/>
        <v>0</v>
      </c>
      <c r="BN1874" s="237">
        <f t="shared" si="768"/>
        <v>0</v>
      </c>
      <c r="BO1874" s="237">
        <f t="shared" si="769"/>
        <v>0</v>
      </c>
      <c r="BP1874" s="237">
        <f t="shared" si="770"/>
        <v>8</v>
      </c>
      <c r="BQ1874" s="238">
        <f t="shared" si="771"/>
        <v>0</v>
      </c>
      <c r="BR1874" s="140"/>
      <c r="BS1874" s="140"/>
      <c r="BT1874" s="140"/>
      <c r="BU1874" s="141"/>
      <c r="BV1874" s="140"/>
    </row>
    <row r="1875" s="129" customFormat="1" spans="1:74">
      <c r="A1875" s="170">
        <v>1929</v>
      </c>
      <c r="B1875" s="171">
        <v>46079</v>
      </c>
      <c r="C1875" s="153" t="s">
        <v>97</v>
      </c>
      <c r="D1875" s="130" t="str">
        <f t="shared" si="759"/>
        <v>IG</v>
      </c>
      <c r="E1875" s="172" t="s">
        <v>158</v>
      </c>
      <c r="F1875" s="172" t="s">
        <v>134</v>
      </c>
      <c r="G1875" s="173" t="s">
        <v>124</v>
      </c>
      <c r="H1875" s="173" t="s">
        <v>126</v>
      </c>
      <c r="I1875" s="173" t="s">
        <v>228</v>
      </c>
      <c r="J1875" s="105">
        <v>104246</v>
      </c>
      <c r="K1875" s="197" t="str">
        <f>VLOOKUP(J1875,'[3]Item List (3)'!A$1:B$110000,2,FALSE)</f>
        <v>IN. 208</v>
      </c>
      <c r="L1875" s="105">
        <v>260129016</v>
      </c>
      <c r="M1875" s="198" t="str">
        <f>IF((LEFT(J1875))="2",$L$2,$J$2)</f>
        <v>IR</v>
      </c>
      <c r="N1875" s="153">
        <v>30</v>
      </c>
      <c r="O1875" s="199">
        <f t="shared" si="760"/>
        <v>120</v>
      </c>
      <c r="P1875" s="153">
        <v>1</v>
      </c>
      <c r="Q1875" s="153">
        <v>472</v>
      </c>
      <c r="R1875" s="153">
        <v>4</v>
      </c>
      <c r="S1875" s="153"/>
      <c r="T1875" s="153"/>
      <c r="U1875" s="209">
        <f t="shared" si="761"/>
        <v>472</v>
      </c>
      <c r="V1875" s="153">
        <v>270</v>
      </c>
      <c r="W1875" s="153"/>
      <c r="X1875" s="153">
        <v>10</v>
      </c>
      <c r="Y1875" s="153"/>
      <c r="Z1875" s="153"/>
      <c r="AA1875" s="153"/>
      <c r="AB1875" s="153"/>
      <c r="AC1875" s="153"/>
      <c r="AD1875" s="153"/>
      <c r="AE1875" s="153"/>
      <c r="AF1875" s="153"/>
      <c r="AG1875" s="153"/>
      <c r="AH1875" s="153"/>
      <c r="AI1875" s="153"/>
      <c r="AJ1875" s="153"/>
      <c r="AK1875" s="153"/>
      <c r="AL1875" s="153"/>
      <c r="AM1875" s="153"/>
      <c r="AN1875" s="153"/>
      <c r="AO1875" s="153"/>
      <c r="AP1875" s="153">
        <v>20</v>
      </c>
      <c r="AQ1875" s="153"/>
      <c r="AR1875" s="153">
        <v>180</v>
      </c>
      <c r="AS1875" s="153"/>
      <c r="AT1875" s="153"/>
      <c r="AU1875" s="153"/>
      <c r="AV1875" s="153"/>
      <c r="AW1875" s="153"/>
      <c r="AX1875" s="153"/>
      <c r="AY1875" s="153"/>
      <c r="AZ1875" s="153"/>
      <c r="BA1875" s="153"/>
      <c r="BB1875" s="153"/>
      <c r="BC1875" s="153"/>
      <c r="BD1875" s="153"/>
      <c r="BE1875" s="153"/>
      <c r="BF1875" s="153"/>
      <c r="BG1875" s="223">
        <f t="shared" si="762"/>
        <v>480</v>
      </c>
      <c r="BH1875" s="224">
        <f t="shared" si="763"/>
        <v>8</v>
      </c>
      <c r="BI1875" s="225">
        <f t="shared" si="764"/>
        <v>4.5</v>
      </c>
      <c r="BJ1875" s="225">
        <f t="shared" si="772"/>
        <v>56.25</v>
      </c>
      <c r="BK1875" s="226">
        <f t="shared" si="765"/>
        <v>87.4074074074074</v>
      </c>
      <c r="BL1875" s="226">
        <f t="shared" si="766"/>
        <v>99.1525423728814</v>
      </c>
      <c r="BM1875" s="226">
        <f t="shared" si="767"/>
        <v>48.75</v>
      </c>
      <c r="BN1875" s="237">
        <f t="shared" si="768"/>
        <v>0.333333333333333</v>
      </c>
      <c r="BO1875" s="237">
        <f t="shared" si="769"/>
        <v>920</v>
      </c>
      <c r="BP1875" s="237">
        <f t="shared" si="770"/>
        <v>3.16666666666667</v>
      </c>
      <c r="BQ1875" s="238">
        <f t="shared" si="771"/>
        <v>380</v>
      </c>
      <c r="BR1875" s="140"/>
      <c r="BS1875" s="140"/>
      <c r="BT1875" s="140"/>
      <c r="BU1875" s="141"/>
      <c r="BV1875" s="140"/>
    </row>
    <row r="1876" s="129" customFormat="1" spans="1:74">
      <c r="A1876" s="170">
        <v>1930</v>
      </c>
      <c r="B1876" s="171">
        <v>46079</v>
      </c>
      <c r="C1876" s="153" t="s">
        <v>99</v>
      </c>
      <c r="D1876" s="130" t="str">
        <f t="shared" si="759"/>
        <v>IG</v>
      </c>
      <c r="E1876" s="172" t="s">
        <v>158</v>
      </c>
      <c r="F1876" s="172" t="s">
        <v>134</v>
      </c>
      <c r="G1876" s="173" t="s">
        <v>183</v>
      </c>
      <c r="H1876" s="173"/>
      <c r="I1876" s="173"/>
      <c r="J1876" s="105">
        <v>104246</v>
      </c>
      <c r="K1876" s="197" t="str">
        <f>VLOOKUP(J1876,'[3]Item List (3)'!A$1:B$110000,2,FALSE)</f>
        <v>IN. 208</v>
      </c>
      <c r="L1876" s="105">
        <v>260120003</v>
      </c>
      <c r="M1876" s="198" t="str">
        <f>IF((LEFT(J1876))="2",$L$2,$J$2)</f>
        <v>IR</v>
      </c>
      <c r="N1876" s="153">
        <v>30</v>
      </c>
      <c r="O1876" s="199">
        <f t="shared" si="760"/>
        <v>120</v>
      </c>
      <c r="P1876" s="153">
        <v>1</v>
      </c>
      <c r="Q1876" s="153">
        <v>216</v>
      </c>
      <c r="R1876" s="153">
        <v>6</v>
      </c>
      <c r="S1876" s="153"/>
      <c r="T1876" s="153"/>
      <c r="U1876" s="209">
        <f t="shared" si="761"/>
        <v>216</v>
      </c>
      <c r="V1876" s="153">
        <v>120</v>
      </c>
      <c r="W1876" s="153"/>
      <c r="X1876" s="153"/>
      <c r="Y1876" s="153"/>
      <c r="Z1876" s="153"/>
      <c r="AA1876" s="153"/>
      <c r="AB1876" s="153"/>
      <c r="AC1876" s="153"/>
      <c r="AD1876" s="153"/>
      <c r="AE1876" s="153"/>
      <c r="AF1876" s="153"/>
      <c r="AG1876" s="153"/>
      <c r="AH1876" s="153"/>
      <c r="AI1876" s="153"/>
      <c r="AJ1876" s="153"/>
      <c r="AK1876" s="153"/>
      <c r="AL1876" s="153"/>
      <c r="AM1876" s="153"/>
      <c r="AN1876" s="153"/>
      <c r="AO1876" s="153"/>
      <c r="AP1876" s="153"/>
      <c r="AQ1876" s="153"/>
      <c r="AR1876" s="153">
        <v>360</v>
      </c>
      <c r="AS1876" s="153"/>
      <c r="AT1876" s="153"/>
      <c r="AU1876" s="153"/>
      <c r="AV1876" s="153"/>
      <c r="AW1876" s="153"/>
      <c r="AX1876" s="153"/>
      <c r="AY1876" s="153"/>
      <c r="AZ1876" s="153"/>
      <c r="BA1876" s="153"/>
      <c r="BB1876" s="153"/>
      <c r="BC1876" s="153"/>
      <c r="BD1876" s="153"/>
      <c r="BE1876" s="153"/>
      <c r="BF1876" s="153"/>
      <c r="BG1876" s="223">
        <f t="shared" si="762"/>
        <v>480</v>
      </c>
      <c r="BH1876" s="224">
        <f t="shared" si="763"/>
        <v>8</v>
      </c>
      <c r="BI1876" s="225">
        <f t="shared" si="764"/>
        <v>2</v>
      </c>
      <c r="BJ1876" s="225">
        <f t="shared" si="772"/>
        <v>25</v>
      </c>
      <c r="BK1876" s="226">
        <f t="shared" si="765"/>
        <v>90</v>
      </c>
      <c r="BL1876" s="226">
        <f t="shared" si="766"/>
        <v>97.2222222222222</v>
      </c>
      <c r="BM1876" s="226">
        <f t="shared" si="767"/>
        <v>21.875</v>
      </c>
      <c r="BN1876" s="237">
        <f t="shared" si="768"/>
        <v>0</v>
      </c>
      <c r="BO1876" s="237">
        <f t="shared" si="769"/>
        <v>960</v>
      </c>
      <c r="BP1876" s="237">
        <f t="shared" si="770"/>
        <v>6</v>
      </c>
      <c r="BQ1876" s="238">
        <f t="shared" si="771"/>
        <v>720</v>
      </c>
      <c r="BR1876" s="140"/>
      <c r="BS1876" s="140"/>
      <c r="BT1876" s="140"/>
      <c r="BU1876" s="141"/>
      <c r="BV1876" s="140"/>
    </row>
    <row r="1877" s="129" customFormat="1" spans="1:74">
      <c r="A1877" s="170">
        <v>1931</v>
      </c>
      <c r="B1877" s="171">
        <v>46079</v>
      </c>
      <c r="C1877" s="153" t="s">
        <v>97</v>
      </c>
      <c r="D1877" s="130" t="str">
        <f t="shared" si="759"/>
        <v>HO</v>
      </c>
      <c r="E1877" s="172" t="s">
        <v>159</v>
      </c>
      <c r="F1877" s="172" t="s">
        <v>160</v>
      </c>
      <c r="G1877" s="173" t="s">
        <v>171</v>
      </c>
      <c r="H1877" s="173"/>
      <c r="I1877" s="173"/>
      <c r="J1877" s="105">
        <v>104293</v>
      </c>
      <c r="K1877" s="197" t="str">
        <f>VLOOKUP(J1877,'[3]Item List (3)'!A$1:B$110000,2,FALSE)</f>
        <v>IR.210 YY2 </v>
      </c>
      <c r="L1877" s="105">
        <v>260205005</v>
      </c>
      <c r="M1877" s="198" t="str">
        <f>IF((LEFT(J1877))="2",$L$2,$J$2)</f>
        <v>IR</v>
      </c>
      <c r="N1877" s="153">
        <v>50</v>
      </c>
      <c r="O1877" s="199">
        <f t="shared" si="760"/>
        <v>72</v>
      </c>
      <c r="P1877" s="153">
        <v>1</v>
      </c>
      <c r="Q1877" s="153">
        <v>435</v>
      </c>
      <c r="R1877" s="153"/>
      <c r="S1877" s="153"/>
      <c r="T1877" s="153"/>
      <c r="U1877" s="209">
        <f t="shared" si="761"/>
        <v>435</v>
      </c>
      <c r="V1877" s="153">
        <v>400</v>
      </c>
      <c r="W1877" s="153"/>
      <c r="X1877" s="153">
        <v>35</v>
      </c>
      <c r="Y1877" s="153"/>
      <c r="Z1877" s="153"/>
      <c r="AA1877" s="153"/>
      <c r="AB1877" s="153"/>
      <c r="AC1877" s="153"/>
      <c r="AD1877" s="153"/>
      <c r="AE1877" s="153"/>
      <c r="AF1877" s="153"/>
      <c r="AG1877" s="153"/>
      <c r="AH1877" s="153"/>
      <c r="AI1877" s="153"/>
      <c r="AJ1877" s="153"/>
      <c r="AK1877" s="153"/>
      <c r="AL1877" s="153"/>
      <c r="AM1877" s="153"/>
      <c r="AN1877" s="153"/>
      <c r="AO1877" s="153"/>
      <c r="AP1877" s="153">
        <v>45</v>
      </c>
      <c r="AQ1877" s="153"/>
      <c r="AR1877" s="153"/>
      <c r="AS1877" s="153"/>
      <c r="AT1877" s="153"/>
      <c r="AU1877" s="153"/>
      <c r="AV1877" s="153"/>
      <c r="AW1877" s="153"/>
      <c r="AX1877" s="153"/>
      <c r="AY1877" s="153"/>
      <c r="AZ1877" s="153"/>
      <c r="BA1877" s="153"/>
      <c r="BB1877" s="153"/>
      <c r="BC1877" s="153"/>
      <c r="BD1877" s="153"/>
      <c r="BE1877" s="153"/>
      <c r="BF1877" s="153"/>
      <c r="BG1877" s="223">
        <f t="shared" si="762"/>
        <v>480</v>
      </c>
      <c r="BH1877" s="224">
        <f t="shared" si="763"/>
        <v>8</v>
      </c>
      <c r="BI1877" s="225">
        <f t="shared" si="764"/>
        <v>6.66666666666667</v>
      </c>
      <c r="BJ1877" s="225">
        <f t="shared" si="772"/>
        <v>83.3333333333333</v>
      </c>
      <c r="BK1877" s="226">
        <f t="shared" si="765"/>
        <v>90.625</v>
      </c>
      <c r="BL1877" s="226">
        <f t="shared" si="766"/>
        <v>100</v>
      </c>
      <c r="BM1877" s="226">
        <f t="shared" si="767"/>
        <v>75.5208333333333</v>
      </c>
      <c r="BN1877" s="237">
        <f t="shared" si="768"/>
        <v>0.75</v>
      </c>
      <c r="BO1877" s="237">
        <f t="shared" si="769"/>
        <v>522</v>
      </c>
      <c r="BP1877" s="237">
        <f t="shared" si="770"/>
        <v>0.583333333333333</v>
      </c>
      <c r="BQ1877" s="238">
        <f t="shared" si="771"/>
        <v>42</v>
      </c>
      <c r="BR1877" s="140"/>
      <c r="BS1877" s="140"/>
      <c r="BT1877" s="140"/>
      <c r="BU1877" s="141"/>
      <c r="BV1877" s="140"/>
    </row>
    <row r="1878" s="129" customFormat="1" spans="1:74">
      <c r="A1878" s="170">
        <v>1932</v>
      </c>
      <c r="B1878" s="171">
        <v>46079</v>
      </c>
      <c r="C1878" s="153" t="s">
        <v>99</v>
      </c>
      <c r="D1878" s="130" t="str">
        <f t="shared" si="759"/>
        <v>HO</v>
      </c>
      <c r="E1878" s="172" t="s">
        <v>159</v>
      </c>
      <c r="F1878" s="172" t="s">
        <v>160</v>
      </c>
      <c r="G1878" s="173" t="s">
        <v>105</v>
      </c>
      <c r="H1878" s="173"/>
      <c r="I1878" s="173"/>
      <c r="J1878" s="105">
        <v>104293</v>
      </c>
      <c r="K1878" s="197" t="str">
        <f>VLOOKUP(J1878,'[3]Item List (3)'!A$1:B$110000,2,FALSE)</f>
        <v>IR.210 YY2 </v>
      </c>
      <c r="L1878" s="105">
        <v>260205004</v>
      </c>
      <c r="M1878" s="198" t="str">
        <f>IF((LEFT(J1878))="2",$L$2,$J$2)</f>
        <v>IR</v>
      </c>
      <c r="N1878" s="153">
        <v>50</v>
      </c>
      <c r="O1878" s="199">
        <f t="shared" si="760"/>
        <v>72</v>
      </c>
      <c r="P1878" s="153">
        <v>1</v>
      </c>
      <c r="Q1878" s="153">
        <v>467</v>
      </c>
      <c r="R1878" s="153"/>
      <c r="S1878" s="153"/>
      <c r="T1878" s="153"/>
      <c r="U1878" s="209">
        <f t="shared" si="761"/>
        <v>467</v>
      </c>
      <c r="V1878" s="153">
        <v>420</v>
      </c>
      <c r="W1878" s="153"/>
      <c r="X1878" s="153">
        <v>30</v>
      </c>
      <c r="Y1878" s="153"/>
      <c r="Z1878" s="153"/>
      <c r="AA1878" s="153"/>
      <c r="AB1878" s="153"/>
      <c r="AC1878" s="153"/>
      <c r="AD1878" s="153"/>
      <c r="AE1878" s="153"/>
      <c r="AF1878" s="153"/>
      <c r="AG1878" s="153"/>
      <c r="AH1878" s="153"/>
      <c r="AI1878" s="153"/>
      <c r="AJ1878" s="153"/>
      <c r="AK1878" s="153"/>
      <c r="AL1878" s="153"/>
      <c r="AM1878" s="153"/>
      <c r="AN1878" s="153"/>
      <c r="AO1878" s="153"/>
      <c r="AP1878" s="153">
        <v>30</v>
      </c>
      <c r="AQ1878" s="153"/>
      <c r="AR1878" s="153"/>
      <c r="AS1878" s="153"/>
      <c r="AT1878" s="153"/>
      <c r="AU1878" s="153"/>
      <c r="AV1878" s="153"/>
      <c r="AW1878" s="153"/>
      <c r="AX1878" s="153"/>
      <c r="AY1878" s="153"/>
      <c r="AZ1878" s="153"/>
      <c r="BA1878" s="153"/>
      <c r="BB1878" s="153"/>
      <c r="BC1878" s="153"/>
      <c r="BD1878" s="153"/>
      <c r="BE1878" s="153"/>
      <c r="BF1878" s="153"/>
      <c r="BG1878" s="223">
        <f t="shared" si="762"/>
        <v>480</v>
      </c>
      <c r="BH1878" s="224">
        <f t="shared" si="763"/>
        <v>8</v>
      </c>
      <c r="BI1878" s="225">
        <f t="shared" si="764"/>
        <v>7</v>
      </c>
      <c r="BJ1878" s="225">
        <f t="shared" si="772"/>
        <v>87.5</v>
      </c>
      <c r="BK1878" s="226">
        <f t="shared" si="765"/>
        <v>92.6587301587302</v>
      </c>
      <c r="BL1878" s="226">
        <f t="shared" si="766"/>
        <v>100</v>
      </c>
      <c r="BM1878" s="226">
        <f t="shared" si="767"/>
        <v>81.0763888888889</v>
      </c>
      <c r="BN1878" s="237">
        <f t="shared" si="768"/>
        <v>0.5</v>
      </c>
      <c r="BO1878" s="237">
        <f t="shared" si="769"/>
        <v>540</v>
      </c>
      <c r="BP1878" s="237">
        <f t="shared" si="770"/>
        <v>0.5</v>
      </c>
      <c r="BQ1878" s="238">
        <f t="shared" si="771"/>
        <v>36</v>
      </c>
      <c r="BR1878" s="140"/>
      <c r="BS1878" s="140"/>
      <c r="BT1878" s="140"/>
      <c r="BU1878" s="141"/>
      <c r="BV1878" s="140"/>
    </row>
    <row r="1879" s="129" customFormat="1" spans="1:74">
      <c r="A1879" s="170">
        <v>1933</v>
      </c>
      <c r="B1879" s="171">
        <v>46079</v>
      </c>
      <c r="C1879" s="153" t="s">
        <v>97</v>
      </c>
      <c r="D1879" s="130" t="str">
        <f t="shared" si="759"/>
        <v>HO</v>
      </c>
      <c r="E1879" s="172" t="s">
        <v>163</v>
      </c>
      <c r="F1879" s="172"/>
      <c r="G1879" s="173"/>
      <c r="H1879" s="173"/>
      <c r="I1879" s="173"/>
      <c r="J1879" s="105"/>
      <c r="K1879" s="197" t="e">
        <f>VLOOKUP(J1879,'[3]Item List (3)'!A$1:B$110000,2,FALSE)</f>
        <v>#N/A</v>
      </c>
      <c r="L1879" s="105"/>
      <c r="M1879" s="198" t="str">
        <f>IF((LEFT(J1879))="2",$L$2,$J$2)</f>
        <v>IR</v>
      </c>
      <c r="N1879" s="153"/>
      <c r="O1879" s="199" t="str">
        <f t="shared" si="760"/>
        <v/>
      </c>
      <c r="P1879" s="153"/>
      <c r="Q1879" s="153"/>
      <c r="R1879" s="153"/>
      <c r="S1879" s="153"/>
      <c r="T1879" s="153"/>
      <c r="U1879" s="209">
        <f t="shared" si="761"/>
        <v>0</v>
      </c>
      <c r="V1879" s="153"/>
      <c r="W1879" s="153"/>
      <c r="X1879" s="153"/>
      <c r="Y1879" s="153"/>
      <c r="Z1879" s="153"/>
      <c r="AA1879" s="153"/>
      <c r="AB1879" s="153"/>
      <c r="AC1879" s="153"/>
      <c r="AD1879" s="153"/>
      <c r="AE1879" s="153"/>
      <c r="AF1879" s="153"/>
      <c r="AG1879" s="153"/>
      <c r="AH1879" s="153"/>
      <c r="AI1879" s="153"/>
      <c r="AJ1879" s="153"/>
      <c r="AK1879" s="153"/>
      <c r="AL1879" s="153"/>
      <c r="AM1879" s="153"/>
      <c r="AN1879" s="153"/>
      <c r="AO1879" s="153"/>
      <c r="AP1879" s="153"/>
      <c r="AQ1879" s="153"/>
      <c r="AR1879" s="153"/>
      <c r="AS1879" s="153"/>
      <c r="AT1879" s="153"/>
      <c r="AU1879" s="153"/>
      <c r="AV1879" s="153"/>
      <c r="AW1879" s="153"/>
      <c r="AX1879" s="153"/>
      <c r="AY1879" s="153"/>
      <c r="AZ1879" s="153"/>
      <c r="BA1879" s="153"/>
      <c r="BB1879" s="153"/>
      <c r="BC1879" s="153"/>
      <c r="BD1879" s="153"/>
      <c r="BE1879" s="153"/>
      <c r="BF1879" s="153">
        <v>480</v>
      </c>
      <c r="BG1879" s="223">
        <f t="shared" si="762"/>
        <v>480</v>
      </c>
      <c r="BH1879" s="224">
        <f t="shared" si="763"/>
        <v>8</v>
      </c>
      <c r="BI1879" s="225">
        <f t="shared" si="764"/>
        <v>0</v>
      </c>
      <c r="BJ1879" s="225">
        <f t="shared" si="772"/>
        <v>0</v>
      </c>
      <c r="BK1879" s="226">
        <f t="shared" si="765"/>
        <v>0</v>
      </c>
      <c r="BL1879" s="226">
        <f t="shared" si="766"/>
        <v>0</v>
      </c>
      <c r="BM1879" s="226">
        <f t="shared" si="767"/>
        <v>0</v>
      </c>
      <c r="BN1879" s="237">
        <f t="shared" si="768"/>
        <v>8</v>
      </c>
      <c r="BO1879" s="237">
        <f t="shared" si="769"/>
        <v>0</v>
      </c>
      <c r="BP1879" s="237">
        <f t="shared" si="770"/>
        <v>0</v>
      </c>
      <c r="BQ1879" s="238">
        <f t="shared" si="771"/>
        <v>0</v>
      </c>
      <c r="BR1879" s="140"/>
      <c r="BS1879" s="140"/>
      <c r="BT1879" s="140"/>
      <c r="BU1879" s="141"/>
      <c r="BV1879" s="140"/>
    </row>
    <row r="1880" s="129" customFormat="1" spans="1:74">
      <c r="A1880" s="170">
        <v>1934</v>
      </c>
      <c r="B1880" s="171">
        <v>46079</v>
      </c>
      <c r="C1880" s="153" t="s">
        <v>99</v>
      </c>
      <c r="D1880" s="130" t="str">
        <f t="shared" si="759"/>
        <v>HO</v>
      </c>
      <c r="E1880" s="172" t="s">
        <v>163</v>
      </c>
      <c r="F1880" s="172"/>
      <c r="G1880" s="173"/>
      <c r="H1880" s="173"/>
      <c r="I1880" s="173"/>
      <c r="J1880" s="105"/>
      <c r="K1880" s="197" t="e">
        <f>VLOOKUP(J1880,'[3]Item List (3)'!A$1:B$110000,2,FALSE)</f>
        <v>#N/A</v>
      </c>
      <c r="L1880" s="105"/>
      <c r="M1880" s="198" t="str">
        <f>IF((LEFT(J1880))="2",$L$2,$J$2)</f>
        <v>IR</v>
      </c>
      <c r="N1880" s="153"/>
      <c r="O1880" s="199" t="str">
        <f t="shared" si="760"/>
        <v/>
      </c>
      <c r="P1880" s="153"/>
      <c r="Q1880" s="153"/>
      <c r="R1880" s="153"/>
      <c r="S1880" s="153"/>
      <c r="T1880" s="153"/>
      <c r="U1880" s="209">
        <f t="shared" si="761"/>
        <v>0</v>
      </c>
      <c r="V1880" s="153"/>
      <c r="W1880" s="153"/>
      <c r="X1880" s="153"/>
      <c r="Y1880" s="153"/>
      <c r="Z1880" s="153"/>
      <c r="AA1880" s="153"/>
      <c r="AB1880" s="153"/>
      <c r="AC1880" s="153"/>
      <c r="AD1880" s="153"/>
      <c r="AE1880" s="153"/>
      <c r="AF1880" s="153"/>
      <c r="AG1880" s="153"/>
      <c r="AH1880" s="153"/>
      <c r="AI1880" s="153"/>
      <c r="AJ1880" s="153"/>
      <c r="AK1880" s="153"/>
      <c r="AL1880" s="153"/>
      <c r="AM1880" s="153"/>
      <c r="AN1880" s="153"/>
      <c r="AO1880" s="153"/>
      <c r="AP1880" s="153"/>
      <c r="AQ1880" s="153"/>
      <c r="AR1880" s="153">
        <v>480</v>
      </c>
      <c r="AS1880" s="153"/>
      <c r="AT1880" s="153"/>
      <c r="AU1880" s="153"/>
      <c r="AV1880" s="153"/>
      <c r="AW1880" s="153"/>
      <c r="AX1880" s="153"/>
      <c r="AY1880" s="153"/>
      <c r="AZ1880" s="153"/>
      <c r="BA1880" s="153"/>
      <c r="BB1880" s="153"/>
      <c r="BC1880" s="153"/>
      <c r="BD1880" s="153"/>
      <c r="BE1880" s="153"/>
      <c r="BF1880" s="153"/>
      <c r="BG1880" s="223">
        <f t="shared" si="762"/>
        <v>480</v>
      </c>
      <c r="BH1880" s="224">
        <f t="shared" si="763"/>
        <v>8</v>
      </c>
      <c r="BI1880" s="225">
        <f t="shared" si="764"/>
        <v>0</v>
      </c>
      <c r="BJ1880" s="225">
        <f t="shared" si="772"/>
        <v>0</v>
      </c>
      <c r="BK1880" s="226">
        <f t="shared" si="765"/>
        <v>0</v>
      </c>
      <c r="BL1880" s="226">
        <f t="shared" si="766"/>
        <v>0</v>
      </c>
      <c r="BM1880" s="226">
        <f t="shared" si="767"/>
        <v>0</v>
      </c>
      <c r="BN1880" s="237">
        <f t="shared" si="768"/>
        <v>0</v>
      </c>
      <c r="BO1880" s="237">
        <f t="shared" si="769"/>
        <v>0</v>
      </c>
      <c r="BP1880" s="237">
        <f t="shared" si="770"/>
        <v>8</v>
      </c>
      <c r="BQ1880" s="238">
        <f t="shared" si="771"/>
        <v>0</v>
      </c>
      <c r="BR1880" s="140"/>
      <c r="BS1880" s="140"/>
      <c r="BT1880" s="140"/>
      <c r="BU1880" s="141"/>
      <c r="BV1880" s="140"/>
    </row>
    <row r="1881" s="129" customFormat="1" spans="1:74">
      <c r="A1881" s="170">
        <v>1935</v>
      </c>
      <c r="B1881" s="171">
        <v>46079</v>
      </c>
      <c r="C1881" s="153" t="s">
        <v>97</v>
      </c>
      <c r="D1881" s="130" t="str">
        <f t="shared" si="759"/>
        <v>HO</v>
      </c>
      <c r="E1881" s="172" t="s">
        <v>167</v>
      </c>
      <c r="F1881" s="172"/>
      <c r="G1881" s="173"/>
      <c r="H1881" s="173"/>
      <c r="I1881" s="173"/>
      <c r="J1881" s="105"/>
      <c r="K1881" s="197" t="e">
        <f>VLOOKUP(J1881,'[3]Item List (3)'!A$1:B$110000,2,FALSE)</f>
        <v>#N/A</v>
      </c>
      <c r="L1881" s="105"/>
      <c r="M1881" s="198" t="str">
        <f>IF((LEFT(J1881))="2",$L$2,$J$2)</f>
        <v>IR</v>
      </c>
      <c r="N1881" s="153"/>
      <c r="O1881" s="199" t="str">
        <f t="shared" si="760"/>
        <v/>
      </c>
      <c r="P1881" s="153"/>
      <c r="Q1881" s="153"/>
      <c r="R1881" s="153"/>
      <c r="S1881" s="153"/>
      <c r="T1881" s="153"/>
      <c r="U1881" s="209">
        <f t="shared" si="761"/>
        <v>0</v>
      </c>
      <c r="V1881" s="153"/>
      <c r="W1881" s="153"/>
      <c r="X1881" s="153"/>
      <c r="Y1881" s="153"/>
      <c r="Z1881" s="153"/>
      <c r="AA1881" s="153"/>
      <c r="AB1881" s="153"/>
      <c r="AC1881" s="153"/>
      <c r="AD1881" s="153"/>
      <c r="AE1881" s="153"/>
      <c r="AF1881" s="153"/>
      <c r="AG1881" s="153"/>
      <c r="AH1881" s="153"/>
      <c r="AI1881" s="153"/>
      <c r="AJ1881" s="153"/>
      <c r="AK1881" s="153"/>
      <c r="AL1881" s="153"/>
      <c r="AM1881" s="153"/>
      <c r="AN1881" s="153"/>
      <c r="AO1881" s="153"/>
      <c r="AP1881" s="153"/>
      <c r="AQ1881" s="153"/>
      <c r="AR1881" s="153"/>
      <c r="AS1881" s="153"/>
      <c r="AT1881" s="153"/>
      <c r="AU1881" s="153"/>
      <c r="AV1881" s="153"/>
      <c r="AW1881" s="153"/>
      <c r="AX1881" s="153"/>
      <c r="AY1881" s="153"/>
      <c r="AZ1881" s="153"/>
      <c r="BA1881" s="153"/>
      <c r="BB1881" s="153"/>
      <c r="BC1881" s="153"/>
      <c r="BD1881" s="153"/>
      <c r="BE1881" s="153"/>
      <c r="BF1881" s="153">
        <v>480</v>
      </c>
      <c r="BG1881" s="223">
        <f t="shared" si="762"/>
        <v>480</v>
      </c>
      <c r="BH1881" s="224">
        <f t="shared" si="763"/>
        <v>8</v>
      </c>
      <c r="BI1881" s="225">
        <f t="shared" si="764"/>
        <v>0</v>
      </c>
      <c r="BJ1881" s="225">
        <f t="shared" si="772"/>
        <v>0</v>
      </c>
      <c r="BK1881" s="226">
        <f t="shared" si="765"/>
        <v>0</v>
      </c>
      <c r="BL1881" s="226">
        <f t="shared" si="766"/>
        <v>0</v>
      </c>
      <c r="BM1881" s="226">
        <f t="shared" si="767"/>
        <v>0</v>
      </c>
      <c r="BN1881" s="237">
        <f t="shared" si="768"/>
        <v>8</v>
      </c>
      <c r="BO1881" s="237">
        <f t="shared" si="769"/>
        <v>0</v>
      </c>
      <c r="BP1881" s="237">
        <f t="shared" si="770"/>
        <v>0</v>
      </c>
      <c r="BQ1881" s="238">
        <f t="shared" si="771"/>
        <v>0</v>
      </c>
      <c r="BR1881" s="140"/>
      <c r="BS1881" s="140"/>
      <c r="BT1881" s="140"/>
      <c r="BU1881" s="141"/>
      <c r="BV1881" s="140"/>
    </row>
    <row r="1882" s="129" customFormat="1" spans="1:74">
      <c r="A1882" s="170">
        <v>1936</v>
      </c>
      <c r="B1882" s="171">
        <v>46079</v>
      </c>
      <c r="C1882" s="153" t="s">
        <v>99</v>
      </c>
      <c r="D1882" s="130" t="str">
        <f t="shared" si="759"/>
        <v>HO</v>
      </c>
      <c r="E1882" s="172" t="s">
        <v>167</v>
      </c>
      <c r="F1882" s="172"/>
      <c r="G1882" s="173"/>
      <c r="H1882" s="173"/>
      <c r="I1882" s="173"/>
      <c r="J1882" s="105"/>
      <c r="K1882" s="197" t="e">
        <f>VLOOKUP(J1882,'[3]Item List (3)'!A$1:B$110000,2,FALSE)</f>
        <v>#N/A</v>
      </c>
      <c r="L1882" s="105"/>
      <c r="M1882" s="198" t="str">
        <f>IF((LEFT(J1882))="2",$L$2,$J$2)</f>
        <v>IR</v>
      </c>
      <c r="N1882" s="153"/>
      <c r="O1882" s="199" t="str">
        <f t="shared" si="760"/>
        <v/>
      </c>
      <c r="P1882" s="153"/>
      <c r="Q1882" s="153"/>
      <c r="R1882" s="153"/>
      <c r="S1882" s="153"/>
      <c r="T1882" s="153"/>
      <c r="U1882" s="209">
        <f t="shared" si="761"/>
        <v>0</v>
      </c>
      <c r="V1882" s="153"/>
      <c r="W1882" s="153"/>
      <c r="X1882" s="153"/>
      <c r="Y1882" s="153"/>
      <c r="Z1882" s="153"/>
      <c r="AA1882" s="153"/>
      <c r="AB1882" s="153"/>
      <c r="AC1882" s="153"/>
      <c r="AD1882" s="153"/>
      <c r="AE1882" s="153"/>
      <c r="AF1882" s="153"/>
      <c r="AG1882" s="153"/>
      <c r="AH1882" s="153"/>
      <c r="AI1882" s="153"/>
      <c r="AJ1882" s="153"/>
      <c r="AK1882" s="153"/>
      <c r="AL1882" s="153"/>
      <c r="AM1882" s="153"/>
      <c r="AN1882" s="153"/>
      <c r="AO1882" s="153"/>
      <c r="AP1882" s="153"/>
      <c r="AQ1882" s="153"/>
      <c r="AR1882" s="153">
        <v>480</v>
      </c>
      <c r="AS1882" s="153"/>
      <c r="AT1882" s="153"/>
      <c r="AU1882" s="153"/>
      <c r="AV1882" s="153"/>
      <c r="AW1882" s="153"/>
      <c r="AX1882" s="153"/>
      <c r="AY1882" s="153"/>
      <c r="AZ1882" s="153"/>
      <c r="BA1882" s="153"/>
      <c r="BB1882" s="153"/>
      <c r="BC1882" s="153"/>
      <c r="BD1882" s="153"/>
      <c r="BE1882" s="153"/>
      <c r="BF1882" s="153"/>
      <c r="BG1882" s="223">
        <f t="shared" si="762"/>
        <v>480</v>
      </c>
      <c r="BH1882" s="224">
        <f t="shared" si="763"/>
        <v>8</v>
      </c>
      <c r="BI1882" s="225">
        <f t="shared" si="764"/>
        <v>0</v>
      </c>
      <c r="BJ1882" s="225">
        <f t="shared" si="772"/>
        <v>0</v>
      </c>
      <c r="BK1882" s="226">
        <f t="shared" si="765"/>
        <v>0</v>
      </c>
      <c r="BL1882" s="226">
        <f t="shared" si="766"/>
        <v>0</v>
      </c>
      <c r="BM1882" s="226">
        <f t="shared" si="767"/>
        <v>0</v>
      </c>
      <c r="BN1882" s="237">
        <f t="shared" si="768"/>
        <v>0</v>
      </c>
      <c r="BO1882" s="237">
        <f t="shared" si="769"/>
        <v>0</v>
      </c>
      <c r="BP1882" s="237">
        <f t="shared" si="770"/>
        <v>8</v>
      </c>
      <c r="BQ1882" s="238">
        <f t="shared" si="771"/>
        <v>0</v>
      </c>
      <c r="BR1882" s="140"/>
      <c r="BS1882" s="140"/>
      <c r="BT1882" s="140"/>
      <c r="BU1882" s="141"/>
      <c r="BV1882" s="140"/>
    </row>
    <row r="1883" s="129" customFormat="1" spans="1:74">
      <c r="A1883" s="170">
        <v>1937</v>
      </c>
      <c r="B1883" s="171">
        <v>46079</v>
      </c>
      <c r="C1883" s="153" t="s">
        <v>97</v>
      </c>
      <c r="D1883" s="130" t="str">
        <f t="shared" si="759"/>
        <v>HO</v>
      </c>
      <c r="E1883" s="172" t="s">
        <v>170</v>
      </c>
      <c r="F1883" s="172" t="s">
        <v>160</v>
      </c>
      <c r="G1883" s="173" t="s">
        <v>173</v>
      </c>
      <c r="H1883" s="173"/>
      <c r="I1883" s="173"/>
      <c r="J1883" s="105">
        <v>104249</v>
      </c>
      <c r="K1883" s="197" t="str">
        <f>VLOOKUP(J1883,'[3]Item List (3)'!A$1:B$110000,2,FALSE)</f>
        <v>IW. BDA-4003</v>
      </c>
      <c r="L1883" s="105">
        <v>260120002</v>
      </c>
      <c r="M1883" s="198" t="str">
        <f>IF((LEFT(J1883))="2",$L$2,$J$2)</f>
        <v>IR</v>
      </c>
      <c r="N1883" s="153">
        <v>15</v>
      </c>
      <c r="O1883" s="199">
        <f t="shared" si="760"/>
        <v>240</v>
      </c>
      <c r="P1883" s="153">
        <v>1</v>
      </c>
      <c r="Q1883" s="153">
        <v>1188</v>
      </c>
      <c r="R1883" s="153"/>
      <c r="S1883" s="153"/>
      <c r="T1883" s="153"/>
      <c r="U1883" s="209">
        <f t="shared" si="761"/>
        <v>1188</v>
      </c>
      <c r="V1883" s="153">
        <v>310</v>
      </c>
      <c r="W1883" s="153"/>
      <c r="X1883" s="153"/>
      <c r="Y1883" s="153"/>
      <c r="Z1883" s="153"/>
      <c r="AA1883" s="153"/>
      <c r="AB1883" s="153"/>
      <c r="AC1883" s="153"/>
      <c r="AD1883" s="153"/>
      <c r="AE1883" s="153"/>
      <c r="AF1883" s="153"/>
      <c r="AG1883" s="153"/>
      <c r="AH1883" s="153"/>
      <c r="AI1883" s="153"/>
      <c r="AJ1883" s="153"/>
      <c r="AK1883" s="153"/>
      <c r="AL1883" s="153"/>
      <c r="AM1883" s="153"/>
      <c r="AN1883" s="153">
        <v>150</v>
      </c>
      <c r="AO1883" s="153"/>
      <c r="AP1883" s="153">
        <v>20</v>
      </c>
      <c r="AQ1883" s="153"/>
      <c r="AR1883" s="153"/>
      <c r="AS1883" s="153"/>
      <c r="AT1883" s="153"/>
      <c r="AU1883" s="153"/>
      <c r="AV1883" s="153"/>
      <c r="AW1883" s="153"/>
      <c r="AX1883" s="153"/>
      <c r="AY1883" s="153"/>
      <c r="AZ1883" s="153"/>
      <c r="BA1883" s="153"/>
      <c r="BB1883" s="153"/>
      <c r="BC1883" s="153"/>
      <c r="BD1883" s="153"/>
      <c r="BE1883" s="153"/>
      <c r="BF1883" s="153"/>
      <c r="BG1883" s="223">
        <f t="shared" si="762"/>
        <v>480</v>
      </c>
      <c r="BH1883" s="224">
        <f t="shared" si="763"/>
        <v>8</v>
      </c>
      <c r="BI1883" s="225">
        <f t="shared" si="764"/>
        <v>5.16666666666667</v>
      </c>
      <c r="BJ1883" s="225">
        <f t="shared" si="772"/>
        <v>64.5833333333333</v>
      </c>
      <c r="BK1883" s="226">
        <f t="shared" si="765"/>
        <v>95.8064516129032</v>
      </c>
      <c r="BL1883" s="226">
        <f t="shared" si="766"/>
        <v>100</v>
      </c>
      <c r="BM1883" s="226">
        <f t="shared" si="767"/>
        <v>61.875</v>
      </c>
      <c r="BN1883" s="237">
        <f t="shared" si="768"/>
        <v>0.333333333333333</v>
      </c>
      <c r="BO1883" s="237">
        <f t="shared" si="769"/>
        <v>1840</v>
      </c>
      <c r="BP1883" s="237">
        <f t="shared" si="770"/>
        <v>2.5</v>
      </c>
      <c r="BQ1883" s="238">
        <f t="shared" si="771"/>
        <v>600</v>
      </c>
      <c r="BR1883" s="140"/>
      <c r="BS1883" s="140"/>
      <c r="BT1883" s="140"/>
      <c r="BU1883" s="141"/>
      <c r="BV1883" s="140"/>
    </row>
    <row r="1884" s="129" customFormat="1" spans="1:74">
      <c r="A1884" s="170">
        <v>1938</v>
      </c>
      <c r="B1884" s="171">
        <v>46079</v>
      </c>
      <c r="C1884" s="153" t="s">
        <v>99</v>
      </c>
      <c r="D1884" s="130" t="str">
        <f t="shared" si="759"/>
        <v>HO</v>
      </c>
      <c r="E1884" s="172" t="s">
        <v>170</v>
      </c>
      <c r="F1884" s="172" t="s">
        <v>160</v>
      </c>
      <c r="G1884" s="173" t="s">
        <v>188</v>
      </c>
      <c r="H1884" s="173"/>
      <c r="I1884" s="173"/>
      <c r="J1884" s="105">
        <v>104249</v>
      </c>
      <c r="K1884" s="197" t="str">
        <f>VLOOKUP(J1884,'[3]Item List (3)'!A$1:B$110000,2,FALSE)</f>
        <v>IW. BDA-4003</v>
      </c>
      <c r="L1884" s="105">
        <v>260120002</v>
      </c>
      <c r="M1884" s="198" t="str">
        <f>IF((LEFT(J1884))="2",$L$2,$J$2)</f>
        <v>IR</v>
      </c>
      <c r="N1884" s="153">
        <v>15</v>
      </c>
      <c r="O1884" s="199">
        <f t="shared" si="760"/>
        <v>240</v>
      </c>
      <c r="P1884" s="153">
        <v>1</v>
      </c>
      <c r="Q1884" s="153">
        <v>1750</v>
      </c>
      <c r="R1884" s="153"/>
      <c r="S1884" s="153"/>
      <c r="T1884" s="153"/>
      <c r="U1884" s="209">
        <f t="shared" si="761"/>
        <v>1750</v>
      </c>
      <c r="V1884" s="153">
        <v>450</v>
      </c>
      <c r="W1884" s="153"/>
      <c r="X1884" s="153"/>
      <c r="Y1884" s="153"/>
      <c r="Z1884" s="153"/>
      <c r="AA1884" s="153"/>
      <c r="AB1884" s="153"/>
      <c r="AC1884" s="153"/>
      <c r="AD1884" s="153"/>
      <c r="AE1884" s="153"/>
      <c r="AF1884" s="153"/>
      <c r="AG1884" s="153"/>
      <c r="AH1884" s="153"/>
      <c r="AI1884" s="153"/>
      <c r="AJ1884" s="153"/>
      <c r="AK1884" s="153"/>
      <c r="AL1884" s="153"/>
      <c r="AM1884" s="153"/>
      <c r="AN1884" s="153"/>
      <c r="AO1884" s="153"/>
      <c r="AP1884" s="153">
        <v>30</v>
      </c>
      <c r="AQ1884" s="153"/>
      <c r="AR1884" s="153"/>
      <c r="AS1884" s="153"/>
      <c r="AT1884" s="153"/>
      <c r="AU1884" s="153"/>
      <c r="AV1884" s="153"/>
      <c r="AW1884" s="153"/>
      <c r="AX1884" s="153"/>
      <c r="AY1884" s="153"/>
      <c r="AZ1884" s="153"/>
      <c r="BA1884" s="153"/>
      <c r="BB1884" s="153"/>
      <c r="BC1884" s="153"/>
      <c r="BD1884" s="153"/>
      <c r="BE1884" s="153"/>
      <c r="BF1884" s="153"/>
      <c r="BG1884" s="223">
        <f t="shared" si="762"/>
        <v>480</v>
      </c>
      <c r="BH1884" s="224">
        <f t="shared" si="763"/>
        <v>8</v>
      </c>
      <c r="BI1884" s="225">
        <f t="shared" si="764"/>
        <v>7.5</v>
      </c>
      <c r="BJ1884" s="225">
        <f t="shared" si="772"/>
        <v>93.75</v>
      </c>
      <c r="BK1884" s="226">
        <f t="shared" si="765"/>
        <v>97.2222222222222</v>
      </c>
      <c r="BL1884" s="226">
        <f t="shared" si="766"/>
        <v>100</v>
      </c>
      <c r="BM1884" s="226">
        <f t="shared" si="767"/>
        <v>91.1458333333333</v>
      </c>
      <c r="BN1884" s="237">
        <f t="shared" si="768"/>
        <v>0.5</v>
      </c>
      <c r="BO1884" s="237">
        <f t="shared" si="769"/>
        <v>1800</v>
      </c>
      <c r="BP1884" s="237">
        <f t="shared" si="770"/>
        <v>0</v>
      </c>
      <c r="BQ1884" s="238">
        <f t="shared" si="771"/>
        <v>0</v>
      </c>
      <c r="BR1884" s="140"/>
      <c r="BS1884" s="140"/>
      <c r="BT1884" s="140"/>
      <c r="BU1884" s="141"/>
      <c r="BV1884" s="140"/>
    </row>
    <row r="1885" s="129" customFormat="1" spans="1:74">
      <c r="A1885" s="170">
        <v>1939</v>
      </c>
      <c r="B1885" s="171">
        <v>46079</v>
      </c>
      <c r="C1885" s="153" t="s">
        <v>97</v>
      </c>
      <c r="D1885" s="130" t="str">
        <f t="shared" si="759"/>
        <v>HO</v>
      </c>
      <c r="E1885" s="172" t="s">
        <v>172</v>
      </c>
      <c r="F1885" s="172" t="s">
        <v>160</v>
      </c>
      <c r="G1885" s="173" t="s">
        <v>173</v>
      </c>
      <c r="H1885" s="173"/>
      <c r="I1885" s="173"/>
      <c r="J1885" s="105">
        <v>208299</v>
      </c>
      <c r="K1885" s="197" t="str">
        <f>VLOOKUP(J1885,'[3]Item List (3)'!A$1:B$110000,2,FALSE)</f>
        <v>OR.9916 </v>
      </c>
      <c r="L1885" s="105">
        <v>260106007</v>
      </c>
      <c r="M1885" s="198" t="str">
        <f>IF((LEFT(J1885))="2",$L$2,$J$2)</f>
        <v>OR</v>
      </c>
      <c r="N1885" s="153">
        <v>15</v>
      </c>
      <c r="O1885" s="199">
        <f t="shared" si="760"/>
        <v>240</v>
      </c>
      <c r="P1885" s="153">
        <v>1</v>
      </c>
      <c r="Q1885" s="153">
        <v>1230</v>
      </c>
      <c r="R1885" s="153"/>
      <c r="S1885" s="153"/>
      <c r="T1885" s="153"/>
      <c r="U1885" s="209">
        <f t="shared" si="761"/>
        <v>1230</v>
      </c>
      <c r="V1885" s="153">
        <v>320</v>
      </c>
      <c r="W1885" s="153"/>
      <c r="X1885" s="153"/>
      <c r="Y1885" s="153"/>
      <c r="Z1885" s="153"/>
      <c r="AA1885" s="153"/>
      <c r="AB1885" s="153"/>
      <c r="AC1885" s="153"/>
      <c r="AD1885" s="153"/>
      <c r="AE1885" s="153"/>
      <c r="AF1885" s="153"/>
      <c r="AG1885" s="153"/>
      <c r="AH1885" s="153"/>
      <c r="AI1885" s="153"/>
      <c r="AJ1885" s="153"/>
      <c r="AK1885" s="153"/>
      <c r="AL1885" s="153"/>
      <c r="AM1885" s="153"/>
      <c r="AN1885" s="153">
        <v>140</v>
      </c>
      <c r="AO1885" s="153"/>
      <c r="AP1885" s="153">
        <v>20</v>
      </c>
      <c r="AQ1885" s="153"/>
      <c r="AR1885" s="153"/>
      <c r="AS1885" s="153"/>
      <c r="AT1885" s="153"/>
      <c r="AU1885" s="153"/>
      <c r="AV1885" s="153"/>
      <c r="AW1885" s="153"/>
      <c r="AX1885" s="153"/>
      <c r="AY1885" s="153"/>
      <c r="AZ1885" s="153"/>
      <c r="BA1885" s="153"/>
      <c r="BB1885" s="153"/>
      <c r="BC1885" s="153"/>
      <c r="BD1885" s="153"/>
      <c r="BE1885" s="153"/>
      <c r="BF1885" s="153"/>
      <c r="BG1885" s="223">
        <f t="shared" si="762"/>
        <v>480</v>
      </c>
      <c r="BH1885" s="224">
        <f t="shared" si="763"/>
        <v>8</v>
      </c>
      <c r="BI1885" s="225">
        <f t="shared" si="764"/>
        <v>5.33333333333333</v>
      </c>
      <c r="BJ1885" s="225">
        <f t="shared" si="772"/>
        <v>66.6666666666667</v>
      </c>
      <c r="BK1885" s="226">
        <f t="shared" si="765"/>
        <v>96.09375</v>
      </c>
      <c r="BL1885" s="226">
        <f t="shared" si="766"/>
        <v>100</v>
      </c>
      <c r="BM1885" s="226">
        <f t="shared" si="767"/>
        <v>64.0625</v>
      </c>
      <c r="BN1885" s="237">
        <f t="shared" si="768"/>
        <v>0.333333333333333</v>
      </c>
      <c r="BO1885" s="237">
        <f t="shared" si="769"/>
        <v>1840</v>
      </c>
      <c r="BP1885" s="237">
        <f t="shared" si="770"/>
        <v>2.33333333333333</v>
      </c>
      <c r="BQ1885" s="238">
        <f t="shared" si="771"/>
        <v>560</v>
      </c>
      <c r="BR1885" s="140"/>
      <c r="BS1885" s="140"/>
      <c r="BT1885" s="140"/>
      <c r="BU1885" s="141"/>
      <c r="BV1885" s="140"/>
    </row>
    <row r="1886" s="129" customFormat="1" spans="1:74">
      <c r="A1886" s="170">
        <v>1940</v>
      </c>
      <c r="B1886" s="171">
        <v>46079</v>
      </c>
      <c r="C1886" s="153" t="s">
        <v>99</v>
      </c>
      <c r="D1886" s="130" t="str">
        <f t="shared" si="759"/>
        <v>HO</v>
      </c>
      <c r="E1886" s="172" t="s">
        <v>172</v>
      </c>
      <c r="F1886" s="172" t="s">
        <v>160</v>
      </c>
      <c r="G1886" s="173" t="s">
        <v>168</v>
      </c>
      <c r="H1886" s="173"/>
      <c r="I1886" s="173"/>
      <c r="J1886" s="105">
        <v>208299</v>
      </c>
      <c r="K1886" s="197" t="str">
        <f>VLOOKUP(J1886,'[3]Item List (3)'!A$1:B$110000,2,FALSE)</f>
        <v>OR.9916 </v>
      </c>
      <c r="L1886" s="105">
        <v>260106007</v>
      </c>
      <c r="M1886" s="198" t="str">
        <f>IF((LEFT(J1886))="2",$L$2,$J$2)</f>
        <v>OR</v>
      </c>
      <c r="N1886" s="153">
        <v>15</v>
      </c>
      <c r="O1886" s="199">
        <f t="shared" si="760"/>
        <v>240</v>
      </c>
      <c r="P1886" s="153">
        <v>1</v>
      </c>
      <c r="Q1886" s="153">
        <v>1755</v>
      </c>
      <c r="R1886" s="153"/>
      <c r="S1886" s="153"/>
      <c r="T1886" s="153"/>
      <c r="U1886" s="209">
        <f t="shared" si="761"/>
        <v>1755</v>
      </c>
      <c r="V1886" s="153">
        <v>450</v>
      </c>
      <c r="W1886" s="153"/>
      <c r="X1886" s="153"/>
      <c r="Y1886" s="153"/>
      <c r="Z1886" s="153"/>
      <c r="AA1886" s="153"/>
      <c r="AB1886" s="153"/>
      <c r="AC1886" s="153"/>
      <c r="AD1886" s="153"/>
      <c r="AE1886" s="153"/>
      <c r="AF1886" s="153"/>
      <c r="AG1886" s="153"/>
      <c r="AH1886" s="153"/>
      <c r="AI1886" s="153"/>
      <c r="AJ1886" s="153"/>
      <c r="AK1886" s="153"/>
      <c r="AL1886" s="153"/>
      <c r="AM1886" s="153"/>
      <c r="AN1886" s="153"/>
      <c r="AO1886" s="153"/>
      <c r="AP1886" s="153">
        <v>30</v>
      </c>
      <c r="AQ1886" s="153"/>
      <c r="AR1886" s="153"/>
      <c r="AS1886" s="153"/>
      <c r="AT1886" s="153"/>
      <c r="AU1886" s="153"/>
      <c r="AV1886" s="153"/>
      <c r="AW1886" s="153"/>
      <c r="AX1886" s="153"/>
      <c r="AY1886" s="153"/>
      <c r="AZ1886" s="153"/>
      <c r="BA1886" s="153"/>
      <c r="BB1886" s="153"/>
      <c r="BC1886" s="153"/>
      <c r="BD1886" s="153"/>
      <c r="BE1886" s="153"/>
      <c r="BF1886" s="153"/>
      <c r="BG1886" s="223">
        <f t="shared" si="762"/>
        <v>480</v>
      </c>
      <c r="BH1886" s="224">
        <f t="shared" si="763"/>
        <v>8</v>
      </c>
      <c r="BI1886" s="225">
        <f t="shared" si="764"/>
        <v>7.5</v>
      </c>
      <c r="BJ1886" s="225">
        <f t="shared" si="772"/>
        <v>93.75</v>
      </c>
      <c r="BK1886" s="226">
        <f t="shared" si="765"/>
        <v>97.5</v>
      </c>
      <c r="BL1886" s="226">
        <f t="shared" si="766"/>
        <v>100</v>
      </c>
      <c r="BM1886" s="226">
        <f t="shared" si="767"/>
        <v>91.40625</v>
      </c>
      <c r="BN1886" s="237">
        <f t="shared" si="768"/>
        <v>0.5</v>
      </c>
      <c r="BO1886" s="237">
        <f t="shared" si="769"/>
        <v>1800</v>
      </c>
      <c r="BP1886" s="237">
        <f t="shared" si="770"/>
        <v>0</v>
      </c>
      <c r="BQ1886" s="238">
        <f t="shared" si="771"/>
        <v>0</v>
      </c>
      <c r="BR1886" s="140"/>
      <c r="BS1886" s="140"/>
      <c r="BT1886" s="140"/>
      <c r="BU1886" s="141"/>
      <c r="BV1886" s="140"/>
    </row>
    <row r="1887" s="129" customFormat="1" spans="1:74">
      <c r="A1887" s="170">
        <v>1941</v>
      </c>
      <c r="B1887" s="171">
        <v>46079</v>
      </c>
      <c r="C1887" s="153" t="s">
        <v>97</v>
      </c>
      <c r="D1887" s="130" t="str">
        <f t="shared" si="759"/>
        <v>HO</v>
      </c>
      <c r="E1887" s="172" t="s">
        <v>174</v>
      </c>
      <c r="F1887" s="172"/>
      <c r="G1887" s="173"/>
      <c r="H1887" s="173"/>
      <c r="I1887" s="173"/>
      <c r="J1887" s="105"/>
      <c r="K1887" s="197" t="e">
        <f>VLOOKUP(J1887,'[3]Item List (3)'!A$1:B$110000,2,FALSE)</f>
        <v>#N/A</v>
      </c>
      <c r="L1887" s="105"/>
      <c r="M1887" s="198" t="str">
        <f>IF((LEFT(J1887))="2",$L$2,$J$2)</f>
        <v>IR</v>
      </c>
      <c r="N1887" s="153"/>
      <c r="O1887" s="199" t="str">
        <f t="shared" si="760"/>
        <v/>
      </c>
      <c r="P1887" s="153"/>
      <c r="Q1887" s="153"/>
      <c r="R1887" s="153"/>
      <c r="S1887" s="153"/>
      <c r="T1887" s="153"/>
      <c r="U1887" s="209">
        <f t="shared" si="761"/>
        <v>0</v>
      </c>
      <c r="V1887" s="153"/>
      <c r="W1887" s="153"/>
      <c r="X1887" s="153"/>
      <c r="Y1887" s="153"/>
      <c r="Z1887" s="153"/>
      <c r="AA1887" s="153"/>
      <c r="AB1887" s="153"/>
      <c r="AC1887" s="153"/>
      <c r="AD1887" s="153"/>
      <c r="AE1887" s="153"/>
      <c r="AF1887" s="153"/>
      <c r="AG1887" s="153"/>
      <c r="AH1887" s="153"/>
      <c r="AI1887" s="153"/>
      <c r="AJ1887" s="153"/>
      <c r="AK1887" s="153"/>
      <c r="AL1887" s="153"/>
      <c r="AM1887" s="153"/>
      <c r="AN1887" s="153"/>
      <c r="AO1887" s="153"/>
      <c r="AP1887" s="153"/>
      <c r="AQ1887" s="153"/>
      <c r="AR1887" s="153"/>
      <c r="AS1887" s="153"/>
      <c r="AT1887" s="153"/>
      <c r="AU1887" s="153"/>
      <c r="AV1887" s="153"/>
      <c r="AW1887" s="153"/>
      <c r="AX1887" s="153"/>
      <c r="AY1887" s="153"/>
      <c r="AZ1887" s="153"/>
      <c r="BA1887" s="153"/>
      <c r="BB1887" s="153"/>
      <c r="BC1887" s="153"/>
      <c r="BD1887" s="153"/>
      <c r="BE1887" s="153"/>
      <c r="BF1887" s="153">
        <v>480</v>
      </c>
      <c r="BG1887" s="223">
        <f t="shared" si="762"/>
        <v>480</v>
      </c>
      <c r="BH1887" s="224">
        <f t="shared" si="763"/>
        <v>8</v>
      </c>
      <c r="BI1887" s="225">
        <f t="shared" si="764"/>
        <v>0</v>
      </c>
      <c r="BJ1887" s="225">
        <f t="shared" si="772"/>
        <v>0</v>
      </c>
      <c r="BK1887" s="226">
        <f t="shared" si="765"/>
        <v>0</v>
      </c>
      <c r="BL1887" s="226">
        <f t="shared" si="766"/>
        <v>0</v>
      </c>
      <c r="BM1887" s="226">
        <f t="shared" si="767"/>
        <v>0</v>
      </c>
      <c r="BN1887" s="237">
        <f t="shared" si="768"/>
        <v>8</v>
      </c>
      <c r="BO1887" s="237">
        <f t="shared" si="769"/>
        <v>0</v>
      </c>
      <c r="BP1887" s="237">
        <f t="shared" si="770"/>
        <v>0</v>
      </c>
      <c r="BQ1887" s="238">
        <f t="shared" si="771"/>
        <v>0</v>
      </c>
      <c r="BR1887" s="140"/>
      <c r="BS1887" s="140"/>
      <c r="BT1887" s="140"/>
      <c r="BU1887" s="141"/>
      <c r="BV1887" s="140"/>
    </row>
    <row r="1888" s="129" customFormat="1" spans="1:74">
      <c r="A1888" s="170">
        <v>1942</v>
      </c>
      <c r="B1888" s="171">
        <v>46079</v>
      </c>
      <c r="C1888" s="153" t="s">
        <v>99</v>
      </c>
      <c r="D1888" s="130" t="str">
        <f t="shared" si="759"/>
        <v>HO</v>
      </c>
      <c r="E1888" s="172" t="s">
        <v>174</v>
      </c>
      <c r="F1888" s="172" t="s">
        <v>160</v>
      </c>
      <c r="G1888" s="173" t="s">
        <v>164</v>
      </c>
      <c r="H1888" s="173"/>
      <c r="I1888" s="173"/>
      <c r="J1888" s="105">
        <v>100742</v>
      </c>
      <c r="K1888" s="197" t="str">
        <f>VLOOKUP(J1888,'[3]Item List (3)'!A$1:B$110000,2,FALSE)</f>
        <v>IR.IR 32X41X28 </v>
      </c>
      <c r="L1888" s="105">
        <v>260127002</v>
      </c>
      <c r="M1888" s="198" t="str">
        <f>IF((LEFT(J1888))="2",$L$2,$J$2)</f>
        <v>IR</v>
      </c>
      <c r="N1888" s="153">
        <v>25</v>
      </c>
      <c r="O1888" s="199">
        <f t="shared" si="760"/>
        <v>144</v>
      </c>
      <c r="P1888" s="153">
        <v>1</v>
      </c>
      <c r="Q1888" s="153">
        <v>660</v>
      </c>
      <c r="R1888" s="153"/>
      <c r="S1888" s="153"/>
      <c r="T1888" s="153"/>
      <c r="U1888" s="209">
        <f t="shared" si="761"/>
        <v>660</v>
      </c>
      <c r="V1888" s="153">
        <v>285</v>
      </c>
      <c r="W1888" s="153"/>
      <c r="X1888" s="153"/>
      <c r="Y1888" s="153"/>
      <c r="Z1888" s="153"/>
      <c r="AA1888" s="153"/>
      <c r="AB1888" s="153"/>
      <c r="AC1888" s="153"/>
      <c r="AD1888" s="153"/>
      <c r="AE1888" s="153"/>
      <c r="AF1888" s="153"/>
      <c r="AG1888" s="153"/>
      <c r="AH1888" s="153"/>
      <c r="AI1888" s="153"/>
      <c r="AJ1888" s="153"/>
      <c r="AK1888" s="153"/>
      <c r="AL1888" s="153"/>
      <c r="AM1888" s="153"/>
      <c r="AN1888" s="153">
        <v>155</v>
      </c>
      <c r="AO1888" s="153"/>
      <c r="AP1888" s="153">
        <v>10</v>
      </c>
      <c r="AQ1888" s="153"/>
      <c r="AR1888" s="153"/>
      <c r="AS1888" s="153"/>
      <c r="AT1888" s="153"/>
      <c r="AU1888" s="153"/>
      <c r="AV1888" s="153"/>
      <c r="AW1888" s="153"/>
      <c r="AX1888" s="153"/>
      <c r="AY1888" s="153"/>
      <c r="AZ1888" s="153"/>
      <c r="BA1888" s="153"/>
      <c r="BB1888" s="153"/>
      <c r="BC1888" s="153">
        <v>30</v>
      </c>
      <c r="BD1888" s="153"/>
      <c r="BE1888" s="153"/>
      <c r="BF1888" s="153"/>
      <c r="BG1888" s="223">
        <f t="shared" si="762"/>
        <v>480</v>
      </c>
      <c r="BH1888" s="224">
        <f t="shared" si="763"/>
        <v>8</v>
      </c>
      <c r="BI1888" s="225">
        <f t="shared" si="764"/>
        <v>4.75</v>
      </c>
      <c r="BJ1888" s="225">
        <f t="shared" si="772"/>
        <v>59.375</v>
      </c>
      <c r="BK1888" s="226">
        <f t="shared" si="765"/>
        <v>96.4912280701754</v>
      </c>
      <c r="BL1888" s="226">
        <f t="shared" si="766"/>
        <v>100</v>
      </c>
      <c r="BM1888" s="226">
        <f t="shared" si="767"/>
        <v>57.2916666666667</v>
      </c>
      <c r="BN1888" s="237">
        <f t="shared" si="768"/>
        <v>0.166666666666667</v>
      </c>
      <c r="BO1888" s="237">
        <f t="shared" si="769"/>
        <v>1128</v>
      </c>
      <c r="BP1888" s="237">
        <f t="shared" si="770"/>
        <v>3.08333333333333</v>
      </c>
      <c r="BQ1888" s="238">
        <f t="shared" si="771"/>
        <v>444</v>
      </c>
      <c r="BR1888" s="140"/>
      <c r="BS1888" s="140"/>
      <c r="BT1888" s="140"/>
      <c r="BU1888" s="141"/>
      <c r="BV1888" s="140"/>
    </row>
    <row r="1889" s="129" customFormat="1" spans="1:74">
      <c r="A1889" s="170">
        <v>1943</v>
      </c>
      <c r="B1889" s="171">
        <v>46079</v>
      </c>
      <c r="C1889" s="153" t="s">
        <v>97</v>
      </c>
      <c r="D1889" s="130" t="str">
        <f t="shared" si="759"/>
        <v>HO</v>
      </c>
      <c r="E1889" s="172" t="s">
        <v>175</v>
      </c>
      <c r="F1889" s="172" t="s">
        <v>160</v>
      </c>
      <c r="G1889" s="173" t="s">
        <v>126</v>
      </c>
      <c r="H1889" s="173" t="s">
        <v>162</v>
      </c>
      <c r="I1889" s="173"/>
      <c r="J1889" s="105">
        <v>200827.1</v>
      </c>
      <c r="K1889" s="197" t="str">
        <f>VLOOKUP(J1889,'[3]Item List (3)'!A$1:B$110000,2,FALSE)</f>
        <v>MNA.OR 4020 </v>
      </c>
      <c r="L1889" s="105">
        <v>260116006</v>
      </c>
      <c r="M1889" s="198" t="str">
        <f>IF((LEFT(J1889))="2",$L$2,$J$2)</f>
        <v>OR</v>
      </c>
      <c r="N1889" s="153">
        <v>15</v>
      </c>
      <c r="O1889" s="199">
        <f t="shared" si="760"/>
        <v>240</v>
      </c>
      <c r="P1889" s="153">
        <v>1</v>
      </c>
      <c r="Q1889" s="153">
        <v>795</v>
      </c>
      <c r="R1889" s="153"/>
      <c r="S1889" s="153"/>
      <c r="T1889" s="153"/>
      <c r="U1889" s="209">
        <f t="shared" si="761"/>
        <v>795</v>
      </c>
      <c r="V1889" s="153">
        <v>205</v>
      </c>
      <c r="W1889" s="153"/>
      <c r="X1889" s="153">
        <v>75</v>
      </c>
      <c r="Y1889" s="153"/>
      <c r="Z1889" s="153"/>
      <c r="AA1889" s="153"/>
      <c r="AB1889" s="153"/>
      <c r="AC1889" s="153"/>
      <c r="AD1889" s="153"/>
      <c r="AE1889" s="153"/>
      <c r="AF1889" s="153"/>
      <c r="AG1889" s="153"/>
      <c r="AH1889" s="153"/>
      <c r="AI1889" s="153"/>
      <c r="AJ1889" s="153"/>
      <c r="AK1889" s="153"/>
      <c r="AL1889" s="153"/>
      <c r="AM1889" s="153"/>
      <c r="AN1889" s="153"/>
      <c r="AO1889" s="153"/>
      <c r="AP1889" s="153">
        <v>20</v>
      </c>
      <c r="AQ1889" s="153"/>
      <c r="AR1889" s="153">
        <v>180</v>
      </c>
      <c r="AS1889" s="153"/>
      <c r="AT1889" s="153"/>
      <c r="AU1889" s="153"/>
      <c r="AV1889" s="153"/>
      <c r="AW1889" s="153"/>
      <c r="AX1889" s="153"/>
      <c r="AY1889" s="153"/>
      <c r="AZ1889" s="153"/>
      <c r="BA1889" s="153"/>
      <c r="BB1889" s="153"/>
      <c r="BC1889" s="153"/>
      <c r="BD1889" s="153"/>
      <c r="BE1889" s="153"/>
      <c r="BF1889" s="153"/>
      <c r="BG1889" s="223">
        <f t="shared" si="762"/>
        <v>480</v>
      </c>
      <c r="BH1889" s="224">
        <f t="shared" si="763"/>
        <v>8</v>
      </c>
      <c r="BI1889" s="225">
        <f t="shared" si="764"/>
        <v>3.41666666666667</v>
      </c>
      <c r="BJ1889" s="225">
        <f t="shared" si="772"/>
        <v>42.7083333333333</v>
      </c>
      <c r="BK1889" s="226">
        <f t="shared" si="765"/>
        <v>96.9512195121951</v>
      </c>
      <c r="BL1889" s="226">
        <f t="shared" si="766"/>
        <v>100</v>
      </c>
      <c r="BM1889" s="226">
        <f t="shared" si="767"/>
        <v>41.40625</v>
      </c>
      <c r="BN1889" s="237">
        <f t="shared" si="768"/>
        <v>0.333333333333333</v>
      </c>
      <c r="BO1889" s="237">
        <f t="shared" si="769"/>
        <v>1840</v>
      </c>
      <c r="BP1889" s="237">
        <f t="shared" si="770"/>
        <v>4.25</v>
      </c>
      <c r="BQ1889" s="238">
        <f t="shared" si="771"/>
        <v>1020</v>
      </c>
      <c r="BR1889" s="140"/>
      <c r="BS1889" s="140"/>
      <c r="BT1889" s="140"/>
      <c r="BU1889" s="141"/>
      <c r="BV1889" s="140"/>
    </row>
    <row r="1890" s="129" customFormat="1" spans="1:74">
      <c r="A1890" s="170">
        <v>1944</v>
      </c>
      <c r="B1890" s="171">
        <v>46079</v>
      </c>
      <c r="C1890" s="153" t="s">
        <v>99</v>
      </c>
      <c r="D1890" s="130" t="str">
        <f t="shared" si="759"/>
        <v>HO</v>
      </c>
      <c r="E1890" s="172" t="s">
        <v>175</v>
      </c>
      <c r="F1890" s="172" t="s">
        <v>160</v>
      </c>
      <c r="G1890" s="173" t="s">
        <v>164</v>
      </c>
      <c r="H1890" s="173"/>
      <c r="I1890" s="173"/>
      <c r="J1890" s="105">
        <v>200827.1</v>
      </c>
      <c r="K1890" s="197" t="str">
        <f>VLOOKUP(J1890,'[3]Item List (3)'!A$1:B$110000,2,FALSE)</f>
        <v>MNA.OR 4020 </v>
      </c>
      <c r="L1890" s="105">
        <v>260116006</v>
      </c>
      <c r="M1890" s="198" t="str">
        <f>IF((LEFT(J1890))="2",$L$2,$J$2)</f>
        <v>OR</v>
      </c>
      <c r="N1890" s="153">
        <v>15</v>
      </c>
      <c r="O1890" s="199">
        <f t="shared" si="760"/>
        <v>240</v>
      </c>
      <c r="P1890" s="153">
        <v>1</v>
      </c>
      <c r="Q1890" s="153">
        <v>1667</v>
      </c>
      <c r="R1890" s="153"/>
      <c r="S1890" s="153"/>
      <c r="T1890" s="153"/>
      <c r="U1890" s="209">
        <f t="shared" si="761"/>
        <v>1667</v>
      </c>
      <c r="V1890" s="153">
        <v>430</v>
      </c>
      <c r="W1890" s="153"/>
      <c r="X1890" s="153">
        <v>30</v>
      </c>
      <c r="Y1890" s="153"/>
      <c r="Z1890" s="153"/>
      <c r="AA1890" s="153"/>
      <c r="AB1890" s="153"/>
      <c r="AC1890" s="153"/>
      <c r="AD1890" s="153"/>
      <c r="AE1890" s="153"/>
      <c r="AF1890" s="153"/>
      <c r="AG1890" s="153"/>
      <c r="AH1890" s="153"/>
      <c r="AI1890" s="153"/>
      <c r="AJ1890" s="153"/>
      <c r="AK1890" s="153"/>
      <c r="AL1890" s="153"/>
      <c r="AM1890" s="153"/>
      <c r="AN1890" s="153"/>
      <c r="AO1890" s="153"/>
      <c r="AP1890" s="153">
        <v>20</v>
      </c>
      <c r="AQ1890" s="153"/>
      <c r="AR1890" s="153"/>
      <c r="AS1890" s="153"/>
      <c r="AT1890" s="153"/>
      <c r="AU1890" s="153"/>
      <c r="AV1890" s="153"/>
      <c r="AW1890" s="153"/>
      <c r="AX1890" s="153"/>
      <c r="AY1890" s="153"/>
      <c r="AZ1890" s="153"/>
      <c r="BA1890" s="153"/>
      <c r="BB1890" s="153"/>
      <c r="BC1890" s="153"/>
      <c r="BD1890" s="153"/>
      <c r="BE1890" s="153"/>
      <c r="BF1890" s="153"/>
      <c r="BG1890" s="223">
        <f t="shared" si="762"/>
        <v>480</v>
      </c>
      <c r="BH1890" s="224">
        <f t="shared" si="763"/>
        <v>8</v>
      </c>
      <c r="BI1890" s="225">
        <f t="shared" si="764"/>
        <v>7.16666666666667</v>
      </c>
      <c r="BJ1890" s="225">
        <f t="shared" si="772"/>
        <v>89.5833333333333</v>
      </c>
      <c r="BK1890" s="226">
        <f t="shared" si="765"/>
        <v>96.9186046511628</v>
      </c>
      <c r="BL1890" s="226">
        <f t="shared" si="766"/>
        <v>100</v>
      </c>
      <c r="BM1890" s="226">
        <f t="shared" si="767"/>
        <v>86.8229166666667</v>
      </c>
      <c r="BN1890" s="237">
        <f t="shared" si="768"/>
        <v>0.333333333333333</v>
      </c>
      <c r="BO1890" s="237">
        <f t="shared" si="769"/>
        <v>1840</v>
      </c>
      <c r="BP1890" s="237">
        <f t="shared" si="770"/>
        <v>0.5</v>
      </c>
      <c r="BQ1890" s="238">
        <f t="shared" si="771"/>
        <v>120</v>
      </c>
      <c r="BR1890" s="140"/>
      <c r="BS1890" s="140"/>
      <c r="BT1890" s="140"/>
      <c r="BU1890" s="141"/>
      <c r="BV1890" s="140"/>
    </row>
    <row r="1891" s="129" customFormat="1" spans="1:74">
      <c r="A1891" s="170">
        <v>1945</v>
      </c>
      <c r="B1891" s="171">
        <v>46079</v>
      </c>
      <c r="C1891" s="153" t="s">
        <v>97</v>
      </c>
      <c r="D1891" s="130" t="str">
        <f t="shared" si="759"/>
        <v>HO</v>
      </c>
      <c r="E1891" s="172" t="s">
        <v>177</v>
      </c>
      <c r="F1891" s="172" t="s">
        <v>160</v>
      </c>
      <c r="G1891" s="173" t="s">
        <v>166</v>
      </c>
      <c r="H1891" s="173" t="s">
        <v>173</v>
      </c>
      <c r="I1891" s="173"/>
      <c r="J1891" s="105">
        <v>100261</v>
      </c>
      <c r="K1891" s="197" t="str">
        <f>VLOOKUP(J1891,'[3]Item List (3)'!A$1:B$110000,2,FALSE)</f>
        <v>IR. 211 YY4</v>
      </c>
      <c r="L1891" s="105">
        <v>260210004</v>
      </c>
      <c r="M1891" s="198" t="str">
        <f>IF((LEFT(J1891))="2",$L$2,$J$2)</f>
        <v>IR</v>
      </c>
      <c r="N1891" s="153">
        <v>20</v>
      </c>
      <c r="O1891" s="199">
        <f t="shared" si="760"/>
        <v>180</v>
      </c>
      <c r="P1891" s="153">
        <v>1</v>
      </c>
      <c r="Q1891" s="153">
        <v>825</v>
      </c>
      <c r="R1891" s="153"/>
      <c r="S1891" s="153"/>
      <c r="T1891" s="153"/>
      <c r="U1891" s="209">
        <f t="shared" si="761"/>
        <v>825</v>
      </c>
      <c r="V1891" s="153">
        <v>300</v>
      </c>
      <c r="W1891" s="153"/>
      <c r="X1891" s="153">
        <v>160</v>
      </c>
      <c r="Y1891" s="153"/>
      <c r="Z1891" s="153"/>
      <c r="AA1891" s="153"/>
      <c r="AB1891" s="153"/>
      <c r="AC1891" s="153"/>
      <c r="AD1891" s="153"/>
      <c r="AE1891" s="153"/>
      <c r="AF1891" s="153"/>
      <c r="AG1891" s="153"/>
      <c r="AH1891" s="153"/>
      <c r="AI1891" s="153"/>
      <c r="AJ1891" s="153"/>
      <c r="AK1891" s="153"/>
      <c r="AL1891" s="153"/>
      <c r="AM1891" s="153"/>
      <c r="AN1891" s="153"/>
      <c r="AO1891" s="153"/>
      <c r="AP1891" s="153">
        <v>20</v>
      </c>
      <c r="AQ1891" s="153"/>
      <c r="AR1891" s="153"/>
      <c r="AS1891" s="153"/>
      <c r="AT1891" s="153"/>
      <c r="AU1891" s="153"/>
      <c r="AV1891" s="153"/>
      <c r="AW1891" s="153"/>
      <c r="AX1891" s="153"/>
      <c r="AY1891" s="153"/>
      <c r="AZ1891" s="153"/>
      <c r="BA1891" s="153"/>
      <c r="BB1891" s="153"/>
      <c r="BC1891" s="153"/>
      <c r="BD1891" s="153"/>
      <c r="BE1891" s="153"/>
      <c r="BF1891" s="153"/>
      <c r="BG1891" s="223">
        <f t="shared" si="762"/>
        <v>480</v>
      </c>
      <c r="BH1891" s="224">
        <f t="shared" si="763"/>
        <v>8</v>
      </c>
      <c r="BI1891" s="225">
        <f t="shared" si="764"/>
        <v>5</v>
      </c>
      <c r="BJ1891" s="225">
        <f t="shared" si="772"/>
        <v>62.5</v>
      </c>
      <c r="BK1891" s="226">
        <f t="shared" si="765"/>
        <v>91.6666666666667</v>
      </c>
      <c r="BL1891" s="226">
        <f t="shared" si="766"/>
        <v>100</v>
      </c>
      <c r="BM1891" s="226">
        <f t="shared" si="767"/>
        <v>57.2916666666667</v>
      </c>
      <c r="BN1891" s="237">
        <f t="shared" si="768"/>
        <v>0.333333333333333</v>
      </c>
      <c r="BO1891" s="237">
        <f t="shared" si="769"/>
        <v>1380</v>
      </c>
      <c r="BP1891" s="237">
        <f t="shared" si="770"/>
        <v>2.66666666666667</v>
      </c>
      <c r="BQ1891" s="238">
        <f t="shared" si="771"/>
        <v>480</v>
      </c>
      <c r="BR1891" s="140"/>
      <c r="BS1891" s="140"/>
      <c r="BT1891" s="140"/>
      <c r="BU1891" s="141"/>
      <c r="BV1891" s="140"/>
    </row>
    <row r="1892" s="129" customFormat="1" spans="1:74">
      <c r="A1892" s="170">
        <v>1946</v>
      </c>
      <c r="B1892" s="171">
        <v>46079</v>
      </c>
      <c r="C1892" s="153" t="s">
        <v>99</v>
      </c>
      <c r="D1892" s="130" t="str">
        <f t="shared" si="759"/>
        <v>HO</v>
      </c>
      <c r="E1892" s="172" t="s">
        <v>177</v>
      </c>
      <c r="F1892" s="172" t="s">
        <v>160</v>
      </c>
      <c r="G1892" s="173" t="s">
        <v>161</v>
      </c>
      <c r="H1892" s="173"/>
      <c r="I1892" s="173"/>
      <c r="J1892" s="105">
        <v>100261</v>
      </c>
      <c r="K1892" s="197" t="str">
        <f>VLOOKUP(J1892,'[3]Item List (3)'!A$1:B$110000,2,FALSE)</f>
        <v>IR. 211 YY4</v>
      </c>
      <c r="L1892" s="105">
        <v>260210004</v>
      </c>
      <c r="M1892" s="198" t="str">
        <f>IF((LEFT(J1892))="2",$L$2,$J$2)</f>
        <v>IR</v>
      </c>
      <c r="N1892" s="153">
        <v>20</v>
      </c>
      <c r="O1892" s="199">
        <f t="shared" si="760"/>
        <v>180</v>
      </c>
      <c r="P1892" s="153">
        <v>1</v>
      </c>
      <c r="Q1892" s="153">
        <v>906</v>
      </c>
      <c r="R1892" s="153"/>
      <c r="S1892" s="153"/>
      <c r="T1892" s="153"/>
      <c r="U1892" s="209">
        <f t="shared" si="761"/>
        <v>906</v>
      </c>
      <c r="V1892" s="153">
        <v>340</v>
      </c>
      <c r="W1892" s="153"/>
      <c r="X1892" s="153">
        <v>30</v>
      </c>
      <c r="Y1892" s="153"/>
      <c r="Z1892" s="153"/>
      <c r="AA1892" s="153"/>
      <c r="AB1892" s="153"/>
      <c r="AC1892" s="153"/>
      <c r="AD1892" s="153"/>
      <c r="AE1892" s="153"/>
      <c r="AF1892" s="153"/>
      <c r="AG1892" s="153"/>
      <c r="AH1892" s="153"/>
      <c r="AI1892" s="153"/>
      <c r="AJ1892" s="153"/>
      <c r="AK1892" s="153"/>
      <c r="AL1892" s="153"/>
      <c r="AM1892" s="153"/>
      <c r="AN1892" s="153">
        <v>90</v>
      </c>
      <c r="AO1892" s="153"/>
      <c r="AP1892" s="153">
        <v>20</v>
      </c>
      <c r="AQ1892" s="153"/>
      <c r="AR1892" s="153"/>
      <c r="AS1892" s="153"/>
      <c r="AT1892" s="153"/>
      <c r="AU1892" s="153"/>
      <c r="AV1892" s="153"/>
      <c r="AW1892" s="153"/>
      <c r="AX1892" s="153"/>
      <c r="AY1892" s="153"/>
      <c r="AZ1892" s="153"/>
      <c r="BA1892" s="153"/>
      <c r="BB1892" s="153"/>
      <c r="BC1892" s="153"/>
      <c r="BD1892" s="153"/>
      <c r="BE1892" s="153"/>
      <c r="BF1892" s="153"/>
      <c r="BG1892" s="223">
        <f t="shared" si="762"/>
        <v>480</v>
      </c>
      <c r="BH1892" s="224">
        <f t="shared" si="763"/>
        <v>8</v>
      </c>
      <c r="BI1892" s="225">
        <f t="shared" si="764"/>
        <v>5.66666666666667</v>
      </c>
      <c r="BJ1892" s="225">
        <f t="shared" si="772"/>
        <v>70.8333333333333</v>
      </c>
      <c r="BK1892" s="226">
        <f t="shared" si="765"/>
        <v>88.8235294117647</v>
      </c>
      <c r="BL1892" s="226">
        <f t="shared" si="766"/>
        <v>100</v>
      </c>
      <c r="BM1892" s="226">
        <f t="shared" si="767"/>
        <v>62.9166666666667</v>
      </c>
      <c r="BN1892" s="237">
        <f t="shared" si="768"/>
        <v>0.333333333333333</v>
      </c>
      <c r="BO1892" s="237">
        <f t="shared" si="769"/>
        <v>1380</v>
      </c>
      <c r="BP1892" s="237">
        <f t="shared" si="770"/>
        <v>2</v>
      </c>
      <c r="BQ1892" s="238">
        <f t="shared" si="771"/>
        <v>360</v>
      </c>
      <c r="BR1892" s="140"/>
      <c r="BS1892" s="140"/>
      <c r="BT1892" s="140"/>
      <c r="BU1892" s="141"/>
      <c r="BV1892" s="140"/>
    </row>
    <row r="1893" s="129" customFormat="1" spans="1:74">
      <c r="A1893" s="170">
        <v>1947</v>
      </c>
      <c r="B1893" s="171">
        <v>46079</v>
      </c>
      <c r="C1893" s="153" t="s">
        <v>97</v>
      </c>
      <c r="D1893" s="130" t="str">
        <f t="shared" si="759"/>
        <v>HO</v>
      </c>
      <c r="E1893" s="172" t="s">
        <v>178</v>
      </c>
      <c r="F1893" s="172" t="s">
        <v>160</v>
      </c>
      <c r="G1893" s="173" t="s">
        <v>166</v>
      </c>
      <c r="H1893" s="173" t="s">
        <v>173</v>
      </c>
      <c r="I1893" s="173"/>
      <c r="J1893" s="105">
        <v>208293</v>
      </c>
      <c r="K1893" s="197" t="str">
        <f>VLOOKUP(J1893,'[3]Item List (3)'!A$1:B$110000,2,FALSE)</f>
        <v>OR.210 YY2</v>
      </c>
      <c r="L1893" s="105">
        <v>260205004</v>
      </c>
      <c r="M1893" s="198" t="str">
        <f>IF((LEFT(J1893))="2",$L$2,$J$2)</f>
        <v>OR</v>
      </c>
      <c r="N1893" s="153">
        <v>20</v>
      </c>
      <c r="O1893" s="199">
        <f t="shared" si="760"/>
        <v>180</v>
      </c>
      <c r="P1893" s="153">
        <v>1</v>
      </c>
      <c r="Q1893" s="153">
        <v>990</v>
      </c>
      <c r="R1893" s="153"/>
      <c r="S1893" s="153"/>
      <c r="T1893" s="153"/>
      <c r="U1893" s="209">
        <f t="shared" si="761"/>
        <v>990</v>
      </c>
      <c r="V1893" s="153">
        <v>360</v>
      </c>
      <c r="W1893" s="153"/>
      <c r="X1893" s="153"/>
      <c r="Y1893" s="153"/>
      <c r="Z1893" s="153"/>
      <c r="AA1893" s="153"/>
      <c r="AB1893" s="153"/>
      <c r="AC1893" s="153"/>
      <c r="AD1893" s="153"/>
      <c r="AE1893" s="153"/>
      <c r="AF1893" s="153"/>
      <c r="AG1893" s="153"/>
      <c r="AH1893" s="153"/>
      <c r="AI1893" s="153"/>
      <c r="AJ1893" s="153"/>
      <c r="AK1893" s="153"/>
      <c r="AL1893" s="153"/>
      <c r="AM1893" s="153"/>
      <c r="AN1893" s="153"/>
      <c r="AO1893" s="153"/>
      <c r="AP1893" s="153">
        <v>20</v>
      </c>
      <c r="AQ1893" s="153"/>
      <c r="AR1893" s="153"/>
      <c r="AS1893" s="153"/>
      <c r="AT1893" s="153"/>
      <c r="AU1893" s="153"/>
      <c r="AV1893" s="153"/>
      <c r="AW1893" s="153"/>
      <c r="AX1893" s="153"/>
      <c r="AY1893" s="153"/>
      <c r="AZ1893" s="153"/>
      <c r="BA1893" s="153"/>
      <c r="BB1893" s="153"/>
      <c r="BC1893" s="153">
        <v>100</v>
      </c>
      <c r="BD1893" s="153"/>
      <c r="BE1893" s="153"/>
      <c r="BF1893" s="153"/>
      <c r="BG1893" s="223">
        <f t="shared" si="762"/>
        <v>480</v>
      </c>
      <c r="BH1893" s="224">
        <f t="shared" si="763"/>
        <v>8</v>
      </c>
      <c r="BI1893" s="225">
        <f t="shared" si="764"/>
        <v>6</v>
      </c>
      <c r="BJ1893" s="225">
        <f t="shared" si="772"/>
        <v>75</v>
      </c>
      <c r="BK1893" s="226">
        <f t="shared" si="765"/>
        <v>91.6666666666667</v>
      </c>
      <c r="BL1893" s="226">
        <f t="shared" si="766"/>
        <v>100</v>
      </c>
      <c r="BM1893" s="226">
        <f t="shared" si="767"/>
        <v>68.75</v>
      </c>
      <c r="BN1893" s="237">
        <f t="shared" si="768"/>
        <v>0.333333333333333</v>
      </c>
      <c r="BO1893" s="237">
        <f t="shared" si="769"/>
        <v>1380</v>
      </c>
      <c r="BP1893" s="237">
        <f t="shared" si="770"/>
        <v>1.66666666666667</v>
      </c>
      <c r="BQ1893" s="238">
        <f t="shared" si="771"/>
        <v>300</v>
      </c>
      <c r="BR1893" s="140"/>
      <c r="BS1893" s="140"/>
      <c r="BT1893" s="140"/>
      <c r="BU1893" s="141"/>
      <c r="BV1893" s="140"/>
    </row>
    <row r="1894" s="129" customFormat="1" spans="1:74">
      <c r="A1894" s="170">
        <v>1948</v>
      </c>
      <c r="B1894" s="171">
        <v>46079</v>
      </c>
      <c r="C1894" s="153" t="s">
        <v>99</v>
      </c>
      <c r="D1894" s="130" t="str">
        <f t="shared" si="759"/>
        <v>HO</v>
      </c>
      <c r="E1894" s="172" t="s">
        <v>178</v>
      </c>
      <c r="F1894" s="172" t="s">
        <v>160</v>
      </c>
      <c r="G1894" s="173" t="s">
        <v>161</v>
      </c>
      <c r="H1894" s="173"/>
      <c r="I1894" s="173"/>
      <c r="J1894" s="105">
        <v>208293</v>
      </c>
      <c r="K1894" s="197" t="str">
        <f>VLOOKUP(J1894,'[3]Item List (3)'!A$1:B$110000,2,FALSE)</f>
        <v>OR.210 YY2</v>
      </c>
      <c r="L1894" s="105">
        <v>260205004</v>
      </c>
      <c r="M1894" s="198" t="str">
        <f>IF((LEFT(J1894))="2",$L$2,$J$2)</f>
        <v>OR</v>
      </c>
      <c r="N1894" s="153">
        <v>20</v>
      </c>
      <c r="O1894" s="199">
        <f t="shared" si="760"/>
        <v>180</v>
      </c>
      <c r="P1894" s="153">
        <v>1</v>
      </c>
      <c r="Q1894" s="153">
        <v>1260</v>
      </c>
      <c r="R1894" s="153"/>
      <c r="S1894" s="153"/>
      <c r="T1894" s="153"/>
      <c r="U1894" s="209">
        <f t="shared" si="761"/>
        <v>1260</v>
      </c>
      <c r="V1894" s="153">
        <v>450</v>
      </c>
      <c r="W1894" s="153"/>
      <c r="X1894" s="153"/>
      <c r="Y1894" s="153"/>
      <c r="Z1894" s="153"/>
      <c r="AA1894" s="153"/>
      <c r="AB1894" s="153"/>
      <c r="AC1894" s="153"/>
      <c r="AD1894" s="153"/>
      <c r="AE1894" s="153"/>
      <c r="AF1894" s="153"/>
      <c r="AG1894" s="153"/>
      <c r="AH1894" s="153"/>
      <c r="AI1894" s="153"/>
      <c r="AJ1894" s="153"/>
      <c r="AK1894" s="153"/>
      <c r="AL1894" s="153"/>
      <c r="AM1894" s="153"/>
      <c r="AN1894" s="153"/>
      <c r="AO1894" s="153"/>
      <c r="AP1894" s="153">
        <v>30</v>
      </c>
      <c r="AQ1894" s="153"/>
      <c r="AR1894" s="153"/>
      <c r="AS1894" s="153"/>
      <c r="AT1894" s="153"/>
      <c r="AU1894" s="153"/>
      <c r="AV1894" s="153"/>
      <c r="AW1894" s="153"/>
      <c r="AX1894" s="153"/>
      <c r="AY1894" s="153"/>
      <c r="AZ1894" s="153"/>
      <c r="BA1894" s="153"/>
      <c r="BB1894" s="153"/>
      <c r="BC1894" s="153"/>
      <c r="BD1894" s="153"/>
      <c r="BE1894" s="153"/>
      <c r="BF1894" s="153"/>
      <c r="BG1894" s="223">
        <f t="shared" si="762"/>
        <v>480</v>
      </c>
      <c r="BH1894" s="224">
        <f t="shared" si="763"/>
        <v>8</v>
      </c>
      <c r="BI1894" s="225">
        <f t="shared" si="764"/>
        <v>7.5</v>
      </c>
      <c r="BJ1894" s="225">
        <f t="shared" si="772"/>
        <v>93.75</v>
      </c>
      <c r="BK1894" s="226">
        <f t="shared" si="765"/>
        <v>93.3333333333333</v>
      </c>
      <c r="BL1894" s="226">
        <f t="shared" si="766"/>
        <v>100</v>
      </c>
      <c r="BM1894" s="226">
        <f t="shared" si="767"/>
        <v>87.5</v>
      </c>
      <c r="BN1894" s="237">
        <f t="shared" si="768"/>
        <v>0.5</v>
      </c>
      <c r="BO1894" s="237">
        <f t="shared" si="769"/>
        <v>1350</v>
      </c>
      <c r="BP1894" s="237">
        <f t="shared" si="770"/>
        <v>0</v>
      </c>
      <c r="BQ1894" s="238">
        <f t="shared" si="771"/>
        <v>0</v>
      </c>
      <c r="BR1894" s="140"/>
      <c r="BS1894" s="140"/>
      <c r="BT1894" s="140"/>
      <c r="BU1894" s="141"/>
      <c r="BV1894" s="140"/>
    </row>
    <row r="1895" s="129" customFormat="1" spans="1:74">
      <c r="A1895" s="170">
        <v>1949</v>
      </c>
      <c r="B1895" s="171">
        <v>46080</v>
      </c>
      <c r="C1895" s="153" t="s">
        <v>97</v>
      </c>
      <c r="D1895" s="130" t="str">
        <f t="shared" si="759"/>
        <v>FG</v>
      </c>
      <c r="E1895" s="172" t="s">
        <v>98</v>
      </c>
      <c r="F1895" s="172" t="s">
        <v>106</v>
      </c>
      <c r="G1895" s="173" t="s">
        <v>101</v>
      </c>
      <c r="H1895" s="173" t="s">
        <v>102</v>
      </c>
      <c r="I1895" s="173"/>
      <c r="J1895" s="105">
        <v>200497.11</v>
      </c>
      <c r="K1895" s="197" t="str">
        <f>VLOOKUP(J1895,'[3]Item List (3)'!A$1:B$110000,2,FALSE)</f>
        <v>OR.MNA6718G</v>
      </c>
      <c r="L1895" s="105">
        <v>260214003</v>
      </c>
      <c r="M1895" s="198" t="str">
        <f>IF((LEFT(J1895))="2",$L$2,$J$2)</f>
        <v>OR</v>
      </c>
      <c r="N1895" s="153"/>
      <c r="O1895" s="199" t="str">
        <f t="shared" si="760"/>
        <v/>
      </c>
      <c r="P1895" s="153">
        <v>1</v>
      </c>
      <c r="Q1895" s="153">
        <v>6560</v>
      </c>
      <c r="R1895" s="153"/>
      <c r="S1895" s="153">
        <v>1</v>
      </c>
      <c r="T1895" s="153">
        <v>1</v>
      </c>
      <c r="U1895" s="209">
        <f t="shared" si="761"/>
        <v>6562</v>
      </c>
      <c r="V1895" s="153">
        <v>360</v>
      </c>
      <c r="W1895" s="153"/>
      <c r="X1895" s="153"/>
      <c r="Y1895" s="153"/>
      <c r="Z1895" s="153"/>
      <c r="AA1895" s="153"/>
      <c r="AB1895" s="153"/>
      <c r="AC1895" s="153"/>
      <c r="AD1895" s="153"/>
      <c r="AE1895" s="153"/>
      <c r="AF1895" s="153"/>
      <c r="AG1895" s="153"/>
      <c r="AH1895" s="153"/>
      <c r="AI1895" s="153"/>
      <c r="AJ1895" s="153"/>
      <c r="AK1895" s="153"/>
      <c r="AL1895" s="153"/>
      <c r="AM1895" s="153"/>
      <c r="AN1895" s="153"/>
      <c r="AO1895" s="153"/>
      <c r="AP1895" s="153"/>
      <c r="AQ1895" s="153">
        <v>30</v>
      </c>
      <c r="AR1895" s="153"/>
      <c r="AS1895" s="153"/>
      <c r="AT1895" s="153"/>
      <c r="AU1895" s="153"/>
      <c r="AV1895" s="153"/>
      <c r="AW1895" s="153"/>
      <c r="AX1895" s="153"/>
      <c r="AY1895" s="153"/>
      <c r="AZ1895" s="153">
        <v>25</v>
      </c>
      <c r="BA1895" s="153"/>
      <c r="BB1895" s="153"/>
      <c r="BC1895" s="153"/>
      <c r="BD1895" s="153"/>
      <c r="BE1895" s="153"/>
      <c r="BF1895" s="153"/>
      <c r="BG1895" s="223">
        <f t="shared" si="762"/>
        <v>415</v>
      </c>
      <c r="BH1895" s="224">
        <f t="shared" si="763"/>
        <v>6.91666666666667</v>
      </c>
      <c r="BI1895" s="225">
        <f t="shared" si="764"/>
        <v>6</v>
      </c>
      <c r="BJ1895" s="225">
        <f t="shared" si="772"/>
        <v>86.7469879518072</v>
      </c>
      <c r="BK1895" s="226">
        <f t="shared" si="765"/>
        <v>0</v>
      </c>
      <c r="BL1895" s="226">
        <f t="shared" si="766"/>
        <v>99.9695214873514</v>
      </c>
      <c r="BM1895" s="226">
        <f t="shared" si="767"/>
        <v>0</v>
      </c>
      <c r="BN1895" s="237">
        <f t="shared" si="768"/>
        <v>0</v>
      </c>
      <c r="BO1895" s="237">
        <f t="shared" si="769"/>
        <v>0</v>
      </c>
      <c r="BP1895" s="237">
        <f t="shared" si="770"/>
        <v>0.916666666666667</v>
      </c>
      <c r="BQ1895" s="238">
        <f t="shared" si="771"/>
        <v>0</v>
      </c>
      <c r="BR1895" s="140"/>
      <c r="BS1895" s="140"/>
      <c r="BT1895" s="140"/>
      <c r="BU1895" s="141"/>
      <c r="BV1895" s="140"/>
    </row>
    <row r="1896" s="129" customFormat="1" spans="1:74">
      <c r="A1896" s="170">
        <v>1950</v>
      </c>
      <c r="B1896" s="171">
        <v>46080</v>
      </c>
      <c r="C1896" s="153" t="s">
        <v>97</v>
      </c>
      <c r="D1896" s="130" t="str">
        <f t="shared" si="759"/>
        <v>FG</v>
      </c>
      <c r="E1896" s="172" t="s">
        <v>98</v>
      </c>
      <c r="F1896" s="172" t="s">
        <v>106</v>
      </c>
      <c r="G1896" s="173" t="s">
        <v>101</v>
      </c>
      <c r="H1896" s="173" t="s">
        <v>102</v>
      </c>
      <c r="I1896" s="173"/>
      <c r="J1896" s="105">
        <v>200497.11</v>
      </c>
      <c r="K1896" s="197" t="str">
        <f>VLOOKUP(J1896,'[3]Item List (3)'!A$1:B$110000,2,FALSE)</f>
        <v>OR.MNA6718G</v>
      </c>
      <c r="L1896" s="105">
        <v>260218004</v>
      </c>
      <c r="M1896" s="198" t="str">
        <f>IF((LEFT(J1896))="2",$L$2,$J$2)</f>
        <v>OR</v>
      </c>
      <c r="N1896" s="153"/>
      <c r="O1896" s="199" t="str">
        <f t="shared" si="760"/>
        <v/>
      </c>
      <c r="P1896" s="153">
        <v>2</v>
      </c>
      <c r="Q1896" s="153">
        <v>1502</v>
      </c>
      <c r="R1896" s="153"/>
      <c r="S1896" s="153"/>
      <c r="T1896" s="153"/>
      <c r="U1896" s="209">
        <f t="shared" si="761"/>
        <v>1502</v>
      </c>
      <c r="V1896" s="153">
        <v>65</v>
      </c>
      <c r="W1896" s="153"/>
      <c r="X1896" s="153"/>
      <c r="Y1896" s="153"/>
      <c r="Z1896" s="153"/>
      <c r="AA1896" s="153"/>
      <c r="AB1896" s="153"/>
      <c r="AC1896" s="153"/>
      <c r="AD1896" s="153"/>
      <c r="AE1896" s="153"/>
      <c r="AF1896" s="153"/>
      <c r="AG1896" s="153"/>
      <c r="AH1896" s="153"/>
      <c r="AI1896" s="153"/>
      <c r="AJ1896" s="153"/>
      <c r="AK1896" s="153"/>
      <c r="AL1896" s="153"/>
      <c r="AM1896" s="153"/>
      <c r="AN1896" s="153"/>
      <c r="AO1896" s="153"/>
      <c r="AP1896" s="153"/>
      <c r="AQ1896" s="153"/>
      <c r="AR1896" s="153"/>
      <c r="AS1896" s="153"/>
      <c r="AT1896" s="153"/>
      <c r="AU1896" s="153"/>
      <c r="AV1896" s="153"/>
      <c r="AW1896" s="153"/>
      <c r="AX1896" s="153"/>
      <c r="AY1896" s="153"/>
      <c r="AZ1896" s="153"/>
      <c r="BA1896" s="153"/>
      <c r="BB1896" s="153"/>
      <c r="BC1896" s="153"/>
      <c r="BD1896" s="153"/>
      <c r="BE1896" s="153"/>
      <c r="BF1896" s="153"/>
      <c r="BG1896" s="223">
        <f t="shared" si="762"/>
        <v>65</v>
      </c>
      <c r="BH1896" s="224">
        <f t="shared" si="763"/>
        <v>1.08333333333333</v>
      </c>
      <c r="BI1896" s="225">
        <f t="shared" si="764"/>
        <v>1.08333333333333</v>
      </c>
      <c r="BJ1896" s="225">
        <f t="shared" si="772"/>
        <v>100</v>
      </c>
      <c r="BK1896" s="226">
        <f t="shared" si="765"/>
        <v>0</v>
      </c>
      <c r="BL1896" s="226">
        <f t="shared" si="766"/>
        <v>100</v>
      </c>
      <c r="BM1896" s="226">
        <f t="shared" si="767"/>
        <v>0</v>
      </c>
      <c r="BN1896" s="237">
        <f t="shared" si="768"/>
        <v>0</v>
      </c>
      <c r="BO1896" s="237">
        <f t="shared" si="769"/>
        <v>0</v>
      </c>
      <c r="BP1896" s="237">
        <f t="shared" si="770"/>
        <v>0</v>
      </c>
      <c r="BQ1896" s="238">
        <f t="shared" si="771"/>
        <v>0</v>
      </c>
      <c r="BR1896" s="140"/>
      <c r="BS1896" s="140"/>
      <c r="BT1896" s="140"/>
      <c r="BU1896" s="141"/>
      <c r="BV1896" s="140"/>
    </row>
    <row r="1897" s="129" customFormat="1" spans="1:74">
      <c r="A1897" s="170">
        <v>1951</v>
      </c>
      <c r="B1897" s="171">
        <v>46080</v>
      </c>
      <c r="C1897" s="153" t="s">
        <v>99</v>
      </c>
      <c r="D1897" s="130" t="str">
        <f t="shared" si="759"/>
        <v>FG</v>
      </c>
      <c r="E1897" s="172" t="s">
        <v>98</v>
      </c>
      <c r="F1897" s="172" t="s">
        <v>106</v>
      </c>
      <c r="G1897" s="173" t="s">
        <v>179</v>
      </c>
      <c r="H1897" s="173" t="s">
        <v>189</v>
      </c>
      <c r="I1897" s="173"/>
      <c r="J1897" s="105">
        <v>200497.11</v>
      </c>
      <c r="K1897" s="197" t="str">
        <f>VLOOKUP(J1897,'[3]Item List (3)'!A$1:B$110000,2,FALSE)</f>
        <v>OR.MNA6718G</v>
      </c>
      <c r="L1897" s="105">
        <v>260218004</v>
      </c>
      <c r="M1897" s="198" t="str">
        <f>IF((LEFT(J1897))="2",$L$2,$J$2)</f>
        <v>OR</v>
      </c>
      <c r="N1897" s="153"/>
      <c r="O1897" s="199" t="str">
        <f t="shared" si="760"/>
        <v/>
      </c>
      <c r="P1897" s="153">
        <v>1</v>
      </c>
      <c r="Q1897" s="153">
        <v>5490</v>
      </c>
      <c r="R1897" s="153"/>
      <c r="S1897" s="153"/>
      <c r="T1897" s="153"/>
      <c r="U1897" s="209">
        <f t="shared" si="761"/>
        <v>5490</v>
      </c>
      <c r="V1897" s="153">
        <v>270</v>
      </c>
      <c r="W1897" s="153"/>
      <c r="X1897" s="153"/>
      <c r="Y1897" s="153"/>
      <c r="Z1897" s="153"/>
      <c r="AA1897" s="153"/>
      <c r="AB1897" s="153"/>
      <c r="AC1897" s="153"/>
      <c r="AD1897" s="153"/>
      <c r="AE1897" s="153"/>
      <c r="AF1897" s="153"/>
      <c r="AG1897" s="153"/>
      <c r="AH1897" s="153"/>
      <c r="AI1897" s="153"/>
      <c r="AJ1897" s="153"/>
      <c r="AK1897" s="153"/>
      <c r="AL1897" s="153"/>
      <c r="AM1897" s="153"/>
      <c r="AN1897" s="153"/>
      <c r="AO1897" s="153"/>
      <c r="AP1897" s="153"/>
      <c r="AQ1897" s="153">
        <v>30</v>
      </c>
      <c r="AR1897" s="153"/>
      <c r="AS1897" s="153"/>
      <c r="AT1897" s="153"/>
      <c r="AU1897" s="153"/>
      <c r="AV1897" s="153"/>
      <c r="AW1897" s="153"/>
      <c r="AX1897" s="153"/>
      <c r="AY1897" s="153"/>
      <c r="AZ1897" s="153"/>
      <c r="BA1897" s="153"/>
      <c r="BB1897" s="153"/>
      <c r="BC1897" s="153"/>
      <c r="BD1897" s="153"/>
      <c r="BE1897" s="153"/>
      <c r="BF1897" s="153"/>
      <c r="BG1897" s="223">
        <f t="shared" si="762"/>
        <v>300</v>
      </c>
      <c r="BH1897" s="224">
        <f t="shared" si="763"/>
        <v>5</v>
      </c>
      <c r="BI1897" s="225">
        <f t="shared" si="764"/>
        <v>4.5</v>
      </c>
      <c r="BJ1897" s="225">
        <f t="shared" si="772"/>
        <v>90</v>
      </c>
      <c r="BK1897" s="226">
        <f t="shared" si="765"/>
        <v>0</v>
      </c>
      <c r="BL1897" s="226">
        <f t="shared" si="766"/>
        <v>100</v>
      </c>
      <c r="BM1897" s="226">
        <f t="shared" si="767"/>
        <v>0</v>
      </c>
      <c r="BN1897" s="237">
        <f t="shared" si="768"/>
        <v>0</v>
      </c>
      <c r="BO1897" s="237">
        <f t="shared" si="769"/>
        <v>0</v>
      </c>
      <c r="BP1897" s="237">
        <f t="shared" si="770"/>
        <v>0.5</v>
      </c>
      <c r="BQ1897" s="238">
        <f t="shared" si="771"/>
        <v>0</v>
      </c>
      <c r="BR1897" s="140"/>
      <c r="BS1897" s="140"/>
      <c r="BT1897" s="140"/>
      <c r="BU1897" s="141"/>
      <c r="BV1897" s="140"/>
    </row>
    <row r="1898" s="129" customFormat="1" spans="1:74">
      <c r="A1898" s="170">
        <v>1952</v>
      </c>
      <c r="B1898" s="171">
        <v>46080</v>
      </c>
      <c r="C1898" s="153" t="s">
        <v>99</v>
      </c>
      <c r="D1898" s="130" t="str">
        <f t="shared" si="759"/>
        <v>FG</v>
      </c>
      <c r="E1898" s="172" t="s">
        <v>98</v>
      </c>
      <c r="F1898" s="172" t="s">
        <v>100</v>
      </c>
      <c r="G1898" s="173" t="s">
        <v>179</v>
      </c>
      <c r="H1898" s="173" t="s">
        <v>189</v>
      </c>
      <c r="I1898" s="173"/>
      <c r="J1898" s="105">
        <v>104247</v>
      </c>
      <c r="K1898" s="197" t="str">
        <f>VLOOKUP(J1898,'[3]Item List (3)'!A$1:B$110000,2,FALSE)</f>
        <v>IR.209</v>
      </c>
      <c r="L1898" s="105"/>
      <c r="M1898" s="198" t="str">
        <f>IF((LEFT(J1898))="2",$L$2,$J$2)</f>
        <v>IR</v>
      </c>
      <c r="N1898" s="153"/>
      <c r="O1898" s="199" t="str">
        <f t="shared" si="760"/>
        <v/>
      </c>
      <c r="P1898" s="153">
        <v>1</v>
      </c>
      <c r="Q1898" s="153">
        <v>500</v>
      </c>
      <c r="R1898" s="153"/>
      <c r="S1898" s="153"/>
      <c r="T1898" s="153"/>
      <c r="U1898" s="209">
        <f t="shared" si="761"/>
        <v>500</v>
      </c>
      <c r="V1898" s="153">
        <v>60</v>
      </c>
      <c r="W1898" s="153">
        <v>120</v>
      </c>
      <c r="X1898" s="153"/>
      <c r="Y1898" s="153"/>
      <c r="Z1898" s="153"/>
      <c r="AA1898" s="153"/>
      <c r="AB1898" s="153"/>
      <c r="AC1898" s="153"/>
      <c r="AD1898" s="153"/>
      <c r="AE1898" s="153"/>
      <c r="AF1898" s="153"/>
      <c r="AG1898" s="153"/>
      <c r="AH1898" s="153"/>
      <c r="AI1898" s="153"/>
      <c r="AJ1898" s="153"/>
      <c r="AK1898" s="153"/>
      <c r="AL1898" s="153"/>
      <c r="AM1898" s="153"/>
      <c r="AN1898" s="153"/>
      <c r="AO1898" s="153"/>
      <c r="AP1898" s="153"/>
      <c r="AQ1898" s="153"/>
      <c r="AR1898" s="153"/>
      <c r="AS1898" s="153"/>
      <c r="AT1898" s="153"/>
      <c r="AU1898" s="153"/>
      <c r="AV1898" s="153"/>
      <c r="AW1898" s="153"/>
      <c r="AX1898" s="153"/>
      <c r="AY1898" s="153"/>
      <c r="AZ1898" s="153"/>
      <c r="BA1898" s="153"/>
      <c r="BB1898" s="153"/>
      <c r="BC1898" s="153"/>
      <c r="BD1898" s="153"/>
      <c r="BE1898" s="153"/>
      <c r="BF1898" s="153"/>
      <c r="BG1898" s="223">
        <f t="shared" si="762"/>
        <v>180</v>
      </c>
      <c r="BH1898" s="224">
        <f t="shared" si="763"/>
        <v>3</v>
      </c>
      <c r="BI1898" s="225">
        <f t="shared" si="764"/>
        <v>1</v>
      </c>
      <c r="BJ1898" s="225">
        <f t="shared" si="772"/>
        <v>33.3333333333333</v>
      </c>
      <c r="BK1898" s="226">
        <f t="shared" si="765"/>
        <v>0</v>
      </c>
      <c r="BL1898" s="226">
        <f t="shared" si="766"/>
        <v>100</v>
      </c>
      <c r="BM1898" s="226">
        <f t="shared" si="767"/>
        <v>0</v>
      </c>
      <c r="BN1898" s="237">
        <f t="shared" si="768"/>
        <v>2</v>
      </c>
      <c r="BO1898" s="237">
        <f t="shared" si="769"/>
        <v>0</v>
      </c>
      <c r="BP1898" s="237">
        <f t="shared" si="770"/>
        <v>0</v>
      </c>
      <c r="BQ1898" s="238">
        <f t="shared" si="771"/>
        <v>0</v>
      </c>
      <c r="BR1898" s="140"/>
      <c r="BS1898" s="140"/>
      <c r="BT1898" s="140"/>
      <c r="BU1898" s="141"/>
      <c r="BV1898" s="140"/>
    </row>
    <row r="1899" s="129" customFormat="1" spans="1:74">
      <c r="A1899" s="170">
        <v>1953</v>
      </c>
      <c r="B1899" s="171">
        <v>46080</v>
      </c>
      <c r="C1899" s="153" t="s">
        <v>97</v>
      </c>
      <c r="D1899" s="130" t="str">
        <f t="shared" si="759"/>
        <v>FG</v>
      </c>
      <c r="E1899" s="172" t="s">
        <v>103</v>
      </c>
      <c r="F1899" s="172" t="s">
        <v>106</v>
      </c>
      <c r="G1899" s="173" t="s">
        <v>105</v>
      </c>
      <c r="H1899" s="173" t="s">
        <v>107</v>
      </c>
      <c r="I1899" s="173"/>
      <c r="J1899" s="105">
        <v>208249</v>
      </c>
      <c r="K1899" s="197" t="str">
        <f>VLOOKUP(J1899,'[3]Item List (3)'!A$1:B$110000,2,FALSE)</f>
        <v>OW-BDA-4003 </v>
      </c>
      <c r="L1899" s="105">
        <v>260213008</v>
      </c>
      <c r="M1899" s="198" t="str">
        <f>IF((LEFT(J1899))="2",$L$2,$J$2)</f>
        <v>OR</v>
      </c>
      <c r="N1899" s="153"/>
      <c r="O1899" s="199" t="str">
        <f t="shared" si="760"/>
        <v/>
      </c>
      <c r="P1899" s="153">
        <v>1</v>
      </c>
      <c r="Q1899" s="153">
        <v>6600</v>
      </c>
      <c r="R1899" s="153"/>
      <c r="S1899" s="153"/>
      <c r="T1899" s="153"/>
      <c r="U1899" s="209">
        <f t="shared" si="761"/>
        <v>6600</v>
      </c>
      <c r="V1899" s="153">
        <v>275</v>
      </c>
      <c r="W1899" s="153"/>
      <c r="X1899" s="153"/>
      <c r="Y1899" s="153"/>
      <c r="Z1899" s="153"/>
      <c r="AA1899" s="153"/>
      <c r="AB1899" s="153"/>
      <c r="AC1899" s="153"/>
      <c r="AD1899" s="153"/>
      <c r="AE1899" s="153"/>
      <c r="AF1899" s="153"/>
      <c r="AG1899" s="153"/>
      <c r="AH1899" s="153"/>
      <c r="AI1899" s="153"/>
      <c r="AJ1899" s="153"/>
      <c r="AK1899" s="153"/>
      <c r="AL1899" s="153"/>
      <c r="AM1899" s="153"/>
      <c r="AN1899" s="153"/>
      <c r="AO1899" s="153"/>
      <c r="AP1899" s="153"/>
      <c r="AQ1899" s="153">
        <v>60</v>
      </c>
      <c r="AR1899" s="153">
        <v>120</v>
      </c>
      <c r="AS1899" s="153"/>
      <c r="AT1899" s="153"/>
      <c r="AU1899" s="153"/>
      <c r="AV1899" s="153"/>
      <c r="AW1899" s="153"/>
      <c r="AX1899" s="153"/>
      <c r="AY1899" s="153"/>
      <c r="AZ1899" s="153">
        <v>25</v>
      </c>
      <c r="BA1899" s="153"/>
      <c r="BB1899" s="153"/>
      <c r="BC1899" s="153"/>
      <c r="BD1899" s="153"/>
      <c r="BE1899" s="153"/>
      <c r="BF1899" s="153"/>
      <c r="BG1899" s="223">
        <f t="shared" si="762"/>
        <v>480</v>
      </c>
      <c r="BH1899" s="224">
        <f t="shared" si="763"/>
        <v>8</v>
      </c>
      <c r="BI1899" s="225">
        <f t="shared" si="764"/>
        <v>4.58333333333333</v>
      </c>
      <c r="BJ1899" s="225">
        <f t="shared" si="772"/>
        <v>57.2916666666667</v>
      </c>
      <c r="BK1899" s="226">
        <f t="shared" si="765"/>
        <v>0</v>
      </c>
      <c r="BL1899" s="226">
        <f t="shared" si="766"/>
        <v>100</v>
      </c>
      <c r="BM1899" s="226">
        <f t="shared" si="767"/>
        <v>0</v>
      </c>
      <c r="BN1899" s="237">
        <f t="shared" si="768"/>
        <v>0</v>
      </c>
      <c r="BO1899" s="237">
        <f t="shared" si="769"/>
        <v>0</v>
      </c>
      <c r="BP1899" s="237">
        <f t="shared" si="770"/>
        <v>3.41666666666667</v>
      </c>
      <c r="BQ1899" s="238">
        <f t="shared" si="771"/>
        <v>0</v>
      </c>
      <c r="BR1899" s="140"/>
      <c r="BS1899" s="140"/>
      <c r="BT1899" s="140"/>
      <c r="BU1899" s="141"/>
      <c r="BV1899" s="140"/>
    </row>
    <row r="1900" s="129" customFormat="1" spans="1:74">
      <c r="A1900" s="170">
        <v>1954</v>
      </c>
      <c r="B1900" s="171">
        <v>46080</v>
      </c>
      <c r="C1900" s="153" t="s">
        <v>99</v>
      </c>
      <c r="D1900" s="130" t="str">
        <f t="shared" si="759"/>
        <v>FG</v>
      </c>
      <c r="E1900" s="172" t="s">
        <v>103</v>
      </c>
      <c r="F1900" s="172" t="s">
        <v>106</v>
      </c>
      <c r="G1900" s="173" t="s">
        <v>194</v>
      </c>
      <c r="H1900" s="173" t="s">
        <v>180</v>
      </c>
      <c r="I1900" s="173"/>
      <c r="J1900" s="105">
        <v>208249</v>
      </c>
      <c r="K1900" s="197" t="str">
        <f>VLOOKUP(J1900,'[3]Item List (3)'!A$1:B$110000,2,FALSE)</f>
        <v>OW-BDA-4003 </v>
      </c>
      <c r="L1900" s="105">
        <v>260213008</v>
      </c>
      <c r="M1900" s="198" t="str">
        <f>IF((LEFT(J1900))="2",$L$2,$J$2)</f>
        <v>OR</v>
      </c>
      <c r="N1900" s="153"/>
      <c r="O1900" s="199" t="str">
        <f t="shared" si="760"/>
        <v/>
      </c>
      <c r="P1900" s="153">
        <v>1</v>
      </c>
      <c r="Q1900" s="153">
        <v>7600</v>
      </c>
      <c r="R1900" s="153"/>
      <c r="S1900" s="153"/>
      <c r="T1900" s="153"/>
      <c r="U1900" s="209">
        <f t="shared" si="761"/>
        <v>7600</v>
      </c>
      <c r="V1900" s="153">
        <v>360</v>
      </c>
      <c r="W1900" s="153"/>
      <c r="X1900" s="153"/>
      <c r="Y1900" s="153"/>
      <c r="Z1900" s="153"/>
      <c r="AA1900" s="153"/>
      <c r="AB1900" s="153"/>
      <c r="AC1900" s="153"/>
      <c r="AD1900" s="153"/>
      <c r="AE1900" s="153"/>
      <c r="AF1900" s="153"/>
      <c r="AG1900" s="153"/>
      <c r="AH1900" s="153"/>
      <c r="AI1900" s="153"/>
      <c r="AJ1900" s="153"/>
      <c r="AK1900" s="153"/>
      <c r="AL1900" s="153"/>
      <c r="AM1900" s="153"/>
      <c r="AN1900" s="153"/>
      <c r="AO1900" s="153"/>
      <c r="AP1900" s="153"/>
      <c r="AQ1900" s="153">
        <v>120</v>
      </c>
      <c r="AR1900" s="153"/>
      <c r="AS1900" s="153"/>
      <c r="AT1900" s="153"/>
      <c r="AU1900" s="153"/>
      <c r="AV1900" s="153"/>
      <c r="AW1900" s="153"/>
      <c r="AX1900" s="153"/>
      <c r="AY1900" s="153"/>
      <c r="AZ1900" s="153"/>
      <c r="BA1900" s="153"/>
      <c r="BB1900" s="153"/>
      <c r="BC1900" s="153"/>
      <c r="BD1900" s="153"/>
      <c r="BE1900" s="153"/>
      <c r="BF1900" s="153"/>
      <c r="BG1900" s="223">
        <f t="shared" si="762"/>
        <v>480</v>
      </c>
      <c r="BH1900" s="224">
        <f t="shared" si="763"/>
        <v>8</v>
      </c>
      <c r="BI1900" s="225">
        <f t="shared" si="764"/>
        <v>6</v>
      </c>
      <c r="BJ1900" s="225">
        <f t="shared" si="772"/>
        <v>75</v>
      </c>
      <c r="BK1900" s="226">
        <f t="shared" si="765"/>
        <v>0</v>
      </c>
      <c r="BL1900" s="226">
        <f t="shared" si="766"/>
        <v>100</v>
      </c>
      <c r="BM1900" s="226">
        <f t="shared" si="767"/>
        <v>0</v>
      </c>
      <c r="BN1900" s="237">
        <f t="shared" si="768"/>
        <v>0</v>
      </c>
      <c r="BO1900" s="237">
        <f t="shared" si="769"/>
        <v>0</v>
      </c>
      <c r="BP1900" s="237">
        <f t="shared" si="770"/>
        <v>2</v>
      </c>
      <c r="BQ1900" s="238">
        <f t="shared" si="771"/>
        <v>0</v>
      </c>
      <c r="BR1900" s="140"/>
      <c r="BS1900" s="140"/>
      <c r="BT1900" s="140"/>
      <c r="BU1900" s="141"/>
      <c r="BV1900" s="140"/>
    </row>
    <row r="1901" s="129" customFormat="1" spans="1:74">
      <c r="A1901" s="170">
        <v>1955</v>
      </c>
      <c r="B1901" s="171">
        <v>46080</v>
      </c>
      <c r="C1901" s="153" t="s">
        <v>97</v>
      </c>
      <c r="D1901" s="130" t="str">
        <f t="shared" si="759"/>
        <v>CG</v>
      </c>
      <c r="E1901" s="172" t="s">
        <v>109</v>
      </c>
      <c r="F1901" s="172"/>
      <c r="G1901" s="173"/>
      <c r="H1901" s="173"/>
      <c r="I1901" s="173"/>
      <c r="J1901" s="105"/>
      <c r="K1901" s="197" t="e">
        <f>VLOOKUP(J1901,'[3]Item List (3)'!A$1:B$110000,2,FALSE)</f>
        <v>#N/A</v>
      </c>
      <c r="L1901" s="105"/>
      <c r="M1901" s="198" t="str">
        <f>IF((LEFT(J1901))="2",$L$2,$J$2)</f>
        <v>IR</v>
      </c>
      <c r="N1901" s="153"/>
      <c r="O1901" s="199" t="str">
        <f t="shared" si="760"/>
        <v/>
      </c>
      <c r="P1901" s="153"/>
      <c r="Q1901" s="153"/>
      <c r="R1901" s="153"/>
      <c r="S1901" s="153"/>
      <c r="T1901" s="153"/>
      <c r="U1901" s="209">
        <f t="shared" si="761"/>
        <v>0</v>
      </c>
      <c r="V1901" s="153"/>
      <c r="W1901" s="153"/>
      <c r="X1901" s="153"/>
      <c r="Y1901" s="153"/>
      <c r="Z1901" s="153"/>
      <c r="AA1901" s="153"/>
      <c r="AB1901" s="153"/>
      <c r="AC1901" s="153"/>
      <c r="AD1901" s="153"/>
      <c r="AE1901" s="153"/>
      <c r="AF1901" s="153"/>
      <c r="AG1901" s="153"/>
      <c r="AH1901" s="153"/>
      <c r="AI1901" s="153"/>
      <c r="AJ1901" s="153"/>
      <c r="AK1901" s="153"/>
      <c r="AL1901" s="153"/>
      <c r="AM1901" s="153"/>
      <c r="AN1901" s="153"/>
      <c r="AO1901" s="153"/>
      <c r="AP1901" s="153"/>
      <c r="AQ1901" s="153"/>
      <c r="AR1901" s="153"/>
      <c r="AS1901" s="153"/>
      <c r="AT1901" s="153"/>
      <c r="AU1901" s="153"/>
      <c r="AV1901" s="153"/>
      <c r="AW1901" s="153"/>
      <c r="AX1901" s="153"/>
      <c r="AY1901" s="153"/>
      <c r="AZ1901" s="153"/>
      <c r="BA1901" s="153"/>
      <c r="BB1901" s="153"/>
      <c r="BC1901" s="153"/>
      <c r="BD1901" s="153"/>
      <c r="BE1901" s="153"/>
      <c r="BF1901" s="153">
        <v>480</v>
      </c>
      <c r="BG1901" s="223">
        <f t="shared" si="762"/>
        <v>480</v>
      </c>
      <c r="BH1901" s="224">
        <f t="shared" si="763"/>
        <v>8</v>
      </c>
      <c r="BI1901" s="225">
        <f t="shared" si="764"/>
        <v>0</v>
      </c>
      <c r="BJ1901" s="225">
        <f t="shared" si="772"/>
        <v>0</v>
      </c>
      <c r="BK1901" s="226">
        <f t="shared" si="765"/>
        <v>0</v>
      </c>
      <c r="BL1901" s="226">
        <f t="shared" si="766"/>
        <v>0</v>
      </c>
      <c r="BM1901" s="226">
        <f t="shared" si="767"/>
        <v>0</v>
      </c>
      <c r="BN1901" s="237">
        <f t="shared" si="768"/>
        <v>8</v>
      </c>
      <c r="BO1901" s="237">
        <f t="shared" si="769"/>
        <v>0</v>
      </c>
      <c r="BP1901" s="237">
        <f t="shared" si="770"/>
        <v>0</v>
      </c>
      <c r="BQ1901" s="238">
        <f t="shared" si="771"/>
        <v>0</v>
      </c>
      <c r="BR1901" s="140"/>
      <c r="BS1901" s="140"/>
      <c r="BT1901" s="140"/>
      <c r="BU1901" s="141"/>
      <c r="BV1901" s="140"/>
    </row>
    <row r="1902" s="129" customFormat="1" spans="1:74">
      <c r="A1902" s="170">
        <v>1956</v>
      </c>
      <c r="B1902" s="171">
        <v>46080</v>
      </c>
      <c r="C1902" s="153" t="s">
        <v>99</v>
      </c>
      <c r="D1902" s="130" t="str">
        <f t="shared" si="759"/>
        <v>CG</v>
      </c>
      <c r="E1902" s="172" t="s">
        <v>109</v>
      </c>
      <c r="F1902" s="172"/>
      <c r="G1902" s="173"/>
      <c r="H1902" s="173"/>
      <c r="I1902" s="173"/>
      <c r="J1902" s="105"/>
      <c r="K1902" s="197" t="e">
        <f>VLOOKUP(J1902,'[3]Item List (3)'!A$1:B$110000,2,FALSE)</f>
        <v>#N/A</v>
      </c>
      <c r="L1902" s="105"/>
      <c r="M1902" s="198" t="str">
        <f>IF((LEFT(J1902))="2",$L$2,$J$2)</f>
        <v>IR</v>
      </c>
      <c r="N1902" s="153"/>
      <c r="O1902" s="199" t="str">
        <f t="shared" si="760"/>
        <v/>
      </c>
      <c r="P1902" s="153"/>
      <c r="Q1902" s="153"/>
      <c r="R1902" s="153"/>
      <c r="S1902" s="153"/>
      <c r="T1902" s="153"/>
      <c r="U1902" s="209">
        <f t="shared" si="761"/>
        <v>0</v>
      </c>
      <c r="V1902" s="153"/>
      <c r="W1902" s="153"/>
      <c r="X1902" s="153"/>
      <c r="Y1902" s="153"/>
      <c r="Z1902" s="153"/>
      <c r="AA1902" s="153"/>
      <c r="AB1902" s="153"/>
      <c r="AC1902" s="153"/>
      <c r="AD1902" s="153"/>
      <c r="AE1902" s="153"/>
      <c r="AF1902" s="153"/>
      <c r="AG1902" s="153"/>
      <c r="AH1902" s="153"/>
      <c r="AI1902" s="153"/>
      <c r="AJ1902" s="153"/>
      <c r="AK1902" s="153"/>
      <c r="AL1902" s="153"/>
      <c r="AM1902" s="153"/>
      <c r="AN1902" s="153"/>
      <c r="AO1902" s="153"/>
      <c r="AP1902" s="153"/>
      <c r="AQ1902" s="153"/>
      <c r="AR1902" s="153"/>
      <c r="AS1902" s="153"/>
      <c r="AT1902" s="153"/>
      <c r="AU1902" s="153"/>
      <c r="AV1902" s="153"/>
      <c r="AW1902" s="153"/>
      <c r="AX1902" s="153"/>
      <c r="AY1902" s="153"/>
      <c r="AZ1902" s="153"/>
      <c r="BA1902" s="153"/>
      <c r="BB1902" s="153"/>
      <c r="BC1902" s="153"/>
      <c r="BD1902" s="153"/>
      <c r="BE1902" s="153"/>
      <c r="BF1902" s="153">
        <v>480</v>
      </c>
      <c r="BG1902" s="223">
        <f t="shared" si="762"/>
        <v>480</v>
      </c>
      <c r="BH1902" s="224">
        <f t="shared" si="763"/>
        <v>8</v>
      </c>
      <c r="BI1902" s="225">
        <f t="shared" si="764"/>
        <v>0</v>
      </c>
      <c r="BJ1902" s="225">
        <f t="shared" si="772"/>
        <v>0</v>
      </c>
      <c r="BK1902" s="226">
        <f t="shared" si="765"/>
        <v>0</v>
      </c>
      <c r="BL1902" s="226">
        <f t="shared" si="766"/>
        <v>0</v>
      </c>
      <c r="BM1902" s="226">
        <f t="shared" si="767"/>
        <v>0</v>
      </c>
      <c r="BN1902" s="237">
        <f t="shared" si="768"/>
        <v>8</v>
      </c>
      <c r="BO1902" s="237">
        <f t="shared" si="769"/>
        <v>0</v>
      </c>
      <c r="BP1902" s="237">
        <f t="shared" si="770"/>
        <v>0</v>
      </c>
      <c r="BQ1902" s="238">
        <f t="shared" si="771"/>
        <v>0</v>
      </c>
      <c r="BR1902" s="140"/>
      <c r="BS1902" s="140"/>
      <c r="BT1902" s="140"/>
      <c r="BU1902" s="141"/>
      <c r="BV1902" s="140"/>
    </row>
    <row r="1903" s="129" customFormat="1" spans="1:74">
      <c r="A1903" s="170">
        <v>1957</v>
      </c>
      <c r="B1903" s="171">
        <v>46080</v>
      </c>
      <c r="C1903" s="153" t="s">
        <v>97</v>
      </c>
      <c r="D1903" s="130" t="str">
        <f t="shared" si="759"/>
        <v>CG</v>
      </c>
      <c r="E1903" s="172" t="s">
        <v>110</v>
      </c>
      <c r="F1903" s="172" t="s">
        <v>114</v>
      </c>
      <c r="G1903" s="173" t="s">
        <v>115</v>
      </c>
      <c r="H1903" s="173" t="s">
        <v>117</v>
      </c>
      <c r="I1903" s="173" t="s">
        <v>192</v>
      </c>
      <c r="J1903" s="105">
        <v>104293</v>
      </c>
      <c r="K1903" s="197" t="str">
        <f>VLOOKUP(J1903,'[3]Item List (3)'!A$1:B$110000,2,FALSE)</f>
        <v>IR.210 YY2 </v>
      </c>
      <c r="L1903" s="105">
        <v>260205003</v>
      </c>
      <c r="M1903" s="198" t="str">
        <f>IF((LEFT(J1903))="2",$L$2,$J$2)</f>
        <v>IR</v>
      </c>
      <c r="N1903" s="153"/>
      <c r="O1903" s="199" t="str">
        <f t="shared" si="760"/>
        <v/>
      </c>
      <c r="P1903" s="153">
        <v>1</v>
      </c>
      <c r="Q1903" s="153">
        <v>6501</v>
      </c>
      <c r="R1903" s="153"/>
      <c r="S1903" s="153"/>
      <c r="T1903" s="153"/>
      <c r="U1903" s="209">
        <f t="shared" si="761"/>
        <v>6501</v>
      </c>
      <c r="V1903" s="153">
        <v>285</v>
      </c>
      <c r="W1903" s="153"/>
      <c r="X1903" s="153"/>
      <c r="Y1903" s="153"/>
      <c r="Z1903" s="153"/>
      <c r="AA1903" s="153"/>
      <c r="AB1903" s="153"/>
      <c r="AC1903" s="153"/>
      <c r="AD1903" s="153"/>
      <c r="AE1903" s="153"/>
      <c r="AF1903" s="153"/>
      <c r="AG1903" s="153"/>
      <c r="AH1903" s="153"/>
      <c r="AI1903" s="153"/>
      <c r="AJ1903" s="153"/>
      <c r="AK1903" s="153"/>
      <c r="AL1903" s="153"/>
      <c r="AM1903" s="153"/>
      <c r="AN1903" s="153"/>
      <c r="AO1903" s="153"/>
      <c r="AP1903" s="153"/>
      <c r="AQ1903" s="153">
        <v>135</v>
      </c>
      <c r="AR1903" s="153">
        <v>30</v>
      </c>
      <c r="AS1903" s="153"/>
      <c r="AT1903" s="153"/>
      <c r="AU1903" s="153"/>
      <c r="AV1903" s="153"/>
      <c r="AW1903" s="153"/>
      <c r="AX1903" s="153"/>
      <c r="AY1903" s="153"/>
      <c r="AZ1903" s="153">
        <v>30</v>
      </c>
      <c r="BA1903" s="153"/>
      <c r="BB1903" s="153"/>
      <c r="BC1903" s="153"/>
      <c r="BD1903" s="153"/>
      <c r="BE1903" s="153"/>
      <c r="BF1903" s="153"/>
      <c r="BG1903" s="223">
        <f t="shared" si="762"/>
        <v>480</v>
      </c>
      <c r="BH1903" s="224">
        <f t="shared" si="763"/>
        <v>8</v>
      </c>
      <c r="BI1903" s="225">
        <f t="shared" si="764"/>
        <v>4.75</v>
      </c>
      <c r="BJ1903" s="225">
        <f t="shared" si="772"/>
        <v>59.375</v>
      </c>
      <c r="BK1903" s="226">
        <f t="shared" si="765"/>
        <v>0</v>
      </c>
      <c r="BL1903" s="226">
        <f t="shared" si="766"/>
        <v>100</v>
      </c>
      <c r="BM1903" s="226">
        <f t="shared" si="767"/>
        <v>0</v>
      </c>
      <c r="BN1903" s="237">
        <f t="shared" si="768"/>
        <v>0</v>
      </c>
      <c r="BO1903" s="237">
        <f t="shared" si="769"/>
        <v>0</v>
      </c>
      <c r="BP1903" s="237">
        <f t="shared" si="770"/>
        <v>3.25</v>
      </c>
      <c r="BQ1903" s="238">
        <f t="shared" si="771"/>
        <v>0</v>
      </c>
      <c r="BR1903" s="140"/>
      <c r="BS1903" s="140"/>
      <c r="BT1903" s="140"/>
      <c r="BU1903" s="141"/>
      <c r="BV1903" s="140"/>
    </row>
    <row r="1904" s="129" customFormat="1" spans="1:74">
      <c r="A1904" s="170">
        <v>1958</v>
      </c>
      <c r="B1904" s="171">
        <v>46080</v>
      </c>
      <c r="C1904" s="153" t="s">
        <v>99</v>
      </c>
      <c r="D1904" s="130" t="str">
        <f t="shared" si="759"/>
        <v>CG</v>
      </c>
      <c r="E1904" s="172" t="s">
        <v>110</v>
      </c>
      <c r="F1904" s="172" t="s">
        <v>114</v>
      </c>
      <c r="G1904" s="173" t="s">
        <v>191</v>
      </c>
      <c r="H1904" s="173" t="s">
        <v>203</v>
      </c>
      <c r="I1904" s="173" t="s">
        <v>105</v>
      </c>
      <c r="J1904" s="105">
        <v>104293</v>
      </c>
      <c r="K1904" s="197" t="str">
        <f>VLOOKUP(J1904,'[3]Item List (3)'!A$1:B$110000,2,FALSE)</f>
        <v>IR.210 YY2 </v>
      </c>
      <c r="L1904" s="105">
        <v>260205003</v>
      </c>
      <c r="M1904" s="198" t="str">
        <f>IF((LEFT(J1904))="2",$L$2,$J$2)</f>
        <v>IR</v>
      </c>
      <c r="N1904" s="153"/>
      <c r="O1904" s="199" t="str">
        <f t="shared" si="760"/>
        <v/>
      </c>
      <c r="P1904" s="153">
        <v>1</v>
      </c>
      <c r="Q1904" s="153">
        <v>2314</v>
      </c>
      <c r="R1904" s="153"/>
      <c r="S1904" s="153"/>
      <c r="T1904" s="153"/>
      <c r="U1904" s="209">
        <f t="shared" si="761"/>
        <v>2314</v>
      </c>
      <c r="V1904" s="153">
        <v>120</v>
      </c>
      <c r="W1904" s="153"/>
      <c r="X1904" s="153"/>
      <c r="Y1904" s="153"/>
      <c r="Z1904" s="153"/>
      <c r="AA1904" s="153"/>
      <c r="AB1904" s="153"/>
      <c r="AC1904" s="153"/>
      <c r="AD1904" s="153"/>
      <c r="AE1904" s="153"/>
      <c r="AF1904" s="153"/>
      <c r="AG1904" s="153"/>
      <c r="AH1904" s="153"/>
      <c r="AI1904" s="153"/>
      <c r="AJ1904" s="153"/>
      <c r="AK1904" s="153"/>
      <c r="AL1904" s="153"/>
      <c r="AM1904" s="153"/>
      <c r="AN1904" s="153"/>
      <c r="AO1904" s="153"/>
      <c r="AP1904" s="153"/>
      <c r="AQ1904" s="153">
        <v>120</v>
      </c>
      <c r="AR1904" s="153"/>
      <c r="AS1904" s="153"/>
      <c r="AT1904" s="153"/>
      <c r="AU1904" s="153"/>
      <c r="AV1904" s="153"/>
      <c r="AW1904" s="153"/>
      <c r="AX1904" s="153"/>
      <c r="AY1904" s="153"/>
      <c r="AZ1904" s="153"/>
      <c r="BA1904" s="153"/>
      <c r="BB1904" s="153"/>
      <c r="BC1904" s="153"/>
      <c r="BD1904" s="153"/>
      <c r="BE1904" s="153"/>
      <c r="BF1904" s="153"/>
      <c r="BG1904" s="223">
        <f t="shared" si="762"/>
        <v>240</v>
      </c>
      <c r="BH1904" s="224">
        <f t="shared" si="763"/>
        <v>4</v>
      </c>
      <c r="BI1904" s="225">
        <f t="shared" si="764"/>
        <v>2</v>
      </c>
      <c r="BJ1904" s="225">
        <f t="shared" si="772"/>
        <v>50</v>
      </c>
      <c r="BK1904" s="226">
        <f t="shared" si="765"/>
        <v>0</v>
      </c>
      <c r="BL1904" s="226">
        <f t="shared" si="766"/>
        <v>100</v>
      </c>
      <c r="BM1904" s="226">
        <f t="shared" si="767"/>
        <v>0</v>
      </c>
      <c r="BN1904" s="237">
        <f t="shared" si="768"/>
        <v>0</v>
      </c>
      <c r="BO1904" s="237">
        <f t="shared" si="769"/>
        <v>0</v>
      </c>
      <c r="BP1904" s="237">
        <f t="shared" si="770"/>
        <v>2</v>
      </c>
      <c r="BQ1904" s="238">
        <f t="shared" si="771"/>
        <v>0</v>
      </c>
      <c r="BR1904" s="140"/>
      <c r="BS1904" s="140"/>
      <c r="BT1904" s="140"/>
      <c r="BU1904" s="141"/>
      <c r="BV1904" s="140"/>
    </row>
    <row r="1905" s="129" customFormat="1" spans="1:74">
      <c r="A1905" s="170">
        <v>1959</v>
      </c>
      <c r="B1905" s="171">
        <v>46080</v>
      </c>
      <c r="C1905" s="153" t="s">
        <v>99</v>
      </c>
      <c r="D1905" s="130" t="str">
        <f t="shared" si="759"/>
        <v>CG</v>
      </c>
      <c r="E1905" s="172" t="s">
        <v>110</v>
      </c>
      <c r="F1905" s="172" t="s">
        <v>111</v>
      </c>
      <c r="G1905" s="173" t="s">
        <v>191</v>
      </c>
      <c r="H1905" s="173" t="s">
        <v>203</v>
      </c>
      <c r="I1905" s="173" t="s">
        <v>105</v>
      </c>
      <c r="J1905" s="105">
        <v>200497.11</v>
      </c>
      <c r="K1905" s="197" t="str">
        <f>VLOOKUP(J1905,'[3]Item List (3)'!A$1:B$110000,2,FALSE)</f>
        <v>OR.MNA6718G</v>
      </c>
      <c r="L1905" s="105"/>
      <c r="M1905" s="198" t="str">
        <f>IF((LEFT(J1905))="2",$L$2,$J$2)</f>
        <v>OR</v>
      </c>
      <c r="N1905" s="153"/>
      <c r="O1905" s="199" t="str">
        <f t="shared" si="760"/>
        <v/>
      </c>
      <c r="P1905" s="153">
        <v>2</v>
      </c>
      <c r="Q1905" s="153">
        <v>1606</v>
      </c>
      <c r="R1905" s="153"/>
      <c r="S1905" s="153"/>
      <c r="T1905" s="153"/>
      <c r="U1905" s="209">
        <f t="shared" si="761"/>
        <v>1606</v>
      </c>
      <c r="V1905" s="153">
        <v>120</v>
      </c>
      <c r="W1905" s="153">
        <v>120</v>
      </c>
      <c r="X1905" s="153"/>
      <c r="Y1905" s="153"/>
      <c r="Z1905" s="153"/>
      <c r="AA1905" s="153"/>
      <c r="AB1905" s="153"/>
      <c r="AC1905" s="153"/>
      <c r="AD1905" s="153"/>
      <c r="AE1905" s="153"/>
      <c r="AF1905" s="153"/>
      <c r="AG1905" s="153"/>
      <c r="AH1905" s="153"/>
      <c r="AI1905" s="153"/>
      <c r="AJ1905" s="153"/>
      <c r="AK1905" s="153"/>
      <c r="AL1905" s="153"/>
      <c r="AM1905" s="153"/>
      <c r="AN1905" s="153"/>
      <c r="AO1905" s="153"/>
      <c r="AP1905" s="153"/>
      <c r="AQ1905" s="153"/>
      <c r="AR1905" s="153"/>
      <c r="AS1905" s="153"/>
      <c r="AT1905" s="153"/>
      <c r="AU1905" s="153"/>
      <c r="AV1905" s="153"/>
      <c r="AW1905" s="153"/>
      <c r="AX1905" s="153"/>
      <c r="AY1905" s="153"/>
      <c r="AZ1905" s="153"/>
      <c r="BA1905" s="153"/>
      <c r="BB1905" s="153"/>
      <c r="BC1905" s="153"/>
      <c r="BD1905" s="153"/>
      <c r="BE1905" s="153"/>
      <c r="BF1905" s="153"/>
      <c r="BG1905" s="223">
        <f t="shared" si="762"/>
        <v>240</v>
      </c>
      <c r="BH1905" s="224">
        <f t="shared" si="763"/>
        <v>4</v>
      </c>
      <c r="BI1905" s="225">
        <f t="shared" si="764"/>
        <v>2</v>
      </c>
      <c r="BJ1905" s="225">
        <f t="shared" si="772"/>
        <v>50</v>
      </c>
      <c r="BK1905" s="226">
        <f t="shared" si="765"/>
        <v>0</v>
      </c>
      <c r="BL1905" s="226">
        <f t="shared" si="766"/>
        <v>100</v>
      </c>
      <c r="BM1905" s="226">
        <f t="shared" si="767"/>
        <v>0</v>
      </c>
      <c r="BN1905" s="237">
        <f t="shared" si="768"/>
        <v>2</v>
      </c>
      <c r="BO1905" s="237">
        <f t="shared" si="769"/>
        <v>0</v>
      </c>
      <c r="BP1905" s="237">
        <f t="shared" si="770"/>
        <v>0</v>
      </c>
      <c r="BQ1905" s="238">
        <f t="shared" si="771"/>
        <v>0</v>
      </c>
      <c r="BR1905" s="140"/>
      <c r="BS1905" s="140"/>
      <c r="BT1905" s="140"/>
      <c r="BU1905" s="141"/>
      <c r="BV1905" s="140"/>
    </row>
    <row r="1906" s="129" customFormat="1" spans="1:74">
      <c r="A1906" s="170">
        <v>1960</v>
      </c>
      <c r="B1906" s="171">
        <v>46080</v>
      </c>
      <c r="C1906" s="153" t="s">
        <v>97</v>
      </c>
      <c r="D1906" s="130" t="str">
        <f t="shared" si="759"/>
        <v>CG</v>
      </c>
      <c r="E1906" s="172" t="s">
        <v>118</v>
      </c>
      <c r="F1906" s="172" t="s">
        <v>181</v>
      </c>
      <c r="G1906" s="173" t="s">
        <v>190</v>
      </c>
      <c r="H1906" s="173" t="s">
        <v>116</v>
      </c>
      <c r="I1906" s="173" t="s">
        <v>171</v>
      </c>
      <c r="J1906" s="105">
        <v>204001</v>
      </c>
      <c r="K1906" s="197" t="str">
        <f>VLOOKUP(J1906,'[3]Item List (3)'!A$1:B$110000,2,FALSE)</f>
        <v>TR.OR 506430 </v>
      </c>
      <c r="L1906" s="105">
        <v>260110015</v>
      </c>
      <c r="M1906" s="198" t="str">
        <f>IF((LEFT(J1906))="2",$L$2,$J$2)</f>
        <v>OR</v>
      </c>
      <c r="N1906" s="153"/>
      <c r="O1906" s="199" t="str">
        <f t="shared" si="760"/>
        <v/>
      </c>
      <c r="P1906" s="153">
        <v>4</v>
      </c>
      <c r="Q1906" s="153">
        <v>496</v>
      </c>
      <c r="R1906" s="153"/>
      <c r="S1906" s="153"/>
      <c r="T1906" s="153"/>
      <c r="U1906" s="209">
        <f t="shared" si="761"/>
        <v>496</v>
      </c>
      <c r="V1906" s="153">
        <v>120</v>
      </c>
      <c r="W1906" s="153"/>
      <c r="X1906" s="153"/>
      <c r="Y1906" s="153"/>
      <c r="Z1906" s="153"/>
      <c r="AA1906" s="153"/>
      <c r="AB1906" s="153"/>
      <c r="AC1906" s="153"/>
      <c r="AD1906" s="153"/>
      <c r="AE1906" s="153"/>
      <c r="AF1906" s="153"/>
      <c r="AG1906" s="153"/>
      <c r="AH1906" s="153"/>
      <c r="AI1906" s="153"/>
      <c r="AJ1906" s="153"/>
      <c r="AK1906" s="153"/>
      <c r="AL1906" s="153"/>
      <c r="AM1906" s="153"/>
      <c r="AN1906" s="153"/>
      <c r="AO1906" s="153"/>
      <c r="AP1906" s="153"/>
      <c r="AQ1906" s="153">
        <v>90</v>
      </c>
      <c r="AR1906" s="153"/>
      <c r="AS1906" s="153"/>
      <c r="AT1906" s="153"/>
      <c r="AU1906" s="153"/>
      <c r="AV1906" s="153"/>
      <c r="AW1906" s="153"/>
      <c r="AX1906" s="153"/>
      <c r="AY1906" s="153"/>
      <c r="AZ1906" s="153">
        <v>30</v>
      </c>
      <c r="BA1906" s="153"/>
      <c r="BB1906" s="153"/>
      <c r="BC1906" s="153"/>
      <c r="BD1906" s="153"/>
      <c r="BE1906" s="153"/>
      <c r="BF1906" s="153"/>
      <c r="BG1906" s="223">
        <f t="shared" si="762"/>
        <v>240</v>
      </c>
      <c r="BH1906" s="224">
        <f t="shared" si="763"/>
        <v>4</v>
      </c>
      <c r="BI1906" s="225">
        <f t="shared" si="764"/>
        <v>2</v>
      </c>
      <c r="BJ1906" s="225">
        <f t="shared" si="772"/>
        <v>50</v>
      </c>
      <c r="BK1906" s="226">
        <f t="shared" si="765"/>
        <v>0</v>
      </c>
      <c r="BL1906" s="226">
        <f t="shared" si="766"/>
        <v>100</v>
      </c>
      <c r="BM1906" s="226">
        <f t="shared" si="767"/>
        <v>0</v>
      </c>
      <c r="BN1906" s="237">
        <f t="shared" si="768"/>
        <v>0</v>
      </c>
      <c r="BO1906" s="237">
        <f t="shared" si="769"/>
        <v>0</v>
      </c>
      <c r="BP1906" s="237">
        <f t="shared" si="770"/>
        <v>2</v>
      </c>
      <c r="BQ1906" s="238">
        <f t="shared" si="771"/>
        <v>0</v>
      </c>
      <c r="BR1906" s="140"/>
      <c r="BS1906" s="140"/>
      <c r="BT1906" s="140"/>
      <c r="BU1906" s="141"/>
      <c r="BV1906" s="140"/>
    </row>
    <row r="1907" s="129" customFormat="1" spans="1:74">
      <c r="A1907" s="170">
        <v>1961</v>
      </c>
      <c r="B1907" s="171">
        <v>46080</v>
      </c>
      <c r="C1907" s="153" t="s">
        <v>97</v>
      </c>
      <c r="D1907" s="130" t="str">
        <f t="shared" si="759"/>
        <v>CG</v>
      </c>
      <c r="E1907" s="172" t="s">
        <v>118</v>
      </c>
      <c r="F1907" s="172" t="s">
        <v>111</v>
      </c>
      <c r="G1907" s="173" t="s">
        <v>190</v>
      </c>
      <c r="H1907" s="173" t="s">
        <v>116</v>
      </c>
      <c r="I1907" s="173" t="s">
        <v>171</v>
      </c>
      <c r="J1907" s="105">
        <v>204001</v>
      </c>
      <c r="K1907" s="197" t="str">
        <f>VLOOKUP(J1907,'[3]Item List (3)'!A$1:B$110000,2,FALSE)</f>
        <v>TR.OR 506430 </v>
      </c>
      <c r="L1907" s="105">
        <v>260110015</v>
      </c>
      <c r="M1907" s="198" t="str">
        <f>IF((LEFT(J1907))="2",$L$2,$J$2)</f>
        <v>OR</v>
      </c>
      <c r="N1907" s="153"/>
      <c r="O1907" s="199" t="str">
        <f t="shared" si="760"/>
        <v/>
      </c>
      <c r="P1907" s="153">
        <v>2</v>
      </c>
      <c r="Q1907" s="153">
        <v>2001</v>
      </c>
      <c r="R1907" s="153"/>
      <c r="S1907" s="153"/>
      <c r="T1907" s="153"/>
      <c r="U1907" s="209">
        <f t="shared" si="761"/>
        <v>2001</v>
      </c>
      <c r="V1907" s="153">
        <v>180</v>
      </c>
      <c r="W1907" s="153"/>
      <c r="X1907" s="153"/>
      <c r="Y1907" s="153"/>
      <c r="Z1907" s="153"/>
      <c r="AA1907" s="153"/>
      <c r="AB1907" s="153"/>
      <c r="AC1907" s="153"/>
      <c r="AD1907" s="153"/>
      <c r="AE1907" s="153"/>
      <c r="AF1907" s="153"/>
      <c r="AG1907" s="153"/>
      <c r="AH1907" s="153"/>
      <c r="AI1907" s="153"/>
      <c r="AJ1907" s="153"/>
      <c r="AK1907" s="153"/>
      <c r="AL1907" s="153"/>
      <c r="AM1907" s="153"/>
      <c r="AN1907" s="153"/>
      <c r="AO1907" s="153"/>
      <c r="AP1907" s="153"/>
      <c r="AQ1907" s="153"/>
      <c r="AR1907" s="153"/>
      <c r="AS1907" s="153"/>
      <c r="AT1907" s="153"/>
      <c r="AU1907" s="153"/>
      <c r="AV1907" s="153"/>
      <c r="AW1907" s="153"/>
      <c r="AX1907" s="153"/>
      <c r="AY1907" s="153"/>
      <c r="AZ1907" s="153"/>
      <c r="BA1907" s="153"/>
      <c r="BB1907" s="153"/>
      <c r="BC1907" s="153"/>
      <c r="BD1907" s="153"/>
      <c r="BE1907" s="153"/>
      <c r="BF1907" s="153"/>
      <c r="BG1907" s="223">
        <f t="shared" si="762"/>
        <v>180</v>
      </c>
      <c r="BH1907" s="224">
        <f t="shared" si="763"/>
        <v>3</v>
      </c>
      <c r="BI1907" s="225">
        <f t="shared" si="764"/>
        <v>3</v>
      </c>
      <c r="BJ1907" s="225">
        <f t="shared" si="772"/>
        <v>100</v>
      </c>
      <c r="BK1907" s="226">
        <f t="shared" si="765"/>
        <v>0</v>
      </c>
      <c r="BL1907" s="226">
        <f t="shared" si="766"/>
        <v>100</v>
      </c>
      <c r="BM1907" s="226">
        <f t="shared" si="767"/>
        <v>0</v>
      </c>
      <c r="BN1907" s="237">
        <f t="shared" si="768"/>
        <v>0</v>
      </c>
      <c r="BO1907" s="237">
        <f t="shared" si="769"/>
        <v>0</v>
      </c>
      <c r="BP1907" s="237">
        <f t="shared" si="770"/>
        <v>0</v>
      </c>
      <c r="BQ1907" s="238">
        <f t="shared" si="771"/>
        <v>0</v>
      </c>
      <c r="BR1907" s="140"/>
      <c r="BS1907" s="140"/>
      <c r="BT1907" s="140"/>
      <c r="BU1907" s="141"/>
      <c r="BV1907" s="140"/>
    </row>
    <row r="1908" s="129" customFormat="1" spans="1:74">
      <c r="A1908" s="170">
        <v>1962</v>
      </c>
      <c r="B1908" s="171">
        <v>46080</v>
      </c>
      <c r="C1908" s="153" t="s">
        <v>97</v>
      </c>
      <c r="D1908" s="130" t="str">
        <f t="shared" si="759"/>
        <v>CG</v>
      </c>
      <c r="E1908" s="172" t="s">
        <v>118</v>
      </c>
      <c r="F1908" s="172" t="s">
        <v>111</v>
      </c>
      <c r="G1908" s="173" t="s">
        <v>190</v>
      </c>
      <c r="H1908" s="173" t="s">
        <v>116</v>
      </c>
      <c r="I1908" s="173" t="s">
        <v>171</v>
      </c>
      <c r="J1908" s="105">
        <v>204001</v>
      </c>
      <c r="K1908" s="197" t="str">
        <f>VLOOKUP(J1908,'[3]Item List (3)'!A$1:B$110000,2,FALSE)</f>
        <v>TR.OR 506430 </v>
      </c>
      <c r="L1908" s="105">
        <v>260110015</v>
      </c>
      <c r="M1908" s="198" t="str">
        <f>IF((LEFT(J1908))="2",$L$2,$J$2)</f>
        <v>OR</v>
      </c>
      <c r="N1908" s="153"/>
      <c r="O1908" s="199" t="str">
        <f t="shared" si="760"/>
        <v/>
      </c>
      <c r="P1908" s="153">
        <v>1</v>
      </c>
      <c r="Q1908" s="153">
        <v>1000</v>
      </c>
      <c r="R1908" s="153"/>
      <c r="S1908" s="153"/>
      <c r="T1908" s="153"/>
      <c r="U1908" s="209">
        <f t="shared" si="761"/>
        <v>1000</v>
      </c>
      <c r="V1908" s="153">
        <v>60</v>
      </c>
      <c r="W1908" s="153"/>
      <c r="X1908" s="153"/>
      <c r="Y1908" s="153"/>
      <c r="Z1908" s="153"/>
      <c r="AA1908" s="153"/>
      <c r="AB1908" s="153"/>
      <c r="AC1908" s="153"/>
      <c r="AD1908" s="153"/>
      <c r="AE1908" s="153"/>
      <c r="AF1908" s="153"/>
      <c r="AG1908" s="153"/>
      <c r="AH1908" s="153"/>
      <c r="AI1908" s="153"/>
      <c r="AJ1908" s="153"/>
      <c r="AK1908" s="153"/>
      <c r="AL1908" s="153"/>
      <c r="AM1908" s="153"/>
      <c r="AN1908" s="153"/>
      <c r="AO1908" s="153"/>
      <c r="AP1908" s="153"/>
      <c r="AQ1908" s="153"/>
      <c r="AR1908" s="153"/>
      <c r="AS1908" s="153"/>
      <c r="AT1908" s="153"/>
      <c r="AU1908" s="153"/>
      <c r="AV1908" s="153"/>
      <c r="AW1908" s="153"/>
      <c r="AX1908" s="153"/>
      <c r="AY1908" s="153"/>
      <c r="AZ1908" s="153"/>
      <c r="BA1908" s="153"/>
      <c r="BB1908" s="153"/>
      <c r="BC1908" s="153"/>
      <c r="BD1908" s="153"/>
      <c r="BE1908" s="153"/>
      <c r="BF1908" s="153"/>
      <c r="BG1908" s="223">
        <f t="shared" si="762"/>
        <v>60</v>
      </c>
      <c r="BH1908" s="224">
        <f t="shared" si="763"/>
        <v>1</v>
      </c>
      <c r="BI1908" s="225">
        <f t="shared" si="764"/>
        <v>1</v>
      </c>
      <c r="BJ1908" s="225">
        <f t="shared" si="772"/>
        <v>100</v>
      </c>
      <c r="BK1908" s="226">
        <f t="shared" si="765"/>
        <v>0</v>
      </c>
      <c r="BL1908" s="226">
        <f t="shared" si="766"/>
        <v>100</v>
      </c>
      <c r="BM1908" s="226">
        <f t="shared" si="767"/>
        <v>0</v>
      </c>
      <c r="BN1908" s="237">
        <f t="shared" si="768"/>
        <v>0</v>
      </c>
      <c r="BO1908" s="237">
        <f t="shared" si="769"/>
        <v>0</v>
      </c>
      <c r="BP1908" s="237">
        <f t="shared" si="770"/>
        <v>0</v>
      </c>
      <c r="BQ1908" s="238">
        <f t="shared" si="771"/>
        <v>0</v>
      </c>
      <c r="BR1908" s="140"/>
      <c r="BS1908" s="140"/>
      <c r="BT1908" s="140"/>
      <c r="BU1908" s="141"/>
      <c r="BV1908" s="140"/>
    </row>
    <row r="1909" s="129" customFormat="1" spans="1:74">
      <c r="A1909" s="170">
        <v>1963</v>
      </c>
      <c r="B1909" s="171">
        <v>46080</v>
      </c>
      <c r="C1909" s="153" t="s">
        <v>99</v>
      </c>
      <c r="D1909" s="130" t="str">
        <f t="shared" si="759"/>
        <v>CG</v>
      </c>
      <c r="E1909" s="172" t="s">
        <v>118</v>
      </c>
      <c r="F1909" s="172" t="s">
        <v>111</v>
      </c>
      <c r="G1909" s="173" t="s">
        <v>190</v>
      </c>
      <c r="H1909" s="173" t="s">
        <v>182</v>
      </c>
      <c r="I1909" s="173"/>
      <c r="J1909" s="105">
        <v>204001</v>
      </c>
      <c r="K1909" s="197" t="str">
        <f>VLOOKUP(J1909,'[3]Item List (3)'!A$1:B$110000,2,FALSE)</f>
        <v>TR.OR 506430 </v>
      </c>
      <c r="L1909" s="105">
        <v>260110015</v>
      </c>
      <c r="M1909" s="198" t="str">
        <f>IF((LEFT(J1909))="2",$L$2,$J$2)</f>
        <v>OR</v>
      </c>
      <c r="N1909" s="153"/>
      <c r="O1909" s="199" t="str">
        <f t="shared" si="760"/>
        <v/>
      </c>
      <c r="P1909" s="153">
        <v>1</v>
      </c>
      <c r="Q1909" s="153">
        <v>1000</v>
      </c>
      <c r="R1909" s="153"/>
      <c r="S1909" s="153"/>
      <c r="T1909" s="153"/>
      <c r="U1909" s="209">
        <f t="shared" si="761"/>
        <v>1000</v>
      </c>
      <c r="V1909" s="153">
        <v>60</v>
      </c>
      <c r="W1909" s="153"/>
      <c r="X1909" s="153"/>
      <c r="Y1909" s="153"/>
      <c r="Z1909" s="153"/>
      <c r="AA1909" s="153"/>
      <c r="AB1909" s="153"/>
      <c r="AC1909" s="153"/>
      <c r="AD1909" s="153"/>
      <c r="AE1909" s="153"/>
      <c r="AF1909" s="153"/>
      <c r="AG1909" s="153"/>
      <c r="AH1909" s="153"/>
      <c r="AI1909" s="153"/>
      <c r="AJ1909" s="153"/>
      <c r="AK1909" s="153"/>
      <c r="AL1909" s="153"/>
      <c r="AM1909" s="153"/>
      <c r="AN1909" s="153"/>
      <c r="AO1909" s="153"/>
      <c r="AP1909" s="153"/>
      <c r="AQ1909" s="153">
        <v>60</v>
      </c>
      <c r="AR1909" s="153"/>
      <c r="AS1909" s="153"/>
      <c r="AT1909" s="153"/>
      <c r="AU1909" s="153"/>
      <c r="AV1909" s="153"/>
      <c r="AW1909" s="153"/>
      <c r="AX1909" s="153"/>
      <c r="AY1909" s="153"/>
      <c r="AZ1909" s="153"/>
      <c r="BA1909" s="153"/>
      <c r="BB1909" s="153"/>
      <c r="BC1909" s="153"/>
      <c r="BD1909" s="153"/>
      <c r="BE1909" s="153"/>
      <c r="BF1909" s="153"/>
      <c r="BG1909" s="223">
        <f t="shared" si="762"/>
        <v>120</v>
      </c>
      <c r="BH1909" s="224">
        <f t="shared" si="763"/>
        <v>2</v>
      </c>
      <c r="BI1909" s="225">
        <f t="shared" si="764"/>
        <v>1</v>
      </c>
      <c r="BJ1909" s="225">
        <f t="shared" si="772"/>
        <v>50</v>
      </c>
      <c r="BK1909" s="226">
        <f t="shared" si="765"/>
        <v>0</v>
      </c>
      <c r="BL1909" s="226">
        <f t="shared" si="766"/>
        <v>100</v>
      </c>
      <c r="BM1909" s="226">
        <f t="shared" si="767"/>
        <v>0</v>
      </c>
      <c r="BN1909" s="237">
        <f t="shared" si="768"/>
        <v>0</v>
      </c>
      <c r="BO1909" s="237">
        <f t="shared" si="769"/>
        <v>0</v>
      </c>
      <c r="BP1909" s="237">
        <f t="shared" si="770"/>
        <v>1</v>
      </c>
      <c r="BQ1909" s="238">
        <f t="shared" si="771"/>
        <v>0</v>
      </c>
      <c r="BR1909" s="140"/>
      <c r="BS1909" s="140"/>
      <c r="BT1909" s="140"/>
      <c r="BU1909" s="141"/>
      <c r="BV1909" s="140"/>
    </row>
    <row r="1910" s="129" customFormat="1" spans="1:74">
      <c r="A1910" s="170">
        <v>1964</v>
      </c>
      <c r="B1910" s="171">
        <v>46080</v>
      </c>
      <c r="C1910" s="153" t="s">
        <v>99</v>
      </c>
      <c r="D1910" s="130" t="str">
        <f t="shared" si="759"/>
        <v>CG</v>
      </c>
      <c r="E1910" s="172" t="s">
        <v>118</v>
      </c>
      <c r="F1910" s="172" t="s">
        <v>181</v>
      </c>
      <c r="G1910" s="173" t="s">
        <v>190</v>
      </c>
      <c r="H1910" s="173" t="s">
        <v>182</v>
      </c>
      <c r="I1910" s="173"/>
      <c r="J1910" s="105">
        <v>204001</v>
      </c>
      <c r="K1910" s="197" t="str">
        <f>VLOOKUP(J1910,'[3]Item List (3)'!A$1:B$110000,2,FALSE)</f>
        <v>TR.OR 506430 </v>
      </c>
      <c r="L1910" s="105">
        <v>260110015</v>
      </c>
      <c r="M1910" s="198" t="str">
        <f>IF((LEFT(J1910))="2",$L$2,$J$2)</f>
        <v>OR</v>
      </c>
      <c r="N1910" s="153"/>
      <c r="O1910" s="199" t="str">
        <f t="shared" si="760"/>
        <v/>
      </c>
      <c r="P1910" s="153">
        <v>2</v>
      </c>
      <c r="Q1910" s="153">
        <v>1996</v>
      </c>
      <c r="R1910" s="153"/>
      <c r="S1910" s="153">
        <v>5</v>
      </c>
      <c r="T1910" s="153"/>
      <c r="U1910" s="209">
        <f t="shared" si="761"/>
        <v>2001</v>
      </c>
      <c r="V1910" s="153">
        <v>120</v>
      </c>
      <c r="W1910" s="153"/>
      <c r="X1910" s="153"/>
      <c r="Y1910" s="153"/>
      <c r="Z1910" s="153"/>
      <c r="AA1910" s="153"/>
      <c r="AB1910" s="153"/>
      <c r="AC1910" s="153"/>
      <c r="AD1910" s="153"/>
      <c r="AE1910" s="153"/>
      <c r="AF1910" s="153"/>
      <c r="AG1910" s="153"/>
      <c r="AH1910" s="153"/>
      <c r="AI1910" s="153"/>
      <c r="AJ1910" s="153"/>
      <c r="AK1910" s="153"/>
      <c r="AL1910" s="153"/>
      <c r="AM1910" s="153"/>
      <c r="AN1910" s="153"/>
      <c r="AO1910" s="153"/>
      <c r="AP1910" s="153"/>
      <c r="AQ1910" s="153"/>
      <c r="AR1910" s="153"/>
      <c r="AS1910" s="153"/>
      <c r="AT1910" s="153"/>
      <c r="AU1910" s="153"/>
      <c r="AV1910" s="153"/>
      <c r="AW1910" s="153"/>
      <c r="AX1910" s="153"/>
      <c r="AY1910" s="153"/>
      <c r="AZ1910" s="153"/>
      <c r="BA1910" s="153"/>
      <c r="BB1910" s="153"/>
      <c r="BC1910" s="153"/>
      <c r="BD1910" s="153"/>
      <c r="BE1910" s="153"/>
      <c r="BF1910" s="153"/>
      <c r="BG1910" s="223">
        <f t="shared" si="762"/>
        <v>120</v>
      </c>
      <c r="BH1910" s="224">
        <f t="shared" si="763"/>
        <v>2</v>
      </c>
      <c r="BI1910" s="225">
        <f t="shared" si="764"/>
        <v>2</v>
      </c>
      <c r="BJ1910" s="225">
        <f t="shared" si="772"/>
        <v>100</v>
      </c>
      <c r="BK1910" s="226">
        <f t="shared" si="765"/>
        <v>0</v>
      </c>
      <c r="BL1910" s="226">
        <f t="shared" si="766"/>
        <v>99.7501249375312</v>
      </c>
      <c r="BM1910" s="226">
        <f t="shared" si="767"/>
        <v>0</v>
      </c>
      <c r="BN1910" s="237">
        <f t="shared" si="768"/>
        <v>0</v>
      </c>
      <c r="BO1910" s="237">
        <f t="shared" si="769"/>
        <v>0</v>
      </c>
      <c r="BP1910" s="237">
        <f t="shared" si="770"/>
        <v>0</v>
      </c>
      <c r="BQ1910" s="238">
        <f t="shared" si="771"/>
        <v>0</v>
      </c>
      <c r="BR1910" s="140"/>
      <c r="BS1910" s="140"/>
      <c r="BT1910" s="140"/>
      <c r="BU1910" s="141"/>
      <c r="BV1910" s="140"/>
    </row>
    <row r="1911" s="129" customFormat="1" spans="1:74">
      <c r="A1911" s="170">
        <v>1965</v>
      </c>
      <c r="B1911" s="171">
        <v>46080</v>
      </c>
      <c r="C1911" s="153" t="s">
        <v>99</v>
      </c>
      <c r="D1911" s="130" t="str">
        <f t="shared" si="759"/>
        <v>CG</v>
      </c>
      <c r="E1911" s="172" t="s">
        <v>118</v>
      </c>
      <c r="F1911" s="172" t="s">
        <v>114</v>
      </c>
      <c r="G1911" s="173" t="s">
        <v>190</v>
      </c>
      <c r="H1911" s="173" t="s">
        <v>182</v>
      </c>
      <c r="I1911" s="173"/>
      <c r="J1911" s="105">
        <v>200827.1</v>
      </c>
      <c r="K1911" s="197" t="str">
        <f>VLOOKUP(J1911,'[3]Item List (3)'!A$1:B$110000,2,FALSE)</f>
        <v>MNA.OR 4020 </v>
      </c>
      <c r="L1911" s="105"/>
      <c r="M1911" s="198" t="str">
        <f>IF((LEFT(J1911))="2",$L$2,$J$2)</f>
        <v>OR</v>
      </c>
      <c r="N1911" s="153"/>
      <c r="O1911" s="199" t="str">
        <f t="shared" si="760"/>
        <v/>
      </c>
      <c r="P1911" s="153">
        <v>2</v>
      </c>
      <c r="Q1911" s="153">
        <v>2166</v>
      </c>
      <c r="R1911" s="153"/>
      <c r="S1911" s="153">
        <v>37</v>
      </c>
      <c r="T1911" s="153"/>
      <c r="U1911" s="209">
        <f t="shared" si="761"/>
        <v>2203</v>
      </c>
      <c r="V1911" s="153">
        <v>180</v>
      </c>
      <c r="W1911" s="153">
        <v>60</v>
      </c>
      <c r="X1911" s="153"/>
      <c r="Y1911" s="153"/>
      <c r="Z1911" s="153"/>
      <c r="AA1911" s="153"/>
      <c r="AB1911" s="153"/>
      <c r="AC1911" s="153"/>
      <c r="AD1911" s="153"/>
      <c r="AE1911" s="153"/>
      <c r="AF1911" s="153"/>
      <c r="AG1911" s="153"/>
      <c r="AH1911" s="153"/>
      <c r="AI1911" s="153"/>
      <c r="AJ1911" s="153"/>
      <c r="AK1911" s="153"/>
      <c r="AL1911" s="153"/>
      <c r="AM1911" s="153"/>
      <c r="AN1911" s="153"/>
      <c r="AO1911" s="153"/>
      <c r="AP1911" s="153"/>
      <c r="AQ1911" s="153"/>
      <c r="AR1911" s="153"/>
      <c r="AS1911" s="153"/>
      <c r="AT1911" s="153"/>
      <c r="AU1911" s="153"/>
      <c r="AV1911" s="153"/>
      <c r="AW1911" s="153"/>
      <c r="AX1911" s="153"/>
      <c r="AY1911" s="153"/>
      <c r="AZ1911" s="153"/>
      <c r="BA1911" s="153"/>
      <c r="BB1911" s="153"/>
      <c r="BC1911" s="153"/>
      <c r="BD1911" s="153"/>
      <c r="BE1911" s="153"/>
      <c r="BF1911" s="153"/>
      <c r="BG1911" s="223">
        <f t="shared" si="762"/>
        <v>240</v>
      </c>
      <c r="BH1911" s="224">
        <f t="shared" si="763"/>
        <v>4</v>
      </c>
      <c r="BI1911" s="225">
        <f t="shared" si="764"/>
        <v>3</v>
      </c>
      <c r="BJ1911" s="225">
        <f t="shared" si="772"/>
        <v>75</v>
      </c>
      <c r="BK1911" s="226">
        <f t="shared" si="765"/>
        <v>0</v>
      </c>
      <c r="BL1911" s="226">
        <f t="shared" si="766"/>
        <v>98.3204720835225</v>
      </c>
      <c r="BM1911" s="226">
        <f t="shared" si="767"/>
        <v>0</v>
      </c>
      <c r="BN1911" s="237">
        <f t="shared" si="768"/>
        <v>1</v>
      </c>
      <c r="BO1911" s="237">
        <f t="shared" si="769"/>
        <v>0</v>
      </c>
      <c r="BP1911" s="237">
        <f t="shared" si="770"/>
        <v>0</v>
      </c>
      <c r="BQ1911" s="238">
        <f t="shared" si="771"/>
        <v>0</v>
      </c>
      <c r="BR1911" s="140"/>
      <c r="BS1911" s="140"/>
      <c r="BT1911" s="140"/>
      <c r="BU1911" s="141"/>
      <c r="BV1911" s="140"/>
    </row>
    <row r="1912" s="129" customFormat="1" spans="1:74">
      <c r="A1912" s="170">
        <v>1966</v>
      </c>
      <c r="B1912" s="171">
        <v>46080</v>
      </c>
      <c r="C1912" s="153" t="s">
        <v>97</v>
      </c>
      <c r="D1912" s="130" t="str">
        <f t="shared" si="759"/>
        <v>EG</v>
      </c>
      <c r="E1912" s="172" t="s">
        <v>120</v>
      </c>
      <c r="F1912" s="172" t="s">
        <v>129</v>
      </c>
      <c r="G1912" s="173" t="s">
        <v>124</v>
      </c>
      <c r="H1912" s="173" t="s">
        <v>123</v>
      </c>
      <c r="I1912" s="173"/>
      <c r="J1912" s="105">
        <v>104040</v>
      </c>
      <c r="K1912" s="197" t="str">
        <f>VLOOKUP(J1912,'[3]Item List (3)'!A$1:B$110000,2,FALSE)</f>
        <v>BR.IR 3222               </v>
      </c>
      <c r="L1912" s="105">
        <v>251224005</v>
      </c>
      <c r="M1912" s="198" t="str">
        <f>IF((LEFT(J1912))="2",$L$2,$J$2)</f>
        <v>IR</v>
      </c>
      <c r="N1912" s="153">
        <v>25</v>
      </c>
      <c r="O1912" s="199">
        <f t="shared" si="760"/>
        <v>144</v>
      </c>
      <c r="P1912" s="153">
        <v>1</v>
      </c>
      <c r="Q1912" s="153">
        <v>361</v>
      </c>
      <c r="R1912" s="153"/>
      <c r="S1912" s="153">
        <v>3</v>
      </c>
      <c r="T1912" s="153"/>
      <c r="U1912" s="209">
        <f t="shared" si="761"/>
        <v>364</v>
      </c>
      <c r="V1912" s="153">
        <v>155</v>
      </c>
      <c r="W1912" s="153">
        <v>300</v>
      </c>
      <c r="X1912" s="153"/>
      <c r="Y1912" s="153"/>
      <c r="Z1912" s="153"/>
      <c r="AA1912" s="153"/>
      <c r="AB1912" s="153"/>
      <c r="AC1912" s="153"/>
      <c r="AD1912" s="153"/>
      <c r="AE1912" s="153"/>
      <c r="AF1912" s="153"/>
      <c r="AG1912" s="153"/>
      <c r="AH1912" s="153"/>
      <c r="AI1912" s="153"/>
      <c r="AJ1912" s="153"/>
      <c r="AK1912" s="153"/>
      <c r="AL1912" s="153"/>
      <c r="AM1912" s="153"/>
      <c r="AN1912" s="153"/>
      <c r="AO1912" s="153"/>
      <c r="AP1912" s="153"/>
      <c r="AQ1912" s="153"/>
      <c r="AR1912" s="153"/>
      <c r="AS1912" s="153"/>
      <c r="AT1912" s="153"/>
      <c r="AU1912" s="153"/>
      <c r="AV1912" s="153"/>
      <c r="AW1912" s="153"/>
      <c r="AX1912" s="153"/>
      <c r="AY1912" s="153"/>
      <c r="AZ1912" s="153">
        <v>25</v>
      </c>
      <c r="BA1912" s="153"/>
      <c r="BB1912" s="153"/>
      <c r="BC1912" s="153"/>
      <c r="BD1912" s="153"/>
      <c r="BE1912" s="153"/>
      <c r="BF1912" s="153"/>
      <c r="BG1912" s="223">
        <f t="shared" si="762"/>
        <v>480</v>
      </c>
      <c r="BH1912" s="224">
        <f t="shared" si="763"/>
        <v>8</v>
      </c>
      <c r="BI1912" s="225">
        <f t="shared" si="764"/>
        <v>2.58333333333333</v>
      </c>
      <c r="BJ1912" s="225">
        <f t="shared" si="772"/>
        <v>32.2916666666667</v>
      </c>
      <c r="BK1912" s="226">
        <f t="shared" si="765"/>
        <v>97.8494623655914</v>
      </c>
      <c r="BL1912" s="226">
        <f t="shared" si="766"/>
        <v>99.1758241758242</v>
      </c>
      <c r="BM1912" s="226">
        <f t="shared" si="767"/>
        <v>31.3368055555556</v>
      </c>
      <c r="BN1912" s="237">
        <f t="shared" si="768"/>
        <v>5</v>
      </c>
      <c r="BO1912" s="237">
        <f t="shared" si="769"/>
        <v>432</v>
      </c>
      <c r="BP1912" s="237">
        <f t="shared" si="770"/>
        <v>0.416666666666667</v>
      </c>
      <c r="BQ1912" s="238">
        <f t="shared" si="771"/>
        <v>60</v>
      </c>
      <c r="BR1912" s="140"/>
      <c r="BS1912" s="140"/>
      <c r="BT1912" s="140"/>
      <c r="BU1912" s="141"/>
      <c r="BV1912" s="140"/>
    </row>
    <row r="1913" s="129" customFormat="1" spans="1:74">
      <c r="A1913" s="170">
        <v>1967</v>
      </c>
      <c r="B1913" s="171">
        <v>46080</v>
      </c>
      <c r="C1913" s="153" t="s">
        <v>99</v>
      </c>
      <c r="D1913" s="130" t="str">
        <f t="shared" si="759"/>
        <v>EG</v>
      </c>
      <c r="E1913" s="172" t="s">
        <v>120</v>
      </c>
      <c r="F1913" s="172" t="s">
        <v>129</v>
      </c>
      <c r="G1913" s="173" t="s">
        <v>228</v>
      </c>
      <c r="H1913" s="173"/>
      <c r="I1913" s="173"/>
      <c r="J1913" s="105">
        <v>104040</v>
      </c>
      <c r="K1913" s="197" t="str">
        <f>VLOOKUP(J1913,'[3]Item List (3)'!A$1:B$110000,2,FALSE)</f>
        <v>BR.IR 3222               </v>
      </c>
      <c r="L1913" s="105">
        <v>251224005</v>
      </c>
      <c r="M1913" s="198" t="str">
        <f>IF((LEFT(J1913))="2",$L$2,$J$2)</f>
        <v>IR</v>
      </c>
      <c r="N1913" s="153">
        <v>25</v>
      </c>
      <c r="O1913" s="199">
        <f t="shared" si="760"/>
        <v>144</v>
      </c>
      <c r="P1913" s="153">
        <v>1</v>
      </c>
      <c r="Q1913" s="153">
        <v>1030</v>
      </c>
      <c r="R1913" s="153"/>
      <c r="S1913" s="153"/>
      <c r="T1913" s="153"/>
      <c r="U1913" s="209">
        <f t="shared" si="761"/>
        <v>1030</v>
      </c>
      <c r="V1913" s="153">
        <v>420</v>
      </c>
      <c r="W1913" s="153"/>
      <c r="X1913" s="153">
        <v>30</v>
      </c>
      <c r="Y1913" s="153"/>
      <c r="Z1913" s="153"/>
      <c r="AA1913" s="153"/>
      <c r="AB1913" s="153"/>
      <c r="AC1913" s="153"/>
      <c r="AD1913" s="153"/>
      <c r="AE1913" s="153"/>
      <c r="AF1913" s="153"/>
      <c r="AG1913" s="153"/>
      <c r="AH1913" s="153"/>
      <c r="AI1913" s="153"/>
      <c r="AJ1913" s="153"/>
      <c r="AK1913" s="153"/>
      <c r="AL1913" s="153"/>
      <c r="AM1913" s="153"/>
      <c r="AN1913" s="153"/>
      <c r="AO1913" s="153"/>
      <c r="AP1913" s="153"/>
      <c r="AQ1913" s="153"/>
      <c r="AR1913" s="153">
        <v>30</v>
      </c>
      <c r="AS1913" s="153"/>
      <c r="AT1913" s="153"/>
      <c r="AU1913" s="153"/>
      <c r="AV1913" s="153"/>
      <c r="AW1913" s="153"/>
      <c r="AX1913" s="153"/>
      <c r="AY1913" s="153"/>
      <c r="AZ1913" s="153"/>
      <c r="BA1913" s="153"/>
      <c r="BB1913" s="153"/>
      <c r="BC1913" s="153"/>
      <c r="BD1913" s="153"/>
      <c r="BE1913" s="153"/>
      <c r="BF1913" s="153"/>
      <c r="BG1913" s="223">
        <f t="shared" si="762"/>
        <v>480</v>
      </c>
      <c r="BH1913" s="224">
        <f t="shared" si="763"/>
        <v>8</v>
      </c>
      <c r="BI1913" s="225">
        <f t="shared" si="764"/>
        <v>7</v>
      </c>
      <c r="BJ1913" s="225">
        <f t="shared" si="772"/>
        <v>87.5</v>
      </c>
      <c r="BK1913" s="226">
        <f t="shared" si="765"/>
        <v>102.18253968254</v>
      </c>
      <c r="BL1913" s="226">
        <f t="shared" si="766"/>
        <v>100</v>
      </c>
      <c r="BM1913" s="226">
        <f t="shared" si="767"/>
        <v>89.4097222222222</v>
      </c>
      <c r="BN1913" s="237">
        <f t="shared" si="768"/>
        <v>0</v>
      </c>
      <c r="BO1913" s="237">
        <f t="shared" si="769"/>
        <v>1152</v>
      </c>
      <c r="BP1913" s="237">
        <f t="shared" si="770"/>
        <v>1</v>
      </c>
      <c r="BQ1913" s="238">
        <f t="shared" si="771"/>
        <v>144</v>
      </c>
      <c r="BR1913" s="140"/>
      <c r="BS1913" s="140"/>
      <c r="BT1913" s="140"/>
      <c r="BU1913" s="141"/>
      <c r="BV1913" s="140"/>
    </row>
    <row r="1914" s="129" customFormat="1" spans="1:74">
      <c r="A1914" s="170">
        <v>1968</v>
      </c>
      <c r="B1914" s="171">
        <v>46080</v>
      </c>
      <c r="C1914" s="153" t="s">
        <v>97</v>
      </c>
      <c r="D1914" s="130" t="str">
        <f t="shared" si="759"/>
        <v>EG</v>
      </c>
      <c r="E1914" s="172" t="s">
        <v>121</v>
      </c>
      <c r="F1914" s="172" t="s">
        <v>122</v>
      </c>
      <c r="G1914" s="173" t="s">
        <v>157</v>
      </c>
      <c r="H1914" s="173"/>
      <c r="I1914" s="173"/>
      <c r="J1914" s="105">
        <v>208585.01</v>
      </c>
      <c r="K1914" s="197" t="str">
        <f>VLOOKUP(J1914,'[3]Item List (3)'!A$1:B$110000,2,FALSE)</f>
        <v>GS 81110</v>
      </c>
      <c r="L1914" s="105">
        <v>260112014</v>
      </c>
      <c r="M1914" s="198" t="str">
        <f>IF((LEFT(J1914))="2",$L$2,$J$2)</f>
        <v>OR</v>
      </c>
      <c r="N1914" s="153">
        <v>50</v>
      </c>
      <c r="O1914" s="199">
        <f t="shared" si="760"/>
        <v>72</v>
      </c>
      <c r="P1914" s="153">
        <v>1</v>
      </c>
      <c r="Q1914" s="153">
        <v>66</v>
      </c>
      <c r="R1914" s="153"/>
      <c r="S1914" s="153"/>
      <c r="T1914" s="153"/>
      <c r="U1914" s="209">
        <f t="shared" si="761"/>
        <v>66</v>
      </c>
      <c r="V1914" s="153">
        <v>60</v>
      </c>
      <c r="W1914" s="153"/>
      <c r="X1914" s="153"/>
      <c r="Y1914" s="153"/>
      <c r="Z1914" s="153"/>
      <c r="AA1914" s="153"/>
      <c r="AB1914" s="153"/>
      <c r="AC1914" s="153"/>
      <c r="AD1914" s="153"/>
      <c r="AE1914" s="153"/>
      <c r="AF1914" s="153"/>
      <c r="AG1914" s="153"/>
      <c r="AH1914" s="153"/>
      <c r="AI1914" s="153"/>
      <c r="AJ1914" s="153"/>
      <c r="AK1914" s="153"/>
      <c r="AL1914" s="153"/>
      <c r="AM1914" s="153"/>
      <c r="AN1914" s="153"/>
      <c r="AO1914" s="153"/>
      <c r="AP1914" s="153"/>
      <c r="AQ1914" s="153"/>
      <c r="AR1914" s="153">
        <v>420</v>
      </c>
      <c r="AS1914" s="153"/>
      <c r="AT1914" s="153"/>
      <c r="AU1914" s="153"/>
      <c r="AV1914" s="153"/>
      <c r="AW1914" s="153"/>
      <c r="AX1914" s="153"/>
      <c r="AY1914" s="153"/>
      <c r="AZ1914" s="153"/>
      <c r="BA1914" s="153"/>
      <c r="BB1914" s="153"/>
      <c r="BC1914" s="153"/>
      <c r="BD1914" s="153"/>
      <c r="BE1914" s="153"/>
      <c r="BF1914" s="153"/>
      <c r="BG1914" s="223">
        <f t="shared" si="762"/>
        <v>480</v>
      </c>
      <c r="BH1914" s="224">
        <f t="shared" si="763"/>
        <v>8</v>
      </c>
      <c r="BI1914" s="225">
        <f t="shared" si="764"/>
        <v>1</v>
      </c>
      <c r="BJ1914" s="225">
        <f t="shared" si="772"/>
        <v>12.5</v>
      </c>
      <c r="BK1914" s="226">
        <f t="shared" si="765"/>
        <v>91.6666666666667</v>
      </c>
      <c r="BL1914" s="226">
        <f t="shared" si="766"/>
        <v>100</v>
      </c>
      <c r="BM1914" s="226">
        <f t="shared" si="767"/>
        <v>11.4583333333333</v>
      </c>
      <c r="BN1914" s="237">
        <f t="shared" si="768"/>
        <v>0</v>
      </c>
      <c r="BO1914" s="237">
        <f t="shared" si="769"/>
        <v>576</v>
      </c>
      <c r="BP1914" s="237">
        <f t="shared" si="770"/>
        <v>7</v>
      </c>
      <c r="BQ1914" s="238">
        <f t="shared" si="771"/>
        <v>504</v>
      </c>
      <c r="BR1914" s="140"/>
      <c r="BS1914" s="140"/>
      <c r="BT1914" s="140"/>
      <c r="BU1914" s="141"/>
      <c r="BV1914" s="140"/>
    </row>
    <row r="1915" s="129" customFormat="1" spans="1:74">
      <c r="A1915" s="170">
        <v>1969</v>
      </c>
      <c r="B1915" s="171">
        <v>46080</v>
      </c>
      <c r="C1915" s="153" t="s">
        <v>99</v>
      </c>
      <c r="D1915" s="130" t="str">
        <f t="shared" si="759"/>
        <v>EG</v>
      </c>
      <c r="E1915" s="172" t="s">
        <v>121</v>
      </c>
      <c r="F1915" s="172" t="s">
        <v>122</v>
      </c>
      <c r="G1915" s="173" t="s">
        <v>183</v>
      </c>
      <c r="H1915" s="173"/>
      <c r="I1915" s="173"/>
      <c r="J1915" s="105">
        <v>208585.01</v>
      </c>
      <c r="K1915" s="197" t="str">
        <f>VLOOKUP(J1915,'[3]Item List (3)'!A$1:B$110000,2,FALSE)</f>
        <v>GS 81110</v>
      </c>
      <c r="L1915" s="105">
        <v>260112014</v>
      </c>
      <c r="M1915" s="198" t="str">
        <f>IF((LEFT(J1915))="2",$L$2,$J$2)</f>
        <v>OR</v>
      </c>
      <c r="N1915" s="153">
        <v>40</v>
      </c>
      <c r="O1915" s="199">
        <f t="shared" si="760"/>
        <v>90</v>
      </c>
      <c r="P1915" s="153">
        <v>1</v>
      </c>
      <c r="Q1915" s="153">
        <v>222</v>
      </c>
      <c r="R1915" s="153"/>
      <c r="S1915" s="153">
        <v>1</v>
      </c>
      <c r="T1915" s="153"/>
      <c r="U1915" s="209">
        <f t="shared" si="761"/>
        <v>223</v>
      </c>
      <c r="V1915" s="153">
        <v>180</v>
      </c>
      <c r="W1915" s="153"/>
      <c r="X1915" s="153"/>
      <c r="Y1915" s="153"/>
      <c r="Z1915" s="153"/>
      <c r="AA1915" s="153"/>
      <c r="AB1915" s="153"/>
      <c r="AC1915" s="153"/>
      <c r="AD1915" s="153"/>
      <c r="AE1915" s="153"/>
      <c r="AF1915" s="153"/>
      <c r="AG1915" s="153"/>
      <c r="AH1915" s="153"/>
      <c r="AI1915" s="153"/>
      <c r="AJ1915" s="153"/>
      <c r="AK1915" s="153"/>
      <c r="AL1915" s="153"/>
      <c r="AM1915" s="153"/>
      <c r="AN1915" s="153"/>
      <c r="AO1915" s="153"/>
      <c r="AP1915" s="153"/>
      <c r="AQ1915" s="153"/>
      <c r="AR1915" s="153">
        <v>300</v>
      </c>
      <c r="AS1915" s="153"/>
      <c r="AT1915" s="153"/>
      <c r="AU1915" s="153"/>
      <c r="AV1915" s="153"/>
      <c r="AW1915" s="153"/>
      <c r="AX1915" s="153"/>
      <c r="AY1915" s="153"/>
      <c r="AZ1915" s="153"/>
      <c r="BA1915" s="153"/>
      <c r="BB1915" s="153"/>
      <c r="BC1915" s="153"/>
      <c r="BD1915" s="153"/>
      <c r="BE1915" s="153"/>
      <c r="BF1915" s="153"/>
      <c r="BG1915" s="223">
        <f t="shared" si="762"/>
        <v>480</v>
      </c>
      <c r="BH1915" s="224">
        <f t="shared" si="763"/>
        <v>8</v>
      </c>
      <c r="BI1915" s="225">
        <f t="shared" si="764"/>
        <v>3</v>
      </c>
      <c r="BJ1915" s="225">
        <f t="shared" si="772"/>
        <v>37.5</v>
      </c>
      <c r="BK1915" s="226">
        <f t="shared" si="765"/>
        <v>82.5925925925926</v>
      </c>
      <c r="BL1915" s="226">
        <f t="shared" si="766"/>
        <v>99.5515695067265</v>
      </c>
      <c r="BM1915" s="226">
        <f t="shared" si="767"/>
        <v>30.8333333333333</v>
      </c>
      <c r="BN1915" s="237">
        <f t="shared" si="768"/>
        <v>0</v>
      </c>
      <c r="BO1915" s="237">
        <f t="shared" si="769"/>
        <v>720</v>
      </c>
      <c r="BP1915" s="237">
        <f t="shared" si="770"/>
        <v>5</v>
      </c>
      <c r="BQ1915" s="238">
        <f t="shared" si="771"/>
        <v>450</v>
      </c>
      <c r="BR1915" s="140"/>
      <c r="BS1915" s="140"/>
      <c r="BT1915" s="140"/>
      <c r="BU1915" s="141"/>
      <c r="BV1915" s="140"/>
    </row>
    <row r="1916" s="129" customFormat="1" spans="1:74">
      <c r="A1916" s="170">
        <v>1970</v>
      </c>
      <c r="B1916" s="171">
        <v>46080</v>
      </c>
      <c r="C1916" s="153" t="s">
        <v>97</v>
      </c>
      <c r="D1916" s="130" t="str">
        <f t="shared" si="759"/>
        <v>EG</v>
      </c>
      <c r="E1916" s="172" t="s">
        <v>125</v>
      </c>
      <c r="F1916" s="172" t="s">
        <v>122</v>
      </c>
      <c r="G1916" s="173" t="s">
        <v>186</v>
      </c>
      <c r="H1916" s="173"/>
      <c r="I1916" s="173"/>
      <c r="J1916" s="105">
        <v>208583</v>
      </c>
      <c r="K1916" s="197" t="str">
        <f>VLOOKUP(J1916,'[3]Item List (3)'!A$1:B$110000,2,FALSE)</f>
        <v>WS 81108 </v>
      </c>
      <c r="L1916" s="105">
        <v>260112013</v>
      </c>
      <c r="M1916" s="198" t="str">
        <f>IF((LEFT(J1916))="2",$L$2,$J$2)</f>
        <v>OR</v>
      </c>
      <c r="N1916" s="153">
        <v>40</v>
      </c>
      <c r="O1916" s="199">
        <f t="shared" si="760"/>
        <v>90</v>
      </c>
      <c r="P1916" s="153">
        <v>1</v>
      </c>
      <c r="Q1916" s="153">
        <v>539</v>
      </c>
      <c r="R1916" s="153">
        <v>8</v>
      </c>
      <c r="S1916" s="153"/>
      <c r="T1916" s="153"/>
      <c r="U1916" s="209">
        <f t="shared" si="761"/>
        <v>539</v>
      </c>
      <c r="V1916" s="153">
        <v>455</v>
      </c>
      <c r="W1916" s="153"/>
      <c r="X1916" s="153"/>
      <c r="Y1916" s="153"/>
      <c r="Z1916" s="153">
        <v>15</v>
      </c>
      <c r="AA1916" s="153"/>
      <c r="AB1916" s="153"/>
      <c r="AC1916" s="153"/>
      <c r="AD1916" s="153"/>
      <c r="AE1916" s="153"/>
      <c r="AF1916" s="153"/>
      <c r="AG1916" s="153"/>
      <c r="AH1916" s="153"/>
      <c r="AI1916" s="153"/>
      <c r="AJ1916" s="153"/>
      <c r="AK1916" s="153"/>
      <c r="AL1916" s="153"/>
      <c r="AM1916" s="153"/>
      <c r="AN1916" s="153"/>
      <c r="AO1916" s="153"/>
      <c r="AP1916" s="153"/>
      <c r="AQ1916" s="153"/>
      <c r="AR1916" s="153"/>
      <c r="AS1916" s="153"/>
      <c r="AT1916" s="153"/>
      <c r="AU1916" s="153"/>
      <c r="AV1916" s="153"/>
      <c r="AW1916" s="153"/>
      <c r="AX1916" s="153"/>
      <c r="AY1916" s="153"/>
      <c r="AZ1916" s="153">
        <v>10</v>
      </c>
      <c r="BA1916" s="153"/>
      <c r="BB1916" s="153"/>
      <c r="BC1916" s="153"/>
      <c r="BD1916" s="153"/>
      <c r="BE1916" s="153"/>
      <c r="BF1916" s="153"/>
      <c r="BG1916" s="223">
        <f t="shared" si="762"/>
        <v>480</v>
      </c>
      <c r="BH1916" s="224">
        <f t="shared" si="763"/>
        <v>8</v>
      </c>
      <c r="BI1916" s="225">
        <f t="shared" si="764"/>
        <v>7.58333333333333</v>
      </c>
      <c r="BJ1916" s="225">
        <f t="shared" si="772"/>
        <v>94.7916666666667</v>
      </c>
      <c r="BK1916" s="226">
        <f t="shared" si="765"/>
        <v>78.974358974359</v>
      </c>
      <c r="BL1916" s="226">
        <f t="shared" si="766"/>
        <v>98.5157699443414</v>
      </c>
      <c r="BM1916" s="226">
        <f t="shared" si="767"/>
        <v>73.75</v>
      </c>
      <c r="BN1916" s="237">
        <f t="shared" si="768"/>
        <v>0</v>
      </c>
      <c r="BO1916" s="237">
        <f t="shared" si="769"/>
        <v>720</v>
      </c>
      <c r="BP1916" s="237">
        <f t="shared" si="770"/>
        <v>0.416666666666667</v>
      </c>
      <c r="BQ1916" s="238">
        <f t="shared" si="771"/>
        <v>37.5</v>
      </c>
      <c r="BR1916" s="140"/>
      <c r="BS1916" s="140"/>
      <c r="BT1916" s="140"/>
      <c r="BU1916" s="141"/>
      <c r="BV1916" s="140"/>
    </row>
    <row r="1917" s="129" customFormat="1" spans="1:74">
      <c r="A1917" s="170">
        <v>1971</v>
      </c>
      <c r="B1917" s="171">
        <v>46080</v>
      </c>
      <c r="C1917" s="153" t="s">
        <v>99</v>
      </c>
      <c r="D1917" s="130" t="str">
        <f t="shared" si="759"/>
        <v>EG</v>
      </c>
      <c r="E1917" s="172" t="s">
        <v>125</v>
      </c>
      <c r="F1917" s="172" t="s">
        <v>122</v>
      </c>
      <c r="G1917" s="173" t="s">
        <v>186</v>
      </c>
      <c r="H1917" s="173"/>
      <c r="I1917" s="173"/>
      <c r="J1917" s="105">
        <v>208583</v>
      </c>
      <c r="K1917" s="197" t="str">
        <f>VLOOKUP(J1917,'[3]Item List (3)'!A$1:B$110000,2,FALSE)</f>
        <v>WS 81108 </v>
      </c>
      <c r="L1917" s="105">
        <v>260112013</v>
      </c>
      <c r="M1917" s="198" t="str">
        <f>IF((LEFT(J1917))="2",$L$2,$J$2)</f>
        <v>OR</v>
      </c>
      <c r="N1917" s="153">
        <v>40</v>
      </c>
      <c r="O1917" s="199">
        <f t="shared" si="760"/>
        <v>90</v>
      </c>
      <c r="P1917" s="153">
        <v>1</v>
      </c>
      <c r="Q1917" s="153">
        <v>185</v>
      </c>
      <c r="R1917" s="153"/>
      <c r="S1917" s="153"/>
      <c r="T1917" s="153"/>
      <c r="U1917" s="209">
        <f t="shared" si="761"/>
        <v>185</v>
      </c>
      <c r="V1917" s="153">
        <v>120</v>
      </c>
      <c r="W1917" s="153"/>
      <c r="X1917" s="153"/>
      <c r="Y1917" s="153"/>
      <c r="Z1917" s="153"/>
      <c r="AA1917" s="153"/>
      <c r="AB1917" s="153"/>
      <c r="AC1917" s="153"/>
      <c r="AD1917" s="153"/>
      <c r="AE1917" s="153"/>
      <c r="AF1917" s="153"/>
      <c r="AG1917" s="153"/>
      <c r="AH1917" s="153"/>
      <c r="AI1917" s="153"/>
      <c r="AJ1917" s="153"/>
      <c r="AK1917" s="153"/>
      <c r="AL1917" s="153"/>
      <c r="AM1917" s="153"/>
      <c r="AN1917" s="153"/>
      <c r="AO1917" s="153"/>
      <c r="AP1917" s="153"/>
      <c r="AQ1917" s="153"/>
      <c r="AR1917" s="153">
        <v>90</v>
      </c>
      <c r="AS1917" s="153"/>
      <c r="AT1917" s="153"/>
      <c r="AU1917" s="153"/>
      <c r="AV1917" s="153"/>
      <c r="AW1917" s="153"/>
      <c r="AX1917" s="153"/>
      <c r="AY1917" s="153"/>
      <c r="AZ1917" s="153"/>
      <c r="BA1917" s="153"/>
      <c r="BB1917" s="153"/>
      <c r="BC1917" s="153"/>
      <c r="BD1917" s="153"/>
      <c r="BE1917" s="153"/>
      <c r="BF1917" s="153"/>
      <c r="BG1917" s="223">
        <f t="shared" si="762"/>
        <v>210</v>
      </c>
      <c r="BH1917" s="224">
        <f t="shared" si="763"/>
        <v>3.5</v>
      </c>
      <c r="BI1917" s="225">
        <f t="shared" si="764"/>
        <v>2</v>
      </c>
      <c r="BJ1917" s="225">
        <f t="shared" si="772"/>
        <v>57.1428571428571</v>
      </c>
      <c r="BK1917" s="226">
        <f t="shared" si="765"/>
        <v>102.777777777778</v>
      </c>
      <c r="BL1917" s="226">
        <f t="shared" si="766"/>
        <v>100</v>
      </c>
      <c r="BM1917" s="226">
        <f t="shared" si="767"/>
        <v>58.7301587301587</v>
      </c>
      <c r="BN1917" s="237">
        <f t="shared" si="768"/>
        <v>0</v>
      </c>
      <c r="BO1917" s="237">
        <f t="shared" si="769"/>
        <v>315</v>
      </c>
      <c r="BP1917" s="237">
        <f t="shared" si="770"/>
        <v>1.5</v>
      </c>
      <c r="BQ1917" s="238">
        <f t="shared" si="771"/>
        <v>135</v>
      </c>
      <c r="BR1917" s="140"/>
      <c r="BS1917" s="140"/>
      <c r="BT1917" s="140"/>
      <c r="BU1917" s="141"/>
      <c r="BV1917" s="140"/>
    </row>
    <row r="1918" s="129" customFormat="1" spans="1:74">
      <c r="A1918" s="170">
        <v>1972</v>
      </c>
      <c r="B1918" s="171">
        <v>46080</v>
      </c>
      <c r="C1918" s="153" t="s">
        <v>99</v>
      </c>
      <c r="D1918" s="130" t="str">
        <f t="shared" si="759"/>
        <v>EG</v>
      </c>
      <c r="E1918" s="172" t="s">
        <v>125</v>
      </c>
      <c r="F1918" s="172" t="s">
        <v>122</v>
      </c>
      <c r="G1918" s="173" t="s">
        <v>186</v>
      </c>
      <c r="H1918" s="173"/>
      <c r="I1918" s="173"/>
      <c r="J1918" s="105">
        <v>208585</v>
      </c>
      <c r="K1918" s="197" t="str">
        <f>VLOOKUP(J1918,'[3]Item List (3)'!A$1:B$110000,2,FALSE)</f>
        <v>WS 81110 </v>
      </c>
      <c r="L1918" s="105"/>
      <c r="M1918" s="198" t="str">
        <f>IF((LEFT(J1918))="2",$L$2,$J$2)</f>
        <v>OR</v>
      </c>
      <c r="N1918" s="153">
        <v>20</v>
      </c>
      <c r="O1918" s="199">
        <f t="shared" si="760"/>
        <v>180</v>
      </c>
      <c r="P1918" s="153">
        <v>1</v>
      </c>
      <c r="Q1918" s="153">
        <v>20</v>
      </c>
      <c r="R1918" s="153"/>
      <c r="S1918" s="153"/>
      <c r="T1918" s="153"/>
      <c r="U1918" s="209">
        <f t="shared" si="761"/>
        <v>20</v>
      </c>
      <c r="V1918" s="153">
        <v>60</v>
      </c>
      <c r="W1918" s="153">
        <v>120</v>
      </c>
      <c r="X1918" s="153">
        <v>30</v>
      </c>
      <c r="Y1918" s="153"/>
      <c r="Z1918" s="153"/>
      <c r="AA1918" s="153"/>
      <c r="AB1918" s="153"/>
      <c r="AC1918" s="153"/>
      <c r="AD1918" s="153"/>
      <c r="AE1918" s="153"/>
      <c r="AF1918" s="153"/>
      <c r="AG1918" s="153"/>
      <c r="AH1918" s="153"/>
      <c r="AI1918" s="153"/>
      <c r="AJ1918" s="153"/>
      <c r="AK1918" s="153"/>
      <c r="AL1918" s="153"/>
      <c r="AM1918" s="153"/>
      <c r="AN1918" s="153"/>
      <c r="AO1918" s="153">
        <v>60</v>
      </c>
      <c r="AP1918" s="153"/>
      <c r="AQ1918" s="153"/>
      <c r="AR1918" s="153"/>
      <c r="AS1918" s="153"/>
      <c r="AT1918" s="153"/>
      <c r="AU1918" s="153"/>
      <c r="AV1918" s="153"/>
      <c r="AW1918" s="153"/>
      <c r="AX1918" s="153"/>
      <c r="AY1918" s="153"/>
      <c r="AZ1918" s="153"/>
      <c r="BA1918" s="153"/>
      <c r="BB1918" s="153"/>
      <c r="BC1918" s="153"/>
      <c r="BD1918" s="153"/>
      <c r="BE1918" s="153"/>
      <c r="BF1918" s="153"/>
      <c r="BG1918" s="223">
        <f t="shared" si="762"/>
        <v>270</v>
      </c>
      <c r="BH1918" s="224">
        <f t="shared" si="763"/>
        <v>4.5</v>
      </c>
      <c r="BI1918" s="225">
        <f t="shared" si="764"/>
        <v>1</v>
      </c>
      <c r="BJ1918" s="225">
        <f t="shared" si="772"/>
        <v>22.2222222222222</v>
      </c>
      <c r="BK1918" s="226">
        <f t="shared" si="765"/>
        <v>11.1111111111111</v>
      </c>
      <c r="BL1918" s="226">
        <f t="shared" si="766"/>
        <v>100</v>
      </c>
      <c r="BM1918" s="226">
        <f t="shared" si="767"/>
        <v>2.46913580246914</v>
      </c>
      <c r="BN1918" s="237">
        <f t="shared" si="768"/>
        <v>2</v>
      </c>
      <c r="BO1918" s="237">
        <f t="shared" si="769"/>
        <v>450</v>
      </c>
      <c r="BP1918" s="237">
        <f t="shared" si="770"/>
        <v>1.5</v>
      </c>
      <c r="BQ1918" s="238">
        <f t="shared" si="771"/>
        <v>270</v>
      </c>
      <c r="BR1918" s="140"/>
      <c r="BS1918" s="140"/>
      <c r="BT1918" s="140"/>
      <c r="BU1918" s="141"/>
      <c r="BV1918" s="140"/>
    </row>
    <row r="1919" s="129" customFormat="1" spans="1:74">
      <c r="A1919" s="170">
        <v>1973</v>
      </c>
      <c r="B1919" s="171">
        <v>46080</v>
      </c>
      <c r="C1919" s="153" t="s">
        <v>97</v>
      </c>
      <c r="D1919" s="130" t="str">
        <f t="shared" si="759"/>
        <v>EG</v>
      </c>
      <c r="E1919" s="172" t="s">
        <v>128</v>
      </c>
      <c r="F1919" s="172" t="s">
        <v>129</v>
      </c>
      <c r="G1919" s="173" t="s">
        <v>157</v>
      </c>
      <c r="H1919" s="173"/>
      <c r="I1919" s="173"/>
      <c r="J1919" s="105">
        <v>104293</v>
      </c>
      <c r="K1919" s="197" t="str">
        <f>VLOOKUP(J1919,'[3]Item List (3)'!A$1:B$110000,2,FALSE)</f>
        <v>IR.210 YY2 </v>
      </c>
      <c r="L1919" s="105">
        <v>260205005</v>
      </c>
      <c r="M1919" s="198" t="str">
        <f>IF((LEFT(J1919))="2",$L$2,$J$2)</f>
        <v>IR</v>
      </c>
      <c r="N1919" s="153">
        <v>20</v>
      </c>
      <c r="O1919" s="199">
        <f t="shared" si="760"/>
        <v>180</v>
      </c>
      <c r="P1919" s="153">
        <v>1</v>
      </c>
      <c r="Q1919" s="153">
        <v>163</v>
      </c>
      <c r="R1919" s="153">
        <v>3</v>
      </c>
      <c r="S1919" s="153">
        <v>2</v>
      </c>
      <c r="T1919" s="153"/>
      <c r="U1919" s="209">
        <f t="shared" si="761"/>
        <v>165</v>
      </c>
      <c r="V1919" s="153">
        <v>60</v>
      </c>
      <c r="W1919" s="153"/>
      <c r="X1919" s="153"/>
      <c r="Y1919" s="153"/>
      <c r="Z1919" s="153"/>
      <c r="AA1919" s="153"/>
      <c r="AB1919" s="153"/>
      <c r="AC1919" s="153"/>
      <c r="AD1919" s="153"/>
      <c r="AE1919" s="153"/>
      <c r="AF1919" s="153"/>
      <c r="AG1919" s="153"/>
      <c r="AH1919" s="153"/>
      <c r="AI1919" s="153"/>
      <c r="AJ1919" s="153"/>
      <c r="AK1919" s="153"/>
      <c r="AL1919" s="153"/>
      <c r="AM1919" s="153"/>
      <c r="AN1919" s="153"/>
      <c r="AO1919" s="153"/>
      <c r="AP1919" s="153"/>
      <c r="AQ1919" s="153"/>
      <c r="AR1919" s="153">
        <v>300</v>
      </c>
      <c r="AS1919" s="153"/>
      <c r="AT1919" s="153"/>
      <c r="AU1919" s="153"/>
      <c r="AV1919" s="153"/>
      <c r="AW1919" s="153"/>
      <c r="AX1919" s="153"/>
      <c r="AY1919" s="153"/>
      <c r="AZ1919" s="153"/>
      <c r="BA1919" s="153"/>
      <c r="BB1919" s="153"/>
      <c r="BC1919" s="153"/>
      <c r="BD1919" s="153"/>
      <c r="BE1919" s="153"/>
      <c r="BF1919" s="153"/>
      <c r="BG1919" s="223">
        <f t="shared" si="762"/>
        <v>360</v>
      </c>
      <c r="BH1919" s="224">
        <f t="shared" si="763"/>
        <v>6</v>
      </c>
      <c r="BI1919" s="225">
        <f t="shared" si="764"/>
        <v>1</v>
      </c>
      <c r="BJ1919" s="225">
        <f t="shared" si="772"/>
        <v>16.6666666666667</v>
      </c>
      <c r="BK1919" s="226">
        <f t="shared" si="765"/>
        <v>91.6666666666667</v>
      </c>
      <c r="BL1919" s="226">
        <f t="shared" si="766"/>
        <v>96.969696969697</v>
      </c>
      <c r="BM1919" s="226">
        <f t="shared" si="767"/>
        <v>14.8148148148148</v>
      </c>
      <c r="BN1919" s="237">
        <f t="shared" si="768"/>
        <v>0</v>
      </c>
      <c r="BO1919" s="237">
        <f t="shared" si="769"/>
        <v>1080</v>
      </c>
      <c r="BP1919" s="237">
        <f t="shared" si="770"/>
        <v>5</v>
      </c>
      <c r="BQ1919" s="238">
        <f t="shared" si="771"/>
        <v>900</v>
      </c>
      <c r="BR1919" s="140"/>
      <c r="BS1919" s="140"/>
      <c r="BT1919" s="140"/>
      <c r="BU1919" s="141"/>
      <c r="BV1919" s="140"/>
    </row>
    <row r="1920" s="129" customFormat="1" spans="1:74">
      <c r="A1920" s="170">
        <v>1974</v>
      </c>
      <c r="B1920" s="171">
        <v>46080</v>
      </c>
      <c r="C1920" s="153" t="s">
        <v>97</v>
      </c>
      <c r="D1920" s="130" t="str">
        <f t="shared" si="759"/>
        <v>EG</v>
      </c>
      <c r="E1920" s="172" t="s">
        <v>128</v>
      </c>
      <c r="F1920" s="172"/>
      <c r="G1920" s="173" t="s">
        <v>157</v>
      </c>
      <c r="H1920" s="173"/>
      <c r="I1920" s="173"/>
      <c r="J1920" s="105"/>
      <c r="K1920" s="197" t="e">
        <f>VLOOKUP(J1920,'[3]Item List (3)'!A$1:B$110000,2,FALSE)</f>
        <v>#N/A</v>
      </c>
      <c r="L1920" s="105"/>
      <c r="M1920" s="198" t="str">
        <f>IF((LEFT(J1920))="2",$L$2,$J$2)</f>
        <v>IR</v>
      </c>
      <c r="N1920" s="153"/>
      <c r="O1920" s="199" t="str">
        <f t="shared" si="760"/>
        <v/>
      </c>
      <c r="P1920" s="153"/>
      <c r="Q1920" s="153"/>
      <c r="R1920" s="153"/>
      <c r="S1920" s="153"/>
      <c r="T1920" s="153"/>
      <c r="U1920" s="209">
        <f t="shared" si="761"/>
        <v>0</v>
      </c>
      <c r="V1920" s="153"/>
      <c r="W1920" s="153">
        <v>120</v>
      </c>
      <c r="X1920" s="153"/>
      <c r="Y1920" s="153"/>
      <c r="Z1920" s="153"/>
      <c r="AA1920" s="153"/>
      <c r="AB1920" s="153"/>
      <c r="AC1920" s="153"/>
      <c r="AD1920" s="153"/>
      <c r="AE1920" s="153"/>
      <c r="AF1920" s="153"/>
      <c r="AG1920" s="153"/>
      <c r="AH1920" s="153"/>
      <c r="AI1920" s="153"/>
      <c r="AJ1920" s="153"/>
      <c r="AK1920" s="153"/>
      <c r="AL1920" s="153"/>
      <c r="AM1920" s="153"/>
      <c r="AN1920" s="153"/>
      <c r="AO1920" s="153"/>
      <c r="AP1920" s="153"/>
      <c r="AQ1920" s="153"/>
      <c r="AR1920" s="153"/>
      <c r="AS1920" s="153"/>
      <c r="AT1920" s="153"/>
      <c r="AU1920" s="153"/>
      <c r="AV1920" s="153"/>
      <c r="AW1920" s="153"/>
      <c r="AX1920" s="153"/>
      <c r="AY1920" s="153"/>
      <c r="AZ1920" s="153"/>
      <c r="BA1920" s="153"/>
      <c r="BB1920" s="153"/>
      <c r="BC1920" s="153"/>
      <c r="BD1920" s="153"/>
      <c r="BE1920" s="153"/>
      <c r="BF1920" s="153"/>
      <c r="BG1920" s="223">
        <f t="shared" si="762"/>
        <v>120</v>
      </c>
      <c r="BH1920" s="224">
        <f t="shared" si="763"/>
        <v>2</v>
      </c>
      <c r="BI1920" s="225">
        <f t="shared" si="764"/>
        <v>0</v>
      </c>
      <c r="BJ1920" s="225">
        <f t="shared" si="772"/>
        <v>0</v>
      </c>
      <c r="BK1920" s="226">
        <f t="shared" si="765"/>
        <v>0</v>
      </c>
      <c r="BL1920" s="226">
        <f t="shared" si="766"/>
        <v>0</v>
      </c>
      <c r="BM1920" s="226">
        <f t="shared" si="767"/>
        <v>0</v>
      </c>
      <c r="BN1920" s="237">
        <f t="shared" si="768"/>
        <v>2</v>
      </c>
      <c r="BO1920" s="237">
        <f t="shared" si="769"/>
        <v>0</v>
      </c>
      <c r="BP1920" s="237">
        <f t="shared" si="770"/>
        <v>0</v>
      </c>
      <c r="BQ1920" s="238">
        <f t="shared" si="771"/>
        <v>0</v>
      </c>
      <c r="BR1920" s="140"/>
      <c r="BS1920" s="140"/>
      <c r="BT1920" s="140"/>
      <c r="BU1920" s="141"/>
      <c r="BV1920" s="140"/>
    </row>
    <row r="1921" s="129" customFormat="1" spans="1:74">
      <c r="A1921" s="170">
        <v>1975</v>
      </c>
      <c r="B1921" s="171">
        <v>46080</v>
      </c>
      <c r="C1921" s="153" t="s">
        <v>99</v>
      </c>
      <c r="D1921" s="130" t="str">
        <f t="shared" si="759"/>
        <v>EG</v>
      </c>
      <c r="E1921" s="172" t="s">
        <v>128</v>
      </c>
      <c r="F1921" s="172"/>
      <c r="G1921" s="173"/>
      <c r="H1921" s="173"/>
      <c r="I1921" s="173"/>
      <c r="J1921" s="105"/>
      <c r="K1921" s="197" t="e">
        <f>VLOOKUP(J1921,'[3]Item List (3)'!A$1:B$110000,2,FALSE)</f>
        <v>#N/A</v>
      </c>
      <c r="L1921" s="105"/>
      <c r="M1921" s="198" t="str">
        <f>IF((LEFT(J1921))="2",$L$2,$J$2)</f>
        <v>IR</v>
      </c>
      <c r="N1921" s="153"/>
      <c r="O1921" s="199" t="str">
        <f t="shared" si="760"/>
        <v/>
      </c>
      <c r="P1921" s="153"/>
      <c r="Q1921" s="153"/>
      <c r="R1921" s="153"/>
      <c r="S1921" s="153"/>
      <c r="T1921" s="153"/>
      <c r="U1921" s="209">
        <f t="shared" si="761"/>
        <v>0</v>
      </c>
      <c r="V1921" s="153"/>
      <c r="W1921" s="153"/>
      <c r="X1921" s="153"/>
      <c r="Y1921" s="153"/>
      <c r="Z1921" s="153"/>
      <c r="AA1921" s="153"/>
      <c r="AB1921" s="153"/>
      <c r="AC1921" s="153"/>
      <c r="AD1921" s="153"/>
      <c r="AE1921" s="153"/>
      <c r="AF1921" s="153"/>
      <c r="AG1921" s="153"/>
      <c r="AH1921" s="153"/>
      <c r="AI1921" s="153"/>
      <c r="AJ1921" s="153"/>
      <c r="AK1921" s="153"/>
      <c r="AL1921" s="153"/>
      <c r="AM1921" s="153"/>
      <c r="AN1921" s="153"/>
      <c r="AO1921" s="153"/>
      <c r="AP1921" s="153"/>
      <c r="AQ1921" s="153"/>
      <c r="AR1921" s="153"/>
      <c r="AS1921" s="153"/>
      <c r="AT1921" s="153"/>
      <c r="AU1921" s="153"/>
      <c r="AV1921" s="153"/>
      <c r="AW1921" s="153"/>
      <c r="AX1921" s="153"/>
      <c r="AY1921" s="153"/>
      <c r="AZ1921" s="153"/>
      <c r="BA1921" s="153"/>
      <c r="BB1921" s="153"/>
      <c r="BC1921" s="153"/>
      <c r="BD1921" s="153"/>
      <c r="BE1921" s="153"/>
      <c r="BF1921" s="153">
        <v>480</v>
      </c>
      <c r="BG1921" s="223">
        <f t="shared" si="762"/>
        <v>480</v>
      </c>
      <c r="BH1921" s="224">
        <f t="shared" si="763"/>
        <v>8</v>
      </c>
      <c r="BI1921" s="225">
        <f t="shared" si="764"/>
        <v>0</v>
      </c>
      <c r="BJ1921" s="225">
        <f t="shared" si="772"/>
        <v>0</v>
      </c>
      <c r="BK1921" s="226">
        <f t="shared" si="765"/>
        <v>0</v>
      </c>
      <c r="BL1921" s="226">
        <f t="shared" si="766"/>
        <v>0</v>
      </c>
      <c r="BM1921" s="226">
        <f t="shared" si="767"/>
        <v>0</v>
      </c>
      <c r="BN1921" s="237">
        <f t="shared" si="768"/>
        <v>8</v>
      </c>
      <c r="BO1921" s="237">
        <f t="shared" si="769"/>
        <v>0</v>
      </c>
      <c r="BP1921" s="237">
        <f t="shared" si="770"/>
        <v>0</v>
      </c>
      <c r="BQ1921" s="238">
        <f t="shared" si="771"/>
        <v>0</v>
      </c>
      <c r="BR1921" s="140"/>
      <c r="BS1921" s="140"/>
      <c r="BT1921" s="140"/>
      <c r="BU1921" s="141"/>
      <c r="BV1921" s="140"/>
    </row>
    <row r="1922" s="129" customFormat="1" spans="1:74">
      <c r="A1922" s="170">
        <v>1976</v>
      </c>
      <c r="B1922" s="171">
        <v>46080</v>
      </c>
      <c r="C1922" s="153" t="s">
        <v>97</v>
      </c>
      <c r="D1922" s="130" t="str">
        <f t="shared" si="759"/>
        <v>EG</v>
      </c>
      <c r="E1922" s="172" t="s">
        <v>131</v>
      </c>
      <c r="F1922" s="172" t="s">
        <v>129</v>
      </c>
      <c r="G1922" s="173" t="s">
        <v>142</v>
      </c>
      <c r="H1922" s="173"/>
      <c r="I1922" s="173"/>
      <c r="J1922" s="105">
        <v>104246</v>
      </c>
      <c r="K1922" s="197" t="str">
        <f>VLOOKUP(J1922,'[3]Item List (3)'!A$1:B$110000,2,FALSE)</f>
        <v>IN. 208</v>
      </c>
      <c r="L1922" s="105">
        <v>260129016</v>
      </c>
      <c r="M1922" s="198" t="str">
        <f>IF((LEFT(J1922))="2",$L$2,$J$2)</f>
        <v>IR</v>
      </c>
      <c r="N1922" s="153">
        <v>40</v>
      </c>
      <c r="O1922" s="199">
        <f t="shared" si="760"/>
        <v>90</v>
      </c>
      <c r="P1922" s="153">
        <v>1</v>
      </c>
      <c r="Q1922" s="153">
        <v>130</v>
      </c>
      <c r="R1922" s="153">
        <v>5</v>
      </c>
      <c r="S1922" s="153"/>
      <c r="T1922" s="153"/>
      <c r="U1922" s="209">
        <f t="shared" si="761"/>
        <v>130</v>
      </c>
      <c r="V1922" s="153">
        <v>105</v>
      </c>
      <c r="W1922" s="153"/>
      <c r="X1922" s="153"/>
      <c r="Y1922" s="153"/>
      <c r="Z1922" s="153"/>
      <c r="AA1922" s="153"/>
      <c r="AB1922" s="153"/>
      <c r="AC1922" s="153"/>
      <c r="AD1922" s="153"/>
      <c r="AE1922" s="153"/>
      <c r="AF1922" s="153"/>
      <c r="AG1922" s="153"/>
      <c r="AH1922" s="153"/>
      <c r="AI1922" s="153"/>
      <c r="AJ1922" s="153"/>
      <c r="AK1922" s="153"/>
      <c r="AL1922" s="153"/>
      <c r="AM1922" s="153"/>
      <c r="AN1922" s="153"/>
      <c r="AO1922" s="153"/>
      <c r="AP1922" s="153"/>
      <c r="AQ1922" s="153"/>
      <c r="AR1922" s="153">
        <v>360</v>
      </c>
      <c r="AS1922" s="153"/>
      <c r="AT1922" s="153"/>
      <c r="AU1922" s="153"/>
      <c r="AV1922" s="153"/>
      <c r="AW1922" s="153"/>
      <c r="AX1922" s="153"/>
      <c r="AY1922" s="153"/>
      <c r="AZ1922" s="153">
        <v>15</v>
      </c>
      <c r="BA1922" s="153"/>
      <c r="BB1922" s="153"/>
      <c r="BC1922" s="153"/>
      <c r="BD1922" s="153"/>
      <c r="BE1922" s="153"/>
      <c r="BF1922" s="153"/>
      <c r="BG1922" s="223">
        <f t="shared" si="762"/>
        <v>480</v>
      </c>
      <c r="BH1922" s="224">
        <f t="shared" si="763"/>
        <v>8</v>
      </c>
      <c r="BI1922" s="225">
        <f t="shared" si="764"/>
        <v>1.75</v>
      </c>
      <c r="BJ1922" s="225">
        <f t="shared" si="772"/>
        <v>21.875</v>
      </c>
      <c r="BK1922" s="226">
        <f t="shared" si="765"/>
        <v>82.5396825396825</v>
      </c>
      <c r="BL1922" s="226">
        <f t="shared" si="766"/>
        <v>96.1538461538462</v>
      </c>
      <c r="BM1922" s="226">
        <f t="shared" si="767"/>
        <v>17.3611111111111</v>
      </c>
      <c r="BN1922" s="237">
        <f t="shared" si="768"/>
        <v>0</v>
      </c>
      <c r="BO1922" s="237">
        <f t="shared" si="769"/>
        <v>720</v>
      </c>
      <c r="BP1922" s="237">
        <f t="shared" si="770"/>
        <v>6.25</v>
      </c>
      <c r="BQ1922" s="238">
        <f t="shared" si="771"/>
        <v>562.5</v>
      </c>
      <c r="BR1922" s="140"/>
      <c r="BS1922" s="140"/>
      <c r="BT1922" s="140"/>
      <c r="BU1922" s="141"/>
      <c r="BV1922" s="140"/>
    </row>
    <row r="1923" s="129" customFormat="1" spans="1:74">
      <c r="A1923" s="170">
        <v>1977</v>
      </c>
      <c r="B1923" s="171">
        <v>46080</v>
      </c>
      <c r="C1923" s="153" t="s">
        <v>99</v>
      </c>
      <c r="D1923" s="130" t="str">
        <f t="shared" si="759"/>
        <v>EG</v>
      </c>
      <c r="E1923" s="172" t="s">
        <v>131</v>
      </c>
      <c r="F1923" s="172" t="s">
        <v>129</v>
      </c>
      <c r="G1923" s="173" t="s">
        <v>142</v>
      </c>
      <c r="H1923" s="173" t="s">
        <v>186</v>
      </c>
      <c r="I1923" s="173"/>
      <c r="J1923" s="105">
        <v>104246</v>
      </c>
      <c r="K1923" s="197" t="str">
        <f>VLOOKUP(J1923,'[3]Item List (3)'!A$1:B$110000,2,FALSE)</f>
        <v>IN. 208</v>
      </c>
      <c r="L1923" s="105">
        <v>260129016</v>
      </c>
      <c r="M1923" s="198" t="str">
        <f>IF((LEFT(J1923))="2",$L$2,$J$2)</f>
        <v>IR</v>
      </c>
      <c r="N1923" s="153">
        <v>40</v>
      </c>
      <c r="O1923" s="199">
        <f t="shared" si="760"/>
        <v>90</v>
      </c>
      <c r="P1923" s="153">
        <v>1</v>
      </c>
      <c r="Q1923" s="153">
        <v>210</v>
      </c>
      <c r="R1923" s="153"/>
      <c r="S1923" s="153"/>
      <c r="T1923" s="153"/>
      <c r="U1923" s="209">
        <f t="shared" si="761"/>
        <v>210</v>
      </c>
      <c r="V1923" s="153">
        <v>150</v>
      </c>
      <c r="W1923" s="153"/>
      <c r="X1923" s="153"/>
      <c r="Y1923" s="153"/>
      <c r="Z1923" s="153"/>
      <c r="AA1923" s="153"/>
      <c r="AB1923" s="153"/>
      <c r="AC1923" s="153"/>
      <c r="AD1923" s="153"/>
      <c r="AE1923" s="153"/>
      <c r="AF1923" s="153"/>
      <c r="AG1923" s="153"/>
      <c r="AH1923" s="153"/>
      <c r="AI1923" s="153"/>
      <c r="AJ1923" s="153"/>
      <c r="AK1923" s="153"/>
      <c r="AL1923" s="153"/>
      <c r="AM1923" s="153"/>
      <c r="AN1923" s="153"/>
      <c r="AO1923" s="153"/>
      <c r="AP1923" s="153"/>
      <c r="AQ1923" s="153"/>
      <c r="AR1923" s="153">
        <v>330</v>
      </c>
      <c r="AS1923" s="153"/>
      <c r="AT1923" s="153"/>
      <c r="AU1923" s="153"/>
      <c r="AV1923" s="153"/>
      <c r="AW1923" s="153"/>
      <c r="AX1923" s="153"/>
      <c r="AY1923" s="153"/>
      <c r="AZ1923" s="153"/>
      <c r="BA1923" s="153"/>
      <c r="BB1923" s="153"/>
      <c r="BC1923" s="153"/>
      <c r="BD1923" s="153"/>
      <c r="BE1923" s="153"/>
      <c r="BF1923" s="153"/>
      <c r="BG1923" s="223">
        <f t="shared" si="762"/>
        <v>480</v>
      </c>
      <c r="BH1923" s="224">
        <f t="shared" si="763"/>
        <v>8</v>
      </c>
      <c r="BI1923" s="225">
        <f t="shared" si="764"/>
        <v>2.5</v>
      </c>
      <c r="BJ1923" s="225">
        <f t="shared" si="772"/>
        <v>31.25</v>
      </c>
      <c r="BK1923" s="226">
        <f t="shared" si="765"/>
        <v>93.3333333333333</v>
      </c>
      <c r="BL1923" s="226">
        <f t="shared" si="766"/>
        <v>100</v>
      </c>
      <c r="BM1923" s="226">
        <f t="shared" si="767"/>
        <v>29.1666666666667</v>
      </c>
      <c r="BN1923" s="237">
        <f t="shared" si="768"/>
        <v>0</v>
      </c>
      <c r="BO1923" s="237">
        <f t="shared" si="769"/>
        <v>720</v>
      </c>
      <c r="BP1923" s="237">
        <f t="shared" si="770"/>
        <v>5.5</v>
      </c>
      <c r="BQ1923" s="238">
        <f t="shared" si="771"/>
        <v>495</v>
      </c>
      <c r="BR1923" s="140"/>
      <c r="BS1923" s="140"/>
      <c r="BT1923" s="140"/>
      <c r="BU1923" s="141"/>
      <c r="BV1923" s="140"/>
    </row>
    <row r="1924" s="129" customFormat="1" spans="1:74">
      <c r="A1924" s="170">
        <v>1978</v>
      </c>
      <c r="B1924" s="171">
        <v>46080</v>
      </c>
      <c r="C1924" s="153" t="s">
        <v>97</v>
      </c>
      <c r="D1924" s="130" t="str">
        <f t="shared" si="759"/>
        <v>IG</v>
      </c>
      <c r="E1924" s="172" t="s">
        <v>132</v>
      </c>
      <c r="F1924" s="172" t="s">
        <v>134</v>
      </c>
      <c r="G1924" s="173" t="s">
        <v>148</v>
      </c>
      <c r="H1924" s="173"/>
      <c r="I1924" s="173"/>
      <c r="J1924" s="105">
        <v>100299.14</v>
      </c>
      <c r="K1924" s="197" t="str">
        <f>VLOOKUP(J1924,'[3]Item List (3)'!A$1:B$110000,2,FALSE)</f>
        <v>IR. 9913 C</v>
      </c>
      <c r="L1924" s="105">
        <v>260205009</v>
      </c>
      <c r="M1924" s="198" t="str">
        <f>IF((LEFT(J1924))="2",$L$2,$J$2)</f>
        <v>IR</v>
      </c>
      <c r="N1924" s="153">
        <v>23</v>
      </c>
      <c r="O1924" s="199">
        <f t="shared" si="760"/>
        <v>156.521739130435</v>
      </c>
      <c r="P1924" s="153">
        <v>1</v>
      </c>
      <c r="Q1924" s="153">
        <v>1105</v>
      </c>
      <c r="R1924" s="153">
        <v>9</v>
      </c>
      <c r="S1924" s="153">
        <v>25</v>
      </c>
      <c r="T1924" s="153"/>
      <c r="U1924" s="209">
        <f t="shared" si="761"/>
        <v>1130</v>
      </c>
      <c r="V1924" s="153">
        <v>425</v>
      </c>
      <c r="W1924" s="153"/>
      <c r="X1924" s="153">
        <v>10</v>
      </c>
      <c r="Y1924" s="153"/>
      <c r="Z1924" s="153"/>
      <c r="AA1924" s="153"/>
      <c r="AB1924" s="153"/>
      <c r="AC1924" s="153"/>
      <c r="AD1924" s="153"/>
      <c r="AE1924" s="153"/>
      <c r="AF1924" s="153"/>
      <c r="AG1924" s="153"/>
      <c r="AH1924" s="153"/>
      <c r="AI1924" s="153"/>
      <c r="AJ1924" s="153"/>
      <c r="AK1924" s="153"/>
      <c r="AL1924" s="153"/>
      <c r="AM1924" s="153"/>
      <c r="AN1924" s="153"/>
      <c r="AO1924" s="153"/>
      <c r="AP1924" s="153">
        <v>20</v>
      </c>
      <c r="AQ1924" s="153"/>
      <c r="AR1924" s="153"/>
      <c r="AS1924" s="153"/>
      <c r="AT1924" s="153"/>
      <c r="AU1924" s="153"/>
      <c r="AV1924" s="153"/>
      <c r="AW1924" s="153"/>
      <c r="AX1924" s="153"/>
      <c r="AY1924" s="153"/>
      <c r="AZ1924" s="153">
        <v>25</v>
      </c>
      <c r="BA1924" s="153"/>
      <c r="BB1924" s="153"/>
      <c r="BC1924" s="153"/>
      <c r="BD1924" s="153"/>
      <c r="BE1924" s="153"/>
      <c r="BF1924" s="153"/>
      <c r="BG1924" s="223">
        <f t="shared" si="762"/>
        <v>480</v>
      </c>
      <c r="BH1924" s="224">
        <f t="shared" si="763"/>
        <v>8</v>
      </c>
      <c r="BI1924" s="225">
        <f t="shared" si="764"/>
        <v>7.08333333333333</v>
      </c>
      <c r="BJ1924" s="225">
        <f t="shared" si="772"/>
        <v>88.5416666666667</v>
      </c>
      <c r="BK1924" s="226">
        <f t="shared" si="765"/>
        <v>101.921568627451</v>
      </c>
      <c r="BL1924" s="226">
        <f t="shared" si="766"/>
        <v>96.9911504424779</v>
      </c>
      <c r="BM1924" s="226">
        <f t="shared" si="767"/>
        <v>87.5277777777778</v>
      </c>
      <c r="BN1924" s="237">
        <f t="shared" si="768"/>
        <v>0.333333333333333</v>
      </c>
      <c r="BO1924" s="237">
        <f t="shared" si="769"/>
        <v>1200</v>
      </c>
      <c r="BP1924" s="237">
        <f t="shared" si="770"/>
        <v>0.583333333333333</v>
      </c>
      <c r="BQ1924" s="238">
        <f t="shared" si="771"/>
        <v>91.3043478260869</v>
      </c>
      <c r="BR1924" s="140"/>
      <c r="BS1924" s="140"/>
      <c r="BT1924" s="140"/>
      <c r="BU1924" s="141"/>
      <c r="BV1924" s="140"/>
    </row>
    <row r="1925" s="129" customFormat="1" spans="1:74">
      <c r="A1925" s="170">
        <v>1979</v>
      </c>
      <c r="B1925" s="171">
        <v>46080</v>
      </c>
      <c r="C1925" s="153" t="s">
        <v>99</v>
      </c>
      <c r="D1925" s="130" t="str">
        <f t="shared" si="759"/>
        <v>IG</v>
      </c>
      <c r="E1925" s="172" t="s">
        <v>132</v>
      </c>
      <c r="F1925" s="172" t="s">
        <v>134</v>
      </c>
      <c r="G1925" s="173" t="s">
        <v>130</v>
      </c>
      <c r="H1925" s="173"/>
      <c r="I1925" s="173"/>
      <c r="J1925" s="105">
        <v>100299.14</v>
      </c>
      <c r="K1925" s="197" t="str">
        <f>VLOOKUP(J1925,'[3]Item List (3)'!A$1:B$110000,2,FALSE)</f>
        <v>IR. 9913 C</v>
      </c>
      <c r="L1925" s="105">
        <v>260205009</v>
      </c>
      <c r="M1925" s="198" t="str">
        <f>IF((LEFT(J1925))="2",$L$2,$J$2)</f>
        <v>IR</v>
      </c>
      <c r="N1925" s="153">
        <v>23</v>
      </c>
      <c r="O1925" s="199">
        <f t="shared" si="760"/>
        <v>156.521739130435</v>
      </c>
      <c r="P1925" s="153">
        <v>1</v>
      </c>
      <c r="Q1925" s="153">
        <v>1153</v>
      </c>
      <c r="R1925" s="153">
        <v>11</v>
      </c>
      <c r="S1925" s="153">
        <v>21</v>
      </c>
      <c r="T1925" s="153"/>
      <c r="U1925" s="209">
        <f t="shared" si="761"/>
        <v>1174</v>
      </c>
      <c r="V1925" s="153">
        <v>460</v>
      </c>
      <c r="W1925" s="153"/>
      <c r="X1925" s="153"/>
      <c r="Y1925" s="153"/>
      <c r="Z1925" s="153"/>
      <c r="AA1925" s="153"/>
      <c r="AB1925" s="153"/>
      <c r="AC1925" s="153"/>
      <c r="AD1925" s="153"/>
      <c r="AE1925" s="153"/>
      <c r="AF1925" s="153"/>
      <c r="AG1925" s="153"/>
      <c r="AH1925" s="153"/>
      <c r="AI1925" s="153"/>
      <c r="AJ1925" s="153"/>
      <c r="AK1925" s="153"/>
      <c r="AL1925" s="153"/>
      <c r="AM1925" s="153"/>
      <c r="AN1925" s="153"/>
      <c r="AO1925" s="153"/>
      <c r="AP1925" s="153">
        <v>20</v>
      </c>
      <c r="AQ1925" s="153"/>
      <c r="AR1925" s="153"/>
      <c r="AS1925" s="153"/>
      <c r="AT1925" s="153"/>
      <c r="AU1925" s="153"/>
      <c r="AV1925" s="153"/>
      <c r="AW1925" s="153"/>
      <c r="AX1925" s="153"/>
      <c r="AY1925" s="153"/>
      <c r="AZ1925" s="153"/>
      <c r="BA1925" s="153"/>
      <c r="BB1925" s="153"/>
      <c r="BC1925" s="153"/>
      <c r="BD1925" s="153"/>
      <c r="BE1925" s="153"/>
      <c r="BF1925" s="153"/>
      <c r="BG1925" s="223">
        <f t="shared" si="762"/>
        <v>480</v>
      </c>
      <c r="BH1925" s="224">
        <f t="shared" si="763"/>
        <v>8</v>
      </c>
      <c r="BI1925" s="225">
        <f t="shared" si="764"/>
        <v>7.66666666666667</v>
      </c>
      <c r="BJ1925" s="225">
        <f t="shared" si="772"/>
        <v>95.8333333333333</v>
      </c>
      <c r="BK1925" s="226">
        <f t="shared" si="765"/>
        <v>97.8333333333333</v>
      </c>
      <c r="BL1925" s="226">
        <f t="shared" si="766"/>
        <v>97.2742759795571</v>
      </c>
      <c r="BM1925" s="226">
        <f t="shared" si="767"/>
        <v>91.2013888888889</v>
      </c>
      <c r="BN1925" s="237">
        <f t="shared" si="768"/>
        <v>0.333333333333333</v>
      </c>
      <c r="BO1925" s="237">
        <f t="shared" si="769"/>
        <v>1200</v>
      </c>
      <c r="BP1925" s="237">
        <f t="shared" si="770"/>
        <v>0</v>
      </c>
      <c r="BQ1925" s="238">
        <f t="shared" si="771"/>
        <v>0</v>
      </c>
      <c r="BR1925" s="140"/>
      <c r="BS1925" s="140"/>
      <c r="BT1925" s="140"/>
      <c r="BU1925" s="141"/>
      <c r="BV1925" s="140"/>
    </row>
    <row r="1926" s="129" customFormat="1" spans="1:74">
      <c r="A1926" s="170">
        <v>1980</v>
      </c>
      <c r="B1926" s="171">
        <v>46080</v>
      </c>
      <c r="C1926" s="153" t="s">
        <v>97</v>
      </c>
      <c r="D1926" s="130" t="str">
        <f t="shared" si="759"/>
        <v>IG</v>
      </c>
      <c r="E1926" s="172" t="s">
        <v>133</v>
      </c>
      <c r="F1926" s="172" t="s">
        <v>229</v>
      </c>
      <c r="G1926" s="173" t="s">
        <v>183</v>
      </c>
      <c r="H1926" s="173"/>
      <c r="I1926" s="173"/>
      <c r="J1926" s="105">
        <v>104306.01</v>
      </c>
      <c r="K1926" s="197" t="str">
        <f>VLOOKUP(J1926,'[3]Item List (3)'!A$1:B$110000,2,FALSE)</f>
        <v>NA/RNA.IR 4906</v>
      </c>
      <c r="L1926" s="105">
        <v>251009001</v>
      </c>
      <c r="M1926" s="198" t="str">
        <f>IF((LEFT(J1926))="2",$L$2,$J$2)</f>
        <v>IR</v>
      </c>
      <c r="N1926" s="153">
        <v>45</v>
      </c>
      <c r="O1926" s="199">
        <f t="shared" si="760"/>
        <v>80</v>
      </c>
      <c r="P1926" s="153">
        <v>1</v>
      </c>
      <c r="Q1926" s="153">
        <v>426</v>
      </c>
      <c r="R1926" s="153"/>
      <c r="S1926" s="153"/>
      <c r="T1926" s="153"/>
      <c r="U1926" s="209">
        <f t="shared" si="761"/>
        <v>426</v>
      </c>
      <c r="V1926" s="153">
        <v>375</v>
      </c>
      <c r="W1926" s="153"/>
      <c r="X1926" s="153"/>
      <c r="Y1926" s="153"/>
      <c r="Z1926" s="153"/>
      <c r="AA1926" s="153"/>
      <c r="AB1926" s="153"/>
      <c r="AC1926" s="153"/>
      <c r="AD1926" s="153"/>
      <c r="AE1926" s="153"/>
      <c r="AF1926" s="153"/>
      <c r="AG1926" s="153"/>
      <c r="AH1926" s="153"/>
      <c r="AI1926" s="153"/>
      <c r="AJ1926" s="153"/>
      <c r="AK1926" s="153"/>
      <c r="AL1926" s="153"/>
      <c r="AM1926" s="153"/>
      <c r="AN1926" s="153"/>
      <c r="AO1926" s="153"/>
      <c r="AP1926" s="153">
        <v>20</v>
      </c>
      <c r="AQ1926" s="153"/>
      <c r="AR1926" s="153"/>
      <c r="AS1926" s="153"/>
      <c r="AT1926" s="153"/>
      <c r="AU1926" s="153"/>
      <c r="AV1926" s="153"/>
      <c r="AW1926" s="153"/>
      <c r="AX1926" s="153"/>
      <c r="AY1926" s="153"/>
      <c r="AZ1926" s="153">
        <v>25</v>
      </c>
      <c r="BA1926" s="153"/>
      <c r="BB1926" s="153"/>
      <c r="BC1926" s="153"/>
      <c r="BD1926" s="153"/>
      <c r="BE1926" s="153"/>
      <c r="BF1926" s="153"/>
      <c r="BG1926" s="223">
        <f t="shared" si="762"/>
        <v>420</v>
      </c>
      <c r="BH1926" s="224">
        <f t="shared" si="763"/>
        <v>7</v>
      </c>
      <c r="BI1926" s="225">
        <f t="shared" si="764"/>
        <v>6.25</v>
      </c>
      <c r="BJ1926" s="225">
        <f t="shared" si="772"/>
        <v>89.2857142857143</v>
      </c>
      <c r="BK1926" s="226">
        <f t="shared" si="765"/>
        <v>85.2</v>
      </c>
      <c r="BL1926" s="226">
        <f t="shared" si="766"/>
        <v>100</v>
      </c>
      <c r="BM1926" s="226">
        <f t="shared" si="767"/>
        <v>76.0714285714286</v>
      </c>
      <c r="BN1926" s="237">
        <f t="shared" si="768"/>
        <v>0.333333333333333</v>
      </c>
      <c r="BO1926" s="237">
        <f t="shared" si="769"/>
        <v>533.333333333333</v>
      </c>
      <c r="BP1926" s="237">
        <f t="shared" si="770"/>
        <v>0.416666666666667</v>
      </c>
      <c r="BQ1926" s="238">
        <f t="shared" si="771"/>
        <v>33.3333333333333</v>
      </c>
      <c r="BR1926" s="140"/>
      <c r="BS1926" s="140"/>
      <c r="BT1926" s="140"/>
      <c r="BU1926" s="141"/>
      <c r="BV1926" s="140"/>
    </row>
    <row r="1927" s="129" customFormat="1" spans="1:74">
      <c r="A1927" s="170">
        <v>1981</v>
      </c>
      <c r="B1927" s="171">
        <v>46080</v>
      </c>
      <c r="C1927" s="153" t="s">
        <v>97</v>
      </c>
      <c r="D1927" s="130" t="str">
        <f t="shared" si="759"/>
        <v>IG</v>
      </c>
      <c r="E1927" s="172" t="s">
        <v>133</v>
      </c>
      <c r="F1927" s="172" t="s">
        <v>106</v>
      </c>
      <c r="G1927" s="173" t="s">
        <v>183</v>
      </c>
      <c r="H1927" s="173"/>
      <c r="I1927" s="173"/>
      <c r="J1927" s="105">
        <v>104306.01</v>
      </c>
      <c r="K1927" s="197" t="str">
        <f>VLOOKUP(J1927,'[3]Item List (3)'!A$1:B$110000,2,FALSE)</f>
        <v>NA/RNA.IR 4906</v>
      </c>
      <c r="L1927" s="105">
        <v>251009001</v>
      </c>
      <c r="M1927" s="198" t="str">
        <f>IF((LEFT(J1927))="2",$L$2,$J$2)</f>
        <v>IR</v>
      </c>
      <c r="N1927" s="153">
        <v>35</v>
      </c>
      <c r="O1927" s="199">
        <f t="shared" si="760"/>
        <v>102.857142857143</v>
      </c>
      <c r="P1927" s="153">
        <v>1</v>
      </c>
      <c r="Q1927" s="153">
        <v>11</v>
      </c>
      <c r="R1927" s="153">
        <v>37</v>
      </c>
      <c r="S1927" s="153">
        <v>2</v>
      </c>
      <c r="T1927" s="153"/>
      <c r="U1927" s="209">
        <f t="shared" si="761"/>
        <v>13</v>
      </c>
      <c r="V1927" s="153">
        <v>60</v>
      </c>
      <c r="W1927" s="153"/>
      <c r="X1927" s="153"/>
      <c r="Y1927" s="153"/>
      <c r="Z1927" s="153"/>
      <c r="AA1927" s="153"/>
      <c r="AB1927" s="153"/>
      <c r="AC1927" s="153"/>
      <c r="AD1927" s="153"/>
      <c r="AE1927" s="153"/>
      <c r="AF1927" s="153"/>
      <c r="AG1927" s="153"/>
      <c r="AH1927" s="153"/>
      <c r="AI1927" s="153"/>
      <c r="AJ1927" s="153"/>
      <c r="AK1927" s="153"/>
      <c r="AL1927" s="153"/>
      <c r="AM1927" s="153"/>
      <c r="AN1927" s="153"/>
      <c r="AO1927" s="153"/>
      <c r="AP1927" s="153"/>
      <c r="AQ1927" s="153"/>
      <c r="AR1927" s="153"/>
      <c r="AS1927" s="153"/>
      <c r="AT1927" s="153"/>
      <c r="AU1927" s="153"/>
      <c r="AV1927" s="153"/>
      <c r="AW1927" s="153"/>
      <c r="AX1927" s="153"/>
      <c r="AY1927" s="153"/>
      <c r="AZ1927" s="153"/>
      <c r="BA1927" s="153"/>
      <c r="BB1927" s="153"/>
      <c r="BC1927" s="153"/>
      <c r="BD1927" s="153"/>
      <c r="BE1927" s="153"/>
      <c r="BF1927" s="153"/>
      <c r="BG1927" s="223">
        <f t="shared" si="762"/>
        <v>60</v>
      </c>
      <c r="BH1927" s="224">
        <f t="shared" si="763"/>
        <v>1</v>
      </c>
      <c r="BI1927" s="225">
        <f t="shared" si="764"/>
        <v>1</v>
      </c>
      <c r="BJ1927" s="225">
        <f t="shared" si="772"/>
        <v>100</v>
      </c>
      <c r="BK1927" s="226">
        <f t="shared" si="765"/>
        <v>12.6388888888889</v>
      </c>
      <c r="BL1927" s="226">
        <f t="shared" si="766"/>
        <v>-200</v>
      </c>
      <c r="BM1927" s="226">
        <f t="shared" si="767"/>
        <v>-25.2777777777778</v>
      </c>
      <c r="BN1927" s="237">
        <f t="shared" si="768"/>
        <v>0</v>
      </c>
      <c r="BO1927" s="237">
        <f t="shared" si="769"/>
        <v>102.857142857143</v>
      </c>
      <c r="BP1927" s="237">
        <f t="shared" si="770"/>
        <v>0</v>
      </c>
      <c r="BQ1927" s="238">
        <f t="shared" si="771"/>
        <v>0</v>
      </c>
      <c r="BR1927" s="140"/>
      <c r="BS1927" s="140"/>
      <c r="BT1927" s="140"/>
      <c r="BU1927" s="141"/>
      <c r="BV1927" s="140"/>
    </row>
    <row r="1928" s="129" customFormat="1" spans="1:74">
      <c r="A1928" s="170">
        <v>1982</v>
      </c>
      <c r="B1928" s="171">
        <v>46080</v>
      </c>
      <c r="C1928" s="153" t="s">
        <v>99</v>
      </c>
      <c r="D1928" s="130" t="str">
        <f t="shared" ref="D1928:D1991" si="773">LEFT(E1928,2)</f>
        <v>IG</v>
      </c>
      <c r="E1928" s="172" t="s">
        <v>133</v>
      </c>
      <c r="F1928" s="172" t="s">
        <v>229</v>
      </c>
      <c r="G1928" s="173" t="s">
        <v>136</v>
      </c>
      <c r="H1928" s="173"/>
      <c r="I1928" s="173"/>
      <c r="J1928" s="105">
        <v>104306.01</v>
      </c>
      <c r="K1928" s="197" t="str">
        <f>VLOOKUP(J1928,'[3]Item List (3)'!A$1:B$110000,2,FALSE)</f>
        <v>NA/RNA.IR 4906</v>
      </c>
      <c r="L1928" s="105">
        <v>251009001</v>
      </c>
      <c r="M1928" s="198" t="str">
        <f>IF((LEFT(J1928))="2",$L$2,$J$2)</f>
        <v>IR</v>
      </c>
      <c r="N1928" s="153">
        <v>35</v>
      </c>
      <c r="O1928" s="199">
        <f t="shared" si="760"/>
        <v>102.857142857143</v>
      </c>
      <c r="P1928" s="153">
        <v>1</v>
      </c>
      <c r="Q1928" s="153">
        <v>304</v>
      </c>
      <c r="R1928" s="153"/>
      <c r="S1928" s="153"/>
      <c r="T1928" s="153"/>
      <c r="U1928" s="209">
        <f t="shared" si="761"/>
        <v>304</v>
      </c>
      <c r="V1928" s="153">
        <v>240</v>
      </c>
      <c r="W1928" s="153"/>
      <c r="X1928" s="153"/>
      <c r="Y1928" s="153"/>
      <c r="Z1928" s="153"/>
      <c r="AA1928" s="153"/>
      <c r="AB1928" s="153"/>
      <c r="AC1928" s="153"/>
      <c r="AD1928" s="153"/>
      <c r="AE1928" s="153"/>
      <c r="AF1928" s="153"/>
      <c r="AG1928" s="153"/>
      <c r="AH1928" s="153"/>
      <c r="AI1928" s="153"/>
      <c r="AJ1928" s="153"/>
      <c r="AK1928" s="153"/>
      <c r="AL1928" s="153"/>
      <c r="AM1928" s="153"/>
      <c r="AN1928" s="153"/>
      <c r="AO1928" s="153"/>
      <c r="AP1928" s="153">
        <v>20</v>
      </c>
      <c r="AQ1928" s="153"/>
      <c r="AR1928" s="153"/>
      <c r="AS1928" s="153"/>
      <c r="AT1928" s="153"/>
      <c r="AU1928" s="153"/>
      <c r="AV1928" s="153"/>
      <c r="AW1928" s="153"/>
      <c r="AX1928" s="153"/>
      <c r="AY1928" s="153"/>
      <c r="AZ1928" s="153"/>
      <c r="BA1928" s="153"/>
      <c r="BB1928" s="153"/>
      <c r="BC1928" s="153">
        <v>90</v>
      </c>
      <c r="BD1928" s="153"/>
      <c r="BE1928" s="153"/>
      <c r="BF1928" s="153"/>
      <c r="BG1928" s="223">
        <f t="shared" si="762"/>
        <v>350</v>
      </c>
      <c r="BH1928" s="224">
        <f t="shared" si="763"/>
        <v>5.83333333333333</v>
      </c>
      <c r="BI1928" s="225">
        <f t="shared" si="764"/>
        <v>4</v>
      </c>
      <c r="BJ1928" s="225">
        <f t="shared" si="772"/>
        <v>68.5714285714286</v>
      </c>
      <c r="BK1928" s="226">
        <f t="shared" si="765"/>
        <v>73.8888888888889</v>
      </c>
      <c r="BL1928" s="226">
        <f t="shared" si="766"/>
        <v>100</v>
      </c>
      <c r="BM1928" s="226">
        <f t="shared" si="767"/>
        <v>50.6666666666667</v>
      </c>
      <c r="BN1928" s="237">
        <f t="shared" si="768"/>
        <v>0.333333333333333</v>
      </c>
      <c r="BO1928" s="237">
        <f t="shared" si="769"/>
        <v>565.714285714286</v>
      </c>
      <c r="BP1928" s="237">
        <f t="shared" si="770"/>
        <v>1.5</v>
      </c>
      <c r="BQ1928" s="238">
        <f t="shared" si="771"/>
        <v>154.285714285714</v>
      </c>
      <c r="BR1928" s="140"/>
      <c r="BS1928" s="140"/>
      <c r="BT1928" s="140"/>
      <c r="BU1928" s="141"/>
      <c r="BV1928" s="140"/>
    </row>
    <row r="1929" s="129" customFormat="1" spans="1:74">
      <c r="A1929" s="170">
        <v>1983</v>
      </c>
      <c r="B1929" s="171">
        <v>46080</v>
      </c>
      <c r="C1929" s="153" t="s">
        <v>99</v>
      </c>
      <c r="D1929" s="130" t="str">
        <f t="shared" si="773"/>
        <v>IG</v>
      </c>
      <c r="E1929" s="172" t="s">
        <v>133</v>
      </c>
      <c r="F1929" s="172" t="s">
        <v>134</v>
      </c>
      <c r="G1929" s="173" t="s">
        <v>136</v>
      </c>
      <c r="H1929" s="173"/>
      <c r="I1929" s="173"/>
      <c r="J1929" s="105">
        <v>104306.01</v>
      </c>
      <c r="K1929" s="197" t="str">
        <f>VLOOKUP(J1929,'[3]Item List (3)'!A$1:B$110000,2,FALSE)</f>
        <v>NA/RNA.IR 4906</v>
      </c>
      <c r="L1929" s="105">
        <v>251009001</v>
      </c>
      <c r="M1929" s="198" t="str">
        <f>IF((LEFT(J1929))="2",$L$2,$J$2)</f>
        <v>IR</v>
      </c>
      <c r="N1929" s="153">
        <v>40</v>
      </c>
      <c r="O1929" s="199">
        <f t="shared" si="760"/>
        <v>90</v>
      </c>
      <c r="P1929" s="153">
        <v>1</v>
      </c>
      <c r="Q1929" s="153">
        <v>159</v>
      </c>
      <c r="R1929" s="153">
        <v>10</v>
      </c>
      <c r="S1929" s="153">
        <v>2</v>
      </c>
      <c r="T1929" s="153"/>
      <c r="U1929" s="209">
        <f t="shared" si="761"/>
        <v>161</v>
      </c>
      <c r="V1929" s="153">
        <v>130</v>
      </c>
      <c r="W1929" s="153"/>
      <c r="X1929" s="153"/>
      <c r="Y1929" s="153"/>
      <c r="Z1929" s="153"/>
      <c r="AA1929" s="153"/>
      <c r="AB1929" s="153"/>
      <c r="AC1929" s="153"/>
      <c r="AD1929" s="153"/>
      <c r="AE1929" s="153"/>
      <c r="AF1929" s="153"/>
      <c r="AG1929" s="153"/>
      <c r="AH1929" s="153"/>
      <c r="AI1929" s="153"/>
      <c r="AJ1929" s="153"/>
      <c r="AK1929" s="153"/>
      <c r="AL1929" s="153"/>
      <c r="AM1929" s="153"/>
      <c r="AN1929" s="153"/>
      <c r="AO1929" s="153"/>
      <c r="AP1929" s="153"/>
      <c r="AQ1929" s="153"/>
      <c r="AR1929" s="153"/>
      <c r="AS1929" s="153"/>
      <c r="AT1929" s="153"/>
      <c r="AU1929" s="153"/>
      <c r="AV1929" s="153"/>
      <c r="AW1929" s="153"/>
      <c r="AX1929" s="153"/>
      <c r="AY1929" s="153"/>
      <c r="AZ1929" s="153"/>
      <c r="BA1929" s="153"/>
      <c r="BB1929" s="153"/>
      <c r="BC1929" s="153"/>
      <c r="BD1929" s="153"/>
      <c r="BE1929" s="153"/>
      <c r="BF1929" s="153"/>
      <c r="BG1929" s="223">
        <f t="shared" si="762"/>
        <v>130</v>
      </c>
      <c r="BH1929" s="224">
        <f t="shared" si="763"/>
        <v>2.16666666666667</v>
      </c>
      <c r="BI1929" s="225">
        <f t="shared" si="764"/>
        <v>2.16666666666667</v>
      </c>
      <c r="BJ1929" s="225">
        <f t="shared" si="772"/>
        <v>100</v>
      </c>
      <c r="BK1929" s="226">
        <f t="shared" si="765"/>
        <v>82.5641025641026</v>
      </c>
      <c r="BL1929" s="226">
        <f t="shared" si="766"/>
        <v>92.5465838509317</v>
      </c>
      <c r="BM1929" s="226">
        <f t="shared" si="767"/>
        <v>76.4102564102564</v>
      </c>
      <c r="BN1929" s="237">
        <f t="shared" si="768"/>
        <v>0</v>
      </c>
      <c r="BO1929" s="237">
        <f t="shared" si="769"/>
        <v>195</v>
      </c>
      <c r="BP1929" s="237">
        <f t="shared" si="770"/>
        <v>0</v>
      </c>
      <c r="BQ1929" s="238">
        <f t="shared" si="771"/>
        <v>0</v>
      </c>
      <c r="BR1929" s="140"/>
      <c r="BS1929" s="140"/>
      <c r="BT1929" s="140"/>
      <c r="BU1929" s="141"/>
      <c r="BV1929" s="140"/>
    </row>
    <row r="1930" s="129" customFormat="1" spans="1:74">
      <c r="A1930" s="170">
        <v>1984</v>
      </c>
      <c r="B1930" s="171">
        <v>46080</v>
      </c>
      <c r="C1930" s="153" t="s">
        <v>97</v>
      </c>
      <c r="D1930" s="130" t="str">
        <f t="shared" si="773"/>
        <v>IG</v>
      </c>
      <c r="E1930" s="172" t="s">
        <v>137</v>
      </c>
      <c r="F1930" s="172"/>
      <c r="G1930" s="173"/>
      <c r="H1930" s="173"/>
      <c r="I1930" s="173"/>
      <c r="J1930" s="105"/>
      <c r="K1930" s="197" t="e">
        <f>VLOOKUP(J1930,'[3]Item List (3)'!A$1:B$110000,2,FALSE)</f>
        <v>#N/A</v>
      </c>
      <c r="L1930" s="105"/>
      <c r="M1930" s="198" t="str">
        <f>IF((LEFT(J1930))="2",$L$2,$J$2)</f>
        <v>IR</v>
      </c>
      <c r="N1930" s="153"/>
      <c r="O1930" s="199" t="str">
        <f t="shared" si="760"/>
        <v/>
      </c>
      <c r="P1930" s="153"/>
      <c r="Q1930" s="153"/>
      <c r="R1930" s="153"/>
      <c r="S1930" s="153"/>
      <c r="T1930" s="153"/>
      <c r="U1930" s="209">
        <f t="shared" si="761"/>
        <v>0</v>
      </c>
      <c r="V1930" s="153"/>
      <c r="W1930" s="153"/>
      <c r="X1930" s="153"/>
      <c r="Y1930" s="153"/>
      <c r="Z1930" s="153"/>
      <c r="AA1930" s="153"/>
      <c r="AB1930" s="153"/>
      <c r="AC1930" s="153"/>
      <c r="AD1930" s="153"/>
      <c r="AE1930" s="153"/>
      <c r="AF1930" s="153"/>
      <c r="AG1930" s="153"/>
      <c r="AH1930" s="153"/>
      <c r="AI1930" s="153"/>
      <c r="AJ1930" s="153"/>
      <c r="AK1930" s="153"/>
      <c r="AL1930" s="153"/>
      <c r="AM1930" s="153"/>
      <c r="AN1930" s="153"/>
      <c r="AO1930" s="153"/>
      <c r="AP1930" s="153"/>
      <c r="AQ1930" s="153"/>
      <c r="AR1930" s="153">
        <v>480</v>
      </c>
      <c r="AS1930" s="153"/>
      <c r="AT1930" s="153"/>
      <c r="AU1930" s="153"/>
      <c r="AV1930" s="153"/>
      <c r="AW1930" s="153"/>
      <c r="AX1930" s="153"/>
      <c r="AY1930" s="153"/>
      <c r="AZ1930" s="153"/>
      <c r="BA1930" s="153"/>
      <c r="BB1930" s="153"/>
      <c r="BC1930" s="153"/>
      <c r="BD1930" s="153"/>
      <c r="BE1930" s="153"/>
      <c r="BF1930" s="153"/>
      <c r="BG1930" s="223">
        <f t="shared" si="762"/>
        <v>480</v>
      </c>
      <c r="BH1930" s="224">
        <f t="shared" si="763"/>
        <v>8</v>
      </c>
      <c r="BI1930" s="225">
        <f t="shared" si="764"/>
        <v>0</v>
      </c>
      <c r="BJ1930" s="225">
        <f t="shared" si="772"/>
        <v>0</v>
      </c>
      <c r="BK1930" s="226">
        <f t="shared" si="765"/>
        <v>0</v>
      </c>
      <c r="BL1930" s="226">
        <f t="shared" si="766"/>
        <v>0</v>
      </c>
      <c r="BM1930" s="226">
        <f t="shared" si="767"/>
        <v>0</v>
      </c>
      <c r="BN1930" s="237">
        <f t="shared" si="768"/>
        <v>0</v>
      </c>
      <c r="BO1930" s="237">
        <f t="shared" si="769"/>
        <v>0</v>
      </c>
      <c r="BP1930" s="237">
        <f t="shared" si="770"/>
        <v>8</v>
      </c>
      <c r="BQ1930" s="238">
        <f t="shared" si="771"/>
        <v>0</v>
      </c>
      <c r="BR1930" s="140"/>
      <c r="BS1930" s="140"/>
      <c r="BT1930" s="140"/>
      <c r="BU1930" s="141"/>
      <c r="BV1930" s="140"/>
    </row>
    <row r="1931" s="129" customFormat="1" spans="1:74">
      <c r="A1931" s="170">
        <v>1985</v>
      </c>
      <c r="B1931" s="171">
        <v>46080</v>
      </c>
      <c r="C1931" s="153" t="s">
        <v>99</v>
      </c>
      <c r="D1931" s="130" t="str">
        <f t="shared" si="773"/>
        <v>IG</v>
      </c>
      <c r="E1931" s="172" t="s">
        <v>137</v>
      </c>
      <c r="F1931" s="172"/>
      <c r="G1931" s="173"/>
      <c r="H1931" s="173"/>
      <c r="I1931" s="173"/>
      <c r="J1931" s="105"/>
      <c r="K1931" s="197" t="e">
        <f>VLOOKUP(J1931,'[3]Item List (3)'!A$1:B$110000,2,FALSE)</f>
        <v>#N/A</v>
      </c>
      <c r="L1931" s="105"/>
      <c r="M1931" s="198" t="str">
        <f>IF((LEFT(J1931))="2",$L$2,$J$2)</f>
        <v>IR</v>
      </c>
      <c r="N1931" s="153"/>
      <c r="O1931" s="199" t="str">
        <f t="shared" si="760"/>
        <v/>
      </c>
      <c r="P1931" s="153"/>
      <c r="Q1931" s="153"/>
      <c r="R1931" s="153"/>
      <c r="S1931" s="153"/>
      <c r="T1931" s="153"/>
      <c r="U1931" s="209">
        <f t="shared" si="761"/>
        <v>0</v>
      </c>
      <c r="V1931" s="153"/>
      <c r="W1931" s="153"/>
      <c r="X1931" s="153"/>
      <c r="Y1931" s="153"/>
      <c r="Z1931" s="153"/>
      <c r="AA1931" s="153"/>
      <c r="AB1931" s="153"/>
      <c r="AC1931" s="153"/>
      <c r="AD1931" s="153"/>
      <c r="AE1931" s="153"/>
      <c r="AF1931" s="153"/>
      <c r="AG1931" s="153"/>
      <c r="AH1931" s="153"/>
      <c r="AI1931" s="153"/>
      <c r="AJ1931" s="153"/>
      <c r="AK1931" s="153"/>
      <c r="AL1931" s="153"/>
      <c r="AM1931" s="153"/>
      <c r="AN1931" s="153"/>
      <c r="AO1931" s="153"/>
      <c r="AP1931" s="153"/>
      <c r="AQ1931" s="153"/>
      <c r="AR1931" s="153">
        <v>480</v>
      </c>
      <c r="AS1931" s="153"/>
      <c r="AT1931" s="153"/>
      <c r="AU1931" s="153"/>
      <c r="AV1931" s="153"/>
      <c r="AW1931" s="153"/>
      <c r="AX1931" s="153"/>
      <c r="AY1931" s="153"/>
      <c r="AZ1931" s="153"/>
      <c r="BA1931" s="153"/>
      <c r="BB1931" s="153"/>
      <c r="BC1931" s="153"/>
      <c r="BD1931" s="153"/>
      <c r="BE1931" s="153"/>
      <c r="BF1931" s="153"/>
      <c r="BG1931" s="223">
        <f t="shared" si="762"/>
        <v>480</v>
      </c>
      <c r="BH1931" s="224">
        <f t="shared" si="763"/>
        <v>8</v>
      </c>
      <c r="BI1931" s="225">
        <f t="shared" si="764"/>
        <v>0</v>
      </c>
      <c r="BJ1931" s="225">
        <f t="shared" si="772"/>
        <v>0</v>
      </c>
      <c r="BK1931" s="226">
        <f t="shared" si="765"/>
        <v>0</v>
      </c>
      <c r="BL1931" s="226">
        <f t="shared" si="766"/>
        <v>0</v>
      </c>
      <c r="BM1931" s="226">
        <f t="shared" si="767"/>
        <v>0</v>
      </c>
      <c r="BN1931" s="237">
        <f t="shared" si="768"/>
        <v>0</v>
      </c>
      <c r="BO1931" s="237">
        <f t="shared" si="769"/>
        <v>0</v>
      </c>
      <c r="BP1931" s="237">
        <f t="shared" si="770"/>
        <v>8</v>
      </c>
      <c r="BQ1931" s="238">
        <f t="shared" si="771"/>
        <v>0</v>
      </c>
      <c r="BR1931" s="140"/>
      <c r="BS1931" s="140"/>
      <c r="BT1931" s="140"/>
      <c r="BU1931" s="141"/>
      <c r="BV1931" s="140"/>
    </row>
    <row r="1932" s="129" customFormat="1" spans="1:74">
      <c r="A1932" s="170">
        <v>1986</v>
      </c>
      <c r="B1932" s="171">
        <v>46080</v>
      </c>
      <c r="C1932" s="153" t="s">
        <v>97</v>
      </c>
      <c r="D1932" s="130" t="str">
        <f t="shared" si="773"/>
        <v>IG</v>
      </c>
      <c r="E1932" s="172" t="s">
        <v>138</v>
      </c>
      <c r="F1932" s="172" t="s">
        <v>134</v>
      </c>
      <c r="G1932" s="173" t="s">
        <v>143</v>
      </c>
      <c r="H1932" s="173"/>
      <c r="I1932" s="173"/>
      <c r="J1932" s="105">
        <v>208895.01</v>
      </c>
      <c r="K1932" s="197" t="str">
        <f>VLOOKUP(J1932,'[3]Item List (3)'!A$1:B$110000,2,FALSE)</f>
        <v>NK.OR 38/20</v>
      </c>
      <c r="L1932" s="105">
        <v>260203002</v>
      </c>
      <c r="M1932" s="198" t="str">
        <f>IF((LEFT(J1932))="2",$L$2,$J$2)</f>
        <v>OR</v>
      </c>
      <c r="N1932" s="153">
        <v>45</v>
      </c>
      <c r="O1932" s="199">
        <f t="shared" ref="O1932:O1991" si="774">IFERROR(3600/N1932,"")</f>
        <v>80</v>
      </c>
      <c r="P1932" s="153">
        <v>1</v>
      </c>
      <c r="Q1932" s="153">
        <v>411</v>
      </c>
      <c r="R1932" s="153">
        <v>22</v>
      </c>
      <c r="S1932" s="153">
        <v>1</v>
      </c>
      <c r="T1932" s="153"/>
      <c r="U1932" s="209">
        <f t="shared" ref="U1932:U1991" si="775">Q1932+S1932+T1932</f>
        <v>412</v>
      </c>
      <c r="V1932" s="153">
        <v>400</v>
      </c>
      <c r="W1932" s="153"/>
      <c r="X1932" s="153"/>
      <c r="Y1932" s="153"/>
      <c r="Z1932" s="153">
        <v>10</v>
      </c>
      <c r="AA1932" s="153"/>
      <c r="AB1932" s="153"/>
      <c r="AC1932" s="153"/>
      <c r="AD1932" s="153"/>
      <c r="AE1932" s="153">
        <v>5</v>
      </c>
      <c r="AF1932" s="153"/>
      <c r="AG1932" s="153"/>
      <c r="AH1932" s="153"/>
      <c r="AI1932" s="153"/>
      <c r="AJ1932" s="153">
        <v>20</v>
      </c>
      <c r="AK1932" s="153"/>
      <c r="AL1932" s="153"/>
      <c r="AM1932" s="153"/>
      <c r="AN1932" s="153"/>
      <c r="AO1932" s="153"/>
      <c r="AP1932" s="153">
        <v>20</v>
      </c>
      <c r="AQ1932" s="153"/>
      <c r="AR1932" s="153"/>
      <c r="AS1932" s="153"/>
      <c r="AT1932" s="153"/>
      <c r="AU1932" s="153"/>
      <c r="AV1932" s="153"/>
      <c r="AW1932" s="153"/>
      <c r="AX1932" s="153"/>
      <c r="AY1932" s="153"/>
      <c r="AZ1932" s="153">
        <v>25</v>
      </c>
      <c r="BA1932" s="153"/>
      <c r="BB1932" s="153"/>
      <c r="BC1932" s="153"/>
      <c r="BD1932" s="153"/>
      <c r="BE1932" s="153"/>
      <c r="BF1932" s="153"/>
      <c r="BG1932" s="223">
        <f t="shared" ref="BG1932:BG1991" si="776">SUM(V1932:BF1932)</f>
        <v>480</v>
      </c>
      <c r="BH1932" s="224">
        <f t="shared" ref="BH1932:BH1991" si="777">BG1932/60</f>
        <v>8</v>
      </c>
      <c r="BI1932" s="225">
        <f t="shared" ref="BI1932:BI1991" si="778">IFERROR(BH1932-SUM(W1932:BF1932)/60,0)</f>
        <v>6.66666666666667</v>
      </c>
      <c r="BJ1932" s="225">
        <f t="shared" si="772"/>
        <v>83.3333333333333</v>
      </c>
      <c r="BK1932" s="226">
        <f t="shared" ref="BK1932:BK1991" si="779">IFERROR(((U1932*N1932)/(BI1932*3600)*100),0)</f>
        <v>77.25</v>
      </c>
      <c r="BL1932" s="226">
        <f t="shared" ref="BL1932:BL1991" si="780">IFERROR(((U1932-(R1932+S1932+T1932))/U1932*100),0)</f>
        <v>94.4174757281553</v>
      </c>
      <c r="BM1932" s="226">
        <f t="shared" ref="BM1932:BM1991" si="781">IFERROR((((BJ1932*BK1932*BL1932)/1000000)*100),0)</f>
        <v>60.78125</v>
      </c>
      <c r="BN1932" s="237">
        <f t="shared" si="768"/>
        <v>0.333333333333333</v>
      </c>
      <c r="BO1932" s="237">
        <f t="shared" si="769"/>
        <v>613.333333333333</v>
      </c>
      <c r="BP1932" s="237">
        <f t="shared" si="770"/>
        <v>1</v>
      </c>
      <c r="BQ1932" s="238">
        <f t="shared" si="771"/>
        <v>80</v>
      </c>
      <c r="BR1932" s="140"/>
      <c r="BS1932" s="140"/>
      <c r="BT1932" s="140"/>
      <c r="BU1932" s="141"/>
      <c r="BV1932" s="140"/>
    </row>
    <row r="1933" s="129" customFormat="1" spans="1:74">
      <c r="A1933" s="170">
        <v>1987</v>
      </c>
      <c r="B1933" s="171">
        <v>46080</v>
      </c>
      <c r="C1933" s="153" t="s">
        <v>99</v>
      </c>
      <c r="D1933" s="130" t="str">
        <f t="shared" si="773"/>
        <v>IG</v>
      </c>
      <c r="E1933" s="172" t="s">
        <v>138</v>
      </c>
      <c r="F1933" s="172" t="s">
        <v>134</v>
      </c>
      <c r="G1933" s="173" t="s">
        <v>185</v>
      </c>
      <c r="H1933" s="173" t="s">
        <v>142</v>
      </c>
      <c r="I1933" s="173" t="s">
        <v>141</v>
      </c>
      <c r="J1933" s="105">
        <v>208895.01</v>
      </c>
      <c r="K1933" s="197" t="str">
        <f>VLOOKUP(J1933,'[3]Item List (3)'!A$1:B$110000,2,FALSE)</f>
        <v>NK.OR 38/20</v>
      </c>
      <c r="L1933" s="105">
        <v>260203002</v>
      </c>
      <c r="M1933" s="198" t="str">
        <f>IF((LEFT(J1933))="2",$L$2,$J$2)</f>
        <v>OR</v>
      </c>
      <c r="N1933" s="153">
        <v>45</v>
      </c>
      <c r="O1933" s="199">
        <f t="shared" si="774"/>
        <v>80</v>
      </c>
      <c r="P1933" s="153">
        <v>1</v>
      </c>
      <c r="Q1933" s="153">
        <v>443</v>
      </c>
      <c r="R1933" s="153">
        <v>15</v>
      </c>
      <c r="S1933" s="153">
        <v>5</v>
      </c>
      <c r="T1933" s="153">
        <v>2</v>
      </c>
      <c r="U1933" s="209">
        <f t="shared" si="775"/>
        <v>450</v>
      </c>
      <c r="V1933" s="153">
        <v>420</v>
      </c>
      <c r="W1933" s="153"/>
      <c r="X1933" s="153"/>
      <c r="Y1933" s="153"/>
      <c r="Z1933" s="153"/>
      <c r="AA1933" s="153"/>
      <c r="AB1933" s="153"/>
      <c r="AC1933" s="153"/>
      <c r="AD1933" s="153"/>
      <c r="AE1933" s="153"/>
      <c r="AF1933" s="153"/>
      <c r="AG1933" s="153"/>
      <c r="AH1933" s="153"/>
      <c r="AI1933" s="153"/>
      <c r="AJ1933" s="153">
        <v>30</v>
      </c>
      <c r="AK1933" s="153"/>
      <c r="AL1933" s="153"/>
      <c r="AM1933" s="153"/>
      <c r="AN1933" s="153"/>
      <c r="AO1933" s="153"/>
      <c r="AP1933" s="153">
        <v>30</v>
      </c>
      <c r="AQ1933" s="153"/>
      <c r="AR1933" s="153"/>
      <c r="AS1933" s="153"/>
      <c r="AT1933" s="153"/>
      <c r="AU1933" s="153"/>
      <c r="AV1933" s="153"/>
      <c r="AW1933" s="153"/>
      <c r="AX1933" s="153"/>
      <c r="AY1933" s="153"/>
      <c r="AZ1933" s="153"/>
      <c r="BA1933" s="153"/>
      <c r="BB1933" s="153"/>
      <c r="BC1933" s="153"/>
      <c r="BD1933" s="153"/>
      <c r="BE1933" s="153"/>
      <c r="BF1933" s="153"/>
      <c r="BG1933" s="223">
        <f t="shared" si="776"/>
        <v>480</v>
      </c>
      <c r="BH1933" s="224">
        <f t="shared" si="777"/>
        <v>8</v>
      </c>
      <c r="BI1933" s="225">
        <f t="shared" si="778"/>
        <v>7</v>
      </c>
      <c r="BJ1933" s="225">
        <f t="shared" si="772"/>
        <v>87.5</v>
      </c>
      <c r="BK1933" s="226">
        <f t="shared" si="779"/>
        <v>80.3571428571429</v>
      </c>
      <c r="BL1933" s="226">
        <f t="shared" si="780"/>
        <v>95.1111111111111</v>
      </c>
      <c r="BM1933" s="226">
        <f t="shared" si="781"/>
        <v>66.875</v>
      </c>
      <c r="BN1933" s="237">
        <f t="shared" si="768"/>
        <v>0.5</v>
      </c>
      <c r="BO1933" s="237">
        <f t="shared" si="769"/>
        <v>600</v>
      </c>
      <c r="BP1933" s="237">
        <f t="shared" si="770"/>
        <v>0.5</v>
      </c>
      <c r="BQ1933" s="238">
        <f t="shared" si="771"/>
        <v>40</v>
      </c>
      <c r="BR1933" s="140"/>
      <c r="BS1933" s="140"/>
      <c r="BT1933" s="140"/>
      <c r="BU1933" s="141"/>
      <c r="BV1933" s="140"/>
    </row>
    <row r="1934" s="129" customFormat="1" spans="1:74">
      <c r="A1934" s="170">
        <v>1988</v>
      </c>
      <c r="B1934" s="171">
        <v>46080</v>
      </c>
      <c r="C1934" s="153" t="s">
        <v>97</v>
      </c>
      <c r="D1934" s="130" t="str">
        <f t="shared" si="773"/>
        <v>IG</v>
      </c>
      <c r="E1934" s="172" t="s">
        <v>139</v>
      </c>
      <c r="F1934" s="172" t="s">
        <v>134</v>
      </c>
      <c r="G1934" s="173" t="s">
        <v>185</v>
      </c>
      <c r="H1934" s="173"/>
      <c r="I1934" s="173"/>
      <c r="J1934" s="105">
        <v>204001</v>
      </c>
      <c r="K1934" s="197" t="str">
        <f>VLOOKUP(J1934,'[3]Item List (3)'!A$1:B$110000,2,FALSE)</f>
        <v>TR.OR 506430 </v>
      </c>
      <c r="L1934" s="105"/>
      <c r="M1934" s="198" t="str">
        <f>IF((LEFT(J1934))="2",$L$2,$J$2)</f>
        <v>OR</v>
      </c>
      <c r="N1934" s="153">
        <v>45</v>
      </c>
      <c r="O1934" s="199">
        <f t="shared" si="774"/>
        <v>80</v>
      </c>
      <c r="P1934" s="153">
        <v>1</v>
      </c>
      <c r="Q1934" s="153">
        <v>43</v>
      </c>
      <c r="R1934" s="153">
        <v>17</v>
      </c>
      <c r="S1934" s="153">
        <v>3</v>
      </c>
      <c r="T1934" s="153"/>
      <c r="U1934" s="209">
        <f t="shared" si="775"/>
        <v>46</v>
      </c>
      <c r="V1934" s="153">
        <v>60</v>
      </c>
      <c r="W1934" s="153">
        <v>150</v>
      </c>
      <c r="X1934" s="153"/>
      <c r="Y1934" s="153">
        <v>245</v>
      </c>
      <c r="Z1934" s="153"/>
      <c r="AA1934" s="153"/>
      <c r="AB1934" s="153"/>
      <c r="AC1934" s="153"/>
      <c r="AD1934" s="153"/>
      <c r="AE1934" s="153"/>
      <c r="AF1934" s="153"/>
      <c r="AG1934" s="153"/>
      <c r="AH1934" s="153"/>
      <c r="AI1934" s="153"/>
      <c r="AJ1934" s="153"/>
      <c r="AK1934" s="153"/>
      <c r="AL1934" s="153"/>
      <c r="AM1934" s="153"/>
      <c r="AN1934" s="153"/>
      <c r="AO1934" s="153"/>
      <c r="AP1934" s="153"/>
      <c r="AQ1934" s="153"/>
      <c r="AR1934" s="153"/>
      <c r="AS1934" s="153"/>
      <c r="AT1934" s="153"/>
      <c r="AU1934" s="153"/>
      <c r="AV1934" s="153"/>
      <c r="AW1934" s="153"/>
      <c r="AX1934" s="153"/>
      <c r="AY1934" s="153"/>
      <c r="AZ1934" s="153">
        <v>25</v>
      </c>
      <c r="BA1934" s="153"/>
      <c r="BB1934" s="153"/>
      <c r="BC1934" s="153"/>
      <c r="BD1934" s="153"/>
      <c r="BE1934" s="153"/>
      <c r="BF1934" s="153"/>
      <c r="BG1934" s="223">
        <f t="shared" si="776"/>
        <v>480</v>
      </c>
      <c r="BH1934" s="224">
        <f t="shared" si="777"/>
        <v>8</v>
      </c>
      <c r="BI1934" s="225">
        <f t="shared" si="778"/>
        <v>1</v>
      </c>
      <c r="BJ1934" s="225">
        <f t="shared" si="772"/>
        <v>12.5</v>
      </c>
      <c r="BK1934" s="226">
        <f t="shared" si="779"/>
        <v>57.5</v>
      </c>
      <c r="BL1934" s="226">
        <f t="shared" si="780"/>
        <v>56.5217391304348</v>
      </c>
      <c r="BM1934" s="226">
        <f t="shared" si="781"/>
        <v>4.0625</v>
      </c>
      <c r="BN1934" s="237">
        <f t="shared" si="768"/>
        <v>2.5</v>
      </c>
      <c r="BO1934" s="237">
        <f t="shared" si="769"/>
        <v>440</v>
      </c>
      <c r="BP1934" s="237">
        <f t="shared" si="770"/>
        <v>4.5</v>
      </c>
      <c r="BQ1934" s="238">
        <f t="shared" si="771"/>
        <v>360</v>
      </c>
      <c r="BR1934" s="140"/>
      <c r="BS1934" s="140"/>
      <c r="BT1934" s="140"/>
      <c r="BU1934" s="141"/>
      <c r="BV1934" s="140"/>
    </row>
    <row r="1935" s="129" customFormat="1" spans="1:74">
      <c r="A1935" s="170">
        <v>1989</v>
      </c>
      <c r="B1935" s="171">
        <v>46080</v>
      </c>
      <c r="C1935" s="153" t="s">
        <v>99</v>
      </c>
      <c r="D1935" s="130" t="str">
        <f t="shared" si="773"/>
        <v>IG</v>
      </c>
      <c r="E1935" s="172" t="s">
        <v>139</v>
      </c>
      <c r="F1935" s="172" t="s">
        <v>134</v>
      </c>
      <c r="G1935" s="173" t="s">
        <v>123</v>
      </c>
      <c r="H1935" s="173"/>
      <c r="I1935" s="173"/>
      <c r="J1935" s="105">
        <v>204001</v>
      </c>
      <c r="K1935" s="197" t="str">
        <f>VLOOKUP(J1935,'[3]Item List (3)'!A$1:B$110000,2,FALSE)</f>
        <v>TR.OR 506430 </v>
      </c>
      <c r="L1935" s="105">
        <v>260110015</v>
      </c>
      <c r="M1935" s="198" t="str">
        <f>IF((LEFT(J1935))="2",$L$2,$J$2)</f>
        <v>OR</v>
      </c>
      <c r="N1935" s="153">
        <v>45</v>
      </c>
      <c r="O1935" s="199">
        <f t="shared" si="774"/>
        <v>80</v>
      </c>
      <c r="P1935" s="153">
        <v>1</v>
      </c>
      <c r="Q1935" s="153">
        <v>238</v>
      </c>
      <c r="R1935" s="153">
        <v>46</v>
      </c>
      <c r="S1935" s="153">
        <v>7</v>
      </c>
      <c r="T1935" s="153"/>
      <c r="U1935" s="209">
        <f t="shared" si="775"/>
        <v>245</v>
      </c>
      <c r="V1935" s="153">
        <v>260</v>
      </c>
      <c r="W1935" s="153"/>
      <c r="X1935" s="153"/>
      <c r="Y1935" s="153">
        <v>180</v>
      </c>
      <c r="Z1935" s="153"/>
      <c r="AA1935" s="153"/>
      <c r="AB1935" s="153"/>
      <c r="AC1935" s="153"/>
      <c r="AD1935" s="153"/>
      <c r="AE1935" s="153"/>
      <c r="AF1935" s="153"/>
      <c r="AG1935" s="153"/>
      <c r="AH1935" s="153"/>
      <c r="AI1935" s="153"/>
      <c r="AJ1935" s="153">
        <v>20</v>
      </c>
      <c r="AK1935" s="153"/>
      <c r="AL1935" s="153"/>
      <c r="AM1935" s="153"/>
      <c r="AN1935" s="153"/>
      <c r="AO1935" s="153"/>
      <c r="AP1935" s="153">
        <v>20</v>
      </c>
      <c r="AQ1935" s="153"/>
      <c r="AR1935" s="153"/>
      <c r="AS1935" s="153"/>
      <c r="AT1935" s="153"/>
      <c r="AU1935" s="153"/>
      <c r="AV1935" s="153"/>
      <c r="AW1935" s="153"/>
      <c r="AX1935" s="153"/>
      <c r="AY1935" s="153"/>
      <c r="AZ1935" s="153"/>
      <c r="BA1935" s="153"/>
      <c r="BB1935" s="153"/>
      <c r="BC1935" s="153"/>
      <c r="BD1935" s="153"/>
      <c r="BE1935" s="153"/>
      <c r="BF1935" s="153"/>
      <c r="BG1935" s="223">
        <f t="shared" si="776"/>
        <v>480</v>
      </c>
      <c r="BH1935" s="224">
        <f t="shared" si="777"/>
        <v>8</v>
      </c>
      <c r="BI1935" s="225">
        <f t="shared" si="778"/>
        <v>4.33333333333333</v>
      </c>
      <c r="BJ1935" s="225">
        <f t="shared" si="772"/>
        <v>54.1666666666667</v>
      </c>
      <c r="BK1935" s="226">
        <f t="shared" si="779"/>
        <v>70.6730769230769</v>
      </c>
      <c r="BL1935" s="226">
        <f t="shared" si="780"/>
        <v>78.3673469387755</v>
      </c>
      <c r="BM1935" s="226">
        <f t="shared" si="781"/>
        <v>30</v>
      </c>
      <c r="BN1935" s="237">
        <f t="shared" ref="BN1935:BN1998" si="782">(W1935+AP1935+BE1935+BF1935)/60</f>
        <v>0.333333333333333</v>
      </c>
      <c r="BO1935" s="237">
        <f t="shared" ref="BO1935:BO1998" si="783">IFERROR(((BH1935-BN1935)*3600)/N1935,0)</f>
        <v>613.333333333333</v>
      </c>
      <c r="BP1935" s="237">
        <f t="shared" ref="BP1935:BP1998" si="784">IFERROR(SUM(W1935:BF1935)/60-BN1935,0)</f>
        <v>3.33333333333333</v>
      </c>
      <c r="BQ1935" s="238">
        <f t="shared" ref="BQ1935:BQ1998" si="785">IFERROR(BP1935*3600/N1935,0)</f>
        <v>266.666666666667</v>
      </c>
      <c r="BR1935" s="140"/>
      <c r="BS1935" s="140"/>
      <c r="BT1935" s="140"/>
      <c r="BU1935" s="141"/>
      <c r="BV1935" s="140"/>
    </row>
    <row r="1936" s="129" customFormat="1" spans="1:74">
      <c r="A1936" s="170">
        <v>1990</v>
      </c>
      <c r="B1936" s="171">
        <v>46080</v>
      </c>
      <c r="C1936" s="153" t="s">
        <v>97</v>
      </c>
      <c r="D1936" s="130" t="str">
        <f t="shared" si="773"/>
        <v>IG</v>
      </c>
      <c r="E1936" s="172" t="s">
        <v>144</v>
      </c>
      <c r="F1936" s="172" t="s">
        <v>134</v>
      </c>
      <c r="G1936" s="173" t="s">
        <v>145</v>
      </c>
      <c r="H1936" s="173"/>
      <c r="I1936" s="173"/>
      <c r="J1936" s="105">
        <v>208293</v>
      </c>
      <c r="K1936" s="197" t="str">
        <f>VLOOKUP(J1936,'[3]Item List (3)'!A$1:B$110000,2,FALSE)</f>
        <v>OR.210 YY2</v>
      </c>
      <c r="L1936" s="105">
        <v>251204002</v>
      </c>
      <c r="M1936" s="198" t="str">
        <f>IF((LEFT(J1936))="2",$L$2,$J$2)</f>
        <v>OR</v>
      </c>
      <c r="N1936" s="153">
        <v>20</v>
      </c>
      <c r="O1936" s="199">
        <f t="shared" si="774"/>
        <v>180</v>
      </c>
      <c r="P1936" s="153">
        <v>1</v>
      </c>
      <c r="Q1936" s="153">
        <v>1041</v>
      </c>
      <c r="R1936" s="153">
        <v>12</v>
      </c>
      <c r="S1936" s="153">
        <v>1</v>
      </c>
      <c r="T1936" s="153"/>
      <c r="U1936" s="209">
        <f t="shared" si="775"/>
        <v>1042</v>
      </c>
      <c r="V1936" s="153">
        <v>385</v>
      </c>
      <c r="W1936" s="153"/>
      <c r="X1936" s="153">
        <v>30</v>
      </c>
      <c r="Y1936" s="153"/>
      <c r="Z1936" s="153"/>
      <c r="AA1936" s="153"/>
      <c r="AB1936" s="153"/>
      <c r="AC1936" s="153"/>
      <c r="AD1936" s="153"/>
      <c r="AE1936" s="153"/>
      <c r="AF1936" s="153"/>
      <c r="AG1936" s="153"/>
      <c r="AH1936" s="153"/>
      <c r="AI1936" s="153"/>
      <c r="AJ1936" s="153"/>
      <c r="AK1936" s="153"/>
      <c r="AL1936" s="153"/>
      <c r="AM1936" s="153"/>
      <c r="AN1936" s="153"/>
      <c r="AO1936" s="153"/>
      <c r="AP1936" s="153">
        <v>40</v>
      </c>
      <c r="AQ1936" s="153"/>
      <c r="AR1936" s="153"/>
      <c r="AS1936" s="153"/>
      <c r="AT1936" s="153"/>
      <c r="AU1936" s="153"/>
      <c r="AV1936" s="153"/>
      <c r="AW1936" s="153"/>
      <c r="AX1936" s="153"/>
      <c r="AY1936" s="153"/>
      <c r="AZ1936" s="153">
        <v>25</v>
      </c>
      <c r="BA1936" s="153"/>
      <c r="BB1936" s="153"/>
      <c r="BC1936" s="153"/>
      <c r="BD1936" s="153"/>
      <c r="BE1936" s="153"/>
      <c r="BF1936" s="153"/>
      <c r="BG1936" s="223">
        <f t="shared" si="776"/>
        <v>480</v>
      </c>
      <c r="BH1936" s="224">
        <f t="shared" si="777"/>
        <v>8</v>
      </c>
      <c r="BI1936" s="225">
        <f t="shared" si="778"/>
        <v>6.41666666666667</v>
      </c>
      <c r="BJ1936" s="225">
        <f t="shared" si="772"/>
        <v>80.2083333333333</v>
      </c>
      <c r="BK1936" s="226">
        <f t="shared" si="779"/>
        <v>90.2164502164502</v>
      </c>
      <c r="BL1936" s="226">
        <f t="shared" si="780"/>
        <v>98.7523992322457</v>
      </c>
      <c r="BM1936" s="226">
        <f t="shared" si="781"/>
        <v>71.4583333333333</v>
      </c>
      <c r="BN1936" s="237">
        <f t="shared" si="782"/>
        <v>0.666666666666667</v>
      </c>
      <c r="BO1936" s="237">
        <f t="shared" si="783"/>
        <v>1320</v>
      </c>
      <c r="BP1936" s="237">
        <f t="shared" si="784"/>
        <v>0.916666666666667</v>
      </c>
      <c r="BQ1936" s="238">
        <f t="shared" si="785"/>
        <v>165</v>
      </c>
      <c r="BR1936" s="140"/>
      <c r="BS1936" s="140"/>
      <c r="BT1936" s="140"/>
      <c r="BU1936" s="141"/>
      <c r="BV1936" s="140"/>
    </row>
    <row r="1937" s="129" customFormat="1" spans="1:74">
      <c r="A1937" s="170">
        <v>1991</v>
      </c>
      <c r="B1937" s="171">
        <v>46080</v>
      </c>
      <c r="C1937" s="153" t="s">
        <v>99</v>
      </c>
      <c r="D1937" s="130" t="str">
        <f t="shared" si="773"/>
        <v>IG</v>
      </c>
      <c r="E1937" s="172" t="s">
        <v>144</v>
      </c>
      <c r="F1937" s="172" t="s">
        <v>134</v>
      </c>
      <c r="G1937" s="173" t="s">
        <v>147</v>
      </c>
      <c r="H1937" s="173"/>
      <c r="I1937" s="173"/>
      <c r="J1937" s="105">
        <v>208293</v>
      </c>
      <c r="K1937" s="197" t="str">
        <f>VLOOKUP(J1937,'[3]Item List (3)'!A$1:B$110000,2,FALSE)</f>
        <v>OR.210 YY2</v>
      </c>
      <c r="L1937" s="105">
        <v>251204002</v>
      </c>
      <c r="M1937" s="198" t="str">
        <f>IF((LEFT(J1937))="2",$L$2,$J$2)</f>
        <v>OR</v>
      </c>
      <c r="N1937" s="153">
        <v>20</v>
      </c>
      <c r="O1937" s="199">
        <f t="shared" si="774"/>
        <v>180</v>
      </c>
      <c r="P1937" s="153">
        <v>1</v>
      </c>
      <c r="Q1937" s="153">
        <v>1254</v>
      </c>
      <c r="R1937" s="153">
        <v>6</v>
      </c>
      <c r="S1937" s="153"/>
      <c r="T1937" s="153"/>
      <c r="U1937" s="209">
        <f t="shared" si="775"/>
        <v>1254</v>
      </c>
      <c r="V1937" s="153">
        <v>460</v>
      </c>
      <c r="W1937" s="153"/>
      <c r="X1937" s="153"/>
      <c r="Y1937" s="153"/>
      <c r="Z1937" s="153"/>
      <c r="AA1937" s="153"/>
      <c r="AB1937" s="153"/>
      <c r="AC1937" s="153"/>
      <c r="AD1937" s="153"/>
      <c r="AE1937" s="153"/>
      <c r="AF1937" s="153"/>
      <c r="AG1937" s="153"/>
      <c r="AH1937" s="153"/>
      <c r="AI1937" s="153"/>
      <c r="AJ1937" s="153"/>
      <c r="AK1937" s="153"/>
      <c r="AL1937" s="153"/>
      <c r="AM1937" s="153"/>
      <c r="AN1937" s="153"/>
      <c r="AO1937" s="153"/>
      <c r="AP1937" s="153">
        <v>20</v>
      </c>
      <c r="AQ1937" s="153"/>
      <c r="AR1937" s="153"/>
      <c r="AS1937" s="153"/>
      <c r="AT1937" s="153"/>
      <c r="AU1937" s="153"/>
      <c r="AV1937" s="153"/>
      <c r="AW1937" s="153"/>
      <c r="AX1937" s="153"/>
      <c r="AY1937" s="153"/>
      <c r="AZ1937" s="153"/>
      <c r="BA1937" s="153"/>
      <c r="BB1937" s="153"/>
      <c r="BC1937" s="153"/>
      <c r="BD1937" s="153"/>
      <c r="BE1937" s="153"/>
      <c r="BF1937" s="153"/>
      <c r="BG1937" s="223">
        <f t="shared" si="776"/>
        <v>480</v>
      </c>
      <c r="BH1937" s="224">
        <f t="shared" si="777"/>
        <v>8</v>
      </c>
      <c r="BI1937" s="225">
        <f t="shared" si="778"/>
        <v>7.66666666666667</v>
      </c>
      <c r="BJ1937" s="225">
        <f t="shared" ref="BJ1937:BJ1991" si="786">IFERROR(BI1937/BH1937*100,)</f>
        <v>95.8333333333333</v>
      </c>
      <c r="BK1937" s="226">
        <f t="shared" si="779"/>
        <v>90.8695652173913</v>
      </c>
      <c r="BL1937" s="226">
        <f t="shared" si="780"/>
        <v>99.5215311004785</v>
      </c>
      <c r="BM1937" s="226">
        <f t="shared" si="781"/>
        <v>86.6666666666667</v>
      </c>
      <c r="BN1937" s="237">
        <f t="shared" si="782"/>
        <v>0.333333333333333</v>
      </c>
      <c r="BO1937" s="237">
        <f t="shared" si="783"/>
        <v>1380</v>
      </c>
      <c r="BP1937" s="237">
        <f t="shared" si="784"/>
        <v>0</v>
      </c>
      <c r="BQ1937" s="238">
        <f t="shared" si="785"/>
        <v>0</v>
      </c>
      <c r="BR1937" s="140"/>
      <c r="BS1937" s="140"/>
      <c r="BT1937" s="140"/>
      <c r="BU1937" s="141"/>
      <c r="BV1937" s="140"/>
    </row>
    <row r="1938" s="129" customFormat="1" spans="1:74">
      <c r="A1938" s="170">
        <v>1992</v>
      </c>
      <c r="B1938" s="171">
        <v>46080</v>
      </c>
      <c r="C1938" s="153" t="s">
        <v>97</v>
      </c>
      <c r="D1938" s="130" t="str">
        <f t="shared" si="773"/>
        <v>IG</v>
      </c>
      <c r="E1938" s="172" t="s">
        <v>146</v>
      </c>
      <c r="F1938" s="172" t="s">
        <v>134</v>
      </c>
      <c r="G1938" s="173" t="s">
        <v>150</v>
      </c>
      <c r="H1938" s="173"/>
      <c r="I1938" s="173"/>
      <c r="J1938" s="105">
        <v>104293</v>
      </c>
      <c r="K1938" s="197" t="str">
        <f>VLOOKUP(J1938,'[3]Item List (3)'!A$1:B$110000,2,FALSE)</f>
        <v>IR.210 YY2 </v>
      </c>
      <c r="L1938" s="105">
        <v>260205005</v>
      </c>
      <c r="M1938" s="198" t="str">
        <f>IF((LEFT(J1938))="2",$L$2,$J$2)</f>
        <v>IR</v>
      </c>
      <c r="N1938" s="153">
        <v>30</v>
      </c>
      <c r="O1938" s="199">
        <f t="shared" si="774"/>
        <v>120</v>
      </c>
      <c r="P1938" s="153">
        <v>1</v>
      </c>
      <c r="Q1938" s="153">
        <v>760</v>
      </c>
      <c r="R1938" s="153">
        <v>8</v>
      </c>
      <c r="S1938" s="153">
        <v>20</v>
      </c>
      <c r="T1938" s="153">
        <v>1</v>
      </c>
      <c r="U1938" s="209">
        <f t="shared" si="775"/>
        <v>781</v>
      </c>
      <c r="V1938" s="153">
        <v>420</v>
      </c>
      <c r="W1938" s="153"/>
      <c r="X1938" s="153"/>
      <c r="Y1938" s="153"/>
      <c r="Z1938" s="153"/>
      <c r="AA1938" s="153"/>
      <c r="AB1938" s="153"/>
      <c r="AC1938" s="153"/>
      <c r="AD1938" s="153"/>
      <c r="AE1938" s="153">
        <v>5</v>
      </c>
      <c r="AF1938" s="153"/>
      <c r="AG1938" s="153"/>
      <c r="AH1938" s="153"/>
      <c r="AI1938" s="153"/>
      <c r="AJ1938" s="153"/>
      <c r="AK1938" s="153"/>
      <c r="AL1938" s="153"/>
      <c r="AM1938" s="153"/>
      <c r="AN1938" s="153"/>
      <c r="AO1938" s="153"/>
      <c r="AP1938" s="153">
        <v>30</v>
      </c>
      <c r="AQ1938" s="153"/>
      <c r="AR1938" s="153"/>
      <c r="AS1938" s="153"/>
      <c r="AT1938" s="153"/>
      <c r="AU1938" s="153"/>
      <c r="AV1938" s="153"/>
      <c r="AW1938" s="153"/>
      <c r="AX1938" s="153"/>
      <c r="AY1938" s="153"/>
      <c r="AZ1938" s="153">
        <v>25</v>
      </c>
      <c r="BA1938" s="153"/>
      <c r="BB1938" s="153"/>
      <c r="BC1938" s="153"/>
      <c r="BD1938" s="153"/>
      <c r="BE1938" s="153"/>
      <c r="BF1938" s="153"/>
      <c r="BG1938" s="223">
        <f t="shared" si="776"/>
        <v>480</v>
      </c>
      <c r="BH1938" s="224">
        <f t="shared" si="777"/>
        <v>8</v>
      </c>
      <c r="BI1938" s="225">
        <f t="shared" si="778"/>
        <v>7</v>
      </c>
      <c r="BJ1938" s="225">
        <f t="shared" si="786"/>
        <v>87.5</v>
      </c>
      <c r="BK1938" s="226">
        <f t="shared" si="779"/>
        <v>92.9761904761905</v>
      </c>
      <c r="BL1938" s="226">
        <f t="shared" si="780"/>
        <v>96.2868117797695</v>
      </c>
      <c r="BM1938" s="226">
        <f t="shared" si="781"/>
        <v>78.3333333333333</v>
      </c>
      <c r="BN1938" s="237">
        <f t="shared" si="782"/>
        <v>0.5</v>
      </c>
      <c r="BO1938" s="237">
        <f t="shared" si="783"/>
        <v>900</v>
      </c>
      <c r="BP1938" s="237">
        <f t="shared" si="784"/>
        <v>0.5</v>
      </c>
      <c r="BQ1938" s="238">
        <f t="shared" si="785"/>
        <v>60</v>
      </c>
      <c r="BR1938" s="140"/>
      <c r="BS1938" s="140"/>
      <c r="BT1938" s="140"/>
      <c r="BU1938" s="141"/>
      <c r="BV1938" s="140"/>
    </row>
    <row r="1939" s="129" customFormat="1" spans="1:74">
      <c r="A1939" s="170">
        <v>1993</v>
      </c>
      <c r="B1939" s="171">
        <v>46080</v>
      </c>
      <c r="C1939" s="153" t="s">
        <v>99</v>
      </c>
      <c r="D1939" s="130" t="str">
        <f t="shared" si="773"/>
        <v>IG</v>
      </c>
      <c r="E1939" s="172" t="s">
        <v>146</v>
      </c>
      <c r="F1939" s="172" t="s">
        <v>134</v>
      </c>
      <c r="G1939" s="173" t="s">
        <v>151</v>
      </c>
      <c r="H1939" s="173"/>
      <c r="I1939" s="173"/>
      <c r="J1939" s="105">
        <v>104293</v>
      </c>
      <c r="K1939" s="197" t="str">
        <f>VLOOKUP(J1939,'[3]Item List (3)'!A$1:B$110000,2,FALSE)</f>
        <v>IR.210 YY2 </v>
      </c>
      <c r="L1939" s="105">
        <v>260205005</v>
      </c>
      <c r="M1939" s="198" t="str">
        <f>IF((LEFT(J1939))="2",$L$2,$J$2)</f>
        <v>IR</v>
      </c>
      <c r="N1939" s="153">
        <v>30</v>
      </c>
      <c r="O1939" s="199">
        <f t="shared" si="774"/>
        <v>120</v>
      </c>
      <c r="P1939" s="153">
        <v>1</v>
      </c>
      <c r="Q1939" s="153">
        <v>727</v>
      </c>
      <c r="R1939" s="153">
        <v>23</v>
      </c>
      <c r="S1939" s="153">
        <v>17</v>
      </c>
      <c r="T1939" s="153">
        <v>6</v>
      </c>
      <c r="U1939" s="209">
        <f t="shared" si="775"/>
        <v>750</v>
      </c>
      <c r="V1939" s="153">
        <v>410</v>
      </c>
      <c r="W1939" s="153"/>
      <c r="X1939" s="153"/>
      <c r="Y1939" s="153">
        <v>15</v>
      </c>
      <c r="Z1939" s="153"/>
      <c r="AA1939" s="153"/>
      <c r="AB1939" s="153"/>
      <c r="AC1939" s="153"/>
      <c r="AD1939" s="153"/>
      <c r="AE1939" s="153">
        <v>20</v>
      </c>
      <c r="AF1939" s="153"/>
      <c r="AG1939" s="153"/>
      <c r="AH1939" s="153"/>
      <c r="AI1939" s="153"/>
      <c r="AJ1939" s="153"/>
      <c r="AK1939" s="153"/>
      <c r="AL1939" s="153"/>
      <c r="AM1939" s="153"/>
      <c r="AN1939" s="153"/>
      <c r="AO1939" s="153"/>
      <c r="AP1939" s="153">
        <v>20</v>
      </c>
      <c r="AQ1939" s="153"/>
      <c r="AR1939" s="153"/>
      <c r="AS1939" s="153"/>
      <c r="AT1939" s="153"/>
      <c r="AU1939" s="153"/>
      <c r="AV1939" s="153"/>
      <c r="AW1939" s="153"/>
      <c r="AX1939" s="153"/>
      <c r="AY1939" s="153"/>
      <c r="AZ1939" s="153"/>
      <c r="BA1939" s="153"/>
      <c r="BB1939" s="153"/>
      <c r="BC1939" s="153">
        <v>10</v>
      </c>
      <c r="BD1939" s="153"/>
      <c r="BE1939" s="153">
        <v>5</v>
      </c>
      <c r="BF1939" s="153"/>
      <c r="BG1939" s="223">
        <f t="shared" si="776"/>
        <v>480</v>
      </c>
      <c r="BH1939" s="224">
        <f t="shared" si="777"/>
        <v>8</v>
      </c>
      <c r="BI1939" s="225">
        <f t="shared" si="778"/>
        <v>6.83333333333333</v>
      </c>
      <c r="BJ1939" s="225">
        <f t="shared" si="786"/>
        <v>85.4166666666667</v>
      </c>
      <c r="BK1939" s="226">
        <f t="shared" si="779"/>
        <v>91.4634146341463</v>
      </c>
      <c r="BL1939" s="226">
        <f t="shared" si="780"/>
        <v>93.8666666666667</v>
      </c>
      <c r="BM1939" s="226">
        <f t="shared" si="781"/>
        <v>73.3333333333333</v>
      </c>
      <c r="BN1939" s="237">
        <f t="shared" si="782"/>
        <v>0.416666666666667</v>
      </c>
      <c r="BO1939" s="237">
        <f t="shared" si="783"/>
        <v>910</v>
      </c>
      <c r="BP1939" s="237">
        <f t="shared" si="784"/>
        <v>0.75</v>
      </c>
      <c r="BQ1939" s="238">
        <f t="shared" si="785"/>
        <v>90</v>
      </c>
      <c r="BR1939" s="140"/>
      <c r="BS1939" s="140"/>
      <c r="BT1939" s="140"/>
      <c r="BU1939" s="141"/>
      <c r="BV1939" s="140"/>
    </row>
    <row r="1940" s="129" customFormat="1" spans="1:74">
      <c r="A1940" s="170">
        <v>1994</v>
      </c>
      <c r="B1940" s="171">
        <v>46080</v>
      </c>
      <c r="C1940" s="153" t="s">
        <v>97</v>
      </c>
      <c r="D1940" s="130" t="str">
        <f t="shared" si="773"/>
        <v>IG</v>
      </c>
      <c r="E1940" s="172" t="s">
        <v>149</v>
      </c>
      <c r="F1940" s="172"/>
      <c r="G1940" s="173"/>
      <c r="H1940" s="173"/>
      <c r="I1940" s="173"/>
      <c r="J1940" s="105"/>
      <c r="K1940" s="197" t="e">
        <f>VLOOKUP(J1940,'[3]Item List (3)'!A$1:B$110000,2,FALSE)</f>
        <v>#N/A</v>
      </c>
      <c r="L1940" s="105"/>
      <c r="M1940" s="198" t="str">
        <f>IF((LEFT(J1940))="2",$L$2,$J$2)</f>
        <v>IR</v>
      </c>
      <c r="N1940" s="153"/>
      <c r="O1940" s="199" t="str">
        <f t="shared" si="774"/>
        <v/>
      </c>
      <c r="P1940" s="153"/>
      <c r="Q1940" s="153"/>
      <c r="R1940" s="153"/>
      <c r="S1940" s="153"/>
      <c r="T1940" s="153"/>
      <c r="U1940" s="209">
        <f t="shared" si="775"/>
        <v>0</v>
      </c>
      <c r="V1940" s="153"/>
      <c r="W1940" s="153"/>
      <c r="X1940" s="153"/>
      <c r="Y1940" s="153"/>
      <c r="Z1940" s="153"/>
      <c r="AA1940" s="153"/>
      <c r="AB1940" s="153"/>
      <c r="AC1940" s="153"/>
      <c r="AD1940" s="153"/>
      <c r="AE1940" s="153"/>
      <c r="AF1940" s="153"/>
      <c r="AG1940" s="153"/>
      <c r="AH1940" s="153"/>
      <c r="AI1940" s="153"/>
      <c r="AJ1940" s="153"/>
      <c r="AK1940" s="153"/>
      <c r="AL1940" s="153"/>
      <c r="AM1940" s="153"/>
      <c r="AN1940" s="153"/>
      <c r="AO1940" s="153"/>
      <c r="AP1940" s="153"/>
      <c r="AQ1940" s="153"/>
      <c r="AR1940" s="153"/>
      <c r="AS1940" s="153"/>
      <c r="AT1940" s="153"/>
      <c r="AU1940" s="153">
        <v>480</v>
      </c>
      <c r="AV1940" s="153"/>
      <c r="AW1940" s="153"/>
      <c r="AX1940" s="153"/>
      <c r="AY1940" s="153"/>
      <c r="AZ1940" s="153"/>
      <c r="BA1940" s="153"/>
      <c r="BB1940" s="153"/>
      <c r="BC1940" s="153"/>
      <c r="BD1940" s="153"/>
      <c r="BE1940" s="153"/>
      <c r="BF1940" s="153"/>
      <c r="BG1940" s="223">
        <f t="shared" si="776"/>
        <v>480</v>
      </c>
      <c r="BH1940" s="224">
        <f t="shared" si="777"/>
        <v>8</v>
      </c>
      <c r="BI1940" s="225">
        <f t="shared" si="778"/>
        <v>0</v>
      </c>
      <c r="BJ1940" s="225">
        <f t="shared" si="786"/>
        <v>0</v>
      </c>
      <c r="BK1940" s="226">
        <f t="shared" si="779"/>
        <v>0</v>
      </c>
      <c r="BL1940" s="226">
        <f t="shared" si="780"/>
        <v>0</v>
      </c>
      <c r="BM1940" s="226">
        <f t="shared" si="781"/>
        <v>0</v>
      </c>
      <c r="BN1940" s="237">
        <f t="shared" si="782"/>
        <v>0</v>
      </c>
      <c r="BO1940" s="237">
        <f t="shared" si="783"/>
        <v>0</v>
      </c>
      <c r="BP1940" s="237">
        <f t="shared" si="784"/>
        <v>8</v>
      </c>
      <c r="BQ1940" s="238">
        <f t="shared" si="785"/>
        <v>0</v>
      </c>
      <c r="BR1940" s="140"/>
      <c r="BS1940" s="140"/>
      <c r="BT1940" s="140"/>
      <c r="BU1940" s="141"/>
      <c r="BV1940" s="140"/>
    </row>
    <row r="1941" s="129" customFormat="1" spans="1:74">
      <c r="A1941" s="170">
        <v>1995</v>
      </c>
      <c r="B1941" s="171">
        <v>46080</v>
      </c>
      <c r="C1941" s="153" t="s">
        <v>99</v>
      </c>
      <c r="D1941" s="130" t="str">
        <f t="shared" si="773"/>
        <v>IG</v>
      </c>
      <c r="E1941" s="172" t="s">
        <v>149</v>
      </c>
      <c r="F1941" s="172"/>
      <c r="G1941" s="173"/>
      <c r="H1941" s="173"/>
      <c r="I1941" s="173"/>
      <c r="J1941" s="105"/>
      <c r="K1941" s="197" t="e">
        <f>VLOOKUP(J1941,'[3]Item List (3)'!A$1:B$110000,2,FALSE)</f>
        <v>#N/A</v>
      </c>
      <c r="L1941" s="105"/>
      <c r="M1941" s="198" t="str">
        <f>IF((LEFT(J1941))="2",$L$2,$J$2)</f>
        <v>IR</v>
      </c>
      <c r="N1941" s="153"/>
      <c r="O1941" s="199" t="str">
        <f t="shared" si="774"/>
        <v/>
      </c>
      <c r="P1941" s="153"/>
      <c r="Q1941" s="153"/>
      <c r="R1941" s="153"/>
      <c r="S1941" s="153"/>
      <c r="T1941" s="153"/>
      <c r="U1941" s="209">
        <f t="shared" si="775"/>
        <v>0</v>
      </c>
      <c r="V1941" s="153"/>
      <c r="W1941" s="153"/>
      <c r="X1941" s="153"/>
      <c r="Y1941" s="153"/>
      <c r="Z1941" s="153"/>
      <c r="AA1941" s="153"/>
      <c r="AB1941" s="153"/>
      <c r="AC1941" s="153"/>
      <c r="AD1941" s="153"/>
      <c r="AE1941" s="153"/>
      <c r="AF1941" s="153"/>
      <c r="AG1941" s="153"/>
      <c r="AH1941" s="153"/>
      <c r="AI1941" s="153"/>
      <c r="AJ1941" s="153"/>
      <c r="AK1941" s="153"/>
      <c r="AL1941" s="153"/>
      <c r="AM1941" s="153"/>
      <c r="AN1941" s="153"/>
      <c r="AO1941" s="153"/>
      <c r="AP1941" s="153"/>
      <c r="AQ1941" s="153"/>
      <c r="AR1941" s="153"/>
      <c r="AS1941" s="153"/>
      <c r="AT1941" s="153"/>
      <c r="AU1941" s="153"/>
      <c r="AV1941" s="153"/>
      <c r="AW1941" s="153"/>
      <c r="AX1941" s="153"/>
      <c r="AY1941" s="153"/>
      <c r="AZ1941" s="153"/>
      <c r="BA1941" s="153"/>
      <c r="BB1941" s="153"/>
      <c r="BC1941" s="153"/>
      <c r="BD1941" s="153"/>
      <c r="BE1941" s="153"/>
      <c r="BF1941" s="153">
        <v>480</v>
      </c>
      <c r="BG1941" s="223">
        <f t="shared" si="776"/>
        <v>480</v>
      </c>
      <c r="BH1941" s="224">
        <f t="shared" si="777"/>
        <v>8</v>
      </c>
      <c r="BI1941" s="225">
        <f t="shared" si="778"/>
        <v>0</v>
      </c>
      <c r="BJ1941" s="225">
        <f t="shared" si="786"/>
        <v>0</v>
      </c>
      <c r="BK1941" s="226">
        <f t="shared" si="779"/>
        <v>0</v>
      </c>
      <c r="BL1941" s="226">
        <f t="shared" si="780"/>
        <v>0</v>
      </c>
      <c r="BM1941" s="226">
        <f t="shared" si="781"/>
        <v>0</v>
      </c>
      <c r="BN1941" s="237">
        <f t="shared" si="782"/>
        <v>8</v>
      </c>
      <c r="BO1941" s="237">
        <f t="shared" si="783"/>
        <v>0</v>
      </c>
      <c r="BP1941" s="237">
        <f t="shared" si="784"/>
        <v>0</v>
      </c>
      <c r="BQ1941" s="238">
        <f t="shared" si="785"/>
        <v>0</v>
      </c>
      <c r="BR1941" s="140"/>
      <c r="BS1941" s="140"/>
      <c r="BT1941" s="140"/>
      <c r="BU1941" s="141"/>
      <c r="BV1941" s="140"/>
    </row>
    <row r="1942" s="129" customFormat="1" spans="1:74">
      <c r="A1942" s="170">
        <v>1996</v>
      </c>
      <c r="B1942" s="171">
        <v>46080</v>
      </c>
      <c r="C1942" s="153" t="s">
        <v>97</v>
      </c>
      <c r="D1942" s="130" t="str">
        <f t="shared" si="773"/>
        <v>IG</v>
      </c>
      <c r="E1942" s="172" t="s">
        <v>152</v>
      </c>
      <c r="F1942" s="172" t="s">
        <v>134</v>
      </c>
      <c r="G1942" s="173" t="s">
        <v>187</v>
      </c>
      <c r="H1942" s="173"/>
      <c r="I1942" s="173"/>
      <c r="J1942" s="105">
        <v>102052.5</v>
      </c>
      <c r="K1942" s="197" t="e">
        <f>VLOOKUP(J1942,'[3]Item List (3)'!A$1:B$110000,2,FALSE)</f>
        <v>#N/A</v>
      </c>
      <c r="L1942" s="105">
        <v>260120006</v>
      </c>
      <c r="M1942" s="198" t="str">
        <f>IF((LEFT(J1942))="2",$L$2,$J$2)</f>
        <v>IR</v>
      </c>
      <c r="N1942" s="153">
        <v>45</v>
      </c>
      <c r="O1942" s="199">
        <f t="shared" si="774"/>
        <v>80</v>
      </c>
      <c r="P1942" s="153">
        <v>1</v>
      </c>
      <c r="Q1942" s="153">
        <v>295</v>
      </c>
      <c r="R1942" s="153">
        <v>28</v>
      </c>
      <c r="S1942" s="153">
        <v>5</v>
      </c>
      <c r="T1942" s="153"/>
      <c r="U1942" s="209">
        <f t="shared" si="775"/>
        <v>300</v>
      </c>
      <c r="V1942" s="153">
        <v>330</v>
      </c>
      <c r="W1942" s="153"/>
      <c r="X1942" s="153">
        <v>45</v>
      </c>
      <c r="Y1942" s="153"/>
      <c r="Z1942" s="153"/>
      <c r="AA1942" s="153"/>
      <c r="AB1942" s="153"/>
      <c r="AC1942" s="153"/>
      <c r="AD1942" s="153"/>
      <c r="AE1942" s="153"/>
      <c r="AF1942" s="153"/>
      <c r="AG1942" s="153"/>
      <c r="AH1942" s="153"/>
      <c r="AI1942" s="153"/>
      <c r="AJ1942" s="153"/>
      <c r="AK1942" s="153"/>
      <c r="AL1942" s="153"/>
      <c r="AM1942" s="153"/>
      <c r="AN1942" s="153"/>
      <c r="AO1942" s="153"/>
      <c r="AP1942" s="153">
        <v>80</v>
      </c>
      <c r="AQ1942" s="153"/>
      <c r="AR1942" s="153"/>
      <c r="AS1942" s="153"/>
      <c r="AT1942" s="153"/>
      <c r="AU1942" s="153"/>
      <c r="AV1942" s="153"/>
      <c r="AW1942" s="153"/>
      <c r="AX1942" s="153"/>
      <c r="AY1942" s="153"/>
      <c r="AZ1942" s="153">
        <v>25</v>
      </c>
      <c r="BA1942" s="153"/>
      <c r="BB1942" s="153"/>
      <c r="BC1942" s="153"/>
      <c r="BD1942" s="153"/>
      <c r="BE1942" s="153"/>
      <c r="BF1942" s="153"/>
      <c r="BG1942" s="223">
        <f t="shared" si="776"/>
        <v>480</v>
      </c>
      <c r="BH1942" s="224">
        <f t="shared" si="777"/>
        <v>8</v>
      </c>
      <c r="BI1942" s="225">
        <f t="shared" si="778"/>
        <v>5.5</v>
      </c>
      <c r="BJ1942" s="225">
        <f t="shared" si="786"/>
        <v>68.75</v>
      </c>
      <c r="BK1942" s="226">
        <f t="shared" si="779"/>
        <v>68.1818181818182</v>
      </c>
      <c r="BL1942" s="226">
        <f t="shared" si="780"/>
        <v>89</v>
      </c>
      <c r="BM1942" s="226">
        <f t="shared" si="781"/>
        <v>41.71875</v>
      </c>
      <c r="BN1942" s="237">
        <f t="shared" si="782"/>
        <v>1.33333333333333</v>
      </c>
      <c r="BO1942" s="237">
        <f t="shared" si="783"/>
        <v>533.333333333333</v>
      </c>
      <c r="BP1942" s="237">
        <f t="shared" si="784"/>
        <v>1.16666666666667</v>
      </c>
      <c r="BQ1942" s="238">
        <f t="shared" si="785"/>
        <v>93.3333333333333</v>
      </c>
      <c r="BR1942" s="140"/>
      <c r="BS1942" s="140"/>
      <c r="BT1942" s="140"/>
      <c r="BU1942" s="141"/>
      <c r="BV1942" s="140"/>
    </row>
    <row r="1943" s="129" customFormat="1" spans="1:74">
      <c r="A1943" s="170">
        <v>1997</v>
      </c>
      <c r="B1943" s="171">
        <v>46080</v>
      </c>
      <c r="C1943" s="153" t="s">
        <v>99</v>
      </c>
      <c r="D1943" s="130" t="str">
        <f t="shared" si="773"/>
        <v>IG</v>
      </c>
      <c r="E1943" s="172" t="s">
        <v>152</v>
      </c>
      <c r="F1943" s="172" t="s">
        <v>134</v>
      </c>
      <c r="G1943" s="173" t="s">
        <v>107</v>
      </c>
      <c r="H1943" s="173"/>
      <c r="I1943" s="173"/>
      <c r="J1943" s="105">
        <v>102052.5</v>
      </c>
      <c r="K1943" s="197" t="e">
        <f>VLOOKUP(J1943,'[3]Item List (3)'!A$1:B$110000,2,FALSE)</f>
        <v>#N/A</v>
      </c>
      <c r="L1943" s="105">
        <v>260120006</v>
      </c>
      <c r="M1943" s="198" t="str">
        <f>IF((LEFT(J1943))="2",$L$2,$J$2)</f>
        <v>IR</v>
      </c>
      <c r="N1943" s="153">
        <v>45</v>
      </c>
      <c r="O1943" s="199">
        <f t="shared" si="774"/>
        <v>80</v>
      </c>
      <c r="P1943" s="153">
        <v>1</v>
      </c>
      <c r="Q1943" s="153">
        <v>380</v>
      </c>
      <c r="R1943" s="153">
        <v>26</v>
      </c>
      <c r="S1943" s="153">
        <v>8</v>
      </c>
      <c r="T1943" s="153"/>
      <c r="U1943" s="209">
        <f t="shared" si="775"/>
        <v>388</v>
      </c>
      <c r="V1943" s="153">
        <v>395</v>
      </c>
      <c r="W1943" s="153"/>
      <c r="X1943" s="153"/>
      <c r="Y1943" s="153"/>
      <c r="Z1943" s="153">
        <v>10</v>
      </c>
      <c r="AA1943" s="153"/>
      <c r="AB1943" s="153"/>
      <c r="AC1943" s="153"/>
      <c r="AD1943" s="153"/>
      <c r="AE1943" s="153"/>
      <c r="AF1943" s="153"/>
      <c r="AG1943" s="153"/>
      <c r="AH1943" s="153"/>
      <c r="AI1943" s="153"/>
      <c r="AJ1943" s="153"/>
      <c r="AK1943" s="153"/>
      <c r="AL1943" s="153"/>
      <c r="AM1943" s="153"/>
      <c r="AN1943" s="153"/>
      <c r="AO1943" s="153"/>
      <c r="AP1943" s="153">
        <v>70</v>
      </c>
      <c r="AQ1943" s="153"/>
      <c r="AR1943" s="153"/>
      <c r="AS1943" s="153"/>
      <c r="AT1943" s="153"/>
      <c r="AU1943" s="153"/>
      <c r="AV1943" s="153"/>
      <c r="AW1943" s="153"/>
      <c r="AX1943" s="153"/>
      <c r="AY1943" s="153"/>
      <c r="AZ1943" s="153"/>
      <c r="BA1943" s="153"/>
      <c r="BB1943" s="153"/>
      <c r="BC1943" s="153"/>
      <c r="BD1943" s="153"/>
      <c r="BE1943" s="153">
        <v>5</v>
      </c>
      <c r="BF1943" s="153"/>
      <c r="BG1943" s="223">
        <f t="shared" si="776"/>
        <v>480</v>
      </c>
      <c r="BH1943" s="224">
        <f t="shared" si="777"/>
        <v>8</v>
      </c>
      <c r="BI1943" s="225">
        <f t="shared" si="778"/>
        <v>6.58333333333333</v>
      </c>
      <c r="BJ1943" s="225">
        <f t="shared" si="786"/>
        <v>82.2916666666667</v>
      </c>
      <c r="BK1943" s="226">
        <f t="shared" si="779"/>
        <v>73.6708860759494</v>
      </c>
      <c r="BL1943" s="226">
        <f t="shared" si="780"/>
        <v>91.2371134020619</v>
      </c>
      <c r="BM1943" s="226">
        <f t="shared" si="781"/>
        <v>55.3125</v>
      </c>
      <c r="BN1943" s="237">
        <f t="shared" si="782"/>
        <v>1.25</v>
      </c>
      <c r="BO1943" s="237">
        <f t="shared" si="783"/>
        <v>540</v>
      </c>
      <c r="BP1943" s="237">
        <f t="shared" si="784"/>
        <v>0.166666666666667</v>
      </c>
      <c r="BQ1943" s="238">
        <f t="shared" si="785"/>
        <v>13.3333333333333</v>
      </c>
      <c r="BR1943" s="140"/>
      <c r="BS1943" s="140"/>
      <c r="BT1943" s="140"/>
      <c r="BU1943" s="141"/>
      <c r="BV1943" s="140"/>
    </row>
    <row r="1944" s="129" customFormat="1" spans="1:74">
      <c r="A1944" s="170">
        <v>1998</v>
      </c>
      <c r="B1944" s="171">
        <v>46080</v>
      </c>
      <c r="C1944" s="153" t="s">
        <v>97</v>
      </c>
      <c r="D1944" s="130" t="str">
        <f t="shared" si="773"/>
        <v>IG</v>
      </c>
      <c r="E1944" s="172" t="s">
        <v>153</v>
      </c>
      <c r="F1944" s="172" t="s">
        <v>134</v>
      </c>
      <c r="G1944" s="173" t="s">
        <v>155</v>
      </c>
      <c r="H1944" s="173"/>
      <c r="I1944" s="173"/>
      <c r="J1944" s="105">
        <v>208583</v>
      </c>
      <c r="K1944" s="197" t="str">
        <f>VLOOKUP(J1944,'[3]Item List (3)'!A$1:B$110000,2,FALSE)</f>
        <v>WS 81108 </v>
      </c>
      <c r="L1944" s="105">
        <v>260112013</v>
      </c>
      <c r="M1944" s="198" t="str">
        <f>IF((LEFT(J1944))="2",$L$2,$J$2)</f>
        <v>OR</v>
      </c>
      <c r="N1944" s="153">
        <v>45</v>
      </c>
      <c r="O1944" s="199">
        <f t="shared" si="774"/>
        <v>80</v>
      </c>
      <c r="P1944" s="153">
        <v>1</v>
      </c>
      <c r="Q1944" s="153">
        <v>461</v>
      </c>
      <c r="R1944" s="153">
        <v>4</v>
      </c>
      <c r="S1944" s="153"/>
      <c r="T1944" s="153"/>
      <c r="U1944" s="209">
        <f t="shared" si="775"/>
        <v>461</v>
      </c>
      <c r="V1944" s="153">
        <v>430</v>
      </c>
      <c r="W1944" s="153"/>
      <c r="X1944" s="153"/>
      <c r="Y1944" s="153"/>
      <c r="Z1944" s="153"/>
      <c r="AA1944" s="153"/>
      <c r="AB1944" s="153"/>
      <c r="AC1944" s="153"/>
      <c r="AD1944" s="153"/>
      <c r="AE1944" s="153">
        <v>5</v>
      </c>
      <c r="AF1944" s="153"/>
      <c r="AG1944" s="153"/>
      <c r="AH1944" s="153"/>
      <c r="AI1944" s="153"/>
      <c r="AJ1944" s="153"/>
      <c r="AK1944" s="153"/>
      <c r="AL1944" s="153"/>
      <c r="AM1944" s="153"/>
      <c r="AN1944" s="153"/>
      <c r="AO1944" s="153"/>
      <c r="AP1944" s="153">
        <v>20</v>
      </c>
      <c r="AQ1944" s="153"/>
      <c r="AR1944" s="153"/>
      <c r="AS1944" s="153"/>
      <c r="AT1944" s="153"/>
      <c r="AU1944" s="153"/>
      <c r="AV1944" s="153"/>
      <c r="AW1944" s="153"/>
      <c r="AX1944" s="153"/>
      <c r="AY1944" s="153"/>
      <c r="AZ1944" s="153">
        <v>25</v>
      </c>
      <c r="BA1944" s="153"/>
      <c r="BB1944" s="153"/>
      <c r="BC1944" s="153"/>
      <c r="BD1944" s="153"/>
      <c r="BE1944" s="153"/>
      <c r="BF1944" s="153"/>
      <c r="BG1944" s="223">
        <f t="shared" si="776"/>
        <v>480</v>
      </c>
      <c r="BH1944" s="224">
        <f t="shared" si="777"/>
        <v>8</v>
      </c>
      <c r="BI1944" s="225">
        <f t="shared" si="778"/>
        <v>7.16666666666667</v>
      </c>
      <c r="BJ1944" s="225">
        <f t="shared" si="786"/>
        <v>89.5833333333333</v>
      </c>
      <c r="BK1944" s="226">
        <f t="shared" si="779"/>
        <v>80.406976744186</v>
      </c>
      <c r="BL1944" s="226">
        <f t="shared" si="780"/>
        <v>99.1323210412148</v>
      </c>
      <c r="BM1944" s="226">
        <f t="shared" si="781"/>
        <v>71.40625</v>
      </c>
      <c r="BN1944" s="237">
        <f t="shared" si="782"/>
        <v>0.333333333333333</v>
      </c>
      <c r="BO1944" s="237">
        <f t="shared" si="783"/>
        <v>613.333333333333</v>
      </c>
      <c r="BP1944" s="237">
        <f t="shared" si="784"/>
        <v>0.5</v>
      </c>
      <c r="BQ1944" s="238">
        <f t="shared" si="785"/>
        <v>40</v>
      </c>
      <c r="BR1944" s="140"/>
      <c r="BS1944" s="140"/>
      <c r="BT1944" s="140"/>
      <c r="BU1944" s="141"/>
      <c r="BV1944" s="140"/>
    </row>
    <row r="1945" s="129" customFormat="1" spans="1:74">
      <c r="A1945" s="170">
        <v>1999</v>
      </c>
      <c r="B1945" s="171">
        <v>46080</v>
      </c>
      <c r="C1945" s="153" t="s">
        <v>99</v>
      </c>
      <c r="D1945" s="130" t="str">
        <f t="shared" si="773"/>
        <v>IG</v>
      </c>
      <c r="E1945" s="172" t="s">
        <v>153</v>
      </c>
      <c r="F1945" s="172" t="s">
        <v>134</v>
      </c>
      <c r="G1945" s="173" t="s">
        <v>135</v>
      </c>
      <c r="H1945" s="173" t="s">
        <v>142</v>
      </c>
      <c r="I1945" s="173"/>
      <c r="J1945" s="105">
        <v>208583</v>
      </c>
      <c r="K1945" s="197" t="str">
        <f>VLOOKUP(J1945,'[3]Item List (3)'!A$1:B$110000,2,FALSE)</f>
        <v>WS 81108 </v>
      </c>
      <c r="L1945" s="105">
        <v>260112013</v>
      </c>
      <c r="M1945" s="198" t="str">
        <f>IF((LEFT(J1945))="2",$L$2,$J$2)</f>
        <v>OR</v>
      </c>
      <c r="N1945" s="153">
        <v>45</v>
      </c>
      <c r="O1945" s="199">
        <f t="shared" si="774"/>
        <v>80</v>
      </c>
      <c r="P1945" s="153">
        <v>1</v>
      </c>
      <c r="Q1945" s="153">
        <v>383</v>
      </c>
      <c r="R1945" s="153">
        <v>4</v>
      </c>
      <c r="S1945" s="153"/>
      <c r="T1945" s="153"/>
      <c r="U1945" s="209">
        <f t="shared" si="775"/>
        <v>383</v>
      </c>
      <c r="V1945" s="153">
        <v>350</v>
      </c>
      <c r="W1945" s="153"/>
      <c r="X1945" s="153"/>
      <c r="Y1945" s="153"/>
      <c r="Z1945" s="153"/>
      <c r="AA1945" s="153"/>
      <c r="AB1945" s="153"/>
      <c r="AC1945" s="153"/>
      <c r="AD1945" s="153"/>
      <c r="AE1945" s="153"/>
      <c r="AF1945" s="153"/>
      <c r="AG1945" s="153"/>
      <c r="AH1945" s="153"/>
      <c r="AI1945" s="153"/>
      <c r="AJ1945" s="153"/>
      <c r="AK1945" s="153"/>
      <c r="AL1945" s="153"/>
      <c r="AM1945" s="153"/>
      <c r="AN1945" s="153"/>
      <c r="AO1945" s="153"/>
      <c r="AP1945" s="153">
        <v>10</v>
      </c>
      <c r="AQ1945" s="153"/>
      <c r="AR1945" s="153"/>
      <c r="AS1945" s="153"/>
      <c r="AT1945" s="153"/>
      <c r="AU1945" s="153"/>
      <c r="AV1945" s="153"/>
      <c r="AW1945" s="153"/>
      <c r="AX1945" s="153"/>
      <c r="AY1945" s="153"/>
      <c r="AZ1945" s="153"/>
      <c r="BA1945" s="153"/>
      <c r="BB1945" s="153"/>
      <c r="BC1945" s="153"/>
      <c r="BD1945" s="153"/>
      <c r="BE1945" s="153"/>
      <c r="BF1945" s="153"/>
      <c r="BG1945" s="223">
        <f t="shared" si="776"/>
        <v>360</v>
      </c>
      <c r="BH1945" s="224">
        <f t="shared" si="777"/>
        <v>6</v>
      </c>
      <c r="BI1945" s="225">
        <f t="shared" si="778"/>
        <v>5.83333333333333</v>
      </c>
      <c r="BJ1945" s="225">
        <f t="shared" si="786"/>
        <v>97.2222222222222</v>
      </c>
      <c r="BK1945" s="226">
        <f t="shared" si="779"/>
        <v>82.0714285714286</v>
      </c>
      <c r="BL1945" s="226">
        <f t="shared" si="780"/>
        <v>98.9556135770235</v>
      </c>
      <c r="BM1945" s="226">
        <f t="shared" si="781"/>
        <v>78.9583333333333</v>
      </c>
      <c r="BN1945" s="237">
        <f t="shared" si="782"/>
        <v>0.166666666666667</v>
      </c>
      <c r="BO1945" s="237">
        <f t="shared" si="783"/>
        <v>466.666666666667</v>
      </c>
      <c r="BP1945" s="237">
        <f t="shared" si="784"/>
        <v>0</v>
      </c>
      <c r="BQ1945" s="238">
        <f t="shared" si="785"/>
        <v>0</v>
      </c>
      <c r="BR1945" s="140"/>
      <c r="BS1945" s="140"/>
      <c r="BT1945" s="140"/>
      <c r="BU1945" s="141"/>
      <c r="BV1945" s="140"/>
    </row>
    <row r="1946" s="129" customFormat="1" spans="1:74">
      <c r="A1946" s="170">
        <v>2000</v>
      </c>
      <c r="B1946" s="171">
        <v>46080</v>
      </c>
      <c r="C1946" s="153" t="s">
        <v>99</v>
      </c>
      <c r="D1946" s="130" t="str">
        <f t="shared" si="773"/>
        <v>IG</v>
      </c>
      <c r="E1946" s="172" t="s">
        <v>153</v>
      </c>
      <c r="F1946" s="172"/>
      <c r="G1946" s="173" t="s">
        <v>135</v>
      </c>
      <c r="H1946" s="173" t="s">
        <v>142</v>
      </c>
      <c r="I1946" s="173"/>
      <c r="J1946" s="105">
        <v>208585</v>
      </c>
      <c r="K1946" s="197" t="str">
        <f>VLOOKUP(J1946,'[3]Item List (3)'!A$1:B$110000,2,FALSE)</f>
        <v>WS 81110 </v>
      </c>
      <c r="L1946" s="105"/>
      <c r="M1946" s="198" t="str">
        <f>IF((LEFT(J1946))="2",$L$2,$J$2)</f>
        <v>OR</v>
      </c>
      <c r="N1946" s="153"/>
      <c r="O1946" s="199" t="str">
        <f t="shared" si="774"/>
        <v/>
      </c>
      <c r="P1946" s="153"/>
      <c r="Q1946" s="153"/>
      <c r="R1946" s="153"/>
      <c r="S1946" s="153"/>
      <c r="T1946" s="153"/>
      <c r="U1946" s="209">
        <f t="shared" si="775"/>
        <v>0</v>
      </c>
      <c r="V1946" s="153"/>
      <c r="W1946" s="153">
        <v>120</v>
      </c>
      <c r="X1946" s="153"/>
      <c r="Y1946" s="153"/>
      <c r="Z1946" s="153"/>
      <c r="AA1946" s="153"/>
      <c r="AB1946" s="153"/>
      <c r="AC1946" s="153"/>
      <c r="AD1946" s="153"/>
      <c r="AE1946" s="153"/>
      <c r="AF1946" s="153"/>
      <c r="AG1946" s="153"/>
      <c r="AH1946" s="153"/>
      <c r="AI1946" s="153"/>
      <c r="AJ1946" s="153"/>
      <c r="AK1946" s="153"/>
      <c r="AL1946" s="153"/>
      <c r="AM1946" s="153"/>
      <c r="AN1946" s="153"/>
      <c r="AO1946" s="153"/>
      <c r="AP1946" s="153"/>
      <c r="AQ1946" s="153"/>
      <c r="AR1946" s="153"/>
      <c r="AS1946" s="153"/>
      <c r="AT1946" s="153"/>
      <c r="AU1946" s="153"/>
      <c r="AV1946" s="153"/>
      <c r="AW1946" s="153"/>
      <c r="AX1946" s="153"/>
      <c r="AY1946" s="153"/>
      <c r="AZ1946" s="153"/>
      <c r="BA1946" s="153"/>
      <c r="BB1946" s="153"/>
      <c r="BC1946" s="153"/>
      <c r="BD1946" s="153"/>
      <c r="BE1946" s="153"/>
      <c r="BF1946" s="153"/>
      <c r="BG1946" s="223">
        <f t="shared" si="776"/>
        <v>120</v>
      </c>
      <c r="BH1946" s="224">
        <f t="shared" si="777"/>
        <v>2</v>
      </c>
      <c r="BI1946" s="225">
        <f t="shared" si="778"/>
        <v>0</v>
      </c>
      <c r="BJ1946" s="225">
        <f t="shared" si="786"/>
        <v>0</v>
      </c>
      <c r="BK1946" s="226">
        <f t="shared" si="779"/>
        <v>0</v>
      </c>
      <c r="BL1946" s="226">
        <f t="shared" si="780"/>
        <v>0</v>
      </c>
      <c r="BM1946" s="226">
        <f t="shared" si="781"/>
        <v>0</v>
      </c>
      <c r="BN1946" s="237">
        <f t="shared" si="782"/>
        <v>2</v>
      </c>
      <c r="BO1946" s="237">
        <f t="shared" si="783"/>
        <v>0</v>
      </c>
      <c r="BP1946" s="237">
        <f t="shared" si="784"/>
        <v>0</v>
      </c>
      <c r="BQ1946" s="238">
        <f t="shared" si="785"/>
        <v>0</v>
      </c>
      <c r="BR1946" s="140"/>
      <c r="BS1946" s="140"/>
      <c r="BT1946" s="140"/>
      <c r="BU1946" s="141"/>
      <c r="BV1946" s="140"/>
    </row>
    <row r="1947" s="129" customFormat="1" spans="1:74">
      <c r="A1947" s="170">
        <v>2001</v>
      </c>
      <c r="B1947" s="171">
        <v>46080</v>
      </c>
      <c r="C1947" s="153" t="s">
        <v>97</v>
      </c>
      <c r="D1947" s="130" t="str">
        <f t="shared" si="773"/>
        <v>IG</v>
      </c>
      <c r="E1947" s="172" t="s">
        <v>156</v>
      </c>
      <c r="F1947" s="172" t="s">
        <v>134</v>
      </c>
      <c r="G1947" s="173" t="s">
        <v>228</v>
      </c>
      <c r="H1947" s="173"/>
      <c r="I1947" s="173"/>
      <c r="J1947" s="105">
        <v>208293</v>
      </c>
      <c r="K1947" s="197" t="str">
        <f>VLOOKUP(J1947,'[3]Item List (3)'!A$1:B$110000,2,FALSE)</f>
        <v>OR.210 YY2</v>
      </c>
      <c r="L1947" s="105">
        <v>251204002</v>
      </c>
      <c r="M1947" s="198" t="str">
        <f>IF((LEFT(J1947))="2",$L$2,$J$2)</f>
        <v>OR</v>
      </c>
      <c r="N1947" s="153">
        <v>60</v>
      </c>
      <c r="O1947" s="199">
        <f t="shared" si="774"/>
        <v>60</v>
      </c>
      <c r="P1947" s="153">
        <v>1</v>
      </c>
      <c r="Q1947" s="153">
        <v>84</v>
      </c>
      <c r="R1947" s="153">
        <v>5</v>
      </c>
      <c r="S1947" s="153"/>
      <c r="T1947" s="153"/>
      <c r="U1947" s="209">
        <f t="shared" si="775"/>
        <v>84</v>
      </c>
      <c r="V1947" s="153">
        <v>105</v>
      </c>
      <c r="W1947" s="153"/>
      <c r="X1947" s="153"/>
      <c r="Y1947" s="153"/>
      <c r="Z1947" s="153"/>
      <c r="AA1947" s="153"/>
      <c r="AB1947" s="153"/>
      <c r="AC1947" s="153"/>
      <c r="AD1947" s="153"/>
      <c r="AE1947" s="153"/>
      <c r="AF1947" s="153"/>
      <c r="AG1947" s="153"/>
      <c r="AH1947" s="153"/>
      <c r="AI1947" s="153"/>
      <c r="AJ1947" s="153"/>
      <c r="AK1947" s="153"/>
      <c r="AL1947" s="153"/>
      <c r="AM1947" s="153"/>
      <c r="AN1947" s="153"/>
      <c r="AO1947" s="153"/>
      <c r="AP1947" s="153"/>
      <c r="AQ1947" s="153"/>
      <c r="AR1947" s="153">
        <v>360</v>
      </c>
      <c r="AS1947" s="153"/>
      <c r="AT1947" s="153"/>
      <c r="AU1947" s="153"/>
      <c r="AV1947" s="153"/>
      <c r="AW1947" s="153"/>
      <c r="AX1947" s="153"/>
      <c r="AY1947" s="153"/>
      <c r="AZ1947" s="153">
        <v>15</v>
      </c>
      <c r="BA1947" s="153"/>
      <c r="BB1947" s="153"/>
      <c r="BC1947" s="153"/>
      <c r="BD1947" s="153"/>
      <c r="BE1947" s="153"/>
      <c r="BF1947" s="153"/>
      <c r="BG1947" s="223">
        <f t="shared" si="776"/>
        <v>480</v>
      </c>
      <c r="BH1947" s="224">
        <f t="shared" si="777"/>
        <v>8</v>
      </c>
      <c r="BI1947" s="225">
        <f t="shared" si="778"/>
        <v>1.75</v>
      </c>
      <c r="BJ1947" s="225">
        <f t="shared" si="786"/>
        <v>21.875</v>
      </c>
      <c r="BK1947" s="226">
        <f t="shared" si="779"/>
        <v>80</v>
      </c>
      <c r="BL1947" s="226">
        <f t="shared" si="780"/>
        <v>94.0476190476191</v>
      </c>
      <c r="BM1947" s="226">
        <f t="shared" si="781"/>
        <v>16.4583333333333</v>
      </c>
      <c r="BN1947" s="237">
        <f t="shared" si="782"/>
        <v>0</v>
      </c>
      <c r="BO1947" s="237">
        <f t="shared" si="783"/>
        <v>480</v>
      </c>
      <c r="BP1947" s="237">
        <f t="shared" si="784"/>
        <v>6.25</v>
      </c>
      <c r="BQ1947" s="238">
        <f t="shared" si="785"/>
        <v>375</v>
      </c>
      <c r="BR1947" s="140"/>
      <c r="BS1947" s="140"/>
      <c r="BT1947" s="140"/>
      <c r="BU1947" s="141"/>
      <c r="BV1947" s="140"/>
    </row>
    <row r="1948" s="129" customFormat="1" spans="1:74">
      <c r="A1948" s="170">
        <v>2002</v>
      </c>
      <c r="B1948" s="171">
        <v>46080</v>
      </c>
      <c r="C1948" s="153" t="s">
        <v>99</v>
      </c>
      <c r="D1948" s="130" t="str">
        <f t="shared" si="773"/>
        <v>IG</v>
      </c>
      <c r="E1948" s="172" t="s">
        <v>156</v>
      </c>
      <c r="F1948" s="172"/>
      <c r="G1948" s="173"/>
      <c r="H1948" s="173"/>
      <c r="I1948" s="173"/>
      <c r="J1948" s="105"/>
      <c r="K1948" s="197" t="e">
        <f>VLOOKUP(J1948,'[3]Item List (3)'!A$1:B$110000,2,FALSE)</f>
        <v>#N/A</v>
      </c>
      <c r="L1948" s="105"/>
      <c r="M1948" s="198" t="str">
        <f>IF((LEFT(J1948))="2",$L$2,$J$2)</f>
        <v>IR</v>
      </c>
      <c r="N1948" s="153"/>
      <c r="O1948" s="199" t="str">
        <f t="shared" si="774"/>
        <v/>
      </c>
      <c r="P1948" s="153"/>
      <c r="Q1948" s="153"/>
      <c r="R1948" s="153"/>
      <c r="S1948" s="153"/>
      <c r="T1948" s="153"/>
      <c r="U1948" s="209">
        <f t="shared" si="775"/>
        <v>0</v>
      </c>
      <c r="V1948" s="153"/>
      <c r="W1948" s="153"/>
      <c r="X1948" s="153"/>
      <c r="Y1948" s="153"/>
      <c r="Z1948" s="153"/>
      <c r="AA1948" s="153"/>
      <c r="AB1948" s="153"/>
      <c r="AC1948" s="153"/>
      <c r="AD1948" s="153"/>
      <c r="AE1948" s="153"/>
      <c r="AF1948" s="153"/>
      <c r="AG1948" s="153"/>
      <c r="AH1948" s="153"/>
      <c r="AI1948" s="153"/>
      <c r="AJ1948" s="153"/>
      <c r="AK1948" s="153"/>
      <c r="AL1948" s="153"/>
      <c r="AM1948" s="153"/>
      <c r="AN1948" s="153"/>
      <c r="AO1948" s="153"/>
      <c r="AP1948" s="153"/>
      <c r="AQ1948" s="153"/>
      <c r="AR1948" s="153">
        <v>480</v>
      </c>
      <c r="AS1948" s="153"/>
      <c r="AT1948" s="153"/>
      <c r="AU1948" s="153"/>
      <c r="AV1948" s="153"/>
      <c r="AW1948" s="153"/>
      <c r="AX1948" s="153"/>
      <c r="AY1948" s="153"/>
      <c r="AZ1948" s="153"/>
      <c r="BA1948" s="153"/>
      <c r="BB1948" s="153"/>
      <c r="BC1948" s="153"/>
      <c r="BD1948" s="153"/>
      <c r="BE1948" s="153"/>
      <c r="BF1948" s="153"/>
      <c r="BG1948" s="223">
        <f t="shared" si="776"/>
        <v>480</v>
      </c>
      <c r="BH1948" s="224">
        <f t="shared" si="777"/>
        <v>8</v>
      </c>
      <c r="BI1948" s="225">
        <f t="shared" si="778"/>
        <v>0</v>
      </c>
      <c r="BJ1948" s="225">
        <f t="shared" si="786"/>
        <v>0</v>
      </c>
      <c r="BK1948" s="226">
        <f t="shared" si="779"/>
        <v>0</v>
      </c>
      <c r="BL1948" s="226">
        <f t="shared" si="780"/>
        <v>0</v>
      </c>
      <c r="BM1948" s="226">
        <f t="shared" si="781"/>
        <v>0</v>
      </c>
      <c r="BN1948" s="237">
        <f t="shared" si="782"/>
        <v>0</v>
      </c>
      <c r="BO1948" s="237">
        <f t="shared" si="783"/>
        <v>0</v>
      </c>
      <c r="BP1948" s="237">
        <f t="shared" si="784"/>
        <v>8</v>
      </c>
      <c r="BQ1948" s="238">
        <f t="shared" si="785"/>
        <v>0</v>
      </c>
      <c r="BR1948" s="140"/>
      <c r="BS1948" s="140"/>
      <c r="BT1948" s="140"/>
      <c r="BU1948" s="141"/>
      <c r="BV1948" s="140"/>
    </row>
    <row r="1949" s="129" customFormat="1" spans="1:74">
      <c r="A1949" s="170">
        <v>2003</v>
      </c>
      <c r="B1949" s="171">
        <v>46080</v>
      </c>
      <c r="C1949" s="153" t="s">
        <v>97</v>
      </c>
      <c r="D1949" s="130" t="str">
        <f t="shared" si="773"/>
        <v>IG</v>
      </c>
      <c r="E1949" s="172" t="s">
        <v>158</v>
      </c>
      <c r="F1949" s="172"/>
      <c r="G1949" s="173"/>
      <c r="H1949" s="173"/>
      <c r="I1949" s="173"/>
      <c r="J1949" s="105"/>
      <c r="K1949" s="197" t="e">
        <f>VLOOKUP(J1949,'[3]Item List (3)'!A$1:B$110000,2,FALSE)</f>
        <v>#N/A</v>
      </c>
      <c r="L1949" s="105"/>
      <c r="M1949" s="198" t="str">
        <f>IF((LEFT(J1949))="2",$L$2,$J$2)</f>
        <v>IR</v>
      </c>
      <c r="N1949" s="153"/>
      <c r="O1949" s="199" t="str">
        <f t="shared" si="774"/>
        <v/>
      </c>
      <c r="P1949" s="153"/>
      <c r="Q1949" s="153"/>
      <c r="R1949" s="153"/>
      <c r="S1949" s="153"/>
      <c r="T1949" s="153"/>
      <c r="U1949" s="209">
        <f t="shared" si="775"/>
        <v>0</v>
      </c>
      <c r="V1949" s="153"/>
      <c r="W1949" s="153"/>
      <c r="X1949" s="153"/>
      <c r="Y1949" s="153"/>
      <c r="Z1949" s="153"/>
      <c r="AA1949" s="153"/>
      <c r="AB1949" s="153"/>
      <c r="AC1949" s="153"/>
      <c r="AD1949" s="153"/>
      <c r="AE1949" s="153"/>
      <c r="AF1949" s="153"/>
      <c r="AG1949" s="153"/>
      <c r="AH1949" s="153"/>
      <c r="AI1949" s="153"/>
      <c r="AJ1949" s="153"/>
      <c r="AK1949" s="153"/>
      <c r="AL1949" s="153"/>
      <c r="AM1949" s="153"/>
      <c r="AN1949" s="153"/>
      <c r="AO1949" s="153"/>
      <c r="AP1949" s="153"/>
      <c r="AQ1949" s="153"/>
      <c r="AR1949" s="153">
        <v>480</v>
      </c>
      <c r="AS1949" s="153"/>
      <c r="AT1949" s="153"/>
      <c r="AU1949" s="153"/>
      <c r="AV1949" s="153"/>
      <c r="AW1949" s="153"/>
      <c r="AX1949" s="153"/>
      <c r="AY1949" s="153"/>
      <c r="AZ1949" s="153"/>
      <c r="BA1949" s="153"/>
      <c r="BB1949" s="153"/>
      <c r="BC1949" s="153"/>
      <c r="BD1949" s="153"/>
      <c r="BE1949" s="153"/>
      <c r="BF1949" s="153"/>
      <c r="BG1949" s="223">
        <f t="shared" si="776"/>
        <v>480</v>
      </c>
      <c r="BH1949" s="224">
        <f t="shared" si="777"/>
        <v>8</v>
      </c>
      <c r="BI1949" s="225">
        <f t="shared" si="778"/>
        <v>0</v>
      </c>
      <c r="BJ1949" s="225">
        <f t="shared" si="786"/>
        <v>0</v>
      </c>
      <c r="BK1949" s="226">
        <f t="shared" si="779"/>
        <v>0</v>
      </c>
      <c r="BL1949" s="226">
        <f t="shared" si="780"/>
        <v>0</v>
      </c>
      <c r="BM1949" s="226">
        <f t="shared" si="781"/>
        <v>0</v>
      </c>
      <c r="BN1949" s="237">
        <f t="shared" si="782"/>
        <v>0</v>
      </c>
      <c r="BO1949" s="237">
        <f t="shared" si="783"/>
        <v>0</v>
      </c>
      <c r="BP1949" s="237">
        <f t="shared" si="784"/>
        <v>8</v>
      </c>
      <c r="BQ1949" s="238">
        <f t="shared" si="785"/>
        <v>0</v>
      </c>
      <c r="BR1949" s="140"/>
      <c r="BS1949" s="140"/>
      <c r="BT1949" s="140"/>
      <c r="BU1949" s="141"/>
      <c r="BV1949" s="140"/>
    </row>
    <row r="1950" s="129" customFormat="1" spans="1:74">
      <c r="A1950" s="170">
        <v>2004</v>
      </c>
      <c r="B1950" s="171">
        <v>46080</v>
      </c>
      <c r="C1950" s="153" t="s">
        <v>99</v>
      </c>
      <c r="D1950" s="130" t="str">
        <f t="shared" si="773"/>
        <v>IG</v>
      </c>
      <c r="E1950" s="172" t="s">
        <v>158</v>
      </c>
      <c r="F1950" s="172"/>
      <c r="G1950" s="173"/>
      <c r="H1950" s="173"/>
      <c r="I1950" s="173"/>
      <c r="J1950" s="105"/>
      <c r="K1950" s="197" t="e">
        <f>VLOOKUP(J1950,'[3]Item List (3)'!A$1:B$110000,2,FALSE)</f>
        <v>#N/A</v>
      </c>
      <c r="L1950" s="105"/>
      <c r="M1950" s="198" t="str">
        <f>IF((LEFT(J1950))="2",$L$2,$J$2)</f>
        <v>IR</v>
      </c>
      <c r="N1950" s="153"/>
      <c r="O1950" s="199" t="str">
        <f t="shared" si="774"/>
        <v/>
      </c>
      <c r="P1950" s="153"/>
      <c r="Q1950" s="153"/>
      <c r="R1950" s="153"/>
      <c r="S1950" s="153"/>
      <c r="T1950" s="153"/>
      <c r="U1950" s="209">
        <f t="shared" si="775"/>
        <v>0</v>
      </c>
      <c r="V1950" s="153"/>
      <c r="W1950" s="153"/>
      <c r="X1950" s="153"/>
      <c r="Y1950" s="153"/>
      <c r="Z1950" s="153"/>
      <c r="AA1950" s="153"/>
      <c r="AB1950" s="153"/>
      <c r="AC1950" s="153"/>
      <c r="AD1950" s="153"/>
      <c r="AE1950" s="153"/>
      <c r="AF1950" s="153"/>
      <c r="AG1950" s="153"/>
      <c r="AH1950" s="153"/>
      <c r="AI1950" s="153"/>
      <c r="AJ1950" s="153"/>
      <c r="AK1950" s="153"/>
      <c r="AL1950" s="153"/>
      <c r="AM1950" s="153"/>
      <c r="AN1950" s="153"/>
      <c r="AO1950" s="153"/>
      <c r="AP1950" s="153"/>
      <c r="AQ1950" s="153"/>
      <c r="AR1950" s="153"/>
      <c r="AS1950" s="153"/>
      <c r="AT1950" s="153"/>
      <c r="AU1950" s="153"/>
      <c r="AV1950" s="153"/>
      <c r="AW1950" s="153"/>
      <c r="AX1950" s="153"/>
      <c r="AY1950" s="153"/>
      <c r="AZ1950" s="153"/>
      <c r="BA1950" s="153"/>
      <c r="BB1950" s="153"/>
      <c r="BC1950" s="153"/>
      <c r="BD1950" s="153"/>
      <c r="BE1950" s="153"/>
      <c r="BF1950" s="153">
        <v>480</v>
      </c>
      <c r="BG1950" s="223">
        <f t="shared" si="776"/>
        <v>480</v>
      </c>
      <c r="BH1950" s="224">
        <f t="shared" si="777"/>
        <v>8</v>
      </c>
      <c r="BI1950" s="225">
        <f t="shared" si="778"/>
        <v>0</v>
      </c>
      <c r="BJ1950" s="225">
        <f t="shared" si="786"/>
        <v>0</v>
      </c>
      <c r="BK1950" s="226">
        <f t="shared" si="779"/>
        <v>0</v>
      </c>
      <c r="BL1950" s="226">
        <f t="shared" si="780"/>
        <v>0</v>
      </c>
      <c r="BM1950" s="226">
        <f t="shared" si="781"/>
        <v>0</v>
      </c>
      <c r="BN1950" s="237">
        <f t="shared" si="782"/>
        <v>8</v>
      </c>
      <c r="BO1950" s="237">
        <f t="shared" si="783"/>
        <v>0</v>
      </c>
      <c r="BP1950" s="237">
        <f t="shared" si="784"/>
        <v>0</v>
      </c>
      <c r="BQ1950" s="238">
        <f t="shared" si="785"/>
        <v>0</v>
      </c>
      <c r="BR1950" s="140"/>
      <c r="BS1950" s="140"/>
      <c r="BT1950" s="140"/>
      <c r="BU1950" s="141"/>
      <c r="BV1950" s="140"/>
    </row>
    <row r="1951" s="129" customFormat="1" spans="1:74">
      <c r="A1951" s="170">
        <v>2005</v>
      </c>
      <c r="B1951" s="171">
        <v>46080</v>
      </c>
      <c r="C1951" s="153" t="s">
        <v>97</v>
      </c>
      <c r="D1951" s="130" t="str">
        <f t="shared" si="773"/>
        <v>HO</v>
      </c>
      <c r="E1951" s="172" t="s">
        <v>159</v>
      </c>
      <c r="F1951" s="172" t="s">
        <v>160</v>
      </c>
      <c r="G1951" s="173" t="s">
        <v>171</v>
      </c>
      <c r="H1951" s="173" t="s">
        <v>157</v>
      </c>
      <c r="I1951" s="173"/>
      <c r="J1951" s="105">
        <v>104293</v>
      </c>
      <c r="K1951" s="197" t="str">
        <f>VLOOKUP(J1951,'[3]Item List (3)'!A$1:B$110000,2,FALSE)</f>
        <v>IR.210 YY2 </v>
      </c>
      <c r="L1951" s="105">
        <v>260205005</v>
      </c>
      <c r="M1951" s="198" t="str">
        <f>IF((LEFT(J1951))="2",$L$2,$J$2)</f>
        <v>IR</v>
      </c>
      <c r="N1951" s="153">
        <v>50</v>
      </c>
      <c r="O1951" s="199">
        <f t="shared" si="774"/>
        <v>72</v>
      </c>
      <c r="P1951" s="153">
        <v>1</v>
      </c>
      <c r="Q1951" s="153">
        <v>498</v>
      </c>
      <c r="R1951" s="153"/>
      <c r="S1951" s="153"/>
      <c r="T1951" s="153"/>
      <c r="U1951" s="209">
        <f t="shared" si="775"/>
        <v>498</v>
      </c>
      <c r="V1951" s="153">
        <v>455</v>
      </c>
      <c r="W1951" s="153"/>
      <c r="X1951" s="153"/>
      <c r="Y1951" s="153"/>
      <c r="Z1951" s="153"/>
      <c r="AA1951" s="153"/>
      <c r="AB1951" s="153"/>
      <c r="AC1951" s="153"/>
      <c r="AD1951" s="153"/>
      <c r="AE1951" s="153"/>
      <c r="AF1951" s="153"/>
      <c r="AG1951" s="153"/>
      <c r="AH1951" s="153"/>
      <c r="AI1951" s="153"/>
      <c r="AJ1951" s="153"/>
      <c r="AK1951" s="153"/>
      <c r="AL1951" s="153"/>
      <c r="AM1951" s="153"/>
      <c r="AN1951" s="153"/>
      <c r="AO1951" s="153"/>
      <c r="AP1951" s="153">
        <v>30</v>
      </c>
      <c r="AQ1951" s="153"/>
      <c r="AR1951" s="153"/>
      <c r="AS1951" s="153"/>
      <c r="AT1951" s="153"/>
      <c r="AU1951" s="153"/>
      <c r="AV1951" s="153"/>
      <c r="AW1951" s="153"/>
      <c r="AX1951" s="153"/>
      <c r="AY1951" s="153"/>
      <c r="AZ1951" s="153">
        <v>25</v>
      </c>
      <c r="BA1951" s="153"/>
      <c r="BB1951" s="153"/>
      <c r="BC1951" s="153"/>
      <c r="BD1951" s="153"/>
      <c r="BE1951" s="153"/>
      <c r="BF1951" s="153"/>
      <c r="BG1951" s="223">
        <f t="shared" si="776"/>
        <v>510</v>
      </c>
      <c r="BH1951" s="224">
        <f t="shared" si="777"/>
        <v>8.5</v>
      </c>
      <c r="BI1951" s="225">
        <f t="shared" si="778"/>
        <v>7.58333333333333</v>
      </c>
      <c r="BJ1951" s="225">
        <f t="shared" si="786"/>
        <v>89.2156862745098</v>
      </c>
      <c r="BK1951" s="226">
        <f t="shared" si="779"/>
        <v>91.2087912087912</v>
      </c>
      <c r="BL1951" s="226">
        <f t="shared" si="780"/>
        <v>100</v>
      </c>
      <c r="BM1951" s="226">
        <f t="shared" si="781"/>
        <v>81.3725490196078</v>
      </c>
      <c r="BN1951" s="237">
        <f t="shared" si="782"/>
        <v>0.5</v>
      </c>
      <c r="BO1951" s="237">
        <f t="shared" si="783"/>
        <v>576</v>
      </c>
      <c r="BP1951" s="237">
        <f t="shared" si="784"/>
        <v>0.416666666666667</v>
      </c>
      <c r="BQ1951" s="238">
        <f t="shared" si="785"/>
        <v>30</v>
      </c>
      <c r="BR1951" s="140"/>
      <c r="BS1951" s="140"/>
      <c r="BT1951" s="140"/>
      <c r="BU1951" s="141"/>
      <c r="BV1951" s="140"/>
    </row>
    <row r="1952" s="129" customFormat="1" spans="1:74">
      <c r="A1952" s="170">
        <v>2006</v>
      </c>
      <c r="B1952" s="171">
        <v>46080</v>
      </c>
      <c r="C1952" s="153" t="s">
        <v>99</v>
      </c>
      <c r="D1952" s="130" t="str">
        <f t="shared" si="773"/>
        <v>HO</v>
      </c>
      <c r="E1952" s="172" t="s">
        <v>159</v>
      </c>
      <c r="F1952" s="172" t="s">
        <v>160</v>
      </c>
      <c r="G1952" s="173" t="s">
        <v>157</v>
      </c>
      <c r="H1952" s="173" t="s">
        <v>188</v>
      </c>
      <c r="I1952" s="173"/>
      <c r="J1952" s="105">
        <v>100261</v>
      </c>
      <c r="K1952" s="197" t="str">
        <f>VLOOKUP(J1952,'[3]Item List (3)'!A$1:B$110000,2,FALSE)</f>
        <v>IR. 211 YY4</v>
      </c>
      <c r="L1952" s="105">
        <v>260116004</v>
      </c>
      <c r="M1952" s="198" t="str">
        <f>IF((LEFT(J1952))="2",$L$2,$J$2)</f>
        <v>IR</v>
      </c>
      <c r="N1952" s="153">
        <v>50</v>
      </c>
      <c r="O1952" s="199">
        <f t="shared" si="774"/>
        <v>72</v>
      </c>
      <c r="P1952" s="153">
        <v>1</v>
      </c>
      <c r="Q1952" s="153">
        <v>436</v>
      </c>
      <c r="R1952" s="153"/>
      <c r="S1952" s="153"/>
      <c r="T1952" s="153"/>
      <c r="U1952" s="209">
        <f t="shared" si="775"/>
        <v>436</v>
      </c>
      <c r="V1952" s="153">
        <v>435</v>
      </c>
      <c r="W1952" s="153">
        <v>45</v>
      </c>
      <c r="X1952" s="153"/>
      <c r="Y1952" s="153"/>
      <c r="Z1952" s="153"/>
      <c r="AA1952" s="153"/>
      <c r="AB1952" s="153"/>
      <c r="AC1952" s="153"/>
      <c r="AD1952" s="153"/>
      <c r="AE1952" s="153"/>
      <c r="AF1952" s="153"/>
      <c r="AG1952" s="153"/>
      <c r="AH1952" s="153"/>
      <c r="AI1952" s="153"/>
      <c r="AJ1952" s="153"/>
      <c r="AK1952" s="153"/>
      <c r="AL1952" s="153"/>
      <c r="AM1952" s="153"/>
      <c r="AN1952" s="153"/>
      <c r="AO1952" s="153"/>
      <c r="AP1952" s="153"/>
      <c r="AQ1952" s="153"/>
      <c r="AR1952" s="153"/>
      <c r="AS1952" s="153"/>
      <c r="AT1952" s="153"/>
      <c r="AU1952" s="153"/>
      <c r="AV1952" s="153"/>
      <c r="AW1952" s="153"/>
      <c r="AX1952" s="153"/>
      <c r="AY1952" s="153"/>
      <c r="AZ1952" s="153"/>
      <c r="BA1952" s="153"/>
      <c r="BB1952" s="153"/>
      <c r="BC1952" s="153"/>
      <c r="BD1952" s="153"/>
      <c r="BE1952" s="153"/>
      <c r="BF1952" s="153"/>
      <c r="BG1952" s="223">
        <f t="shared" si="776"/>
        <v>480</v>
      </c>
      <c r="BH1952" s="224">
        <f t="shared" si="777"/>
        <v>8</v>
      </c>
      <c r="BI1952" s="225">
        <f t="shared" si="778"/>
        <v>7.25</v>
      </c>
      <c r="BJ1952" s="225">
        <f t="shared" si="786"/>
        <v>90.625</v>
      </c>
      <c r="BK1952" s="226">
        <f t="shared" si="779"/>
        <v>83.5249042145594</v>
      </c>
      <c r="BL1952" s="226">
        <f t="shared" si="780"/>
        <v>100</v>
      </c>
      <c r="BM1952" s="226">
        <f t="shared" si="781"/>
        <v>75.6944444444445</v>
      </c>
      <c r="BN1952" s="237">
        <f t="shared" si="782"/>
        <v>0.75</v>
      </c>
      <c r="BO1952" s="237">
        <f t="shared" si="783"/>
        <v>522</v>
      </c>
      <c r="BP1952" s="237">
        <f t="shared" si="784"/>
        <v>0</v>
      </c>
      <c r="BQ1952" s="238">
        <f t="shared" si="785"/>
        <v>0</v>
      </c>
      <c r="BR1952" s="140"/>
      <c r="BS1952" s="140"/>
      <c r="BT1952" s="140"/>
      <c r="BU1952" s="141"/>
      <c r="BV1952" s="140"/>
    </row>
    <row r="1953" s="129" customFormat="1" spans="1:74">
      <c r="A1953" s="170">
        <v>2007</v>
      </c>
      <c r="B1953" s="171">
        <v>46080</v>
      </c>
      <c r="C1953" s="153" t="s">
        <v>97</v>
      </c>
      <c r="D1953" s="130" t="str">
        <f t="shared" si="773"/>
        <v>HO</v>
      </c>
      <c r="E1953" s="172" t="s">
        <v>163</v>
      </c>
      <c r="F1953" s="172"/>
      <c r="G1953" s="173"/>
      <c r="H1953" s="173"/>
      <c r="I1953" s="173"/>
      <c r="J1953" s="105"/>
      <c r="K1953" s="197" t="e">
        <f>VLOOKUP(J1953,'[3]Item List (3)'!A$1:B$110000,2,FALSE)</f>
        <v>#N/A</v>
      </c>
      <c r="L1953" s="105"/>
      <c r="M1953" s="198" t="str">
        <f>IF((LEFT(J1953))="2",$L$2,$J$2)</f>
        <v>IR</v>
      </c>
      <c r="N1953" s="153"/>
      <c r="O1953" s="199" t="str">
        <f t="shared" si="774"/>
        <v/>
      </c>
      <c r="P1953" s="153"/>
      <c r="Q1953" s="153"/>
      <c r="R1953" s="153"/>
      <c r="S1953" s="153"/>
      <c r="T1953" s="153"/>
      <c r="U1953" s="209">
        <f t="shared" si="775"/>
        <v>0</v>
      </c>
      <c r="V1953" s="153"/>
      <c r="W1953" s="153"/>
      <c r="X1953" s="153"/>
      <c r="Y1953" s="153"/>
      <c r="Z1953" s="153"/>
      <c r="AA1953" s="153"/>
      <c r="AB1953" s="153"/>
      <c r="AC1953" s="153"/>
      <c r="AD1953" s="153"/>
      <c r="AE1953" s="153"/>
      <c r="AF1953" s="153"/>
      <c r="AG1953" s="153"/>
      <c r="AH1953" s="153"/>
      <c r="AI1953" s="153"/>
      <c r="AJ1953" s="153"/>
      <c r="AK1953" s="153"/>
      <c r="AL1953" s="153"/>
      <c r="AM1953" s="153"/>
      <c r="AN1953" s="153"/>
      <c r="AO1953" s="153"/>
      <c r="AP1953" s="153"/>
      <c r="AQ1953" s="153"/>
      <c r="AR1953" s="153">
        <v>480</v>
      </c>
      <c r="AS1953" s="153"/>
      <c r="AT1953" s="153"/>
      <c r="AU1953" s="153"/>
      <c r="AV1953" s="153"/>
      <c r="AW1953" s="153"/>
      <c r="AX1953" s="153"/>
      <c r="AY1953" s="153"/>
      <c r="AZ1953" s="153"/>
      <c r="BA1953" s="153"/>
      <c r="BB1953" s="153"/>
      <c r="BC1953" s="153"/>
      <c r="BD1953" s="153"/>
      <c r="BE1953" s="153"/>
      <c r="BF1953" s="153"/>
      <c r="BG1953" s="223">
        <f t="shared" si="776"/>
        <v>480</v>
      </c>
      <c r="BH1953" s="224">
        <f t="shared" si="777"/>
        <v>8</v>
      </c>
      <c r="BI1953" s="225">
        <f t="shared" si="778"/>
        <v>0</v>
      </c>
      <c r="BJ1953" s="225">
        <f t="shared" si="786"/>
        <v>0</v>
      </c>
      <c r="BK1953" s="226">
        <f t="shared" si="779"/>
        <v>0</v>
      </c>
      <c r="BL1953" s="226">
        <f t="shared" si="780"/>
        <v>0</v>
      </c>
      <c r="BM1953" s="226">
        <f t="shared" si="781"/>
        <v>0</v>
      </c>
      <c r="BN1953" s="237">
        <f t="shared" si="782"/>
        <v>0</v>
      </c>
      <c r="BO1953" s="237">
        <f t="shared" si="783"/>
        <v>0</v>
      </c>
      <c r="BP1953" s="237">
        <f t="shared" si="784"/>
        <v>8</v>
      </c>
      <c r="BQ1953" s="238">
        <f t="shared" si="785"/>
        <v>0</v>
      </c>
      <c r="BR1953" s="140"/>
      <c r="BS1953" s="140"/>
      <c r="BT1953" s="140"/>
      <c r="BU1953" s="141"/>
      <c r="BV1953" s="140"/>
    </row>
    <row r="1954" s="129" customFormat="1" spans="1:74">
      <c r="A1954" s="170">
        <v>2008</v>
      </c>
      <c r="B1954" s="171">
        <v>46080</v>
      </c>
      <c r="C1954" s="153" t="s">
        <v>99</v>
      </c>
      <c r="D1954" s="130" t="str">
        <f t="shared" si="773"/>
        <v>HO</v>
      </c>
      <c r="E1954" s="172" t="s">
        <v>163</v>
      </c>
      <c r="F1954" s="172"/>
      <c r="G1954" s="173"/>
      <c r="H1954" s="173"/>
      <c r="I1954" s="173"/>
      <c r="J1954" s="105"/>
      <c r="K1954" s="197" t="e">
        <f>VLOOKUP(J1954,'[3]Item List (3)'!A$1:B$110000,2,FALSE)</f>
        <v>#N/A</v>
      </c>
      <c r="L1954" s="105"/>
      <c r="M1954" s="198" t="str">
        <f>IF((LEFT(J1954))="2",$L$2,$J$2)</f>
        <v>IR</v>
      </c>
      <c r="N1954" s="153"/>
      <c r="O1954" s="199" t="str">
        <f t="shared" si="774"/>
        <v/>
      </c>
      <c r="P1954" s="153"/>
      <c r="Q1954" s="153"/>
      <c r="R1954" s="153"/>
      <c r="S1954" s="153"/>
      <c r="T1954" s="153"/>
      <c r="U1954" s="209">
        <f t="shared" si="775"/>
        <v>0</v>
      </c>
      <c r="V1954" s="153"/>
      <c r="W1954" s="153"/>
      <c r="X1954" s="153"/>
      <c r="Y1954" s="153"/>
      <c r="Z1954" s="153"/>
      <c r="AA1954" s="153"/>
      <c r="AB1954" s="153"/>
      <c r="AC1954" s="153"/>
      <c r="AD1954" s="153"/>
      <c r="AE1954" s="153"/>
      <c r="AF1954" s="153"/>
      <c r="AG1954" s="153"/>
      <c r="AH1954" s="153"/>
      <c r="AI1954" s="153"/>
      <c r="AJ1954" s="153"/>
      <c r="AK1954" s="153"/>
      <c r="AL1954" s="153"/>
      <c r="AM1954" s="153"/>
      <c r="AN1954" s="153"/>
      <c r="AO1954" s="153"/>
      <c r="AP1954" s="153"/>
      <c r="AQ1954" s="153"/>
      <c r="AR1954" s="153">
        <v>480</v>
      </c>
      <c r="AS1954" s="153"/>
      <c r="AT1954" s="153"/>
      <c r="AU1954" s="153"/>
      <c r="AV1954" s="153"/>
      <c r="AW1954" s="153"/>
      <c r="AX1954" s="153"/>
      <c r="AY1954" s="153"/>
      <c r="AZ1954" s="153"/>
      <c r="BA1954" s="153"/>
      <c r="BB1954" s="153"/>
      <c r="BC1954" s="153"/>
      <c r="BD1954" s="153"/>
      <c r="BE1954" s="153"/>
      <c r="BF1954" s="153"/>
      <c r="BG1954" s="223">
        <f t="shared" si="776"/>
        <v>480</v>
      </c>
      <c r="BH1954" s="224">
        <f t="shared" si="777"/>
        <v>8</v>
      </c>
      <c r="BI1954" s="225">
        <f t="shared" si="778"/>
        <v>0</v>
      </c>
      <c r="BJ1954" s="225">
        <f t="shared" si="786"/>
        <v>0</v>
      </c>
      <c r="BK1954" s="226">
        <f t="shared" si="779"/>
        <v>0</v>
      </c>
      <c r="BL1954" s="226">
        <f t="shared" si="780"/>
        <v>0</v>
      </c>
      <c r="BM1954" s="226">
        <f t="shared" si="781"/>
        <v>0</v>
      </c>
      <c r="BN1954" s="237">
        <f t="shared" si="782"/>
        <v>0</v>
      </c>
      <c r="BO1954" s="237">
        <f t="shared" si="783"/>
        <v>0</v>
      </c>
      <c r="BP1954" s="237">
        <f t="shared" si="784"/>
        <v>8</v>
      </c>
      <c r="BQ1954" s="238">
        <f t="shared" si="785"/>
        <v>0</v>
      </c>
      <c r="BR1954" s="140"/>
      <c r="BS1954" s="140"/>
      <c r="BT1954" s="140"/>
      <c r="BU1954" s="141"/>
      <c r="BV1954" s="140"/>
    </row>
    <row r="1955" s="129" customFormat="1" spans="1:74">
      <c r="A1955" s="170">
        <v>2009</v>
      </c>
      <c r="B1955" s="171">
        <v>46080</v>
      </c>
      <c r="C1955" s="153" t="s">
        <v>97</v>
      </c>
      <c r="D1955" s="130" t="str">
        <f t="shared" si="773"/>
        <v>HO</v>
      </c>
      <c r="E1955" s="172" t="s">
        <v>167</v>
      </c>
      <c r="F1955" s="172"/>
      <c r="G1955" s="173"/>
      <c r="H1955" s="173"/>
      <c r="I1955" s="173"/>
      <c r="J1955" s="105"/>
      <c r="K1955" s="197" t="e">
        <f>VLOOKUP(J1955,'[3]Item List (3)'!A$1:B$110000,2,FALSE)</f>
        <v>#N/A</v>
      </c>
      <c r="L1955" s="105"/>
      <c r="M1955" s="198" t="str">
        <f>IF((LEFT(J1955))="2",$L$2,$J$2)</f>
        <v>IR</v>
      </c>
      <c r="N1955" s="153"/>
      <c r="O1955" s="199" t="str">
        <f t="shared" si="774"/>
        <v/>
      </c>
      <c r="P1955" s="153"/>
      <c r="Q1955" s="153"/>
      <c r="R1955" s="153"/>
      <c r="S1955" s="153"/>
      <c r="T1955" s="153"/>
      <c r="U1955" s="209">
        <f t="shared" si="775"/>
        <v>0</v>
      </c>
      <c r="V1955" s="153"/>
      <c r="W1955" s="153"/>
      <c r="X1955" s="153"/>
      <c r="Y1955" s="153"/>
      <c r="Z1955" s="153"/>
      <c r="AA1955" s="153"/>
      <c r="AB1955" s="153"/>
      <c r="AC1955" s="153"/>
      <c r="AD1955" s="153"/>
      <c r="AE1955" s="153"/>
      <c r="AF1955" s="153"/>
      <c r="AG1955" s="153"/>
      <c r="AH1955" s="153"/>
      <c r="AI1955" s="153"/>
      <c r="AJ1955" s="153"/>
      <c r="AK1955" s="153"/>
      <c r="AL1955" s="153"/>
      <c r="AM1955" s="153"/>
      <c r="AN1955" s="153"/>
      <c r="AO1955" s="153"/>
      <c r="AP1955" s="153"/>
      <c r="AQ1955" s="153"/>
      <c r="AR1955" s="153"/>
      <c r="AS1955" s="153"/>
      <c r="AT1955" s="153"/>
      <c r="AU1955" s="153"/>
      <c r="AV1955" s="153"/>
      <c r="AW1955" s="153"/>
      <c r="AX1955" s="153"/>
      <c r="AY1955" s="153"/>
      <c r="AZ1955" s="153"/>
      <c r="BA1955" s="153"/>
      <c r="BB1955" s="153"/>
      <c r="BC1955" s="153"/>
      <c r="BD1955" s="153"/>
      <c r="BE1955" s="153"/>
      <c r="BF1955" s="153">
        <v>480</v>
      </c>
      <c r="BG1955" s="223">
        <f t="shared" si="776"/>
        <v>480</v>
      </c>
      <c r="BH1955" s="224">
        <f t="shared" si="777"/>
        <v>8</v>
      </c>
      <c r="BI1955" s="225">
        <f t="shared" si="778"/>
        <v>0</v>
      </c>
      <c r="BJ1955" s="225">
        <f t="shared" si="786"/>
        <v>0</v>
      </c>
      <c r="BK1955" s="226">
        <f t="shared" si="779"/>
        <v>0</v>
      </c>
      <c r="BL1955" s="226">
        <f t="shared" si="780"/>
        <v>0</v>
      </c>
      <c r="BM1955" s="226">
        <f t="shared" si="781"/>
        <v>0</v>
      </c>
      <c r="BN1955" s="237">
        <f t="shared" si="782"/>
        <v>8</v>
      </c>
      <c r="BO1955" s="237">
        <f t="shared" si="783"/>
        <v>0</v>
      </c>
      <c r="BP1955" s="237">
        <f t="shared" si="784"/>
        <v>0</v>
      </c>
      <c r="BQ1955" s="238">
        <f t="shared" si="785"/>
        <v>0</v>
      </c>
      <c r="BR1955" s="140"/>
      <c r="BS1955" s="140"/>
      <c r="BT1955" s="140"/>
      <c r="BU1955" s="141"/>
      <c r="BV1955" s="140"/>
    </row>
    <row r="1956" s="129" customFormat="1" spans="1:74">
      <c r="A1956" s="170">
        <v>2010</v>
      </c>
      <c r="B1956" s="171">
        <v>46080</v>
      </c>
      <c r="C1956" s="153" t="s">
        <v>99</v>
      </c>
      <c r="D1956" s="130" t="str">
        <f t="shared" si="773"/>
        <v>HO</v>
      </c>
      <c r="E1956" s="172" t="s">
        <v>167</v>
      </c>
      <c r="F1956" s="172"/>
      <c r="G1956" s="173"/>
      <c r="H1956" s="173"/>
      <c r="I1956" s="173"/>
      <c r="J1956" s="105"/>
      <c r="K1956" s="197" t="e">
        <f>VLOOKUP(J1956,'[3]Item List (3)'!A$1:B$110000,2,FALSE)</f>
        <v>#N/A</v>
      </c>
      <c r="L1956" s="105"/>
      <c r="M1956" s="198" t="str">
        <f>IF((LEFT(J1956))="2",$L$2,$J$2)</f>
        <v>IR</v>
      </c>
      <c r="N1956" s="153"/>
      <c r="O1956" s="199" t="str">
        <f t="shared" si="774"/>
        <v/>
      </c>
      <c r="P1956" s="153"/>
      <c r="Q1956" s="153"/>
      <c r="R1956" s="153"/>
      <c r="S1956" s="153"/>
      <c r="T1956" s="153"/>
      <c r="U1956" s="209">
        <f t="shared" si="775"/>
        <v>0</v>
      </c>
      <c r="V1956" s="153"/>
      <c r="W1956" s="153"/>
      <c r="X1956" s="153"/>
      <c r="Y1956" s="153"/>
      <c r="Z1956" s="153"/>
      <c r="AA1956" s="153"/>
      <c r="AB1956" s="153"/>
      <c r="AC1956" s="153"/>
      <c r="AD1956" s="153"/>
      <c r="AE1956" s="153"/>
      <c r="AF1956" s="153"/>
      <c r="AG1956" s="153"/>
      <c r="AH1956" s="153"/>
      <c r="AI1956" s="153"/>
      <c r="AJ1956" s="153"/>
      <c r="AK1956" s="153"/>
      <c r="AL1956" s="153"/>
      <c r="AM1956" s="153"/>
      <c r="AN1956" s="153"/>
      <c r="AO1956" s="153"/>
      <c r="AP1956" s="153"/>
      <c r="AQ1956" s="153"/>
      <c r="AR1956" s="153">
        <v>480</v>
      </c>
      <c r="AS1956" s="153"/>
      <c r="AT1956" s="153"/>
      <c r="AU1956" s="153"/>
      <c r="AV1956" s="153"/>
      <c r="AW1956" s="153"/>
      <c r="AX1956" s="153"/>
      <c r="AY1956" s="153"/>
      <c r="AZ1956" s="153"/>
      <c r="BA1956" s="153"/>
      <c r="BB1956" s="153"/>
      <c r="BC1956" s="153"/>
      <c r="BD1956" s="153"/>
      <c r="BE1956" s="153"/>
      <c r="BF1956" s="153"/>
      <c r="BG1956" s="223">
        <f t="shared" si="776"/>
        <v>480</v>
      </c>
      <c r="BH1956" s="224">
        <f t="shared" si="777"/>
        <v>8</v>
      </c>
      <c r="BI1956" s="225">
        <f t="shared" si="778"/>
        <v>0</v>
      </c>
      <c r="BJ1956" s="225">
        <f t="shared" si="786"/>
        <v>0</v>
      </c>
      <c r="BK1956" s="226">
        <f t="shared" si="779"/>
        <v>0</v>
      </c>
      <c r="BL1956" s="226">
        <f t="shared" si="780"/>
        <v>0</v>
      </c>
      <c r="BM1956" s="226">
        <f t="shared" si="781"/>
        <v>0</v>
      </c>
      <c r="BN1956" s="237">
        <f t="shared" si="782"/>
        <v>0</v>
      </c>
      <c r="BO1956" s="237">
        <f t="shared" si="783"/>
        <v>0</v>
      </c>
      <c r="BP1956" s="237">
        <f t="shared" si="784"/>
        <v>8</v>
      </c>
      <c r="BQ1956" s="238">
        <f t="shared" si="785"/>
        <v>0</v>
      </c>
      <c r="BR1956" s="140"/>
      <c r="BS1956" s="140"/>
      <c r="BT1956" s="140"/>
      <c r="BU1956" s="141"/>
      <c r="BV1956" s="140"/>
    </row>
    <row r="1957" s="129" customFormat="1" spans="1:74">
      <c r="A1957" s="170">
        <v>2011</v>
      </c>
      <c r="B1957" s="171">
        <v>46080</v>
      </c>
      <c r="C1957" s="153" t="s">
        <v>97</v>
      </c>
      <c r="D1957" s="130" t="str">
        <f t="shared" si="773"/>
        <v>HO</v>
      </c>
      <c r="E1957" s="172" t="s">
        <v>170</v>
      </c>
      <c r="F1957" s="172" t="s">
        <v>160</v>
      </c>
      <c r="G1957" s="173" t="s">
        <v>173</v>
      </c>
      <c r="H1957" s="173"/>
      <c r="I1957" s="173"/>
      <c r="J1957" s="105">
        <v>104249</v>
      </c>
      <c r="K1957" s="197" t="str">
        <f>VLOOKUP(J1957,'[3]Item List (3)'!A$1:B$110000,2,FALSE)</f>
        <v>IW. BDA-4003</v>
      </c>
      <c r="L1957" s="105">
        <v>260120002</v>
      </c>
      <c r="M1957" s="198" t="str">
        <f>IF((LEFT(J1957))="2",$L$2,$J$2)</f>
        <v>IR</v>
      </c>
      <c r="N1957" s="153">
        <v>15</v>
      </c>
      <c r="O1957" s="199">
        <f t="shared" si="774"/>
        <v>240</v>
      </c>
      <c r="P1957" s="153">
        <v>1</v>
      </c>
      <c r="Q1957" s="153">
        <v>1494</v>
      </c>
      <c r="R1957" s="153"/>
      <c r="S1957" s="153"/>
      <c r="T1957" s="153"/>
      <c r="U1957" s="209">
        <f t="shared" si="775"/>
        <v>1494</v>
      </c>
      <c r="V1957" s="153">
        <v>390</v>
      </c>
      <c r="W1957" s="153"/>
      <c r="X1957" s="153"/>
      <c r="Y1957" s="153"/>
      <c r="Z1957" s="153"/>
      <c r="AA1957" s="153"/>
      <c r="AB1957" s="153"/>
      <c r="AC1957" s="153"/>
      <c r="AD1957" s="153"/>
      <c r="AE1957" s="153"/>
      <c r="AF1957" s="153"/>
      <c r="AG1957" s="153"/>
      <c r="AH1957" s="153"/>
      <c r="AI1957" s="153"/>
      <c r="AJ1957" s="153"/>
      <c r="AK1957" s="153"/>
      <c r="AL1957" s="153"/>
      <c r="AM1957" s="153"/>
      <c r="AN1957" s="153">
        <v>45</v>
      </c>
      <c r="AO1957" s="153"/>
      <c r="AP1957" s="153">
        <v>20</v>
      </c>
      <c r="AQ1957" s="153"/>
      <c r="AR1957" s="153"/>
      <c r="AS1957" s="153"/>
      <c r="AT1957" s="153"/>
      <c r="AU1957" s="153"/>
      <c r="AV1957" s="153"/>
      <c r="AW1957" s="153"/>
      <c r="AX1957" s="153"/>
      <c r="AY1957" s="153"/>
      <c r="AZ1957" s="153">
        <v>25</v>
      </c>
      <c r="BA1957" s="153"/>
      <c r="BB1957" s="153"/>
      <c r="BC1957" s="153"/>
      <c r="BD1957" s="153"/>
      <c r="BE1957" s="153"/>
      <c r="BF1957" s="153"/>
      <c r="BG1957" s="223">
        <f t="shared" si="776"/>
        <v>480</v>
      </c>
      <c r="BH1957" s="224">
        <f t="shared" si="777"/>
        <v>8</v>
      </c>
      <c r="BI1957" s="225">
        <f t="shared" si="778"/>
        <v>6.5</v>
      </c>
      <c r="BJ1957" s="225">
        <f t="shared" si="786"/>
        <v>81.25</v>
      </c>
      <c r="BK1957" s="226">
        <f t="shared" si="779"/>
        <v>95.7692307692308</v>
      </c>
      <c r="BL1957" s="226">
        <f t="shared" si="780"/>
        <v>100</v>
      </c>
      <c r="BM1957" s="226">
        <f t="shared" si="781"/>
        <v>77.8125</v>
      </c>
      <c r="BN1957" s="237">
        <f t="shared" si="782"/>
        <v>0.333333333333333</v>
      </c>
      <c r="BO1957" s="237">
        <f t="shared" si="783"/>
        <v>1840</v>
      </c>
      <c r="BP1957" s="237">
        <f t="shared" si="784"/>
        <v>1.16666666666667</v>
      </c>
      <c r="BQ1957" s="238">
        <f t="shared" si="785"/>
        <v>280</v>
      </c>
      <c r="BR1957" s="140"/>
      <c r="BS1957" s="140"/>
      <c r="BT1957" s="140"/>
      <c r="BU1957" s="141"/>
      <c r="BV1957" s="140"/>
    </row>
    <row r="1958" s="129" customFormat="1" spans="1:74">
      <c r="A1958" s="170">
        <v>2012</v>
      </c>
      <c r="B1958" s="171">
        <v>46080</v>
      </c>
      <c r="C1958" s="153" t="s">
        <v>99</v>
      </c>
      <c r="D1958" s="130" t="str">
        <f t="shared" si="773"/>
        <v>HO</v>
      </c>
      <c r="E1958" s="172" t="s">
        <v>170</v>
      </c>
      <c r="F1958" s="172" t="s">
        <v>160</v>
      </c>
      <c r="G1958" s="173" t="s">
        <v>188</v>
      </c>
      <c r="H1958" s="173" t="s">
        <v>168</v>
      </c>
      <c r="I1958" s="173"/>
      <c r="J1958" s="105">
        <v>104249</v>
      </c>
      <c r="K1958" s="197" t="str">
        <f>VLOOKUP(J1958,'[3]Item List (3)'!A$1:B$110000,2,FALSE)</f>
        <v>IW. BDA-4003</v>
      </c>
      <c r="L1958" s="105">
        <v>260120002</v>
      </c>
      <c r="M1958" s="198" t="str">
        <f>IF((LEFT(J1958))="2",$L$2,$J$2)</f>
        <v>IR</v>
      </c>
      <c r="N1958" s="153">
        <v>15</v>
      </c>
      <c r="O1958" s="199">
        <f t="shared" si="774"/>
        <v>240</v>
      </c>
      <c r="P1958" s="153">
        <v>1</v>
      </c>
      <c r="Q1958" s="153">
        <v>1666</v>
      </c>
      <c r="R1958" s="153"/>
      <c r="S1958" s="153"/>
      <c r="T1958" s="153"/>
      <c r="U1958" s="209">
        <f t="shared" si="775"/>
        <v>1666</v>
      </c>
      <c r="V1958" s="153">
        <v>430</v>
      </c>
      <c r="W1958" s="153"/>
      <c r="X1958" s="153">
        <v>20</v>
      </c>
      <c r="Y1958" s="153"/>
      <c r="Z1958" s="153"/>
      <c r="AA1958" s="153"/>
      <c r="AB1958" s="153"/>
      <c r="AC1958" s="153"/>
      <c r="AD1958" s="153"/>
      <c r="AE1958" s="153"/>
      <c r="AF1958" s="153"/>
      <c r="AG1958" s="153"/>
      <c r="AH1958" s="153"/>
      <c r="AI1958" s="153"/>
      <c r="AJ1958" s="153"/>
      <c r="AK1958" s="153"/>
      <c r="AL1958" s="153"/>
      <c r="AM1958" s="153"/>
      <c r="AN1958" s="153"/>
      <c r="AO1958" s="153"/>
      <c r="AP1958" s="153">
        <v>30</v>
      </c>
      <c r="AQ1958" s="153"/>
      <c r="AR1958" s="153"/>
      <c r="AS1958" s="153"/>
      <c r="AT1958" s="153"/>
      <c r="AU1958" s="153"/>
      <c r="AV1958" s="153"/>
      <c r="AW1958" s="153"/>
      <c r="AX1958" s="153"/>
      <c r="AY1958" s="153"/>
      <c r="AZ1958" s="153"/>
      <c r="BA1958" s="153"/>
      <c r="BB1958" s="153"/>
      <c r="BC1958" s="153"/>
      <c r="BD1958" s="153"/>
      <c r="BE1958" s="153"/>
      <c r="BF1958" s="153"/>
      <c r="BG1958" s="223">
        <f t="shared" si="776"/>
        <v>480</v>
      </c>
      <c r="BH1958" s="224">
        <f t="shared" si="777"/>
        <v>8</v>
      </c>
      <c r="BI1958" s="225">
        <f t="shared" si="778"/>
        <v>7.16666666666667</v>
      </c>
      <c r="BJ1958" s="225">
        <f t="shared" si="786"/>
        <v>89.5833333333333</v>
      </c>
      <c r="BK1958" s="226">
        <f t="shared" si="779"/>
        <v>96.8604651162791</v>
      </c>
      <c r="BL1958" s="226">
        <f t="shared" si="780"/>
        <v>100</v>
      </c>
      <c r="BM1958" s="226">
        <f t="shared" si="781"/>
        <v>86.7708333333333</v>
      </c>
      <c r="BN1958" s="237">
        <f t="shared" si="782"/>
        <v>0.5</v>
      </c>
      <c r="BO1958" s="237">
        <f t="shared" si="783"/>
        <v>1800</v>
      </c>
      <c r="BP1958" s="237">
        <f t="shared" si="784"/>
        <v>0.333333333333333</v>
      </c>
      <c r="BQ1958" s="238">
        <f t="shared" si="785"/>
        <v>80</v>
      </c>
      <c r="BR1958" s="140"/>
      <c r="BS1958" s="140"/>
      <c r="BT1958" s="140"/>
      <c r="BU1958" s="141"/>
      <c r="BV1958" s="140"/>
    </row>
    <row r="1959" s="129" customFormat="1" spans="1:74">
      <c r="A1959" s="170">
        <v>2013</v>
      </c>
      <c r="B1959" s="171">
        <v>46080</v>
      </c>
      <c r="C1959" s="153" t="s">
        <v>97</v>
      </c>
      <c r="D1959" s="130" t="str">
        <f t="shared" si="773"/>
        <v>HO</v>
      </c>
      <c r="E1959" s="172" t="s">
        <v>172</v>
      </c>
      <c r="F1959" s="172" t="s">
        <v>160</v>
      </c>
      <c r="G1959" s="173" t="s">
        <v>173</v>
      </c>
      <c r="H1959" s="173"/>
      <c r="I1959" s="173"/>
      <c r="J1959" s="105">
        <v>208299</v>
      </c>
      <c r="K1959" s="197" t="str">
        <f>VLOOKUP(J1959,'[3]Item List (3)'!A$1:B$110000,2,FALSE)</f>
        <v>OR.9916 </v>
      </c>
      <c r="L1959" s="105">
        <v>260106007</v>
      </c>
      <c r="M1959" s="198" t="str">
        <f>IF((LEFT(J1959))="2",$L$2,$J$2)</f>
        <v>OR</v>
      </c>
      <c r="N1959" s="153">
        <v>15</v>
      </c>
      <c r="O1959" s="199">
        <f t="shared" si="774"/>
        <v>240</v>
      </c>
      <c r="P1959" s="153">
        <v>1</v>
      </c>
      <c r="Q1959" s="153">
        <v>671</v>
      </c>
      <c r="R1959" s="153"/>
      <c r="S1959" s="153"/>
      <c r="T1959" s="153"/>
      <c r="U1959" s="209">
        <f t="shared" si="775"/>
        <v>671</v>
      </c>
      <c r="V1959" s="153">
        <v>175</v>
      </c>
      <c r="W1959" s="153"/>
      <c r="X1959" s="153"/>
      <c r="Y1959" s="153"/>
      <c r="Z1959" s="153"/>
      <c r="AA1959" s="153"/>
      <c r="AB1959" s="153"/>
      <c r="AC1959" s="153"/>
      <c r="AD1959" s="153"/>
      <c r="AE1959" s="153"/>
      <c r="AF1959" s="153"/>
      <c r="AG1959" s="153"/>
      <c r="AH1959" s="153"/>
      <c r="AI1959" s="153"/>
      <c r="AJ1959" s="153"/>
      <c r="AK1959" s="153"/>
      <c r="AL1959" s="153"/>
      <c r="AM1959" s="153"/>
      <c r="AN1959" s="153">
        <v>295</v>
      </c>
      <c r="AO1959" s="153"/>
      <c r="AP1959" s="153">
        <v>10</v>
      </c>
      <c r="AQ1959" s="153"/>
      <c r="AR1959" s="153"/>
      <c r="AS1959" s="153"/>
      <c r="AT1959" s="153"/>
      <c r="AU1959" s="153"/>
      <c r="AV1959" s="153"/>
      <c r="AW1959" s="153"/>
      <c r="AX1959" s="153"/>
      <c r="AY1959" s="153"/>
      <c r="AZ1959" s="153"/>
      <c r="BA1959" s="153"/>
      <c r="BB1959" s="153"/>
      <c r="BC1959" s="153"/>
      <c r="BD1959" s="153"/>
      <c r="BE1959" s="153"/>
      <c r="BF1959" s="153"/>
      <c r="BG1959" s="223">
        <f t="shared" si="776"/>
        <v>480</v>
      </c>
      <c r="BH1959" s="224">
        <f t="shared" si="777"/>
        <v>8</v>
      </c>
      <c r="BI1959" s="225">
        <f t="shared" si="778"/>
        <v>2.91666666666667</v>
      </c>
      <c r="BJ1959" s="225">
        <f t="shared" si="786"/>
        <v>36.4583333333333</v>
      </c>
      <c r="BK1959" s="226">
        <f t="shared" si="779"/>
        <v>95.8571428571428</v>
      </c>
      <c r="BL1959" s="226">
        <f t="shared" si="780"/>
        <v>100</v>
      </c>
      <c r="BM1959" s="226">
        <f t="shared" si="781"/>
        <v>34.9479166666667</v>
      </c>
      <c r="BN1959" s="237">
        <f t="shared" si="782"/>
        <v>0.166666666666667</v>
      </c>
      <c r="BO1959" s="237">
        <f t="shared" si="783"/>
        <v>1880</v>
      </c>
      <c r="BP1959" s="237">
        <f t="shared" si="784"/>
        <v>4.91666666666667</v>
      </c>
      <c r="BQ1959" s="238">
        <f t="shared" si="785"/>
        <v>1180</v>
      </c>
      <c r="BR1959" s="140"/>
      <c r="BS1959" s="140"/>
      <c r="BT1959" s="140"/>
      <c r="BU1959" s="141"/>
      <c r="BV1959" s="140"/>
    </row>
    <row r="1960" s="129" customFormat="1" spans="1:74">
      <c r="A1960" s="170">
        <v>2014</v>
      </c>
      <c r="B1960" s="171">
        <v>46080</v>
      </c>
      <c r="C1960" s="153" t="s">
        <v>99</v>
      </c>
      <c r="D1960" s="130" t="str">
        <f t="shared" si="773"/>
        <v>HO</v>
      </c>
      <c r="E1960" s="172" t="s">
        <v>172</v>
      </c>
      <c r="F1960" s="172" t="s">
        <v>160</v>
      </c>
      <c r="G1960" s="173" t="s">
        <v>168</v>
      </c>
      <c r="H1960" s="173"/>
      <c r="I1960" s="173"/>
      <c r="J1960" s="105">
        <v>208299</v>
      </c>
      <c r="K1960" s="197" t="str">
        <f>VLOOKUP(J1960,'[3]Item List (3)'!A$1:B$110000,2,FALSE)</f>
        <v>OR.9916 </v>
      </c>
      <c r="L1960" s="105">
        <v>260106007</v>
      </c>
      <c r="M1960" s="198" t="str">
        <f>IF((LEFT(J1960))="2",$L$2,$J$2)</f>
        <v>OR</v>
      </c>
      <c r="N1960" s="153">
        <v>15</v>
      </c>
      <c r="O1960" s="199">
        <f t="shared" si="774"/>
        <v>240</v>
      </c>
      <c r="P1960" s="153">
        <v>1</v>
      </c>
      <c r="Q1960" s="153">
        <v>662</v>
      </c>
      <c r="R1960" s="153"/>
      <c r="S1960" s="153"/>
      <c r="T1960" s="153"/>
      <c r="U1960" s="209">
        <f t="shared" si="775"/>
        <v>662</v>
      </c>
      <c r="V1960" s="153">
        <v>170</v>
      </c>
      <c r="W1960" s="153"/>
      <c r="X1960" s="153"/>
      <c r="Y1960" s="153"/>
      <c r="Z1960" s="153"/>
      <c r="AA1960" s="153"/>
      <c r="AB1960" s="153"/>
      <c r="AC1960" s="153"/>
      <c r="AD1960" s="153"/>
      <c r="AE1960" s="153"/>
      <c r="AF1960" s="153"/>
      <c r="AG1960" s="153"/>
      <c r="AH1960" s="153"/>
      <c r="AI1960" s="153"/>
      <c r="AJ1960" s="153"/>
      <c r="AK1960" s="153"/>
      <c r="AL1960" s="153"/>
      <c r="AM1960" s="153"/>
      <c r="AN1960" s="153"/>
      <c r="AO1960" s="153"/>
      <c r="AP1960" s="153">
        <v>10</v>
      </c>
      <c r="AQ1960" s="153"/>
      <c r="AR1960" s="153">
        <v>300</v>
      </c>
      <c r="AS1960" s="153"/>
      <c r="AT1960" s="153"/>
      <c r="AU1960" s="153"/>
      <c r="AV1960" s="153"/>
      <c r="AW1960" s="153"/>
      <c r="AX1960" s="153"/>
      <c r="AY1960" s="153"/>
      <c r="AZ1960" s="153"/>
      <c r="BA1960" s="153"/>
      <c r="BB1960" s="153"/>
      <c r="BC1960" s="153"/>
      <c r="BD1960" s="153"/>
      <c r="BE1960" s="153"/>
      <c r="BF1960" s="153"/>
      <c r="BG1960" s="223">
        <f t="shared" si="776"/>
        <v>480</v>
      </c>
      <c r="BH1960" s="224">
        <f t="shared" si="777"/>
        <v>8</v>
      </c>
      <c r="BI1960" s="225">
        <f t="shared" si="778"/>
        <v>2.83333333333333</v>
      </c>
      <c r="BJ1960" s="225">
        <f t="shared" si="786"/>
        <v>35.4166666666667</v>
      </c>
      <c r="BK1960" s="226">
        <f t="shared" si="779"/>
        <v>97.3529411764706</v>
      </c>
      <c r="BL1960" s="226">
        <f t="shared" si="780"/>
        <v>100</v>
      </c>
      <c r="BM1960" s="226">
        <f t="shared" si="781"/>
        <v>34.4791666666667</v>
      </c>
      <c r="BN1960" s="237">
        <f t="shared" si="782"/>
        <v>0.166666666666667</v>
      </c>
      <c r="BO1960" s="237">
        <f t="shared" si="783"/>
        <v>1880</v>
      </c>
      <c r="BP1960" s="237">
        <f t="shared" si="784"/>
        <v>5</v>
      </c>
      <c r="BQ1960" s="238">
        <f t="shared" si="785"/>
        <v>1200</v>
      </c>
      <c r="BR1960" s="140"/>
      <c r="BS1960" s="140"/>
      <c r="BT1960" s="140"/>
      <c r="BU1960" s="141"/>
      <c r="BV1960" s="140"/>
    </row>
    <row r="1961" s="129" customFormat="1" spans="1:74">
      <c r="A1961" s="170">
        <v>2015</v>
      </c>
      <c r="B1961" s="171">
        <v>46080</v>
      </c>
      <c r="C1961" s="153" t="s">
        <v>97</v>
      </c>
      <c r="D1961" s="130" t="str">
        <f t="shared" si="773"/>
        <v>HO</v>
      </c>
      <c r="E1961" s="172" t="s">
        <v>174</v>
      </c>
      <c r="F1961" s="172"/>
      <c r="G1961" s="173"/>
      <c r="H1961" s="173"/>
      <c r="I1961" s="173"/>
      <c r="J1961" s="105"/>
      <c r="K1961" s="197" t="e">
        <f>VLOOKUP(J1961,'[3]Item List (3)'!A$1:B$110000,2,FALSE)</f>
        <v>#N/A</v>
      </c>
      <c r="L1961" s="105"/>
      <c r="M1961" s="198" t="str">
        <f>IF((LEFT(J1961))="2",$L$2,$J$2)</f>
        <v>IR</v>
      </c>
      <c r="N1961" s="153"/>
      <c r="O1961" s="199" t="str">
        <f t="shared" si="774"/>
        <v/>
      </c>
      <c r="P1961" s="153"/>
      <c r="Q1961" s="153"/>
      <c r="R1961" s="153"/>
      <c r="S1961" s="153"/>
      <c r="T1961" s="153"/>
      <c r="U1961" s="209">
        <f t="shared" si="775"/>
        <v>0</v>
      </c>
      <c r="V1961" s="153"/>
      <c r="W1961" s="153"/>
      <c r="X1961" s="153"/>
      <c r="Y1961" s="153"/>
      <c r="Z1961" s="153"/>
      <c r="AA1961" s="153"/>
      <c r="AB1961" s="153"/>
      <c r="AC1961" s="153"/>
      <c r="AD1961" s="153"/>
      <c r="AE1961" s="153"/>
      <c r="AF1961" s="153"/>
      <c r="AG1961" s="153"/>
      <c r="AH1961" s="153"/>
      <c r="AI1961" s="153"/>
      <c r="AJ1961" s="153"/>
      <c r="AK1961" s="153"/>
      <c r="AL1961" s="153"/>
      <c r="AM1961" s="153"/>
      <c r="AN1961" s="153"/>
      <c r="AO1961" s="153"/>
      <c r="AP1961" s="153"/>
      <c r="AQ1961" s="153"/>
      <c r="AR1961" s="153"/>
      <c r="AS1961" s="153"/>
      <c r="AT1961" s="153"/>
      <c r="AU1961" s="153"/>
      <c r="AV1961" s="153"/>
      <c r="AW1961" s="153"/>
      <c r="AX1961" s="153"/>
      <c r="AY1961" s="153"/>
      <c r="AZ1961" s="153"/>
      <c r="BA1961" s="153"/>
      <c r="BB1961" s="153"/>
      <c r="BC1961" s="153"/>
      <c r="BD1961" s="153"/>
      <c r="BE1961" s="153"/>
      <c r="BF1961" s="153">
        <v>480</v>
      </c>
      <c r="BG1961" s="223">
        <f t="shared" si="776"/>
        <v>480</v>
      </c>
      <c r="BH1961" s="224">
        <f t="shared" si="777"/>
        <v>8</v>
      </c>
      <c r="BI1961" s="225">
        <f t="shared" si="778"/>
        <v>0</v>
      </c>
      <c r="BJ1961" s="225">
        <f t="shared" si="786"/>
        <v>0</v>
      </c>
      <c r="BK1961" s="226">
        <f t="shared" si="779"/>
        <v>0</v>
      </c>
      <c r="BL1961" s="226">
        <f t="shared" si="780"/>
        <v>0</v>
      </c>
      <c r="BM1961" s="226">
        <f t="shared" si="781"/>
        <v>0</v>
      </c>
      <c r="BN1961" s="237">
        <f t="shared" si="782"/>
        <v>8</v>
      </c>
      <c r="BO1961" s="237">
        <f t="shared" si="783"/>
        <v>0</v>
      </c>
      <c r="BP1961" s="237">
        <f t="shared" si="784"/>
        <v>0</v>
      </c>
      <c r="BQ1961" s="238">
        <f t="shared" si="785"/>
        <v>0</v>
      </c>
      <c r="BR1961" s="140"/>
      <c r="BS1961" s="140"/>
      <c r="BT1961" s="140"/>
      <c r="BU1961" s="141"/>
      <c r="BV1961" s="140"/>
    </row>
    <row r="1962" s="129" customFormat="1" spans="1:74">
      <c r="A1962" s="170">
        <v>2016</v>
      </c>
      <c r="B1962" s="171">
        <v>46080</v>
      </c>
      <c r="C1962" s="153" t="s">
        <v>99</v>
      </c>
      <c r="D1962" s="130" t="str">
        <f t="shared" si="773"/>
        <v>HO</v>
      </c>
      <c r="E1962" s="172" t="s">
        <v>174</v>
      </c>
      <c r="F1962" s="172" t="s">
        <v>160</v>
      </c>
      <c r="G1962" s="173" t="s">
        <v>164</v>
      </c>
      <c r="H1962" s="173"/>
      <c r="I1962" s="173"/>
      <c r="J1962" s="105">
        <v>100742</v>
      </c>
      <c r="K1962" s="197" t="str">
        <f>VLOOKUP(J1962,'[3]Item List (3)'!A$1:B$110000,2,FALSE)</f>
        <v>IR.IR 32X41X28 </v>
      </c>
      <c r="L1962" s="105">
        <v>260127002</v>
      </c>
      <c r="M1962" s="198" t="str">
        <f>IF((LEFT(J1962))="2",$L$2,$J$2)</f>
        <v>IR</v>
      </c>
      <c r="N1962" s="153">
        <v>25</v>
      </c>
      <c r="O1962" s="199">
        <f t="shared" si="774"/>
        <v>144</v>
      </c>
      <c r="P1962" s="153">
        <v>1</v>
      </c>
      <c r="Q1962" s="153">
        <v>1038</v>
      </c>
      <c r="R1962" s="153"/>
      <c r="S1962" s="153"/>
      <c r="T1962" s="153"/>
      <c r="U1962" s="209">
        <f t="shared" si="775"/>
        <v>1038</v>
      </c>
      <c r="V1962" s="153">
        <v>450</v>
      </c>
      <c r="W1962" s="153"/>
      <c r="X1962" s="153"/>
      <c r="Y1962" s="153"/>
      <c r="Z1962" s="153"/>
      <c r="AA1962" s="153"/>
      <c r="AB1962" s="153"/>
      <c r="AC1962" s="153"/>
      <c r="AD1962" s="153"/>
      <c r="AE1962" s="153"/>
      <c r="AF1962" s="153"/>
      <c r="AG1962" s="153"/>
      <c r="AH1962" s="153"/>
      <c r="AI1962" s="153"/>
      <c r="AJ1962" s="153"/>
      <c r="AK1962" s="153"/>
      <c r="AL1962" s="153"/>
      <c r="AM1962" s="153"/>
      <c r="AN1962" s="153"/>
      <c r="AO1962" s="153"/>
      <c r="AP1962" s="153">
        <v>30</v>
      </c>
      <c r="AQ1962" s="153"/>
      <c r="AR1962" s="153"/>
      <c r="AS1962" s="153"/>
      <c r="AT1962" s="153"/>
      <c r="AU1962" s="153"/>
      <c r="AV1962" s="153"/>
      <c r="AW1962" s="153"/>
      <c r="AX1962" s="153"/>
      <c r="AY1962" s="153"/>
      <c r="AZ1962" s="153"/>
      <c r="BA1962" s="153"/>
      <c r="BB1962" s="153"/>
      <c r="BC1962" s="153"/>
      <c r="BD1962" s="153"/>
      <c r="BE1962" s="153"/>
      <c r="BF1962" s="153"/>
      <c r="BG1962" s="223">
        <f t="shared" si="776"/>
        <v>480</v>
      </c>
      <c r="BH1962" s="224">
        <f t="shared" si="777"/>
        <v>8</v>
      </c>
      <c r="BI1962" s="225">
        <f t="shared" si="778"/>
        <v>7.5</v>
      </c>
      <c r="BJ1962" s="225">
        <f t="shared" si="786"/>
        <v>93.75</v>
      </c>
      <c r="BK1962" s="226">
        <f t="shared" si="779"/>
        <v>96.1111111111111</v>
      </c>
      <c r="BL1962" s="226">
        <f t="shared" si="780"/>
        <v>100</v>
      </c>
      <c r="BM1962" s="226">
        <f t="shared" si="781"/>
        <v>90.1041666666667</v>
      </c>
      <c r="BN1962" s="237">
        <f t="shared" si="782"/>
        <v>0.5</v>
      </c>
      <c r="BO1962" s="237">
        <f t="shared" si="783"/>
        <v>1080</v>
      </c>
      <c r="BP1962" s="237">
        <f t="shared" si="784"/>
        <v>0</v>
      </c>
      <c r="BQ1962" s="238">
        <f t="shared" si="785"/>
        <v>0</v>
      </c>
      <c r="BR1962" s="140"/>
      <c r="BS1962" s="140"/>
      <c r="BT1962" s="140"/>
      <c r="BU1962" s="141"/>
      <c r="BV1962" s="140"/>
    </row>
    <row r="1963" s="129" customFormat="1" spans="1:74">
      <c r="A1963" s="170">
        <v>2017</v>
      </c>
      <c r="B1963" s="171">
        <v>46080</v>
      </c>
      <c r="C1963" s="153" t="s">
        <v>97</v>
      </c>
      <c r="D1963" s="130" t="str">
        <f t="shared" si="773"/>
        <v>HO</v>
      </c>
      <c r="E1963" s="172" t="s">
        <v>175</v>
      </c>
      <c r="F1963" s="172" t="s">
        <v>160</v>
      </c>
      <c r="G1963" s="173" t="s">
        <v>171</v>
      </c>
      <c r="H1963" s="173"/>
      <c r="I1963" s="173"/>
      <c r="J1963" s="105">
        <v>200827.1</v>
      </c>
      <c r="K1963" s="197" t="str">
        <f>VLOOKUP(J1963,'[3]Item List (3)'!A$1:B$110000,2,FALSE)</f>
        <v>MNA.OR 4020 </v>
      </c>
      <c r="L1963" s="105">
        <v>260201001</v>
      </c>
      <c r="M1963" s="198" t="str">
        <f>IF((LEFT(J1963))="2",$L$2,$J$2)</f>
        <v>OR</v>
      </c>
      <c r="N1963" s="153">
        <v>15</v>
      </c>
      <c r="O1963" s="199">
        <f t="shared" si="774"/>
        <v>240</v>
      </c>
      <c r="P1963" s="153">
        <v>1</v>
      </c>
      <c r="Q1963" s="153">
        <v>1050</v>
      </c>
      <c r="R1963" s="153"/>
      <c r="S1963" s="153"/>
      <c r="T1963" s="153"/>
      <c r="U1963" s="209">
        <f t="shared" si="775"/>
        <v>1050</v>
      </c>
      <c r="V1963" s="153">
        <v>275</v>
      </c>
      <c r="W1963" s="153"/>
      <c r="X1963" s="153">
        <v>20</v>
      </c>
      <c r="Y1963" s="153"/>
      <c r="Z1963" s="153"/>
      <c r="AA1963" s="153"/>
      <c r="AB1963" s="153"/>
      <c r="AC1963" s="153"/>
      <c r="AD1963" s="153"/>
      <c r="AE1963" s="153"/>
      <c r="AF1963" s="153"/>
      <c r="AG1963" s="153"/>
      <c r="AH1963" s="153"/>
      <c r="AI1963" s="153"/>
      <c r="AJ1963" s="153"/>
      <c r="AK1963" s="153"/>
      <c r="AL1963" s="153"/>
      <c r="AM1963" s="153"/>
      <c r="AN1963" s="153"/>
      <c r="AO1963" s="153"/>
      <c r="AP1963" s="153">
        <v>10</v>
      </c>
      <c r="AQ1963" s="153"/>
      <c r="AR1963" s="153">
        <v>150</v>
      </c>
      <c r="AS1963" s="153"/>
      <c r="AT1963" s="153"/>
      <c r="AU1963" s="153"/>
      <c r="AV1963" s="153"/>
      <c r="AW1963" s="153"/>
      <c r="AX1963" s="153"/>
      <c r="AY1963" s="153"/>
      <c r="AZ1963" s="153">
        <v>25</v>
      </c>
      <c r="BA1963" s="153"/>
      <c r="BB1963" s="153"/>
      <c r="BC1963" s="153"/>
      <c r="BD1963" s="153"/>
      <c r="BE1963" s="153"/>
      <c r="BF1963" s="153"/>
      <c r="BG1963" s="223">
        <f t="shared" si="776"/>
        <v>480</v>
      </c>
      <c r="BH1963" s="224">
        <f t="shared" si="777"/>
        <v>8</v>
      </c>
      <c r="BI1963" s="225">
        <f t="shared" si="778"/>
        <v>4.58333333333333</v>
      </c>
      <c r="BJ1963" s="225">
        <f t="shared" si="786"/>
        <v>57.2916666666667</v>
      </c>
      <c r="BK1963" s="226">
        <f t="shared" si="779"/>
        <v>95.4545454545454</v>
      </c>
      <c r="BL1963" s="226">
        <f t="shared" si="780"/>
        <v>100</v>
      </c>
      <c r="BM1963" s="226">
        <f t="shared" si="781"/>
        <v>54.6875</v>
      </c>
      <c r="BN1963" s="237">
        <f t="shared" si="782"/>
        <v>0.166666666666667</v>
      </c>
      <c r="BO1963" s="237">
        <f t="shared" si="783"/>
        <v>1880</v>
      </c>
      <c r="BP1963" s="237">
        <f t="shared" si="784"/>
        <v>3.25</v>
      </c>
      <c r="BQ1963" s="238">
        <f t="shared" si="785"/>
        <v>780</v>
      </c>
      <c r="BR1963" s="140"/>
      <c r="BS1963" s="140"/>
      <c r="BT1963" s="140"/>
      <c r="BU1963" s="141"/>
      <c r="BV1963" s="140"/>
    </row>
    <row r="1964" s="129" customFormat="1" spans="1:74">
      <c r="A1964" s="170">
        <v>2018</v>
      </c>
      <c r="B1964" s="171">
        <v>46080</v>
      </c>
      <c r="C1964" s="153" t="s">
        <v>99</v>
      </c>
      <c r="D1964" s="130" t="str">
        <f t="shared" si="773"/>
        <v>HO</v>
      </c>
      <c r="E1964" s="172" t="s">
        <v>175</v>
      </c>
      <c r="F1964" s="172" t="s">
        <v>160</v>
      </c>
      <c r="G1964" s="173" t="s">
        <v>164</v>
      </c>
      <c r="H1964" s="173"/>
      <c r="I1964" s="173"/>
      <c r="J1964" s="105">
        <v>200827.1</v>
      </c>
      <c r="K1964" s="197" t="str">
        <f>VLOOKUP(J1964,'[3]Item List (3)'!A$1:B$110000,2,FALSE)</f>
        <v>MNA.OR 4020 </v>
      </c>
      <c r="L1964" s="105">
        <v>260201001</v>
      </c>
      <c r="M1964" s="198" t="str">
        <f>IF((LEFT(J1964))="2",$L$2,$J$2)</f>
        <v>OR</v>
      </c>
      <c r="N1964" s="153">
        <v>15</v>
      </c>
      <c r="O1964" s="199">
        <f t="shared" si="774"/>
        <v>240</v>
      </c>
      <c r="P1964" s="153">
        <v>1</v>
      </c>
      <c r="Q1964" s="153">
        <v>479</v>
      </c>
      <c r="R1964" s="153"/>
      <c r="S1964" s="153"/>
      <c r="T1964" s="153"/>
      <c r="U1964" s="209">
        <f t="shared" si="775"/>
        <v>479</v>
      </c>
      <c r="V1964" s="153">
        <v>125</v>
      </c>
      <c r="W1964" s="153"/>
      <c r="X1964" s="153"/>
      <c r="Y1964" s="153"/>
      <c r="Z1964" s="153"/>
      <c r="AA1964" s="153"/>
      <c r="AB1964" s="153"/>
      <c r="AC1964" s="153"/>
      <c r="AD1964" s="153"/>
      <c r="AE1964" s="153"/>
      <c r="AF1964" s="153"/>
      <c r="AG1964" s="153"/>
      <c r="AH1964" s="153"/>
      <c r="AI1964" s="153"/>
      <c r="AJ1964" s="153"/>
      <c r="AK1964" s="153"/>
      <c r="AL1964" s="153"/>
      <c r="AM1964" s="153"/>
      <c r="AN1964" s="153">
        <v>345</v>
      </c>
      <c r="AO1964" s="153"/>
      <c r="AP1964" s="153">
        <v>10</v>
      </c>
      <c r="AQ1964" s="153"/>
      <c r="AR1964" s="153"/>
      <c r="AS1964" s="153"/>
      <c r="AT1964" s="153"/>
      <c r="AU1964" s="153"/>
      <c r="AV1964" s="153"/>
      <c r="AW1964" s="153"/>
      <c r="AX1964" s="153"/>
      <c r="AY1964" s="153"/>
      <c r="AZ1964" s="153"/>
      <c r="BA1964" s="153"/>
      <c r="BB1964" s="153"/>
      <c r="BC1964" s="153"/>
      <c r="BD1964" s="153"/>
      <c r="BE1964" s="153"/>
      <c r="BF1964" s="153"/>
      <c r="BG1964" s="223">
        <f t="shared" si="776"/>
        <v>480</v>
      </c>
      <c r="BH1964" s="224">
        <f t="shared" si="777"/>
        <v>8</v>
      </c>
      <c r="BI1964" s="225">
        <f t="shared" si="778"/>
        <v>2.08333333333333</v>
      </c>
      <c r="BJ1964" s="225">
        <f t="shared" si="786"/>
        <v>26.0416666666667</v>
      </c>
      <c r="BK1964" s="226">
        <f t="shared" si="779"/>
        <v>95.8</v>
      </c>
      <c r="BL1964" s="226">
        <f t="shared" si="780"/>
        <v>100</v>
      </c>
      <c r="BM1964" s="226">
        <f t="shared" si="781"/>
        <v>24.9479166666667</v>
      </c>
      <c r="BN1964" s="237">
        <f t="shared" si="782"/>
        <v>0.166666666666667</v>
      </c>
      <c r="BO1964" s="237">
        <f t="shared" si="783"/>
        <v>1880</v>
      </c>
      <c r="BP1964" s="237">
        <f t="shared" si="784"/>
        <v>5.75</v>
      </c>
      <c r="BQ1964" s="238">
        <f t="shared" si="785"/>
        <v>1380</v>
      </c>
      <c r="BR1964" s="140"/>
      <c r="BS1964" s="140"/>
      <c r="BT1964" s="140"/>
      <c r="BU1964" s="141"/>
      <c r="BV1964" s="140"/>
    </row>
    <row r="1965" s="129" customFormat="1" spans="1:74">
      <c r="A1965" s="170">
        <v>2019</v>
      </c>
      <c r="B1965" s="171">
        <v>46080</v>
      </c>
      <c r="C1965" s="153" t="s">
        <v>97</v>
      </c>
      <c r="D1965" s="130" t="str">
        <f t="shared" si="773"/>
        <v>HO</v>
      </c>
      <c r="E1965" s="172" t="s">
        <v>177</v>
      </c>
      <c r="F1965" s="172" t="s">
        <v>160</v>
      </c>
      <c r="G1965" s="173" t="s">
        <v>161</v>
      </c>
      <c r="H1965" s="173"/>
      <c r="I1965" s="173"/>
      <c r="J1965" s="105">
        <v>104293</v>
      </c>
      <c r="K1965" s="197" t="str">
        <f>VLOOKUP(J1965,'[3]Item List (3)'!A$1:B$110000,2,FALSE)</f>
        <v>IR.210 YY2 </v>
      </c>
      <c r="L1965" s="105">
        <v>260205003</v>
      </c>
      <c r="M1965" s="198" t="str">
        <f>IF((LEFT(J1965))="2",$L$2,$J$2)</f>
        <v>IR</v>
      </c>
      <c r="N1965" s="153">
        <v>20</v>
      </c>
      <c r="O1965" s="199">
        <f t="shared" si="774"/>
        <v>180</v>
      </c>
      <c r="P1965" s="153">
        <v>1</v>
      </c>
      <c r="Q1965" s="153">
        <v>1231</v>
      </c>
      <c r="R1965" s="153"/>
      <c r="S1965" s="153"/>
      <c r="T1965" s="153"/>
      <c r="U1965" s="209">
        <f t="shared" si="775"/>
        <v>1231</v>
      </c>
      <c r="V1965" s="153">
        <v>430</v>
      </c>
      <c r="W1965" s="153"/>
      <c r="X1965" s="153">
        <v>20</v>
      </c>
      <c r="Y1965" s="153"/>
      <c r="Z1965" s="153"/>
      <c r="AA1965" s="153"/>
      <c r="AB1965" s="153"/>
      <c r="AC1965" s="153"/>
      <c r="AD1965" s="153"/>
      <c r="AE1965" s="153"/>
      <c r="AF1965" s="153"/>
      <c r="AG1965" s="153"/>
      <c r="AH1965" s="153"/>
      <c r="AI1965" s="153"/>
      <c r="AJ1965" s="153"/>
      <c r="AK1965" s="153"/>
      <c r="AL1965" s="153"/>
      <c r="AM1965" s="153"/>
      <c r="AN1965" s="153"/>
      <c r="AO1965" s="153"/>
      <c r="AP1965" s="153">
        <v>30</v>
      </c>
      <c r="AQ1965" s="153"/>
      <c r="AR1965" s="153"/>
      <c r="AS1965" s="153"/>
      <c r="AT1965" s="153"/>
      <c r="AU1965" s="153"/>
      <c r="AV1965" s="153"/>
      <c r="AW1965" s="153"/>
      <c r="AX1965" s="153"/>
      <c r="AY1965" s="153"/>
      <c r="AZ1965" s="153"/>
      <c r="BA1965" s="153"/>
      <c r="BB1965" s="153"/>
      <c r="BC1965" s="153"/>
      <c r="BD1965" s="153"/>
      <c r="BE1965" s="153"/>
      <c r="BF1965" s="153"/>
      <c r="BG1965" s="223">
        <f t="shared" si="776"/>
        <v>480</v>
      </c>
      <c r="BH1965" s="224">
        <f t="shared" si="777"/>
        <v>8</v>
      </c>
      <c r="BI1965" s="225">
        <f t="shared" si="778"/>
        <v>7.16666666666667</v>
      </c>
      <c r="BJ1965" s="225">
        <f t="shared" si="786"/>
        <v>89.5833333333333</v>
      </c>
      <c r="BK1965" s="226">
        <f t="shared" si="779"/>
        <v>95.4263565891473</v>
      </c>
      <c r="BL1965" s="226">
        <f t="shared" si="780"/>
        <v>100</v>
      </c>
      <c r="BM1965" s="226">
        <f t="shared" si="781"/>
        <v>85.4861111111111</v>
      </c>
      <c r="BN1965" s="237">
        <f t="shared" si="782"/>
        <v>0.5</v>
      </c>
      <c r="BO1965" s="237">
        <f t="shared" si="783"/>
        <v>1350</v>
      </c>
      <c r="BP1965" s="237">
        <f t="shared" si="784"/>
        <v>0.333333333333333</v>
      </c>
      <c r="BQ1965" s="238">
        <f t="shared" si="785"/>
        <v>60</v>
      </c>
      <c r="BR1965" s="140"/>
      <c r="BS1965" s="140"/>
      <c r="BT1965" s="140"/>
      <c r="BU1965" s="141"/>
      <c r="BV1965" s="140"/>
    </row>
    <row r="1966" s="129" customFormat="1" spans="1:74">
      <c r="A1966" s="170">
        <v>2020</v>
      </c>
      <c r="B1966" s="171">
        <v>46080</v>
      </c>
      <c r="C1966" s="153" t="s">
        <v>99</v>
      </c>
      <c r="D1966" s="130" t="str">
        <f t="shared" si="773"/>
        <v>HO</v>
      </c>
      <c r="E1966" s="172" t="s">
        <v>177</v>
      </c>
      <c r="F1966" s="172" t="s">
        <v>160</v>
      </c>
      <c r="G1966" s="173" t="s">
        <v>166</v>
      </c>
      <c r="H1966" s="173"/>
      <c r="I1966" s="173"/>
      <c r="J1966" s="105">
        <v>104293</v>
      </c>
      <c r="K1966" s="197" t="str">
        <f>VLOOKUP(J1966,'[3]Item List (3)'!A$1:B$110000,2,FALSE)</f>
        <v>IR.210 YY2 </v>
      </c>
      <c r="L1966" s="105">
        <v>260205003</v>
      </c>
      <c r="M1966" s="198" t="str">
        <f>IF((LEFT(J1966))="2",$L$2,$J$2)</f>
        <v>IR</v>
      </c>
      <c r="N1966" s="153">
        <v>20</v>
      </c>
      <c r="O1966" s="199">
        <f t="shared" si="774"/>
        <v>180</v>
      </c>
      <c r="P1966" s="153">
        <v>1</v>
      </c>
      <c r="Q1966" s="153">
        <v>140</v>
      </c>
      <c r="R1966" s="153"/>
      <c r="S1966" s="153"/>
      <c r="T1966" s="153"/>
      <c r="U1966" s="209">
        <f t="shared" si="775"/>
        <v>140</v>
      </c>
      <c r="V1966" s="153">
        <v>50</v>
      </c>
      <c r="W1966" s="153">
        <v>190</v>
      </c>
      <c r="X1966" s="153"/>
      <c r="Y1966" s="153"/>
      <c r="Z1966" s="153"/>
      <c r="AA1966" s="153"/>
      <c r="AB1966" s="153"/>
      <c r="AC1966" s="153"/>
      <c r="AD1966" s="153"/>
      <c r="AE1966" s="153"/>
      <c r="AF1966" s="153"/>
      <c r="AG1966" s="153"/>
      <c r="AH1966" s="153"/>
      <c r="AI1966" s="153"/>
      <c r="AJ1966" s="153"/>
      <c r="AK1966" s="153"/>
      <c r="AL1966" s="153"/>
      <c r="AM1966" s="153"/>
      <c r="AN1966" s="153"/>
      <c r="AO1966" s="153"/>
      <c r="AP1966" s="153"/>
      <c r="AQ1966" s="153"/>
      <c r="AR1966" s="153">
        <v>240</v>
      </c>
      <c r="AS1966" s="153"/>
      <c r="AT1966" s="153"/>
      <c r="AU1966" s="153"/>
      <c r="AV1966" s="153"/>
      <c r="AW1966" s="153"/>
      <c r="AX1966" s="153"/>
      <c r="AY1966" s="153"/>
      <c r="AZ1966" s="153"/>
      <c r="BA1966" s="153"/>
      <c r="BB1966" s="153"/>
      <c r="BC1966" s="153"/>
      <c r="BD1966" s="153"/>
      <c r="BE1966" s="153"/>
      <c r="BF1966" s="153"/>
      <c r="BG1966" s="223">
        <f t="shared" si="776"/>
        <v>480</v>
      </c>
      <c r="BH1966" s="224">
        <f t="shared" si="777"/>
        <v>8</v>
      </c>
      <c r="BI1966" s="225">
        <f t="shared" si="778"/>
        <v>0.833333333333333</v>
      </c>
      <c r="BJ1966" s="225">
        <f t="shared" si="786"/>
        <v>10.4166666666667</v>
      </c>
      <c r="BK1966" s="226">
        <f t="shared" si="779"/>
        <v>93.3333333333334</v>
      </c>
      <c r="BL1966" s="226">
        <f t="shared" si="780"/>
        <v>100</v>
      </c>
      <c r="BM1966" s="226">
        <f t="shared" si="781"/>
        <v>9.72222222222222</v>
      </c>
      <c r="BN1966" s="237">
        <f t="shared" si="782"/>
        <v>3.16666666666667</v>
      </c>
      <c r="BO1966" s="237">
        <f t="shared" si="783"/>
        <v>870</v>
      </c>
      <c r="BP1966" s="237">
        <f t="shared" si="784"/>
        <v>4</v>
      </c>
      <c r="BQ1966" s="238">
        <f t="shared" si="785"/>
        <v>720</v>
      </c>
      <c r="BR1966" s="140"/>
      <c r="BS1966" s="140"/>
      <c r="BT1966" s="140"/>
      <c r="BU1966" s="141"/>
      <c r="BV1966" s="140"/>
    </row>
    <row r="1967" s="129" customFormat="1" spans="1:74">
      <c r="A1967" s="170">
        <v>2021</v>
      </c>
      <c r="B1967" s="171">
        <v>46080</v>
      </c>
      <c r="C1967" s="153" t="s">
        <v>97</v>
      </c>
      <c r="D1967" s="130" t="str">
        <f t="shared" si="773"/>
        <v>HO</v>
      </c>
      <c r="E1967" s="172" t="s">
        <v>178</v>
      </c>
      <c r="F1967" s="172" t="s">
        <v>160</v>
      </c>
      <c r="G1967" s="173" t="s">
        <v>166</v>
      </c>
      <c r="H1967" s="173" t="s">
        <v>176</v>
      </c>
      <c r="I1967" s="173"/>
      <c r="J1967" s="105">
        <v>208293</v>
      </c>
      <c r="K1967" s="197" t="str">
        <f>VLOOKUP(J1967,'[3]Item List (3)'!A$1:B$110000,2,FALSE)</f>
        <v>OR.210 YY2</v>
      </c>
      <c r="L1967" s="105">
        <v>260205004</v>
      </c>
      <c r="M1967" s="198" t="str">
        <f>IF((LEFT(J1967))="2",$L$2,$J$2)</f>
        <v>OR</v>
      </c>
      <c r="N1967" s="153">
        <v>20</v>
      </c>
      <c r="O1967" s="199">
        <f t="shared" si="774"/>
        <v>180</v>
      </c>
      <c r="P1967" s="153">
        <v>1</v>
      </c>
      <c r="Q1967" s="153">
        <v>864</v>
      </c>
      <c r="R1967" s="153"/>
      <c r="S1967" s="153"/>
      <c r="T1967" s="153"/>
      <c r="U1967" s="209">
        <f t="shared" si="775"/>
        <v>864</v>
      </c>
      <c r="V1967" s="153">
        <v>310</v>
      </c>
      <c r="W1967" s="153"/>
      <c r="X1967" s="153">
        <v>75</v>
      </c>
      <c r="Y1967" s="153"/>
      <c r="Z1967" s="153"/>
      <c r="AA1967" s="153"/>
      <c r="AB1967" s="153"/>
      <c r="AC1967" s="153"/>
      <c r="AD1967" s="153"/>
      <c r="AE1967" s="153"/>
      <c r="AF1967" s="153"/>
      <c r="AG1967" s="153"/>
      <c r="AH1967" s="153"/>
      <c r="AI1967" s="153"/>
      <c r="AJ1967" s="153"/>
      <c r="AK1967" s="153"/>
      <c r="AL1967" s="153"/>
      <c r="AM1967" s="153"/>
      <c r="AN1967" s="153"/>
      <c r="AO1967" s="153"/>
      <c r="AP1967" s="153">
        <v>20</v>
      </c>
      <c r="AQ1967" s="153"/>
      <c r="AR1967" s="153"/>
      <c r="AS1967" s="153"/>
      <c r="AT1967" s="153"/>
      <c r="AU1967" s="153"/>
      <c r="AV1967" s="153"/>
      <c r="AW1967" s="153"/>
      <c r="AX1967" s="153"/>
      <c r="AY1967" s="153"/>
      <c r="AZ1967" s="153">
        <v>25</v>
      </c>
      <c r="BA1967" s="153"/>
      <c r="BB1967" s="153"/>
      <c r="BC1967" s="153">
        <v>50</v>
      </c>
      <c r="BD1967" s="153"/>
      <c r="BE1967" s="153"/>
      <c r="BF1967" s="153"/>
      <c r="BG1967" s="223">
        <f t="shared" si="776"/>
        <v>480</v>
      </c>
      <c r="BH1967" s="224">
        <f t="shared" si="777"/>
        <v>8</v>
      </c>
      <c r="BI1967" s="225">
        <f t="shared" si="778"/>
        <v>5.16666666666667</v>
      </c>
      <c r="BJ1967" s="225">
        <f t="shared" si="786"/>
        <v>64.5833333333333</v>
      </c>
      <c r="BK1967" s="226">
        <f t="shared" si="779"/>
        <v>92.9032258064516</v>
      </c>
      <c r="BL1967" s="226">
        <f t="shared" si="780"/>
        <v>100</v>
      </c>
      <c r="BM1967" s="226">
        <f t="shared" si="781"/>
        <v>60</v>
      </c>
      <c r="BN1967" s="237">
        <f t="shared" si="782"/>
        <v>0.333333333333333</v>
      </c>
      <c r="BO1967" s="237">
        <f t="shared" si="783"/>
        <v>1380</v>
      </c>
      <c r="BP1967" s="237">
        <f t="shared" si="784"/>
        <v>2.5</v>
      </c>
      <c r="BQ1967" s="238">
        <f t="shared" si="785"/>
        <v>450</v>
      </c>
      <c r="BR1967" s="140"/>
      <c r="BS1967" s="140"/>
      <c r="BT1967" s="140"/>
      <c r="BU1967" s="141"/>
      <c r="BV1967" s="140"/>
    </row>
    <row r="1968" s="129" customFormat="1" spans="1:74">
      <c r="A1968" s="170">
        <v>2022</v>
      </c>
      <c r="B1968" s="171">
        <v>46080</v>
      </c>
      <c r="C1968" s="153" t="s">
        <v>99</v>
      </c>
      <c r="D1968" s="130" t="str">
        <f t="shared" si="773"/>
        <v>HO</v>
      </c>
      <c r="E1968" s="172" t="s">
        <v>178</v>
      </c>
      <c r="F1968" s="172" t="s">
        <v>160</v>
      </c>
      <c r="G1968" s="173" t="s">
        <v>161</v>
      </c>
      <c r="H1968" s="173"/>
      <c r="I1968" s="173"/>
      <c r="J1968" s="105">
        <v>208293</v>
      </c>
      <c r="K1968" s="197" t="str">
        <f>VLOOKUP(J1968,'[3]Item List (3)'!A$1:B$110000,2,FALSE)</f>
        <v>OR.210 YY2</v>
      </c>
      <c r="L1968" s="105">
        <v>260205004</v>
      </c>
      <c r="M1968" s="198" t="str">
        <f>IF((LEFT(J1968))="2",$L$2,$J$2)</f>
        <v>OR</v>
      </c>
      <c r="N1968" s="153">
        <v>20</v>
      </c>
      <c r="O1968" s="199">
        <f t="shared" si="774"/>
        <v>180</v>
      </c>
      <c r="P1968" s="153">
        <v>1</v>
      </c>
      <c r="Q1968" s="153">
        <v>1242</v>
      </c>
      <c r="R1968" s="153"/>
      <c r="S1968" s="153"/>
      <c r="T1968" s="153"/>
      <c r="U1968" s="209">
        <f t="shared" si="775"/>
        <v>1242</v>
      </c>
      <c r="V1968" s="153">
        <v>440</v>
      </c>
      <c r="W1968" s="153"/>
      <c r="X1968" s="153"/>
      <c r="Y1968" s="153"/>
      <c r="Z1968" s="153"/>
      <c r="AA1968" s="153"/>
      <c r="AB1968" s="153"/>
      <c r="AC1968" s="153"/>
      <c r="AD1968" s="153"/>
      <c r="AE1968" s="153"/>
      <c r="AF1968" s="153"/>
      <c r="AG1968" s="153"/>
      <c r="AH1968" s="153"/>
      <c r="AI1968" s="153"/>
      <c r="AJ1968" s="153"/>
      <c r="AK1968" s="153"/>
      <c r="AL1968" s="153"/>
      <c r="AM1968" s="153"/>
      <c r="AN1968" s="153"/>
      <c r="AO1968" s="153"/>
      <c r="AP1968" s="153">
        <v>30</v>
      </c>
      <c r="AQ1968" s="153"/>
      <c r="AR1968" s="153"/>
      <c r="AS1968" s="153"/>
      <c r="AT1968" s="153"/>
      <c r="AU1968" s="153"/>
      <c r="AV1968" s="153"/>
      <c r="AW1968" s="153"/>
      <c r="AX1968" s="153"/>
      <c r="AY1968" s="153"/>
      <c r="AZ1968" s="153"/>
      <c r="BA1968" s="153"/>
      <c r="BB1968" s="153"/>
      <c r="BC1968" s="153">
        <v>10</v>
      </c>
      <c r="BD1968" s="153"/>
      <c r="BE1968" s="153"/>
      <c r="BF1968" s="153"/>
      <c r="BG1968" s="223">
        <f t="shared" si="776"/>
        <v>480</v>
      </c>
      <c r="BH1968" s="224">
        <f t="shared" si="777"/>
        <v>8</v>
      </c>
      <c r="BI1968" s="225">
        <f t="shared" si="778"/>
        <v>7.33333333333333</v>
      </c>
      <c r="BJ1968" s="225">
        <f t="shared" si="786"/>
        <v>91.6666666666667</v>
      </c>
      <c r="BK1968" s="226">
        <f t="shared" si="779"/>
        <v>94.0909090909091</v>
      </c>
      <c r="BL1968" s="226">
        <f t="shared" si="780"/>
        <v>100</v>
      </c>
      <c r="BM1968" s="226">
        <f t="shared" si="781"/>
        <v>86.25</v>
      </c>
      <c r="BN1968" s="237">
        <f t="shared" si="782"/>
        <v>0.5</v>
      </c>
      <c r="BO1968" s="237">
        <f t="shared" si="783"/>
        <v>1350</v>
      </c>
      <c r="BP1968" s="237">
        <f t="shared" si="784"/>
        <v>0.166666666666667</v>
      </c>
      <c r="BQ1968" s="238">
        <f t="shared" si="785"/>
        <v>30</v>
      </c>
      <c r="BR1968" s="140"/>
      <c r="BS1968" s="140"/>
      <c r="BT1968" s="140"/>
      <c r="BU1968" s="141"/>
      <c r="BV1968" s="140"/>
    </row>
    <row r="1969" s="129" customFormat="1" spans="1:74">
      <c r="A1969" s="170">
        <v>2023</v>
      </c>
      <c r="B1969" s="171">
        <v>46081</v>
      </c>
      <c r="C1969" s="153" t="s">
        <v>97</v>
      </c>
      <c r="D1969" s="130" t="str">
        <f t="shared" si="773"/>
        <v>FG</v>
      </c>
      <c r="E1969" s="172" t="s">
        <v>98</v>
      </c>
      <c r="F1969" s="172" t="s">
        <v>106</v>
      </c>
      <c r="G1969" s="173" t="s">
        <v>101</v>
      </c>
      <c r="H1969" s="173" t="s">
        <v>102</v>
      </c>
      <c r="I1969" s="173"/>
      <c r="J1969" s="105">
        <v>104247</v>
      </c>
      <c r="K1969" s="197" t="str">
        <f>VLOOKUP(J1969,'[3]Item List (3)'!A$1:B$110000,2,FALSE)</f>
        <v>IR.209</v>
      </c>
      <c r="L1969" s="105">
        <v>260203015</v>
      </c>
      <c r="M1969" s="198" t="str">
        <f>IF((LEFT(J1969))="2",$L$2,$J$2)</f>
        <v>IR</v>
      </c>
      <c r="N1969" s="153"/>
      <c r="O1969" s="199" t="str">
        <f t="shared" si="774"/>
        <v/>
      </c>
      <c r="P1969" s="153">
        <v>1</v>
      </c>
      <c r="Q1969" s="153">
        <v>8770</v>
      </c>
      <c r="R1969" s="153"/>
      <c r="S1969" s="153"/>
      <c r="T1969" s="153"/>
      <c r="U1969" s="209">
        <f t="shared" si="775"/>
        <v>8770</v>
      </c>
      <c r="V1969" s="153">
        <v>420</v>
      </c>
      <c r="W1969" s="153"/>
      <c r="X1969" s="153">
        <v>15</v>
      </c>
      <c r="Y1969" s="153"/>
      <c r="Z1969" s="153"/>
      <c r="AA1969" s="153"/>
      <c r="AB1969" s="153"/>
      <c r="AC1969" s="153"/>
      <c r="AD1969" s="153"/>
      <c r="AE1969" s="153"/>
      <c r="AF1969" s="153"/>
      <c r="AG1969" s="153"/>
      <c r="AH1969" s="153"/>
      <c r="AI1969" s="153"/>
      <c r="AJ1969" s="153"/>
      <c r="AK1969" s="153"/>
      <c r="AL1969" s="153"/>
      <c r="AM1969" s="153"/>
      <c r="AN1969" s="153"/>
      <c r="AO1969" s="153"/>
      <c r="AP1969" s="153"/>
      <c r="AQ1969" s="153">
        <v>30</v>
      </c>
      <c r="AR1969" s="153"/>
      <c r="AS1969" s="153"/>
      <c r="AT1969" s="153"/>
      <c r="AU1969" s="153"/>
      <c r="AV1969" s="153"/>
      <c r="AW1969" s="153"/>
      <c r="AX1969" s="153"/>
      <c r="AY1969" s="153"/>
      <c r="AZ1969" s="153">
        <v>15</v>
      </c>
      <c r="BA1969" s="153"/>
      <c r="BB1969" s="153"/>
      <c r="BC1969" s="153"/>
      <c r="BD1969" s="153"/>
      <c r="BE1969" s="153"/>
      <c r="BF1969" s="153"/>
      <c r="BG1969" s="223">
        <f t="shared" si="776"/>
        <v>480</v>
      </c>
      <c r="BH1969" s="224">
        <f t="shared" si="777"/>
        <v>8</v>
      </c>
      <c r="BI1969" s="225">
        <f t="shared" si="778"/>
        <v>7</v>
      </c>
      <c r="BJ1969" s="225">
        <f t="shared" si="786"/>
        <v>87.5</v>
      </c>
      <c r="BK1969" s="226">
        <f t="shared" si="779"/>
        <v>0</v>
      </c>
      <c r="BL1969" s="226">
        <f t="shared" si="780"/>
        <v>100</v>
      </c>
      <c r="BM1969" s="226">
        <f t="shared" si="781"/>
        <v>0</v>
      </c>
      <c r="BN1969" s="237">
        <f t="shared" si="782"/>
        <v>0</v>
      </c>
      <c r="BO1969" s="237">
        <f t="shared" si="783"/>
        <v>0</v>
      </c>
      <c r="BP1969" s="237">
        <f t="shared" si="784"/>
        <v>1</v>
      </c>
      <c r="BQ1969" s="238">
        <f t="shared" si="785"/>
        <v>0</v>
      </c>
      <c r="BR1969" s="140"/>
      <c r="BS1969" s="140"/>
      <c r="BT1969" s="140"/>
      <c r="BU1969" s="141"/>
      <c r="BV1969" s="140"/>
    </row>
    <row r="1970" s="129" customFormat="1" spans="1:74">
      <c r="A1970" s="170">
        <v>2024</v>
      </c>
      <c r="B1970" s="171">
        <v>46081</v>
      </c>
      <c r="C1970" s="153" t="s">
        <v>99</v>
      </c>
      <c r="D1970" s="130" t="str">
        <f t="shared" si="773"/>
        <v>FG</v>
      </c>
      <c r="E1970" s="172" t="s">
        <v>98</v>
      </c>
      <c r="F1970" s="172" t="s">
        <v>106</v>
      </c>
      <c r="G1970" s="173" t="s">
        <v>179</v>
      </c>
      <c r="H1970" s="173" t="s">
        <v>189</v>
      </c>
      <c r="I1970" s="173"/>
      <c r="J1970" s="105">
        <v>104247</v>
      </c>
      <c r="K1970" s="197" t="str">
        <f>VLOOKUP(J1970,'[3]Item List (3)'!A$1:B$110000,2,FALSE)</f>
        <v>IR.209</v>
      </c>
      <c r="L1970" s="105">
        <v>260203016</v>
      </c>
      <c r="M1970" s="198" t="str">
        <f>IF((LEFT(J1970))="2",$L$2,$J$2)</f>
        <v>IR</v>
      </c>
      <c r="N1970" s="153"/>
      <c r="O1970" s="199" t="str">
        <f t="shared" si="774"/>
        <v/>
      </c>
      <c r="P1970" s="153">
        <v>2</v>
      </c>
      <c r="Q1970" s="153">
        <v>8695</v>
      </c>
      <c r="R1970" s="153"/>
      <c r="S1970" s="153">
        <v>5</v>
      </c>
      <c r="T1970" s="153"/>
      <c r="U1970" s="209">
        <f t="shared" si="775"/>
        <v>8700</v>
      </c>
      <c r="V1970" s="153">
        <v>420</v>
      </c>
      <c r="W1970" s="153"/>
      <c r="X1970" s="153"/>
      <c r="Y1970" s="153"/>
      <c r="Z1970" s="153"/>
      <c r="AA1970" s="153"/>
      <c r="AB1970" s="153"/>
      <c r="AC1970" s="153"/>
      <c r="AD1970" s="153"/>
      <c r="AE1970" s="153"/>
      <c r="AF1970" s="153"/>
      <c r="AG1970" s="153"/>
      <c r="AH1970" s="153"/>
      <c r="AI1970" s="153"/>
      <c r="AJ1970" s="153"/>
      <c r="AK1970" s="153"/>
      <c r="AL1970" s="153"/>
      <c r="AM1970" s="153"/>
      <c r="AN1970" s="153"/>
      <c r="AO1970" s="153"/>
      <c r="AP1970" s="153"/>
      <c r="AQ1970" s="153">
        <v>60</v>
      </c>
      <c r="AR1970" s="153"/>
      <c r="AS1970" s="153"/>
      <c r="AT1970" s="153"/>
      <c r="AU1970" s="153"/>
      <c r="AV1970" s="153"/>
      <c r="AW1970" s="153"/>
      <c r="AX1970" s="153"/>
      <c r="AY1970" s="153"/>
      <c r="AZ1970" s="153"/>
      <c r="BA1970" s="153"/>
      <c r="BB1970" s="153"/>
      <c r="BC1970" s="153"/>
      <c r="BD1970" s="153"/>
      <c r="BE1970" s="153"/>
      <c r="BF1970" s="153"/>
      <c r="BG1970" s="223">
        <f t="shared" si="776"/>
        <v>480</v>
      </c>
      <c r="BH1970" s="224">
        <f t="shared" si="777"/>
        <v>8</v>
      </c>
      <c r="BI1970" s="225">
        <f t="shared" si="778"/>
        <v>7</v>
      </c>
      <c r="BJ1970" s="225">
        <f t="shared" si="786"/>
        <v>87.5</v>
      </c>
      <c r="BK1970" s="226">
        <f t="shared" si="779"/>
        <v>0</v>
      </c>
      <c r="BL1970" s="226">
        <f t="shared" si="780"/>
        <v>99.9425287356322</v>
      </c>
      <c r="BM1970" s="226">
        <f t="shared" si="781"/>
        <v>0</v>
      </c>
      <c r="BN1970" s="237">
        <f t="shared" si="782"/>
        <v>0</v>
      </c>
      <c r="BO1970" s="237">
        <f t="shared" si="783"/>
        <v>0</v>
      </c>
      <c r="BP1970" s="237">
        <f t="shared" si="784"/>
        <v>1</v>
      </c>
      <c r="BQ1970" s="238">
        <f t="shared" si="785"/>
        <v>0</v>
      </c>
      <c r="BR1970" s="140"/>
      <c r="BS1970" s="140"/>
      <c r="BT1970" s="140"/>
      <c r="BU1970" s="141"/>
      <c r="BV1970" s="140"/>
    </row>
    <row r="1971" s="129" customFormat="1" spans="1:74">
      <c r="A1971" s="170">
        <v>2025</v>
      </c>
      <c r="B1971" s="171">
        <v>46081</v>
      </c>
      <c r="C1971" s="153" t="s">
        <v>97</v>
      </c>
      <c r="D1971" s="130" t="str">
        <f t="shared" si="773"/>
        <v>FG</v>
      </c>
      <c r="E1971" s="172" t="s">
        <v>103</v>
      </c>
      <c r="F1971" s="172"/>
      <c r="G1971" s="173"/>
      <c r="H1971" s="173"/>
      <c r="I1971" s="173"/>
      <c r="J1971" s="105"/>
      <c r="K1971" s="197" t="e">
        <f>VLOOKUP(J1971,'[3]Item List (3)'!A$1:B$110000,2,FALSE)</f>
        <v>#N/A</v>
      </c>
      <c r="L1971" s="105"/>
      <c r="M1971" s="198" t="str">
        <f>IF((LEFT(J1971))="2",$L$2,$J$2)</f>
        <v>IR</v>
      </c>
      <c r="N1971" s="153"/>
      <c r="O1971" s="199" t="str">
        <f t="shared" si="774"/>
        <v/>
      </c>
      <c r="P1971" s="153"/>
      <c r="Q1971" s="153"/>
      <c r="R1971" s="153"/>
      <c r="S1971" s="153"/>
      <c r="T1971" s="153"/>
      <c r="U1971" s="209">
        <f t="shared" si="775"/>
        <v>0</v>
      </c>
      <c r="V1971" s="153"/>
      <c r="W1971" s="153"/>
      <c r="X1971" s="153"/>
      <c r="Y1971" s="153"/>
      <c r="Z1971" s="153"/>
      <c r="AA1971" s="153"/>
      <c r="AB1971" s="153"/>
      <c r="AC1971" s="153"/>
      <c r="AD1971" s="153"/>
      <c r="AE1971" s="153"/>
      <c r="AF1971" s="153"/>
      <c r="AG1971" s="153"/>
      <c r="AH1971" s="153"/>
      <c r="AI1971" s="153"/>
      <c r="AJ1971" s="153"/>
      <c r="AK1971" s="153"/>
      <c r="AL1971" s="153"/>
      <c r="AM1971" s="153"/>
      <c r="AN1971" s="153"/>
      <c r="AO1971" s="153"/>
      <c r="AP1971" s="153"/>
      <c r="AQ1971" s="153"/>
      <c r="AR1971" s="153">
        <v>480</v>
      </c>
      <c r="AS1971" s="153"/>
      <c r="AT1971" s="153"/>
      <c r="AU1971" s="153"/>
      <c r="AV1971" s="153"/>
      <c r="AW1971" s="153"/>
      <c r="AX1971" s="153"/>
      <c r="AY1971" s="153"/>
      <c r="AZ1971" s="153"/>
      <c r="BA1971" s="153"/>
      <c r="BB1971" s="153"/>
      <c r="BC1971" s="153"/>
      <c r="BD1971" s="153"/>
      <c r="BE1971" s="153"/>
      <c r="BF1971" s="153"/>
      <c r="BG1971" s="223">
        <f t="shared" si="776"/>
        <v>480</v>
      </c>
      <c r="BH1971" s="224">
        <f t="shared" si="777"/>
        <v>8</v>
      </c>
      <c r="BI1971" s="225">
        <f t="shared" si="778"/>
        <v>0</v>
      </c>
      <c r="BJ1971" s="225">
        <f t="shared" si="786"/>
        <v>0</v>
      </c>
      <c r="BK1971" s="226">
        <f t="shared" si="779"/>
        <v>0</v>
      </c>
      <c r="BL1971" s="226">
        <f t="shared" si="780"/>
        <v>0</v>
      </c>
      <c r="BM1971" s="226">
        <f t="shared" si="781"/>
        <v>0</v>
      </c>
      <c r="BN1971" s="237">
        <f t="shared" si="782"/>
        <v>0</v>
      </c>
      <c r="BO1971" s="237">
        <f t="shared" si="783"/>
        <v>0</v>
      </c>
      <c r="BP1971" s="237">
        <f t="shared" si="784"/>
        <v>8</v>
      </c>
      <c r="BQ1971" s="238">
        <f t="shared" si="785"/>
        <v>0</v>
      </c>
      <c r="BR1971" s="140"/>
      <c r="BS1971" s="140"/>
      <c r="BT1971" s="140"/>
      <c r="BU1971" s="141"/>
      <c r="BV1971" s="140"/>
    </row>
    <row r="1972" s="129" customFormat="1" spans="1:74">
      <c r="A1972" s="170">
        <v>2026</v>
      </c>
      <c r="B1972" s="171">
        <v>46081</v>
      </c>
      <c r="C1972" s="153" t="s">
        <v>99</v>
      </c>
      <c r="D1972" s="130" t="str">
        <f t="shared" si="773"/>
        <v>FG</v>
      </c>
      <c r="E1972" s="172" t="s">
        <v>103</v>
      </c>
      <c r="F1972" s="172" t="s">
        <v>106</v>
      </c>
      <c r="G1972" s="173" t="s">
        <v>194</v>
      </c>
      <c r="H1972" s="173" t="s">
        <v>180</v>
      </c>
      <c r="I1972" s="173"/>
      <c r="J1972" s="105">
        <v>208249</v>
      </c>
      <c r="K1972" s="197" t="str">
        <f>VLOOKUP(J1972,'[3]Item List (3)'!A$1:B$110000,2,FALSE)</f>
        <v>OW-BDA-4003 </v>
      </c>
      <c r="L1972" s="105">
        <v>251226003</v>
      </c>
      <c r="M1972" s="198" t="str">
        <f>IF((LEFT(J1972))="2",$L$2,$J$2)</f>
        <v>OR</v>
      </c>
      <c r="N1972" s="153"/>
      <c r="O1972" s="199" t="str">
        <f t="shared" si="774"/>
        <v/>
      </c>
      <c r="P1972" s="153">
        <v>1</v>
      </c>
      <c r="Q1972" s="153">
        <v>3955</v>
      </c>
      <c r="R1972" s="153"/>
      <c r="S1972" s="153"/>
      <c r="T1972" s="153"/>
      <c r="U1972" s="209">
        <f t="shared" si="775"/>
        <v>3955</v>
      </c>
      <c r="V1972" s="153">
        <v>180</v>
      </c>
      <c r="W1972" s="153"/>
      <c r="X1972" s="153"/>
      <c r="Y1972" s="153"/>
      <c r="Z1972" s="153"/>
      <c r="AA1972" s="153"/>
      <c r="AB1972" s="153"/>
      <c r="AC1972" s="153"/>
      <c r="AD1972" s="153"/>
      <c r="AE1972" s="153"/>
      <c r="AF1972" s="153"/>
      <c r="AG1972" s="153"/>
      <c r="AH1972" s="153"/>
      <c r="AI1972" s="153"/>
      <c r="AJ1972" s="153"/>
      <c r="AK1972" s="153"/>
      <c r="AL1972" s="153"/>
      <c r="AM1972" s="153"/>
      <c r="AN1972" s="153"/>
      <c r="AO1972" s="153"/>
      <c r="AP1972" s="153"/>
      <c r="AQ1972" s="153">
        <v>60</v>
      </c>
      <c r="AR1972" s="153"/>
      <c r="AS1972" s="153"/>
      <c r="AT1972" s="153"/>
      <c r="AU1972" s="153"/>
      <c r="AV1972" s="153"/>
      <c r="AW1972" s="153"/>
      <c r="AX1972" s="153"/>
      <c r="AY1972" s="153"/>
      <c r="AZ1972" s="153"/>
      <c r="BA1972" s="153"/>
      <c r="BB1972" s="153"/>
      <c r="BC1972" s="153"/>
      <c r="BD1972" s="153"/>
      <c r="BE1972" s="153"/>
      <c r="BF1972" s="153"/>
      <c r="BG1972" s="223">
        <f t="shared" si="776"/>
        <v>240</v>
      </c>
      <c r="BH1972" s="224">
        <f t="shared" si="777"/>
        <v>4</v>
      </c>
      <c r="BI1972" s="225">
        <f t="shared" si="778"/>
        <v>3</v>
      </c>
      <c r="BJ1972" s="225">
        <f t="shared" si="786"/>
        <v>75</v>
      </c>
      <c r="BK1972" s="226">
        <f t="shared" si="779"/>
        <v>0</v>
      </c>
      <c r="BL1972" s="226">
        <f t="shared" si="780"/>
        <v>100</v>
      </c>
      <c r="BM1972" s="226">
        <f t="shared" si="781"/>
        <v>0</v>
      </c>
      <c r="BN1972" s="237">
        <f t="shared" si="782"/>
        <v>0</v>
      </c>
      <c r="BO1972" s="237">
        <f t="shared" si="783"/>
        <v>0</v>
      </c>
      <c r="BP1972" s="237">
        <f t="shared" si="784"/>
        <v>1</v>
      </c>
      <c r="BQ1972" s="238">
        <f t="shared" si="785"/>
        <v>0</v>
      </c>
      <c r="BR1972" s="140"/>
      <c r="BS1972" s="140"/>
      <c r="BT1972" s="140"/>
      <c r="BU1972" s="141"/>
      <c r="BV1972" s="140"/>
    </row>
    <row r="1973" s="129" customFormat="1" spans="1:74">
      <c r="A1973" s="170">
        <v>2027</v>
      </c>
      <c r="B1973" s="171">
        <v>46081</v>
      </c>
      <c r="C1973" s="153" t="s">
        <v>99</v>
      </c>
      <c r="D1973" s="130" t="str">
        <f t="shared" si="773"/>
        <v>FG</v>
      </c>
      <c r="E1973" s="172" t="s">
        <v>103</v>
      </c>
      <c r="F1973" s="172" t="s">
        <v>106</v>
      </c>
      <c r="G1973" s="173" t="s">
        <v>194</v>
      </c>
      <c r="H1973" s="173" t="s">
        <v>180</v>
      </c>
      <c r="I1973" s="173"/>
      <c r="J1973" s="105">
        <v>208891.01</v>
      </c>
      <c r="K1973" s="197" t="str">
        <f>VLOOKUP(J1973,'[3]Item List (3)'!A$1:B$110000,2,FALSE)</f>
        <v>NK.OR 25/20</v>
      </c>
      <c r="L1973" s="105">
        <v>260221003</v>
      </c>
      <c r="M1973" s="198" t="str">
        <f>IF((LEFT(J1973))="2",$L$2,$J$2)</f>
        <v>OR</v>
      </c>
      <c r="N1973" s="153"/>
      <c r="O1973" s="199" t="str">
        <f t="shared" si="774"/>
        <v/>
      </c>
      <c r="P1973" s="153">
        <v>1</v>
      </c>
      <c r="Q1973" s="153">
        <v>2852</v>
      </c>
      <c r="R1973" s="153"/>
      <c r="S1973" s="153"/>
      <c r="T1973" s="153"/>
      <c r="U1973" s="209">
        <f t="shared" si="775"/>
        <v>2852</v>
      </c>
      <c r="V1973" s="153">
        <v>180</v>
      </c>
      <c r="W1973" s="153">
        <v>60</v>
      </c>
      <c r="X1973" s="153"/>
      <c r="Y1973" s="153"/>
      <c r="Z1973" s="153"/>
      <c r="AA1973" s="153"/>
      <c r="AB1973" s="153"/>
      <c r="AC1973" s="153"/>
      <c r="AD1973" s="153"/>
      <c r="AE1973" s="153"/>
      <c r="AF1973" s="153"/>
      <c r="AG1973" s="153"/>
      <c r="AH1973" s="153"/>
      <c r="AI1973" s="153"/>
      <c r="AJ1973" s="153"/>
      <c r="AK1973" s="153"/>
      <c r="AL1973" s="153"/>
      <c r="AM1973" s="153"/>
      <c r="AN1973" s="153"/>
      <c r="AO1973" s="153"/>
      <c r="AP1973" s="153"/>
      <c r="AQ1973" s="153"/>
      <c r="AR1973" s="153"/>
      <c r="AS1973" s="153"/>
      <c r="AT1973" s="153"/>
      <c r="AU1973" s="153"/>
      <c r="AV1973" s="153"/>
      <c r="AW1973" s="153"/>
      <c r="AX1973" s="153"/>
      <c r="AY1973" s="153"/>
      <c r="AZ1973" s="153"/>
      <c r="BA1973" s="153"/>
      <c r="BB1973" s="153"/>
      <c r="BC1973" s="153"/>
      <c r="BD1973" s="153"/>
      <c r="BE1973" s="153"/>
      <c r="BF1973" s="153"/>
      <c r="BG1973" s="223">
        <f t="shared" si="776"/>
        <v>240</v>
      </c>
      <c r="BH1973" s="224">
        <f t="shared" si="777"/>
        <v>4</v>
      </c>
      <c r="BI1973" s="225">
        <f t="shared" si="778"/>
        <v>3</v>
      </c>
      <c r="BJ1973" s="225">
        <f t="shared" si="786"/>
        <v>75</v>
      </c>
      <c r="BK1973" s="226">
        <f t="shared" si="779"/>
        <v>0</v>
      </c>
      <c r="BL1973" s="226">
        <f t="shared" si="780"/>
        <v>100</v>
      </c>
      <c r="BM1973" s="226">
        <f t="shared" si="781"/>
        <v>0</v>
      </c>
      <c r="BN1973" s="237">
        <f t="shared" si="782"/>
        <v>1</v>
      </c>
      <c r="BO1973" s="237">
        <f t="shared" si="783"/>
        <v>0</v>
      </c>
      <c r="BP1973" s="237">
        <f t="shared" si="784"/>
        <v>0</v>
      </c>
      <c r="BQ1973" s="238">
        <f t="shared" si="785"/>
        <v>0</v>
      </c>
      <c r="BR1973" s="140"/>
      <c r="BS1973" s="140"/>
      <c r="BT1973" s="140"/>
      <c r="BU1973" s="141"/>
      <c r="BV1973" s="140"/>
    </row>
    <row r="1974" s="129" customFormat="1" spans="1:74">
      <c r="A1974" s="170">
        <v>2028</v>
      </c>
      <c r="B1974" s="171">
        <v>46081</v>
      </c>
      <c r="C1974" s="153" t="s">
        <v>99</v>
      </c>
      <c r="D1974" s="130" t="str">
        <f t="shared" si="773"/>
        <v>FG</v>
      </c>
      <c r="E1974" s="172" t="s">
        <v>103</v>
      </c>
      <c r="F1974" s="172"/>
      <c r="G1974" s="173" t="s">
        <v>194</v>
      </c>
      <c r="H1974" s="173" t="s">
        <v>180</v>
      </c>
      <c r="I1974" s="173"/>
      <c r="J1974" s="105">
        <v>104299</v>
      </c>
      <c r="K1974" s="197" t="str">
        <f>VLOOKUP(J1974,'[3]Item List (3)'!A$1:B$110000,2,FALSE)</f>
        <v>IR.9916</v>
      </c>
      <c r="L1974" s="105"/>
      <c r="M1974" s="198" t="str">
        <f>IF((LEFT(J1974))="2",$L$2,$J$2)</f>
        <v>IR</v>
      </c>
      <c r="N1974" s="153"/>
      <c r="O1974" s="199" t="str">
        <f t="shared" si="774"/>
        <v/>
      </c>
      <c r="P1974" s="153">
        <v>1</v>
      </c>
      <c r="Q1974" s="153"/>
      <c r="R1974" s="153"/>
      <c r="S1974" s="153"/>
      <c r="T1974" s="153"/>
      <c r="U1974" s="209">
        <f t="shared" si="775"/>
        <v>0</v>
      </c>
      <c r="V1974" s="153"/>
      <c r="W1974" s="153">
        <v>60</v>
      </c>
      <c r="X1974" s="153"/>
      <c r="Y1974" s="153"/>
      <c r="Z1974" s="153"/>
      <c r="AA1974" s="153"/>
      <c r="AB1974" s="153"/>
      <c r="AC1974" s="153"/>
      <c r="AD1974" s="153"/>
      <c r="AE1974" s="153"/>
      <c r="AF1974" s="153"/>
      <c r="AG1974" s="153"/>
      <c r="AH1974" s="153"/>
      <c r="AI1974" s="153"/>
      <c r="AJ1974" s="153"/>
      <c r="AK1974" s="153"/>
      <c r="AL1974" s="153"/>
      <c r="AM1974" s="153"/>
      <c r="AN1974" s="153"/>
      <c r="AO1974" s="153"/>
      <c r="AP1974" s="153"/>
      <c r="AQ1974" s="153"/>
      <c r="AR1974" s="153"/>
      <c r="AS1974" s="153"/>
      <c r="AT1974" s="153"/>
      <c r="AU1974" s="153"/>
      <c r="AV1974" s="153"/>
      <c r="AW1974" s="153"/>
      <c r="AX1974" s="153"/>
      <c r="AY1974" s="153"/>
      <c r="AZ1974" s="153"/>
      <c r="BA1974" s="153"/>
      <c r="BB1974" s="153"/>
      <c r="BC1974" s="153"/>
      <c r="BD1974" s="153"/>
      <c r="BE1974" s="153"/>
      <c r="BF1974" s="153"/>
      <c r="BG1974" s="223">
        <f t="shared" si="776"/>
        <v>60</v>
      </c>
      <c r="BH1974" s="224">
        <f t="shared" si="777"/>
        <v>1</v>
      </c>
      <c r="BI1974" s="225">
        <f t="shared" si="778"/>
        <v>0</v>
      </c>
      <c r="BJ1974" s="225">
        <f t="shared" si="786"/>
        <v>0</v>
      </c>
      <c r="BK1974" s="226">
        <f t="shared" si="779"/>
        <v>0</v>
      </c>
      <c r="BL1974" s="226">
        <f t="shared" si="780"/>
        <v>0</v>
      </c>
      <c r="BM1974" s="226">
        <f t="shared" si="781"/>
        <v>0</v>
      </c>
      <c r="BN1974" s="237">
        <f t="shared" si="782"/>
        <v>1</v>
      </c>
      <c r="BO1974" s="237">
        <f t="shared" si="783"/>
        <v>0</v>
      </c>
      <c r="BP1974" s="237">
        <f t="shared" si="784"/>
        <v>0</v>
      </c>
      <c r="BQ1974" s="238">
        <f t="shared" si="785"/>
        <v>0</v>
      </c>
      <c r="BR1974" s="140"/>
      <c r="BS1974" s="140"/>
      <c r="BT1974" s="140"/>
      <c r="BU1974" s="141"/>
      <c r="BV1974" s="140"/>
    </row>
    <row r="1975" s="129" customFormat="1" spans="1:74">
      <c r="A1975" s="170">
        <v>2029</v>
      </c>
      <c r="B1975" s="171">
        <v>46081</v>
      </c>
      <c r="C1975" s="153" t="s">
        <v>97</v>
      </c>
      <c r="D1975" s="130" t="str">
        <f t="shared" si="773"/>
        <v>CG</v>
      </c>
      <c r="E1975" s="172" t="s">
        <v>109</v>
      </c>
      <c r="F1975" s="172"/>
      <c r="G1975" s="173"/>
      <c r="H1975" s="173"/>
      <c r="I1975" s="173"/>
      <c r="J1975" s="105"/>
      <c r="K1975" s="197" t="e">
        <f>VLOOKUP(J1975,'[3]Item List (3)'!A$1:B$110000,2,FALSE)</f>
        <v>#N/A</v>
      </c>
      <c r="L1975" s="105"/>
      <c r="M1975" s="198" t="str">
        <f>IF((LEFT(J1975))="2",$L$2,$J$2)</f>
        <v>IR</v>
      </c>
      <c r="N1975" s="153"/>
      <c r="O1975" s="199" t="str">
        <f t="shared" si="774"/>
        <v/>
      </c>
      <c r="P1975" s="153"/>
      <c r="Q1975" s="153"/>
      <c r="R1975" s="153"/>
      <c r="S1975" s="153"/>
      <c r="T1975" s="153"/>
      <c r="U1975" s="209">
        <f t="shared" si="775"/>
        <v>0</v>
      </c>
      <c r="V1975" s="153"/>
      <c r="W1975" s="153"/>
      <c r="X1975" s="153"/>
      <c r="Y1975" s="153"/>
      <c r="Z1975" s="153"/>
      <c r="AA1975" s="153"/>
      <c r="AB1975" s="153"/>
      <c r="AC1975" s="153"/>
      <c r="AD1975" s="153"/>
      <c r="AE1975" s="153"/>
      <c r="AF1975" s="153"/>
      <c r="AG1975" s="153"/>
      <c r="AH1975" s="153"/>
      <c r="AI1975" s="153"/>
      <c r="AJ1975" s="153"/>
      <c r="AK1975" s="153"/>
      <c r="AL1975" s="153"/>
      <c r="AM1975" s="153"/>
      <c r="AN1975" s="153"/>
      <c r="AO1975" s="153"/>
      <c r="AP1975" s="153"/>
      <c r="AQ1975" s="153"/>
      <c r="AR1975" s="153"/>
      <c r="AS1975" s="153"/>
      <c r="AT1975" s="153"/>
      <c r="AU1975" s="153"/>
      <c r="AV1975" s="153"/>
      <c r="AW1975" s="153"/>
      <c r="AX1975" s="153"/>
      <c r="AY1975" s="153"/>
      <c r="AZ1975" s="153"/>
      <c r="BA1975" s="153"/>
      <c r="BB1975" s="153"/>
      <c r="BC1975" s="153"/>
      <c r="BD1975" s="153"/>
      <c r="BE1975" s="153"/>
      <c r="BF1975" s="153">
        <v>480</v>
      </c>
      <c r="BG1975" s="223">
        <f t="shared" si="776"/>
        <v>480</v>
      </c>
      <c r="BH1975" s="224">
        <f t="shared" si="777"/>
        <v>8</v>
      </c>
      <c r="BI1975" s="225">
        <f t="shared" si="778"/>
        <v>0</v>
      </c>
      <c r="BJ1975" s="225">
        <f t="shared" si="786"/>
        <v>0</v>
      </c>
      <c r="BK1975" s="226">
        <f t="shared" si="779"/>
        <v>0</v>
      </c>
      <c r="BL1975" s="226">
        <f t="shared" si="780"/>
        <v>0</v>
      </c>
      <c r="BM1975" s="226">
        <f t="shared" si="781"/>
        <v>0</v>
      </c>
      <c r="BN1975" s="237">
        <f t="shared" si="782"/>
        <v>8</v>
      </c>
      <c r="BO1975" s="237">
        <f t="shared" si="783"/>
        <v>0</v>
      </c>
      <c r="BP1975" s="237">
        <f t="shared" si="784"/>
        <v>0</v>
      </c>
      <c r="BQ1975" s="238">
        <f t="shared" si="785"/>
        <v>0</v>
      </c>
      <c r="BR1975" s="140"/>
      <c r="BS1975" s="140"/>
      <c r="BT1975" s="140"/>
      <c r="BU1975" s="141"/>
      <c r="BV1975" s="140"/>
    </row>
    <row r="1976" s="129" customFormat="1" spans="1:74">
      <c r="A1976" s="170">
        <v>2030</v>
      </c>
      <c r="B1976" s="171">
        <v>46081</v>
      </c>
      <c r="C1976" s="153" t="s">
        <v>99</v>
      </c>
      <c r="D1976" s="130" t="str">
        <f t="shared" si="773"/>
        <v>CG</v>
      </c>
      <c r="E1976" s="172" t="s">
        <v>109</v>
      </c>
      <c r="F1976" s="172"/>
      <c r="G1976" s="173"/>
      <c r="H1976" s="173"/>
      <c r="I1976" s="173"/>
      <c r="J1976" s="105"/>
      <c r="K1976" s="197" t="e">
        <f>VLOOKUP(J1976,'[3]Item List (3)'!A$1:B$110000,2,FALSE)</f>
        <v>#N/A</v>
      </c>
      <c r="L1976" s="105"/>
      <c r="M1976" s="198" t="str">
        <f>IF((LEFT(J1976))="2",$L$2,$J$2)</f>
        <v>IR</v>
      </c>
      <c r="N1976" s="153"/>
      <c r="O1976" s="199" t="str">
        <f t="shared" si="774"/>
        <v/>
      </c>
      <c r="P1976" s="153"/>
      <c r="Q1976" s="153"/>
      <c r="R1976" s="153"/>
      <c r="S1976" s="153"/>
      <c r="T1976" s="153"/>
      <c r="U1976" s="209">
        <f t="shared" si="775"/>
        <v>0</v>
      </c>
      <c r="V1976" s="153"/>
      <c r="W1976" s="153"/>
      <c r="X1976" s="153"/>
      <c r="Y1976" s="153"/>
      <c r="Z1976" s="153"/>
      <c r="AA1976" s="153"/>
      <c r="AB1976" s="153"/>
      <c r="AC1976" s="153"/>
      <c r="AD1976" s="153"/>
      <c r="AE1976" s="153"/>
      <c r="AF1976" s="153"/>
      <c r="AG1976" s="153"/>
      <c r="AH1976" s="153"/>
      <c r="AI1976" s="153"/>
      <c r="AJ1976" s="153"/>
      <c r="AK1976" s="153"/>
      <c r="AL1976" s="153"/>
      <c r="AM1976" s="153"/>
      <c r="AN1976" s="153"/>
      <c r="AO1976" s="153"/>
      <c r="AP1976" s="153"/>
      <c r="AQ1976" s="153"/>
      <c r="AR1976" s="153"/>
      <c r="AS1976" s="153"/>
      <c r="AT1976" s="153"/>
      <c r="AU1976" s="153"/>
      <c r="AV1976" s="153"/>
      <c r="AW1976" s="153"/>
      <c r="AX1976" s="153"/>
      <c r="AY1976" s="153"/>
      <c r="AZ1976" s="153"/>
      <c r="BA1976" s="153"/>
      <c r="BB1976" s="153"/>
      <c r="BC1976" s="153"/>
      <c r="BD1976" s="153"/>
      <c r="BE1976" s="153"/>
      <c r="BF1976" s="153">
        <v>480</v>
      </c>
      <c r="BG1976" s="223">
        <f t="shared" si="776"/>
        <v>480</v>
      </c>
      <c r="BH1976" s="224">
        <f t="shared" si="777"/>
        <v>8</v>
      </c>
      <c r="BI1976" s="225">
        <f t="shared" si="778"/>
        <v>0</v>
      </c>
      <c r="BJ1976" s="225">
        <f t="shared" si="786"/>
        <v>0</v>
      </c>
      <c r="BK1976" s="226">
        <f t="shared" si="779"/>
        <v>0</v>
      </c>
      <c r="BL1976" s="226">
        <f t="shared" si="780"/>
        <v>0</v>
      </c>
      <c r="BM1976" s="226">
        <f t="shared" si="781"/>
        <v>0</v>
      </c>
      <c r="BN1976" s="237">
        <f t="shared" si="782"/>
        <v>8</v>
      </c>
      <c r="BO1976" s="237">
        <f t="shared" si="783"/>
        <v>0</v>
      </c>
      <c r="BP1976" s="237">
        <f t="shared" si="784"/>
        <v>0</v>
      </c>
      <c r="BQ1976" s="238">
        <f t="shared" si="785"/>
        <v>0</v>
      </c>
      <c r="BR1976" s="140"/>
      <c r="BS1976" s="140"/>
      <c r="BT1976" s="140"/>
      <c r="BU1976" s="141"/>
      <c r="BV1976" s="140"/>
    </row>
    <row r="1977" s="129" customFormat="1" spans="1:74">
      <c r="A1977" s="170">
        <v>2031</v>
      </c>
      <c r="B1977" s="171">
        <v>46081</v>
      </c>
      <c r="C1977" s="153" t="s">
        <v>97</v>
      </c>
      <c r="D1977" s="130" t="str">
        <f t="shared" si="773"/>
        <v>CG</v>
      </c>
      <c r="E1977" s="172" t="s">
        <v>110</v>
      </c>
      <c r="F1977" s="172" t="s">
        <v>114</v>
      </c>
      <c r="G1977" s="173" t="s">
        <v>115</v>
      </c>
      <c r="H1977" s="173" t="s">
        <v>190</v>
      </c>
      <c r="I1977" s="173" t="s">
        <v>116</v>
      </c>
      <c r="J1977" s="105">
        <v>200497.11</v>
      </c>
      <c r="K1977" s="197" t="str">
        <f>VLOOKUP(J1977,'[3]Item List (3)'!A$1:B$110000,2,FALSE)</f>
        <v>OR.MNA6718G</v>
      </c>
      <c r="L1977" s="105">
        <v>260218004</v>
      </c>
      <c r="M1977" s="198" t="str">
        <f>IF((LEFT(J1977))="2",$L$2,$J$2)</f>
        <v>OR</v>
      </c>
      <c r="N1977" s="153"/>
      <c r="O1977" s="199" t="str">
        <f t="shared" si="774"/>
        <v/>
      </c>
      <c r="P1977" s="153">
        <v>1</v>
      </c>
      <c r="Q1977" s="153">
        <v>1605</v>
      </c>
      <c r="R1977" s="153"/>
      <c r="S1977" s="153"/>
      <c r="T1977" s="153"/>
      <c r="U1977" s="209">
        <f t="shared" si="775"/>
        <v>1605</v>
      </c>
      <c r="V1977" s="153">
        <v>110</v>
      </c>
      <c r="W1977" s="153"/>
      <c r="X1977" s="153"/>
      <c r="Y1977" s="153"/>
      <c r="Z1977" s="153"/>
      <c r="AA1977" s="153"/>
      <c r="AB1977" s="153"/>
      <c r="AC1977" s="153"/>
      <c r="AD1977" s="153"/>
      <c r="AE1977" s="153"/>
      <c r="AF1977" s="153"/>
      <c r="AG1977" s="153"/>
      <c r="AH1977" s="153"/>
      <c r="AI1977" s="153"/>
      <c r="AJ1977" s="153"/>
      <c r="AK1977" s="153"/>
      <c r="AL1977" s="153"/>
      <c r="AM1977" s="153"/>
      <c r="AN1977" s="153"/>
      <c r="AO1977" s="153"/>
      <c r="AP1977" s="153"/>
      <c r="AQ1977" s="153">
        <v>75</v>
      </c>
      <c r="AR1977" s="153">
        <v>40</v>
      </c>
      <c r="AS1977" s="153"/>
      <c r="AT1977" s="153"/>
      <c r="AU1977" s="153"/>
      <c r="AV1977" s="153"/>
      <c r="AW1977" s="153"/>
      <c r="AX1977" s="153"/>
      <c r="AY1977" s="153"/>
      <c r="AZ1977" s="153">
        <v>15</v>
      </c>
      <c r="BA1977" s="153"/>
      <c r="BB1977" s="153"/>
      <c r="BC1977" s="153"/>
      <c r="BD1977" s="153"/>
      <c r="BE1977" s="153"/>
      <c r="BF1977" s="153"/>
      <c r="BG1977" s="223">
        <f t="shared" si="776"/>
        <v>240</v>
      </c>
      <c r="BH1977" s="224">
        <f t="shared" si="777"/>
        <v>4</v>
      </c>
      <c r="BI1977" s="225">
        <f t="shared" si="778"/>
        <v>1.83333333333333</v>
      </c>
      <c r="BJ1977" s="225">
        <f t="shared" si="786"/>
        <v>45.8333333333333</v>
      </c>
      <c r="BK1977" s="226">
        <f t="shared" si="779"/>
        <v>0</v>
      </c>
      <c r="BL1977" s="226">
        <f t="shared" si="780"/>
        <v>100</v>
      </c>
      <c r="BM1977" s="226">
        <f t="shared" si="781"/>
        <v>0</v>
      </c>
      <c r="BN1977" s="237">
        <f t="shared" si="782"/>
        <v>0</v>
      </c>
      <c r="BO1977" s="237">
        <f t="shared" si="783"/>
        <v>0</v>
      </c>
      <c r="BP1977" s="237">
        <f t="shared" si="784"/>
        <v>2.16666666666667</v>
      </c>
      <c r="BQ1977" s="238">
        <f t="shared" si="785"/>
        <v>0</v>
      </c>
      <c r="BR1977" s="140"/>
      <c r="BS1977" s="140"/>
      <c r="BT1977" s="140"/>
      <c r="BU1977" s="141"/>
      <c r="BV1977" s="140"/>
    </row>
    <row r="1978" s="129" customFormat="1" spans="1:74">
      <c r="A1978" s="170">
        <v>2032</v>
      </c>
      <c r="B1978" s="171">
        <v>46081</v>
      </c>
      <c r="C1978" s="153" t="s">
        <v>97</v>
      </c>
      <c r="D1978" s="130" t="str">
        <f t="shared" si="773"/>
        <v>CG</v>
      </c>
      <c r="E1978" s="172" t="s">
        <v>110</v>
      </c>
      <c r="F1978" s="172" t="s">
        <v>111</v>
      </c>
      <c r="G1978" s="173" t="s">
        <v>115</v>
      </c>
      <c r="H1978" s="173" t="s">
        <v>190</v>
      </c>
      <c r="I1978" s="173" t="s">
        <v>116</v>
      </c>
      <c r="J1978" s="105">
        <v>200497.11</v>
      </c>
      <c r="K1978" s="197" t="str">
        <f>VLOOKUP(J1978,'[3]Item List (3)'!A$1:B$110000,2,FALSE)</f>
        <v>OR.MNA6718G</v>
      </c>
      <c r="L1978" s="105">
        <v>260218004</v>
      </c>
      <c r="M1978" s="198" t="str">
        <f>IF((LEFT(J1978))="2",$L$2,$J$2)</f>
        <v>OR</v>
      </c>
      <c r="N1978" s="153"/>
      <c r="O1978" s="199" t="str">
        <f t="shared" si="774"/>
        <v/>
      </c>
      <c r="P1978" s="153">
        <v>1</v>
      </c>
      <c r="Q1978" s="153">
        <v>4617</v>
      </c>
      <c r="R1978" s="153"/>
      <c r="S1978" s="153"/>
      <c r="T1978" s="153"/>
      <c r="U1978" s="209">
        <f t="shared" si="775"/>
        <v>4617</v>
      </c>
      <c r="V1978" s="153">
        <v>120</v>
      </c>
      <c r="W1978" s="153"/>
      <c r="X1978" s="153"/>
      <c r="Y1978" s="153"/>
      <c r="Z1978" s="153"/>
      <c r="AA1978" s="153"/>
      <c r="AB1978" s="153"/>
      <c r="AC1978" s="153"/>
      <c r="AD1978" s="153"/>
      <c r="AE1978" s="153"/>
      <c r="AF1978" s="153"/>
      <c r="AG1978" s="153"/>
      <c r="AH1978" s="153"/>
      <c r="AI1978" s="153"/>
      <c r="AJ1978" s="153"/>
      <c r="AK1978" s="153"/>
      <c r="AL1978" s="153"/>
      <c r="AM1978" s="153"/>
      <c r="AN1978" s="153"/>
      <c r="AO1978" s="153"/>
      <c r="AP1978" s="153"/>
      <c r="AQ1978" s="153"/>
      <c r="AR1978" s="153"/>
      <c r="AS1978" s="153"/>
      <c r="AT1978" s="153"/>
      <c r="AU1978" s="153"/>
      <c r="AV1978" s="153"/>
      <c r="AW1978" s="153"/>
      <c r="AX1978" s="153"/>
      <c r="AY1978" s="153"/>
      <c r="AZ1978" s="153"/>
      <c r="BA1978" s="153"/>
      <c r="BB1978" s="153"/>
      <c r="BC1978" s="153"/>
      <c r="BD1978" s="153"/>
      <c r="BE1978" s="153"/>
      <c r="BF1978" s="153"/>
      <c r="BG1978" s="223">
        <f t="shared" si="776"/>
        <v>120</v>
      </c>
      <c r="BH1978" s="224">
        <f t="shared" si="777"/>
        <v>2</v>
      </c>
      <c r="BI1978" s="225">
        <f t="shared" si="778"/>
        <v>2</v>
      </c>
      <c r="BJ1978" s="225">
        <f t="shared" si="786"/>
        <v>100</v>
      </c>
      <c r="BK1978" s="226">
        <f t="shared" si="779"/>
        <v>0</v>
      </c>
      <c r="BL1978" s="226">
        <f t="shared" si="780"/>
        <v>100</v>
      </c>
      <c r="BM1978" s="226">
        <f t="shared" si="781"/>
        <v>0</v>
      </c>
      <c r="BN1978" s="237">
        <f t="shared" si="782"/>
        <v>0</v>
      </c>
      <c r="BO1978" s="237">
        <f t="shared" si="783"/>
        <v>0</v>
      </c>
      <c r="BP1978" s="237">
        <f t="shared" si="784"/>
        <v>0</v>
      </c>
      <c r="BQ1978" s="238">
        <f t="shared" si="785"/>
        <v>0</v>
      </c>
      <c r="BR1978" s="140"/>
      <c r="BS1978" s="140"/>
      <c r="BT1978" s="140"/>
      <c r="BU1978" s="141"/>
      <c r="BV1978" s="140"/>
    </row>
    <row r="1979" s="129" customFormat="1" spans="1:74">
      <c r="A1979" s="170">
        <v>2033</v>
      </c>
      <c r="B1979" s="171">
        <v>46081</v>
      </c>
      <c r="C1979" s="153" t="s">
        <v>97</v>
      </c>
      <c r="D1979" s="130" t="str">
        <f t="shared" si="773"/>
        <v>CG</v>
      </c>
      <c r="E1979" s="172" t="s">
        <v>110</v>
      </c>
      <c r="F1979" s="172" t="s">
        <v>111</v>
      </c>
      <c r="G1979" s="173" t="s">
        <v>115</v>
      </c>
      <c r="H1979" s="173" t="s">
        <v>190</v>
      </c>
      <c r="I1979" s="173" t="s">
        <v>116</v>
      </c>
      <c r="J1979" s="105">
        <v>200497.11</v>
      </c>
      <c r="K1979" s="197" t="str">
        <f>VLOOKUP(J1979,'[3]Item List (3)'!A$1:B$110000,2,FALSE)</f>
        <v>OR.MNA6718G</v>
      </c>
      <c r="L1979" s="105">
        <v>260218004</v>
      </c>
      <c r="M1979" s="198" t="str">
        <f>IF((LEFT(J1979))="2",$L$2,$J$2)</f>
        <v>OR</v>
      </c>
      <c r="N1979" s="153"/>
      <c r="O1979" s="199" t="str">
        <f t="shared" si="774"/>
        <v/>
      </c>
      <c r="P1979" s="153">
        <v>1</v>
      </c>
      <c r="Q1979" s="153">
        <v>2800</v>
      </c>
      <c r="R1979" s="153"/>
      <c r="S1979" s="153"/>
      <c r="T1979" s="153"/>
      <c r="U1979" s="209">
        <f t="shared" si="775"/>
        <v>2800</v>
      </c>
      <c r="V1979" s="153">
        <v>120</v>
      </c>
      <c r="W1979" s="153"/>
      <c r="X1979" s="153"/>
      <c r="Y1979" s="153"/>
      <c r="Z1979" s="153"/>
      <c r="AA1979" s="153"/>
      <c r="AB1979" s="153"/>
      <c r="AC1979" s="153"/>
      <c r="AD1979" s="153"/>
      <c r="AE1979" s="153"/>
      <c r="AF1979" s="153"/>
      <c r="AG1979" s="153"/>
      <c r="AH1979" s="153"/>
      <c r="AI1979" s="153"/>
      <c r="AJ1979" s="153"/>
      <c r="AK1979" s="153"/>
      <c r="AL1979" s="153"/>
      <c r="AM1979" s="153"/>
      <c r="AN1979" s="153"/>
      <c r="AO1979" s="153"/>
      <c r="AP1979" s="153"/>
      <c r="AQ1979" s="153"/>
      <c r="AR1979" s="153"/>
      <c r="AS1979" s="153"/>
      <c r="AT1979" s="153"/>
      <c r="AU1979" s="153"/>
      <c r="AV1979" s="153"/>
      <c r="AW1979" s="153"/>
      <c r="AX1979" s="153"/>
      <c r="AY1979" s="153"/>
      <c r="AZ1979" s="153"/>
      <c r="BA1979" s="153"/>
      <c r="BB1979" s="153"/>
      <c r="BC1979" s="153"/>
      <c r="BD1979" s="153"/>
      <c r="BE1979" s="153"/>
      <c r="BF1979" s="153"/>
      <c r="BG1979" s="223">
        <f t="shared" si="776"/>
        <v>120</v>
      </c>
      <c r="BH1979" s="224">
        <f t="shared" si="777"/>
        <v>2</v>
      </c>
      <c r="BI1979" s="225">
        <f t="shared" si="778"/>
        <v>2</v>
      </c>
      <c r="BJ1979" s="225">
        <f t="shared" si="786"/>
        <v>100</v>
      </c>
      <c r="BK1979" s="226">
        <f t="shared" si="779"/>
        <v>0</v>
      </c>
      <c r="BL1979" s="226">
        <f t="shared" si="780"/>
        <v>100</v>
      </c>
      <c r="BM1979" s="226">
        <f t="shared" si="781"/>
        <v>0</v>
      </c>
      <c r="BN1979" s="237">
        <f t="shared" si="782"/>
        <v>0</v>
      </c>
      <c r="BO1979" s="237">
        <f t="shared" si="783"/>
        <v>0</v>
      </c>
      <c r="BP1979" s="237">
        <f t="shared" si="784"/>
        <v>0</v>
      </c>
      <c r="BQ1979" s="238">
        <f t="shared" si="785"/>
        <v>0</v>
      </c>
      <c r="BR1979" s="140"/>
      <c r="BS1979" s="140"/>
      <c r="BT1979" s="140"/>
      <c r="BU1979" s="141"/>
      <c r="BV1979" s="140"/>
    </row>
    <row r="1980" s="129" customFormat="1" spans="1:74">
      <c r="A1980" s="170">
        <v>2034</v>
      </c>
      <c r="B1980" s="171">
        <v>46081</v>
      </c>
      <c r="C1980" s="153" t="s">
        <v>99</v>
      </c>
      <c r="D1980" s="130" t="str">
        <f t="shared" si="773"/>
        <v>CG</v>
      </c>
      <c r="E1980" s="172" t="s">
        <v>110</v>
      </c>
      <c r="F1980" s="172" t="s">
        <v>114</v>
      </c>
      <c r="G1980" s="173" t="s">
        <v>115</v>
      </c>
      <c r="H1980" s="173" t="s">
        <v>191</v>
      </c>
      <c r="I1980" s="173" t="s">
        <v>182</v>
      </c>
      <c r="J1980" s="105">
        <v>200497.11</v>
      </c>
      <c r="K1980" s="197" t="str">
        <f>VLOOKUP(J1980,'[3]Item List (3)'!A$1:B$110000,2,FALSE)</f>
        <v>OR.MNA6718G</v>
      </c>
      <c r="L1980" s="105">
        <v>260218004</v>
      </c>
      <c r="M1980" s="198" t="str">
        <f>IF((LEFT(J1980))="2",$L$2,$J$2)</f>
        <v>OR</v>
      </c>
      <c r="N1980" s="153"/>
      <c r="O1980" s="199" t="str">
        <f t="shared" si="774"/>
        <v/>
      </c>
      <c r="P1980" s="153">
        <v>1</v>
      </c>
      <c r="Q1980" s="153">
        <v>1243</v>
      </c>
      <c r="R1980" s="153"/>
      <c r="S1980" s="153"/>
      <c r="T1980" s="153"/>
      <c r="U1980" s="209">
        <f t="shared" si="775"/>
        <v>1243</v>
      </c>
      <c r="V1980" s="153">
        <v>60</v>
      </c>
      <c r="W1980" s="153"/>
      <c r="X1980" s="153"/>
      <c r="Y1980" s="153"/>
      <c r="Z1980" s="153"/>
      <c r="AA1980" s="153"/>
      <c r="AB1980" s="153"/>
      <c r="AC1980" s="153"/>
      <c r="AD1980" s="153"/>
      <c r="AE1980" s="153"/>
      <c r="AF1980" s="153"/>
      <c r="AG1980" s="153"/>
      <c r="AH1980" s="153"/>
      <c r="AI1980" s="153"/>
      <c r="AJ1980" s="153"/>
      <c r="AK1980" s="153"/>
      <c r="AL1980" s="153"/>
      <c r="AM1980" s="153"/>
      <c r="AN1980" s="153"/>
      <c r="AO1980" s="153"/>
      <c r="AP1980" s="153"/>
      <c r="AQ1980" s="153">
        <v>60</v>
      </c>
      <c r="AR1980" s="153"/>
      <c r="AS1980" s="153"/>
      <c r="AT1980" s="153"/>
      <c r="AU1980" s="153"/>
      <c r="AV1980" s="153"/>
      <c r="AW1980" s="153"/>
      <c r="AX1980" s="153"/>
      <c r="AY1980" s="153"/>
      <c r="AZ1980" s="153"/>
      <c r="BA1980" s="153"/>
      <c r="BB1980" s="153"/>
      <c r="BC1980" s="153"/>
      <c r="BD1980" s="153"/>
      <c r="BE1980" s="153"/>
      <c r="BF1980" s="153"/>
      <c r="BG1980" s="223">
        <f t="shared" si="776"/>
        <v>120</v>
      </c>
      <c r="BH1980" s="224">
        <f t="shared" si="777"/>
        <v>2</v>
      </c>
      <c r="BI1980" s="225">
        <f t="shared" si="778"/>
        <v>1</v>
      </c>
      <c r="BJ1980" s="225">
        <f t="shared" si="786"/>
        <v>50</v>
      </c>
      <c r="BK1980" s="226">
        <f t="shared" si="779"/>
        <v>0</v>
      </c>
      <c r="BL1980" s="226">
        <f t="shared" si="780"/>
        <v>100</v>
      </c>
      <c r="BM1980" s="226">
        <f t="shared" si="781"/>
        <v>0</v>
      </c>
      <c r="BN1980" s="237">
        <f t="shared" si="782"/>
        <v>0</v>
      </c>
      <c r="BO1980" s="237">
        <f t="shared" si="783"/>
        <v>0</v>
      </c>
      <c r="BP1980" s="237">
        <f t="shared" si="784"/>
        <v>1</v>
      </c>
      <c r="BQ1980" s="238">
        <f t="shared" si="785"/>
        <v>0</v>
      </c>
      <c r="BR1980" s="140"/>
      <c r="BS1980" s="140"/>
      <c r="BT1980" s="140"/>
      <c r="BU1980" s="141"/>
      <c r="BV1980" s="140"/>
    </row>
    <row r="1981" s="129" customFormat="1" spans="1:74">
      <c r="A1981" s="170">
        <v>2035</v>
      </c>
      <c r="B1981" s="171">
        <v>46081</v>
      </c>
      <c r="C1981" s="153" t="s">
        <v>99</v>
      </c>
      <c r="D1981" s="130" t="str">
        <f t="shared" si="773"/>
        <v>CG</v>
      </c>
      <c r="E1981" s="172" t="s">
        <v>110</v>
      </c>
      <c r="F1981" s="172" t="s">
        <v>111</v>
      </c>
      <c r="G1981" s="173" t="s">
        <v>115</v>
      </c>
      <c r="H1981" s="173" t="s">
        <v>191</v>
      </c>
      <c r="I1981" s="173" t="s">
        <v>182</v>
      </c>
      <c r="J1981" s="105">
        <v>200497.11</v>
      </c>
      <c r="K1981" s="197" t="str">
        <f>VLOOKUP(J1981,'[3]Item List (3)'!A$1:B$110000,2,FALSE)</f>
        <v>OR.MNA6718G</v>
      </c>
      <c r="L1981" s="105">
        <v>260218004</v>
      </c>
      <c r="M1981" s="198" t="str">
        <f>IF((LEFT(J1981))="2",$L$2,$J$2)</f>
        <v>OR</v>
      </c>
      <c r="N1981" s="153"/>
      <c r="O1981" s="199" t="str">
        <f t="shared" si="774"/>
        <v/>
      </c>
      <c r="P1981" s="153">
        <v>2</v>
      </c>
      <c r="Q1981" s="153">
        <v>3543</v>
      </c>
      <c r="R1981" s="153"/>
      <c r="S1981" s="153"/>
      <c r="T1981" s="153"/>
      <c r="U1981" s="209">
        <f t="shared" si="775"/>
        <v>3543</v>
      </c>
      <c r="V1981" s="153">
        <v>300</v>
      </c>
      <c r="W1981" s="153"/>
      <c r="X1981" s="153"/>
      <c r="Y1981" s="153"/>
      <c r="Z1981" s="153"/>
      <c r="AA1981" s="153"/>
      <c r="AB1981" s="153"/>
      <c r="AC1981" s="153"/>
      <c r="AD1981" s="153"/>
      <c r="AE1981" s="153"/>
      <c r="AF1981" s="153"/>
      <c r="AG1981" s="153"/>
      <c r="AH1981" s="153"/>
      <c r="AI1981" s="153"/>
      <c r="AJ1981" s="153"/>
      <c r="AK1981" s="153"/>
      <c r="AL1981" s="153"/>
      <c r="AM1981" s="153"/>
      <c r="AN1981" s="153"/>
      <c r="AO1981" s="153"/>
      <c r="AP1981" s="153"/>
      <c r="AQ1981" s="153"/>
      <c r="AR1981" s="153"/>
      <c r="AS1981" s="153"/>
      <c r="AT1981" s="153"/>
      <c r="AU1981" s="153"/>
      <c r="AV1981" s="153"/>
      <c r="AW1981" s="153"/>
      <c r="AX1981" s="153"/>
      <c r="AY1981" s="153"/>
      <c r="AZ1981" s="153"/>
      <c r="BA1981" s="153"/>
      <c r="BB1981" s="153"/>
      <c r="BC1981" s="153"/>
      <c r="BD1981" s="153"/>
      <c r="BE1981" s="153"/>
      <c r="BF1981" s="153"/>
      <c r="BG1981" s="223">
        <f t="shared" si="776"/>
        <v>300</v>
      </c>
      <c r="BH1981" s="224">
        <f t="shared" si="777"/>
        <v>5</v>
      </c>
      <c r="BI1981" s="225">
        <f t="shared" si="778"/>
        <v>5</v>
      </c>
      <c r="BJ1981" s="225">
        <f t="shared" si="786"/>
        <v>100</v>
      </c>
      <c r="BK1981" s="226">
        <f t="shared" si="779"/>
        <v>0</v>
      </c>
      <c r="BL1981" s="226">
        <f t="shared" si="780"/>
        <v>100</v>
      </c>
      <c r="BM1981" s="226">
        <f t="shared" si="781"/>
        <v>0</v>
      </c>
      <c r="BN1981" s="237">
        <f t="shared" si="782"/>
        <v>0</v>
      </c>
      <c r="BO1981" s="237">
        <f t="shared" si="783"/>
        <v>0</v>
      </c>
      <c r="BP1981" s="237">
        <f t="shared" si="784"/>
        <v>0</v>
      </c>
      <c r="BQ1981" s="238">
        <f t="shared" si="785"/>
        <v>0</v>
      </c>
      <c r="BR1981" s="140"/>
      <c r="BS1981" s="140"/>
      <c r="BT1981" s="140"/>
      <c r="BU1981" s="141"/>
      <c r="BV1981" s="140"/>
    </row>
    <row r="1982" s="129" customFormat="1" spans="1:74">
      <c r="A1982" s="170">
        <v>2036</v>
      </c>
      <c r="B1982" s="171">
        <v>46081</v>
      </c>
      <c r="C1982" s="153" t="s">
        <v>99</v>
      </c>
      <c r="D1982" s="130" t="str">
        <f t="shared" si="773"/>
        <v>CG</v>
      </c>
      <c r="E1982" s="172" t="s">
        <v>110</v>
      </c>
      <c r="F1982" s="172" t="s">
        <v>111</v>
      </c>
      <c r="G1982" s="173" t="s">
        <v>115</v>
      </c>
      <c r="H1982" s="173" t="s">
        <v>191</v>
      </c>
      <c r="I1982" s="173" t="s">
        <v>182</v>
      </c>
      <c r="J1982" s="105">
        <v>200497.11</v>
      </c>
      <c r="K1982" s="197" t="str">
        <f>VLOOKUP(J1982,'[3]Item List (3)'!A$1:B$110000,2,FALSE)</f>
        <v>OR.MNA6718G</v>
      </c>
      <c r="L1982" s="105">
        <v>260218004</v>
      </c>
      <c r="M1982" s="198" t="str">
        <f>IF((LEFT(J1982))="2",$L$2,$J$2)</f>
        <v>OR</v>
      </c>
      <c r="N1982" s="153"/>
      <c r="O1982" s="199" t="str">
        <f t="shared" si="774"/>
        <v/>
      </c>
      <c r="P1982" s="153">
        <v>1</v>
      </c>
      <c r="Q1982" s="153">
        <v>1817</v>
      </c>
      <c r="R1982" s="153"/>
      <c r="S1982" s="153"/>
      <c r="T1982" s="153"/>
      <c r="U1982" s="209">
        <f t="shared" si="775"/>
        <v>1817</v>
      </c>
      <c r="V1982" s="153">
        <v>60</v>
      </c>
      <c r="W1982" s="153"/>
      <c r="X1982" s="153"/>
      <c r="Y1982" s="153"/>
      <c r="Z1982" s="153"/>
      <c r="AA1982" s="153"/>
      <c r="AB1982" s="153"/>
      <c r="AC1982" s="153"/>
      <c r="AD1982" s="153"/>
      <c r="AE1982" s="153"/>
      <c r="AF1982" s="153"/>
      <c r="AG1982" s="153"/>
      <c r="AH1982" s="153"/>
      <c r="AI1982" s="153"/>
      <c r="AJ1982" s="153"/>
      <c r="AK1982" s="153"/>
      <c r="AL1982" s="153"/>
      <c r="AM1982" s="153"/>
      <c r="AN1982" s="153"/>
      <c r="AO1982" s="153"/>
      <c r="AP1982" s="153"/>
      <c r="AQ1982" s="153"/>
      <c r="AR1982" s="153"/>
      <c r="AS1982" s="153"/>
      <c r="AT1982" s="153"/>
      <c r="AU1982" s="153"/>
      <c r="AV1982" s="153"/>
      <c r="AW1982" s="153"/>
      <c r="AX1982" s="153"/>
      <c r="AY1982" s="153"/>
      <c r="AZ1982" s="153"/>
      <c r="BA1982" s="153"/>
      <c r="BB1982" s="153"/>
      <c r="BC1982" s="153"/>
      <c r="BD1982" s="153"/>
      <c r="BE1982" s="153"/>
      <c r="BF1982" s="153"/>
      <c r="BG1982" s="223">
        <f t="shared" si="776"/>
        <v>60</v>
      </c>
      <c r="BH1982" s="224">
        <f t="shared" si="777"/>
        <v>1</v>
      </c>
      <c r="BI1982" s="225">
        <f t="shared" si="778"/>
        <v>1</v>
      </c>
      <c r="BJ1982" s="225">
        <f t="shared" si="786"/>
        <v>100</v>
      </c>
      <c r="BK1982" s="226">
        <f t="shared" si="779"/>
        <v>0</v>
      </c>
      <c r="BL1982" s="226">
        <f t="shared" si="780"/>
        <v>100</v>
      </c>
      <c r="BM1982" s="226">
        <f t="shared" si="781"/>
        <v>0</v>
      </c>
      <c r="BN1982" s="237">
        <f t="shared" si="782"/>
        <v>0</v>
      </c>
      <c r="BO1982" s="237">
        <f t="shared" si="783"/>
        <v>0</v>
      </c>
      <c r="BP1982" s="237">
        <f t="shared" si="784"/>
        <v>0</v>
      </c>
      <c r="BQ1982" s="238">
        <f t="shared" si="785"/>
        <v>0</v>
      </c>
      <c r="BR1982" s="140"/>
      <c r="BS1982" s="140"/>
      <c r="BT1982" s="140"/>
      <c r="BU1982" s="141"/>
      <c r="BV1982" s="140"/>
    </row>
    <row r="1983" s="129" customFormat="1" spans="1:74">
      <c r="A1983" s="170">
        <v>2037</v>
      </c>
      <c r="B1983" s="171">
        <v>46081</v>
      </c>
      <c r="C1983" s="153" t="s">
        <v>97</v>
      </c>
      <c r="D1983" s="130" t="str">
        <f t="shared" si="773"/>
        <v>CG</v>
      </c>
      <c r="E1983" s="172" t="s">
        <v>118</v>
      </c>
      <c r="F1983" s="172" t="s">
        <v>114</v>
      </c>
      <c r="G1983" s="173" t="s">
        <v>190</v>
      </c>
      <c r="H1983" s="173" t="s">
        <v>116</v>
      </c>
      <c r="I1983" s="173" t="s">
        <v>176</v>
      </c>
      <c r="J1983" s="105">
        <v>200827.1</v>
      </c>
      <c r="K1983" s="197" t="str">
        <f>VLOOKUP(J1983,'[3]Item List (3)'!A$1:B$110000,2,FALSE)</f>
        <v>MNA.OR 4020 </v>
      </c>
      <c r="L1983" s="105">
        <v>260116006</v>
      </c>
      <c r="M1983" s="198" t="str">
        <f>IF((LEFT(J1983))="2",$L$2,$J$2)</f>
        <v>OR</v>
      </c>
      <c r="N1983" s="153"/>
      <c r="O1983" s="199" t="str">
        <f t="shared" si="774"/>
        <v/>
      </c>
      <c r="P1983" s="153">
        <v>2</v>
      </c>
      <c r="Q1983" s="153">
        <v>1028</v>
      </c>
      <c r="R1983" s="153"/>
      <c r="S1983" s="153"/>
      <c r="T1983" s="153"/>
      <c r="U1983" s="209">
        <f t="shared" si="775"/>
        <v>1028</v>
      </c>
      <c r="V1983" s="153">
        <v>120</v>
      </c>
      <c r="W1983" s="153"/>
      <c r="X1983" s="153"/>
      <c r="Y1983" s="153"/>
      <c r="Z1983" s="153"/>
      <c r="AA1983" s="153"/>
      <c r="AB1983" s="153"/>
      <c r="AC1983" s="153"/>
      <c r="AD1983" s="153"/>
      <c r="AE1983" s="153"/>
      <c r="AF1983" s="153"/>
      <c r="AG1983" s="153"/>
      <c r="AH1983" s="153"/>
      <c r="AI1983" s="153"/>
      <c r="AJ1983" s="153"/>
      <c r="AK1983" s="153"/>
      <c r="AL1983" s="153"/>
      <c r="AM1983" s="153"/>
      <c r="AN1983" s="153"/>
      <c r="AO1983" s="153"/>
      <c r="AP1983" s="153"/>
      <c r="AQ1983" s="153">
        <v>45</v>
      </c>
      <c r="AR1983" s="153">
        <v>120</v>
      </c>
      <c r="AS1983" s="153"/>
      <c r="AT1983" s="153"/>
      <c r="AU1983" s="153"/>
      <c r="AV1983" s="153"/>
      <c r="AW1983" s="153"/>
      <c r="AX1983" s="153"/>
      <c r="AY1983" s="153"/>
      <c r="AZ1983" s="153">
        <v>15</v>
      </c>
      <c r="BA1983" s="153"/>
      <c r="BB1983" s="153"/>
      <c r="BC1983" s="153"/>
      <c r="BD1983" s="153"/>
      <c r="BE1983" s="153"/>
      <c r="BF1983" s="153"/>
      <c r="BG1983" s="223">
        <f t="shared" si="776"/>
        <v>300</v>
      </c>
      <c r="BH1983" s="224">
        <f t="shared" si="777"/>
        <v>5</v>
      </c>
      <c r="BI1983" s="225">
        <f t="shared" si="778"/>
        <v>2</v>
      </c>
      <c r="BJ1983" s="225">
        <f t="shared" si="786"/>
        <v>40</v>
      </c>
      <c r="BK1983" s="226">
        <f t="shared" si="779"/>
        <v>0</v>
      </c>
      <c r="BL1983" s="226">
        <f t="shared" si="780"/>
        <v>100</v>
      </c>
      <c r="BM1983" s="226">
        <f t="shared" si="781"/>
        <v>0</v>
      </c>
      <c r="BN1983" s="237">
        <f t="shared" si="782"/>
        <v>0</v>
      </c>
      <c r="BO1983" s="237">
        <f t="shared" si="783"/>
        <v>0</v>
      </c>
      <c r="BP1983" s="237">
        <f t="shared" si="784"/>
        <v>3</v>
      </c>
      <c r="BQ1983" s="238">
        <f t="shared" si="785"/>
        <v>0</v>
      </c>
      <c r="BR1983" s="140"/>
      <c r="BS1983" s="140"/>
      <c r="BT1983" s="140"/>
      <c r="BU1983" s="141"/>
      <c r="BV1983" s="140"/>
    </row>
    <row r="1984" s="129" customFormat="1" spans="1:74">
      <c r="A1984" s="170">
        <v>2038</v>
      </c>
      <c r="B1984" s="171">
        <v>46081</v>
      </c>
      <c r="C1984" s="153" t="s">
        <v>97</v>
      </c>
      <c r="D1984" s="130" t="str">
        <f t="shared" si="773"/>
        <v>CG</v>
      </c>
      <c r="E1984" s="172" t="s">
        <v>118</v>
      </c>
      <c r="F1984" s="172" t="s">
        <v>108</v>
      </c>
      <c r="G1984" s="173" t="s">
        <v>190</v>
      </c>
      <c r="H1984" s="173" t="s">
        <v>116</v>
      </c>
      <c r="I1984" s="173" t="s">
        <v>176</v>
      </c>
      <c r="J1984" s="105">
        <v>200827.1</v>
      </c>
      <c r="K1984" s="197" t="str">
        <f>VLOOKUP(J1984,'[3]Item List (3)'!A$1:B$110000,2,FALSE)</f>
        <v>MNA.OR 4020 </v>
      </c>
      <c r="L1984" s="105">
        <v>260116006</v>
      </c>
      <c r="M1984" s="198" t="str">
        <f>IF((LEFT(J1984))="2",$L$2,$J$2)</f>
        <v>OR</v>
      </c>
      <c r="N1984" s="153"/>
      <c r="O1984" s="199" t="str">
        <f t="shared" si="774"/>
        <v/>
      </c>
      <c r="P1984" s="153">
        <v>1</v>
      </c>
      <c r="Q1984" s="153">
        <v>706</v>
      </c>
      <c r="R1984" s="153"/>
      <c r="S1984" s="153"/>
      <c r="T1984" s="153"/>
      <c r="U1984" s="209">
        <f t="shared" si="775"/>
        <v>706</v>
      </c>
      <c r="V1984" s="153">
        <v>30</v>
      </c>
      <c r="W1984" s="153">
        <v>90</v>
      </c>
      <c r="X1984" s="153"/>
      <c r="Y1984" s="153"/>
      <c r="Z1984" s="153"/>
      <c r="AA1984" s="153"/>
      <c r="AB1984" s="153"/>
      <c r="AC1984" s="153"/>
      <c r="AD1984" s="153"/>
      <c r="AE1984" s="153"/>
      <c r="AF1984" s="153"/>
      <c r="AG1984" s="153"/>
      <c r="AH1984" s="153"/>
      <c r="AI1984" s="153"/>
      <c r="AJ1984" s="153"/>
      <c r="AK1984" s="153"/>
      <c r="AL1984" s="153"/>
      <c r="AM1984" s="153"/>
      <c r="AN1984" s="153"/>
      <c r="AO1984" s="153"/>
      <c r="AP1984" s="153"/>
      <c r="AQ1984" s="153"/>
      <c r="AR1984" s="153"/>
      <c r="AS1984" s="153"/>
      <c r="AT1984" s="153"/>
      <c r="AU1984" s="153"/>
      <c r="AV1984" s="153"/>
      <c r="AW1984" s="153"/>
      <c r="AX1984" s="153"/>
      <c r="AY1984" s="153"/>
      <c r="AZ1984" s="153"/>
      <c r="BA1984" s="153"/>
      <c r="BB1984" s="153"/>
      <c r="BC1984" s="153"/>
      <c r="BD1984" s="153"/>
      <c r="BE1984" s="153"/>
      <c r="BF1984" s="153"/>
      <c r="BG1984" s="223">
        <f t="shared" si="776"/>
        <v>120</v>
      </c>
      <c r="BH1984" s="224">
        <f t="shared" si="777"/>
        <v>2</v>
      </c>
      <c r="BI1984" s="225">
        <f t="shared" si="778"/>
        <v>0.5</v>
      </c>
      <c r="BJ1984" s="225">
        <f t="shared" si="786"/>
        <v>25</v>
      </c>
      <c r="BK1984" s="226">
        <f t="shared" si="779"/>
        <v>0</v>
      </c>
      <c r="BL1984" s="226">
        <f t="shared" si="780"/>
        <v>100</v>
      </c>
      <c r="BM1984" s="226">
        <f t="shared" si="781"/>
        <v>0</v>
      </c>
      <c r="BN1984" s="237">
        <f t="shared" si="782"/>
        <v>1.5</v>
      </c>
      <c r="BO1984" s="237">
        <f t="shared" si="783"/>
        <v>0</v>
      </c>
      <c r="BP1984" s="237">
        <f t="shared" si="784"/>
        <v>0</v>
      </c>
      <c r="BQ1984" s="238">
        <f t="shared" si="785"/>
        <v>0</v>
      </c>
      <c r="BR1984" s="140"/>
      <c r="BS1984" s="140"/>
      <c r="BT1984" s="140"/>
      <c r="BU1984" s="141"/>
      <c r="BV1984" s="140"/>
    </row>
    <row r="1985" s="129" customFormat="1" spans="1:74">
      <c r="A1985" s="170">
        <v>2039</v>
      </c>
      <c r="B1985" s="171">
        <v>46081</v>
      </c>
      <c r="C1985" s="153" t="s">
        <v>97</v>
      </c>
      <c r="D1985" s="130" t="str">
        <f t="shared" si="773"/>
        <v>CG</v>
      </c>
      <c r="E1985" s="172" t="s">
        <v>118</v>
      </c>
      <c r="F1985" s="172"/>
      <c r="G1985" s="173" t="s">
        <v>190</v>
      </c>
      <c r="H1985" s="173" t="s">
        <v>116</v>
      </c>
      <c r="I1985" s="173" t="s">
        <v>176</v>
      </c>
      <c r="J1985" s="105">
        <v>200827.1</v>
      </c>
      <c r="K1985" s="197" t="str">
        <f>VLOOKUP(J1985,'[3]Item List (3)'!A$1:B$110000,2,FALSE)</f>
        <v>MNA.OR 4020 </v>
      </c>
      <c r="L1985" s="105">
        <v>260116006</v>
      </c>
      <c r="M1985" s="198" t="str">
        <f>IF((LEFT(J1985))="2",$L$2,$J$2)</f>
        <v>OR</v>
      </c>
      <c r="N1985" s="153"/>
      <c r="O1985" s="199" t="str">
        <f t="shared" si="774"/>
        <v/>
      </c>
      <c r="P1985" s="153">
        <v>1</v>
      </c>
      <c r="Q1985" s="153"/>
      <c r="R1985" s="153"/>
      <c r="S1985" s="153"/>
      <c r="T1985" s="153"/>
      <c r="U1985" s="209">
        <f t="shared" si="775"/>
        <v>0</v>
      </c>
      <c r="V1985" s="153"/>
      <c r="W1985" s="153">
        <v>60</v>
      </c>
      <c r="X1985" s="153"/>
      <c r="Y1985" s="153"/>
      <c r="Z1985" s="153"/>
      <c r="AA1985" s="153"/>
      <c r="AB1985" s="153"/>
      <c r="AC1985" s="153"/>
      <c r="AD1985" s="153"/>
      <c r="AE1985" s="153"/>
      <c r="AF1985" s="153"/>
      <c r="AG1985" s="153"/>
      <c r="AH1985" s="153"/>
      <c r="AI1985" s="153"/>
      <c r="AJ1985" s="153"/>
      <c r="AK1985" s="153"/>
      <c r="AL1985" s="153"/>
      <c r="AM1985" s="153"/>
      <c r="AN1985" s="153"/>
      <c r="AO1985" s="153"/>
      <c r="AP1985" s="153"/>
      <c r="AQ1985" s="153"/>
      <c r="AR1985" s="153"/>
      <c r="AS1985" s="153"/>
      <c r="AT1985" s="153"/>
      <c r="AU1985" s="153"/>
      <c r="AV1985" s="153"/>
      <c r="AW1985" s="153"/>
      <c r="AX1985" s="153"/>
      <c r="AY1985" s="153"/>
      <c r="AZ1985" s="153"/>
      <c r="BA1985" s="153"/>
      <c r="BB1985" s="153"/>
      <c r="BC1985" s="153"/>
      <c r="BD1985" s="153"/>
      <c r="BE1985" s="153"/>
      <c r="BF1985" s="153"/>
      <c r="BG1985" s="223">
        <f t="shared" si="776"/>
        <v>60</v>
      </c>
      <c r="BH1985" s="224">
        <f t="shared" si="777"/>
        <v>1</v>
      </c>
      <c r="BI1985" s="225">
        <f t="shared" si="778"/>
        <v>0</v>
      </c>
      <c r="BJ1985" s="225">
        <f t="shared" si="786"/>
        <v>0</v>
      </c>
      <c r="BK1985" s="226">
        <f t="shared" si="779"/>
        <v>0</v>
      </c>
      <c r="BL1985" s="226">
        <f t="shared" si="780"/>
        <v>0</v>
      </c>
      <c r="BM1985" s="226">
        <f t="shared" si="781"/>
        <v>0</v>
      </c>
      <c r="BN1985" s="237">
        <f t="shared" si="782"/>
        <v>1</v>
      </c>
      <c r="BO1985" s="237">
        <f t="shared" si="783"/>
        <v>0</v>
      </c>
      <c r="BP1985" s="237">
        <f t="shared" si="784"/>
        <v>0</v>
      </c>
      <c r="BQ1985" s="238">
        <f t="shared" si="785"/>
        <v>0</v>
      </c>
      <c r="BR1985" s="140"/>
      <c r="BS1985" s="140"/>
      <c r="BT1985" s="140"/>
      <c r="BU1985" s="141"/>
      <c r="BV1985" s="140"/>
    </row>
    <row r="1986" s="129" customFormat="1" spans="1:74">
      <c r="A1986" s="170">
        <v>2040</v>
      </c>
      <c r="B1986" s="171">
        <v>46081</v>
      </c>
      <c r="C1986" s="153" t="s">
        <v>99</v>
      </c>
      <c r="D1986" s="130" t="str">
        <f t="shared" si="773"/>
        <v>CG</v>
      </c>
      <c r="E1986" s="172" t="s">
        <v>118</v>
      </c>
      <c r="F1986" s="172" t="s">
        <v>111</v>
      </c>
      <c r="G1986" s="173" t="s">
        <v>105</v>
      </c>
      <c r="H1986" s="173" t="s">
        <v>203</v>
      </c>
      <c r="I1986" s="173" t="s">
        <v>104</v>
      </c>
      <c r="J1986" s="105">
        <v>201048</v>
      </c>
      <c r="K1986" s="197" t="str">
        <f>VLOOKUP(J1986,'[3]Item List (3)'!A$1:B$110000,2,FALSE)</f>
        <v>OR.3203 2RS</v>
      </c>
      <c r="L1986" s="105"/>
      <c r="M1986" s="198" t="str">
        <f>IF((LEFT(J1986))="2",$L$2,$J$2)</f>
        <v>OR</v>
      </c>
      <c r="N1986" s="153"/>
      <c r="O1986" s="199" t="str">
        <f t="shared" si="774"/>
        <v/>
      </c>
      <c r="P1986" s="153">
        <v>4</v>
      </c>
      <c r="Q1986" s="153">
        <v>538</v>
      </c>
      <c r="R1986" s="153"/>
      <c r="S1986" s="153"/>
      <c r="T1986" s="153"/>
      <c r="U1986" s="209">
        <f t="shared" si="775"/>
        <v>538</v>
      </c>
      <c r="V1986" s="153">
        <v>120</v>
      </c>
      <c r="W1986" s="153">
        <v>60</v>
      </c>
      <c r="X1986" s="153">
        <v>120</v>
      </c>
      <c r="Y1986" s="153"/>
      <c r="Z1986" s="153"/>
      <c r="AA1986" s="153"/>
      <c r="AB1986" s="153"/>
      <c r="AC1986" s="153"/>
      <c r="AD1986" s="153"/>
      <c r="AE1986" s="153"/>
      <c r="AF1986" s="153"/>
      <c r="AG1986" s="153"/>
      <c r="AH1986" s="153"/>
      <c r="AI1986" s="153"/>
      <c r="AJ1986" s="153"/>
      <c r="AK1986" s="153"/>
      <c r="AL1986" s="153"/>
      <c r="AM1986" s="153"/>
      <c r="AN1986" s="153"/>
      <c r="AO1986" s="153"/>
      <c r="AP1986" s="153"/>
      <c r="AQ1986" s="153">
        <v>180</v>
      </c>
      <c r="AR1986" s="153"/>
      <c r="AS1986" s="153"/>
      <c r="AT1986" s="153"/>
      <c r="AU1986" s="153"/>
      <c r="AV1986" s="153"/>
      <c r="AW1986" s="153"/>
      <c r="AX1986" s="153"/>
      <c r="AY1986" s="153"/>
      <c r="AZ1986" s="153"/>
      <c r="BA1986" s="153"/>
      <c r="BB1986" s="153"/>
      <c r="BC1986" s="153"/>
      <c r="BD1986" s="153"/>
      <c r="BE1986" s="153"/>
      <c r="BF1986" s="153"/>
      <c r="BG1986" s="223">
        <f t="shared" si="776"/>
        <v>480</v>
      </c>
      <c r="BH1986" s="224">
        <f t="shared" si="777"/>
        <v>8</v>
      </c>
      <c r="BI1986" s="225">
        <f t="shared" si="778"/>
        <v>2</v>
      </c>
      <c r="BJ1986" s="225">
        <f t="shared" si="786"/>
        <v>25</v>
      </c>
      <c r="BK1986" s="226">
        <f t="shared" si="779"/>
        <v>0</v>
      </c>
      <c r="BL1986" s="226">
        <f t="shared" si="780"/>
        <v>100</v>
      </c>
      <c r="BM1986" s="226">
        <f t="shared" si="781"/>
        <v>0</v>
      </c>
      <c r="BN1986" s="237">
        <f t="shared" si="782"/>
        <v>1</v>
      </c>
      <c r="BO1986" s="237">
        <f t="shared" si="783"/>
        <v>0</v>
      </c>
      <c r="BP1986" s="237">
        <f t="shared" si="784"/>
        <v>5</v>
      </c>
      <c r="BQ1986" s="238">
        <f t="shared" si="785"/>
        <v>0</v>
      </c>
      <c r="BR1986" s="140"/>
      <c r="BS1986" s="140"/>
      <c r="BT1986" s="140"/>
      <c r="BU1986" s="141"/>
      <c r="BV1986" s="140"/>
    </row>
    <row r="1987" s="129" customFormat="1" spans="1:74">
      <c r="A1987" s="170">
        <v>2041</v>
      </c>
      <c r="B1987" s="171">
        <v>46081</v>
      </c>
      <c r="C1987" s="153" t="s">
        <v>97</v>
      </c>
      <c r="D1987" s="130" t="str">
        <f t="shared" si="773"/>
        <v>EG</v>
      </c>
      <c r="E1987" s="172" t="s">
        <v>120</v>
      </c>
      <c r="F1987" s="172" t="s">
        <v>129</v>
      </c>
      <c r="G1987" s="173" t="s">
        <v>124</v>
      </c>
      <c r="H1987" s="173" t="s">
        <v>228</v>
      </c>
      <c r="I1987" s="173"/>
      <c r="J1987" s="105">
        <v>104040</v>
      </c>
      <c r="K1987" s="197" t="str">
        <f>VLOOKUP(J1987,'[3]Item List (3)'!A$1:B$110000,2,FALSE)</f>
        <v>BR.IR 3222               </v>
      </c>
      <c r="L1987" s="105">
        <v>251224005</v>
      </c>
      <c r="M1987" s="198" t="str">
        <f>IF((LEFT(J1987))="2",$L$2,$J$2)</f>
        <v>IR</v>
      </c>
      <c r="N1987" s="153">
        <v>25</v>
      </c>
      <c r="O1987" s="199">
        <f t="shared" si="774"/>
        <v>144</v>
      </c>
      <c r="P1987" s="153">
        <v>1</v>
      </c>
      <c r="Q1987" s="153">
        <v>1085</v>
      </c>
      <c r="R1987" s="153">
        <v>5</v>
      </c>
      <c r="S1987" s="153"/>
      <c r="T1987" s="153"/>
      <c r="U1987" s="209">
        <f t="shared" si="775"/>
        <v>1085</v>
      </c>
      <c r="V1987" s="153">
        <v>465</v>
      </c>
      <c r="W1987" s="153"/>
      <c r="X1987" s="153"/>
      <c r="Y1987" s="153"/>
      <c r="Z1987" s="153"/>
      <c r="AA1987" s="153"/>
      <c r="AB1987" s="153"/>
      <c r="AC1987" s="153"/>
      <c r="AD1987" s="153"/>
      <c r="AE1987" s="153"/>
      <c r="AF1987" s="153"/>
      <c r="AG1987" s="153"/>
      <c r="AH1987" s="153"/>
      <c r="AI1987" s="153"/>
      <c r="AJ1987" s="153"/>
      <c r="AK1987" s="153"/>
      <c r="AL1987" s="153"/>
      <c r="AM1987" s="153"/>
      <c r="AN1987" s="153"/>
      <c r="AO1987" s="153"/>
      <c r="AP1987" s="153"/>
      <c r="AQ1987" s="153"/>
      <c r="AR1987" s="153"/>
      <c r="AS1987" s="153"/>
      <c r="AT1987" s="153"/>
      <c r="AU1987" s="153"/>
      <c r="AV1987" s="153"/>
      <c r="AW1987" s="153"/>
      <c r="AX1987" s="153"/>
      <c r="AY1987" s="153"/>
      <c r="AZ1987" s="153">
        <v>15</v>
      </c>
      <c r="BA1987" s="153"/>
      <c r="BB1987" s="153"/>
      <c r="BC1987" s="153"/>
      <c r="BD1987" s="153"/>
      <c r="BE1987" s="153"/>
      <c r="BF1987" s="153"/>
      <c r="BG1987" s="223">
        <f t="shared" si="776"/>
        <v>480</v>
      </c>
      <c r="BH1987" s="224">
        <f t="shared" si="777"/>
        <v>8</v>
      </c>
      <c r="BI1987" s="225">
        <f t="shared" si="778"/>
        <v>7.75</v>
      </c>
      <c r="BJ1987" s="225">
        <f t="shared" si="786"/>
        <v>96.875</v>
      </c>
      <c r="BK1987" s="226">
        <f t="shared" si="779"/>
        <v>97.2222222222222</v>
      </c>
      <c r="BL1987" s="226">
        <f t="shared" si="780"/>
        <v>99.5391705069124</v>
      </c>
      <c r="BM1987" s="226">
        <f t="shared" si="781"/>
        <v>93.75</v>
      </c>
      <c r="BN1987" s="237">
        <f t="shared" si="782"/>
        <v>0</v>
      </c>
      <c r="BO1987" s="237">
        <f t="shared" si="783"/>
        <v>1152</v>
      </c>
      <c r="BP1987" s="237">
        <f t="shared" si="784"/>
        <v>0.25</v>
      </c>
      <c r="BQ1987" s="238">
        <f t="shared" si="785"/>
        <v>36</v>
      </c>
      <c r="BR1987" s="140"/>
      <c r="BS1987" s="140"/>
      <c r="BT1987" s="140"/>
      <c r="BU1987" s="141"/>
      <c r="BV1987" s="140"/>
    </row>
    <row r="1988" s="129" customFormat="1" spans="1:74">
      <c r="A1988" s="170">
        <v>2042</v>
      </c>
      <c r="B1988" s="171">
        <v>46081</v>
      </c>
      <c r="C1988" s="153" t="s">
        <v>99</v>
      </c>
      <c r="D1988" s="130" t="str">
        <f t="shared" si="773"/>
        <v>EG</v>
      </c>
      <c r="E1988" s="172" t="s">
        <v>120</v>
      </c>
      <c r="F1988" s="172" t="s">
        <v>129</v>
      </c>
      <c r="G1988" s="173" t="s">
        <v>228</v>
      </c>
      <c r="H1988" s="173"/>
      <c r="I1988" s="173"/>
      <c r="J1988" s="105">
        <v>104040</v>
      </c>
      <c r="K1988" s="197" t="str">
        <f>VLOOKUP(J1988,'[3]Item List (3)'!A$1:B$110000,2,FALSE)</f>
        <v>BR.IR 3222               </v>
      </c>
      <c r="L1988" s="105">
        <v>251224005</v>
      </c>
      <c r="M1988" s="198" t="str">
        <f>IF((LEFT(J1988))="2",$L$2,$J$2)</f>
        <v>IR</v>
      </c>
      <c r="N1988" s="153">
        <v>25</v>
      </c>
      <c r="O1988" s="199">
        <f t="shared" si="774"/>
        <v>144</v>
      </c>
      <c r="P1988" s="153">
        <v>1</v>
      </c>
      <c r="Q1988" s="153">
        <v>1132</v>
      </c>
      <c r="R1988" s="153"/>
      <c r="S1988" s="153">
        <v>1</v>
      </c>
      <c r="T1988" s="153"/>
      <c r="U1988" s="209">
        <f t="shared" si="775"/>
        <v>1133</v>
      </c>
      <c r="V1988" s="153">
        <v>480</v>
      </c>
      <c r="W1988" s="153"/>
      <c r="X1988" s="153"/>
      <c r="Y1988" s="153"/>
      <c r="Z1988" s="153"/>
      <c r="AA1988" s="153"/>
      <c r="AB1988" s="153"/>
      <c r="AC1988" s="153"/>
      <c r="AD1988" s="153"/>
      <c r="AE1988" s="153"/>
      <c r="AF1988" s="153"/>
      <c r="AG1988" s="153"/>
      <c r="AH1988" s="153"/>
      <c r="AI1988" s="153"/>
      <c r="AJ1988" s="153"/>
      <c r="AK1988" s="153"/>
      <c r="AL1988" s="153"/>
      <c r="AM1988" s="153"/>
      <c r="AN1988" s="153"/>
      <c r="AO1988" s="153"/>
      <c r="AP1988" s="153"/>
      <c r="AQ1988" s="153"/>
      <c r="AR1988" s="153"/>
      <c r="AS1988" s="153"/>
      <c r="AT1988" s="153"/>
      <c r="AU1988" s="153"/>
      <c r="AV1988" s="153"/>
      <c r="AW1988" s="153"/>
      <c r="AX1988" s="153"/>
      <c r="AY1988" s="153"/>
      <c r="AZ1988" s="153"/>
      <c r="BA1988" s="153"/>
      <c r="BB1988" s="153"/>
      <c r="BC1988" s="153"/>
      <c r="BD1988" s="153"/>
      <c r="BE1988" s="153"/>
      <c r="BF1988" s="153"/>
      <c r="BG1988" s="223">
        <f t="shared" si="776"/>
        <v>480</v>
      </c>
      <c r="BH1988" s="224">
        <f t="shared" si="777"/>
        <v>8</v>
      </c>
      <c r="BI1988" s="225">
        <f t="shared" si="778"/>
        <v>8</v>
      </c>
      <c r="BJ1988" s="225">
        <f t="shared" si="786"/>
        <v>100</v>
      </c>
      <c r="BK1988" s="226">
        <f t="shared" si="779"/>
        <v>98.3506944444444</v>
      </c>
      <c r="BL1988" s="226">
        <f t="shared" si="780"/>
        <v>99.9117387466902</v>
      </c>
      <c r="BM1988" s="226">
        <f t="shared" si="781"/>
        <v>98.2638888888889</v>
      </c>
      <c r="BN1988" s="237">
        <f t="shared" si="782"/>
        <v>0</v>
      </c>
      <c r="BO1988" s="237">
        <f t="shared" si="783"/>
        <v>1152</v>
      </c>
      <c r="BP1988" s="237">
        <f t="shared" si="784"/>
        <v>0</v>
      </c>
      <c r="BQ1988" s="238">
        <f t="shared" si="785"/>
        <v>0</v>
      </c>
      <c r="BR1988" s="140"/>
      <c r="BS1988" s="140"/>
      <c r="BT1988" s="140"/>
      <c r="BU1988" s="141"/>
      <c r="BV1988" s="140"/>
    </row>
    <row r="1989" s="129" customFormat="1" spans="1:74">
      <c r="A1989" s="170">
        <v>2043</v>
      </c>
      <c r="B1989" s="171">
        <v>46081</v>
      </c>
      <c r="C1989" s="153" t="s">
        <v>97</v>
      </c>
      <c r="D1989" s="130" t="str">
        <f t="shared" si="773"/>
        <v>EG</v>
      </c>
      <c r="E1989" s="172" t="s">
        <v>121</v>
      </c>
      <c r="F1989" s="172"/>
      <c r="G1989" s="173"/>
      <c r="H1989" s="173"/>
      <c r="I1989" s="173"/>
      <c r="J1989" s="105"/>
      <c r="K1989" s="197" t="e">
        <f>VLOOKUP(J1989,'[3]Item List (3)'!A$1:B$110000,2,FALSE)</f>
        <v>#N/A</v>
      </c>
      <c r="L1989" s="105"/>
      <c r="M1989" s="198" t="str">
        <f>IF((LEFT(J1989))="2",$L$2,$J$2)</f>
        <v>IR</v>
      </c>
      <c r="N1989" s="153"/>
      <c r="O1989" s="199" t="str">
        <f t="shared" si="774"/>
        <v/>
      </c>
      <c r="P1989" s="153"/>
      <c r="Q1989" s="153"/>
      <c r="R1989" s="153"/>
      <c r="S1989" s="153"/>
      <c r="T1989" s="153"/>
      <c r="U1989" s="209">
        <f t="shared" si="775"/>
        <v>0</v>
      </c>
      <c r="V1989" s="153"/>
      <c r="W1989" s="153"/>
      <c r="X1989" s="153"/>
      <c r="Y1989" s="153"/>
      <c r="Z1989" s="153"/>
      <c r="AA1989" s="153"/>
      <c r="AB1989" s="153"/>
      <c r="AC1989" s="153"/>
      <c r="AD1989" s="153"/>
      <c r="AE1989" s="153"/>
      <c r="AF1989" s="153"/>
      <c r="AG1989" s="153"/>
      <c r="AH1989" s="153"/>
      <c r="AI1989" s="153"/>
      <c r="AJ1989" s="153"/>
      <c r="AK1989" s="153"/>
      <c r="AL1989" s="153"/>
      <c r="AM1989" s="153"/>
      <c r="AN1989" s="153"/>
      <c r="AO1989" s="153"/>
      <c r="AP1989" s="153"/>
      <c r="AQ1989" s="153"/>
      <c r="AR1989" s="153"/>
      <c r="AS1989" s="153"/>
      <c r="AT1989" s="153"/>
      <c r="AU1989" s="153"/>
      <c r="AV1989" s="153"/>
      <c r="AW1989" s="153"/>
      <c r="AX1989" s="153"/>
      <c r="AY1989" s="153"/>
      <c r="AZ1989" s="153"/>
      <c r="BA1989" s="153"/>
      <c r="BB1989" s="153"/>
      <c r="BC1989" s="153"/>
      <c r="BD1989" s="153"/>
      <c r="BE1989" s="153"/>
      <c r="BF1989" s="153">
        <v>480</v>
      </c>
      <c r="BG1989" s="223">
        <f t="shared" si="776"/>
        <v>480</v>
      </c>
      <c r="BH1989" s="224">
        <f t="shared" si="777"/>
        <v>8</v>
      </c>
      <c r="BI1989" s="225">
        <f t="shared" si="778"/>
        <v>0</v>
      </c>
      <c r="BJ1989" s="225">
        <f t="shared" si="786"/>
        <v>0</v>
      </c>
      <c r="BK1989" s="226">
        <f t="shared" si="779"/>
        <v>0</v>
      </c>
      <c r="BL1989" s="226">
        <f t="shared" si="780"/>
        <v>0</v>
      </c>
      <c r="BM1989" s="226">
        <f t="shared" si="781"/>
        <v>0</v>
      </c>
      <c r="BN1989" s="237">
        <f t="shared" si="782"/>
        <v>8</v>
      </c>
      <c r="BO1989" s="237">
        <f t="shared" si="783"/>
        <v>0</v>
      </c>
      <c r="BP1989" s="237">
        <f t="shared" si="784"/>
        <v>0</v>
      </c>
      <c r="BQ1989" s="238">
        <f t="shared" si="785"/>
        <v>0</v>
      </c>
      <c r="BR1989" s="140"/>
      <c r="BS1989" s="140"/>
      <c r="BT1989" s="140"/>
      <c r="BU1989" s="141"/>
      <c r="BV1989" s="140"/>
    </row>
    <row r="1990" s="129" customFormat="1" spans="1:74">
      <c r="A1990" s="170">
        <v>2044</v>
      </c>
      <c r="B1990" s="171">
        <v>46081</v>
      </c>
      <c r="C1990" s="153" t="s">
        <v>99</v>
      </c>
      <c r="D1990" s="130" t="str">
        <f t="shared" si="773"/>
        <v>EG</v>
      </c>
      <c r="E1990" s="172" t="s">
        <v>121</v>
      </c>
      <c r="F1990" s="172"/>
      <c r="G1990" s="173"/>
      <c r="H1990" s="173"/>
      <c r="I1990" s="173"/>
      <c r="J1990" s="105"/>
      <c r="K1990" s="197" t="e">
        <f>VLOOKUP(J1990,'[3]Item List (3)'!A$1:B$110000,2,FALSE)</f>
        <v>#N/A</v>
      </c>
      <c r="L1990" s="105"/>
      <c r="M1990" s="198" t="str">
        <f>IF((LEFT(J1990))="2",$L$2,$J$2)</f>
        <v>IR</v>
      </c>
      <c r="N1990" s="153"/>
      <c r="O1990" s="199" t="str">
        <f t="shared" si="774"/>
        <v/>
      </c>
      <c r="P1990" s="153"/>
      <c r="Q1990" s="153"/>
      <c r="R1990" s="153"/>
      <c r="S1990" s="153"/>
      <c r="T1990" s="153"/>
      <c r="U1990" s="209">
        <f t="shared" si="775"/>
        <v>0</v>
      </c>
      <c r="V1990" s="153"/>
      <c r="W1990" s="153"/>
      <c r="X1990" s="153"/>
      <c r="Y1990" s="153"/>
      <c r="Z1990" s="153"/>
      <c r="AA1990" s="153"/>
      <c r="AB1990" s="153"/>
      <c r="AC1990" s="153"/>
      <c r="AD1990" s="153"/>
      <c r="AE1990" s="153"/>
      <c r="AF1990" s="153"/>
      <c r="AG1990" s="153"/>
      <c r="AH1990" s="153"/>
      <c r="AI1990" s="153"/>
      <c r="AJ1990" s="153"/>
      <c r="AK1990" s="153"/>
      <c r="AL1990" s="153"/>
      <c r="AM1990" s="153"/>
      <c r="AN1990" s="153"/>
      <c r="AO1990" s="153"/>
      <c r="AP1990" s="153"/>
      <c r="AQ1990" s="153"/>
      <c r="AR1990" s="153"/>
      <c r="AS1990" s="153"/>
      <c r="AT1990" s="153"/>
      <c r="AU1990" s="153"/>
      <c r="AV1990" s="153"/>
      <c r="AW1990" s="153"/>
      <c r="AX1990" s="153"/>
      <c r="AY1990" s="153"/>
      <c r="AZ1990" s="153"/>
      <c r="BA1990" s="153"/>
      <c r="BB1990" s="153"/>
      <c r="BC1990" s="153"/>
      <c r="BD1990" s="153"/>
      <c r="BE1990" s="153"/>
      <c r="BF1990" s="153">
        <v>480</v>
      </c>
      <c r="BG1990" s="223">
        <f t="shared" si="776"/>
        <v>480</v>
      </c>
      <c r="BH1990" s="224">
        <f t="shared" si="777"/>
        <v>8</v>
      </c>
      <c r="BI1990" s="225">
        <f t="shared" si="778"/>
        <v>0</v>
      </c>
      <c r="BJ1990" s="225">
        <f t="shared" si="786"/>
        <v>0</v>
      </c>
      <c r="BK1990" s="226">
        <f t="shared" si="779"/>
        <v>0</v>
      </c>
      <c r="BL1990" s="226">
        <f t="shared" si="780"/>
        <v>0</v>
      </c>
      <c r="BM1990" s="226">
        <f t="shared" si="781"/>
        <v>0</v>
      </c>
      <c r="BN1990" s="237">
        <f t="shared" si="782"/>
        <v>8</v>
      </c>
      <c r="BO1990" s="237">
        <f t="shared" si="783"/>
        <v>0</v>
      </c>
      <c r="BP1990" s="237">
        <f t="shared" si="784"/>
        <v>0</v>
      </c>
      <c r="BQ1990" s="238">
        <f t="shared" si="785"/>
        <v>0</v>
      </c>
      <c r="BR1990" s="140"/>
      <c r="BS1990" s="140"/>
      <c r="BT1990" s="140"/>
      <c r="BU1990" s="141"/>
      <c r="BV1990" s="140"/>
    </row>
    <row r="1991" s="129" customFormat="1" spans="1:74">
      <c r="A1991" s="170">
        <v>2045</v>
      </c>
      <c r="B1991" s="171">
        <v>46081</v>
      </c>
      <c r="C1991" s="153" t="s">
        <v>97</v>
      </c>
      <c r="D1991" s="130" t="str">
        <f t="shared" si="773"/>
        <v>EG</v>
      </c>
      <c r="E1991" s="172" t="s">
        <v>125</v>
      </c>
      <c r="F1991" s="172" t="s">
        <v>122</v>
      </c>
      <c r="G1991" s="173" t="s">
        <v>186</v>
      </c>
      <c r="H1991" s="173" t="s">
        <v>123</v>
      </c>
      <c r="I1991" s="173"/>
      <c r="J1991" s="105">
        <v>208585</v>
      </c>
      <c r="K1991" s="197" t="str">
        <f>VLOOKUP(J1991,'[3]Item List (3)'!A$1:B$110000,2,FALSE)</f>
        <v>WS 81110 </v>
      </c>
      <c r="L1991" s="105">
        <v>260110016</v>
      </c>
      <c r="M1991" s="198" t="str">
        <f>IF((LEFT(J1991))="2",$L$2,$J$2)</f>
        <v>OR</v>
      </c>
      <c r="N1991" s="153">
        <v>40</v>
      </c>
      <c r="O1991" s="199">
        <f t="shared" si="774"/>
        <v>90</v>
      </c>
      <c r="P1991" s="153">
        <v>1</v>
      </c>
      <c r="Q1991" s="153">
        <v>234</v>
      </c>
      <c r="R1991" s="153">
        <v>9</v>
      </c>
      <c r="S1991" s="153">
        <v>1</v>
      </c>
      <c r="T1991" s="153"/>
      <c r="U1991" s="209">
        <f t="shared" si="775"/>
        <v>235</v>
      </c>
      <c r="V1991" s="153">
        <v>205</v>
      </c>
      <c r="W1991" s="153"/>
      <c r="X1991" s="153"/>
      <c r="Y1991" s="153">
        <v>50</v>
      </c>
      <c r="Z1991" s="153"/>
      <c r="AA1991" s="153"/>
      <c r="AB1991" s="153"/>
      <c r="AC1991" s="153"/>
      <c r="AD1991" s="153"/>
      <c r="AE1991" s="153"/>
      <c r="AF1991" s="153"/>
      <c r="AG1991" s="153"/>
      <c r="AH1991" s="153"/>
      <c r="AI1991" s="153"/>
      <c r="AJ1991" s="153"/>
      <c r="AK1991" s="153"/>
      <c r="AL1991" s="153"/>
      <c r="AM1991" s="153"/>
      <c r="AN1991" s="153"/>
      <c r="AO1991" s="153"/>
      <c r="AP1991" s="153"/>
      <c r="AQ1991" s="153"/>
      <c r="AR1991" s="153">
        <v>210</v>
      </c>
      <c r="AS1991" s="153"/>
      <c r="AT1991" s="153"/>
      <c r="AU1991" s="153"/>
      <c r="AV1991" s="153"/>
      <c r="AW1991" s="153"/>
      <c r="AX1991" s="153"/>
      <c r="AY1991" s="153"/>
      <c r="AZ1991" s="153">
        <v>15</v>
      </c>
      <c r="BA1991" s="153"/>
      <c r="BB1991" s="153"/>
      <c r="BC1991" s="153"/>
      <c r="BD1991" s="153"/>
      <c r="BE1991" s="153"/>
      <c r="BF1991" s="153"/>
      <c r="BG1991" s="223">
        <f t="shared" si="776"/>
        <v>480</v>
      </c>
      <c r="BH1991" s="224">
        <f t="shared" si="777"/>
        <v>8</v>
      </c>
      <c r="BI1991" s="225">
        <f t="shared" si="778"/>
        <v>3.41666666666667</v>
      </c>
      <c r="BJ1991" s="225">
        <f t="shared" si="786"/>
        <v>42.7083333333333</v>
      </c>
      <c r="BK1991" s="226">
        <f t="shared" si="779"/>
        <v>76.4227642276423</v>
      </c>
      <c r="BL1991" s="226">
        <f t="shared" si="780"/>
        <v>95.7446808510638</v>
      </c>
      <c r="BM1991" s="226">
        <f t="shared" si="781"/>
        <v>31.25</v>
      </c>
      <c r="BN1991" s="237">
        <f t="shared" si="782"/>
        <v>0</v>
      </c>
      <c r="BO1991" s="237">
        <f t="shared" si="783"/>
        <v>720</v>
      </c>
      <c r="BP1991" s="237">
        <f t="shared" si="784"/>
        <v>4.58333333333333</v>
      </c>
      <c r="BQ1991" s="238">
        <f t="shared" si="785"/>
        <v>412.5</v>
      </c>
      <c r="BR1991" s="140"/>
      <c r="BS1991" s="140"/>
      <c r="BT1991" s="140"/>
      <c r="BU1991" s="141"/>
      <c r="BV1991" s="140"/>
    </row>
    <row r="1992" spans="1:69">
      <c r="A1992" s="170">
        <v>2046</v>
      </c>
      <c r="B1992" s="171">
        <v>46081</v>
      </c>
      <c r="C1992" s="153" t="s">
        <v>99</v>
      </c>
      <c r="D1992" s="130" t="str">
        <f t="shared" ref="D1992:D2000" si="787">LEFT(E1992,2)</f>
        <v>EG</v>
      </c>
      <c r="E1992" s="172" t="s">
        <v>125</v>
      </c>
      <c r="F1992" s="172" t="s">
        <v>122</v>
      </c>
      <c r="G1992" s="173" t="s">
        <v>157</v>
      </c>
      <c r="H1992" s="173"/>
      <c r="I1992" s="173"/>
      <c r="J1992" s="105">
        <v>208585</v>
      </c>
      <c r="K1992" s="197" t="str">
        <f>VLOOKUP(J1992,'[3]Item List (3)'!A$1:B$110000,2,FALSE)</f>
        <v>WS 81110 </v>
      </c>
      <c r="L1992" s="105">
        <v>260110016</v>
      </c>
      <c r="M1992" s="198" t="str">
        <f>IF((LEFT(J1992))="2",$L$2,$J$2)</f>
        <v>OR</v>
      </c>
      <c r="N1992" s="153">
        <v>40</v>
      </c>
      <c r="O1992" s="199">
        <f t="shared" ref="O1982:O2045" si="788">IFERROR(3600/N1992,"")</f>
        <v>90</v>
      </c>
      <c r="P1992" s="153">
        <v>1</v>
      </c>
      <c r="Q1992" s="153">
        <v>230</v>
      </c>
      <c r="R1992" s="153"/>
      <c r="S1992" s="153"/>
      <c r="T1992" s="153"/>
      <c r="U1992" s="209">
        <f t="shared" ref="U1988:U2051" si="789">Q1992+S1992+T1992</f>
        <v>230</v>
      </c>
      <c r="V1992" s="153">
        <v>180</v>
      </c>
      <c r="W1992" s="153"/>
      <c r="X1992" s="153"/>
      <c r="Y1992" s="153"/>
      <c r="Z1992" s="153"/>
      <c r="AA1992" s="153"/>
      <c r="AB1992" s="153"/>
      <c r="AC1992" s="153"/>
      <c r="AD1992" s="153"/>
      <c r="AE1992" s="153"/>
      <c r="AF1992" s="153"/>
      <c r="AG1992" s="153"/>
      <c r="AH1992" s="153"/>
      <c r="AI1992" s="153"/>
      <c r="AJ1992" s="153"/>
      <c r="AK1992" s="153"/>
      <c r="AL1992" s="153"/>
      <c r="AM1992" s="153"/>
      <c r="AN1992" s="153"/>
      <c r="AO1992" s="153"/>
      <c r="AP1992" s="153"/>
      <c r="AQ1992" s="153"/>
      <c r="AR1992" s="153">
        <v>300</v>
      </c>
      <c r="AS1992" s="153"/>
      <c r="AT1992" s="153"/>
      <c r="AU1992" s="153"/>
      <c r="AV1992" s="153"/>
      <c r="AW1992" s="153"/>
      <c r="AX1992" s="153"/>
      <c r="AY1992" s="153"/>
      <c r="AZ1992" s="153"/>
      <c r="BA1992" s="153"/>
      <c r="BB1992" s="153"/>
      <c r="BC1992" s="153"/>
      <c r="BD1992" s="153"/>
      <c r="BE1992" s="153"/>
      <c r="BF1992" s="153"/>
      <c r="BG1992" s="223">
        <f t="shared" ref="BG1985:BG2048" si="790">SUM(V1992:BF1992)</f>
        <v>480</v>
      </c>
      <c r="BH1992" s="224">
        <f t="shared" ref="BH1982:BH2013" si="791">BG1992/60</f>
        <v>8</v>
      </c>
      <c r="BI1992" s="225">
        <f t="shared" ref="BI1987:BI2018" si="792">IFERROR(BH1992-SUM(W1992:BF1992)/60,0)</f>
        <v>3</v>
      </c>
      <c r="BJ1992" s="225">
        <f t="shared" ref="BJ1987:BJ2018" si="793">IFERROR(BI1992/BH1992*100,0)</f>
        <v>37.5</v>
      </c>
      <c r="BK1992" s="226">
        <f t="shared" ref="BK1987:BK2018" si="794">IFERROR(((U1992*N1992)/(BI1992*3600)*100),0)</f>
        <v>85.1851851851852</v>
      </c>
      <c r="BL1992" s="226">
        <f t="shared" ref="BL1987:BL2018" si="795">IFERROR(((U1992-(R1992+S1992+T1992))/U1992*100),0)</f>
        <v>100</v>
      </c>
      <c r="BM1992" s="226">
        <f t="shared" ref="BM1987:BM2018" si="796">IFERROR((((BJ1992*BK1992*BL1992)/1000000)*100),0)</f>
        <v>31.9444444444444</v>
      </c>
      <c r="BN1992" s="237">
        <f t="shared" si="782"/>
        <v>0</v>
      </c>
      <c r="BO1992" s="237">
        <f t="shared" si="783"/>
        <v>720</v>
      </c>
      <c r="BP1992" s="237">
        <f t="shared" si="784"/>
        <v>5</v>
      </c>
      <c r="BQ1992" s="238">
        <f t="shared" si="785"/>
        <v>450</v>
      </c>
    </row>
    <row r="1993" spans="1:69">
      <c r="A1993" s="170">
        <v>2047</v>
      </c>
      <c r="B1993" s="171">
        <v>46081</v>
      </c>
      <c r="C1993" s="153" t="s">
        <v>97</v>
      </c>
      <c r="D1993" s="130" t="str">
        <f t="shared" si="787"/>
        <v>EG</v>
      </c>
      <c r="E1993" s="172" t="s">
        <v>128</v>
      </c>
      <c r="F1993" s="172" t="s">
        <v>129</v>
      </c>
      <c r="G1993" s="173" t="s">
        <v>124</v>
      </c>
      <c r="H1993" s="173"/>
      <c r="I1993" s="173"/>
      <c r="J1993" s="105">
        <v>104247</v>
      </c>
      <c r="K1993" s="197" t="str">
        <f>VLOOKUP(J1993,'[3]Item List (3)'!A$1:B$110000,2,FALSE)</f>
        <v>IR.209</v>
      </c>
      <c r="L1993" s="105">
        <v>260203015</v>
      </c>
      <c r="M1993" s="198" t="str">
        <f>IF((LEFT(J1993))="2",$L$2,$J$2)</f>
        <v>IR</v>
      </c>
      <c r="N1993" s="153">
        <v>20</v>
      </c>
      <c r="O1993" s="199">
        <f t="shared" si="788"/>
        <v>180</v>
      </c>
      <c r="P1993" s="153">
        <v>1</v>
      </c>
      <c r="Q1993" s="153">
        <v>40</v>
      </c>
      <c r="R1993" s="153">
        <v>4</v>
      </c>
      <c r="S1993" s="153"/>
      <c r="T1993" s="153"/>
      <c r="U1993" s="209">
        <f t="shared" si="789"/>
        <v>40</v>
      </c>
      <c r="V1993" s="153">
        <v>15</v>
      </c>
      <c r="W1993" s="153">
        <v>90</v>
      </c>
      <c r="X1993" s="153"/>
      <c r="Y1993" s="153"/>
      <c r="Z1993" s="153"/>
      <c r="AA1993" s="153"/>
      <c r="AB1993" s="153"/>
      <c r="AC1993" s="153"/>
      <c r="AD1993" s="153"/>
      <c r="AE1993" s="153"/>
      <c r="AF1993" s="153"/>
      <c r="AG1993" s="153"/>
      <c r="AH1993" s="153"/>
      <c r="AI1993" s="153"/>
      <c r="AJ1993" s="153"/>
      <c r="AK1993" s="153"/>
      <c r="AL1993" s="153"/>
      <c r="AM1993" s="153"/>
      <c r="AN1993" s="153"/>
      <c r="AO1993" s="153"/>
      <c r="AP1993" s="153"/>
      <c r="AQ1993" s="153"/>
      <c r="AR1993" s="153">
        <v>360</v>
      </c>
      <c r="AS1993" s="153"/>
      <c r="AT1993" s="153"/>
      <c r="AU1993" s="153"/>
      <c r="AV1993" s="153"/>
      <c r="AW1993" s="153"/>
      <c r="AX1993" s="153"/>
      <c r="AY1993" s="153"/>
      <c r="AZ1993" s="153">
        <v>15</v>
      </c>
      <c r="BA1993" s="153"/>
      <c r="BB1993" s="153"/>
      <c r="BC1993" s="153"/>
      <c r="BD1993" s="153"/>
      <c r="BE1993" s="153"/>
      <c r="BF1993" s="153"/>
      <c r="BG1993" s="223">
        <f t="shared" si="790"/>
        <v>480</v>
      </c>
      <c r="BH1993" s="224">
        <f t="shared" si="791"/>
        <v>8</v>
      </c>
      <c r="BI1993" s="225">
        <f t="shared" si="792"/>
        <v>0.25</v>
      </c>
      <c r="BJ1993" s="225">
        <f t="shared" si="793"/>
        <v>3.125</v>
      </c>
      <c r="BK1993" s="226">
        <f t="shared" si="794"/>
        <v>88.8888888888889</v>
      </c>
      <c r="BL1993" s="226">
        <f t="shared" si="795"/>
        <v>90</v>
      </c>
      <c r="BM1993" s="226">
        <f t="shared" si="796"/>
        <v>2.5</v>
      </c>
      <c r="BN1993" s="237">
        <f t="shared" si="782"/>
        <v>1.5</v>
      </c>
      <c r="BO1993" s="237">
        <f t="shared" si="783"/>
        <v>1170</v>
      </c>
      <c r="BP1993" s="237">
        <f t="shared" si="784"/>
        <v>6.25</v>
      </c>
      <c r="BQ1993" s="238">
        <f t="shared" si="785"/>
        <v>1125</v>
      </c>
    </row>
    <row r="1994" spans="1:69">
      <c r="A1994" s="170">
        <v>2048</v>
      </c>
      <c r="B1994" s="171">
        <v>46081</v>
      </c>
      <c r="C1994" s="153" t="s">
        <v>99</v>
      </c>
      <c r="D1994" s="130" t="str">
        <f t="shared" si="787"/>
        <v>EG</v>
      </c>
      <c r="E1994" s="172" t="s">
        <v>128</v>
      </c>
      <c r="F1994" s="172" t="s">
        <v>129</v>
      </c>
      <c r="G1994" s="173" t="s">
        <v>124</v>
      </c>
      <c r="H1994" s="173" t="s">
        <v>168</v>
      </c>
      <c r="I1994" s="173"/>
      <c r="J1994" s="105">
        <v>104247</v>
      </c>
      <c r="K1994" s="197" t="str">
        <f>VLOOKUP(J1994,'[3]Item List (3)'!A$1:B$110000,2,FALSE)</f>
        <v>IR.209</v>
      </c>
      <c r="L1994" s="105">
        <v>260203015</v>
      </c>
      <c r="M1994" s="198" t="str">
        <f>IF((LEFT(J1994))="2",$L$2,$J$2)</f>
        <v>IR</v>
      </c>
      <c r="N1994" s="153">
        <v>20</v>
      </c>
      <c r="O1994" s="199">
        <f t="shared" si="788"/>
        <v>180</v>
      </c>
      <c r="P1994" s="153">
        <v>1</v>
      </c>
      <c r="Q1994" s="153">
        <v>1243</v>
      </c>
      <c r="R1994" s="153"/>
      <c r="S1994" s="153"/>
      <c r="T1994" s="153"/>
      <c r="U1994" s="209">
        <f t="shared" si="789"/>
        <v>1243</v>
      </c>
      <c r="V1994" s="153">
        <v>420</v>
      </c>
      <c r="W1994" s="153"/>
      <c r="X1994" s="153"/>
      <c r="Y1994" s="153"/>
      <c r="Z1994" s="153"/>
      <c r="AA1994" s="153"/>
      <c r="AB1994" s="153"/>
      <c r="AC1994" s="153"/>
      <c r="AD1994" s="153"/>
      <c r="AE1994" s="153"/>
      <c r="AF1994" s="153"/>
      <c r="AG1994" s="153"/>
      <c r="AH1994" s="153"/>
      <c r="AI1994" s="153"/>
      <c r="AJ1994" s="153"/>
      <c r="AK1994" s="153"/>
      <c r="AL1994" s="153"/>
      <c r="AM1994" s="153"/>
      <c r="AN1994" s="153"/>
      <c r="AO1994" s="153"/>
      <c r="AP1994" s="153"/>
      <c r="AQ1994" s="153"/>
      <c r="AR1994" s="153">
        <v>60</v>
      </c>
      <c r="AS1994" s="153"/>
      <c r="AT1994" s="153"/>
      <c r="AU1994" s="153"/>
      <c r="AV1994" s="153"/>
      <c r="AW1994" s="153"/>
      <c r="AX1994" s="153"/>
      <c r="AY1994" s="153"/>
      <c r="AZ1994" s="153"/>
      <c r="BA1994" s="153"/>
      <c r="BB1994" s="153"/>
      <c r="BC1994" s="153"/>
      <c r="BD1994" s="153"/>
      <c r="BE1994" s="153"/>
      <c r="BF1994" s="153"/>
      <c r="BG1994" s="223">
        <f t="shared" si="790"/>
        <v>480</v>
      </c>
      <c r="BH1994" s="224">
        <f t="shared" si="791"/>
        <v>8</v>
      </c>
      <c r="BI1994" s="225">
        <f t="shared" si="792"/>
        <v>7</v>
      </c>
      <c r="BJ1994" s="225">
        <f t="shared" si="793"/>
        <v>87.5</v>
      </c>
      <c r="BK1994" s="226">
        <f t="shared" si="794"/>
        <v>98.6507936507937</v>
      </c>
      <c r="BL1994" s="226">
        <f t="shared" si="795"/>
        <v>100</v>
      </c>
      <c r="BM1994" s="226">
        <f t="shared" si="796"/>
        <v>86.3194444444444</v>
      </c>
      <c r="BN1994" s="237">
        <f t="shared" si="782"/>
        <v>0</v>
      </c>
      <c r="BO1994" s="237">
        <f t="shared" si="783"/>
        <v>1440</v>
      </c>
      <c r="BP1994" s="237">
        <f t="shared" si="784"/>
        <v>1</v>
      </c>
      <c r="BQ1994" s="238">
        <f t="shared" si="785"/>
        <v>180</v>
      </c>
    </row>
    <row r="1995" spans="1:69">
      <c r="A1995" s="170">
        <v>2049</v>
      </c>
      <c r="B1995" s="171">
        <v>46081</v>
      </c>
      <c r="C1995" s="153" t="s">
        <v>97</v>
      </c>
      <c r="D1995" s="130" t="str">
        <f t="shared" si="787"/>
        <v>EG</v>
      </c>
      <c r="E1995" s="172" t="s">
        <v>131</v>
      </c>
      <c r="F1995" s="172"/>
      <c r="G1995" s="173"/>
      <c r="H1995" s="173"/>
      <c r="I1995" s="173"/>
      <c r="J1995" s="105"/>
      <c r="K1995" s="197" t="e">
        <f>VLOOKUP(J1995,'[3]Item List (3)'!A$1:B$110000,2,FALSE)</f>
        <v>#N/A</v>
      </c>
      <c r="L1995" s="105"/>
      <c r="M1995" s="198" t="str">
        <f>IF((LEFT(J1995))="2",$L$2,$J$2)</f>
        <v>IR</v>
      </c>
      <c r="N1995" s="153"/>
      <c r="O1995" s="199" t="str">
        <f t="shared" si="788"/>
        <v/>
      </c>
      <c r="P1995" s="153"/>
      <c r="Q1995" s="153"/>
      <c r="R1995" s="153"/>
      <c r="S1995" s="153"/>
      <c r="T1995" s="153"/>
      <c r="U1995" s="209">
        <f t="shared" si="789"/>
        <v>0</v>
      </c>
      <c r="V1995" s="153"/>
      <c r="W1995" s="153"/>
      <c r="X1995" s="153"/>
      <c r="Y1995" s="153"/>
      <c r="Z1995" s="153"/>
      <c r="AA1995" s="153"/>
      <c r="AB1995" s="153"/>
      <c r="AC1995" s="153"/>
      <c r="AD1995" s="153"/>
      <c r="AE1995" s="153"/>
      <c r="AF1995" s="153"/>
      <c r="AG1995" s="153"/>
      <c r="AH1995" s="153"/>
      <c r="AI1995" s="153"/>
      <c r="AJ1995" s="153"/>
      <c r="AK1995" s="153"/>
      <c r="AL1995" s="153"/>
      <c r="AM1995" s="153"/>
      <c r="AN1995" s="153"/>
      <c r="AO1995" s="153"/>
      <c r="AP1995" s="153"/>
      <c r="AQ1995" s="153"/>
      <c r="AR1995" s="153">
        <v>480</v>
      </c>
      <c r="AS1995" s="153"/>
      <c r="AT1995" s="153"/>
      <c r="AU1995" s="153"/>
      <c r="AV1995" s="153"/>
      <c r="AW1995" s="153"/>
      <c r="AX1995" s="153"/>
      <c r="AY1995" s="153"/>
      <c r="AZ1995" s="153"/>
      <c r="BA1995" s="153"/>
      <c r="BB1995" s="153"/>
      <c r="BC1995" s="153"/>
      <c r="BD1995" s="153"/>
      <c r="BE1995" s="153"/>
      <c r="BF1995" s="153"/>
      <c r="BG1995" s="223">
        <f t="shared" si="790"/>
        <v>480</v>
      </c>
      <c r="BH1995" s="224">
        <f t="shared" si="791"/>
        <v>8</v>
      </c>
      <c r="BI1995" s="225">
        <f t="shared" si="792"/>
        <v>0</v>
      </c>
      <c r="BJ1995" s="225">
        <f t="shared" si="793"/>
        <v>0</v>
      </c>
      <c r="BK1995" s="226">
        <f t="shared" si="794"/>
        <v>0</v>
      </c>
      <c r="BL1995" s="226">
        <f t="shared" si="795"/>
        <v>0</v>
      </c>
      <c r="BM1995" s="226">
        <f t="shared" si="796"/>
        <v>0</v>
      </c>
      <c r="BN1995" s="237">
        <f t="shared" si="782"/>
        <v>0</v>
      </c>
      <c r="BO1995" s="237">
        <f t="shared" si="783"/>
        <v>0</v>
      </c>
      <c r="BP1995" s="237">
        <f t="shared" si="784"/>
        <v>8</v>
      </c>
      <c r="BQ1995" s="238">
        <f t="shared" si="785"/>
        <v>0</v>
      </c>
    </row>
    <row r="1996" spans="1:69">
      <c r="A1996" s="170">
        <v>2050</v>
      </c>
      <c r="B1996" s="171">
        <v>46081</v>
      </c>
      <c r="C1996" s="153" t="s">
        <v>99</v>
      </c>
      <c r="D1996" s="130" t="str">
        <f t="shared" si="787"/>
        <v>EG</v>
      </c>
      <c r="E1996" s="172" t="s">
        <v>131</v>
      </c>
      <c r="F1996" s="172" t="s">
        <v>129</v>
      </c>
      <c r="G1996" s="173" t="s">
        <v>142</v>
      </c>
      <c r="H1996" s="173"/>
      <c r="I1996" s="173"/>
      <c r="J1996" s="105">
        <v>104246</v>
      </c>
      <c r="K1996" s="197" t="str">
        <f>VLOOKUP(J1996,'[3]Item List (3)'!A$1:B$110000,2,FALSE)</f>
        <v>IN. 208</v>
      </c>
      <c r="L1996" s="105">
        <v>260129016</v>
      </c>
      <c r="M1996" s="198" t="str">
        <f>IF((LEFT(J1996))="2",$L$2,$J$2)</f>
        <v>IR</v>
      </c>
      <c r="N1996" s="153">
        <v>40</v>
      </c>
      <c r="O1996" s="199">
        <f t="shared" si="788"/>
        <v>90</v>
      </c>
      <c r="P1996" s="153">
        <v>1</v>
      </c>
      <c r="Q1996" s="153">
        <v>187</v>
      </c>
      <c r="R1996" s="153">
        <v>5</v>
      </c>
      <c r="S1996" s="153"/>
      <c r="T1996" s="153"/>
      <c r="U1996" s="209">
        <f t="shared" si="789"/>
        <v>187</v>
      </c>
      <c r="V1996" s="153">
        <v>145</v>
      </c>
      <c r="W1996" s="153"/>
      <c r="X1996" s="153"/>
      <c r="Y1996" s="153"/>
      <c r="Z1996" s="153"/>
      <c r="AA1996" s="153"/>
      <c r="AB1996" s="153"/>
      <c r="AC1996" s="153"/>
      <c r="AD1996" s="153"/>
      <c r="AE1996" s="153"/>
      <c r="AF1996" s="153"/>
      <c r="AG1996" s="153"/>
      <c r="AH1996" s="153"/>
      <c r="AI1996" s="153"/>
      <c r="AJ1996" s="153"/>
      <c r="AK1996" s="153"/>
      <c r="AL1996" s="153"/>
      <c r="AM1996" s="153"/>
      <c r="AN1996" s="153"/>
      <c r="AO1996" s="153"/>
      <c r="AP1996" s="153"/>
      <c r="AQ1996" s="153"/>
      <c r="AR1996" s="153">
        <v>335</v>
      </c>
      <c r="AS1996" s="153"/>
      <c r="AT1996" s="153"/>
      <c r="AU1996" s="153"/>
      <c r="AV1996" s="153"/>
      <c r="AW1996" s="153"/>
      <c r="AX1996" s="153"/>
      <c r="AY1996" s="153"/>
      <c r="AZ1996" s="153"/>
      <c r="BA1996" s="153"/>
      <c r="BB1996" s="153"/>
      <c r="BC1996" s="153"/>
      <c r="BD1996" s="153"/>
      <c r="BE1996" s="153"/>
      <c r="BF1996" s="153"/>
      <c r="BG1996" s="223">
        <f t="shared" si="790"/>
        <v>480</v>
      </c>
      <c r="BH1996" s="224">
        <f t="shared" si="791"/>
        <v>8</v>
      </c>
      <c r="BI1996" s="225">
        <f t="shared" si="792"/>
        <v>2.41666666666667</v>
      </c>
      <c r="BJ1996" s="225">
        <f t="shared" si="793"/>
        <v>30.2083333333333</v>
      </c>
      <c r="BK1996" s="226">
        <f t="shared" si="794"/>
        <v>85.9770114942528</v>
      </c>
      <c r="BL1996" s="226">
        <f t="shared" si="795"/>
        <v>97.3262032085562</v>
      </c>
      <c r="BM1996" s="226">
        <f t="shared" si="796"/>
        <v>25.2777777777778</v>
      </c>
      <c r="BN1996" s="237">
        <f t="shared" si="782"/>
        <v>0</v>
      </c>
      <c r="BO1996" s="237">
        <f t="shared" si="783"/>
        <v>720</v>
      </c>
      <c r="BP1996" s="237">
        <f t="shared" si="784"/>
        <v>5.58333333333333</v>
      </c>
      <c r="BQ1996" s="238">
        <f t="shared" si="785"/>
        <v>502.5</v>
      </c>
    </row>
    <row r="1997" spans="1:69">
      <c r="A1997" s="170">
        <v>2051</v>
      </c>
      <c r="B1997" s="171">
        <v>46081</v>
      </c>
      <c r="C1997" s="153" t="s">
        <v>97</v>
      </c>
      <c r="D1997" s="130" t="str">
        <f t="shared" si="787"/>
        <v>IG</v>
      </c>
      <c r="E1997" s="172" t="s">
        <v>132</v>
      </c>
      <c r="F1997" s="172" t="s">
        <v>134</v>
      </c>
      <c r="G1997" s="173" t="s">
        <v>187</v>
      </c>
      <c r="H1997" s="173" t="s">
        <v>148</v>
      </c>
      <c r="I1997" s="173"/>
      <c r="J1997" s="105">
        <v>100299.14</v>
      </c>
      <c r="K1997" s="197" t="str">
        <f>VLOOKUP(J1997,'[3]Item List (3)'!A$1:B$110000,2,FALSE)</f>
        <v>IR. 9913 C</v>
      </c>
      <c r="L1997" s="105">
        <v>260205009</v>
      </c>
      <c r="M1997" s="198" t="str">
        <f>IF((LEFT(J1997))="2",$L$2,$J$2)</f>
        <v>IR</v>
      </c>
      <c r="N1997" s="153">
        <v>23</v>
      </c>
      <c r="O1997" s="199">
        <f t="shared" si="788"/>
        <v>156.521739130435</v>
      </c>
      <c r="P1997" s="153">
        <v>1</v>
      </c>
      <c r="Q1997" s="153">
        <v>1122</v>
      </c>
      <c r="R1997" s="153">
        <v>3</v>
      </c>
      <c r="S1997" s="153">
        <v>25</v>
      </c>
      <c r="T1997" s="153"/>
      <c r="U1997" s="209">
        <f t="shared" si="789"/>
        <v>1147</v>
      </c>
      <c r="V1997" s="153">
        <v>435</v>
      </c>
      <c r="W1997" s="153"/>
      <c r="X1997" s="153"/>
      <c r="Y1997" s="153"/>
      <c r="Z1997" s="153"/>
      <c r="AA1997" s="153"/>
      <c r="AB1997" s="153"/>
      <c r="AC1997" s="153">
        <v>10</v>
      </c>
      <c r="AD1997" s="153"/>
      <c r="AE1997" s="153"/>
      <c r="AF1997" s="153"/>
      <c r="AG1997" s="153"/>
      <c r="AH1997" s="153"/>
      <c r="AI1997" s="153"/>
      <c r="AJ1997" s="153"/>
      <c r="AK1997" s="153"/>
      <c r="AL1997" s="153"/>
      <c r="AM1997" s="153"/>
      <c r="AN1997" s="153"/>
      <c r="AO1997" s="153"/>
      <c r="AP1997" s="153">
        <v>20</v>
      </c>
      <c r="AQ1997" s="153"/>
      <c r="AR1997" s="153"/>
      <c r="AS1997" s="153"/>
      <c r="AT1997" s="153"/>
      <c r="AU1997" s="153"/>
      <c r="AV1997" s="153"/>
      <c r="AW1997" s="153"/>
      <c r="AX1997" s="153"/>
      <c r="AY1997" s="153"/>
      <c r="AZ1997" s="153">
        <v>15</v>
      </c>
      <c r="BA1997" s="153"/>
      <c r="BB1997" s="153"/>
      <c r="BC1997" s="153"/>
      <c r="BD1997" s="153"/>
      <c r="BE1997" s="153"/>
      <c r="BF1997" s="153"/>
      <c r="BG1997" s="223">
        <f t="shared" si="790"/>
        <v>480</v>
      </c>
      <c r="BH1997" s="224">
        <f t="shared" si="791"/>
        <v>8</v>
      </c>
      <c r="BI1997" s="225">
        <f t="shared" si="792"/>
        <v>7.25</v>
      </c>
      <c r="BJ1997" s="225">
        <f t="shared" si="793"/>
        <v>90.625</v>
      </c>
      <c r="BK1997" s="226">
        <f t="shared" si="794"/>
        <v>101.07662835249</v>
      </c>
      <c r="BL1997" s="226">
        <f t="shared" si="795"/>
        <v>97.5588491717524</v>
      </c>
      <c r="BM1997" s="226">
        <f t="shared" si="796"/>
        <v>89.3645833333333</v>
      </c>
      <c r="BN1997" s="237">
        <f t="shared" si="782"/>
        <v>0.333333333333333</v>
      </c>
      <c r="BO1997" s="237">
        <f t="shared" si="783"/>
        <v>1200</v>
      </c>
      <c r="BP1997" s="237">
        <f t="shared" si="784"/>
        <v>0.416666666666667</v>
      </c>
      <c r="BQ1997" s="238">
        <f t="shared" si="785"/>
        <v>65.2173913043478</v>
      </c>
    </row>
    <row r="1998" spans="1:69">
      <c r="A1998" s="170">
        <v>2052</v>
      </c>
      <c r="B1998" s="171">
        <v>46081</v>
      </c>
      <c r="C1998" s="153" t="s">
        <v>99</v>
      </c>
      <c r="D1998" s="130" t="str">
        <f t="shared" si="787"/>
        <v>IG</v>
      </c>
      <c r="E1998" s="172" t="s">
        <v>132</v>
      </c>
      <c r="F1998" s="172" t="s">
        <v>134</v>
      </c>
      <c r="G1998" s="173" t="s">
        <v>130</v>
      </c>
      <c r="H1998" s="173"/>
      <c r="I1998" s="173"/>
      <c r="J1998" s="105">
        <v>100299.14</v>
      </c>
      <c r="K1998" s="197" t="str">
        <f>VLOOKUP(J1998,'[3]Item List (3)'!A$1:B$110000,2,FALSE)</f>
        <v>IR. 9913 C</v>
      </c>
      <c r="L1998" s="105">
        <v>260205009</v>
      </c>
      <c r="M1998" s="198" t="str">
        <f>IF((LEFT(J1998))="2",$L$2,$J$2)</f>
        <v>IR</v>
      </c>
      <c r="N1998" s="153">
        <v>23</v>
      </c>
      <c r="O1998" s="199">
        <f t="shared" si="788"/>
        <v>156.521739130435</v>
      </c>
      <c r="P1998" s="153">
        <v>1</v>
      </c>
      <c r="Q1998" s="153">
        <v>1182</v>
      </c>
      <c r="R1998" s="153">
        <v>7</v>
      </c>
      <c r="S1998" s="153">
        <v>7</v>
      </c>
      <c r="T1998" s="153"/>
      <c r="U1998" s="209">
        <f t="shared" si="789"/>
        <v>1189</v>
      </c>
      <c r="V1998" s="153">
        <v>460</v>
      </c>
      <c r="W1998" s="153"/>
      <c r="X1998" s="153"/>
      <c r="Y1998" s="153"/>
      <c r="Z1998" s="153"/>
      <c r="AA1998" s="153"/>
      <c r="AB1998" s="153"/>
      <c r="AC1998" s="153"/>
      <c r="AD1998" s="153"/>
      <c r="AE1998" s="153"/>
      <c r="AF1998" s="153"/>
      <c r="AG1998" s="153"/>
      <c r="AH1998" s="153"/>
      <c r="AI1998" s="153"/>
      <c r="AJ1998" s="153"/>
      <c r="AK1998" s="153"/>
      <c r="AL1998" s="153"/>
      <c r="AM1998" s="153"/>
      <c r="AN1998" s="153"/>
      <c r="AO1998" s="153"/>
      <c r="AP1998" s="153">
        <v>20</v>
      </c>
      <c r="AQ1998" s="153"/>
      <c r="AR1998" s="153"/>
      <c r="AS1998" s="153"/>
      <c r="AT1998" s="153"/>
      <c r="AU1998" s="153"/>
      <c r="AV1998" s="153"/>
      <c r="AW1998" s="153"/>
      <c r="AX1998" s="153"/>
      <c r="AY1998" s="153"/>
      <c r="AZ1998" s="153"/>
      <c r="BA1998" s="153"/>
      <c r="BB1998" s="153"/>
      <c r="BC1998" s="153"/>
      <c r="BD1998" s="153"/>
      <c r="BE1998" s="153"/>
      <c r="BF1998" s="153"/>
      <c r="BG1998" s="223">
        <f t="shared" si="790"/>
        <v>480</v>
      </c>
      <c r="BH1998" s="224">
        <f t="shared" si="791"/>
        <v>8</v>
      </c>
      <c r="BI1998" s="225">
        <f t="shared" si="792"/>
        <v>7.66666666666667</v>
      </c>
      <c r="BJ1998" s="225">
        <f t="shared" si="793"/>
        <v>95.8333333333333</v>
      </c>
      <c r="BK1998" s="226">
        <f t="shared" si="794"/>
        <v>99.0833333333333</v>
      </c>
      <c r="BL1998" s="226">
        <f t="shared" si="795"/>
        <v>98.8225399495374</v>
      </c>
      <c r="BM1998" s="226">
        <f t="shared" si="796"/>
        <v>93.8368055555556</v>
      </c>
      <c r="BN1998" s="237">
        <f t="shared" si="782"/>
        <v>0.333333333333333</v>
      </c>
      <c r="BO1998" s="237">
        <f t="shared" si="783"/>
        <v>1200</v>
      </c>
      <c r="BP1998" s="237">
        <f t="shared" si="784"/>
        <v>0</v>
      </c>
      <c r="BQ1998" s="238">
        <f t="shared" si="785"/>
        <v>0</v>
      </c>
    </row>
    <row r="1999" spans="1:69">
      <c r="A1999" s="170">
        <v>2053</v>
      </c>
      <c r="B1999" s="171">
        <v>46081</v>
      </c>
      <c r="C1999" s="153" t="s">
        <v>97</v>
      </c>
      <c r="D1999" s="130" t="str">
        <f t="shared" si="787"/>
        <v>IG</v>
      </c>
      <c r="E1999" s="172" t="s">
        <v>133</v>
      </c>
      <c r="F1999" s="172" t="s">
        <v>134</v>
      </c>
      <c r="G1999" s="173" t="s">
        <v>183</v>
      </c>
      <c r="H1999" s="173"/>
      <c r="I1999" s="173"/>
      <c r="J1999" s="105">
        <v>104306.01</v>
      </c>
      <c r="K1999" s="197" t="str">
        <f>VLOOKUP(J1999,'[3]Item List (3)'!A$1:B$110000,2,FALSE)</f>
        <v>NA/RNA.IR 4906</v>
      </c>
      <c r="L1999" s="105">
        <v>251009001</v>
      </c>
      <c r="M1999" s="198" t="str">
        <f>IF((LEFT(J1999))="2",$L$2,$J$2)</f>
        <v>IR</v>
      </c>
      <c r="N1999" s="153">
        <v>40</v>
      </c>
      <c r="O1999" s="199">
        <f t="shared" si="788"/>
        <v>90</v>
      </c>
      <c r="P1999" s="153">
        <v>1</v>
      </c>
      <c r="Q1999" s="153">
        <v>185</v>
      </c>
      <c r="R1999" s="153">
        <v>2</v>
      </c>
      <c r="S1999" s="153">
        <v>5</v>
      </c>
      <c r="T1999" s="153"/>
      <c r="U1999" s="209">
        <f t="shared" si="789"/>
        <v>190</v>
      </c>
      <c r="V1999" s="153">
        <v>160</v>
      </c>
      <c r="W1999" s="153"/>
      <c r="X1999" s="153"/>
      <c r="Y1999" s="153"/>
      <c r="Z1999" s="153"/>
      <c r="AA1999" s="153"/>
      <c r="AB1999" s="153"/>
      <c r="AC1999" s="153"/>
      <c r="AD1999" s="153"/>
      <c r="AE1999" s="153"/>
      <c r="AF1999" s="153"/>
      <c r="AG1999" s="153"/>
      <c r="AH1999" s="153"/>
      <c r="AI1999" s="153"/>
      <c r="AJ1999" s="153"/>
      <c r="AK1999" s="153"/>
      <c r="AL1999" s="153"/>
      <c r="AM1999" s="153"/>
      <c r="AN1999" s="153"/>
      <c r="AO1999" s="153"/>
      <c r="AP1999" s="153">
        <v>10</v>
      </c>
      <c r="AQ1999" s="153"/>
      <c r="AR1999" s="153">
        <v>270</v>
      </c>
      <c r="AS1999" s="153"/>
      <c r="AT1999" s="153"/>
      <c r="AU1999" s="153"/>
      <c r="AV1999" s="153"/>
      <c r="AW1999" s="153"/>
      <c r="AX1999" s="153"/>
      <c r="AY1999" s="153"/>
      <c r="AZ1999" s="153"/>
      <c r="BA1999" s="153"/>
      <c r="BB1999" s="153"/>
      <c r="BC1999" s="153">
        <v>40</v>
      </c>
      <c r="BD1999" s="153"/>
      <c r="BE1999" s="153"/>
      <c r="BF1999" s="153"/>
      <c r="BG1999" s="223">
        <f t="shared" si="790"/>
        <v>480</v>
      </c>
      <c r="BH1999" s="224">
        <f t="shared" si="791"/>
        <v>8</v>
      </c>
      <c r="BI1999" s="225">
        <f t="shared" si="792"/>
        <v>2.66666666666667</v>
      </c>
      <c r="BJ1999" s="225">
        <f t="shared" si="793"/>
        <v>33.3333333333333</v>
      </c>
      <c r="BK1999" s="226">
        <f t="shared" si="794"/>
        <v>79.1666666666667</v>
      </c>
      <c r="BL1999" s="226">
        <f t="shared" si="795"/>
        <v>96.3157894736842</v>
      </c>
      <c r="BM1999" s="226">
        <f t="shared" si="796"/>
        <v>25.4166666666667</v>
      </c>
      <c r="BN1999" s="237">
        <f t="shared" ref="BN1999:BN2062" si="797">(W1999+AP1999+BE1999+BF1999)/60</f>
        <v>0.166666666666667</v>
      </c>
      <c r="BO1999" s="237">
        <f t="shared" ref="BO1999:BO2062" si="798">IFERROR(((BH1999-BN1999)*3600)/N1999,0)</f>
        <v>705</v>
      </c>
      <c r="BP1999" s="237">
        <f t="shared" ref="BP1999:BP2062" si="799">IFERROR(SUM(W1999:BF1999)/60-BN1999,0)</f>
        <v>5.16666666666667</v>
      </c>
      <c r="BQ1999" s="238">
        <f t="shared" ref="BQ1999:BQ2062" si="800">IFERROR(BP1999*3600/N1999,0)</f>
        <v>465</v>
      </c>
    </row>
    <row r="2000" spans="1:69">
      <c r="A2000" s="170">
        <v>2054</v>
      </c>
      <c r="B2000" s="171">
        <v>46081</v>
      </c>
      <c r="C2000" s="153" t="s">
        <v>99</v>
      </c>
      <c r="D2000" s="130" t="str">
        <f t="shared" si="787"/>
        <v>IG</v>
      </c>
      <c r="E2000" s="172" t="s">
        <v>133</v>
      </c>
      <c r="F2000" s="172" t="s">
        <v>134</v>
      </c>
      <c r="G2000" s="173" t="s">
        <v>136</v>
      </c>
      <c r="H2000" s="173"/>
      <c r="I2000" s="173"/>
      <c r="J2000" s="105">
        <v>104306.01</v>
      </c>
      <c r="K2000" s="197" t="str">
        <f>VLOOKUP(J2000,'[3]Item List (3)'!A$1:B$110000,2,FALSE)</f>
        <v>NA/RNA.IR 4906</v>
      </c>
      <c r="L2000" s="105">
        <v>251009001</v>
      </c>
      <c r="M2000" s="198" t="str">
        <f>IF((LEFT(J2000))="2",$L$2,$J$2)</f>
        <v>IR</v>
      </c>
      <c r="N2000" s="153">
        <v>35</v>
      </c>
      <c r="O2000" s="199">
        <f t="shared" si="788"/>
        <v>102.857142857143</v>
      </c>
      <c r="P2000" s="153">
        <v>1</v>
      </c>
      <c r="Q2000" s="153">
        <v>552</v>
      </c>
      <c r="R2000" s="153">
        <v>17</v>
      </c>
      <c r="S2000" s="153">
        <v>7</v>
      </c>
      <c r="T2000" s="153"/>
      <c r="U2000" s="209">
        <f t="shared" si="789"/>
        <v>559</v>
      </c>
      <c r="V2000" s="153">
        <v>420</v>
      </c>
      <c r="W2000" s="153"/>
      <c r="X2000" s="153"/>
      <c r="Y2000" s="153"/>
      <c r="Z2000" s="153">
        <v>10</v>
      </c>
      <c r="AA2000" s="153"/>
      <c r="AB2000" s="153"/>
      <c r="AC2000" s="153"/>
      <c r="AD2000" s="153"/>
      <c r="AE2000" s="153">
        <v>10</v>
      </c>
      <c r="AF2000" s="153"/>
      <c r="AG2000" s="153"/>
      <c r="AH2000" s="153"/>
      <c r="AI2000" s="153"/>
      <c r="AJ2000" s="153"/>
      <c r="AK2000" s="153"/>
      <c r="AL2000" s="153"/>
      <c r="AM2000" s="153"/>
      <c r="AN2000" s="153"/>
      <c r="AO2000" s="153"/>
      <c r="AP2000" s="153">
        <v>30</v>
      </c>
      <c r="AQ2000" s="153"/>
      <c r="AR2000" s="153"/>
      <c r="AS2000" s="153"/>
      <c r="AT2000" s="153"/>
      <c r="AU2000" s="153"/>
      <c r="AV2000" s="153"/>
      <c r="AW2000" s="153"/>
      <c r="AX2000" s="153"/>
      <c r="AY2000" s="153"/>
      <c r="AZ2000" s="153"/>
      <c r="BA2000" s="153"/>
      <c r="BB2000" s="153"/>
      <c r="BC2000" s="153">
        <v>10</v>
      </c>
      <c r="BD2000" s="153"/>
      <c r="BE2000" s="153"/>
      <c r="BF2000" s="153"/>
      <c r="BG2000" s="223">
        <f t="shared" si="790"/>
        <v>480</v>
      </c>
      <c r="BH2000" s="224">
        <f t="shared" si="791"/>
        <v>8</v>
      </c>
      <c r="BI2000" s="225">
        <f t="shared" si="792"/>
        <v>7</v>
      </c>
      <c r="BJ2000" s="225">
        <f t="shared" si="793"/>
        <v>87.5</v>
      </c>
      <c r="BK2000" s="226">
        <f t="shared" si="794"/>
        <v>77.6388888888889</v>
      </c>
      <c r="BL2000" s="226">
        <f t="shared" si="795"/>
        <v>95.7066189624329</v>
      </c>
      <c r="BM2000" s="226">
        <f t="shared" si="796"/>
        <v>65.0173611111111</v>
      </c>
      <c r="BN2000" s="237">
        <f t="shared" si="797"/>
        <v>0.5</v>
      </c>
      <c r="BO2000" s="237">
        <f t="shared" si="798"/>
        <v>771.428571428571</v>
      </c>
      <c r="BP2000" s="237">
        <f t="shared" si="799"/>
        <v>0.5</v>
      </c>
      <c r="BQ2000" s="238">
        <f t="shared" si="800"/>
        <v>51.4285714285714</v>
      </c>
    </row>
    <row r="2001" spans="1:69">
      <c r="A2001" s="170">
        <v>2055</v>
      </c>
      <c r="B2001" s="171">
        <v>46081</v>
      </c>
      <c r="C2001" s="153" t="s">
        <v>97</v>
      </c>
      <c r="D2001" s="130" t="str">
        <f t="shared" ref="D2001:D2064" si="801">LEFT(E2001,2)</f>
        <v>IG</v>
      </c>
      <c r="E2001" s="172" t="s">
        <v>137</v>
      </c>
      <c r="F2001" s="172"/>
      <c r="G2001" s="173"/>
      <c r="H2001" s="173"/>
      <c r="I2001" s="173"/>
      <c r="J2001" s="105"/>
      <c r="K2001" s="197" t="e">
        <f>VLOOKUP(J2001,'[3]Item List (3)'!A$1:B$110000,2,FALSE)</f>
        <v>#N/A</v>
      </c>
      <c r="L2001" s="105"/>
      <c r="M2001" s="198" t="str">
        <f>IF((LEFT(J2001))="2",$L$2,$J$2)</f>
        <v>IR</v>
      </c>
      <c r="N2001" s="153"/>
      <c r="O2001" s="199" t="str">
        <f t="shared" si="788"/>
        <v/>
      </c>
      <c r="P2001" s="153"/>
      <c r="Q2001" s="153"/>
      <c r="R2001" s="153"/>
      <c r="S2001" s="153"/>
      <c r="T2001" s="153"/>
      <c r="U2001" s="209">
        <f t="shared" si="789"/>
        <v>0</v>
      </c>
      <c r="V2001" s="153"/>
      <c r="W2001" s="153"/>
      <c r="X2001" s="153"/>
      <c r="Y2001" s="153"/>
      <c r="Z2001" s="153"/>
      <c r="AA2001" s="153"/>
      <c r="AB2001" s="153"/>
      <c r="AC2001" s="153"/>
      <c r="AD2001" s="153"/>
      <c r="AE2001" s="153"/>
      <c r="AF2001" s="153"/>
      <c r="AG2001" s="153"/>
      <c r="AH2001" s="153"/>
      <c r="AI2001" s="153"/>
      <c r="AJ2001" s="153"/>
      <c r="AK2001" s="153"/>
      <c r="AL2001" s="153"/>
      <c r="AM2001" s="153"/>
      <c r="AN2001" s="153"/>
      <c r="AO2001" s="153"/>
      <c r="AP2001" s="153"/>
      <c r="AQ2001" s="153"/>
      <c r="AR2001" s="153"/>
      <c r="AS2001" s="153"/>
      <c r="AT2001" s="153"/>
      <c r="AU2001" s="153"/>
      <c r="AV2001" s="153"/>
      <c r="AW2001" s="153"/>
      <c r="AX2001" s="153"/>
      <c r="AY2001" s="153"/>
      <c r="AZ2001" s="153"/>
      <c r="BA2001" s="153"/>
      <c r="BB2001" s="153"/>
      <c r="BC2001" s="153"/>
      <c r="BD2001" s="153"/>
      <c r="BE2001" s="153"/>
      <c r="BF2001" s="153">
        <v>480</v>
      </c>
      <c r="BG2001" s="223">
        <f t="shared" si="790"/>
        <v>480</v>
      </c>
      <c r="BH2001" s="224">
        <f t="shared" si="791"/>
        <v>8</v>
      </c>
      <c r="BI2001" s="225">
        <f t="shared" si="792"/>
        <v>0</v>
      </c>
      <c r="BJ2001" s="225">
        <f t="shared" si="793"/>
        <v>0</v>
      </c>
      <c r="BK2001" s="226">
        <f t="shared" si="794"/>
        <v>0</v>
      </c>
      <c r="BL2001" s="226">
        <f t="shared" si="795"/>
        <v>0</v>
      </c>
      <c r="BM2001" s="226">
        <f t="shared" si="796"/>
        <v>0</v>
      </c>
      <c r="BN2001" s="237">
        <f t="shared" si="797"/>
        <v>8</v>
      </c>
      <c r="BO2001" s="237">
        <f t="shared" si="798"/>
        <v>0</v>
      </c>
      <c r="BP2001" s="237">
        <f t="shared" si="799"/>
        <v>0</v>
      </c>
      <c r="BQ2001" s="238">
        <f t="shared" si="800"/>
        <v>0</v>
      </c>
    </row>
    <row r="2002" spans="1:69">
      <c r="A2002" s="170">
        <v>2056</v>
      </c>
      <c r="B2002" s="171">
        <v>46081</v>
      </c>
      <c r="C2002" s="153" t="s">
        <v>99</v>
      </c>
      <c r="D2002" s="130" t="str">
        <f t="shared" si="801"/>
        <v>IG</v>
      </c>
      <c r="E2002" s="172" t="s">
        <v>137</v>
      </c>
      <c r="F2002" s="172"/>
      <c r="G2002" s="173"/>
      <c r="H2002" s="173"/>
      <c r="I2002" s="173"/>
      <c r="J2002" s="105"/>
      <c r="K2002" s="197" t="e">
        <f>VLOOKUP(J2002,'[3]Item List (3)'!A$1:B$110000,2,FALSE)</f>
        <v>#N/A</v>
      </c>
      <c r="L2002" s="105"/>
      <c r="M2002" s="198" t="str">
        <f>IF((LEFT(J2002))="2",$L$2,$J$2)</f>
        <v>IR</v>
      </c>
      <c r="N2002" s="153"/>
      <c r="O2002" s="199" t="str">
        <f t="shared" si="788"/>
        <v/>
      </c>
      <c r="P2002" s="153"/>
      <c r="Q2002" s="153"/>
      <c r="R2002" s="153"/>
      <c r="S2002" s="153"/>
      <c r="T2002" s="153"/>
      <c r="U2002" s="209">
        <f t="shared" si="789"/>
        <v>0</v>
      </c>
      <c r="V2002" s="153"/>
      <c r="W2002" s="153"/>
      <c r="X2002" s="153"/>
      <c r="Y2002" s="153"/>
      <c r="Z2002" s="153"/>
      <c r="AA2002" s="153"/>
      <c r="AB2002" s="153"/>
      <c r="AC2002" s="153"/>
      <c r="AD2002" s="153"/>
      <c r="AE2002" s="153"/>
      <c r="AF2002" s="153"/>
      <c r="AG2002" s="153"/>
      <c r="AH2002" s="153"/>
      <c r="AI2002" s="153"/>
      <c r="AJ2002" s="153"/>
      <c r="AK2002" s="153"/>
      <c r="AL2002" s="153"/>
      <c r="AM2002" s="153"/>
      <c r="AN2002" s="153"/>
      <c r="AO2002" s="153"/>
      <c r="AP2002" s="153"/>
      <c r="AQ2002" s="153"/>
      <c r="AR2002" s="153"/>
      <c r="AS2002" s="153"/>
      <c r="AT2002" s="153"/>
      <c r="AU2002" s="153"/>
      <c r="AV2002" s="153"/>
      <c r="AW2002" s="153"/>
      <c r="AX2002" s="153"/>
      <c r="AY2002" s="153"/>
      <c r="AZ2002" s="153"/>
      <c r="BA2002" s="153"/>
      <c r="BB2002" s="153"/>
      <c r="BC2002" s="153"/>
      <c r="BD2002" s="153"/>
      <c r="BE2002" s="153"/>
      <c r="BF2002" s="153">
        <v>480</v>
      </c>
      <c r="BG2002" s="223">
        <f t="shared" si="790"/>
        <v>480</v>
      </c>
      <c r="BH2002" s="224">
        <f t="shared" si="791"/>
        <v>8</v>
      </c>
      <c r="BI2002" s="225">
        <f t="shared" si="792"/>
        <v>0</v>
      </c>
      <c r="BJ2002" s="225">
        <f t="shared" si="793"/>
        <v>0</v>
      </c>
      <c r="BK2002" s="226">
        <f t="shared" si="794"/>
        <v>0</v>
      </c>
      <c r="BL2002" s="226">
        <f t="shared" si="795"/>
        <v>0</v>
      </c>
      <c r="BM2002" s="226">
        <f t="shared" si="796"/>
        <v>0</v>
      </c>
      <c r="BN2002" s="237">
        <f t="shared" si="797"/>
        <v>8</v>
      </c>
      <c r="BO2002" s="237">
        <f t="shared" si="798"/>
        <v>0</v>
      </c>
      <c r="BP2002" s="237">
        <f t="shared" si="799"/>
        <v>0</v>
      </c>
      <c r="BQ2002" s="238">
        <f t="shared" si="800"/>
        <v>0</v>
      </c>
    </row>
    <row r="2003" spans="1:69">
      <c r="A2003" s="170">
        <v>2057</v>
      </c>
      <c r="B2003" s="171">
        <v>46081</v>
      </c>
      <c r="C2003" s="153" t="s">
        <v>97</v>
      </c>
      <c r="D2003" s="130" t="str">
        <f t="shared" si="801"/>
        <v>IG</v>
      </c>
      <c r="E2003" s="172" t="s">
        <v>138</v>
      </c>
      <c r="F2003" s="172" t="s">
        <v>134</v>
      </c>
      <c r="G2003" s="173" t="s">
        <v>155</v>
      </c>
      <c r="H2003" s="173"/>
      <c r="I2003" s="173"/>
      <c r="J2003" s="105">
        <v>208895.01</v>
      </c>
      <c r="K2003" s="197" t="str">
        <f>VLOOKUP(J2003,'[3]Item List (3)'!A$1:B$110000,2,FALSE)</f>
        <v>NK.OR 38/20</v>
      </c>
      <c r="L2003" s="105">
        <v>260203002</v>
      </c>
      <c r="M2003" s="198" t="str">
        <f>IF((LEFT(J2003))="2",$L$2,$J$2)</f>
        <v>OR</v>
      </c>
      <c r="N2003" s="153">
        <v>45</v>
      </c>
      <c r="O2003" s="199">
        <f t="shared" si="788"/>
        <v>80</v>
      </c>
      <c r="P2003" s="153">
        <v>1</v>
      </c>
      <c r="Q2003" s="153">
        <v>412</v>
      </c>
      <c r="R2003" s="153">
        <v>20</v>
      </c>
      <c r="S2003" s="153">
        <v>2</v>
      </c>
      <c r="T2003" s="153">
        <v>3</v>
      </c>
      <c r="U2003" s="209">
        <f t="shared" si="789"/>
        <v>417</v>
      </c>
      <c r="V2003" s="153">
        <v>410</v>
      </c>
      <c r="W2003" s="153"/>
      <c r="X2003" s="153"/>
      <c r="Y2003" s="153"/>
      <c r="Z2003" s="153"/>
      <c r="AA2003" s="153"/>
      <c r="AB2003" s="153"/>
      <c r="AC2003" s="153"/>
      <c r="AD2003" s="153"/>
      <c r="AE2003" s="153"/>
      <c r="AF2003" s="153"/>
      <c r="AG2003" s="153"/>
      <c r="AH2003" s="153"/>
      <c r="AI2003" s="153"/>
      <c r="AJ2003" s="153">
        <v>20</v>
      </c>
      <c r="AK2003" s="153"/>
      <c r="AL2003" s="153"/>
      <c r="AM2003" s="153"/>
      <c r="AN2003" s="153"/>
      <c r="AO2003" s="153"/>
      <c r="AP2003" s="153">
        <v>20</v>
      </c>
      <c r="AQ2003" s="153"/>
      <c r="AR2003" s="153"/>
      <c r="AS2003" s="153"/>
      <c r="AT2003" s="153"/>
      <c r="AU2003" s="153"/>
      <c r="AV2003" s="153"/>
      <c r="AW2003" s="153"/>
      <c r="AX2003" s="153">
        <v>15</v>
      </c>
      <c r="AY2003" s="153"/>
      <c r="AZ2003" s="153">
        <v>15</v>
      </c>
      <c r="BA2003" s="153"/>
      <c r="BB2003" s="153"/>
      <c r="BC2003" s="153"/>
      <c r="BD2003" s="153"/>
      <c r="BE2003" s="153"/>
      <c r="BF2003" s="153"/>
      <c r="BG2003" s="223">
        <f t="shared" si="790"/>
        <v>480</v>
      </c>
      <c r="BH2003" s="224">
        <f t="shared" si="791"/>
        <v>8</v>
      </c>
      <c r="BI2003" s="225">
        <f t="shared" si="792"/>
        <v>6.83333333333333</v>
      </c>
      <c r="BJ2003" s="225">
        <f t="shared" si="793"/>
        <v>85.4166666666667</v>
      </c>
      <c r="BK2003" s="226">
        <f t="shared" si="794"/>
        <v>76.280487804878</v>
      </c>
      <c r="BL2003" s="226">
        <f t="shared" si="795"/>
        <v>94.0047961630695</v>
      </c>
      <c r="BM2003" s="226">
        <f t="shared" si="796"/>
        <v>61.25</v>
      </c>
      <c r="BN2003" s="237">
        <f t="shared" si="797"/>
        <v>0.333333333333333</v>
      </c>
      <c r="BO2003" s="237">
        <f t="shared" si="798"/>
        <v>613.333333333333</v>
      </c>
      <c r="BP2003" s="237">
        <f t="shared" si="799"/>
        <v>0.833333333333333</v>
      </c>
      <c r="BQ2003" s="238">
        <f t="shared" si="800"/>
        <v>66.6666666666667</v>
      </c>
    </row>
    <row r="2004" spans="1:69">
      <c r="A2004" s="170">
        <v>2058</v>
      </c>
      <c r="B2004" s="171">
        <v>46081</v>
      </c>
      <c r="C2004" s="153" t="s">
        <v>99</v>
      </c>
      <c r="D2004" s="130" t="str">
        <f t="shared" si="801"/>
        <v>IG</v>
      </c>
      <c r="E2004" s="172" t="s">
        <v>138</v>
      </c>
      <c r="F2004" s="172" t="s">
        <v>134</v>
      </c>
      <c r="G2004" s="173" t="s">
        <v>185</v>
      </c>
      <c r="H2004" s="173" t="s">
        <v>147</v>
      </c>
      <c r="I2004" s="173"/>
      <c r="J2004" s="105">
        <v>208895.01</v>
      </c>
      <c r="K2004" s="197" t="str">
        <f>VLOOKUP(J2004,'[3]Item List (3)'!A$1:B$110000,2,FALSE)</f>
        <v>NK.OR 38/20</v>
      </c>
      <c r="L2004" s="105">
        <v>260203002</v>
      </c>
      <c r="M2004" s="198" t="str">
        <f>IF((LEFT(J2004))="2",$L$2,$J$2)</f>
        <v>OR</v>
      </c>
      <c r="N2004" s="153">
        <v>45</v>
      </c>
      <c r="O2004" s="199">
        <f t="shared" si="788"/>
        <v>80</v>
      </c>
      <c r="P2004" s="153">
        <v>1</v>
      </c>
      <c r="Q2004" s="153">
        <v>436</v>
      </c>
      <c r="R2004" s="153">
        <v>11</v>
      </c>
      <c r="S2004" s="153">
        <v>3</v>
      </c>
      <c r="T2004" s="153">
        <v>2</v>
      </c>
      <c r="U2004" s="209">
        <f t="shared" si="789"/>
        <v>441</v>
      </c>
      <c r="V2004" s="153">
        <v>435</v>
      </c>
      <c r="W2004" s="153"/>
      <c r="X2004" s="153"/>
      <c r="Y2004" s="153"/>
      <c r="Z2004" s="153"/>
      <c r="AA2004" s="153"/>
      <c r="AB2004" s="153"/>
      <c r="AC2004" s="153"/>
      <c r="AD2004" s="153"/>
      <c r="AE2004" s="153"/>
      <c r="AF2004" s="153"/>
      <c r="AG2004" s="153"/>
      <c r="AH2004" s="153"/>
      <c r="AI2004" s="153"/>
      <c r="AJ2004" s="153">
        <v>20</v>
      </c>
      <c r="AK2004" s="153"/>
      <c r="AL2004" s="153"/>
      <c r="AM2004" s="153"/>
      <c r="AN2004" s="153"/>
      <c r="AO2004" s="153"/>
      <c r="AP2004" s="153">
        <v>20</v>
      </c>
      <c r="AQ2004" s="153"/>
      <c r="AR2004" s="153"/>
      <c r="AS2004" s="153"/>
      <c r="AT2004" s="153"/>
      <c r="AU2004" s="153"/>
      <c r="AV2004" s="153"/>
      <c r="AW2004" s="153"/>
      <c r="AX2004" s="153"/>
      <c r="AY2004" s="153"/>
      <c r="AZ2004" s="153"/>
      <c r="BA2004" s="153"/>
      <c r="BB2004" s="153"/>
      <c r="BC2004" s="153"/>
      <c r="BD2004" s="153"/>
      <c r="BE2004" s="153">
        <v>5</v>
      </c>
      <c r="BF2004" s="153"/>
      <c r="BG2004" s="223">
        <f t="shared" si="790"/>
        <v>480</v>
      </c>
      <c r="BH2004" s="224">
        <f t="shared" si="791"/>
        <v>8</v>
      </c>
      <c r="BI2004" s="225">
        <f t="shared" si="792"/>
        <v>7.25</v>
      </c>
      <c r="BJ2004" s="225">
        <f t="shared" si="793"/>
        <v>90.625</v>
      </c>
      <c r="BK2004" s="226">
        <f t="shared" si="794"/>
        <v>76.0344827586207</v>
      </c>
      <c r="BL2004" s="226">
        <f t="shared" si="795"/>
        <v>96.3718820861678</v>
      </c>
      <c r="BM2004" s="226">
        <f t="shared" si="796"/>
        <v>66.40625</v>
      </c>
      <c r="BN2004" s="237">
        <f t="shared" si="797"/>
        <v>0.416666666666667</v>
      </c>
      <c r="BO2004" s="237">
        <f t="shared" si="798"/>
        <v>606.666666666667</v>
      </c>
      <c r="BP2004" s="237">
        <f t="shared" si="799"/>
        <v>0.333333333333333</v>
      </c>
      <c r="BQ2004" s="238">
        <f t="shared" si="800"/>
        <v>26.6666666666667</v>
      </c>
    </row>
    <row r="2005" spans="1:69">
      <c r="A2005" s="170">
        <v>2059</v>
      </c>
      <c r="B2005" s="171">
        <v>46081</v>
      </c>
      <c r="C2005" s="153" t="s">
        <v>97</v>
      </c>
      <c r="D2005" s="130" t="str">
        <f t="shared" si="801"/>
        <v>IG</v>
      </c>
      <c r="E2005" s="172" t="s">
        <v>139</v>
      </c>
      <c r="F2005" s="172" t="s">
        <v>134</v>
      </c>
      <c r="G2005" s="173" t="s">
        <v>143</v>
      </c>
      <c r="H2005" s="173"/>
      <c r="I2005" s="173"/>
      <c r="J2005" s="105">
        <v>204001</v>
      </c>
      <c r="K2005" s="197" t="str">
        <f>VLOOKUP(J2005,'[3]Item List (3)'!A$1:B$110000,2,FALSE)</f>
        <v>TR.OR 506430 </v>
      </c>
      <c r="L2005" s="105">
        <v>260110015</v>
      </c>
      <c r="M2005" s="198" t="str">
        <f>IF((LEFT(J2005))="2",$L$2,$J$2)</f>
        <v>OR</v>
      </c>
      <c r="N2005" s="153">
        <v>45</v>
      </c>
      <c r="O2005" s="199">
        <f t="shared" si="788"/>
        <v>80</v>
      </c>
      <c r="P2005" s="153">
        <v>1</v>
      </c>
      <c r="Q2005" s="153">
        <v>308</v>
      </c>
      <c r="R2005" s="153">
        <v>35</v>
      </c>
      <c r="S2005" s="153">
        <v>10</v>
      </c>
      <c r="T2005" s="153"/>
      <c r="U2005" s="209">
        <f t="shared" si="789"/>
        <v>318</v>
      </c>
      <c r="V2005" s="153">
        <v>340</v>
      </c>
      <c r="W2005" s="153"/>
      <c r="X2005" s="153"/>
      <c r="Y2005" s="153">
        <v>10</v>
      </c>
      <c r="Z2005" s="153">
        <v>30</v>
      </c>
      <c r="AA2005" s="153"/>
      <c r="AB2005" s="153"/>
      <c r="AC2005" s="153"/>
      <c r="AD2005" s="153"/>
      <c r="AE2005" s="153">
        <v>5</v>
      </c>
      <c r="AF2005" s="153"/>
      <c r="AG2005" s="153"/>
      <c r="AH2005" s="153"/>
      <c r="AI2005" s="153"/>
      <c r="AJ2005" s="153">
        <v>50</v>
      </c>
      <c r="AK2005" s="153"/>
      <c r="AL2005" s="153"/>
      <c r="AM2005" s="153"/>
      <c r="AN2005" s="153"/>
      <c r="AO2005" s="153"/>
      <c r="AP2005" s="153">
        <v>30</v>
      </c>
      <c r="AQ2005" s="153"/>
      <c r="AR2005" s="153"/>
      <c r="AS2005" s="153"/>
      <c r="AT2005" s="153"/>
      <c r="AU2005" s="153"/>
      <c r="AV2005" s="153"/>
      <c r="AW2005" s="153"/>
      <c r="AX2005" s="153"/>
      <c r="AY2005" s="153"/>
      <c r="AZ2005" s="153">
        <v>15</v>
      </c>
      <c r="BA2005" s="153"/>
      <c r="BB2005" s="153"/>
      <c r="BC2005" s="153"/>
      <c r="BD2005" s="153"/>
      <c r="BE2005" s="153"/>
      <c r="BF2005" s="153"/>
      <c r="BG2005" s="223">
        <f t="shared" si="790"/>
        <v>480</v>
      </c>
      <c r="BH2005" s="224">
        <f t="shared" si="791"/>
        <v>8</v>
      </c>
      <c r="BI2005" s="225">
        <f t="shared" si="792"/>
        <v>5.66666666666667</v>
      </c>
      <c r="BJ2005" s="225">
        <f t="shared" si="793"/>
        <v>70.8333333333333</v>
      </c>
      <c r="BK2005" s="226">
        <f t="shared" si="794"/>
        <v>70.1470588235294</v>
      </c>
      <c r="BL2005" s="226">
        <f t="shared" si="795"/>
        <v>85.8490566037736</v>
      </c>
      <c r="BM2005" s="226">
        <f t="shared" si="796"/>
        <v>42.65625</v>
      </c>
      <c r="BN2005" s="237">
        <f t="shared" si="797"/>
        <v>0.5</v>
      </c>
      <c r="BO2005" s="237">
        <f t="shared" si="798"/>
        <v>600</v>
      </c>
      <c r="BP2005" s="237">
        <f t="shared" si="799"/>
        <v>1.83333333333333</v>
      </c>
      <c r="BQ2005" s="238">
        <f t="shared" si="800"/>
        <v>146.666666666667</v>
      </c>
    </row>
    <row r="2006" spans="1:69">
      <c r="A2006" s="170">
        <v>2060</v>
      </c>
      <c r="B2006" s="171">
        <v>46081</v>
      </c>
      <c r="C2006" s="153" t="s">
        <v>99</v>
      </c>
      <c r="D2006" s="130" t="str">
        <f t="shared" si="801"/>
        <v>IG</v>
      </c>
      <c r="E2006" s="172" t="s">
        <v>139</v>
      </c>
      <c r="F2006" s="172" t="s">
        <v>134</v>
      </c>
      <c r="G2006" s="173" t="s">
        <v>123</v>
      </c>
      <c r="H2006" s="173"/>
      <c r="I2006" s="173"/>
      <c r="J2006" s="105">
        <v>204001</v>
      </c>
      <c r="K2006" s="197" t="str">
        <f>VLOOKUP(J2006,'[3]Item List (3)'!A$1:B$110000,2,FALSE)</f>
        <v>TR.OR 506430 </v>
      </c>
      <c r="L2006" s="105">
        <v>260110015</v>
      </c>
      <c r="M2006" s="198" t="str">
        <f>IF((LEFT(J2006))="2",$L$2,$J$2)</f>
        <v>OR</v>
      </c>
      <c r="N2006" s="153">
        <v>45</v>
      </c>
      <c r="O2006" s="199">
        <f t="shared" si="788"/>
        <v>80</v>
      </c>
      <c r="P2006" s="153">
        <v>1</v>
      </c>
      <c r="Q2006" s="153">
        <v>350</v>
      </c>
      <c r="R2006" s="153">
        <v>36</v>
      </c>
      <c r="S2006" s="153">
        <v>3</v>
      </c>
      <c r="T2006" s="153"/>
      <c r="U2006" s="209">
        <f t="shared" si="789"/>
        <v>353</v>
      </c>
      <c r="V2006" s="153">
        <v>370</v>
      </c>
      <c r="W2006" s="153"/>
      <c r="X2006" s="153"/>
      <c r="Y2006" s="153"/>
      <c r="Z2006" s="153">
        <v>50</v>
      </c>
      <c r="AA2006" s="153"/>
      <c r="AB2006" s="153"/>
      <c r="AC2006" s="153"/>
      <c r="AD2006" s="153"/>
      <c r="AE2006" s="153"/>
      <c r="AF2006" s="153"/>
      <c r="AG2006" s="153"/>
      <c r="AH2006" s="153"/>
      <c r="AI2006" s="153"/>
      <c r="AJ2006" s="153">
        <v>30</v>
      </c>
      <c r="AK2006" s="153"/>
      <c r="AL2006" s="153"/>
      <c r="AM2006" s="153"/>
      <c r="AN2006" s="153"/>
      <c r="AO2006" s="153"/>
      <c r="AP2006" s="153">
        <v>30</v>
      </c>
      <c r="AQ2006" s="153"/>
      <c r="AR2006" s="153"/>
      <c r="AS2006" s="153"/>
      <c r="AT2006" s="153"/>
      <c r="AU2006" s="153"/>
      <c r="AV2006" s="153"/>
      <c r="AW2006" s="153"/>
      <c r="AX2006" s="153"/>
      <c r="AY2006" s="153"/>
      <c r="AZ2006" s="153"/>
      <c r="BA2006" s="153"/>
      <c r="BB2006" s="153"/>
      <c r="BC2006" s="153"/>
      <c r="BD2006" s="153"/>
      <c r="BE2006" s="153"/>
      <c r="BF2006" s="153"/>
      <c r="BG2006" s="223">
        <f t="shared" si="790"/>
        <v>480</v>
      </c>
      <c r="BH2006" s="224">
        <f t="shared" si="791"/>
        <v>8</v>
      </c>
      <c r="BI2006" s="225">
        <f t="shared" si="792"/>
        <v>6.16666666666667</v>
      </c>
      <c r="BJ2006" s="225">
        <f t="shared" si="793"/>
        <v>77.0833333333333</v>
      </c>
      <c r="BK2006" s="226">
        <f t="shared" si="794"/>
        <v>71.554054054054</v>
      </c>
      <c r="BL2006" s="226">
        <f t="shared" si="795"/>
        <v>88.9518413597734</v>
      </c>
      <c r="BM2006" s="226">
        <f t="shared" si="796"/>
        <v>49.0625</v>
      </c>
      <c r="BN2006" s="237">
        <f t="shared" si="797"/>
        <v>0.5</v>
      </c>
      <c r="BO2006" s="237">
        <f t="shared" si="798"/>
        <v>600</v>
      </c>
      <c r="BP2006" s="237">
        <f t="shared" si="799"/>
        <v>1.33333333333333</v>
      </c>
      <c r="BQ2006" s="238">
        <f t="shared" si="800"/>
        <v>106.666666666667</v>
      </c>
    </row>
    <row r="2007" spans="1:69">
      <c r="A2007" s="170">
        <v>2061</v>
      </c>
      <c r="B2007" s="171">
        <v>46081</v>
      </c>
      <c r="C2007" s="153" t="s">
        <v>97</v>
      </c>
      <c r="D2007" s="130" t="str">
        <f t="shared" si="801"/>
        <v>IG</v>
      </c>
      <c r="E2007" s="172" t="s">
        <v>144</v>
      </c>
      <c r="F2007" s="172" t="s">
        <v>134</v>
      </c>
      <c r="G2007" s="173" t="s">
        <v>145</v>
      </c>
      <c r="H2007" s="173"/>
      <c r="I2007" s="173"/>
      <c r="J2007" s="105">
        <v>208293</v>
      </c>
      <c r="K2007" s="197" t="str">
        <f>VLOOKUP(J2007,'[3]Item List (3)'!A$1:B$110000,2,FALSE)</f>
        <v>OR.210 YY2</v>
      </c>
      <c r="L2007" s="105">
        <v>251204002</v>
      </c>
      <c r="M2007" s="198" t="str">
        <f>IF((LEFT(J2007))="2",$L$2,$J$2)</f>
        <v>OR</v>
      </c>
      <c r="N2007" s="153">
        <v>20</v>
      </c>
      <c r="O2007" s="199">
        <f t="shared" si="788"/>
        <v>180</v>
      </c>
      <c r="P2007" s="153">
        <v>1</v>
      </c>
      <c r="Q2007" s="153">
        <v>356</v>
      </c>
      <c r="R2007" s="153">
        <v>4</v>
      </c>
      <c r="S2007" s="153">
        <v>2</v>
      </c>
      <c r="T2007" s="153"/>
      <c r="U2007" s="209">
        <f t="shared" si="789"/>
        <v>358</v>
      </c>
      <c r="V2007" s="153">
        <v>130</v>
      </c>
      <c r="W2007" s="153">
        <v>255</v>
      </c>
      <c r="X2007" s="153"/>
      <c r="Y2007" s="153"/>
      <c r="Z2007" s="153"/>
      <c r="AA2007" s="153"/>
      <c r="AB2007" s="153"/>
      <c r="AC2007" s="153"/>
      <c r="AD2007" s="153"/>
      <c r="AE2007" s="153"/>
      <c r="AF2007" s="153"/>
      <c r="AG2007" s="153"/>
      <c r="AH2007" s="153"/>
      <c r="AI2007" s="153"/>
      <c r="AJ2007" s="153"/>
      <c r="AK2007" s="153"/>
      <c r="AL2007" s="153"/>
      <c r="AM2007" s="153"/>
      <c r="AN2007" s="153">
        <v>80</v>
      </c>
      <c r="AO2007" s="153"/>
      <c r="AP2007" s="153"/>
      <c r="AQ2007" s="153"/>
      <c r="AR2007" s="153"/>
      <c r="AS2007" s="153"/>
      <c r="AT2007" s="153"/>
      <c r="AU2007" s="153"/>
      <c r="AV2007" s="153"/>
      <c r="AW2007" s="153"/>
      <c r="AX2007" s="153"/>
      <c r="AY2007" s="153"/>
      <c r="AZ2007" s="153">
        <v>15</v>
      </c>
      <c r="BA2007" s="153"/>
      <c r="BB2007" s="153"/>
      <c r="BC2007" s="153"/>
      <c r="BD2007" s="153"/>
      <c r="BE2007" s="153"/>
      <c r="BF2007" s="153"/>
      <c r="BG2007" s="223">
        <f t="shared" si="790"/>
        <v>480</v>
      </c>
      <c r="BH2007" s="224">
        <f t="shared" si="791"/>
        <v>8</v>
      </c>
      <c r="BI2007" s="225">
        <f t="shared" si="792"/>
        <v>2.16666666666667</v>
      </c>
      <c r="BJ2007" s="225">
        <f t="shared" si="793"/>
        <v>27.0833333333333</v>
      </c>
      <c r="BK2007" s="226">
        <f t="shared" si="794"/>
        <v>91.7948717948718</v>
      </c>
      <c r="BL2007" s="226">
        <f t="shared" si="795"/>
        <v>98.3240223463687</v>
      </c>
      <c r="BM2007" s="226">
        <f t="shared" si="796"/>
        <v>24.4444444444444</v>
      </c>
      <c r="BN2007" s="237">
        <f t="shared" si="797"/>
        <v>4.25</v>
      </c>
      <c r="BO2007" s="237">
        <f t="shared" si="798"/>
        <v>675</v>
      </c>
      <c r="BP2007" s="237">
        <f t="shared" si="799"/>
        <v>1.58333333333333</v>
      </c>
      <c r="BQ2007" s="238">
        <f t="shared" si="800"/>
        <v>285</v>
      </c>
    </row>
    <row r="2008" spans="1:69">
      <c r="A2008" s="170">
        <v>2062</v>
      </c>
      <c r="B2008" s="171">
        <v>46081</v>
      </c>
      <c r="C2008" s="153" t="s">
        <v>99</v>
      </c>
      <c r="D2008" s="130" t="str">
        <f t="shared" si="801"/>
        <v>IG</v>
      </c>
      <c r="E2008" s="172" t="s">
        <v>144</v>
      </c>
      <c r="F2008" s="172"/>
      <c r="G2008" s="173"/>
      <c r="H2008" s="173"/>
      <c r="I2008" s="173"/>
      <c r="J2008" s="105"/>
      <c r="K2008" s="197" t="e">
        <f>VLOOKUP(J2008,'[3]Item List (3)'!A$1:B$110000,2,FALSE)</f>
        <v>#N/A</v>
      </c>
      <c r="L2008" s="105"/>
      <c r="M2008" s="198" t="str">
        <f>IF((LEFT(J2008))="2",$L$2,$J$2)</f>
        <v>IR</v>
      </c>
      <c r="N2008" s="153"/>
      <c r="O2008" s="199" t="str">
        <f t="shared" si="788"/>
        <v/>
      </c>
      <c r="P2008" s="153"/>
      <c r="Q2008" s="153"/>
      <c r="R2008" s="153"/>
      <c r="S2008" s="153"/>
      <c r="T2008" s="153"/>
      <c r="U2008" s="209">
        <f t="shared" si="789"/>
        <v>0</v>
      </c>
      <c r="V2008" s="153"/>
      <c r="W2008" s="153"/>
      <c r="X2008" s="153"/>
      <c r="Y2008" s="153"/>
      <c r="Z2008" s="153"/>
      <c r="AA2008" s="153"/>
      <c r="AB2008" s="153"/>
      <c r="AC2008" s="153"/>
      <c r="AD2008" s="153"/>
      <c r="AE2008" s="153"/>
      <c r="AF2008" s="153"/>
      <c r="AG2008" s="153"/>
      <c r="AH2008" s="153"/>
      <c r="AI2008" s="153"/>
      <c r="AJ2008" s="153"/>
      <c r="AK2008" s="153"/>
      <c r="AL2008" s="153"/>
      <c r="AM2008" s="153"/>
      <c r="AN2008" s="153"/>
      <c r="AO2008" s="153"/>
      <c r="AP2008" s="153"/>
      <c r="AQ2008" s="153"/>
      <c r="AR2008" s="153"/>
      <c r="AS2008" s="153"/>
      <c r="AT2008" s="153"/>
      <c r="AU2008" s="153">
        <v>480</v>
      </c>
      <c r="AV2008" s="153"/>
      <c r="AW2008" s="153"/>
      <c r="AX2008" s="153"/>
      <c r="AY2008" s="153"/>
      <c r="AZ2008" s="153"/>
      <c r="BA2008" s="153"/>
      <c r="BB2008" s="153"/>
      <c r="BC2008" s="153"/>
      <c r="BD2008" s="153"/>
      <c r="BE2008" s="153"/>
      <c r="BF2008" s="153"/>
      <c r="BG2008" s="223">
        <f t="shared" si="790"/>
        <v>480</v>
      </c>
      <c r="BH2008" s="224">
        <f t="shared" si="791"/>
        <v>8</v>
      </c>
      <c r="BI2008" s="225">
        <f t="shared" si="792"/>
        <v>0</v>
      </c>
      <c r="BJ2008" s="225">
        <f t="shared" si="793"/>
        <v>0</v>
      </c>
      <c r="BK2008" s="226">
        <f t="shared" si="794"/>
        <v>0</v>
      </c>
      <c r="BL2008" s="226">
        <f t="shared" si="795"/>
        <v>0</v>
      </c>
      <c r="BM2008" s="226">
        <f t="shared" si="796"/>
        <v>0</v>
      </c>
      <c r="BN2008" s="237">
        <f t="shared" si="797"/>
        <v>0</v>
      </c>
      <c r="BO2008" s="237">
        <f t="shared" si="798"/>
        <v>0</v>
      </c>
      <c r="BP2008" s="237">
        <f t="shared" si="799"/>
        <v>8</v>
      </c>
      <c r="BQ2008" s="238">
        <f t="shared" si="800"/>
        <v>0</v>
      </c>
    </row>
    <row r="2009" spans="1:69">
      <c r="A2009" s="170">
        <v>2063</v>
      </c>
      <c r="B2009" s="171">
        <v>46081</v>
      </c>
      <c r="C2009" s="153" t="s">
        <v>97</v>
      </c>
      <c r="D2009" s="130" t="str">
        <f t="shared" si="801"/>
        <v>IG</v>
      </c>
      <c r="E2009" s="172" t="s">
        <v>146</v>
      </c>
      <c r="F2009" s="172" t="s">
        <v>134</v>
      </c>
      <c r="G2009" s="173" t="s">
        <v>185</v>
      </c>
      <c r="H2009" s="173"/>
      <c r="I2009" s="173"/>
      <c r="J2009" s="105">
        <v>104293</v>
      </c>
      <c r="K2009" s="197" t="str">
        <f>VLOOKUP(J2009,'[3]Item List (3)'!A$1:B$110000,2,FALSE)</f>
        <v>IR.210 YY2 </v>
      </c>
      <c r="L2009" s="105">
        <v>260205005</v>
      </c>
      <c r="M2009" s="198" t="str">
        <f>IF((LEFT(J2009))="2",$L$2,$J$2)</f>
        <v>IR</v>
      </c>
      <c r="N2009" s="153">
        <v>30</v>
      </c>
      <c r="O2009" s="199">
        <f t="shared" si="788"/>
        <v>120</v>
      </c>
      <c r="P2009" s="153">
        <v>1</v>
      </c>
      <c r="Q2009" s="153">
        <v>591</v>
      </c>
      <c r="R2009" s="153">
        <v>35</v>
      </c>
      <c r="S2009" s="153">
        <v>15</v>
      </c>
      <c r="T2009" s="153">
        <v>11</v>
      </c>
      <c r="U2009" s="209">
        <f t="shared" si="789"/>
        <v>617</v>
      </c>
      <c r="V2009" s="153">
        <v>380</v>
      </c>
      <c r="W2009" s="153"/>
      <c r="X2009" s="153"/>
      <c r="Y2009" s="153">
        <v>30</v>
      </c>
      <c r="Z2009" s="153">
        <v>20</v>
      </c>
      <c r="AA2009" s="153"/>
      <c r="AB2009" s="153"/>
      <c r="AC2009" s="153">
        <v>15</v>
      </c>
      <c r="AD2009" s="153"/>
      <c r="AE2009" s="153"/>
      <c r="AF2009" s="153"/>
      <c r="AG2009" s="153"/>
      <c r="AH2009" s="153"/>
      <c r="AI2009" s="153"/>
      <c r="AJ2009" s="153"/>
      <c r="AK2009" s="153"/>
      <c r="AL2009" s="153"/>
      <c r="AM2009" s="153"/>
      <c r="AN2009" s="153"/>
      <c r="AO2009" s="153"/>
      <c r="AP2009" s="153">
        <v>20</v>
      </c>
      <c r="AQ2009" s="153"/>
      <c r="AR2009" s="153"/>
      <c r="AS2009" s="153"/>
      <c r="AT2009" s="153"/>
      <c r="AU2009" s="153"/>
      <c r="AV2009" s="153"/>
      <c r="AW2009" s="153"/>
      <c r="AX2009" s="153"/>
      <c r="AY2009" s="153"/>
      <c r="AZ2009" s="153">
        <v>15</v>
      </c>
      <c r="BA2009" s="153"/>
      <c r="BB2009" s="153"/>
      <c r="BC2009" s="153"/>
      <c r="BD2009" s="153"/>
      <c r="BE2009" s="153"/>
      <c r="BF2009" s="153"/>
      <c r="BG2009" s="223">
        <f t="shared" si="790"/>
        <v>480</v>
      </c>
      <c r="BH2009" s="224">
        <f t="shared" si="791"/>
        <v>8</v>
      </c>
      <c r="BI2009" s="225">
        <f t="shared" si="792"/>
        <v>6.33333333333333</v>
      </c>
      <c r="BJ2009" s="225">
        <f t="shared" si="793"/>
        <v>79.1666666666667</v>
      </c>
      <c r="BK2009" s="226">
        <f t="shared" si="794"/>
        <v>81.1842105263158</v>
      </c>
      <c r="BL2009" s="226">
        <f t="shared" si="795"/>
        <v>90.1134521880065</v>
      </c>
      <c r="BM2009" s="226">
        <f t="shared" si="796"/>
        <v>57.9166666666667</v>
      </c>
      <c r="BN2009" s="237">
        <f t="shared" si="797"/>
        <v>0.333333333333333</v>
      </c>
      <c r="BO2009" s="237">
        <f t="shared" si="798"/>
        <v>920</v>
      </c>
      <c r="BP2009" s="237">
        <f t="shared" si="799"/>
        <v>1.33333333333333</v>
      </c>
      <c r="BQ2009" s="238">
        <f t="shared" si="800"/>
        <v>160</v>
      </c>
    </row>
    <row r="2010" spans="1:69">
      <c r="A2010" s="170">
        <v>2064</v>
      </c>
      <c r="B2010" s="171">
        <v>46081</v>
      </c>
      <c r="C2010" s="153" t="s">
        <v>99</v>
      </c>
      <c r="D2010" s="130" t="str">
        <f t="shared" si="801"/>
        <v>IG</v>
      </c>
      <c r="E2010" s="172" t="s">
        <v>146</v>
      </c>
      <c r="F2010" s="172" t="s">
        <v>134</v>
      </c>
      <c r="G2010" s="173" t="s">
        <v>151</v>
      </c>
      <c r="H2010" s="173" t="s">
        <v>142</v>
      </c>
      <c r="I2010" s="173"/>
      <c r="J2010" s="105">
        <v>104293</v>
      </c>
      <c r="K2010" s="197" t="str">
        <f>VLOOKUP(J2010,'[3]Item List (3)'!A$1:B$110000,2,FALSE)</f>
        <v>IR.210 YY2 </v>
      </c>
      <c r="L2010" s="105">
        <v>260205003</v>
      </c>
      <c r="M2010" s="198" t="str">
        <f>IF((LEFT(J2010))="2",$L$2,$J$2)</f>
        <v>IR</v>
      </c>
      <c r="N2010" s="153">
        <v>30</v>
      </c>
      <c r="O2010" s="199">
        <f t="shared" si="788"/>
        <v>120</v>
      </c>
      <c r="P2010" s="153">
        <v>1</v>
      </c>
      <c r="Q2010" s="153">
        <v>680</v>
      </c>
      <c r="R2010" s="153"/>
      <c r="S2010" s="153">
        <v>40</v>
      </c>
      <c r="T2010" s="153">
        <v>6</v>
      </c>
      <c r="U2010" s="209">
        <f t="shared" si="789"/>
        <v>726</v>
      </c>
      <c r="V2010" s="153">
        <v>425</v>
      </c>
      <c r="W2010" s="153"/>
      <c r="X2010" s="153"/>
      <c r="Y2010" s="153"/>
      <c r="Z2010" s="153">
        <v>20</v>
      </c>
      <c r="AA2010" s="153"/>
      <c r="AB2010" s="153"/>
      <c r="AC2010" s="153"/>
      <c r="AD2010" s="153"/>
      <c r="AE2010" s="153">
        <v>5</v>
      </c>
      <c r="AF2010" s="153"/>
      <c r="AG2010" s="153"/>
      <c r="AH2010" s="153"/>
      <c r="AI2010" s="153"/>
      <c r="AJ2010" s="153"/>
      <c r="AK2010" s="153"/>
      <c r="AL2010" s="153"/>
      <c r="AM2010" s="153"/>
      <c r="AN2010" s="153"/>
      <c r="AO2010" s="153"/>
      <c r="AP2010" s="153">
        <v>20</v>
      </c>
      <c r="AQ2010" s="153"/>
      <c r="AR2010" s="153"/>
      <c r="AS2010" s="153"/>
      <c r="AT2010" s="153"/>
      <c r="AU2010" s="153"/>
      <c r="AV2010" s="153"/>
      <c r="AW2010" s="153"/>
      <c r="AX2010" s="153"/>
      <c r="AY2010" s="153"/>
      <c r="AZ2010" s="153"/>
      <c r="BA2010" s="153"/>
      <c r="BB2010" s="153"/>
      <c r="BC2010" s="153">
        <v>10</v>
      </c>
      <c r="BD2010" s="153"/>
      <c r="BE2010" s="153"/>
      <c r="BF2010" s="153"/>
      <c r="BG2010" s="223">
        <f t="shared" si="790"/>
        <v>480</v>
      </c>
      <c r="BH2010" s="224">
        <f t="shared" si="791"/>
        <v>8</v>
      </c>
      <c r="BI2010" s="225">
        <f t="shared" si="792"/>
        <v>7.08333333333333</v>
      </c>
      <c r="BJ2010" s="225">
        <f t="shared" si="793"/>
        <v>88.5416666666667</v>
      </c>
      <c r="BK2010" s="226">
        <f t="shared" si="794"/>
        <v>85.4117647058823</v>
      </c>
      <c r="BL2010" s="226">
        <f t="shared" si="795"/>
        <v>93.66391184573</v>
      </c>
      <c r="BM2010" s="226">
        <f t="shared" si="796"/>
        <v>70.8333333333333</v>
      </c>
      <c r="BN2010" s="237">
        <f t="shared" si="797"/>
        <v>0.333333333333333</v>
      </c>
      <c r="BO2010" s="237">
        <f t="shared" si="798"/>
        <v>920</v>
      </c>
      <c r="BP2010" s="237">
        <f t="shared" si="799"/>
        <v>0.583333333333333</v>
      </c>
      <c r="BQ2010" s="238">
        <f t="shared" si="800"/>
        <v>70</v>
      </c>
    </row>
    <row r="2011" spans="1:69">
      <c r="A2011" s="170">
        <v>2065</v>
      </c>
      <c r="B2011" s="171">
        <v>46081</v>
      </c>
      <c r="C2011" s="153" t="s">
        <v>97</v>
      </c>
      <c r="D2011" s="130" t="str">
        <f t="shared" si="801"/>
        <v>IG</v>
      </c>
      <c r="E2011" s="172" t="s">
        <v>149</v>
      </c>
      <c r="F2011" s="172" t="s">
        <v>134</v>
      </c>
      <c r="G2011" s="173" t="s">
        <v>183</v>
      </c>
      <c r="H2011" s="173" t="s">
        <v>186</v>
      </c>
      <c r="I2011" s="173"/>
      <c r="J2011" s="105">
        <v>200497.11</v>
      </c>
      <c r="K2011" s="197" t="str">
        <f>VLOOKUP(J2011,'[3]Item List (3)'!A$1:B$110000,2,FALSE)</f>
        <v>OR.MNA6718G</v>
      </c>
      <c r="L2011" s="105">
        <v>260218004</v>
      </c>
      <c r="M2011" s="198" t="str">
        <f>IF((LEFT(J2011))="2",$L$2,$J$2)</f>
        <v>OR</v>
      </c>
      <c r="N2011" s="153">
        <v>30</v>
      </c>
      <c r="O2011" s="199">
        <f t="shared" si="788"/>
        <v>120</v>
      </c>
      <c r="P2011" s="153">
        <v>1</v>
      </c>
      <c r="Q2011" s="153">
        <v>363</v>
      </c>
      <c r="R2011" s="153">
        <v>26</v>
      </c>
      <c r="S2011" s="153">
        <v>4</v>
      </c>
      <c r="T2011" s="153"/>
      <c r="U2011" s="209">
        <f t="shared" si="789"/>
        <v>367</v>
      </c>
      <c r="V2011" s="153">
        <v>230</v>
      </c>
      <c r="W2011" s="153"/>
      <c r="X2011" s="153">
        <v>15</v>
      </c>
      <c r="Y2011" s="153"/>
      <c r="Z2011" s="153">
        <v>10</v>
      </c>
      <c r="AA2011" s="153"/>
      <c r="AB2011" s="153"/>
      <c r="AC2011" s="153">
        <v>30</v>
      </c>
      <c r="AD2011" s="153"/>
      <c r="AE2011" s="153"/>
      <c r="AF2011" s="153"/>
      <c r="AG2011" s="153"/>
      <c r="AH2011" s="153"/>
      <c r="AI2011" s="153"/>
      <c r="AJ2011" s="153"/>
      <c r="AK2011" s="153"/>
      <c r="AL2011" s="153"/>
      <c r="AM2011" s="153"/>
      <c r="AN2011" s="153"/>
      <c r="AO2011" s="153"/>
      <c r="AP2011" s="153"/>
      <c r="AQ2011" s="153"/>
      <c r="AR2011" s="153">
        <v>180</v>
      </c>
      <c r="AS2011" s="153"/>
      <c r="AT2011" s="153"/>
      <c r="AU2011" s="153"/>
      <c r="AV2011" s="153"/>
      <c r="AW2011" s="153"/>
      <c r="AX2011" s="153"/>
      <c r="AY2011" s="153"/>
      <c r="AZ2011" s="153">
        <v>15</v>
      </c>
      <c r="BA2011" s="153"/>
      <c r="BB2011" s="153"/>
      <c r="BC2011" s="153"/>
      <c r="BD2011" s="153"/>
      <c r="BE2011" s="153"/>
      <c r="BF2011" s="153"/>
      <c r="BG2011" s="223">
        <f t="shared" si="790"/>
        <v>480</v>
      </c>
      <c r="BH2011" s="224">
        <f t="shared" si="791"/>
        <v>8</v>
      </c>
      <c r="BI2011" s="225">
        <f t="shared" si="792"/>
        <v>3.83333333333333</v>
      </c>
      <c r="BJ2011" s="225">
        <f t="shared" si="793"/>
        <v>47.9166666666667</v>
      </c>
      <c r="BK2011" s="226">
        <f t="shared" si="794"/>
        <v>79.7826086956522</v>
      </c>
      <c r="BL2011" s="226">
        <f t="shared" si="795"/>
        <v>91.8256130790191</v>
      </c>
      <c r="BM2011" s="226">
        <f t="shared" si="796"/>
        <v>35.1041666666667</v>
      </c>
      <c r="BN2011" s="237">
        <f t="shared" si="797"/>
        <v>0</v>
      </c>
      <c r="BO2011" s="237">
        <f t="shared" si="798"/>
        <v>960</v>
      </c>
      <c r="BP2011" s="237">
        <f t="shared" si="799"/>
        <v>4.16666666666667</v>
      </c>
      <c r="BQ2011" s="238">
        <f t="shared" si="800"/>
        <v>500</v>
      </c>
    </row>
    <row r="2012" spans="1:69">
      <c r="A2012" s="170">
        <v>2066</v>
      </c>
      <c r="B2012" s="171">
        <v>46081</v>
      </c>
      <c r="C2012" s="153" t="s">
        <v>99</v>
      </c>
      <c r="D2012" s="130" t="str">
        <f t="shared" si="801"/>
        <v>IG</v>
      </c>
      <c r="E2012" s="172" t="s">
        <v>149</v>
      </c>
      <c r="F2012" s="172" t="s">
        <v>134</v>
      </c>
      <c r="G2012" s="173" t="s">
        <v>135</v>
      </c>
      <c r="H2012" s="173"/>
      <c r="I2012" s="173"/>
      <c r="J2012" s="105">
        <v>200497.11</v>
      </c>
      <c r="K2012" s="197" t="str">
        <f>VLOOKUP(J2012,'[3]Item List (3)'!A$1:B$110000,2,FALSE)</f>
        <v>OR.MNA6718G</v>
      </c>
      <c r="L2012" s="105">
        <v>260218004</v>
      </c>
      <c r="M2012" s="198" t="str">
        <f t="shared" ref="M2012:M2075" si="802">IF((LEFT(J2012))="2",$L$2,$J$2)</f>
        <v>OR</v>
      </c>
      <c r="N2012" s="153">
        <v>30</v>
      </c>
      <c r="O2012" s="199">
        <f t="shared" si="788"/>
        <v>120</v>
      </c>
      <c r="P2012" s="153">
        <v>1</v>
      </c>
      <c r="Q2012" s="153">
        <v>662</v>
      </c>
      <c r="R2012" s="153">
        <v>21</v>
      </c>
      <c r="S2012" s="153">
        <v>10</v>
      </c>
      <c r="T2012" s="153"/>
      <c r="U2012" s="209">
        <f t="shared" si="789"/>
        <v>672</v>
      </c>
      <c r="V2012" s="153">
        <v>395</v>
      </c>
      <c r="W2012" s="153"/>
      <c r="X2012" s="153">
        <v>30</v>
      </c>
      <c r="Y2012" s="153">
        <v>10</v>
      </c>
      <c r="Z2012" s="153">
        <v>10</v>
      </c>
      <c r="AA2012" s="153"/>
      <c r="AB2012" s="153"/>
      <c r="AC2012" s="153"/>
      <c r="AD2012" s="153"/>
      <c r="AE2012" s="153">
        <v>5</v>
      </c>
      <c r="AF2012" s="153"/>
      <c r="AG2012" s="153"/>
      <c r="AH2012" s="153"/>
      <c r="AI2012" s="153"/>
      <c r="AJ2012" s="153"/>
      <c r="AK2012" s="153"/>
      <c r="AL2012" s="153"/>
      <c r="AM2012" s="153"/>
      <c r="AN2012" s="153"/>
      <c r="AO2012" s="153"/>
      <c r="AP2012" s="153">
        <v>20</v>
      </c>
      <c r="AQ2012" s="153"/>
      <c r="AR2012" s="153"/>
      <c r="AS2012" s="153"/>
      <c r="AT2012" s="153"/>
      <c r="AU2012" s="153"/>
      <c r="AV2012" s="153"/>
      <c r="AW2012" s="153"/>
      <c r="AX2012" s="153"/>
      <c r="AY2012" s="153"/>
      <c r="AZ2012" s="153"/>
      <c r="BA2012" s="153"/>
      <c r="BB2012" s="153"/>
      <c r="BC2012" s="153">
        <v>10</v>
      </c>
      <c r="BD2012" s="153"/>
      <c r="BE2012" s="153"/>
      <c r="BF2012" s="153"/>
      <c r="BG2012" s="223">
        <f t="shared" si="790"/>
        <v>480</v>
      </c>
      <c r="BH2012" s="224">
        <f t="shared" si="791"/>
        <v>8</v>
      </c>
      <c r="BI2012" s="225">
        <f t="shared" si="792"/>
        <v>6.58333333333333</v>
      </c>
      <c r="BJ2012" s="225">
        <f t="shared" si="793"/>
        <v>82.2916666666667</v>
      </c>
      <c r="BK2012" s="226">
        <f t="shared" si="794"/>
        <v>85.0632911392405</v>
      </c>
      <c r="BL2012" s="226">
        <f t="shared" si="795"/>
        <v>95.3869047619048</v>
      </c>
      <c r="BM2012" s="226">
        <f t="shared" si="796"/>
        <v>66.7708333333333</v>
      </c>
      <c r="BN2012" s="237">
        <f t="shared" si="797"/>
        <v>0.333333333333333</v>
      </c>
      <c r="BO2012" s="237">
        <f t="shared" si="798"/>
        <v>920</v>
      </c>
      <c r="BP2012" s="237">
        <f t="shared" si="799"/>
        <v>1.08333333333333</v>
      </c>
      <c r="BQ2012" s="238">
        <f t="shared" si="800"/>
        <v>130</v>
      </c>
    </row>
    <row r="2013" spans="1:69">
      <c r="A2013" s="170">
        <v>2067</v>
      </c>
      <c r="B2013" s="171">
        <v>46081</v>
      </c>
      <c r="C2013" s="153" t="s">
        <v>97</v>
      </c>
      <c r="D2013" s="130" t="str">
        <f t="shared" si="801"/>
        <v>IG</v>
      </c>
      <c r="E2013" s="172" t="s">
        <v>152</v>
      </c>
      <c r="F2013" s="172" t="s">
        <v>134</v>
      </c>
      <c r="G2013" s="173" t="s">
        <v>187</v>
      </c>
      <c r="H2013" s="173"/>
      <c r="I2013" s="173"/>
      <c r="J2013" s="105">
        <v>102052.5</v>
      </c>
      <c r="K2013" s="197" t="e">
        <f>VLOOKUP(J2013,'[3]Item List (3)'!A$1:B$110000,2,FALSE)</f>
        <v>#N/A</v>
      </c>
      <c r="L2013" s="105">
        <v>260120006</v>
      </c>
      <c r="M2013" s="198" t="str">
        <f t="shared" si="802"/>
        <v>IR</v>
      </c>
      <c r="N2013" s="153">
        <v>45</v>
      </c>
      <c r="O2013" s="199">
        <f t="shared" si="788"/>
        <v>80</v>
      </c>
      <c r="P2013" s="153">
        <v>1</v>
      </c>
      <c r="Q2013" s="153">
        <v>275</v>
      </c>
      <c r="R2013" s="153">
        <v>28</v>
      </c>
      <c r="S2013" s="153">
        <v>10</v>
      </c>
      <c r="T2013" s="153"/>
      <c r="U2013" s="209">
        <f t="shared" si="789"/>
        <v>285</v>
      </c>
      <c r="V2013" s="153">
        <v>305</v>
      </c>
      <c r="W2013" s="153"/>
      <c r="X2013" s="153">
        <v>40</v>
      </c>
      <c r="Y2013" s="153"/>
      <c r="Z2013" s="153"/>
      <c r="AA2013" s="153"/>
      <c r="AB2013" s="153"/>
      <c r="AC2013" s="153"/>
      <c r="AD2013" s="153"/>
      <c r="AE2013" s="153"/>
      <c r="AF2013" s="153"/>
      <c r="AG2013" s="153"/>
      <c r="AH2013" s="153"/>
      <c r="AI2013" s="153"/>
      <c r="AJ2013" s="153"/>
      <c r="AK2013" s="153"/>
      <c r="AL2013" s="153"/>
      <c r="AM2013" s="153"/>
      <c r="AN2013" s="153"/>
      <c r="AO2013" s="153"/>
      <c r="AP2013" s="153">
        <v>60</v>
      </c>
      <c r="AQ2013" s="153"/>
      <c r="AR2013" s="153">
        <v>60</v>
      </c>
      <c r="AS2013" s="153"/>
      <c r="AT2013" s="153"/>
      <c r="AU2013" s="153"/>
      <c r="AV2013" s="153"/>
      <c r="AW2013" s="153"/>
      <c r="AX2013" s="153"/>
      <c r="AY2013" s="153"/>
      <c r="AZ2013" s="153">
        <v>15</v>
      </c>
      <c r="BA2013" s="153"/>
      <c r="BB2013" s="153"/>
      <c r="BC2013" s="153"/>
      <c r="BD2013" s="153"/>
      <c r="BE2013" s="153"/>
      <c r="BF2013" s="153"/>
      <c r="BG2013" s="223">
        <f t="shared" si="790"/>
        <v>480</v>
      </c>
      <c r="BH2013" s="224">
        <f t="shared" si="791"/>
        <v>8</v>
      </c>
      <c r="BI2013" s="225">
        <f t="shared" si="792"/>
        <v>5.08333333333333</v>
      </c>
      <c r="BJ2013" s="225">
        <f t="shared" si="793"/>
        <v>63.5416666666667</v>
      </c>
      <c r="BK2013" s="226">
        <f t="shared" si="794"/>
        <v>70.0819672131147</v>
      </c>
      <c r="BL2013" s="226">
        <f t="shared" si="795"/>
        <v>86.6666666666667</v>
      </c>
      <c r="BM2013" s="226">
        <f t="shared" si="796"/>
        <v>38.59375</v>
      </c>
      <c r="BN2013" s="237">
        <f t="shared" si="797"/>
        <v>1</v>
      </c>
      <c r="BO2013" s="237">
        <f t="shared" si="798"/>
        <v>560</v>
      </c>
      <c r="BP2013" s="237">
        <f t="shared" si="799"/>
        <v>1.91666666666667</v>
      </c>
      <c r="BQ2013" s="238">
        <f t="shared" si="800"/>
        <v>153.333333333333</v>
      </c>
    </row>
    <row r="2014" spans="1:69">
      <c r="A2014" s="170">
        <v>2068</v>
      </c>
      <c r="B2014" s="171">
        <v>46081</v>
      </c>
      <c r="C2014" s="153" t="s">
        <v>99</v>
      </c>
      <c r="D2014" s="130" t="str">
        <f t="shared" si="801"/>
        <v>IG</v>
      </c>
      <c r="E2014" s="172" t="s">
        <v>152</v>
      </c>
      <c r="F2014" s="172" t="s">
        <v>134</v>
      </c>
      <c r="G2014" s="173" t="s">
        <v>107</v>
      </c>
      <c r="H2014" s="173"/>
      <c r="I2014" s="173"/>
      <c r="J2014" s="105">
        <v>102052.5</v>
      </c>
      <c r="K2014" s="197" t="e">
        <f>VLOOKUP(J2014,'[3]Item List (3)'!A$1:B$110000,2,FALSE)</f>
        <v>#N/A</v>
      </c>
      <c r="L2014" s="105">
        <v>260120006</v>
      </c>
      <c r="M2014" s="198" t="str">
        <f t="shared" si="802"/>
        <v>IR</v>
      </c>
      <c r="N2014" s="153">
        <v>45</v>
      </c>
      <c r="O2014" s="199">
        <f t="shared" si="788"/>
        <v>80</v>
      </c>
      <c r="P2014" s="153">
        <v>1</v>
      </c>
      <c r="Q2014" s="153">
        <v>365</v>
      </c>
      <c r="R2014" s="153">
        <v>19</v>
      </c>
      <c r="S2014" s="153">
        <v>31</v>
      </c>
      <c r="T2014" s="153"/>
      <c r="U2014" s="209">
        <f t="shared" si="789"/>
        <v>396</v>
      </c>
      <c r="V2014" s="153">
        <v>395</v>
      </c>
      <c r="W2014" s="153"/>
      <c r="X2014" s="153"/>
      <c r="Y2014" s="153"/>
      <c r="Z2014" s="153"/>
      <c r="AA2014" s="153"/>
      <c r="AB2014" s="153"/>
      <c r="AC2014" s="153"/>
      <c r="AD2014" s="153"/>
      <c r="AE2014" s="153">
        <v>10</v>
      </c>
      <c r="AF2014" s="153"/>
      <c r="AG2014" s="153"/>
      <c r="AH2014" s="153"/>
      <c r="AI2014" s="153"/>
      <c r="AJ2014" s="153"/>
      <c r="AK2014" s="153"/>
      <c r="AL2014" s="153"/>
      <c r="AM2014" s="153"/>
      <c r="AN2014" s="153"/>
      <c r="AO2014" s="153"/>
      <c r="AP2014" s="153">
        <v>70</v>
      </c>
      <c r="AQ2014" s="153"/>
      <c r="AR2014" s="153"/>
      <c r="AS2014" s="153"/>
      <c r="AT2014" s="153"/>
      <c r="AU2014" s="153"/>
      <c r="AV2014" s="153"/>
      <c r="AW2014" s="153"/>
      <c r="AX2014" s="153"/>
      <c r="AY2014" s="153"/>
      <c r="AZ2014" s="153"/>
      <c r="BA2014" s="153"/>
      <c r="BB2014" s="153"/>
      <c r="BC2014" s="153"/>
      <c r="BD2014" s="153"/>
      <c r="BE2014" s="153">
        <v>5</v>
      </c>
      <c r="BF2014" s="153"/>
      <c r="BG2014" s="223">
        <f t="shared" si="790"/>
        <v>480</v>
      </c>
      <c r="BH2014" s="224">
        <f t="shared" ref="BH2014:BH2051" si="803">BG2014/60</f>
        <v>8</v>
      </c>
      <c r="BI2014" s="225">
        <f t="shared" si="792"/>
        <v>6.58333333333333</v>
      </c>
      <c r="BJ2014" s="225">
        <f t="shared" si="793"/>
        <v>82.2916666666667</v>
      </c>
      <c r="BK2014" s="226">
        <f t="shared" si="794"/>
        <v>75.1898734177215</v>
      </c>
      <c r="BL2014" s="226">
        <f t="shared" si="795"/>
        <v>87.3737373737374</v>
      </c>
      <c r="BM2014" s="226">
        <f t="shared" si="796"/>
        <v>54.0625</v>
      </c>
      <c r="BN2014" s="237">
        <f t="shared" si="797"/>
        <v>1.25</v>
      </c>
      <c r="BO2014" s="237">
        <f t="shared" si="798"/>
        <v>540</v>
      </c>
      <c r="BP2014" s="237">
        <f t="shared" si="799"/>
        <v>0.166666666666667</v>
      </c>
      <c r="BQ2014" s="238">
        <f t="shared" si="800"/>
        <v>13.3333333333333</v>
      </c>
    </row>
    <row r="2015" spans="1:69">
      <c r="A2015" s="170">
        <v>2069</v>
      </c>
      <c r="B2015" s="171">
        <v>46081</v>
      </c>
      <c r="C2015" s="153" t="s">
        <v>97</v>
      </c>
      <c r="D2015" s="130" t="str">
        <f t="shared" si="801"/>
        <v>IG</v>
      </c>
      <c r="E2015" s="172" t="s">
        <v>153</v>
      </c>
      <c r="F2015" s="172" t="s">
        <v>134</v>
      </c>
      <c r="G2015" s="173" t="s">
        <v>145</v>
      </c>
      <c r="H2015" s="173"/>
      <c r="I2015" s="173"/>
      <c r="J2015" s="105">
        <v>208585</v>
      </c>
      <c r="K2015" s="197" t="str">
        <f>VLOOKUP(J2015,'[3]Item List (3)'!A$1:B$110000,2,FALSE)</f>
        <v>WS 81110 </v>
      </c>
      <c r="L2015" s="105">
        <v>260110016</v>
      </c>
      <c r="M2015" s="198" t="str">
        <f t="shared" si="802"/>
        <v>OR</v>
      </c>
      <c r="N2015" s="153">
        <v>45</v>
      </c>
      <c r="O2015" s="199">
        <f t="shared" si="788"/>
        <v>80</v>
      </c>
      <c r="P2015" s="153">
        <v>1</v>
      </c>
      <c r="Q2015" s="153">
        <v>20</v>
      </c>
      <c r="R2015" s="153">
        <v>4</v>
      </c>
      <c r="S2015" s="153"/>
      <c r="T2015" s="153"/>
      <c r="U2015" s="209">
        <f t="shared" si="789"/>
        <v>20</v>
      </c>
      <c r="V2015" s="153">
        <v>40</v>
      </c>
      <c r="W2015" s="153"/>
      <c r="X2015" s="153"/>
      <c r="Y2015" s="153"/>
      <c r="Z2015" s="153"/>
      <c r="AA2015" s="153"/>
      <c r="AB2015" s="153"/>
      <c r="AC2015" s="153">
        <v>20</v>
      </c>
      <c r="AD2015" s="153"/>
      <c r="AE2015" s="153"/>
      <c r="AF2015" s="153"/>
      <c r="AG2015" s="153"/>
      <c r="AH2015" s="153"/>
      <c r="AI2015" s="153"/>
      <c r="AJ2015" s="153"/>
      <c r="AK2015" s="153"/>
      <c r="AL2015" s="153"/>
      <c r="AM2015" s="153"/>
      <c r="AN2015" s="153"/>
      <c r="AO2015" s="153"/>
      <c r="AP2015" s="153"/>
      <c r="AQ2015" s="153"/>
      <c r="AR2015" s="153">
        <v>420</v>
      </c>
      <c r="AS2015" s="153"/>
      <c r="AT2015" s="153"/>
      <c r="AU2015" s="153"/>
      <c r="AV2015" s="153"/>
      <c r="AW2015" s="153"/>
      <c r="AX2015" s="153"/>
      <c r="AY2015" s="153"/>
      <c r="AZ2015" s="153"/>
      <c r="BA2015" s="153"/>
      <c r="BB2015" s="153"/>
      <c r="BC2015" s="153"/>
      <c r="BD2015" s="153"/>
      <c r="BE2015" s="153"/>
      <c r="BF2015" s="153"/>
      <c r="BG2015" s="223">
        <f t="shared" si="790"/>
        <v>480</v>
      </c>
      <c r="BH2015" s="224">
        <f t="shared" si="803"/>
        <v>8</v>
      </c>
      <c r="BI2015" s="225">
        <f t="shared" si="792"/>
        <v>0.666666666666667</v>
      </c>
      <c r="BJ2015" s="225">
        <f t="shared" si="793"/>
        <v>8.33333333333334</v>
      </c>
      <c r="BK2015" s="226">
        <f t="shared" si="794"/>
        <v>37.5</v>
      </c>
      <c r="BL2015" s="226">
        <f t="shared" si="795"/>
        <v>80</v>
      </c>
      <c r="BM2015" s="226">
        <f t="shared" si="796"/>
        <v>2.5</v>
      </c>
      <c r="BN2015" s="237">
        <f t="shared" si="797"/>
        <v>0</v>
      </c>
      <c r="BO2015" s="237">
        <f t="shared" si="798"/>
        <v>640</v>
      </c>
      <c r="BP2015" s="237">
        <f t="shared" si="799"/>
        <v>7.33333333333333</v>
      </c>
      <c r="BQ2015" s="238">
        <f t="shared" si="800"/>
        <v>586.666666666667</v>
      </c>
    </row>
    <row r="2016" spans="1:69">
      <c r="A2016" s="170">
        <v>2070</v>
      </c>
      <c r="B2016" s="171">
        <v>46081</v>
      </c>
      <c r="C2016" s="153" t="s">
        <v>99</v>
      </c>
      <c r="D2016" s="130" t="str">
        <f t="shared" si="801"/>
        <v>IG</v>
      </c>
      <c r="E2016" s="172" t="s">
        <v>153</v>
      </c>
      <c r="F2016" s="172" t="s">
        <v>134</v>
      </c>
      <c r="G2016" s="173" t="s">
        <v>147</v>
      </c>
      <c r="H2016" s="173"/>
      <c r="I2016" s="173"/>
      <c r="J2016" s="105">
        <v>208585</v>
      </c>
      <c r="K2016" s="197" t="str">
        <f>VLOOKUP(J2016,'[3]Item List (3)'!A$1:B$110000,2,FALSE)</f>
        <v>WS 81110 </v>
      </c>
      <c r="L2016" s="105">
        <v>26011016</v>
      </c>
      <c r="M2016" s="198" t="str">
        <f t="shared" si="802"/>
        <v>OR</v>
      </c>
      <c r="N2016" s="153">
        <v>45</v>
      </c>
      <c r="O2016" s="199">
        <f t="shared" si="788"/>
        <v>80</v>
      </c>
      <c r="P2016" s="153">
        <v>1</v>
      </c>
      <c r="Q2016" s="153">
        <v>93</v>
      </c>
      <c r="R2016" s="153">
        <v>4</v>
      </c>
      <c r="S2016" s="153">
        <v>3</v>
      </c>
      <c r="T2016" s="153"/>
      <c r="U2016" s="209">
        <f t="shared" si="789"/>
        <v>96</v>
      </c>
      <c r="V2016" s="153">
        <v>120</v>
      </c>
      <c r="W2016" s="153"/>
      <c r="X2016" s="153"/>
      <c r="Y2016" s="153"/>
      <c r="Z2016" s="153"/>
      <c r="AA2016" s="153"/>
      <c r="AB2016" s="153"/>
      <c r="AC2016" s="153"/>
      <c r="AD2016" s="153"/>
      <c r="AE2016" s="153"/>
      <c r="AF2016" s="153"/>
      <c r="AG2016" s="153"/>
      <c r="AH2016" s="153"/>
      <c r="AI2016" s="153"/>
      <c r="AJ2016" s="153"/>
      <c r="AK2016" s="153"/>
      <c r="AL2016" s="153"/>
      <c r="AM2016" s="153"/>
      <c r="AN2016" s="153"/>
      <c r="AO2016" s="153"/>
      <c r="AP2016" s="153"/>
      <c r="AQ2016" s="153"/>
      <c r="AR2016" s="153">
        <v>360</v>
      </c>
      <c r="AS2016" s="153"/>
      <c r="AT2016" s="153"/>
      <c r="AU2016" s="153"/>
      <c r="AV2016" s="153"/>
      <c r="AW2016" s="153"/>
      <c r="AX2016" s="153"/>
      <c r="AY2016" s="153"/>
      <c r="AZ2016" s="153"/>
      <c r="BA2016" s="153"/>
      <c r="BB2016" s="153"/>
      <c r="BC2016" s="153"/>
      <c r="BD2016" s="153"/>
      <c r="BE2016" s="153"/>
      <c r="BF2016" s="153"/>
      <c r="BG2016" s="223">
        <f t="shared" si="790"/>
        <v>480</v>
      </c>
      <c r="BH2016" s="224">
        <f t="shared" si="803"/>
        <v>8</v>
      </c>
      <c r="BI2016" s="225">
        <f t="shared" si="792"/>
        <v>2</v>
      </c>
      <c r="BJ2016" s="225">
        <f t="shared" si="793"/>
        <v>25</v>
      </c>
      <c r="BK2016" s="226">
        <f t="shared" si="794"/>
        <v>60</v>
      </c>
      <c r="BL2016" s="226">
        <f t="shared" si="795"/>
        <v>92.7083333333333</v>
      </c>
      <c r="BM2016" s="226">
        <f t="shared" si="796"/>
        <v>13.90625</v>
      </c>
      <c r="BN2016" s="237">
        <f t="shared" si="797"/>
        <v>0</v>
      </c>
      <c r="BO2016" s="237">
        <f t="shared" si="798"/>
        <v>640</v>
      </c>
      <c r="BP2016" s="237">
        <f t="shared" si="799"/>
        <v>6</v>
      </c>
      <c r="BQ2016" s="238">
        <f t="shared" si="800"/>
        <v>480</v>
      </c>
    </row>
    <row r="2017" spans="1:69">
      <c r="A2017" s="170">
        <v>2071</v>
      </c>
      <c r="B2017" s="171">
        <v>46081</v>
      </c>
      <c r="C2017" s="153" t="s">
        <v>97</v>
      </c>
      <c r="D2017" s="130" t="str">
        <f t="shared" si="801"/>
        <v>IG</v>
      </c>
      <c r="E2017" s="172" t="s">
        <v>156</v>
      </c>
      <c r="F2017" s="172"/>
      <c r="G2017" s="173"/>
      <c r="H2017" s="173"/>
      <c r="I2017" s="173"/>
      <c r="J2017" s="105"/>
      <c r="K2017" s="197" t="e">
        <f>VLOOKUP(J2017,'[3]Item List (3)'!A$1:B$110000,2,FALSE)</f>
        <v>#N/A</v>
      </c>
      <c r="L2017" s="105"/>
      <c r="M2017" s="198" t="str">
        <f t="shared" si="802"/>
        <v>IR</v>
      </c>
      <c r="N2017" s="153"/>
      <c r="O2017" s="199" t="str">
        <f t="shared" si="788"/>
        <v/>
      </c>
      <c r="P2017" s="153"/>
      <c r="Q2017" s="153"/>
      <c r="R2017" s="153"/>
      <c r="S2017" s="153"/>
      <c r="T2017" s="153"/>
      <c r="U2017" s="209">
        <f t="shared" si="789"/>
        <v>0</v>
      </c>
      <c r="V2017" s="153"/>
      <c r="W2017" s="153"/>
      <c r="X2017" s="153"/>
      <c r="Y2017" s="153"/>
      <c r="Z2017" s="153"/>
      <c r="AA2017" s="153"/>
      <c r="AB2017" s="153"/>
      <c r="AC2017" s="153"/>
      <c r="AD2017" s="153"/>
      <c r="AE2017" s="153"/>
      <c r="AF2017" s="153"/>
      <c r="AG2017" s="153"/>
      <c r="AH2017" s="153"/>
      <c r="AI2017" s="153"/>
      <c r="AJ2017" s="153"/>
      <c r="AK2017" s="153"/>
      <c r="AL2017" s="153"/>
      <c r="AM2017" s="153"/>
      <c r="AN2017" s="153"/>
      <c r="AO2017" s="153"/>
      <c r="AP2017" s="153"/>
      <c r="AQ2017" s="153"/>
      <c r="AR2017" s="153">
        <v>480</v>
      </c>
      <c r="AS2017" s="153"/>
      <c r="AT2017" s="153"/>
      <c r="AU2017" s="153"/>
      <c r="AV2017" s="153"/>
      <c r="AW2017" s="153"/>
      <c r="AX2017" s="153"/>
      <c r="AY2017" s="153"/>
      <c r="AZ2017" s="153"/>
      <c r="BA2017" s="153"/>
      <c r="BB2017" s="153"/>
      <c r="BC2017" s="153"/>
      <c r="BD2017" s="153"/>
      <c r="BE2017" s="153"/>
      <c r="BF2017" s="153"/>
      <c r="BG2017" s="223">
        <f t="shared" si="790"/>
        <v>480</v>
      </c>
      <c r="BH2017" s="224">
        <f t="shared" si="803"/>
        <v>8</v>
      </c>
      <c r="BI2017" s="225">
        <f t="shared" si="792"/>
        <v>0</v>
      </c>
      <c r="BJ2017" s="225">
        <f t="shared" si="793"/>
        <v>0</v>
      </c>
      <c r="BK2017" s="226">
        <f t="shared" si="794"/>
        <v>0</v>
      </c>
      <c r="BL2017" s="226">
        <f t="shared" si="795"/>
        <v>0</v>
      </c>
      <c r="BM2017" s="226">
        <f t="shared" si="796"/>
        <v>0</v>
      </c>
      <c r="BN2017" s="237">
        <f t="shared" si="797"/>
        <v>0</v>
      </c>
      <c r="BO2017" s="237">
        <f t="shared" si="798"/>
        <v>0</v>
      </c>
      <c r="BP2017" s="237">
        <f t="shared" si="799"/>
        <v>8</v>
      </c>
      <c r="BQ2017" s="238">
        <f t="shared" si="800"/>
        <v>0</v>
      </c>
    </row>
    <row r="2018" spans="1:69">
      <c r="A2018" s="170">
        <v>2072</v>
      </c>
      <c r="B2018" s="171">
        <v>46081</v>
      </c>
      <c r="C2018" s="153" t="s">
        <v>99</v>
      </c>
      <c r="D2018" s="130" t="str">
        <f t="shared" si="801"/>
        <v>IG</v>
      </c>
      <c r="E2018" s="172" t="s">
        <v>156</v>
      </c>
      <c r="F2018" s="172"/>
      <c r="G2018" s="173"/>
      <c r="H2018" s="173"/>
      <c r="I2018" s="173"/>
      <c r="J2018" s="105"/>
      <c r="K2018" s="197" t="e">
        <f>VLOOKUP(J2018,'[3]Item List (3)'!A$1:B$110000,2,FALSE)</f>
        <v>#N/A</v>
      </c>
      <c r="L2018" s="105"/>
      <c r="M2018" s="198" t="str">
        <f t="shared" si="802"/>
        <v>IR</v>
      </c>
      <c r="N2018" s="153"/>
      <c r="O2018" s="199" t="str">
        <f t="shared" si="788"/>
        <v/>
      </c>
      <c r="P2018" s="153"/>
      <c r="Q2018" s="153"/>
      <c r="R2018" s="153"/>
      <c r="S2018" s="153"/>
      <c r="T2018" s="153"/>
      <c r="U2018" s="209">
        <f t="shared" si="789"/>
        <v>0</v>
      </c>
      <c r="V2018" s="153"/>
      <c r="W2018" s="153"/>
      <c r="X2018" s="153"/>
      <c r="Y2018" s="153"/>
      <c r="Z2018" s="153"/>
      <c r="AA2018" s="153"/>
      <c r="AB2018" s="153"/>
      <c r="AC2018" s="153"/>
      <c r="AD2018" s="153"/>
      <c r="AE2018" s="153"/>
      <c r="AF2018" s="153"/>
      <c r="AG2018" s="153"/>
      <c r="AH2018" s="153"/>
      <c r="AI2018" s="153"/>
      <c r="AJ2018" s="153"/>
      <c r="AK2018" s="153"/>
      <c r="AL2018" s="153"/>
      <c r="AM2018" s="153"/>
      <c r="AN2018" s="153"/>
      <c r="AO2018" s="153"/>
      <c r="AP2018" s="153"/>
      <c r="AQ2018" s="153"/>
      <c r="AR2018" s="153">
        <v>480</v>
      </c>
      <c r="AS2018" s="153"/>
      <c r="AT2018" s="153"/>
      <c r="AU2018" s="153"/>
      <c r="AV2018" s="153"/>
      <c r="AW2018" s="153"/>
      <c r="AX2018" s="153"/>
      <c r="AY2018" s="153"/>
      <c r="AZ2018" s="153"/>
      <c r="BA2018" s="153"/>
      <c r="BB2018" s="153"/>
      <c r="BC2018" s="153"/>
      <c r="BD2018" s="153"/>
      <c r="BE2018" s="153"/>
      <c r="BF2018" s="153"/>
      <c r="BG2018" s="223">
        <f t="shared" si="790"/>
        <v>480</v>
      </c>
      <c r="BH2018" s="224">
        <f t="shared" si="803"/>
        <v>8</v>
      </c>
      <c r="BI2018" s="225">
        <f t="shared" si="792"/>
        <v>0</v>
      </c>
      <c r="BJ2018" s="225">
        <f t="shared" si="793"/>
        <v>0</v>
      </c>
      <c r="BK2018" s="226">
        <f t="shared" si="794"/>
        <v>0</v>
      </c>
      <c r="BL2018" s="226">
        <f t="shared" si="795"/>
        <v>0</v>
      </c>
      <c r="BM2018" s="226">
        <f t="shared" si="796"/>
        <v>0</v>
      </c>
      <c r="BN2018" s="237">
        <f t="shared" si="797"/>
        <v>0</v>
      </c>
      <c r="BO2018" s="237">
        <f t="shared" si="798"/>
        <v>0</v>
      </c>
      <c r="BP2018" s="237">
        <f t="shared" si="799"/>
        <v>8</v>
      </c>
      <c r="BQ2018" s="238">
        <f t="shared" si="800"/>
        <v>0</v>
      </c>
    </row>
    <row r="2019" spans="1:69">
      <c r="A2019" s="170">
        <v>2073</v>
      </c>
      <c r="B2019" s="171">
        <v>46081</v>
      </c>
      <c r="C2019" s="153" t="s">
        <v>97</v>
      </c>
      <c r="D2019" s="130" t="str">
        <f t="shared" si="801"/>
        <v>IG</v>
      </c>
      <c r="E2019" s="172" t="s">
        <v>158</v>
      </c>
      <c r="F2019" s="172"/>
      <c r="G2019" s="173"/>
      <c r="H2019" s="173"/>
      <c r="I2019" s="173"/>
      <c r="J2019" s="105"/>
      <c r="K2019" s="197" t="e">
        <f>VLOOKUP(J2019,'[3]Item List (3)'!A$1:B$110000,2,FALSE)</f>
        <v>#N/A</v>
      </c>
      <c r="L2019" s="105"/>
      <c r="M2019" s="198" t="str">
        <f t="shared" si="802"/>
        <v>IR</v>
      </c>
      <c r="N2019" s="153"/>
      <c r="O2019" s="199" t="str">
        <f t="shared" si="788"/>
        <v/>
      </c>
      <c r="P2019" s="153"/>
      <c r="Q2019" s="153"/>
      <c r="R2019" s="153"/>
      <c r="S2019" s="153"/>
      <c r="T2019" s="153"/>
      <c r="U2019" s="209">
        <f t="shared" si="789"/>
        <v>0</v>
      </c>
      <c r="V2019" s="153"/>
      <c r="W2019" s="153"/>
      <c r="X2019" s="153"/>
      <c r="Y2019" s="153"/>
      <c r="Z2019" s="153"/>
      <c r="AA2019" s="153"/>
      <c r="AB2019" s="153"/>
      <c r="AC2019" s="153"/>
      <c r="AD2019" s="153"/>
      <c r="AE2019" s="153"/>
      <c r="AF2019" s="153"/>
      <c r="AG2019" s="153"/>
      <c r="AH2019" s="153"/>
      <c r="AI2019" s="153"/>
      <c r="AJ2019" s="153"/>
      <c r="AK2019" s="153"/>
      <c r="AL2019" s="153"/>
      <c r="AM2019" s="153"/>
      <c r="AN2019" s="153"/>
      <c r="AO2019" s="153"/>
      <c r="AP2019" s="153"/>
      <c r="AQ2019" s="153"/>
      <c r="AR2019" s="153">
        <v>480</v>
      </c>
      <c r="AS2019" s="153"/>
      <c r="AT2019" s="153"/>
      <c r="AU2019" s="153"/>
      <c r="AV2019" s="153"/>
      <c r="AW2019" s="153"/>
      <c r="AX2019" s="153"/>
      <c r="AY2019" s="153"/>
      <c r="AZ2019" s="153"/>
      <c r="BA2019" s="153"/>
      <c r="BB2019" s="153"/>
      <c r="BC2019" s="153"/>
      <c r="BD2019" s="153"/>
      <c r="BE2019" s="153"/>
      <c r="BF2019" s="153"/>
      <c r="BG2019" s="223">
        <f t="shared" si="790"/>
        <v>480</v>
      </c>
      <c r="BH2019" s="224">
        <f t="shared" si="803"/>
        <v>8</v>
      </c>
      <c r="BI2019" s="225">
        <f t="shared" ref="BI2019:BI2050" si="804">IFERROR(BH2019-SUM(W2019:BF2019)/60,0)</f>
        <v>0</v>
      </c>
      <c r="BJ2019" s="225">
        <f t="shared" ref="BJ2019:BJ2050" si="805">IFERROR(BI2019/BH2019*100,0)</f>
        <v>0</v>
      </c>
      <c r="BK2019" s="226">
        <f t="shared" ref="BK2019:BK2050" si="806">IFERROR(((U2019*N2019)/(BI2019*3600)*100),0)</f>
        <v>0</v>
      </c>
      <c r="BL2019" s="226">
        <f t="shared" ref="BL2019:BL2050" si="807">IFERROR(((U2019-(R2019+S2019+T2019))/U2019*100),0)</f>
        <v>0</v>
      </c>
      <c r="BM2019" s="226">
        <f t="shared" ref="BM2019:BM2050" si="808">IFERROR((((BJ2019*BK2019*BL2019)/1000000)*100),0)</f>
        <v>0</v>
      </c>
      <c r="BN2019" s="237">
        <f t="shared" si="797"/>
        <v>0</v>
      </c>
      <c r="BO2019" s="237">
        <f t="shared" si="798"/>
        <v>0</v>
      </c>
      <c r="BP2019" s="237">
        <f t="shared" si="799"/>
        <v>8</v>
      </c>
      <c r="BQ2019" s="238">
        <f t="shared" si="800"/>
        <v>0</v>
      </c>
    </row>
    <row r="2020" spans="1:69">
      <c r="A2020" s="170">
        <v>2074</v>
      </c>
      <c r="B2020" s="171">
        <v>46081</v>
      </c>
      <c r="C2020" s="153" t="s">
        <v>99</v>
      </c>
      <c r="D2020" s="130" t="str">
        <f t="shared" si="801"/>
        <v>IG</v>
      </c>
      <c r="E2020" s="172" t="s">
        <v>158</v>
      </c>
      <c r="F2020" s="172"/>
      <c r="G2020" s="173"/>
      <c r="H2020" s="173"/>
      <c r="I2020" s="173"/>
      <c r="J2020" s="105"/>
      <c r="K2020" s="197" t="e">
        <f>VLOOKUP(J2020,'[3]Item List (3)'!A$1:B$110000,2,FALSE)</f>
        <v>#N/A</v>
      </c>
      <c r="L2020" s="105"/>
      <c r="M2020" s="198" t="str">
        <f t="shared" si="802"/>
        <v>IR</v>
      </c>
      <c r="N2020" s="153"/>
      <c r="O2020" s="199" t="str">
        <f t="shared" si="788"/>
        <v/>
      </c>
      <c r="P2020" s="153"/>
      <c r="Q2020" s="153"/>
      <c r="R2020" s="153"/>
      <c r="S2020" s="153"/>
      <c r="T2020" s="153"/>
      <c r="U2020" s="209">
        <f t="shared" si="789"/>
        <v>0</v>
      </c>
      <c r="V2020" s="153"/>
      <c r="W2020" s="153"/>
      <c r="X2020" s="153"/>
      <c r="Y2020" s="153"/>
      <c r="Z2020" s="153"/>
      <c r="AA2020" s="153"/>
      <c r="AB2020" s="153"/>
      <c r="AC2020" s="153"/>
      <c r="AD2020" s="153"/>
      <c r="AE2020" s="153"/>
      <c r="AF2020" s="153"/>
      <c r="AG2020" s="153"/>
      <c r="AH2020" s="153"/>
      <c r="AI2020" s="153"/>
      <c r="AJ2020" s="153"/>
      <c r="AK2020" s="153"/>
      <c r="AL2020" s="153"/>
      <c r="AM2020" s="153"/>
      <c r="AN2020" s="153"/>
      <c r="AO2020" s="153"/>
      <c r="AP2020" s="153"/>
      <c r="AQ2020" s="153"/>
      <c r="AR2020" s="153">
        <v>480</v>
      </c>
      <c r="AS2020" s="153"/>
      <c r="AT2020" s="153"/>
      <c r="AU2020" s="153"/>
      <c r="AV2020" s="153"/>
      <c r="AW2020" s="153"/>
      <c r="AX2020" s="153"/>
      <c r="AY2020" s="153"/>
      <c r="AZ2020" s="153"/>
      <c r="BA2020" s="153"/>
      <c r="BB2020" s="153"/>
      <c r="BC2020" s="153"/>
      <c r="BD2020" s="153"/>
      <c r="BE2020" s="153"/>
      <c r="BF2020" s="153"/>
      <c r="BG2020" s="223">
        <f t="shared" si="790"/>
        <v>480</v>
      </c>
      <c r="BH2020" s="224">
        <f t="shared" si="803"/>
        <v>8</v>
      </c>
      <c r="BI2020" s="225">
        <f t="shared" si="804"/>
        <v>0</v>
      </c>
      <c r="BJ2020" s="225">
        <f t="shared" si="805"/>
        <v>0</v>
      </c>
      <c r="BK2020" s="226">
        <f t="shared" si="806"/>
        <v>0</v>
      </c>
      <c r="BL2020" s="226">
        <f t="shared" si="807"/>
        <v>0</v>
      </c>
      <c r="BM2020" s="226">
        <f t="shared" si="808"/>
        <v>0</v>
      </c>
      <c r="BN2020" s="237">
        <f t="shared" si="797"/>
        <v>0</v>
      </c>
      <c r="BO2020" s="237">
        <f t="shared" si="798"/>
        <v>0</v>
      </c>
      <c r="BP2020" s="237">
        <f t="shared" si="799"/>
        <v>8</v>
      </c>
      <c r="BQ2020" s="238">
        <f t="shared" si="800"/>
        <v>0</v>
      </c>
    </row>
    <row r="2021" spans="1:69">
      <c r="A2021" s="170">
        <v>2075</v>
      </c>
      <c r="B2021" s="171">
        <v>46081</v>
      </c>
      <c r="C2021" s="153" t="s">
        <v>97</v>
      </c>
      <c r="D2021" s="130" t="str">
        <f t="shared" si="801"/>
        <v>HO</v>
      </c>
      <c r="E2021" s="172" t="s">
        <v>159</v>
      </c>
      <c r="F2021" s="172" t="s">
        <v>160</v>
      </c>
      <c r="G2021" s="173" t="s">
        <v>157</v>
      </c>
      <c r="H2021" s="173" t="s">
        <v>176</v>
      </c>
      <c r="I2021" s="173"/>
      <c r="J2021" s="105">
        <v>100261</v>
      </c>
      <c r="K2021" s="197" t="str">
        <f>VLOOKUP(J2021,'[3]Item List (3)'!A$1:B$110000,2,FALSE)</f>
        <v>IR. 211 YY4</v>
      </c>
      <c r="L2021" s="105">
        <v>260210004</v>
      </c>
      <c r="M2021" s="198" t="str">
        <f t="shared" si="802"/>
        <v>IR</v>
      </c>
      <c r="N2021" s="153">
        <v>50</v>
      </c>
      <c r="O2021" s="199">
        <f t="shared" si="788"/>
        <v>72</v>
      </c>
      <c r="P2021" s="153">
        <v>1</v>
      </c>
      <c r="Q2021" s="153">
        <v>468</v>
      </c>
      <c r="R2021" s="153"/>
      <c r="S2021" s="153"/>
      <c r="T2021" s="153"/>
      <c r="U2021" s="209">
        <f t="shared" si="789"/>
        <v>468</v>
      </c>
      <c r="V2021" s="153">
        <v>420</v>
      </c>
      <c r="W2021" s="153"/>
      <c r="X2021" s="153"/>
      <c r="Y2021" s="153"/>
      <c r="Z2021" s="153"/>
      <c r="AA2021" s="153"/>
      <c r="AB2021" s="153"/>
      <c r="AC2021" s="153"/>
      <c r="AD2021" s="153"/>
      <c r="AE2021" s="153"/>
      <c r="AF2021" s="153"/>
      <c r="AG2021" s="153"/>
      <c r="AH2021" s="153"/>
      <c r="AI2021" s="153"/>
      <c r="AJ2021" s="153"/>
      <c r="AK2021" s="153"/>
      <c r="AL2021" s="153"/>
      <c r="AM2021" s="153"/>
      <c r="AN2021" s="153"/>
      <c r="AO2021" s="153"/>
      <c r="AP2021" s="153">
        <v>45</v>
      </c>
      <c r="AQ2021" s="153"/>
      <c r="AR2021" s="153"/>
      <c r="AS2021" s="153"/>
      <c r="AT2021" s="153"/>
      <c r="AU2021" s="153"/>
      <c r="AV2021" s="153"/>
      <c r="AW2021" s="153"/>
      <c r="AX2021" s="153"/>
      <c r="AY2021" s="153"/>
      <c r="AZ2021" s="153">
        <v>15</v>
      </c>
      <c r="BA2021" s="153"/>
      <c r="BB2021" s="153"/>
      <c r="BC2021" s="153"/>
      <c r="BD2021" s="153"/>
      <c r="BE2021" s="153"/>
      <c r="BF2021" s="153"/>
      <c r="BG2021" s="223">
        <f t="shared" si="790"/>
        <v>480</v>
      </c>
      <c r="BH2021" s="224">
        <f t="shared" si="803"/>
        <v>8</v>
      </c>
      <c r="BI2021" s="225">
        <f t="shared" si="804"/>
        <v>7</v>
      </c>
      <c r="BJ2021" s="225">
        <f t="shared" si="805"/>
        <v>87.5</v>
      </c>
      <c r="BK2021" s="226">
        <f t="shared" si="806"/>
        <v>92.8571428571429</v>
      </c>
      <c r="BL2021" s="226">
        <f t="shared" si="807"/>
        <v>100</v>
      </c>
      <c r="BM2021" s="226">
        <f t="shared" si="808"/>
        <v>81.25</v>
      </c>
      <c r="BN2021" s="237">
        <f t="shared" si="797"/>
        <v>0.75</v>
      </c>
      <c r="BO2021" s="237">
        <f t="shared" si="798"/>
        <v>522</v>
      </c>
      <c r="BP2021" s="237">
        <f t="shared" si="799"/>
        <v>0.25</v>
      </c>
      <c r="BQ2021" s="238">
        <f t="shared" si="800"/>
        <v>18</v>
      </c>
    </row>
    <row r="2022" spans="1:69">
      <c r="A2022" s="170">
        <v>2076</v>
      </c>
      <c r="B2022" s="171">
        <v>46081</v>
      </c>
      <c r="C2022" s="153" t="s">
        <v>99</v>
      </c>
      <c r="D2022" s="130" t="str">
        <f t="shared" si="801"/>
        <v>HO</v>
      </c>
      <c r="E2022" s="172" t="s">
        <v>159</v>
      </c>
      <c r="F2022" s="172" t="s">
        <v>160</v>
      </c>
      <c r="G2022" s="173" t="s">
        <v>188</v>
      </c>
      <c r="H2022" s="173" t="s">
        <v>105</v>
      </c>
      <c r="I2022" s="173"/>
      <c r="J2022" s="105">
        <v>100261</v>
      </c>
      <c r="K2022" s="197" t="str">
        <f>VLOOKUP(J2022,'[3]Item List (3)'!A$1:B$110000,2,FALSE)</f>
        <v>IR. 211 YY4</v>
      </c>
      <c r="L2022" s="105">
        <v>260210004</v>
      </c>
      <c r="M2022" s="198" t="str">
        <f t="shared" si="802"/>
        <v>IR</v>
      </c>
      <c r="N2022" s="153">
        <v>50</v>
      </c>
      <c r="O2022" s="199">
        <f t="shared" si="788"/>
        <v>72</v>
      </c>
      <c r="P2022" s="153">
        <v>1</v>
      </c>
      <c r="Q2022" s="153">
        <v>419</v>
      </c>
      <c r="R2022" s="153"/>
      <c r="S2022" s="153"/>
      <c r="T2022" s="153"/>
      <c r="U2022" s="209">
        <f t="shared" si="789"/>
        <v>419</v>
      </c>
      <c r="V2022" s="153">
        <v>375</v>
      </c>
      <c r="W2022" s="153"/>
      <c r="X2022" s="153">
        <v>90</v>
      </c>
      <c r="Y2022" s="153"/>
      <c r="Z2022" s="153"/>
      <c r="AA2022" s="153"/>
      <c r="AB2022" s="153"/>
      <c r="AC2022" s="153"/>
      <c r="AD2022" s="153"/>
      <c r="AE2022" s="153"/>
      <c r="AF2022" s="153"/>
      <c r="AG2022" s="153"/>
      <c r="AH2022" s="153"/>
      <c r="AI2022" s="153"/>
      <c r="AJ2022" s="153"/>
      <c r="AK2022" s="153"/>
      <c r="AL2022" s="153"/>
      <c r="AM2022" s="153"/>
      <c r="AN2022" s="153"/>
      <c r="AO2022" s="153"/>
      <c r="AP2022" s="153">
        <v>15</v>
      </c>
      <c r="AQ2022" s="153"/>
      <c r="AR2022" s="153"/>
      <c r="AS2022" s="153"/>
      <c r="AT2022" s="153"/>
      <c r="AU2022" s="153"/>
      <c r="AV2022" s="153"/>
      <c r="AW2022" s="153"/>
      <c r="AX2022" s="153"/>
      <c r="AY2022" s="153"/>
      <c r="AZ2022" s="153"/>
      <c r="BA2022" s="153"/>
      <c r="BB2022" s="153"/>
      <c r="BC2022" s="153"/>
      <c r="BD2022" s="153"/>
      <c r="BE2022" s="153"/>
      <c r="BF2022" s="153"/>
      <c r="BG2022" s="223">
        <f t="shared" si="790"/>
        <v>480</v>
      </c>
      <c r="BH2022" s="224">
        <f t="shared" si="803"/>
        <v>8</v>
      </c>
      <c r="BI2022" s="225">
        <f t="shared" si="804"/>
        <v>6.25</v>
      </c>
      <c r="BJ2022" s="225">
        <f t="shared" si="805"/>
        <v>78.125</v>
      </c>
      <c r="BK2022" s="226">
        <f t="shared" si="806"/>
        <v>93.1111111111111</v>
      </c>
      <c r="BL2022" s="226">
        <f t="shared" si="807"/>
        <v>100</v>
      </c>
      <c r="BM2022" s="226">
        <f t="shared" si="808"/>
        <v>72.7430555555556</v>
      </c>
      <c r="BN2022" s="237">
        <f t="shared" si="797"/>
        <v>0.25</v>
      </c>
      <c r="BO2022" s="237">
        <f t="shared" si="798"/>
        <v>558</v>
      </c>
      <c r="BP2022" s="237">
        <f t="shared" si="799"/>
        <v>1.5</v>
      </c>
      <c r="BQ2022" s="238">
        <f t="shared" si="800"/>
        <v>108</v>
      </c>
    </row>
    <row r="2023" spans="1:69">
      <c r="A2023" s="170">
        <v>2077</v>
      </c>
      <c r="B2023" s="171">
        <v>46081</v>
      </c>
      <c r="C2023" s="153" t="s">
        <v>97</v>
      </c>
      <c r="D2023" s="130" t="str">
        <f t="shared" si="801"/>
        <v>HO</v>
      </c>
      <c r="E2023" s="172" t="s">
        <v>170</v>
      </c>
      <c r="F2023" s="172" t="s">
        <v>160</v>
      </c>
      <c r="G2023" s="173" t="s">
        <v>186</v>
      </c>
      <c r="H2023" s="173" t="s">
        <v>173</v>
      </c>
      <c r="I2023" s="173"/>
      <c r="J2023" s="105">
        <v>104249</v>
      </c>
      <c r="K2023" s="197" t="str">
        <f>VLOOKUP(J2023,'[3]Item List (3)'!A$1:B$110000,2,FALSE)</f>
        <v>IW. BDA-4003</v>
      </c>
      <c r="L2023" s="105">
        <v>260120002</v>
      </c>
      <c r="M2023" s="198" t="str">
        <f t="shared" si="802"/>
        <v>IR</v>
      </c>
      <c r="N2023" s="153">
        <v>15</v>
      </c>
      <c r="O2023" s="199">
        <f t="shared" si="788"/>
        <v>240</v>
      </c>
      <c r="P2023" s="153">
        <v>1</v>
      </c>
      <c r="Q2023" s="153">
        <v>957</v>
      </c>
      <c r="R2023" s="153"/>
      <c r="S2023" s="153"/>
      <c r="T2023" s="153"/>
      <c r="U2023" s="209">
        <f t="shared" si="789"/>
        <v>957</v>
      </c>
      <c r="V2023" s="153">
        <v>265</v>
      </c>
      <c r="W2023" s="153"/>
      <c r="X2023" s="153"/>
      <c r="Y2023" s="153"/>
      <c r="Z2023" s="153"/>
      <c r="AA2023" s="153"/>
      <c r="AB2023" s="153"/>
      <c r="AC2023" s="153"/>
      <c r="AD2023" s="153"/>
      <c r="AE2023" s="153"/>
      <c r="AF2023" s="153"/>
      <c r="AG2023" s="153"/>
      <c r="AH2023" s="153"/>
      <c r="AI2023" s="153"/>
      <c r="AJ2023" s="153"/>
      <c r="AK2023" s="153"/>
      <c r="AL2023" s="153"/>
      <c r="AM2023" s="153"/>
      <c r="AN2023" s="153"/>
      <c r="AO2023" s="153"/>
      <c r="AP2023" s="153">
        <v>10</v>
      </c>
      <c r="AQ2023" s="153"/>
      <c r="AR2023" s="153">
        <v>205</v>
      </c>
      <c r="AS2023" s="153"/>
      <c r="AT2023" s="153"/>
      <c r="AU2023" s="153"/>
      <c r="AV2023" s="153"/>
      <c r="AW2023" s="153"/>
      <c r="AX2023" s="153"/>
      <c r="AY2023" s="153"/>
      <c r="AZ2023" s="153"/>
      <c r="BA2023" s="153"/>
      <c r="BB2023" s="153"/>
      <c r="BC2023" s="153"/>
      <c r="BD2023" s="153"/>
      <c r="BE2023" s="153"/>
      <c r="BF2023" s="153"/>
      <c r="BG2023" s="223">
        <f t="shared" si="790"/>
        <v>480</v>
      </c>
      <c r="BH2023" s="224">
        <f t="shared" si="803"/>
        <v>8</v>
      </c>
      <c r="BI2023" s="225">
        <f t="shared" si="804"/>
        <v>4.41666666666667</v>
      </c>
      <c r="BJ2023" s="225">
        <f t="shared" si="805"/>
        <v>55.2083333333333</v>
      </c>
      <c r="BK2023" s="226">
        <f t="shared" si="806"/>
        <v>90.2830188679245</v>
      </c>
      <c r="BL2023" s="226">
        <f t="shared" si="807"/>
        <v>100</v>
      </c>
      <c r="BM2023" s="226">
        <f t="shared" si="808"/>
        <v>49.84375</v>
      </c>
      <c r="BN2023" s="237">
        <f t="shared" si="797"/>
        <v>0.166666666666667</v>
      </c>
      <c r="BO2023" s="237">
        <f t="shared" si="798"/>
        <v>1880</v>
      </c>
      <c r="BP2023" s="237">
        <f t="shared" si="799"/>
        <v>3.41666666666667</v>
      </c>
      <c r="BQ2023" s="238">
        <f t="shared" si="800"/>
        <v>820</v>
      </c>
    </row>
    <row r="2024" spans="1:69">
      <c r="A2024" s="170">
        <v>2078</v>
      </c>
      <c r="B2024" s="171">
        <v>46081</v>
      </c>
      <c r="C2024" s="153" t="s">
        <v>99</v>
      </c>
      <c r="D2024" s="130" t="str">
        <f t="shared" si="801"/>
        <v>HO</v>
      </c>
      <c r="E2024" s="172" t="s">
        <v>170</v>
      </c>
      <c r="F2024" s="172" t="s">
        <v>160</v>
      </c>
      <c r="G2024" s="173" t="s">
        <v>168</v>
      </c>
      <c r="H2024" s="173" t="s">
        <v>164</v>
      </c>
      <c r="I2024" s="173"/>
      <c r="J2024" s="105">
        <v>104249</v>
      </c>
      <c r="K2024" s="197" t="str">
        <f>VLOOKUP(J2024,'[3]Item List (3)'!A$1:B$110000,2,FALSE)</f>
        <v>IW. BDA-4003</v>
      </c>
      <c r="L2024" s="105">
        <v>260120002</v>
      </c>
      <c r="M2024" s="198" t="str">
        <f t="shared" si="802"/>
        <v>IR</v>
      </c>
      <c r="N2024" s="153">
        <v>20</v>
      </c>
      <c r="O2024" s="199">
        <f t="shared" si="788"/>
        <v>180</v>
      </c>
      <c r="P2024" s="153">
        <v>1</v>
      </c>
      <c r="Q2024" s="153">
        <v>311</v>
      </c>
      <c r="R2024" s="153"/>
      <c r="S2024" s="153"/>
      <c r="T2024" s="153"/>
      <c r="U2024" s="209">
        <f t="shared" si="789"/>
        <v>311</v>
      </c>
      <c r="V2024" s="153">
        <v>60</v>
      </c>
      <c r="W2024" s="153"/>
      <c r="X2024" s="153"/>
      <c r="Y2024" s="153"/>
      <c r="Z2024" s="153"/>
      <c r="AA2024" s="153"/>
      <c r="AB2024" s="153"/>
      <c r="AC2024" s="153"/>
      <c r="AD2024" s="153"/>
      <c r="AE2024" s="153"/>
      <c r="AF2024" s="153"/>
      <c r="AG2024" s="153"/>
      <c r="AH2024" s="153"/>
      <c r="AI2024" s="153"/>
      <c r="AJ2024" s="153"/>
      <c r="AK2024" s="153"/>
      <c r="AL2024" s="153"/>
      <c r="AM2024" s="153"/>
      <c r="AN2024" s="153"/>
      <c r="AO2024" s="153"/>
      <c r="AP2024" s="153"/>
      <c r="AQ2024" s="153"/>
      <c r="AR2024" s="153"/>
      <c r="AS2024" s="153"/>
      <c r="AT2024" s="153"/>
      <c r="AU2024" s="153"/>
      <c r="AV2024" s="153"/>
      <c r="AW2024" s="153"/>
      <c r="AX2024" s="153"/>
      <c r="AY2024" s="153"/>
      <c r="AZ2024" s="153"/>
      <c r="BA2024" s="153"/>
      <c r="BB2024" s="153"/>
      <c r="BC2024" s="153"/>
      <c r="BD2024" s="153"/>
      <c r="BE2024" s="153"/>
      <c r="BF2024" s="153"/>
      <c r="BG2024" s="223">
        <f t="shared" si="790"/>
        <v>60</v>
      </c>
      <c r="BH2024" s="224">
        <f t="shared" si="803"/>
        <v>1</v>
      </c>
      <c r="BI2024" s="225">
        <f t="shared" si="804"/>
        <v>1</v>
      </c>
      <c r="BJ2024" s="225">
        <f t="shared" si="805"/>
        <v>100</v>
      </c>
      <c r="BK2024" s="226">
        <f t="shared" si="806"/>
        <v>172.777777777778</v>
      </c>
      <c r="BL2024" s="226">
        <f t="shared" si="807"/>
        <v>100</v>
      </c>
      <c r="BM2024" s="226">
        <f t="shared" si="808"/>
        <v>172.777777777778</v>
      </c>
      <c r="BN2024" s="237">
        <f t="shared" si="797"/>
        <v>0</v>
      </c>
      <c r="BO2024" s="237">
        <f t="shared" si="798"/>
        <v>180</v>
      </c>
      <c r="BP2024" s="237">
        <f t="shared" si="799"/>
        <v>0</v>
      </c>
      <c r="BQ2024" s="238">
        <f t="shared" si="800"/>
        <v>0</v>
      </c>
    </row>
    <row r="2025" spans="1:69">
      <c r="A2025" s="170">
        <v>2079</v>
      </c>
      <c r="B2025" s="171">
        <v>46081</v>
      </c>
      <c r="C2025" s="153" t="s">
        <v>99</v>
      </c>
      <c r="D2025" s="130" t="str">
        <f t="shared" si="801"/>
        <v>HO</v>
      </c>
      <c r="E2025" s="172" t="s">
        <v>170</v>
      </c>
      <c r="F2025" s="172" t="s">
        <v>160</v>
      </c>
      <c r="G2025" s="173" t="s">
        <v>168</v>
      </c>
      <c r="H2025" s="173" t="s">
        <v>173</v>
      </c>
      <c r="I2025" s="173"/>
      <c r="J2025" s="105">
        <v>101048</v>
      </c>
      <c r="K2025" s="197" t="str">
        <f>VLOOKUP(J2025,'[3]Item List (3)'!A$1:B$110000,2,FALSE)</f>
        <v>IR.3203 2RS</v>
      </c>
      <c r="L2025" s="105">
        <v>260120005</v>
      </c>
      <c r="M2025" s="198" t="str">
        <f t="shared" si="802"/>
        <v>IR</v>
      </c>
      <c r="N2025" s="153">
        <v>20</v>
      </c>
      <c r="O2025" s="199">
        <f t="shared" si="788"/>
        <v>180</v>
      </c>
      <c r="P2025" s="153">
        <v>1</v>
      </c>
      <c r="Q2025" s="153">
        <v>164</v>
      </c>
      <c r="R2025" s="153"/>
      <c r="S2025" s="153"/>
      <c r="T2025" s="153"/>
      <c r="U2025" s="209">
        <f t="shared" si="789"/>
        <v>164</v>
      </c>
      <c r="V2025" s="153">
        <v>285</v>
      </c>
      <c r="W2025" s="153">
        <v>120</v>
      </c>
      <c r="X2025" s="153">
        <v>55</v>
      </c>
      <c r="Y2025" s="153"/>
      <c r="Z2025" s="153"/>
      <c r="AA2025" s="153"/>
      <c r="AB2025" s="153"/>
      <c r="AC2025" s="153"/>
      <c r="AD2025" s="153"/>
      <c r="AE2025" s="153"/>
      <c r="AF2025" s="153"/>
      <c r="AG2025" s="153"/>
      <c r="AH2025" s="153"/>
      <c r="AI2025" s="153"/>
      <c r="AJ2025" s="153"/>
      <c r="AK2025" s="153"/>
      <c r="AL2025" s="153"/>
      <c r="AM2025" s="153"/>
      <c r="AN2025" s="153"/>
      <c r="AO2025" s="153"/>
      <c r="AP2025" s="153">
        <v>20</v>
      </c>
      <c r="AQ2025" s="153"/>
      <c r="AR2025" s="153"/>
      <c r="AS2025" s="153"/>
      <c r="AT2025" s="153"/>
      <c r="AU2025" s="153"/>
      <c r="AV2025" s="153"/>
      <c r="AW2025" s="153"/>
      <c r="AX2025" s="153"/>
      <c r="AY2025" s="153"/>
      <c r="AZ2025" s="153"/>
      <c r="BA2025" s="153"/>
      <c r="BB2025" s="153"/>
      <c r="BC2025" s="153"/>
      <c r="BD2025" s="153"/>
      <c r="BE2025" s="153"/>
      <c r="BF2025" s="153"/>
      <c r="BG2025" s="223">
        <f t="shared" si="790"/>
        <v>480</v>
      </c>
      <c r="BH2025" s="224">
        <f t="shared" si="803"/>
        <v>8</v>
      </c>
      <c r="BI2025" s="225">
        <f t="shared" si="804"/>
        <v>4.75</v>
      </c>
      <c r="BJ2025" s="225">
        <f t="shared" si="805"/>
        <v>59.375</v>
      </c>
      <c r="BK2025" s="226">
        <f t="shared" si="806"/>
        <v>19.1812865497076</v>
      </c>
      <c r="BL2025" s="226">
        <f t="shared" si="807"/>
        <v>100</v>
      </c>
      <c r="BM2025" s="226">
        <f t="shared" si="808"/>
        <v>11.3888888888889</v>
      </c>
      <c r="BN2025" s="237">
        <f t="shared" si="797"/>
        <v>2.33333333333333</v>
      </c>
      <c r="BO2025" s="237">
        <f t="shared" si="798"/>
        <v>1020</v>
      </c>
      <c r="BP2025" s="237">
        <f t="shared" si="799"/>
        <v>0.916666666666667</v>
      </c>
      <c r="BQ2025" s="238">
        <f t="shared" si="800"/>
        <v>165</v>
      </c>
    </row>
    <row r="2026" spans="1:69">
      <c r="A2026" s="170">
        <v>2080</v>
      </c>
      <c r="B2026" s="171">
        <v>46081</v>
      </c>
      <c r="C2026" s="153" t="s">
        <v>97</v>
      </c>
      <c r="D2026" s="130" t="str">
        <f t="shared" si="801"/>
        <v>HO</v>
      </c>
      <c r="E2026" s="172" t="s">
        <v>172</v>
      </c>
      <c r="F2026" s="172" t="s">
        <v>160</v>
      </c>
      <c r="G2026" s="173" t="s">
        <v>186</v>
      </c>
      <c r="H2026" s="173" t="s">
        <v>173</v>
      </c>
      <c r="I2026" s="173"/>
      <c r="J2026" s="105">
        <v>208299</v>
      </c>
      <c r="K2026" s="197" t="str">
        <f>VLOOKUP(J2026,'[3]Item List (3)'!A$1:B$110000,2,FALSE)</f>
        <v>OR.9916 </v>
      </c>
      <c r="L2026" s="105">
        <v>260106007</v>
      </c>
      <c r="M2026" s="198" t="str">
        <f t="shared" si="802"/>
        <v>OR</v>
      </c>
      <c r="N2026" s="153">
        <v>15</v>
      </c>
      <c r="O2026" s="199">
        <f t="shared" si="788"/>
        <v>240</v>
      </c>
      <c r="P2026" s="153">
        <v>1</v>
      </c>
      <c r="Q2026" s="153">
        <v>580</v>
      </c>
      <c r="R2026" s="153"/>
      <c r="S2026" s="153"/>
      <c r="T2026" s="153"/>
      <c r="U2026" s="209">
        <f t="shared" si="789"/>
        <v>580</v>
      </c>
      <c r="V2026" s="153">
        <v>255</v>
      </c>
      <c r="W2026" s="153"/>
      <c r="X2026" s="153"/>
      <c r="Y2026" s="153"/>
      <c r="Z2026" s="153"/>
      <c r="AA2026" s="153"/>
      <c r="AB2026" s="153"/>
      <c r="AC2026" s="153"/>
      <c r="AD2026" s="153"/>
      <c r="AE2026" s="153"/>
      <c r="AF2026" s="153"/>
      <c r="AG2026" s="153"/>
      <c r="AH2026" s="153"/>
      <c r="AI2026" s="153"/>
      <c r="AJ2026" s="153"/>
      <c r="AK2026" s="153"/>
      <c r="AL2026" s="153"/>
      <c r="AM2026" s="153"/>
      <c r="AN2026" s="153"/>
      <c r="AO2026" s="153"/>
      <c r="AP2026" s="153">
        <v>10</v>
      </c>
      <c r="AQ2026" s="153"/>
      <c r="AR2026" s="153">
        <v>300</v>
      </c>
      <c r="AS2026" s="153"/>
      <c r="AT2026" s="153"/>
      <c r="AU2026" s="153"/>
      <c r="AV2026" s="153"/>
      <c r="AW2026" s="153"/>
      <c r="AX2026" s="153"/>
      <c r="AY2026" s="153"/>
      <c r="AZ2026" s="153">
        <v>15</v>
      </c>
      <c r="BA2026" s="153"/>
      <c r="BB2026" s="153"/>
      <c r="BC2026" s="153"/>
      <c r="BD2026" s="153"/>
      <c r="BE2026" s="153"/>
      <c r="BF2026" s="153"/>
      <c r="BG2026" s="223">
        <f t="shared" si="790"/>
        <v>580</v>
      </c>
      <c r="BH2026" s="224">
        <f t="shared" si="803"/>
        <v>9.66666666666667</v>
      </c>
      <c r="BI2026" s="225">
        <f t="shared" si="804"/>
        <v>4.25</v>
      </c>
      <c r="BJ2026" s="225">
        <f t="shared" si="805"/>
        <v>43.9655172413793</v>
      </c>
      <c r="BK2026" s="226">
        <f t="shared" si="806"/>
        <v>56.8627450980392</v>
      </c>
      <c r="BL2026" s="226">
        <f t="shared" si="807"/>
        <v>100</v>
      </c>
      <c r="BM2026" s="226">
        <f t="shared" si="808"/>
        <v>25</v>
      </c>
      <c r="BN2026" s="237">
        <f t="shared" si="797"/>
        <v>0.166666666666667</v>
      </c>
      <c r="BO2026" s="237">
        <f t="shared" si="798"/>
        <v>2280</v>
      </c>
      <c r="BP2026" s="237">
        <f t="shared" si="799"/>
        <v>5.25</v>
      </c>
      <c r="BQ2026" s="238">
        <f t="shared" si="800"/>
        <v>1260</v>
      </c>
    </row>
    <row r="2027" spans="1:69">
      <c r="A2027" s="170">
        <v>2081</v>
      </c>
      <c r="B2027" s="171">
        <v>46081</v>
      </c>
      <c r="C2027" s="153" t="s">
        <v>99</v>
      </c>
      <c r="D2027" s="130" t="str">
        <f t="shared" si="801"/>
        <v>HO</v>
      </c>
      <c r="E2027" s="172" t="s">
        <v>172</v>
      </c>
      <c r="F2027" s="172" t="s">
        <v>160</v>
      </c>
      <c r="G2027" s="173" t="s">
        <v>168</v>
      </c>
      <c r="H2027" s="173" t="s">
        <v>164</v>
      </c>
      <c r="I2027" s="173" t="s">
        <v>105</v>
      </c>
      <c r="J2027" s="105">
        <v>208299</v>
      </c>
      <c r="K2027" s="197" t="str">
        <f>VLOOKUP(J2027,'[3]Item List (3)'!A$1:B$110000,2,FALSE)</f>
        <v>OR.9916 </v>
      </c>
      <c r="L2027" s="105">
        <v>260106007</v>
      </c>
      <c r="M2027" s="198" t="str">
        <f t="shared" si="802"/>
        <v>OR</v>
      </c>
      <c r="N2027" s="153">
        <v>15</v>
      </c>
      <c r="O2027" s="199">
        <f t="shared" si="788"/>
        <v>240</v>
      </c>
      <c r="P2027" s="153">
        <v>1</v>
      </c>
      <c r="Q2027" s="153">
        <v>1437</v>
      </c>
      <c r="R2027" s="153"/>
      <c r="S2027" s="153"/>
      <c r="T2027" s="153"/>
      <c r="U2027" s="209">
        <f t="shared" si="789"/>
        <v>1437</v>
      </c>
      <c r="V2027" s="153">
        <v>380</v>
      </c>
      <c r="W2027" s="153"/>
      <c r="X2027" s="153"/>
      <c r="Y2027" s="153"/>
      <c r="Z2027" s="153"/>
      <c r="AA2027" s="153"/>
      <c r="AB2027" s="153"/>
      <c r="AC2027" s="153"/>
      <c r="AD2027" s="153"/>
      <c r="AE2027" s="153"/>
      <c r="AF2027" s="153"/>
      <c r="AG2027" s="153"/>
      <c r="AH2027" s="153"/>
      <c r="AI2027" s="153"/>
      <c r="AJ2027" s="153"/>
      <c r="AK2027" s="153"/>
      <c r="AL2027" s="153"/>
      <c r="AM2027" s="153"/>
      <c r="AN2027" s="153"/>
      <c r="AO2027" s="153"/>
      <c r="AP2027" s="153">
        <v>20</v>
      </c>
      <c r="AQ2027" s="153"/>
      <c r="AR2027" s="153">
        <v>50</v>
      </c>
      <c r="AS2027" s="153"/>
      <c r="AT2027" s="153"/>
      <c r="AU2027" s="153"/>
      <c r="AV2027" s="153"/>
      <c r="AW2027" s="153"/>
      <c r="AX2027" s="153"/>
      <c r="AY2027" s="153"/>
      <c r="AZ2027" s="153"/>
      <c r="BA2027" s="153"/>
      <c r="BB2027" s="153"/>
      <c r="BC2027" s="153">
        <v>30</v>
      </c>
      <c r="BD2027" s="153"/>
      <c r="BE2027" s="153"/>
      <c r="BF2027" s="153"/>
      <c r="BG2027" s="223">
        <f t="shared" si="790"/>
        <v>480</v>
      </c>
      <c r="BH2027" s="224">
        <f t="shared" si="803"/>
        <v>8</v>
      </c>
      <c r="BI2027" s="225">
        <f t="shared" si="804"/>
        <v>6.33333333333333</v>
      </c>
      <c r="BJ2027" s="225">
        <f t="shared" si="805"/>
        <v>79.1666666666667</v>
      </c>
      <c r="BK2027" s="226">
        <f t="shared" si="806"/>
        <v>94.5394736842105</v>
      </c>
      <c r="BL2027" s="226">
        <f t="shared" si="807"/>
        <v>100</v>
      </c>
      <c r="BM2027" s="226">
        <f t="shared" si="808"/>
        <v>74.84375</v>
      </c>
      <c r="BN2027" s="237">
        <f t="shared" si="797"/>
        <v>0.333333333333333</v>
      </c>
      <c r="BO2027" s="237">
        <f t="shared" si="798"/>
        <v>1840</v>
      </c>
      <c r="BP2027" s="237">
        <f t="shared" si="799"/>
        <v>1.33333333333333</v>
      </c>
      <c r="BQ2027" s="238">
        <f t="shared" si="800"/>
        <v>320</v>
      </c>
    </row>
    <row r="2028" spans="1:69">
      <c r="A2028" s="170">
        <v>2082</v>
      </c>
      <c r="B2028" s="171">
        <v>46081</v>
      </c>
      <c r="C2028" s="153" t="s">
        <v>97</v>
      </c>
      <c r="D2028" s="130" t="str">
        <f t="shared" si="801"/>
        <v>HO</v>
      </c>
      <c r="E2028" s="172" t="s">
        <v>174</v>
      </c>
      <c r="F2028" s="172" t="s">
        <v>160</v>
      </c>
      <c r="G2028" s="173" t="s">
        <v>157</v>
      </c>
      <c r="H2028" s="173"/>
      <c r="I2028" s="173"/>
      <c r="J2028" s="105">
        <v>100742</v>
      </c>
      <c r="K2028" s="197" t="str">
        <f>VLOOKUP(J2028,'[3]Item List (3)'!A$1:B$110000,2,FALSE)</f>
        <v>IR.IR 32X41X28 </v>
      </c>
      <c r="L2028" s="105">
        <v>260127002</v>
      </c>
      <c r="M2028" s="198" t="str">
        <f t="shared" si="802"/>
        <v>IR</v>
      </c>
      <c r="N2028" s="153">
        <v>25</v>
      </c>
      <c r="O2028" s="199">
        <f t="shared" si="788"/>
        <v>144</v>
      </c>
      <c r="P2028" s="153">
        <v>1</v>
      </c>
      <c r="Q2028" s="153">
        <v>315</v>
      </c>
      <c r="R2028" s="153"/>
      <c r="S2028" s="153"/>
      <c r="T2028" s="153"/>
      <c r="U2028" s="209">
        <f t="shared" si="789"/>
        <v>315</v>
      </c>
      <c r="V2028" s="153">
        <v>180</v>
      </c>
      <c r="W2028" s="153"/>
      <c r="X2028" s="153"/>
      <c r="Y2028" s="153"/>
      <c r="Z2028" s="153"/>
      <c r="AA2028" s="153"/>
      <c r="AB2028" s="153"/>
      <c r="AC2028" s="153"/>
      <c r="AD2028" s="153"/>
      <c r="AE2028" s="153"/>
      <c r="AF2028" s="153"/>
      <c r="AG2028" s="153"/>
      <c r="AH2028" s="153"/>
      <c r="AI2028" s="153"/>
      <c r="AJ2028" s="153"/>
      <c r="AK2028" s="153"/>
      <c r="AL2028" s="153"/>
      <c r="AM2028" s="153"/>
      <c r="AN2028" s="153"/>
      <c r="AO2028" s="153"/>
      <c r="AP2028" s="153"/>
      <c r="AQ2028" s="153"/>
      <c r="AR2028" s="153">
        <v>30</v>
      </c>
      <c r="AS2028" s="153"/>
      <c r="AT2028" s="153"/>
      <c r="AU2028" s="153"/>
      <c r="AV2028" s="153"/>
      <c r="AW2028" s="153"/>
      <c r="AX2028" s="153"/>
      <c r="AY2028" s="153"/>
      <c r="AZ2028" s="153">
        <v>15</v>
      </c>
      <c r="BA2028" s="153"/>
      <c r="BB2028" s="153"/>
      <c r="BC2028" s="153"/>
      <c r="BD2028" s="153"/>
      <c r="BE2028" s="153"/>
      <c r="BF2028" s="153"/>
      <c r="BG2028" s="223">
        <f t="shared" si="790"/>
        <v>225</v>
      </c>
      <c r="BH2028" s="224">
        <f t="shared" si="803"/>
        <v>3.75</v>
      </c>
      <c r="BI2028" s="225">
        <f t="shared" si="804"/>
        <v>3</v>
      </c>
      <c r="BJ2028" s="225">
        <f t="shared" si="805"/>
        <v>80</v>
      </c>
      <c r="BK2028" s="226">
        <f t="shared" si="806"/>
        <v>72.9166666666667</v>
      </c>
      <c r="BL2028" s="226">
        <f t="shared" si="807"/>
        <v>100</v>
      </c>
      <c r="BM2028" s="226">
        <f t="shared" si="808"/>
        <v>58.3333333333333</v>
      </c>
      <c r="BN2028" s="237">
        <f t="shared" si="797"/>
        <v>0</v>
      </c>
      <c r="BO2028" s="237">
        <f t="shared" si="798"/>
        <v>540</v>
      </c>
      <c r="BP2028" s="237">
        <f t="shared" si="799"/>
        <v>0.75</v>
      </c>
      <c r="BQ2028" s="238">
        <f t="shared" si="800"/>
        <v>108</v>
      </c>
    </row>
    <row r="2029" spans="1:69">
      <c r="A2029" s="170">
        <v>2083</v>
      </c>
      <c r="B2029" s="171">
        <v>46081</v>
      </c>
      <c r="C2029" s="153" t="s">
        <v>97</v>
      </c>
      <c r="D2029" s="130" t="str">
        <f t="shared" si="801"/>
        <v>HO</v>
      </c>
      <c r="E2029" s="172" t="s">
        <v>174</v>
      </c>
      <c r="F2029" s="172" t="s">
        <v>160</v>
      </c>
      <c r="G2029" s="173" t="s">
        <v>157</v>
      </c>
      <c r="H2029" s="173"/>
      <c r="I2029" s="173"/>
      <c r="J2029" s="105">
        <v>104609.02</v>
      </c>
      <c r="K2029" s="197" t="str">
        <f>VLOOKUP(J2029,'[3]Item List (3)'!A$1:B$110000,2,FALSE)</f>
        <v>N.IR 311</v>
      </c>
      <c r="L2029" s="105">
        <v>260129009</v>
      </c>
      <c r="M2029" s="198" t="str">
        <f t="shared" si="802"/>
        <v>IR</v>
      </c>
      <c r="N2029" s="153">
        <v>20</v>
      </c>
      <c r="O2029" s="199">
        <f t="shared" si="788"/>
        <v>180</v>
      </c>
      <c r="P2029" s="153">
        <v>1</v>
      </c>
      <c r="Q2029" s="153">
        <v>535</v>
      </c>
      <c r="R2029" s="153"/>
      <c r="S2029" s="153"/>
      <c r="T2029" s="153"/>
      <c r="U2029" s="209">
        <f t="shared" si="789"/>
        <v>535</v>
      </c>
      <c r="V2029" s="153">
        <v>195</v>
      </c>
      <c r="W2029" s="153">
        <v>60</v>
      </c>
      <c r="X2029" s="153"/>
      <c r="Y2029" s="153"/>
      <c r="Z2029" s="153"/>
      <c r="AA2029" s="153"/>
      <c r="AB2029" s="153"/>
      <c r="AC2029" s="153"/>
      <c r="AD2029" s="153"/>
      <c r="AE2029" s="153"/>
      <c r="AF2029" s="153"/>
      <c r="AG2029" s="153"/>
      <c r="AH2029" s="153"/>
      <c r="AI2029" s="153"/>
      <c r="AJ2029" s="153"/>
      <c r="AK2029" s="153"/>
      <c r="AL2029" s="153"/>
      <c r="AM2029" s="153"/>
      <c r="AN2029" s="153"/>
      <c r="AO2029" s="153"/>
      <c r="AP2029" s="153"/>
      <c r="AQ2029" s="153"/>
      <c r="AR2029" s="153"/>
      <c r="AS2029" s="153"/>
      <c r="AT2029" s="153"/>
      <c r="AU2029" s="153"/>
      <c r="AV2029" s="153"/>
      <c r="AW2029" s="153"/>
      <c r="AX2029" s="153"/>
      <c r="AY2029" s="153"/>
      <c r="AZ2029" s="153"/>
      <c r="BA2029" s="153"/>
      <c r="BB2029" s="153"/>
      <c r="BC2029" s="153"/>
      <c r="BD2029" s="153"/>
      <c r="BE2029" s="153"/>
      <c r="BF2029" s="153"/>
      <c r="BG2029" s="223">
        <f t="shared" si="790"/>
        <v>255</v>
      </c>
      <c r="BH2029" s="224">
        <f t="shared" si="803"/>
        <v>4.25</v>
      </c>
      <c r="BI2029" s="225">
        <f t="shared" si="804"/>
        <v>3.25</v>
      </c>
      <c r="BJ2029" s="225">
        <f t="shared" si="805"/>
        <v>76.4705882352941</v>
      </c>
      <c r="BK2029" s="226">
        <f t="shared" si="806"/>
        <v>91.4529914529915</v>
      </c>
      <c r="BL2029" s="226">
        <f t="shared" si="807"/>
        <v>100</v>
      </c>
      <c r="BM2029" s="226">
        <f t="shared" si="808"/>
        <v>69.9346405228758</v>
      </c>
      <c r="BN2029" s="237">
        <f t="shared" si="797"/>
        <v>1</v>
      </c>
      <c r="BO2029" s="237">
        <f t="shared" si="798"/>
        <v>585</v>
      </c>
      <c r="BP2029" s="237">
        <f t="shared" si="799"/>
        <v>0</v>
      </c>
      <c r="BQ2029" s="238">
        <f t="shared" si="800"/>
        <v>0</v>
      </c>
    </row>
    <row r="2030" spans="1:69">
      <c r="A2030" s="170">
        <v>2084</v>
      </c>
      <c r="B2030" s="171">
        <v>46081</v>
      </c>
      <c r="C2030" s="153" t="s">
        <v>99</v>
      </c>
      <c r="D2030" s="130" t="str">
        <f t="shared" si="801"/>
        <v>HO</v>
      </c>
      <c r="E2030" s="172" t="s">
        <v>174</v>
      </c>
      <c r="F2030" s="172"/>
      <c r="G2030" s="173"/>
      <c r="H2030" s="173"/>
      <c r="I2030" s="173"/>
      <c r="J2030" s="105"/>
      <c r="K2030" s="197" t="e">
        <f>VLOOKUP(J2030,'[3]Item List (3)'!A$1:B$110000,2,FALSE)</f>
        <v>#N/A</v>
      </c>
      <c r="L2030" s="105"/>
      <c r="M2030" s="198" t="str">
        <f t="shared" si="802"/>
        <v>IR</v>
      </c>
      <c r="N2030" s="153"/>
      <c r="O2030" s="199" t="str">
        <f t="shared" si="788"/>
        <v/>
      </c>
      <c r="P2030" s="153"/>
      <c r="Q2030" s="153"/>
      <c r="R2030" s="153"/>
      <c r="S2030" s="153"/>
      <c r="T2030" s="153"/>
      <c r="U2030" s="209">
        <f t="shared" si="789"/>
        <v>0</v>
      </c>
      <c r="V2030" s="153"/>
      <c r="W2030" s="153"/>
      <c r="X2030" s="153"/>
      <c r="Y2030" s="153"/>
      <c r="Z2030" s="153"/>
      <c r="AA2030" s="153"/>
      <c r="AB2030" s="153"/>
      <c r="AC2030" s="153"/>
      <c r="AD2030" s="153"/>
      <c r="AE2030" s="153"/>
      <c r="AF2030" s="153"/>
      <c r="AG2030" s="153"/>
      <c r="AH2030" s="153"/>
      <c r="AI2030" s="153"/>
      <c r="AJ2030" s="153"/>
      <c r="AK2030" s="153"/>
      <c r="AL2030" s="153"/>
      <c r="AM2030" s="153"/>
      <c r="AN2030" s="153"/>
      <c r="AO2030" s="153"/>
      <c r="AP2030" s="153"/>
      <c r="AQ2030" s="153"/>
      <c r="AR2030" s="153">
        <v>480</v>
      </c>
      <c r="AS2030" s="153"/>
      <c r="AT2030" s="153"/>
      <c r="AU2030" s="153"/>
      <c r="AV2030" s="153"/>
      <c r="AW2030" s="153"/>
      <c r="AX2030" s="153"/>
      <c r="AY2030" s="153"/>
      <c r="AZ2030" s="153"/>
      <c r="BA2030" s="153"/>
      <c r="BB2030" s="153"/>
      <c r="BC2030" s="153"/>
      <c r="BD2030" s="153"/>
      <c r="BE2030" s="153"/>
      <c r="BF2030" s="153"/>
      <c r="BG2030" s="223">
        <f t="shared" si="790"/>
        <v>480</v>
      </c>
      <c r="BH2030" s="224">
        <f t="shared" si="803"/>
        <v>8</v>
      </c>
      <c r="BI2030" s="225">
        <f t="shared" si="804"/>
        <v>0</v>
      </c>
      <c r="BJ2030" s="225">
        <f t="shared" si="805"/>
        <v>0</v>
      </c>
      <c r="BK2030" s="226">
        <f t="shared" si="806"/>
        <v>0</v>
      </c>
      <c r="BL2030" s="226">
        <f t="shared" si="807"/>
        <v>0</v>
      </c>
      <c r="BM2030" s="226">
        <f t="shared" si="808"/>
        <v>0</v>
      </c>
      <c r="BN2030" s="237">
        <f t="shared" si="797"/>
        <v>0</v>
      </c>
      <c r="BO2030" s="237">
        <f t="shared" si="798"/>
        <v>0</v>
      </c>
      <c r="BP2030" s="237">
        <f t="shared" si="799"/>
        <v>8</v>
      </c>
      <c r="BQ2030" s="238">
        <f t="shared" si="800"/>
        <v>0</v>
      </c>
    </row>
    <row r="2031" spans="1:69">
      <c r="A2031" s="170">
        <v>2085</v>
      </c>
      <c r="B2031" s="171">
        <v>46081</v>
      </c>
      <c r="C2031" s="153" t="s">
        <v>97</v>
      </c>
      <c r="D2031" s="130" t="str">
        <f t="shared" si="801"/>
        <v>HO</v>
      </c>
      <c r="E2031" s="172" t="s">
        <v>177</v>
      </c>
      <c r="F2031" s="172" t="s">
        <v>160</v>
      </c>
      <c r="G2031" s="173" t="s">
        <v>166</v>
      </c>
      <c r="H2031" s="173"/>
      <c r="I2031" s="173"/>
      <c r="J2031" s="105">
        <v>104293</v>
      </c>
      <c r="K2031" s="197" t="str">
        <f>VLOOKUP(J2031,'[3]Item List (3)'!A$1:B$110000,2,FALSE)</f>
        <v>IR.210 YY2 </v>
      </c>
      <c r="L2031" s="105">
        <v>251204003</v>
      </c>
      <c r="M2031" s="198" t="str">
        <f t="shared" si="802"/>
        <v>IR</v>
      </c>
      <c r="N2031" s="153">
        <v>20</v>
      </c>
      <c r="O2031" s="199">
        <f t="shared" si="788"/>
        <v>180</v>
      </c>
      <c r="P2031" s="153">
        <v>1</v>
      </c>
      <c r="Q2031" s="153">
        <v>1302</v>
      </c>
      <c r="R2031" s="153"/>
      <c r="S2031" s="153"/>
      <c r="T2031" s="153"/>
      <c r="U2031" s="209">
        <f t="shared" si="789"/>
        <v>1302</v>
      </c>
      <c r="V2031" s="153">
        <v>165</v>
      </c>
      <c r="W2031" s="153"/>
      <c r="X2031" s="153"/>
      <c r="Y2031" s="153"/>
      <c r="Z2031" s="153"/>
      <c r="AA2031" s="153"/>
      <c r="AB2031" s="153"/>
      <c r="AC2031" s="153"/>
      <c r="AD2031" s="153"/>
      <c r="AE2031" s="153"/>
      <c r="AF2031" s="153"/>
      <c r="AG2031" s="153"/>
      <c r="AH2031" s="153"/>
      <c r="AI2031" s="153"/>
      <c r="AJ2031" s="153"/>
      <c r="AK2031" s="153"/>
      <c r="AL2031" s="153"/>
      <c r="AM2031" s="153"/>
      <c r="AN2031" s="153"/>
      <c r="AO2031" s="153"/>
      <c r="AP2031" s="153">
        <v>30</v>
      </c>
      <c r="AQ2031" s="153"/>
      <c r="AR2031" s="153"/>
      <c r="AS2031" s="153"/>
      <c r="AT2031" s="153"/>
      <c r="AU2031" s="153"/>
      <c r="AV2031" s="153"/>
      <c r="AW2031" s="153"/>
      <c r="AX2031" s="153"/>
      <c r="AY2031" s="153"/>
      <c r="AZ2031" s="153">
        <v>15</v>
      </c>
      <c r="BA2031" s="153"/>
      <c r="BB2031" s="153"/>
      <c r="BC2031" s="153"/>
      <c r="BD2031" s="153"/>
      <c r="BE2031" s="153"/>
      <c r="BF2031" s="153"/>
      <c r="BG2031" s="223">
        <f t="shared" si="790"/>
        <v>210</v>
      </c>
      <c r="BH2031" s="224">
        <f t="shared" si="803"/>
        <v>3.5</v>
      </c>
      <c r="BI2031" s="225">
        <f t="shared" si="804"/>
        <v>2.75</v>
      </c>
      <c r="BJ2031" s="225">
        <f t="shared" si="805"/>
        <v>78.5714285714286</v>
      </c>
      <c r="BK2031" s="226">
        <f t="shared" si="806"/>
        <v>263.030303030303</v>
      </c>
      <c r="BL2031" s="226">
        <f t="shared" si="807"/>
        <v>100</v>
      </c>
      <c r="BM2031" s="226">
        <f t="shared" si="808"/>
        <v>206.666666666667</v>
      </c>
      <c r="BN2031" s="237">
        <f t="shared" si="797"/>
        <v>0.5</v>
      </c>
      <c r="BO2031" s="237">
        <f t="shared" si="798"/>
        <v>540</v>
      </c>
      <c r="BP2031" s="237">
        <f t="shared" si="799"/>
        <v>0.25</v>
      </c>
      <c r="BQ2031" s="238">
        <f t="shared" si="800"/>
        <v>45</v>
      </c>
    </row>
    <row r="2032" spans="1:69">
      <c r="A2032" s="170">
        <v>2086</v>
      </c>
      <c r="B2032" s="171">
        <v>46081</v>
      </c>
      <c r="C2032" s="153" t="s">
        <v>99</v>
      </c>
      <c r="D2032" s="130" t="str">
        <f>LEFT(E2033,2)</f>
        <v>HO</v>
      </c>
      <c r="E2032" s="172" t="s">
        <v>177</v>
      </c>
      <c r="F2032" s="172"/>
      <c r="G2032" s="173"/>
      <c r="H2032" s="173"/>
      <c r="I2032" s="173"/>
      <c r="J2032" s="105"/>
      <c r="K2032" s="197" t="str">
        <f>VLOOKUP(J2033,'[3]Item List (3)'!A$1:B$110000,2,FALSE)</f>
        <v>OR.210 YY2</v>
      </c>
      <c r="L2032" s="105"/>
      <c r="M2032" s="198" t="str">
        <f>IF((LEFT(J2033))="2",$L$2,$J$2)</f>
        <v>OR</v>
      </c>
      <c r="N2032" s="153"/>
      <c r="O2032" s="199">
        <f>IFERROR(3600/N2033,"")</f>
        <v>180</v>
      </c>
      <c r="P2032" s="153"/>
      <c r="Q2032" s="153"/>
      <c r="R2032" s="153"/>
      <c r="S2032" s="153"/>
      <c r="T2032" s="153"/>
      <c r="U2032" s="209">
        <f>Q2033+S2033+T2033</f>
        <v>1080</v>
      </c>
      <c r="V2032" s="153"/>
      <c r="W2032" s="153"/>
      <c r="X2032" s="153"/>
      <c r="Y2032" s="153"/>
      <c r="Z2032" s="153"/>
      <c r="AA2032" s="153"/>
      <c r="AB2032" s="153"/>
      <c r="AC2032" s="153"/>
      <c r="AD2032" s="153"/>
      <c r="AE2032" s="153"/>
      <c r="AF2032" s="153"/>
      <c r="AG2032" s="153"/>
      <c r="AH2032" s="153"/>
      <c r="AI2032" s="153"/>
      <c r="AJ2032" s="153"/>
      <c r="AK2032" s="153"/>
      <c r="AL2032" s="153"/>
      <c r="AM2032" s="153"/>
      <c r="AN2032" s="153"/>
      <c r="AO2032" s="153"/>
      <c r="AP2032" s="153"/>
      <c r="AQ2032" s="153"/>
      <c r="AR2032" s="153"/>
      <c r="AS2032" s="153"/>
      <c r="AT2032" s="153"/>
      <c r="AU2032" s="153"/>
      <c r="AV2032" s="153"/>
      <c r="AW2032" s="153"/>
      <c r="AX2032" s="153"/>
      <c r="AY2032" s="153"/>
      <c r="AZ2032" s="153"/>
      <c r="BA2032" s="153"/>
      <c r="BB2032" s="153"/>
      <c r="BC2032" s="153"/>
      <c r="BD2032" s="153"/>
      <c r="BE2032" s="153"/>
      <c r="BF2032" s="153"/>
      <c r="BG2032" s="223">
        <f>SUM(V2033:BF2033)</f>
        <v>420</v>
      </c>
      <c r="BH2032" s="224">
        <f>BG2033/60</f>
        <v>7</v>
      </c>
      <c r="BI2032" s="225">
        <f>IFERROR(BH2033-SUM(W2033:BF2033)/60,0)</f>
        <v>5.58333333333333</v>
      </c>
      <c r="BJ2032" s="225">
        <f>IFERROR(BI2033/BH2033*100,0)</f>
        <v>79.7619047619048</v>
      </c>
      <c r="BK2032" s="226">
        <f>IFERROR(((U2033*N2033)/(BI2033*3600)*100),0)</f>
        <v>107.462686567164</v>
      </c>
      <c r="BL2032" s="226">
        <f>IFERROR(((U2033-(R2033+S2033+T2033))/U2033*100),0)</f>
        <v>100</v>
      </c>
      <c r="BM2032" s="226">
        <f>IFERROR((((BJ2033*BK2033*BL2033)/1000000)*100),0)</f>
        <v>85.7142857142857</v>
      </c>
      <c r="BN2032" s="237">
        <f>(W2033+AP2033+BE2033+BF2033)/60</f>
        <v>0.333333333333333</v>
      </c>
      <c r="BO2032" s="237">
        <f>IFERROR(((BH2033-BN2033)*3600)/N2033,0)</f>
        <v>1200</v>
      </c>
      <c r="BP2032" s="237">
        <f>IFERROR(SUM(W2033:BF2033)/60-BN2033,0)</f>
        <v>1.08333333333333</v>
      </c>
      <c r="BQ2032" s="238">
        <f>IFERROR(BP2033*3600/N2033,0)</f>
        <v>195</v>
      </c>
    </row>
    <row r="2033" spans="1:69">
      <c r="A2033" s="170">
        <v>2087</v>
      </c>
      <c r="B2033" s="171">
        <v>46081</v>
      </c>
      <c r="C2033" s="153" t="s">
        <v>97</v>
      </c>
      <c r="D2033" s="130" t="str">
        <f t="shared" si="801"/>
        <v>HO</v>
      </c>
      <c r="E2033" s="172" t="s">
        <v>178</v>
      </c>
      <c r="F2033" s="172" t="s">
        <v>160</v>
      </c>
      <c r="G2033" s="173" t="s">
        <v>166</v>
      </c>
      <c r="H2033" s="173"/>
      <c r="I2033" s="173"/>
      <c r="J2033" s="105">
        <v>208293</v>
      </c>
      <c r="K2033" s="197" t="str">
        <f>VLOOKUP(J2033,'[3]Item List (3)'!A$1:B$110000,2,FALSE)</f>
        <v>OR.210 YY2</v>
      </c>
      <c r="L2033" s="105">
        <v>260205004</v>
      </c>
      <c r="M2033" s="198" t="str">
        <f t="shared" si="802"/>
        <v>OR</v>
      </c>
      <c r="N2033" s="153">
        <v>20</v>
      </c>
      <c r="O2033" s="199">
        <f t="shared" si="788"/>
        <v>180</v>
      </c>
      <c r="P2033" s="153">
        <v>1</v>
      </c>
      <c r="Q2033" s="153">
        <v>1080</v>
      </c>
      <c r="R2033" s="153"/>
      <c r="S2033" s="153"/>
      <c r="T2033" s="153"/>
      <c r="U2033" s="209">
        <f t="shared" si="789"/>
        <v>1080</v>
      </c>
      <c r="V2033" s="153">
        <v>335</v>
      </c>
      <c r="W2033" s="153"/>
      <c r="X2033" s="153">
        <v>50</v>
      </c>
      <c r="Y2033" s="153"/>
      <c r="Z2033" s="153"/>
      <c r="AA2033" s="153"/>
      <c r="AB2033" s="153"/>
      <c r="AC2033" s="153"/>
      <c r="AD2033" s="153"/>
      <c r="AE2033" s="153"/>
      <c r="AF2033" s="153"/>
      <c r="AG2033" s="153"/>
      <c r="AH2033" s="153"/>
      <c r="AI2033" s="153"/>
      <c r="AJ2033" s="153"/>
      <c r="AK2033" s="153"/>
      <c r="AL2033" s="153"/>
      <c r="AM2033" s="153"/>
      <c r="AN2033" s="153"/>
      <c r="AO2033" s="153"/>
      <c r="AP2033" s="153">
        <v>20</v>
      </c>
      <c r="AQ2033" s="153"/>
      <c r="AR2033" s="153"/>
      <c r="AS2033" s="153"/>
      <c r="AT2033" s="153"/>
      <c r="AU2033" s="153"/>
      <c r="AV2033" s="153"/>
      <c r="AW2033" s="153"/>
      <c r="AX2033" s="153"/>
      <c r="AY2033" s="153"/>
      <c r="AZ2033" s="153">
        <v>15</v>
      </c>
      <c r="BA2033" s="153"/>
      <c r="BB2033" s="153"/>
      <c r="BC2033" s="153"/>
      <c r="BD2033" s="153"/>
      <c r="BE2033" s="153"/>
      <c r="BF2033" s="153"/>
      <c r="BG2033" s="223">
        <f t="shared" si="790"/>
        <v>420</v>
      </c>
      <c r="BH2033" s="224">
        <f t="shared" si="803"/>
        <v>7</v>
      </c>
      <c r="BI2033" s="225">
        <f t="shared" si="804"/>
        <v>5.58333333333333</v>
      </c>
      <c r="BJ2033" s="225">
        <f t="shared" si="805"/>
        <v>79.7619047619048</v>
      </c>
      <c r="BK2033" s="226">
        <f t="shared" si="806"/>
        <v>107.462686567164</v>
      </c>
      <c r="BL2033" s="226">
        <f t="shared" si="807"/>
        <v>100</v>
      </c>
      <c r="BM2033" s="226">
        <f t="shared" si="808"/>
        <v>85.7142857142857</v>
      </c>
      <c r="BN2033" s="237">
        <f t="shared" si="797"/>
        <v>0.333333333333333</v>
      </c>
      <c r="BO2033" s="237">
        <f t="shared" si="798"/>
        <v>1200</v>
      </c>
      <c r="BP2033" s="237">
        <f t="shared" si="799"/>
        <v>1.08333333333333</v>
      </c>
      <c r="BQ2033" s="238">
        <f t="shared" si="800"/>
        <v>195</v>
      </c>
    </row>
    <row r="2034" spans="1:69">
      <c r="A2034" s="170">
        <v>2088</v>
      </c>
      <c r="B2034" s="171">
        <v>46081</v>
      </c>
      <c r="C2034" s="153" t="s">
        <v>99</v>
      </c>
      <c r="D2034" s="130" t="str">
        <f t="shared" si="801"/>
        <v>HO</v>
      </c>
      <c r="E2034" s="172" t="s">
        <v>178</v>
      </c>
      <c r="F2034" s="172"/>
      <c r="G2034" s="173"/>
      <c r="H2034" s="173"/>
      <c r="I2034" s="173"/>
      <c r="J2034" s="105"/>
      <c r="K2034" s="197" t="e">
        <f>VLOOKUP(J2034,'[3]Item List (3)'!A$1:B$110000,2,FALSE)</f>
        <v>#N/A</v>
      </c>
      <c r="L2034" s="105"/>
      <c r="M2034" s="198" t="str">
        <f t="shared" si="802"/>
        <v>IR</v>
      </c>
      <c r="N2034" s="153"/>
      <c r="O2034" s="199" t="str">
        <f t="shared" si="788"/>
        <v/>
      </c>
      <c r="P2034" s="153"/>
      <c r="Q2034" s="153"/>
      <c r="R2034" s="153"/>
      <c r="S2034" s="153"/>
      <c r="T2034" s="153"/>
      <c r="U2034" s="209">
        <f t="shared" si="789"/>
        <v>0</v>
      </c>
      <c r="V2034" s="153"/>
      <c r="W2034" s="153"/>
      <c r="X2034" s="153"/>
      <c r="Y2034" s="153"/>
      <c r="Z2034" s="153"/>
      <c r="AA2034" s="153"/>
      <c r="AB2034" s="153"/>
      <c r="AC2034" s="153"/>
      <c r="AD2034" s="153"/>
      <c r="AE2034" s="153"/>
      <c r="AF2034" s="153"/>
      <c r="AG2034" s="153"/>
      <c r="AH2034" s="153"/>
      <c r="AI2034" s="153"/>
      <c r="AJ2034" s="153"/>
      <c r="AK2034" s="153"/>
      <c r="AL2034" s="153"/>
      <c r="AM2034" s="153"/>
      <c r="AN2034" s="153"/>
      <c r="AO2034" s="153"/>
      <c r="AP2034" s="153"/>
      <c r="AQ2034" s="153"/>
      <c r="AR2034" s="153"/>
      <c r="AS2034" s="153"/>
      <c r="AT2034" s="153"/>
      <c r="AU2034" s="153"/>
      <c r="AV2034" s="153"/>
      <c r="AW2034" s="153"/>
      <c r="AX2034" s="153"/>
      <c r="AY2034" s="153"/>
      <c r="AZ2034" s="153"/>
      <c r="BA2034" s="153"/>
      <c r="BB2034" s="153"/>
      <c r="BC2034" s="153"/>
      <c r="BD2034" s="153"/>
      <c r="BE2034" s="153"/>
      <c r="BF2034" s="153"/>
      <c r="BG2034" s="223">
        <f t="shared" si="790"/>
        <v>0</v>
      </c>
      <c r="BH2034" s="224">
        <f t="shared" si="803"/>
        <v>0</v>
      </c>
      <c r="BI2034" s="225">
        <f t="shared" si="804"/>
        <v>0</v>
      </c>
      <c r="BJ2034" s="225">
        <f t="shared" si="805"/>
        <v>0</v>
      </c>
      <c r="BK2034" s="226">
        <f t="shared" si="806"/>
        <v>0</v>
      </c>
      <c r="BL2034" s="226">
        <f t="shared" si="807"/>
        <v>0</v>
      </c>
      <c r="BM2034" s="226">
        <f t="shared" si="808"/>
        <v>0</v>
      </c>
      <c r="BN2034" s="237">
        <f t="shared" si="797"/>
        <v>0</v>
      </c>
      <c r="BO2034" s="237">
        <f t="shared" si="798"/>
        <v>0</v>
      </c>
      <c r="BP2034" s="237">
        <f t="shared" si="799"/>
        <v>0</v>
      </c>
      <c r="BQ2034" s="238">
        <f t="shared" si="800"/>
        <v>0</v>
      </c>
    </row>
    <row r="2035" spans="1:69">
      <c r="A2035" s="170">
        <v>2089</v>
      </c>
      <c r="B2035" s="171"/>
      <c r="C2035" s="153"/>
      <c r="D2035" s="130" t="str">
        <f t="shared" si="801"/>
        <v/>
      </c>
      <c r="E2035" s="172"/>
      <c r="F2035" s="172"/>
      <c r="G2035" s="173"/>
      <c r="H2035" s="173"/>
      <c r="I2035" s="173"/>
      <c r="J2035" s="105"/>
      <c r="K2035" s="197" t="e">
        <f>VLOOKUP(J2035,'[3]Item List (3)'!A$1:B$110000,2,FALSE)</f>
        <v>#N/A</v>
      </c>
      <c r="L2035" s="105"/>
      <c r="M2035" s="198" t="str">
        <f t="shared" si="802"/>
        <v>IR</v>
      </c>
      <c r="N2035" s="153"/>
      <c r="O2035" s="199" t="str">
        <f t="shared" si="788"/>
        <v/>
      </c>
      <c r="P2035" s="153"/>
      <c r="Q2035" s="153"/>
      <c r="R2035" s="153"/>
      <c r="S2035" s="153"/>
      <c r="T2035" s="153"/>
      <c r="U2035" s="209">
        <f t="shared" si="789"/>
        <v>0</v>
      </c>
      <c r="V2035" s="153"/>
      <c r="W2035" s="153"/>
      <c r="X2035" s="153"/>
      <c r="Y2035" s="153"/>
      <c r="Z2035" s="153"/>
      <c r="AA2035" s="153"/>
      <c r="AB2035" s="153"/>
      <c r="AC2035" s="153"/>
      <c r="AD2035" s="153"/>
      <c r="AE2035" s="153"/>
      <c r="AF2035" s="153"/>
      <c r="AG2035" s="153"/>
      <c r="AH2035" s="153"/>
      <c r="AI2035" s="153"/>
      <c r="AJ2035" s="153"/>
      <c r="AK2035" s="153"/>
      <c r="AL2035" s="153"/>
      <c r="AM2035" s="153"/>
      <c r="AN2035" s="153"/>
      <c r="AO2035" s="153"/>
      <c r="AP2035" s="153"/>
      <c r="AQ2035" s="153"/>
      <c r="AR2035" s="153"/>
      <c r="AS2035" s="153"/>
      <c r="AT2035" s="153"/>
      <c r="AU2035" s="153"/>
      <c r="AV2035" s="153"/>
      <c r="AW2035" s="153"/>
      <c r="AX2035" s="153"/>
      <c r="AY2035" s="153"/>
      <c r="AZ2035" s="153"/>
      <c r="BA2035" s="153"/>
      <c r="BB2035" s="153"/>
      <c r="BC2035" s="153"/>
      <c r="BD2035" s="153"/>
      <c r="BE2035" s="153"/>
      <c r="BF2035" s="153"/>
      <c r="BG2035" s="223">
        <f t="shared" si="790"/>
        <v>0</v>
      </c>
      <c r="BH2035" s="224">
        <f t="shared" si="803"/>
        <v>0</v>
      </c>
      <c r="BI2035" s="225">
        <f t="shared" si="804"/>
        <v>0</v>
      </c>
      <c r="BJ2035" s="225">
        <f t="shared" si="805"/>
        <v>0</v>
      </c>
      <c r="BK2035" s="226">
        <f t="shared" si="806"/>
        <v>0</v>
      </c>
      <c r="BL2035" s="226">
        <f t="shared" si="807"/>
        <v>0</v>
      </c>
      <c r="BM2035" s="226">
        <f t="shared" si="808"/>
        <v>0</v>
      </c>
      <c r="BN2035" s="237">
        <f t="shared" si="797"/>
        <v>0</v>
      </c>
      <c r="BO2035" s="237">
        <f t="shared" si="798"/>
        <v>0</v>
      </c>
      <c r="BP2035" s="237">
        <f t="shared" si="799"/>
        <v>0</v>
      </c>
      <c r="BQ2035" s="238">
        <f t="shared" si="800"/>
        <v>0</v>
      </c>
    </row>
    <row r="2036" spans="1:69">
      <c r="A2036" s="170">
        <v>2090</v>
      </c>
      <c r="B2036" s="171"/>
      <c r="C2036" s="153"/>
      <c r="D2036" s="130" t="str">
        <f t="shared" si="801"/>
        <v/>
      </c>
      <c r="E2036" s="172"/>
      <c r="F2036" s="172"/>
      <c r="G2036" s="173"/>
      <c r="H2036" s="173"/>
      <c r="I2036" s="173"/>
      <c r="J2036" s="105"/>
      <c r="K2036" s="197" t="e">
        <f>VLOOKUP(J2036,'[3]Item List (3)'!A$1:B$110000,2,FALSE)</f>
        <v>#N/A</v>
      </c>
      <c r="L2036" s="105"/>
      <c r="M2036" s="198" t="str">
        <f t="shared" si="802"/>
        <v>IR</v>
      </c>
      <c r="N2036" s="153"/>
      <c r="O2036" s="199" t="str">
        <f t="shared" si="788"/>
        <v/>
      </c>
      <c r="P2036" s="153"/>
      <c r="Q2036" s="153"/>
      <c r="R2036" s="153"/>
      <c r="S2036" s="153"/>
      <c r="T2036" s="153"/>
      <c r="U2036" s="209">
        <f t="shared" si="789"/>
        <v>0</v>
      </c>
      <c r="V2036" s="153"/>
      <c r="W2036" s="153"/>
      <c r="X2036" s="153"/>
      <c r="Y2036" s="153"/>
      <c r="Z2036" s="153"/>
      <c r="AA2036" s="153"/>
      <c r="AB2036" s="153"/>
      <c r="AC2036" s="153"/>
      <c r="AD2036" s="153"/>
      <c r="AE2036" s="153"/>
      <c r="AF2036" s="153"/>
      <c r="AG2036" s="153"/>
      <c r="AH2036" s="153"/>
      <c r="AI2036" s="153"/>
      <c r="AJ2036" s="153"/>
      <c r="AK2036" s="153"/>
      <c r="AL2036" s="153"/>
      <c r="AM2036" s="153"/>
      <c r="AN2036" s="153"/>
      <c r="AO2036" s="153"/>
      <c r="AP2036" s="153"/>
      <c r="AQ2036" s="153"/>
      <c r="AR2036" s="153"/>
      <c r="AS2036" s="153"/>
      <c r="AT2036" s="153"/>
      <c r="AU2036" s="153"/>
      <c r="AV2036" s="153"/>
      <c r="AW2036" s="153"/>
      <c r="AX2036" s="153"/>
      <c r="AY2036" s="153"/>
      <c r="AZ2036" s="153"/>
      <c r="BA2036" s="153"/>
      <c r="BB2036" s="153"/>
      <c r="BC2036" s="153"/>
      <c r="BD2036" s="153"/>
      <c r="BE2036" s="153"/>
      <c r="BF2036" s="153"/>
      <c r="BG2036" s="223">
        <f t="shared" si="790"/>
        <v>0</v>
      </c>
      <c r="BH2036" s="224">
        <f t="shared" si="803"/>
        <v>0</v>
      </c>
      <c r="BI2036" s="225">
        <f t="shared" si="804"/>
        <v>0</v>
      </c>
      <c r="BJ2036" s="225">
        <f t="shared" si="805"/>
        <v>0</v>
      </c>
      <c r="BK2036" s="226">
        <f t="shared" si="806"/>
        <v>0</v>
      </c>
      <c r="BL2036" s="226">
        <f t="shared" si="807"/>
        <v>0</v>
      </c>
      <c r="BM2036" s="226">
        <f t="shared" si="808"/>
        <v>0</v>
      </c>
      <c r="BN2036" s="237">
        <f t="shared" si="797"/>
        <v>0</v>
      </c>
      <c r="BO2036" s="237">
        <f t="shared" si="798"/>
        <v>0</v>
      </c>
      <c r="BP2036" s="237">
        <f t="shared" si="799"/>
        <v>0</v>
      </c>
      <c r="BQ2036" s="238">
        <f t="shared" si="800"/>
        <v>0</v>
      </c>
    </row>
    <row r="2037" spans="1:69">
      <c r="A2037" s="170">
        <v>2091</v>
      </c>
      <c r="B2037" s="171"/>
      <c r="C2037" s="153"/>
      <c r="D2037" s="130" t="str">
        <f t="shared" si="801"/>
        <v/>
      </c>
      <c r="E2037" s="172"/>
      <c r="F2037" s="172"/>
      <c r="G2037" s="173"/>
      <c r="H2037" s="173"/>
      <c r="I2037" s="173"/>
      <c r="J2037" s="105"/>
      <c r="K2037" s="197" t="e">
        <f>VLOOKUP(J2037,'[3]Item List (3)'!A$1:B$110000,2,FALSE)</f>
        <v>#N/A</v>
      </c>
      <c r="L2037" s="105"/>
      <c r="M2037" s="198" t="str">
        <f t="shared" si="802"/>
        <v>IR</v>
      </c>
      <c r="N2037" s="153"/>
      <c r="O2037" s="199" t="str">
        <f t="shared" si="788"/>
        <v/>
      </c>
      <c r="P2037" s="153"/>
      <c r="Q2037" s="153"/>
      <c r="R2037" s="153"/>
      <c r="S2037" s="153"/>
      <c r="T2037" s="153"/>
      <c r="U2037" s="209">
        <f t="shared" si="789"/>
        <v>0</v>
      </c>
      <c r="V2037" s="153"/>
      <c r="W2037" s="153"/>
      <c r="X2037" s="153"/>
      <c r="Y2037" s="153"/>
      <c r="Z2037" s="153"/>
      <c r="AA2037" s="153"/>
      <c r="AB2037" s="153"/>
      <c r="AC2037" s="153"/>
      <c r="AD2037" s="153"/>
      <c r="AE2037" s="153"/>
      <c r="AF2037" s="153"/>
      <c r="AG2037" s="153"/>
      <c r="AH2037" s="153"/>
      <c r="AI2037" s="153"/>
      <c r="AJ2037" s="153"/>
      <c r="AK2037" s="153"/>
      <c r="AL2037" s="153"/>
      <c r="AM2037" s="153"/>
      <c r="AN2037" s="153"/>
      <c r="AO2037" s="153"/>
      <c r="AP2037" s="153"/>
      <c r="AQ2037" s="153"/>
      <c r="AR2037" s="153"/>
      <c r="AS2037" s="153"/>
      <c r="AT2037" s="153"/>
      <c r="AU2037" s="153"/>
      <c r="AV2037" s="153"/>
      <c r="AW2037" s="153"/>
      <c r="AX2037" s="153"/>
      <c r="AY2037" s="153"/>
      <c r="AZ2037" s="153"/>
      <c r="BA2037" s="153"/>
      <c r="BB2037" s="153"/>
      <c r="BC2037" s="153"/>
      <c r="BD2037" s="153"/>
      <c r="BE2037" s="153"/>
      <c r="BF2037" s="153"/>
      <c r="BG2037" s="223">
        <f t="shared" si="790"/>
        <v>0</v>
      </c>
      <c r="BH2037" s="224">
        <f t="shared" si="803"/>
        <v>0</v>
      </c>
      <c r="BI2037" s="225">
        <f t="shared" si="804"/>
        <v>0</v>
      </c>
      <c r="BJ2037" s="225">
        <f t="shared" si="805"/>
        <v>0</v>
      </c>
      <c r="BK2037" s="226">
        <f t="shared" si="806"/>
        <v>0</v>
      </c>
      <c r="BL2037" s="226">
        <f t="shared" si="807"/>
        <v>0</v>
      </c>
      <c r="BM2037" s="226">
        <f t="shared" si="808"/>
        <v>0</v>
      </c>
      <c r="BN2037" s="237">
        <f t="shared" si="797"/>
        <v>0</v>
      </c>
      <c r="BO2037" s="237">
        <f t="shared" si="798"/>
        <v>0</v>
      </c>
      <c r="BP2037" s="237">
        <f t="shared" si="799"/>
        <v>0</v>
      </c>
      <c r="BQ2037" s="238">
        <f t="shared" si="800"/>
        <v>0</v>
      </c>
    </row>
    <row r="2038" spans="1:69">
      <c r="A2038" s="170">
        <v>2092</v>
      </c>
      <c r="B2038" s="171"/>
      <c r="C2038" s="153"/>
      <c r="D2038" s="130" t="str">
        <f t="shared" si="801"/>
        <v/>
      </c>
      <c r="E2038" s="172"/>
      <c r="F2038" s="172"/>
      <c r="G2038" s="173"/>
      <c r="H2038" s="173"/>
      <c r="I2038" s="173"/>
      <c r="J2038" s="105"/>
      <c r="K2038" s="197" t="e">
        <f>VLOOKUP(J2038,'[3]Item List (3)'!A$1:B$110000,2,FALSE)</f>
        <v>#N/A</v>
      </c>
      <c r="L2038" s="105"/>
      <c r="M2038" s="198" t="str">
        <f t="shared" si="802"/>
        <v>IR</v>
      </c>
      <c r="N2038" s="153"/>
      <c r="O2038" s="199" t="str">
        <f t="shared" si="788"/>
        <v/>
      </c>
      <c r="P2038" s="153"/>
      <c r="Q2038" s="153"/>
      <c r="R2038" s="153"/>
      <c r="S2038" s="153"/>
      <c r="T2038" s="153"/>
      <c r="U2038" s="209">
        <f t="shared" si="789"/>
        <v>0</v>
      </c>
      <c r="V2038" s="153"/>
      <c r="W2038" s="153"/>
      <c r="X2038" s="153"/>
      <c r="Y2038" s="153"/>
      <c r="Z2038" s="153"/>
      <c r="AA2038" s="153"/>
      <c r="AB2038" s="153"/>
      <c r="AC2038" s="153"/>
      <c r="AD2038" s="153"/>
      <c r="AE2038" s="153"/>
      <c r="AF2038" s="153"/>
      <c r="AG2038" s="153"/>
      <c r="AH2038" s="153"/>
      <c r="AI2038" s="153"/>
      <c r="AJ2038" s="153"/>
      <c r="AK2038" s="153"/>
      <c r="AL2038" s="153"/>
      <c r="AM2038" s="153"/>
      <c r="AN2038" s="153"/>
      <c r="AO2038" s="153"/>
      <c r="AP2038" s="153"/>
      <c r="AQ2038" s="153"/>
      <c r="AR2038" s="153"/>
      <c r="AS2038" s="153"/>
      <c r="AT2038" s="153"/>
      <c r="AU2038" s="153"/>
      <c r="AV2038" s="153"/>
      <c r="AW2038" s="153"/>
      <c r="AX2038" s="153"/>
      <c r="AY2038" s="153"/>
      <c r="AZ2038" s="153"/>
      <c r="BA2038" s="153"/>
      <c r="BB2038" s="153"/>
      <c r="BC2038" s="153"/>
      <c r="BD2038" s="153"/>
      <c r="BE2038" s="153"/>
      <c r="BF2038" s="153"/>
      <c r="BG2038" s="223">
        <f t="shared" si="790"/>
        <v>0</v>
      </c>
      <c r="BH2038" s="224">
        <f t="shared" si="803"/>
        <v>0</v>
      </c>
      <c r="BI2038" s="225">
        <f t="shared" si="804"/>
        <v>0</v>
      </c>
      <c r="BJ2038" s="225">
        <f t="shared" si="805"/>
        <v>0</v>
      </c>
      <c r="BK2038" s="226">
        <f t="shared" si="806"/>
        <v>0</v>
      </c>
      <c r="BL2038" s="226">
        <f t="shared" si="807"/>
        <v>0</v>
      </c>
      <c r="BM2038" s="226">
        <f t="shared" si="808"/>
        <v>0</v>
      </c>
      <c r="BN2038" s="237">
        <f t="shared" si="797"/>
        <v>0</v>
      </c>
      <c r="BO2038" s="237">
        <f t="shared" si="798"/>
        <v>0</v>
      </c>
      <c r="BP2038" s="237">
        <f t="shared" si="799"/>
        <v>0</v>
      </c>
      <c r="BQ2038" s="238">
        <f t="shared" si="800"/>
        <v>0</v>
      </c>
    </row>
    <row r="2039" spans="1:69">
      <c r="A2039" s="170">
        <v>2093</v>
      </c>
      <c r="B2039" s="171"/>
      <c r="C2039" s="153"/>
      <c r="D2039" s="130" t="str">
        <f t="shared" si="801"/>
        <v/>
      </c>
      <c r="E2039" s="172"/>
      <c r="F2039" s="172"/>
      <c r="G2039" s="173"/>
      <c r="H2039" s="173"/>
      <c r="I2039" s="173"/>
      <c r="J2039" s="105"/>
      <c r="K2039" s="197" t="e">
        <f>VLOOKUP(J2039,'[3]Item List (3)'!A$1:B$110000,2,FALSE)</f>
        <v>#N/A</v>
      </c>
      <c r="L2039" s="105"/>
      <c r="M2039" s="198" t="str">
        <f t="shared" si="802"/>
        <v>IR</v>
      </c>
      <c r="N2039" s="153"/>
      <c r="O2039" s="199" t="str">
        <f t="shared" si="788"/>
        <v/>
      </c>
      <c r="P2039" s="153"/>
      <c r="Q2039" s="153"/>
      <c r="R2039" s="153"/>
      <c r="S2039" s="153"/>
      <c r="T2039" s="153"/>
      <c r="U2039" s="209">
        <f t="shared" si="789"/>
        <v>0</v>
      </c>
      <c r="V2039" s="153"/>
      <c r="W2039" s="153"/>
      <c r="X2039" s="153"/>
      <c r="Y2039" s="153"/>
      <c r="Z2039" s="153"/>
      <c r="AA2039" s="153"/>
      <c r="AB2039" s="153"/>
      <c r="AC2039" s="153"/>
      <c r="AD2039" s="153"/>
      <c r="AE2039" s="153"/>
      <c r="AF2039" s="153"/>
      <c r="AG2039" s="153"/>
      <c r="AH2039" s="153"/>
      <c r="AI2039" s="153"/>
      <c r="AJ2039" s="153"/>
      <c r="AK2039" s="153"/>
      <c r="AL2039" s="153"/>
      <c r="AM2039" s="153"/>
      <c r="AN2039" s="153"/>
      <c r="AO2039" s="153"/>
      <c r="AP2039" s="153"/>
      <c r="AQ2039" s="153"/>
      <c r="AR2039" s="153"/>
      <c r="AS2039" s="153"/>
      <c r="AT2039" s="153"/>
      <c r="AU2039" s="153"/>
      <c r="AV2039" s="153"/>
      <c r="AW2039" s="153"/>
      <c r="AX2039" s="153"/>
      <c r="AY2039" s="153"/>
      <c r="AZ2039" s="153"/>
      <c r="BA2039" s="153"/>
      <c r="BB2039" s="153"/>
      <c r="BC2039" s="153"/>
      <c r="BD2039" s="153"/>
      <c r="BE2039" s="153"/>
      <c r="BF2039" s="153"/>
      <c r="BG2039" s="223">
        <f t="shared" si="790"/>
        <v>0</v>
      </c>
      <c r="BH2039" s="224">
        <f t="shared" si="803"/>
        <v>0</v>
      </c>
      <c r="BI2039" s="225">
        <f t="shared" si="804"/>
        <v>0</v>
      </c>
      <c r="BJ2039" s="225">
        <f t="shared" si="805"/>
        <v>0</v>
      </c>
      <c r="BK2039" s="226">
        <f t="shared" si="806"/>
        <v>0</v>
      </c>
      <c r="BL2039" s="226">
        <f t="shared" si="807"/>
        <v>0</v>
      </c>
      <c r="BM2039" s="226">
        <f t="shared" si="808"/>
        <v>0</v>
      </c>
      <c r="BN2039" s="237">
        <f t="shared" si="797"/>
        <v>0</v>
      </c>
      <c r="BO2039" s="237">
        <f t="shared" si="798"/>
        <v>0</v>
      </c>
      <c r="BP2039" s="237">
        <f t="shared" si="799"/>
        <v>0</v>
      </c>
      <c r="BQ2039" s="238">
        <f t="shared" si="800"/>
        <v>0</v>
      </c>
    </row>
    <row r="2040" spans="1:69">
      <c r="A2040" s="170">
        <v>2094</v>
      </c>
      <c r="B2040" s="171"/>
      <c r="C2040" s="153"/>
      <c r="D2040" s="130" t="str">
        <f t="shared" si="801"/>
        <v/>
      </c>
      <c r="E2040" s="172"/>
      <c r="F2040" s="172"/>
      <c r="G2040" s="173"/>
      <c r="H2040" s="173"/>
      <c r="I2040" s="173"/>
      <c r="J2040" s="105"/>
      <c r="K2040" s="197" t="e">
        <f>VLOOKUP(J2040,'[3]Item List (3)'!A$1:B$110000,2,FALSE)</f>
        <v>#N/A</v>
      </c>
      <c r="L2040" s="105"/>
      <c r="M2040" s="198" t="str">
        <f t="shared" si="802"/>
        <v>IR</v>
      </c>
      <c r="N2040" s="153"/>
      <c r="O2040" s="199" t="str">
        <f t="shared" si="788"/>
        <v/>
      </c>
      <c r="P2040" s="153"/>
      <c r="Q2040" s="153"/>
      <c r="R2040" s="153"/>
      <c r="S2040" s="153"/>
      <c r="T2040" s="153"/>
      <c r="U2040" s="209">
        <f t="shared" si="789"/>
        <v>0</v>
      </c>
      <c r="V2040" s="153"/>
      <c r="W2040" s="153"/>
      <c r="X2040" s="153"/>
      <c r="Y2040" s="153"/>
      <c r="Z2040" s="153"/>
      <c r="AA2040" s="153"/>
      <c r="AB2040" s="153"/>
      <c r="AC2040" s="153"/>
      <c r="AD2040" s="153"/>
      <c r="AE2040" s="153"/>
      <c r="AF2040" s="153"/>
      <c r="AG2040" s="153"/>
      <c r="AH2040" s="153"/>
      <c r="AI2040" s="153"/>
      <c r="AJ2040" s="153"/>
      <c r="AK2040" s="153"/>
      <c r="AL2040" s="153"/>
      <c r="AM2040" s="153"/>
      <c r="AN2040" s="153"/>
      <c r="AO2040" s="153"/>
      <c r="AP2040" s="153"/>
      <c r="AQ2040" s="153"/>
      <c r="AR2040" s="153"/>
      <c r="AS2040" s="153"/>
      <c r="AT2040" s="153"/>
      <c r="AU2040" s="153"/>
      <c r="AV2040" s="153"/>
      <c r="AW2040" s="153"/>
      <c r="AX2040" s="153"/>
      <c r="AY2040" s="153"/>
      <c r="AZ2040" s="153"/>
      <c r="BA2040" s="153"/>
      <c r="BB2040" s="153"/>
      <c r="BC2040" s="153"/>
      <c r="BD2040" s="153"/>
      <c r="BE2040" s="153"/>
      <c r="BF2040" s="153"/>
      <c r="BG2040" s="223">
        <f t="shared" si="790"/>
        <v>0</v>
      </c>
      <c r="BH2040" s="224">
        <f t="shared" si="803"/>
        <v>0</v>
      </c>
      <c r="BI2040" s="225">
        <f t="shared" si="804"/>
        <v>0</v>
      </c>
      <c r="BJ2040" s="225">
        <f t="shared" si="805"/>
        <v>0</v>
      </c>
      <c r="BK2040" s="226">
        <f t="shared" si="806"/>
        <v>0</v>
      </c>
      <c r="BL2040" s="226">
        <f t="shared" si="807"/>
        <v>0</v>
      </c>
      <c r="BM2040" s="226">
        <f t="shared" si="808"/>
        <v>0</v>
      </c>
      <c r="BN2040" s="237">
        <f t="shared" si="797"/>
        <v>0</v>
      </c>
      <c r="BO2040" s="237">
        <f t="shared" si="798"/>
        <v>0</v>
      </c>
      <c r="BP2040" s="237">
        <f t="shared" si="799"/>
        <v>0</v>
      </c>
      <c r="BQ2040" s="238">
        <f t="shared" si="800"/>
        <v>0</v>
      </c>
    </row>
    <row r="2041" spans="1:69">
      <c r="A2041" s="170">
        <v>2095</v>
      </c>
      <c r="B2041" s="171"/>
      <c r="C2041" s="153"/>
      <c r="D2041" s="130" t="str">
        <f t="shared" si="801"/>
        <v/>
      </c>
      <c r="E2041" s="172"/>
      <c r="F2041" s="172"/>
      <c r="G2041" s="173"/>
      <c r="H2041" s="173"/>
      <c r="I2041" s="173"/>
      <c r="J2041" s="105"/>
      <c r="K2041" s="197" t="e">
        <f>VLOOKUP(J2041,'[3]Item List (3)'!A$1:B$110000,2,FALSE)</f>
        <v>#N/A</v>
      </c>
      <c r="L2041" s="105"/>
      <c r="M2041" s="198" t="str">
        <f t="shared" si="802"/>
        <v>IR</v>
      </c>
      <c r="N2041" s="153"/>
      <c r="O2041" s="199" t="str">
        <f t="shared" si="788"/>
        <v/>
      </c>
      <c r="P2041" s="153"/>
      <c r="Q2041" s="153"/>
      <c r="R2041" s="153"/>
      <c r="S2041" s="153"/>
      <c r="T2041" s="153"/>
      <c r="U2041" s="209">
        <f t="shared" si="789"/>
        <v>0</v>
      </c>
      <c r="V2041" s="153"/>
      <c r="W2041" s="153"/>
      <c r="X2041" s="153"/>
      <c r="Y2041" s="153"/>
      <c r="Z2041" s="153"/>
      <c r="AA2041" s="153"/>
      <c r="AB2041" s="153"/>
      <c r="AC2041" s="153"/>
      <c r="AD2041" s="153"/>
      <c r="AE2041" s="153"/>
      <c r="AF2041" s="153"/>
      <c r="AG2041" s="153"/>
      <c r="AH2041" s="153"/>
      <c r="AI2041" s="153"/>
      <c r="AJ2041" s="153"/>
      <c r="AK2041" s="153"/>
      <c r="AL2041" s="153"/>
      <c r="AM2041" s="153"/>
      <c r="AN2041" s="153"/>
      <c r="AO2041" s="153"/>
      <c r="AP2041" s="153"/>
      <c r="AQ2041" s="153"/>
      <c r="AR2041" s="153"/>
      <c r="AS2041" s="153"/>
      <c r="AT2041" s="153"/>
      <c r="AU2041" s="153"/>
      <c r="AV2041" s="153"/>
      <c r="AW2041" s="153"/>
      <c r="AX2041" s="153"/>
      <c r="AY2041" s="153"/>
      <c r="AZ2041" s="153"/>
      <c r="BA2041" s="153"/>
      <c r="BB2041" s="153"/>
      <c r="BC2041" s="153"/>
      <c r="BD2041" s="153"/>
      <c r="BE2041" s="153"/>
      <c r="BF2041" s="153"/>
      <c r="BG2041" s="223">
        <f t="shared" si="790"/>
        <v>0</v>
      </c>
      <c r="BH2041" s="224">
        <f t="shared" si="803"/>
        <v>0</v>
      </c>
      <c r="BI2041" s="225">
        <f t="shared" si="804"/>
        <v>0</v>
      </c>
      <c r="BJ2041" s="225">
        <f t="shared" si="805"/>
        <v>0</v>
      </c>
      <c r="BK2041" s="226">
        <f t="shared" si="806"/>
        <v>0</v>
      </c>
      <c r="BL2041" s="226">
        <f t="shared" si="807"/>
        <v>0</v>
      </c>
      <c r="BM2041" s="226">
        <f t="shared" si="808"/>
        <v>0</v>
      </c>
      <c r="BN2041" s="237">
        <f t="shared" si="797"/>
        <v>0</v>
      </c>
      <c r="BO2041" s="237">
        <f t="shared" si="798"/>
        <v>0</v>
      </c>
      <c r="BP2041" s="237">
        <f t="shared" si="799"/>
        <v>0</v>
      </c>
      <c r="BQ2041" s="238">
        <f t="shared" si="800"/>
        <v>0</v>
      </c>
    </row>
    <row r="2042" spans="1:69">
      <c r="A2042" s="170">
        <v>2096</v>
      </c>
      <c r="B2042" s="171"/>
      <c r="C2042" s="153"/>
      <c r="D2042" s="130" t="str">
        <f t="shared" si="801"/>
        <v/>
      </c>
      <c r="E2042" s="172"/>
      <c r="F2042" s="172"/>
      <c r="G2042" s="173"/>
      <c r="H2042" s="173"/>
      <c r="I2042" s="173"/>
      <c r="J2042" s="105"/>
      <c r="K2042" s="197" t="e">
        <f>VLOOKUP(J2042,'[3]Item List (3)'!A$1:B$110000,2,FALSE)</f>
        <v>#N/A</v>
      </c>
      <c r="L2042" s="105"/>
      <c r="M2042" s="198" t="str">
        <f t="shared" si="802"/>
        <v>IR</v>
      </c>
      <c r="N2042" s="153"/>
      <c r="O2042" s="199" t="str">
        <f t="shared" si="788"/>
        <v/>
      </c>
      <c r="P2042" s="153"/>
      <c r="Q2042" s="153"/>
      <c r="R2042" s="153"/>
      <c r="S2042" s="153"/>
      <c r="T2042" s="153"/>
      <c r="U2042" s="209">
        <f t="shared" si="789"/>
        <v>0</v>
      </c>
      <c r="V2042" s="153"/>
      <c r="W2042" s="153"/>
      <c r="X2042" s="153"/>
      <c r="Y2042" s="153"/>
      <c r="Z2042" s="153"/>
      <c r="AA2042" s="153"/>
      <c r="AB2042" s="153"/>
      <c r="AC2042" s="153"/>
      <c r="AD2042" s="153"/>
      <c r="AE2042" s="153"/>
      <c r="AF2042" s="153"/>
      <c r="AG2042" s="153"/>
      <c r="AH2042" s="153"/>
      <c r="AI2042" s="153"/>
      <c r="AJ2042" s="153"/>
      <c r="AK2042" s="153"/>
      <c r="AL2042" s="153"/>
      <c r="AM2042" s="153"/>
      <c r="AN2042" s="153"/>
      <c r="AO2042" s="153"/>
      <c r="AP2042" s="153"/>
      <c r="AQ2042" s="153"/>
      <c r="AR2042" s="153"/>
      <c r="AS2042" s="153"/>
      <c r="AT2042" s="153"/>
      <c r="AU2042" s="153"/>
      <c r="AV2042" s="153"/>
      <c r="AW2042" s="153"/>
      <c r="AX2042" s="153"/>
      <c r="AY2042" s="153"/>
      <c r="AZ2042" s="153"/>
      <c r="BA2042" s="153"/>
      <c r="BB2042" s="153"/>
      <c r="BC2042" s="153"/>
      <c r="BD2042" s="153"/>
      <c r="BE2042" s="153"/>
      <c r="BF2042" s="153"/>
      <c r="BG2042" s="223">
        <f t="shared" si="790"/>
        <v>0</v>
      </c>
      <c r="BH2042" s="224">
        <f t="shared" si="803"/>
        <v>0</v>
      </c>
      <c r="BI2042" s="225">
        <f t="shared" si="804"/>
        <v>0</v>
      </c>
      <c r="BJ2042" s="225">
        <f t="shared" si="805"/>
        <v>0</v>
      </c>
      <c r="BK2042" s="226">
        <f t="shared" si="806"/>
        <v>0</v>
      </c>
      <c r="BL2042" s="226">
        <f t="shared" si="807"/>
        <v>0</v>
      </c>
      <c r="BM2042" s="226">
        <f t="shared" si="808"/>
        <v>0</v>
      </c>
      <c r="BN2042" s="237">
        <f t="shared" si="797"/>
        <v>0</v>
      </c>
      <c r="BO2042" s="237">
        <f t="shared" si="798"/>
        <v>0</v>
      </c>
      <c r="BP2042" s="237">
        <f t="shared" si="799"/>
        <v>0</v>
      </c>
      <c r="BQ2042" s="238">
        <f t="shared" si="800"/>
        <v>0</v>
      </c>
    </row>
    <row r="2043" spans="1:69">
      <c r="A2043" s="170">
        <v>2097</v>
      </c>
      <c r="B2043" s="171"/>
      <c r="C2043" s="153"/>
      <c r="D2043" s="130" t="str">
        <f t="shared" si="801"/>
        <v/>
      </c>
      <c r="E2043" s="172"/>
      <c r="F2043" s="172"/>
      <c r="G2043" s="173"/>
      <c r="H2043" s="173"/>
      <c r="I2043" s="173"/>
      <c r="J2043" s="105"/>
      <c r="K2043" s="197" t="e">
        <f>VLOOKUP(J2043,'[3]Item List (3)'!A$1:B$110000,2,FALSE)</f>
        <v>#N/A</v>
      </c>
      <c r="L2043" s="105"/>
      <c r="M2043" s="198" t="str">
        <f t="shared" si="802"/>
        <v>IR</v>
      </c>
      <c r="N2043" s="153"/>
      <c r="O2043" s="199" t="str">
        <f t="shared" si="788"/>
        <v/>
      </c>
      <c r="P2043" s="153"/>
      <c r="Q2043" s="153"/>
      <c r="R2043" s="153"/>
      <c r="S2043" s="153"/>
      <c r="T2043" s="153"/>
      <c r="U2043" s="209">
        <f t="shared" si="789"/>
        <v>0</v>
      </c>
      <c r="V2043" s="153"/>
      <c r="W2043" s="153"/>
      <c r="X2043" s="153"/>
      <c r="Y2043" s="153"/>
      <c r="Z2043" s="153"/>
      <c r="AA2043" s="153"/>
      <c r="AB2043" s="153"/>
      <c r="AC2043" s="153"/>
      <c r="AD2043" s="153"/>
      <c r="AE2043" s="153"/>
      <c r="AF2043" s="153"/>
      <c r="AG2043" s="153"/>
      <c r="AH2043" s="153"/>
      <c r="AI2043" s="153"/>
      <c r="AJ2043" s="153"/>
      <c r="AK2043" s="153"/>
      <c r="AL2043" s="153"/>
      <c r="AM2043" s="153"/>
      <c r="AN2043" s="153"/>
      <c r="AO2043" s="153"/>
      <c r="AP2043" s="153"/>
      <c r="AQ2043" s="153"/>
      <c r="AR2043" s="153"/>
      <c r="AS2043" s="153"/>
      <c r="AT2043" s="153"/>
      <c r="AU2043" s="153"/>
      <c r="AV2043" s="153"/>
      <c r="AW2043" s="153"/>
      <c r="AX2043" s="153"/>
      <c r="AY2043" s="153"/>
      <c r="AZ2043" s="153"/>
      <c r="BA2043" s="153"/>
      <c r="BB2043" s="153"/>
      <c r="BC2043" s="153"/>
      <c r="BD2043" s="153"/>
      <c r="BE2043" s="153"/>
      <c r="BF2043" s="153"/>
      <c r="BG2043" s="223">
        <f t="shared" si="790"/>
        <v>0</v>
      </c>
      <c r="BH2043" s="224">
        <f t="shared" si="803"/>
        <v>0</v>
      </c>
      <c r="BI2043" s="225">
        <f t="shared" si="804"/>
        <v>0</v>
      </c>
      <c r="BJ2043" s="225">
        <f t="shared" si="805"/>
        <v>0</v>
      </c>
      <c r="BK2043" s="226">
        <f t="shared" si="806"/>
        <v>0</v>
      </c>
      <c r="BL2043" s="226">
        <f t="shared" si="807"/>
        <v>0</v>
      </c>
      <c r="BM2043" s="226">
        <f t="shared" si="808"/>
        <v>0</v>
      </c>
      <c r="BN2043" s="237">
        <f t="shared" si="797"/>
        <v>0</v>
      </c>
      <c r="BO2043" s="237">
        <f t="shared" si="798"/>
        <v>0</v>
      </c>
      <c r="BP2043" s="237">
        <f t="shared" si="799"/>
        <v>0</v>
      </c>
      <c r="BQ2043" s="238">
        <f t="shared" si="800"/>
        <v>0</v>
      </c>
    </row>
    <row r="2044" spans="1:69">
      <c r="A2044" s="170">
        <v>2098</v>
      </c>
      <c r="B2044" s="171"/>
      <c r="C2044" s="153"/>
      <c r="D2044" s="130" t="str">
        <f t="shared" si="801"/>
        <v/>
      </c>
      <c r="E2044" s="172"/>
      <c r="F2044" s="172"/>
      <c r="G2044" s="173"/>
      <c r="H2044" s="173"/>
      <c r="I2044" s="173"/>
      <c r="J2044" s="105"/>
      <c r="K2044" s="197" t="e">
        <f>VLOOKUP(J2044,'[3]Item List (3)'!A$1:B$110000,2,FALSE)</f>
        <v>#N/A</v>
      </c>
      <c r="L2044" s="105"/>
      <c r="M2044" s="198" t="str">
        <f t="shared" si="802"/>
        <v>IR</v>
      </c>
      <c r="N2044" s="153"/>
      <c r="O2044" s="199" t="str">
        <f t="shared" si="788"/>
        <v/>
      </c>
      <c r="P2044" s="153"/>
      <c r="Q2044" s="153"/>
      <c r="R2044" s="153"/>
      <c r="S2044" s="153"/>
      <c r="T2044" s="153"/>
      <c r="U2044" s="209">
        <f t="shared" si="789"/>
        <v>0</v>
      </c>
      <c r="V2044" s="153"/>
      <c r="W2044" s="153"/>
      <c r="X2044" s="153"/>
      <c r="Y2044" s="153"/>
      <c r="Z2044" s="153"/>
      <c r="AA2044" s="153"/>
      <c r="AB2044" s="153"/>
      <c r="AC2044" s="153"/>
      <c r="AD2044" s="153"/>
      <c r="AE2044" s="153"/>
      <c r="AF2044" s="153"/>
      <c r="AG2044" s="153"/>
      <c r="AH2044" s="153"/>
      <c r="AI2044" s="153"/>
      <c r="AJ2044" s="153"/>
      <c r="AK2044" s="153"/>
      <c r="AL2044" s="153"/>
      <c r="AM2044" s="153"/>
      <c r="AN2044" s="153"/>
      <c r="AO2044" s="153"/>
      <c r="AP2044" s="153"/>
      <c r="AQ2044" s="153"/>
      <c r="AR2044" s="153"/>
      <c r="AS2044" s="153"/>
      <c r="AT2044" s="153"/>
      <c r="AU2044" s="153"/>
      <c r="AV2044" s="153"/>
      <c r="AW2044" s="153"/>
      <c r="AX2044" s="153"/>
      <c r="AY2044" s="153"/>
      <c r="AZ2044" s="153"/>
      <c r="BA2044" s="153"/>
      <c r="BB2044" s="153"/>
      <c r="BC2044" s="153"/>
      <c r="BD2044" s="153"/>
      <c r="BE2044" s="153"/>
      <c r="BF2044" s="153"/>
      <c r="BG2044" s="223">
        <f t="shared" si="790"/>
        <v>0</v>
      </c>
      <c r="BH2044" s="224">
        <f t="shared" si="803"/>
        <v>0</v>
      </c>
      <c r="BI2044" s="225">
        <f t="shared" si="804"/>
        <v>0</v>
      </c>
      <c r="BJ2044" s="225">
        <f t="shared" si="805"/>
        <v>0</v>
      </c>
      <c r="BK2044" s="226">
        <f t="shared" si="806"/>
        <v>0</v>
      </c>
      <c r="BL2044" s="226">
        <f t="shared" si="807"/>
        <v>0</v>
      </c>
      <c r="BM2044" s="226">
        <f t="shared" si="808"/>
        <v>0</v>
      </c>
      <c r="BN2044" s="237">
        <f t="shared" si="797"/>
        <v>0</v>
      </c>
      <c r="BO2044" s="237">
        <f t="shared" si="798"/>
        <v>0</v>
      </c>
      <c r="BP2044" s="237">
        <f t="shared" si="799"/>
        <v>0</v>
      </c>
      <c r="BQ2044" s="238">
        <f t="shared" si="800"/>
        <v>0</v>
      </c>
    </row>
    <row r="2045" spans="1:69">
      <c r="A2045" s="170">
        <v>2099</v>
      </c>
      <c r="B2045" s="171"/>
      <c r="C2045" s="153"/>
      <c r="D2045" s="130" t="str">
        <f t="shared" si="801"/>
        <v/>
      </c>
      <c r="E2045" s="172"/>
      <c r="F2045" s="172"/>
      <c r="G2045" s="173"/>
      <c r="H2045" s="173"/>
      <c r="I2045" s="173"/>
      <c r="J2045" s="105"/>
      <c r="K2045" s="197" t="e">
        <f>VLOOKUP(J2045,'[3]Item List (3)'!A$1:B$110000,2,FALSE)</f>
        <v>#N/A</v>
      </c>
      <c r="L2045" s="105"/>
      <c r="M2045" s="198" t="str">
        <f t="shared" si="802"/>
        <v>IR</v>
      </c>
      <c r="N2045" s="153"/>
      <c r="O2045" s="199" t="str">
        <f t="shared" si="788"/>
        <v/>
      </c>
      <c r="P2045" s="153"/>
      <c r="Q2045" s="153"/>
      <c r="R2045" s="153"/>
      <c r="S2045" s="153"/>
      <c r="T2045" s="153"/>
      <c r="U2045" s="209">
        <f t="shared" si="789"/>
        <v>0</v>
      </c>
      <c r="V2045" s="153"/>
      <c r="W2045" s="153"/>
      <c r="X2045" s="153"/>
      <c r="Y2045" s="153"/>
      <c r="Z2045" s="153"/>
      <c r="AA2045" s="153"/>
      <c r="AB2045" s="153"/>
      <c r="AC2045" s="153"/>
      <c r="AD2045" s="153"/>
      <c r="AE2045" s="153"/>
      <c r="AF2045" s="153"/>
      <c r="AG2045" s="153"/>
      <c r="AH2045" s="153"/>
      <c r="AI2045" s="153"/>
      <c r="AJ2045" s="153"/>
      <c r="AK2045" s="153"/>
      <c r="AL2045" s="153"/>
      <c r="AM2045" s="153"/>
      <c r="AN2045" s="153"/>
      <c r="AO2045" s="153"/>
      <c r="AP2045" s="153"/>
      <c r="AQ2045" s="153"/>
      <c r="AR2045" s="153"/>
      <c r="AS2045" s="153"/>
      <c r="AT2045" s="153"/>
      <c r="AU2045" s="153"/>
      <c r="AV2045" s="153"/>
      <c r="AW2045" s="153"/>
      <c r="AX2045" s="153"/>
      <c r="AY2045" s="153"/>
      <c r="AZ2045" s="153"/>
      <c r="BA2045" s="153"/>
      <c r="BB2045" s="153"/>
      <c r="BC2045" s="153"/>
      <c r="BD2045" s="153"/>
      <c r="BE2045" s="153"/>
      <c r="BF2045" s="153"/>
      <c r="BG2045" s="223">
        <f t="shared" si="790"/>
        <v>0</v>
      </c>
      <c r="BH2045" s="224">
        <f t="shared" si="803"/>
        <v>0</v>
      </c>
      <c r="BI2045" s="225">
        <f t="shared" si="804"/>
        <v>0</v>
      </c>
      <c r="BJ2045" s="225">
        <f t="shared" si="805"/>
        <v>0</v>
      </c>
      <c r="BK2045" s="226">
        <f t="shared" si="806"/>
        <v>0</v>
      </c>
      <c r="BL2045" s="226">
        <f t="shared" si="807"/>
        <v>0</v>
      </c>
      <c r="BM2045" s="226">
        <f t="shared" si="808"/>
        <v>0</v>
      </c>
      <c r="BN2045" s="237">
        <f t="shared" si="797"/>
        <v>0</v>
      </c>
      <c r="BO2045" s="237">
        <f t="shared" si="798"/>
        <v>0</v>
      </c>
      <c r="BP2045" s="237">
        <f t="shared" si="799"/>
        <v>0</v>
      </c>
      <c r="BQ2045" s="238">
        <f t="shared" si="800"/>
        <v>0</v>
      </c>
    </row>
    <row r="2046" spans="1:69">
      <c r="A2046" s="170">
        <v>2100</v>
      </c>
      <c r="B2046" s="171"/>
      <c r="C2046" s="153"/>
      <c r="D2046" s="130" t="str">
        <f t="shared" si="801"/>
        <v/>
      </c>
      <c r="E2046" s="172"/>
      <c r="F2046" s="172"/>
      <c r="G2046" s="173"/>
      <c r="H2046" s="173"/>
      <c r="I2046" s="173"/>
      <c r="J2046" s="105"/>
      <c r="K2046" s="197" t="e">
        <f>VLOOKUP(J2046,'[3]Item List (3)'!A$1:B$110000,2,FALSE)</f>
        <v>#N/A</v>
      </c>
      <c r="L2046" s="105"/>
      <c r="M2046" s="198" t="str">
        <f t="shared" si="802"/>
        <v>IR</v>
      </c>
      <c r="N2046" s="153"/>
      <c r="O2046" s="199" t="str">
        <f t="shared" ref="O2046:O2065" si="809">IFERROR(3600/N2046,"")</f>
        <v/>
      </c>
      <c r="P2046" s="153"/>
      <c r="Q2046" s="153"/>
      <c r="R2046" s="153"/>
      <c r="S2046" s="153"/>
      <c r="T2046" s="153"/>
      <c r="U2046" s="209">
        <f t="shared" si="789"/>
        <v>0</v>
      </c>
      <c r="V2046" s="153"/>
      <c r="W2046" s="153"/>
      <c r="X2046" s="153"/>
      <c r="Y2046" s="153"/>
      <c r="Z2046" s="153"/>
      <c r="AA2046" s="153"/>
      <c r="AB2046" s="153"/>
      <c r="AC2046" s="153"/>
      <c r="AD2046" s="153"/>
      <c r="AE2046" s="153"/>
      <c r="AF2046" s="153"/>
      <c r="AG2046" s="153"/>
      <c r="AH2046" s="153"/>
      <c r="AI2046" s="153"/>
      <c r="AJ2046" s="153"/>
      <c r="AK2046" s="153"/>
      <c r="AL2046" s="153"/>
      <c r="AM2046" s="153"/>
      <c r="AN2046" s="153"/>
      <c r="AO2046" s="153"/>
      <c r="AP2046" s="153"/>
      <c r="AQ2046" s="153"/>
      <c r="AR2046" s="153"/>
      <c r="AS2046" s="153"/>
      <c r="AT2046" s="153"/>
      <c r="AU2046" s="153"/>
      <c r="AV2046" s="153"/>
      <c r="AW2046" s="153"/>
      <c r="AX2046" s="153"/>
      <c r="AY2046" s="153"/>
      <c r="AZ2046" s="153"/>
      <c r="BA2046" s="153"/>
      <c r="BB2046" s="153"/>
      <c r="BC2046" s="153"/>
      <c r="BD2046" s="153"/>
      <c r="BE2046" s="153"/>
      <c r="BF2046" s="153"/>
      <c r="BG2046" s="223">
        <f t="shared" si="790"/>
        <v>0</v>
      </c>
      <c r="BH2046" s="224">
        <f t="shared" si="803"/>
        <v>0</v>
      </c>
      <c r="BI2046" s="225">
        <f t="shared" si="804"/>
        <v>0</v>
      </c>
      <c r="BJ2046" s="225">
        <f t="shared" si="805"/>
        <v>0</v>
      </c>
      <c r="BK2046" s="226">
        <f t="shared" si="806"/>
        <v>0</v>
      </c>
      <c r="BL2046" s="226">
        <f t="shared" si="807"/>
        <v>0</v>
      </c>
      <c r="BM2046" s="226">
        <f t="shared" si="808"/>
        <v>0</v>
      </c>
      <c r="BN2046" s="237">
        <f t="shared" si="797"/>
        <v>0</v>
      </c>
      <c r="BO2046" s="237">
        <f t="shared" si="798"/>
        <v>0</v>
      </c>
      <c r="BP2046" s="237">
        <f t="shared" si="799"/>
        <v>0</v>
      </c>
      <c r="BQ2046" s="238">
        <f t="shared" si="800"/>
        <v>0</v>
      </c>
    </row>
    <row r="2047" spans="1:69">
      <c r="A2047" s="170">
        <v>2101</v>
      </c>
      <c r="B2047" s="171"/>
      <c r="C2047" s="153"/>
      <c r="D2047" s="130" t="str">
        <f t="shared" si="801"/>
        <v/>
      </c>
      <c r="E2047" s="172"/>
      <c r="F2047" s="172"/>
      <c r="G2047" s="173"/>
      <c r="H2047" s="173"/>
      <c r="I2047" s="173"/>
      <c r="J2047" s="105"/>
      <c r="K2047" s="197" t="e">
        <f>VLOOKUP(J2047,'[3]Item List (3)'!A$1:B$110000,2,FALSE)</f>
        <v>#N/A</v>
      </c>
      <c r="L2047" s="105"/>
      <c r="M2047" s="198" t="str">
        <f t="shared" si="802"/>
        <v>IR</v>
      </c>
      <c r="N2047" s="153"/>
      <c r="O2047" s="199" t="str">
        <f t="shared" si="809"/>
        <v/>
      </c>
      <c r="P2047" s="153"/>
      <c r="Q2047" s="153"/>
      <c r="R2047" s="153"/>
      <c r="S2047" s="153"/>
      <c r="T2047" s="153"/>
      <c r="U2047" s="209">
        <f t="shared" si="789"/>
        <v>0</v>
      </c>
      <c r="V2047" s="153"/>
      <c r="W2047" s="153"/>
      <c r="X2047" s="153"/>
      <c r="Y2047" s="153"/>
      <c r="Z2047" s="153"/>
      <c r="AA2047" s="153"/>
      <c r="AB2047" s="153"/>
      <c r="AC2047" s="153"/>
      <c r="AD2047" s="153"/>
      <c r="AE2047" s="153"/>
      <c r="AF2047" s="153"/>
      <c r="AG2047" s="153"/>
      <c r="AH2047" s="153"/>
      <c r="AI2047" s="153"/>
      <c r="AJ2047" s="153"/>
      <c r="AK2047" s="153"/>
      <c r="AL2047" s="153"/>
      <c r="AM2047" s="153"/>
      <c r="AN2047" s="153"/>
      <c r="AO2047" s="153"/>
      <c r="AP2047" s="153"/>
      <c r="AQ2047" s="153"/>
      <c r="AR2047" s="153"/>
      <c r="AS2047" s="153"/>
      <c r="AT2047" s="153"/>
      <c r="AU2047" s="153"/>
      <c r="AV2047" s="153"/>
      <c r="AW2047" s="153"/>
      <c r="AX2047" s="153"/>
      <c r="AY2047" s="153"/>
      <c r="AZ2047" s="153"/>
      <c r="BA2047" s="153"/>
      <c r="BB2047" s="153"/>
      <c r="BC2047" s="153"/>
      <c r="BD2047" s="153"/>
      <c r="BE2047" s="153"/>
      <c r="BF2047" s="153"/>
      <c r="BG2047" s="223">
        <f t="shared" si="790"/>
        <v>0</v>
      </c>
      <c r="BH2047" s="224">
        <f t="shared" si="803"/>
        <v>0</v>
      </c>
      <c r="BI2047" s="225">
        <f t="shared" si="804"/>
        <v>0</v>
      </c>
      <c r="BJ2047" s="225">
        <f t="shared" si="805"/>
        <v>0</v>
      </c>
      <c r="BK2047" s="226">
        <f t="shared" si="806"/>
        <v>0</v>
      </c>
      <c r="BL2047" s="226">
        <f t="shared" si="807"/>
        <v>0</v>
      </c>
      <c r="BM2047" s="226">
        <f t="shared" si="808"/>
        <v>0</v>
      </c>
      <c r="BN2047" s="237">
        <f t="shared" si="797"/>
        <v>0</v>
      </c>
      <c r="BO2047" s="237">
        <f t="shared" si="798"/>
        <v>0</v>
      </c>
      <c r="BP2047" s="237">
        <f t="shared" si="799"/>
        <v>0</v>
      </c>
      <c r="BQ2047" s="238">
        <f t="shared" si="800"/>
        <v>0</v>
      </c>
    </row>
    <row r="2048" spans="1:69">
      <c r="A2048" s="170">
        <v>2102</v>
      </c>
      <c r="B2048" s="171"/>
      <c r="C2048" s="153"/>
      <c r="D2048" s="130" t="str">
        <f t="shared" si="801"/>
        <v/>
      </c>
      <c r="E2048" s="172"/>
      <c r="F2048" s="172"/>
      <c r="G2048" s="173"/>
      <c r="H2048" s="173"/>
      <c r="I2048" s="173"/>
      <c r="J2048" s="105"/>
      <c r="K2048" s="197" t="e">
        <f>VLOOKUP(J2048,'[3]Item List (3)'!A$1:B$110000,2,FALSE)</f>
        <v>#N/A</v>
      </c>
      <c r="L2048" s="105"/>
      <c r="M2048" s="198" t="str">
        <f t="shared" si="802"/>
        <v>IR</v>
      </c>
      <c r="N2048" s="153"/>
      <c r="O2048" s="199" t="str">
        <f t="shared" si="809"/>
        <v/>
      </c>
      <c r="P2048" s="153"/>
      <c r="Q2048" s="153"/>
      <c r="R2048" s="153"/>
      <c r="S2048" s="153"/>
      <c r="T2048" s="153"/>
      <c r="U2048" s="209">
        <f t="shared" si="789"/>
        <v>0</v>
      </c>
      <c r="V2048" s="153"/>
      <c r="W2048" s="153"/>
      <c r="X2048" s="153"/>
      <c r="Y2048" s="153"/>
      <c r="Z2048" s="153"/>
      <c r="AA2048" s="153"/>
      <c r="AB2048" s="153"/>
      <c r="AC2048" s="153"/>
      <c r="AD2048" s="153"/>
      <c r="AE2048" s="153"/>
      <c r="AF2048" s="153"/>
      <c r="AG2048" s="153"/>
      <c r="AH2048" s="153"/>
      <c r="AI2048" s="153"/>
      <c r="AJ2048" s="153"/>
      <c r="AK2048" s="153"/>
      <c r="AL2048" s="153"/>
      <c r="AM2048" s="153"/>
      <c r="AN2048" s="153"/>
      <c r="AO2048" s="153"/>
      <c r="AP2048" s="153"/>
      <c r="AQ2048" s="153"/>
      <c r="AR2048" s="153"/>
      <c r="AS2048" s="153"/>
      <c r="AT2048" s="153"/>
      <c r="AU2048" s="153"/>
      <c r="AV2048" s="153"/>
      <c r="AW2048" s="153"/>
      <c r="AX2048" s="153"/>
      <c r="AY2048" s="153"/>
      <c r="AZ2048" s="153"/>
      <c r="BA2048" s="153"/>
      <c r="BB2048" s="153"/>
      <c r="BC2048" s="153"/>
      <c r="BD2048" s="153"/>
      <c r="BE2048" s="153"/>
      <c r="BF2048" s="153"/>
      <c r="BG2048" s="223">
        <f t="shared" si="790"/>
        <v>0</v>
      </c>
      <c r="BH2048" s="224">
        <f t="shared" si="803"/>
        <v>0</v>
      </c>
      <c r="BI2048" s="225">
        <f t="shared" si="804"/>
        <v>0</v>
      </c>
      <c r="BJ2048" s="225">
        <f t="shared" si="805"/>
        <v>0</v>
      </c>
      <c r="BK2048" s="226">
        <f t="shared" si="806"/>
        <v>0</v>
      </c>
      <c r="BL2048" s="226">
        <f t="shared" si="807"/>
        <v>0</v>
      </c>
      <c r="BM2048" s="226">
        <f t="shared" si="808"/>
        <v>0</v>
      </c>
      <c r="BN2048" s="237">
        <f t="shared" si="797"/>
        <v>0</v>
      </c>
      <c r="BO2048" s="237">
        <f t="shared" si="798"/>
        <v>0</v>
      </c>
      <c r="BP2048" s="237">
        <f t="shared" si="799"/>
        <v>0</v>
      </c>
      <c r="BQ2048" s="238">
        <f t="shared" si="800"/>
        <v>0</v>
      </c>
    </row>
    <row r="2049" spans="1:69">
      <c r="A2049" s="170">
        <v>2103</v>
      </c>
      <c r="B2049" s="171"/>
      <c r="C2049" s="153"/>
      <c r="D2049" s="130" t="str">
        <f t="shared" si="801"/>
        <v/>
      </c>
      <c r="E2049" s="172"/>
      <c r="F2049" s="172"/>
      <c r="G2049" s="173"/>
      <c r="H2049" s="173"/>
      <c r="I2049" s="173"/>
      <c r="J2049" s="105"/>
      <c r="K2049" s="197" t="e">
        <f>VLOOKUP(J2049,'[3]Item List (3)'!A$1:B$110000,2,FALSE)</f>
        <v>#N/A</v>
      </c>
      <c r="L2049" s="105"/>
      <c r="M2049" s="198" t="str">
        <f t="shared" si="802"/>
        <v>IR</v>
      </c>
      <c r="N2049" s="153"/>
      <c r="O2049" s="199" t="str">
        <f t="shared" si="809"/>
        <v/>
      </c>
      <c r="P2049" s="153"/>
      <c r="Q2049" s="153"/>
      <c r="R2049" s="153"/>
      <c r="S2049" s="153"/>
      <c r="T2049" s="153"/>
      <c r="U2049" s="209">
        <f t="shared" si="789"/>
        <v>0</v>
      </c>
      <c r="V2049" s="153"/>
      <c r="W2049" s="153"/>
      <c r="X2049" s="153"/>
      <c r="Y2049" s="153"/>
      <c r="Z2049" s="153"/>
      <c r="AA2049" s="153"/>
      <c r="AB2049" s="153"/>
      <c r="AC2049" s="153"/>
      <c r="AD2049" s="153"/>
      <c r="AE2049" s="153"/>
      <c r="AF2049" s="153"/>
      <c r="AG2049" s="153"/>
      <c r="AH2049" s="153"/>
      <c r="AI2049" s="153"/>
      <c r="AJ2049" s="153"/>
      <c r="AK2049" s="153"/>
      <c r="AL2049" s="153"/>
      <c r="AM2049" s="153"/>
      <c r="AN2049" s="153"/>
      <c r="AO2049" s="153"/>
      <c r="AP2049" s="153"/>
      <c r="AQ2049" s="153"/>
      <c r="AR2049" s="153"/>
      <c r="AS2049" s="153"/>
      <c r="AT2049" s="153"/>
      <c r="AU2049" s="153"/>
      <c r="AV2049" s="153"/>
      <c r="AW2049" s="153"/>
      <c r="AX2049" s="153"/>
      <c r="AY2049" s="153"/>
      <c r="AZ2049" s="153"/>
      <c r="BA2049" s="153"/>
      <c r="BB2049" s="153"/>
      <c r="BC2049" s="153"/>
      <c r="BD2049" s="153"/>
      <c r="BE2049" s="153"/>
      <c r="BF2049" s="153"/>
      <c r="BG2049" s="223">
        <f t="shared" ref="BG2049:BG2112" si="810">SUM(V2049:BF2049)</f>
        <v>0</v>
      </c>
      <c r="BH2049" s="224">
        <f t="shared" si="803"/>
        <v>0</v>
      </c>
      <c r="BI2049" s="225">
        <f t="shared" si="804"/>
        <v>0</v>
      </c>
      <c r="BJ2049" s="225">
        <f t="shared" si="805"/>
        <v>0</v>
      </c>
      <c r="BK2049" s="226">
        <f t="shared" si="806"/>
        <v>0</v>
      </c>
      <c r="BL2049" s="226">
        <f t="shared" si="807"/>
        <v>0</v>
      </c>
      <c r="BM2049" s="226">
        <f t="shared" si="808"/>
        <v>0</v>
      </c>
      <c r="BN2049" s="237">
        <f t="shared" si="797"/>
        <v>0</v>
      </c>
      <c r="BO2049" s="237">
        <f t="shared" si="798"/>
        <v>0</v>
      </c>
      <c r="BP2049" s="237">
        <f t="shared" si="799"/>
        <v>0</v>
      </c>
      <c r="BQ2049" s="238">
        <f t="shared" si="800"/>
        <v>0</v>
      </c>
    </row>
    <row r="2050" spans="1:69">
      <c r="A2050" s="170">
        <v>2104</v>
      </c>
      <c r="B2050" s="171"/>
      <c r="C2050" s="153"/>
      <c r="D2050" s="130" t="str">
        <f t="shared" si="801"/>
        <v/>
      </c>
      <c r="E2050" s="172"/>
      <c r="F2050" s="172"/>
      <c r="G2050" s="173"/>
      <c r="H2050" s="173"/>
      <c r="I2050" s="173"/>
      <c r="J2050" s="105"/>
      <c r="K2050" s="197" t="e">
        <f>VLOOKUP(J2050,'[3]Item List (3)'!A$1:B$110000,2,FALSE)</f>
        <v>#N/A</v>
      </c>
      <c r="L2050" s="105"/>
      <c r="M2050" s="198" t="str">
        <f t="shared" si="802"/>
        <v>IR</v>
      </c>
      <c r="N2050" s="153"/>
      <c r="O2050" s="199" t="str">
        <f t="shared" si="809"/>
        <v/>
      </c>
      <c r="P2050" s="153"/>
      <c r="Q2050" s="153"/>
      <c r="R2050" s="153"/>
      <c r="S2050" s="153"/>
      <c r="T2050" s="153"/>
      <c r="U2050" s="209">
        <f t="shared" si="789"/>
        <v>0</v>
      </c>
      <c r="V2050" s="153"/>
      <c r="W2050" s="153"/>
      <c r="X2050" s="153"/>
      <c r="Y2050" s="153"/>
      <c r="Z2050" s="153"/>
      <c r="AA2050" s="153"/>
      <c r="AB2050" s="153"/>
      <c r="AC2050" s="153"/>
      <c r="AD2050" s="153"/>
      <c r="AE2050" s="153"/>
      <c r="AF2050" s="153"/>
      <c r="AG2050" s="153"/>
      <c r="AH2050" s="153"/>
      <c r="AI2050" s="153"/>
      <c r="AJ2050" s="153"/>
      <c r="AK2050" s="153"/>
      <c r="AL2050" s="153"/>
      <c r="AM2050" s="153"/>
      <c r="AN2050" s="153"/>
      <c r="AO2050" s="153"/>
      <c r="AP2050" s="153"/>
      <c r="AQ2050" s="153"/>
      <c r="AR2050" s="153"/>
      <c r="AS2050" s="153"/>
      <c r="AT2050" s="153"/>
      <c r="AU2050" s="153"/>
      <c r="AV2050" s="153"/>
      <c r="AW2050" s="153"/>
      <c r="AX2050" s="153"/>
      <c r="AY2050" s="153"/>
      <c r="AZ2050" s="153"/>
      <c r="BA2050" s="153"/>
      <c r="BB2050" s="153"/>
      <c r="BC2050" s="153"/>
      <c r="BD2050" s="153"/>
      <c r="BE2050" s="153"/>
      <c r="BF2050" s="153"/>
      <c r="BG2050" s="223">
        <f t="shared" si="810"/>
        <v>0</v>
      </c>
      <c r="BH2050" s="224">
        <f t="shared" si="803"/>
        <v>0</v>
      </c>
      <c r="BI2050" s="225">
        <f t="shared" si="804"/>
        <v>0</v>
      </c>
      <c r="BJ2050" s="225">
        <f t="shared" si="805"/>
        <v>0</v>
      </c>
      <c r="BK2050" s="226">
        <f t="shared" si="806"/>
        <v>0</v>
      </c>
      <c r="BL2050" s="226">
        <f t="shared" si="807"/>
        <v>0</v>
      </c>
      <c r="BM2050" s="226">
        <f t="shared" si="808"/>
        <v>0</v>
      </c>
      <c r="BN2050" s="237">
        <f t="shared" si="797"/>
        <v>0</v>
      </c>
      <c r="BO2050" s="237">
        <f t="shared" si="798"/>
        <v>0</v>
      </c>
      <c r="BP2050" s="237">
        <f t="shared" si="799"/>
        <v>0</v>
      </c>
      <c r="BQ2050" s="238">
        <f t="shared" si="800"/>
        <v>0</v>
      </c>
    </row>
    <row r="2051" spans="1:69">
      <c r="A2051" s="170">
        <v>2105</v>
      </c>
      <c r="B2051" s="171"/>
      <c r="C2051" s="153"/>
      <c r="D2051" s="130" t="str">
        <f t="shared" si="801"/>
        <v/>
      </c>
      <c r="E2051" s="172"/>
      <c r="F2051" s="172"/>
      <c r="G2051" s="173"/>
      <c r="H2051" s="173"/>
      <c r="I2051" s="173"/>
      <c r="J2051" s="105"/>
      <c r="K2051" s="197" t="e">
        <f>VLOOKUP(J2051,'[3]Item List (3)'!A$1:B$110000,2,FALSE)</f>
        <v>#N/A</v>
      </c>
      <c r="L2051" s="105"/>
      <c r="M2051" s="198" t="str">
        <f t="shared" si="802"/>
        <v>IR</v>
      </c>
      <c r="N2051" s="153"/>
      <c r="O2051" s="199" t="str">
        <f t="shared" si="809"/>
        <v/>
      </c>
      <c r="P2051" s="153"/>
      <c r="Q2051" s="153"/>
      <c r="R2051" s="153"/>
      <c r="S2051" s="153"/>
      <c r="T2051" s="153"/>
      <c r="U2051" s="209">
        <f t="shared" si="789"/>
        <v>0</v>
      </c>
      <c r="V2051" s="153"/>
      <c r="W2051" s="153"/>
      <c r="X2051" s="153"/>
      <c r="Y2051" s="153"/>
      <c r="Z2051" s="153"/>
      <c r="AA2051" s="153"/>
      <c r="AB2051" s="153"/>
      <c r="AC2051" s="153"/>
      <c r="AD2051" s="153"/>
      <c r="AE2051" s="153"/>
      <c r="AF2051" s="153"/>
      <c r="AG2051" s="153"/>
      <c r="AH2051" s="153"/>
      <c r="AI2051" s="153"/>
      <c r="AJ2051" s="153"/>
      <c r="AK2051" s="153"/>
      <c r="AL2051" s="153"/>
      <c r="AM2051" s="153"/>
      <c r="AN2051" s="153"/>
      <c r="AO2051" s="153"/>
      <c r="AP2051" s="153"/>
      <c r="AQ2051" s="153"/>
      <c r="AR2051" s="153"/>
      <c r="AS2051" s="153"/>
      <c r="AT2051" s="153"/>
      <c r="AU2051" s="153"/>
      <c r="AV2051" s="153"/>
      <c r="AW2051" s="153"/>
      <c r="AX2051" s="153"/>
      <c r="AY2051" s="153"/>
      <c r="AZ2051" s="153"/>
      <c r="BA2051" s="153"/>
      <c r="BB2051" s="153"/>
      <c r="BC2051" s="153"/>
      <c r="BD2051" s="153"/>
      <c r="BE2051" s="153"/>
      <c r="BF2051" s="153"/>
      <c r="BG2051" s="223">
        <f t="shared" si="810"/>
        <v>0</v>
      </c>
      <c r="BH2051" s="224">
        <f t="shared" si="803"/>
        <v>0</v>
      </c>
      <c r="BI2051" s="225">
        <f t="shared" ref="BI2051:BI2070" si="811">IFERROR(BH2051-SUM(W2051:BF2051)/60,0)</f>
        <v>0</v>
      </c>
      <c r="BJ2051" s="225">
        <f t="shared" ref="BJ2051:BJ2070" si="812">IFERROR(BI2051/BH2051*100,0)</f>
        <v>0</v>
      </c>
      <c r="BK2051" s="226">
        <f t="shared" ref="BK2051:BK2070" si="813">IFERROR(((U2051*N2051)/(BI2051*3600)*100),0)</f>
        <v>0</v>
      </c>
      <c r="BL2051" s="226">
        <f t="shared" ref="BL2051:BL2070" si="814">IFERROR(((U2051-(R2051+S2051+T2051))/U2051*100),0)</f>
        <v>0</v>
      </c>
      <c r="BM2051" s="226">
        <f t="shared" ref="BM2051:BM2070" si="815">IFERROR((((BJ2051*BK2051*BL2051)/1000000)*100),0)</f>
        <v>0</v>
      </c>
      <c r="BN2051" s="237">
        <f t="shared" si="797"/>
        <v>0</v>
      </c>
      <c r="BO2051" s="237">
        <f t="shared" si="798"/>
        <v>0</v>
      </c>
      <c r="BP2051" s="237">
        <f t="shared" si="799"/>
        <v>0</v>
      </c>
      <c r="BQ2051" s="238">
        <f t="shared" si="800"/>
        <v>0</v>
      </c>
    </row>
    <row r="2052" spans="1:69">
      <c r="A2052" s="170">
        <v>2106</v>
      </c>
      <c r="B2052" s="171"/>
      <c r="C2052" s="153"/>
      <c r="D2052" s="130" t="str">
        <f t="shared" si="801"/>
        <v/>
      </c>
      <c r="E2052" s="172"/>
      <c r="F2052" s="172"/>
      <c r="G2052" s="173"/>
      <c r="H2052" s="173"/>
      <c r="I2052" s="173"/>
      <c r="J2052" s="105"/>
      <c r="K2052" s="197" t="e">
        <f>VLOOKUP(J2052,'[3]Item List (3)'!A$1:B$110000,2,FALSE)</f>
        <v>#N/A</v>
      </c>
      <c r="L2052" s="105"/>
      <c r="M2052" s="198" t="str">
        <f t="shared" si="802"/>
        <v>IR</v>
      </c>
      <c r="N2052" s="153"/>
      <c r="O2052" s="199" t="str">
        <f t="shared" si="809"/>
        <v/>
      </c>
      <c r="P2052" s="153"/>
      <c r="Q2052" s="153"/>
      <c r="R2052" s="153"/>
      <c r="S2052" s="153"/>
      <c r="T2052" s="153"/>
      <c r="U2052" s="209">
        <f t="shared" ref="U2052:U2115" si="816">Q2052+S2052+T2052</f>
        <v>0</v>
      </c>
      <c r="V2052" s="153"/>
      <c r="W2052" s="153"/>
      <c r="X2052" s="153"/>
      <c r="Y2052" s="153"/>
      <c r="Z2052" s="153"/>
      <c r="AA2052" s="153"/>
      <c r="AB2052" s="153"/>
      <c r="AC2052" s="153"/>
      <c r="AD2052" s="153"/>
      <c r="AE2052" s="153"/>
      <c r="AF2052" s="153"/>
      <c r="AG2052" s="153"/>
      <c r="AH2052" s="153"/>
      <c r="AI2052" s="153"/>
      <c r="AJ2052" s="153"/>
      <c r="AK2052" s="153"/>
      <c r="AL2052" s="153"/>
      <c r="AM2052" s="153"/>
      <c r="AN2052" s="153"/>
      <c r="AO2052" s="153"/>
      <c r="AP2052" s="153"/>
      <c r="AQ2052" s="153"/>
      <c r="AR2052" s="153"/>
      <c r="AS2052" s="153"/>
      <c r="AT2052" s="153"/>
      <c r="AU2052" s="153"/>
      <c r="AV2052" s="153"/>
      <c r="AW2052" s="153"/>
      <c r="AX2052" s="153"/>
      <c r="AY2052" s="153"/>
      <c r="AZ2052" s="153"/>
      <c r="BA2052" s="153"/>
      <c r="BB2052" s="153"/>
      <c r="BC2052" s="153"/>
      <c r="BD2052" s="153"/>
      <c r="BE2052" s="153"/>
      <c r="BF2052" s="153"/>
      <c r="BG2052" s="223">
        <f t="shared" si="810"/>
        <v>0</v>
      </c>
      <c r="BH2052" s="224">
        <f t="shared" ref="BH2052:BH2067" si="817">BG2052/60</f>
        <v>0</v>
      </c>
      <c r="BI2052" s="225">
        <f t="shared" si="811"/>
        <v>0</v>
      </c>
      <c r="BJ2052" s="225">
        <f t="shared" si="812"/>
        <v>0</v>
      </c>
      <c r="BK2052" s="226">
        <f t="shared" si="813"/>
        <v>0</v>
      </c>
      <c r="BL2052" s="226">
        <f t="shared" si="814"/>
        <v>0</v>
      </c>
      <c r="BM2052" s="226">
        <f t="shared" si="815"/>
        <v>0</v>
      </c>
      <c r="BN2052" s="237">
        <f t="shared" si="797"/>
        <v>0</v>
      </c>
      <c r="BO2052" s="237">
        <f t="shared" si="798"/>
        <v>0</v>
      </c>
      <c r="BP2052" s="237">
        <f t="shared" si="799"/>
        <v>0</v>
      </c>
      <c r="BQ2052" s="238">
        <f t="shared" si="800"/>
        <v>0</v>
      </c>
    </row>
    <row r="2053" spans="1:69">
      <c r="A2053" s="170">
        <v>2107</v>
      </c>
      <c r="B2053" s="171"/>
      <c r="C2053" s="153"/>
      <c r="D2053" s="130" t="str">
        <f t="shared" si="801"/>
        <v/>
      </c>
      <c r="E2053" s="172"/>
      <c r="F2053" s="172"/>
      <c r="G2053" s="173"/>
      <c r="H2053" s="173"/>
      <c r="I2053" s="173"/>
      <c r="J2053" s="105"/>
      <c r="K2053" s="197" t="e">
        <f>VLOOKUP(J2053,'[3]Item List (3)'!A$1:B$110000,2,FALSE)</f>
        <v>#N/A</v>
      </c>
      <c r="L2053" s="105"/>
      <c r="M2053" s="198" t="str">
        <f t="shared" si="802"/>
        <v>IR</v>
      </c>
      <c r="N2053" s="153"/>
      <c r="O2053" s="199" t="str">
        <f t="shared" si="809"/>
        <v/>
      </c>
      <c r="P2053" s="153"/>
      <c r="Q2053" s="153"/>
      <c r="R2053" s="153"/>
      <c r="S2053" s="153"/>
      <c r="T2053" s="153"/>
      <c r="U2053" s="209">
        <f t="shared" si="816"/>
        <v>0</v>
      </c>
      <c r="V2053" s="153"/>
      <c r="W2053" s="153"/>
      <c r="X2053" s="153"/>
      <c r="Y2053" s="153"/>
      <c r="Z2053" s="153"/>
      <c r="AA2053" s="153"/>
      <c r="AB2053" s="153"/>
      <c r="AC2053" s="153"/>
      <c r="AD2053" s="153"/>
      <c r="AE2053" s="153"/>
      <c r="AF2053" s="153"/>
      <c r="AG2053" s="153"/>
      <c r="AH2053" s="153"/>
      <c r="AI2053" s="153"/>
      <c r="AJ2053" s="153"/>
      <c r="AK2053" s="153"/>
      <c r="AL2053" s="153"/>
      <c r="AM2053" s="153"/>
      <c r="AN2053" s="153"/>
      <c r="AO2053" s="153"/>
      <c r="AP2053" s="153"/>
      <c r="AQ2053" s="153"/>
      <c r="AR2053" s="153"/>
      <c r="AS2053" s="153"/>
      <c r="AT2053" s="153"/>
      <c r="AU2053" s="153"/>
      <c r="AV2053" s="153"/>
      <c r="AW2053" s="153"/>
      <c r="AX2053" s="153"/>
      <c r="AY2053" s="153"/>
      <c r="AZ2053" s="153"/>
      <c r="BA2053" s="153"/>
      <c r="BB2053" s="153"/>
      <c r="BC2053" s="153"/>
      <c r="BD2053" s="153"/>
      <c r="BE2053" s="153"/>
      <c r="BF2053" s="153"/>
      <c r="BG2053" s="223">
        <f t="shared" si="810"/>
        <v>0</v>
      </c>
      <c r="BH2053" s="224">
        <f t="shared" si="817"/>
        <v>0</v>
      </c>
      <c r="BI2053" s="225">
        <f t="shared" si="811"/>
        <v>0</v>
      </c>
      <c r="BJ2053" s="225">
        <f t="shared" si="812"/>
        <v>0</v>
      </c>
      <c r="BK2053" s="226">
        <f t="shared" si="813"/>
        <v>0</v>
      </c>
      <c r="BL2053" s="226">
        <f t="shared" si="814"/>
        <v>0</v>
      </c>
      <c r="BM2053" s="226">
        <f t="shared" si="815"/>
        <v>0</v>
      </c>
      <c r="BN2053" s="237">
        <f t="shared" si="797"/>
        <v>0</v>
      </c>
      <c r="BO2053" s="237">
        <f t="shared" si="798"/>
        <v>0</v>
      </c>
      <c r="BP2053" s="237">
        <f t="shared" si="799"/>
        <v>0</v>
      </c>
      <c r="BQ2053" s="238">
        <f t="shared" si="800"/>
        <v>0</v>
      </c>
    </row>
    <row r="2054" spans="1:69">
      <c r="A2054" s="170">
        <v>2108</v>
      </c>
      <c r="B2054" s="171"/>
      <c r="C2054" s="153"/>
      <c r="D2054" s="130" t="str">
        <f t="shared" si="801"/>
        <v/>
      </c>
      <c r="E2054" s="172"/>
      <c r="F2054" s="172"/>
      <c r="G2054" s="173"/>
      <c r="H2054" s="173"/>
      <c r="I2054" s="173"/>
      <c r="J2054" s="105"/>
      <c r="K2054" s="197" t="e">
        <f>VLOOKUP(J2054,'[3]Item List (3)'!A$1:B$110000,2,FALSE)</f>
        <v>#N/A</v>
      </c>
      <c r="L2054" s="105"/>
      <c r="M2054" s="198" t="str">
        <f t="shared" si="802"/>
        <v>IR</v>
      </c>
      <c r="N2054" s="153"/>
      <c r="O2054" s="199" t="str">
        <f t="shared" si="809"/>
        <v/>
      </c>
      <c r="P2054" s="153"/>
      <c r="Q2054" s="153"/>
      <c r="R2054" s="153"/>
      <c r="S2054" s="153"/>
      <c r="T2054" s="153"/>
      <c r="U2054" s="209">
        <f t="shared" si="816"/>
        <v>0</v>
      </c>
      <c r="V2054" s="153"/>
      <c r="W2054" s="153"/>
      <c r="X2054" s="153"/>
      <c r="Y2054" s="153"/>
      <c r="Z2054" s="153"/>
      <c r="AA2054" s="153"/>
      <c r="AB2054" s="153"/>
      <c r="AC2054" s="153"/>
      <c r="AD2054" s="153"/>
      <c r="AE2054" s="153"/>
      <c r="AF2054" s="153"/>
      <c r="AG2054" s="153"/>
      <c r="AH2054" s="153"/>
      <c r="AI2054" s="153"/>
      <c r="AJ2054" s="153"/>
      <c r="AK2054" s="153"/>
      <c r="AL2054" s="153"/>
      <c r="AM2054" s="153"/>
      <c r="AN2054" s="153"/>
      <c r="AO2054" s="153"/>
      <c r="AP2054" s="153"/>
      <c r="AQ2054" s="153"/>
      <c r="AR2054" s="153"/>
      <c r="AS2054" s="153"/>
      <c r="AT2054" s="153"/>
      <c r="AU2054" s="153"/>
      <c r="AV2054" s="153"/>
      <c r="AW2054" s="153"/>
      <c r="AX2054" s="153"/>
      <c r="AY2054" s="153"/>
      <c r="AZ2054" s="153"/>
      <c r="BA2054" s="153"/>
      <c r="BB2054" s="153"/>
      <c r="BC2054" s="153"/>
      <c r="BD2054" s="153"/>
      <c r="BE2054" s="153"/>
      <c r="BF2054" s="153"/>
      <c r="BG2054" s="223">
        <f t="shared" si="810"/>
        <v>0</v>
      </c>
      <c r="BH2054" s="224">
        <f t="shared" si="817"/>
        <v>0</v>
      </c>
      <c r="BI2054" s="225">
        <f t="shared" si="811"/>
        <v>0</v>
      </c>
      <c r="BJ2054" s="225">
        <f t="shared" si="812"/>
        <v>0</v>
      </c>
      <c r="BK2054" s="226">
        <f t="shared" si="813"/>
        <v>0</v>
      </c>
      <c r="BL2054" s="226">
        <f t="shared" si="814"/>
        <v>0</v>
      </c>
      <c r="BM2054" s="226">
        <f t="shared" si="815"/>
        <v>0</v>
      </c>
      <c r="BN2054" s="237">
        <f t="shared" si="797"/>
        <v>0</v>
      </c>
      <c r="BO2054" s="237">
        <f t="shared" si="798"/>
        <v>0</v>
      </c>
      <c r="BP2054" s="237">
        <f t="shared" si="799"/>
        <v>0</v>
      </c>
      <c r="BQ2054" s="238">
        <f t="shared" si="800"/>
        <v>0</v>
      </c>
    </row>
    <row r="2055" spans="1:69">
      <c r="A2055" s="170">
        <v>2109</v>
      </c>
      <c r="B2055" s="171"/>
      <c r="C2055" s="153"/>
      <c r="D2055" s="130" t="str">
        <f t="shared" si="801"/>
        <v/>
      </c>
      <c r="E2055" s="172"/>
      <c r="F2055" s="172"/>
      <c r="G2055" s="173"/>
      <c r="H2055" s="173"/>
      <c r="I2055" s="173"/>
      <c r="J2055" s="105"/>
      <c r="K2055" s="197" t="e">
        <f>VLOOKUP(J2055,'[3]Item List (3)'!A$1:B$110000,2,FALSE)</f>
        <v>#N/A</v>
      </c>
      <c r="L2055" s="105"/>
      <c r="M2055" s="198" t="str">
        <f t="shared" si="802"/>
        <v>IR</v>
      </c>
      <c r="N2055" s="153"/>
      <c r="O2055" s="199" t="str">
        <f t="shared" si="809"/>
        <v/>
      </c>
      <c r="P2055" s="153"/>
      <c r="Q2055" s="153"/>
      <c r="R2055" s="153"/>
      <c r="S2055" s="153"/>
      <c r="T2055" s="153"/>
      <c r="U2055" s="209">
        <f t="shared" si="816"/>
        <v>0</v>
      </c>
      <c r="V2055" s="153"/>
      <c r="W2055" s="153"/>
      <c r="X2055" s="153"/>
      <c r="Y2055" s="153"/>
      <c r="Z2055" s="153"/>
      <c r="AA2055" s="153"/>
      <c r="AB2055" s="153"/>
      <c r="AC2055" s="153"/>
      <c r="AD2055" s="153"/>
      <c r="AE2055" s="153"/>
      <c r="AF2055" s="153"/>
      <c r="AG2055" s="153"/>
      <c r="AH2055" s="153"/>
      <c r="AI2055" s="153"/>
      <c r="AJ2055" s="153"/>
      <c r="AK2055" s="153"/>
      <c r="AL2055" s="153"/>
      <c r="AM2055" s="153"/>
      <c r="AN2055" s="153"/>
      <c r="AO2055" s="153"/>
      <c r="AP2055" s="153"/>
      <c r="AQ2055" s="153"/>
      <c r="AR2055" s="153"/>
      <c r="AS2055" s="153"/>
      <c r="AT2055" s="153"/>
      <c r="AU2055" s="153"/>
      <c r="AV2055" s="153"/>
      <c r="AW2055" s="153"/>
      <c r="AX2055" s="153"/>
      <c r="AY2055" s="153"/>
      <c r="AZ2055" s="153"/>
      <c r="BA2055" s="153"/>
      <c r="BB2055" s="153"/>
      <c r="BC2055" s="153"/>
      <c r="BD2055" s="153"/>
      <c r="BE2055" s="153"/>
      <c r="BF2055" s="153"/>
      <c r="BG2055" s="223">
        <f t="shared" si="810"/>
        <v>0</v>
      </c>
      <c r="BH2055" s="224">
        <f t="shared" si="817"/>
        <v>0</v>
      </c>
      <c r="BI2055" s="225">
        <f t="shared" si="811"/>
        <v>0</v>
      </c>
      <c r="BJ2055" s="225">
        <f t="shared" si="812"/>
        <v>0</v>
      </c>
      <c r="BK2055" s="226">
        <f t="shared" si="813"/>
        <v>0</v>
      </c>
      <c r="BL2055" s="226">
        <f t="shared" si="814"/>
        <v>0</v>
      </c>
      <c r="BM2055" s="226">
        <f t="shared" si="815"/>
        <v>0</v>
      </c>
      <c r="BN2055" s="237">
        <f t="shared" si="797"/>
        <v>0</v>
      </c>
      <c r="BO2055" s="237">
        <f t="shared" si="798"/>
        <v>0</v>
      </c>
      <c r="BP2055" s="237">
        <f t="shared" si="799"/>
        <v>0</v>
      </c>
      <c r="BQ2055" s="238">
        <f t="shared" si="800"/>
        <v>0</v>
      </c>
    </row>
    <row r="2056" spans="1:69">
      <c r="A2056" s="170">
        <v>2110</v>
      </c>
      <c r="B2056" s="171"/>
      <c r="C2056" s="153"/>
      <c r="D2056" s="130" t="str">
        <f t="shared" si="801"/>
        <v/>
      </c>
      <c r="E2056" s="172"/>
      <c r="F2056" s="172"/>
      <c r="G2056" s="173"/>
      <c r="H2056" s="173"/>
      <c r="I2056" s="173"/>
      <c r="J2056" s="105"/>
      <c r="K2056" s="197" t="e">
        <f>VLOOKUP(J2056,'[3]Item List (3)'!A$1:B$110000,2,FALSE)</f>
        <v>#N/A</v>
      </c>
      <c r="L2056" s="105"/>
      <c r="M2056" s="198" t="str">
        <f t="shared" si="802"/>
        <v>IR</v>
      </c>
      <c r="N2056" s="153"/>
      <c r="O2056" s="199" t="str">
        <f t="shared" si="809"/>
        <v/>
      </c>
      <c r="P2056" s="153"/>
      <c r="Q2056" s="153"/>
      <c r="R2056" s="153"/>
      <c r="S2056" s="153"/>
      <c r="T2056" s="153"/>
      <c r="U2056" s="209">
        <f t="shared" si="816"/>
        <v>0</v>
      </c>
      <c r="V2056" s="153"/>
      <c r="W2056" s="153"/>
      <c r="X2056" s="153"/>
      <c r="Y2056" s="153"/>
      <c r="Z2056" s="153"/>
      <c r="AA2056" s="153"/>
      <c r="AB2056" s="153"/>
      <c r="AC2056" s="153"/>
      <c r="AD2056" s="153"/>
      <c r="AE2056" s="153"/>
      <c r="AF2056" s="153"/>
      <c r="AG2056" s="153"/>
      <c r="AH2056" s="153"/>
      <c r="AI2056" s="153"/>
      <c r="AJ2056" s="153"/>
      <c r="AK2056" s="153"/>
      <c r="AL2056" s="153"/>
      <c r="AM2056" s="153"/>
      <c r="AN2056" s="153"/>
      <c r="AO2056" s="153"/>
      <c r="AP2056" s="153"/>
      <c r="AQ2056" s="153"/>
      <c r="AR2056" s="153"/>
      <c r="AS2056" s="153"/>
      <c r="AT2056" s="153"/>
      <c r="AU2056" s="153"/>
      <c r="AV2056" s="153"/>
      <c r="AW2056" s="153"/>
      <c r="AX2056" s="153"/>
      <c r="AY2056" s="153"/>
      <c r="AZ2056" s="153"/>
      <c r="BA2056" s="153"/>
      <c r="BB2056" s="153"/>
      <c r="BC2056" s="153"/>
      <c r="BD2056" s="153"/>
      <c r="BE2056" s="153"/>
      <c r="BF2056" s="153"/>
      <c r="BG2056" s="223">
        <f t="shared" si="810"/>
        <v>0</v>
      </c>
      <c r="BH2056" s="224">
        <f t="shared" si="817"/>
        <v>0</v>
      </c>
      <c r="BI2056" s="225">
        <f t="shared" si="811"/>
        <v>0</v>
      </c>
      <c r="BJ2056" s="225">
        <f t="shared" si="812"/>
        <v>0</v>
      </c>
      <c r="BK2056" s="226">
        <f t="shared" si="813"/>
        <v>0</v>
      </c>
      <c r="BL2056" s="226">
        <f t="shared" si="814"/>
        <v>0</v>
      </c>
      <c r="BM2056" s="226">
        <f t="shared" si="815"/>
        <v>0</v>
      </c>
      <c r="BN2056" s="237">
        <f t="shared" si="797"/>
        <v>0</v>
      </c>
      <c r="BO2056" s="237">
        <f t="shared" si="798"/>
        <v>0</v>
      </c>
      <c r="BP2056" s="237">
        <f t="shared" si="799"/>
        <v>0</v>
      </c>
      <c r="BQ2056" s="238">
        <f t="shared" si="800"/>
        <v>0</v>
      </c>
    </row>
    <row r="2057" spans="1:69">
      <c r="A2057" s="170">
        <v>2111</v>
      </c>
      <c r="B2057" s="171"/>
      <c r="C2057" s="153"/>
      <c r="D2057" s="130" t="str">
        <f t="shared" si="801"/>
        <v/>
      </c>
      <c r="E2057" s="172"/>
      <c r="F2057" s="172"/>
      <c r="G2057" s="173"/>
      <c r="H2057" s="173"/>
      <c r="I2057" s="173"/>
      <c r="J2057" s="105"/>
      <c r="K2057" s="197" t="e">
        <f>VLOOKUP(J2057,'[3]Item List (3)'!A$1:B$110000,2,FALSE)</f>
        <v>#N/A</v>
      </c>
      <c r="L2057" s="105"/>
      <c r="M2057" s="198" t="str">
        <f t="shared" si="802"/>
        <v>IR</v>
      </c>
      <c r="N2057" s="153"/>
      <c r="O2057" s="199" t="str">
        <f t="shared" si="809"/>
        <v/>
      </c>
      <c r="P2057" s="153"/>
      <c r="Q2057" s="153"/>
      <c r="R2057" s="153"/>
      <c r="S2057" s="153"/>
      <c r="T2057" s="153"/>
      <c r="U2057" s="209">
        <f t="shared" si="816"/>
        <v>0</v>
      </c>
      <c r="V2057" s="153"/>
      <c r="W2057" s="153"/>
      <c r="X2057" s="153"/>
      <c r="Y2057" s="153"/>
      <c r="Z2057" s="153"/>
      <c r="AA2057" s="153"/>
      <c r="AB2057" s="153"/>
      <c r="AC2057" s="153"/>
      <c r="AD2057" s="153"/>
      <c r="AE2057" s="153"/>
      <c r="AF2057" s="153"/>
      <c r="AG2057" s="153"/>
      <c r="AH2057" s="153"/>
      <c r="AI2057" s="153"/>
      <c r="AJ2057" s="153"/>
      <c r="AK2057" s="153"/>
      <c r="AL2057" s="153"/>
      <c r="AM2057" s="153"/>
      <c r="AN2057" s="153"/>
      <c r="AO2057" s="153"/>
      <c r="AP2057" s="153"/>
      <c r="AQ2057" s="153"/>
      <c r="AR2057" s="153"/>
      <c r="AS2057" s="153"/>
      <c r="AT2057" s="153"/>
      <c r="AU2057" s="153"/>
      <c r="AV2057" s="153"/>
      <c r="AW2057" s="153"/>
      <c r="AX2057" s="153"/>
      <c r="AY2057" s="153"/>
      <c r="AZ2057" s="153"/>
      <c r="BA2057" s="153"/>
      <c r="BB2057" s="153"/>
      <c r="BC2057" s="153"/>
      <c r="BD2057" s="153"/>
      <c r="BE2057" s="153"/>
      <c r="BF2057" s="153"/>
      <c r="BG2057" s="223">
        <f t="shared" si="810"/>
        <v>0</v>
      </c>
      <c r="BH2057" s="224">
        <f t="shared" si="817"/>
        <v>0</v>
      </c>
      <c r="BI2057" s="225">
        <f t="shared" si="811"/>
        <v>0</v>
      </c>
      <c r="BJ2057" s="225">
        <f t="shared" si="812"/>
        <v>0</v>
      </c>
      <c r="BK2057" s="226">
        <f t="shared" si="813"/>
        <v>0</v>
      </c>
      <c r="BL2057" s="226">
        <f t="shared" si="814"/>
        <v>0</v>
      </c>
      <c r="BM2057" s="226">
        <f t="shared" si="815"/>
        <v>0</v>
      </c>
      <c r="BN2057" s="237">
        <f t="shared" si="797"/>
        <v>0</v>
      </c>
      <c r="BO2057" s="237">
        <f t="shared" si="798"/>
        <v>0</v>
      </c>
      <c r="BP2057" s="237">
        <f t="shared" si="799"/>
        <v>0</v>
      </c>
      <c r="BQ2057" s="238">
        <f t="shared" si="800"/>
        <v>0</v>
      </c>
    </row>
    <row r="2058" spans="1:69">
      <c r="A2058" s="170">
        <v>2112</v>
      </c>
      <c r="B2058" s="171"/>
      <c r="C2058" s="153"/>
      <c r="D2058" s="130" t="str">
        <f t="shared" si="801"/>
        <v/>
      </c>
      <c r="E2058" s="172"/>
      <c r="F2058" s="172"/>
      <c r="G2058" s="173"/>
      <c r="H2058" s="173"/>
      <c r="I2058" s="173"/>
      <c r="J2058" s="105"/>
      <c r="K2058" s="197" t="e">
        <f>VLOOKUP(J2058,'[3]Item List (3)'!A$1:B$110000,2,FALSE)</f>
        <v>#N/A</v>
      </c>
      <c r="L2058" s="105"/>
      <c r="M2058" s="198" t="str">
        <f t="shared" si="802"/>
        <v>IR</v>
      </c>
      <c r="N2058" s="153"/>
      <c r="O2058" s="199" t="str">
        <f t="shared" si="809"/>
        <v/>
      </c>
      <c r="P2058" s="153"/>
      <c r="Q2058" s="153"/>
      <c r="R2058" s="153"/>
      <c r="S2058" s="153"/>
      <c r="T2058" s="153"/>
      <c r="U2058" s="209">
        <f t="shared" si="816"/>
        <v>0</v>
      </c>
      <c r="V2058" s="153"/>
      <c r="W2058" s="153"/>
      <c r="X2058" s="153"/>
      <c r="Y2058" s="153"/>
      <c r="Z2058" s="153"/>
      <c r="AA2058" s="153"/>
      <c r="AB2058" s="153"/>
      <c r="AC2058" s="153"/>
      <c r="AD2058" s="153"/>
      <c r="AE2058" s="153"/>
      <c r="AF2058" s="153"/>
      <c r="AG2058" s="153"/>
      <c r="AH2058" s="153"/>
      <c r="AI2058" s="153"/>
      <c r="AJ2058" s="153"/>
      <c r="AK2058" s="153"/>
      <c r="AL2058" s="153"/>
      <c r="AM2058" s="153"/>
      <c r="AN2058" s="153"/>
      <c r="AO2058" s="153"/>
      <c r="AP2058" s="153"/>
      <c r="AQ2058" s="153"/>
      <c r="AR2058" s="153"/>
      <c r="AS2058" s="153"/>
      <c r="AT2058" s="153"/>
      <c r="AU2058" s="153"/>
      <c r="AV2058" s="153"/>
      <c r="AW2058" s="153"/>
      <c r="AX2058" s="153"/>
      <c r="AY2058" s="153"/>
      <c r="AZ2058" s="153"/>
      <c r="BA2058" s="153"/>
      <c r="BB2058" s="153"/>
      <c r="BC2058" s="153"/>
      <c r="BD2058" s="153"/>
      <c r="BE2058" s="153"/>
      <c r="BF2058" s="153"/>
      <c r="BG2058" s="223">
        <f t="shared" si="810"/>
        <v>0</v>
      </c>
      <c r="BH2058" s="224">
        <f t="shared" si="817"/>
        <v>0</v>
      </c>
      <c r="BI2058" s="225">
        <f t="shared" si="811"/>
        <v>0</v>
      </c>
      <c r="BJ2058" s="225">
        <f t="shared" si="812"/>
        <v>0</v>
      </c>
      <c r="BK2058" s="226">
        <f t="shared" si="813"/>
        <v>0</v>
      </c>
      <c r="BL2058" s="226">
        <f t="shared" si="814"/>
        <v>0</v>
      </c>
      <c r="BM2058" s="226">
        <f t="shared" si="815"/>
        <v>0</v>
      </c>
      <c r="BN2058" s="237">
        <f t="shared" si="797"/>
        <v>0</v>
      </c>
      <c r="BO2058" s="237">
        <f t="shared" si="798"/>
        <v>0</v>
      </c>
      <c r="BP2058" s="237">
        <f t="shared" si="799"/>
        <v>0</v>
      </c>
      <c r="BQ2058" s="238">
        <f t="shared" si="800"/>
        <v>0</v>
      </c>
    </row>
    <row r="2059" spans="1:69">
      <c r="A2059" s="170">
        <v>2113</v>
      </c>
      <c r="B2059" s="171"/>
      <c r="C2059" s="153"/>
      <c r="D2059" s="130" t="str">
        <f t="shared" si="801"/>
        <v/>
      </c>
      <c r="E2059" s="172"/>
      <c r="F2059" s="172"/>
      <c r="G2059" s="173"/>
      <c r="H2059" s="173"/>
      <c r="I2059" s="173"/>
      <c r="J2059" s="105"/>
      <c r="K2059" s="197" t="e">
        <f>VLOOKUP(J2059,'[3]Item List (3)'!A$1:B$110000,2,FALSE)</f>
        <v>#N/A</v>
      </c>
      <c r="L2059" s="105"/>
      <c r="M2059" s="198" t="str">
        <f t="shared" si="802"/>
        <v>IR</v>
      </c>
      <c r="N2059" s="153"/>
      <c r="O2059" s="199" t="str">
        <f t="shared" si="809"/>
        <v/>
      </c>
      <c r="P2059" s="153"/>
      <c r="Q2059" s="153"/>
      <c r="R2059" s="153"/>
      <c r="S2059" s="153"/>
      <c r="T2059" s="153"/>
      <c r="U2059" s="209">
        <f t="shared" si="816"/>
        <v>0</v>
      </c>
      <c r="V2059" s="153"/>
      <c r="W2059" s="153"/>
      <c r="X2059" s="153"/>
      <c r="Y2059" s="153"/>
      <c r="Z2059" s="153"/>
      <c r="AA2059" s="153"/>
      <c r="AB2059" s="153"/>
      <c r="AC2059" s="153"/>
      <c r="AD2059" s="153"/>
      <c r="AE2059" s="153"/>
      <c r="AF2059" s="153"/>
      <c r="AG2059" s="153"/>
      <c r="AH2059" s="153"/>
      <c r="AI2059" s="153"/>
      <c r="AJ2059" s="153"/>
      <c r="AK2059" s="153"/>
      <c r="AL2059" s="153"/>
      <c r="AM2059" s="153"/>
      <c r="AN2059" s="153"/>
      <c r="AO2059" s="153"/>
      <c r="AP2059" s="153"/>
      <c r="AQ2059" s="153"/>
      <c r="AR2059" s="153"/>
      <c r="AS2059" s="153"/>
      <c r="AT2059" s="153"/>
      <c r="AU2059" s="153"/>
      <c r="AV2059" s="153"/>
      <c r="AW2059" s="153"/>
      <c r="AX2059" s="153"/>
      <c r="AY2059" s="153"/>
      <c r="AZ2059" s="153"/>
      <c r="BA2059" s="153"/>
      <c r="BB2059" s="153"/>
      <c r="BC2059" s="153"/>
      <c r="BD2059" s="153"/>
      <c r="BE2059" s="153"/>
      <c r="BF2059" s="153"/>
      <c r="BG2059" s="223">
        <f t="shared" si="810"/>
        <v>0</v>
      </c>
      <c r="BH2059" s="224">
        <f t="shared" si="817"/>
        <v>0</v>
      </c>
      <c r="BI2059" s="225">
        <f t="shared" si="811"/>
        <v>0</v>
      </c>
      <c r="BJ2059" s="225">
        <f t="shared" si="812"/>
        <v>0</v>
      </c>
      <c r="BK2059" s="226">
        <f t="shared" si="813"/>
        <v>0</v>
      </c>
      <c r="BL2059" s="226">
        <f t="shared" si="814"/>
        <v>0</v>
      </c>
      <c r="BM2059" s="226">
        <f t="shared" si="815"/>
        <v>0</v>
      </c>
      <c r="BN2059" s="237">
        <f t="shared" si="797"/>
        <v>0</v>
      </c>
      <c r="BO2059" s="237">
        <f t="shared" si="798"/>
        <v>0</v>
      </c>
      <c r="BP2059" s="237">
        <f t="shared" si="799"/>
        <v>0</v>
      </c>
      <c r="BQ2059" s="238">
        <f t="shared" si="800"/>
        <v>0</v>
      </c>
    </row>
    <row r="2060" spans="1:69">
      <c r="A2060" s="170">
        <v>2114</v>
      </c>
      <c r="B2060" s="171"/>
      <c r="C2060" s="153"/>
      <c r="D2060" s="130" t="str">
        <f t="shared" si="801"/>
        <v/>
      </c>
      <c r="E2060" s="172"/>
      <c r="F2060" s="172"/>
      <c r="G2060" s="173"/>
      <c r="H2060" s="173"/>
      <c r="I2060" s="173"/>
      <c r="J2060" s="105"/>
      <c r="K2060" s="197" t="e">
        <f>VLOOKUP(J2060,'[3]Item List (3)'!A$1:B$110000,2,FALSE)</f>
        <v>#N/A</v>
      </c>
      <c r="L2060" s="105"/>
      <c r="M2060" s="198" t="str">
        <f t="shared" si="802"/>
        <v>IR</v>
      </c>
      <c r="N2060" s="153"/>
      <c r="O2060" s="199" t="str">
        <f t="shared" si="809"/>
        <v/>
      </c>
      <c r="P2060" s="153"/>
      <c r="Q2060" s="153"/>
      <c r="R2060" s="153"/>
      <c r="S2060" s="153"/>
      <c r="T2060" s="153"/>
      <c r="U2060" s="209">
        <f t="shared" si="816"/>
        <v>0</v>
      </c>
      <c r="V2060" s="153"/>
      <c r="W2060" s="153"/>
      <c r="X2060" s="153"/>
      <c r="Y2060" s="153"/>
      <c r="Z2060" s="153"/>
      <c r="AA2060" s="153"/>
      <c r="AB2060" s="153"/>
      <c r="AC2060" s="153"/>
      <c r="AD2060" s="153"/>
      <c r="AE2060" s="153"/>
      <c r="AF2060" s="153"/>
      <c r="AG2060" s="153"/>
      <c r="AH2060" s="153"/>
      <c r="AI2060" s="153"/>
      <c r="AJ2060" s="153"/>
      <c r="AK2060" s="153"/>
      <c r="AL2060" s="153"/>
      <c r="AM2060" s="153"/>
      <c r="AN2060" s="153"/>
      <c r="AO2060" s="153"/>
      <c r="AP2060" s="153"/>
      <c r="AQ2060" s="153"/>
      <c r="AR2060" s="153"/>
      <c r="AS2060" s="153"/>
      <c r="AT2060" s="153"/>
      <c r="AU2060" s="153"/>
      <c r="AV2060" s="153"/>
      <c r="AW2060" s="153"/>
      <c r="AX2060" s="153"/>
      <c r="AY2060" s="153"/>
      <c r="AZ2060" s="153"/>
      <c r="BA2060" s="153"/>
      <c r="BB2060" s="153"/>
      <c r="BC2060" s="153"/>
      <c r="BD2060" s="153"/>
      <c r="BE2060" s="153"/>
      <c r="BF2060" s="153"/>
      <c r="BG2060" s="223">
        <f t="shared" si="810"/>
        <v>0</v>
      </c>
      <c r="BH2060" s="224">
        <f t="shared" si="817"/>
        <v>0</v>
      </c>
      <c r="BI2060" s="225">
        <f t="shared" si="811"/>
        <v>0</v>
      </c>
      <c r="BJ2060" s="225">
        <f t="shared" si="812"/>
        <v>0</v>
      </c>
      <c r="BK2060" s="226">
        <f t="shared" si="813"/>
        <v>0</v>
      </c>
      <c r="BL2060" s="226">
        <f t="shared" si="814"/>
        <v>0</v>
      </c>
      <c r="BM2060" s="226">
        <f t="shared" si="815"/>
        <v>0</v>
      </c>
      <c r="BN2060" s="237">
        <f t="shared" si="797"/>
        <v>0</v>
      </c>
      <c r="BO2060" s="237">
        <f t="shared" si="798"/>
        <v>0</v>
      </c>
      <c r="BP2060" s="237">
        <f t="shared" si="799"/>
        <v>0</v>
      </c>
      <c r="BQ2060" s="238">
        <f t="shared" si="800"/>
        <v>0</v>
      </c>
    </row>
    <row r="2061" spans="1:69">
      <c r="A2061" s="170">
        <v>2115</v>
      </c>
      <c r="B2061" s="171"/>
      <c r="C2061" s="153"/>
      <c r="D2061" s="130" t="str">
        <f t="shared" si="801"/>
        <v/>
      </c>
      <c r="E2061" s="172"/>
      <c r="F2061" s="172"/>
      <c r="G2061" s="173"/>
      <c r="H2061" s="173"/>
      <c r="I2061" s="173"/>
      <c r="J2061" s="105"/>
      <c r="K2061" s="197" t="e">
        <f>VLOOKUP(J2061,'[3]Item List (3)'!A$1:B$110000,2,FALSE)</f>
        <v>#N/A</v>
      </c>
      <c r="L2061" s="105"/>
      <c r="M2061" s="198" t="str">
        <f t="shared" si="802"/>
        <v>IR</v>
      </c>
      <c r="N2061" s="153"/>
      <c r="O2061" s="199" t="str">
        <f t="shared" si="809"/>
        <v/>
      </c>
      <c r="P2061" s="153"/>
      <c r="Q2061" s="153"/>
      <c r="R2061" s="153"/>
      <c r="S2061" s="153"/>
      <c r="T2061" s="153"/>
      <c r="U2061" s="209">
        <f t="shared" si="816"/>
        <v>0</v>
      </c>
      <c r="V2061" s="153"/>
      <c r="W2061" s="153"/>
      <c r="X2061" s="153"/>
      <c r="Y2061" s="153"/>
      <c r="Z2061" s="153"/>
      <c r="AA2061" s="153"/>
      <c r="AB2061" s="153"/>
      <c r="AC2061" s="153"/>
      <c r="AD2061" s="153"/>
      <c r="AE2061" s="153"/>
      <c r="AF2061" s="153"/>
      <c r="AG2061" s="153"/>
      <c r="AH2061" s="153"/>
      <c r="AI2061" s="153"/>
      <c r="AJ2061" s="153"/>
      <c r="AK2061" s="153"/>
      <c r="AL2061" s="153"/>
      <c r="AM2061" s="153"/>
      <c r="AN2061" s="153"/>
      <c r="AO2061" s="153"/>
      <c r="AP2061" s="153"/>
      <c r="AQ2061" s="153"/>
      <c r="AR2061" s="153"/>
      <c r="AS2061" s="153"/>
      <c r="AT2061" s="153"/>
      <c r="AU2061" s="153"/>
      <c r="AV2061" s="153"/>
      <c r="AW2061" s="153"/>
      <c r="AX2061" s="153"/>
      <c r="AY2061" s="153"/>
      <c r="AZ2061" s="153"/>
      <c r="BA2061" s="153"/>
      <c r="BB2061" s="153"/>
      <c r="BC2061" s="153"/>
      <c r="BD2061" s="153"/>
      <c r="BE2061" s="153"/>
      <c r="BF2061" s="153"/>
      <c r="BG2061" s="223">
        <f t="shared" si="810"/>
        <v>0</v>
      </c>
      <c r="BH2061" s="224">
        <f t="shared" si="817"/>
        <v>0</v>
      </c>
      <c r="BI2061" s="225">
        <f t="shared" si="811"/>
        <v>0</v>
      </c>
      <c r="BJ2061" s="225">
        <f t="shared" si="812"/>
        <v>0</v>
      </c>
      <c r="BK2061" s="226">
        <f t="shared" si="813"/>
        <v>0</v>
      </c>
      <c r="BL2061" s="226">
        <f t="shared" si="814"/>
        <v>0</v>
      </c>
      <c r="BM2061" s="226">
        <f t="shared" si="815"/>
        <v>0</v>
      </c>
      <c r="BN2061" s="237">
        <f t="shared" si="797"/>
        <v>0</v>
      </c>
      <c r="BO2061" s="237">
        <f t="shared" si="798"/>
        <v>0</v>
      </c>
      <c r="BP2061" s="237">
        <f t="shared" si="799"/>
        <v>0</v>
      </c>
      <c r="BQ2061" s="238">
        <f t="shared" si="800"/>
        <v>0</v>
      </c>
    </row>
    <row r="2062" spans="1:69">
      <c r="A2062" s="170">
        <v>2116</v>
      </c>
      <c r="B2062" s="171"/>
      <c r="C2062" s="153"/>
      <c r="D2062" s="130" t="str">
        <f t="shared" si="801"/>
        <v/>
      </c>
      <c r="E2062" s="172"/>
      <c r="F2062" s="172"/>
      <c r="G2062" s="173"/>
      <c r="H2062" s="173"/>
      <c r="I2062" s="173"/>
      <c r="J2062" s="105"/>
      <c r="K2062" s="197" t="e">
        <f>VLOOKUP(J2062,'[3]Item List (3)'!A$1:B$110000,2,FALSE)</f>
        <v>#N/A</v>
      </c>
      <c r="L2062" s="105"/>
      <c r="M2062" s="198" t="str">
        <f t="shared" si="802"/>
        <v>IR</v>
      </c>
      <c r="N2062" s="153"/>
      <c r="O2062" s="199" t="str">
        <f t="shared" si="809"/>
        <v/>
      </c>
      <c r="P2062" s="153"/>
      <c r="Q2062" s="153"/>
      <c r="R2062" s="153"/>
      <c r="S2062" s="153"/>
      <c r="T2062" s="153"/>
      <c r="U2062" s="209">
        <f t="shared" si="816"/>
        <v>0</v>
      </c>
      <c r="V2062" s="153"/>
      <c r="W2062" s="153"/>
      <c r="X2062" s="153"/>
      <c r="Y2062" s="153"/>
      <c r="Z2062" s="153"/>
      <c r="AA2062" s="153"/>
      <c r="AB2062" s="153"/>
      <c r="AC2062" s="153"/>
      <c r="AD2062" s="153"/>
      <c r="AE2062" s="153"/>
      <c r="AF2062" s="153"/>
      <c r="AG2062" s="153"/>
      <c r="AH2062" s="153"/>
      <c r="AI2062" s="153"/>
      <c r="AJ2062" s="153"/>
      <c r="AK2062" s="153"/>
      <c r="AL2062" s="153"/>
      <c r="AM2062" s="153"/>
      <c r="AN2062" s="153"/>
      <c r="AO2062" s="153"/>
      <c r="AP2062" s="153"/>
      <c r="AQ2062" s="153"/>
      <c r="AR2062" s="153"/>
      <c r="AS2062" s="153"/>
      <c r="AT2062" s="153"/>
      <c r="AU2062" s="153"/>
      <c r="AV2062" s="153"/>
      <c r="AW2062" s="153"/>
      <c r="AX2062" s="153"/>
      <c r="AY2062" s="153"/>
      <c r="AZ2062" s="153"/>
      <c r="BA2062" s="153"/>
      <c r="BB2062" s="153"/>
      <c r="BC2062" s="153"/>
      <c r="BD2062" s="153"/>
      <c r="BE2062" s="153"/>
      <c r="BF2062" s="153"/>
      <c r="BG2062" s="223">
        <f t="shared" si="810"/>
        <v>0</v>
      </c>
      <c r="BH2062" s="224">
        <f t="shared" si="817"/>
        <v>0</v>
      </c>
      <c r="BI2062" s="225">
        <f t="shared" si="811"/>
        <v>0</v>
      </c>
      <c r="BJ2062" s="225">
        <f t="shared" si="812"/>
        <v>0</v>
      </c>
      <c r="BK2062" s="226">
        <f t="shared" si="813"/>
        <v>0</v>
      </c>
      <c r="BL2062" s="226">
        <f t="shared" si="814"/>
        <v>0</v>
      </c>
      <c r="BM2062" s="226">
        <f t="shared" si="815"/>
        <v>0</v>
      </c>
      <c r="BN2062" s="237">
        <f t="shared" si="797"/>
        <v>0</v>
      </c>
      <c r="BO2062" s="237">
        <f t="shared" si="798"/>
        <v>0</v>
      </c>
      <c r="BP2062" s="237">
        <f t="shared" si="799"/>
        <v>0</v>
      </c>
      <c r="BQ2062" s="238">
        <f t="shared" si="800"/>
        <v>0</v>
      </c>
    </row>
    <row r="2063" spans="1:69">
      <c r="A2063" s="170">
        <v>2117</v>
      </c>
      <c r="B2063" s="171"/>
      <c r="C2063" s="153"/>
      <c r="D2063" s="130" t="str">
        <f t="shared" si="801"/>
        <v/>
      </c>
      <c r="E2063" s="172"/>
      <c r="F2063" s="172"/>
      <c r="G2063" s="173"/>
      <c r="H2063" s="173"/>
      <c r="I2063" s="173"/>
      <c r="J2063" s="105"/>
      <c r="K2063" s="197" t="e">
        <f>VLOOKUP(J2063,'[3]Item List (3)'!A$1:B$110000,2,FALSE)</f>
        <v>#N/A</v>
      </c>
      <c r="L2063" s="105"/>
      <c r="M2063" s="198" t="str">
        <f t="shared" si="802"/>
        <v>IR</v>
      </c>
      <c r="N2063" s="153"/>
      <c r="O2063" s="199" t="str">
        <f t="shared" si="809"/>
        <v/>
      </c>
      <c r="P2063" s="153"/>
      <c r="Q2063" s="153"/>
      <c r="R2063" s="153"/>
      <c r="S2063" s="153"/>
      <c r="T2063" s="153"/>
      <c r="U2063" s="209">
        <f t="shared" si="816"/>
        <v>0</v>
      </c>
      <c r="V2063" s="153"/>
      <c r="W2063" s="153"/>
      <c r="X2063" s="153"/>
      <c r="Y2063" s="153"/>
      <c r="Z2063" s="153"/>
      <c r="AA2063" s="153"/>
      <c r="AB2063" s="153"/>
      <c r="AC2063" s="153"/>
      <c r="AD2063" s="153"/>
      <c r="AE2063" s="153"/>
      <c r="AF2063" s="153"/>
      <c r="AG2063" s="153"/>
      <c r="AH2063" s="153"/>
      <c r="AI2063" s="153"/>
      <c r="AJ2063" s="153"/>
      <c r="AK2063" s="153"/>
      <c r="AL2063" s="153"/>
      <c r="AM2063" s="153"/>
      <c r="AN2063" s="153"/>
      <c r="AO2063" s="153"/>
      <c r="AP2063" s="153"/>
      <c r="AQ2063" s="153"/>
      <c r="AR2063" s="153"/>
      <c r="AS2063" s="153"/>
      <c r="AT2063" s="153"/>
      <c r="AU2063" s="153"/>
      <c r="AV2063" s="153"/>
      <c r="AW2063" s="153"/>
      <c r="AX2063" s="153"/>
      <c r="AY2063" s="153"/>
      <c r="AZ2063" s="153"/>
      <c r="BA2063" s="153"/>
      <c r="BB2063" s="153"/>
      <c r="BC2063" s="153"/>
      <c r="BD2063" s="153"/>
      <c r="BE2063" s="153"/>
      <c r="BF2063" s="153"/>
      <c r="BG2063" s="223">
        <f t="shared" si="810"/>
        <v>0</v>
      </c>
      <c r="BH2063" s="224">
        <f t="shared" si="817"/>
        <v>0</v>
      </c>
      <c r="BI2063" s="225">
        <f t="shared" si="811"/>
        <v>0</v>
      </c>
      <c r="BJ2063" s="225">
        <f t="shared" si="812"/>
        <v>0</v>
      </c>
      <c r="BK2063" s="226">
        <f t="shared" si="813"/>
        <v>0</v>
      </c>
      <c r="BL2063" s="226">
        <f t="shared" si="814"/>
        <v>0</v>
      </c>
      <c r="BM2063" s="226">
        <f t="shared" si="815"/>
        <v>0</v>
      </c>
      <c r="BN2063" s="237">
        <f t="shared" ref="BN2063:BN2126" si="818">(W2063+AP2063+BE2063+BF2063)/60</f>
        <v>0</v>
      </c>
      <c r="BO2063" s="237">
        <f t="shared" ref="BO2063:BO2126" si="819">IFERROR(((BH2063-BN2063)*3600)/N2063,0)</f>
        <v>0</v>
      </c>
      <c r="BP2063" s="237">
        <f t="shared" ref="BP2063:BP2076" si="820">IFERROR(SUM(W2063:BF2063)/60-BN2063,0)</f>
        <v>0</v>
      </c>
      <c r="BQ2063" s="238">
        <f t="shared" ref="BQ2063:BQ2076" si="821">IFERROR(BP2063*3600/N2063,0)</f>
        <v>0</v>
      </c>
    </row>
    <row r="2064" spans="1:69">
      <c r="A2064" s="170">
        <v>2118</v>
      </c>
      <c r="B2064" s="171"/>
      <c r="C2064" s="153"/>
      <c r="D2064" s="130" t="str">
        <f t="shared" si="801"/>
        <v/>
      </c>
      <c r="E2064" s="172"/>
      <c r="F2064" s="172"/>
      <c r="G2064" s="173"/>
      <c r="H2064" s="173"/>
      <c r="I2064" s="173"/>
      <c r="J2064" s="105"/>
      <c r="K2064" s="197" t="e">
        <f>VLOOKUP(J2064,'[3]Item List (3)'!A$1:B$110000,2,FALSE)</f>
        <v>#N/A</v>
      </c>
      <c r="L2064" s="105"/>
      <c r="M2064" s="198" t="str">
        <f t="shared" si="802"/>
        <v>IR</v>
      </c>
      <c r="N2064" s="153"/>
      <c r="O2064" s="199" t="str">
        <f t="shared" si="809"/>
        <v/>
      </c>
      <c r="P2064" s="153"/>
      <c r="Q2064" s="153"/>
      <c r="R2064" s="153"/>
      <c r="S2064" s="153"/>
      <c r="T2064" s="153"/>
      <c r="U2064" s="209">
        <f t="shared" si="816"/>
        <v>0</v>
      </c>
      <c r="V2064" s="153"/>
      <c r="W2064" s="153"/>
      <c r="X2064" s="153"/>
      <c r="Y2064" s="153"/>
      <c r="Z2064" s="153"/>
      <c r="AA2064" s="153"/>
      <c r="AB2064" s="153"/>
      <c r="AC2064" s="153"/>
      <c r="AD2064" s="153"/>
      <c r="AE2064" s="153"/>
      <c r="AF2064" s="153"/>
      <c r="AG2064" s="153"/>
      <c r="AH2064" s="153"/>
      <c r="AI2064" s="153"/>
      <c r="AJ2064" s="153"/>
      <c r="AK2064" s="153"/>
      <c r="AL2064" s="153"/>
      <c r="AM2064" s="153"/>
      <c r="AN2064" s="153"/>
      <c r="AO2064" s="153"/>
      <c r="AP2064" s="153"/>
      <c r="AQ2064" s="153"/>
      <c r="AR2064" s="153"/>
      <c r="AS2064" s="153"/>
      <c r="AT2064" s="153"/>
      <c r="AU2064" s="153"/>
      <c r="AV2064" s="153"/>
      <c r="AW2064" s="153"/>
      <c r="AX2064" s="153"/>
      <c r="AY2064" s="153"/>
      <c r="AZ2064" s="153"/>
      <c r="BA2064" s="153"/>
      <c r="BB2064" s="153"/>
      <c r="BC2064" s="153"/>
      <c r="BD2064" s="153"/>
      <c r="BE2064" s="153"/>
      <c r="BF2064" s="153"/>
      <c r="BG2064" s="223">
        <f t="shared" si="810"/>
        <v>0</v>
      </c>
      <c r="BH2064" s="224">
        <f t="shared" si="817"/>
        <v>0</v>
      </c>
      <c r="BI2064" s="225">
        <f t="shared" si="811"/>
        <v>0</v>
      </c>
      <c r="BJ2064" s="225">
        <f t="shared" si="812"/>
        <v>0</v>
      </c>
      <c r="BK2064" s="226">
        <f t="shared" si="813"/>
        <v>0</v>
      </c>
      <c r="BL2064" s="226">
        <f t="shared" si="814"/>
        <v>0</v>
      </c>
      <c r="BM2064" s="226">
        <f t="shared" si="815"/>
        <v>0</v>
      </c>
      <c r="BN2064" s="237">
        <f t="shared" si="818"/>
        <v>0</v>
      </c>
      <c r="BO2064" s="237">
        <f t="shared" si="819"/>
        <v>0</v>
      </c>
      <c r="BP2064" s="237">
        <f t="shared" si="820"/>
        <v>0</v>
      </c>
      <c r="BQ2064" s="238">
        <f t="shared" si="821"/>
        <v>0</v>
      </c>
    </row>
    <row r="2065" spans="1:69">
      <c r="A2065" s="170">
        <v>2119</v>
      </c>
      <c r="B2065" s="171"/>
      <c r="C2065" s="153"/>
      <c r="D2065" s="130" t="str">
        <f t="shared" ref="D2065:D2104" si="822">LEFT(E2065,2)</f>
        <v/>
      </c>
      <c r="E2065" s="172"/>
      <c r="F2065" s="172"/>
      <c r="G2065" s="173"/>
      <c r="H2065" s="173"/>
      <c r="I2065" s="173"/>
      <c r="J2065" s="105"/>
      <c r="K2065" s="197" t="e">
        <f>VLOOKUP(J2065,'[3]Item List (3)'!A$1:B$110000,2,FALSE)</f>
        <v>#N/A</v>
      </c>
      <c r="L2065" s="105"/>
      <c r="M2065" s="198" t="str">
        <f t="shared" si="802"/>
        <v>IR</v>
      </c>
      <c r="N2065" s="153"/>
      <c r="O2065" s="199" t="str">
        <f t="shared" si="809"/>
        <v/>
      </c>
      <c r="P2065" s="153"/>
      <c r="Q2065" s="153"/>
      <c r="R2065" s="153"/>
      <c r="S2065" s="153"/>
      <c r="T2065" s="153"/>
      <c r="U2065" s="209">
        <f t="shared" si="816"/>
        <v>0</v>
      </c>
      <c r="V2065" s="153"/>
      <c r="W2065" s="153"/>
      <c r="X2065" s="153"/>
      <c r="Y2065" s="153"/>
      <c r="Z2065" s="153"/>
      <c r="AA2065" s="153"/>
      <c r="AB2065" s="153"/>
      <c r="AC2065" s="153"/>
      <c r="AD2065" s="153"/>
      <c r="AE2065" s="153"/>
      <c r="AF2065" s="153"/>
      <c r="AG2065" s="153"/>
      <c r="AH2065" s="153"/>
      <c r="AI2065" s="153"/>
      <c r="AJ2065" s="153"/>
      <c r="AK2065" s="153"/>
      <c r="AL2065" s="153"/>
      <c r="AM2065" s="153"/>
      <c r="AN2065" s="153"/>
      <c r="AO2065" s="153"/>
      <c r="AP2065" s="153"/>
      <c r="AQ2065" s="153"/>
      <c r="AR2065" s="153"/>
      <c r="AS2065" s="153"/>
      <c r="AT2065" s="153"/>
      <c r="AU2065" s="153"/>
      <c r="AV2065" s="153"/>
      <c r="AW2065" s="153"/>
      <c r="AX2065" s="153"/>
      <c r="AY2065" s="153"/>
      <c r="AZ2065" s="153"/>
      <c r="BA2065" s="153"/>
      <c r="BB2065" s="153"/>
      <c r="BC2065" s="153"/>
      <c r="BD2065" s="153"/>
      <c r="BE2065" s="153"/>
      <c r="BF2065" s="153"/>
      <c r="BG2065" s="223">
        <f t="shared" si="810"/>
        <v>0</v>
      </c>
      <c r="BH2065" s="224">
        <f t="shared" si="817"/>
        <v>0</v>
      </c>
      <c r="BI2065" s="225">
        <f t="shared" si="811"/>
        <v>0</v>
      </c>
      <c r="BJ2065" s="225">
        <f t="shared" si="812"/>
        <v>0</v>
      </c>
      <c r="BK2065" s="226">
        <f t="shared" si="813"/>
        <v>0</v>
      </c>
      <c r="BL2065" s="226">
        <f t="shared" si="814"/>
        <v>0</v>
      </c>
      <c r="BM2065" s="226">
        <f t="shared" si="815"/>
        <v>0</v>
      </c>
      <c r="BN2065" s="237">
        <f t="shared" si="818"/>
        <v>0</v>
      </c>
      <c r="BO2065" s="237">
        <f t="shared" si="819"/>
        <v>0</v>
      </c>
      <c r="BP2065" s="237">
        <f t="shared" si="820"/>
        <v>0</v>
      </c>
      <c r="BQ2065" s="238">
        <f t="shared" si="821"/>
        <v>0</v>
      </c>
    </row>
    <row r="2066" spans="1:69">
      <c r="A2066" s="170">
        <v>2120</v>
      </c>
      <c r="B2066" s="171"/>
      <c r="C2066" s="153"/>
      <c r="D2066" s="130" t="str">
        <f t="shared" si="822"/>
        <v/>
      </c>
      <c r="E2066" s="172"/>
      <c r="F2066" s="172"/>
      <c r="G2066" s="173"/>
      <c r="H2066" s="173"/>
      <c r="I2066" s="173"/>
      <c r="J2066" s="105"/>
      <c r="K2066" s="197" t="e">
        <f>VLOOKUP(J2066,'[3]Item List (3)'!A$1:B$110000,2,FALSE)</f>
        <v>#N/A</v>
      </c>
      <c r="L2066" s="105"/>
      <c r="M2066" s="198" t="str">
        <f t="shared" si="802"/>
        <v>IR</v>
      </c>
      <c r="N2066" s="153"/>
      <c r="O2066" s="199" t="str">
        <f t="shared" ref="O2066:O2079" si="823">IFERROR(3600/N2066,"")</f>
        <v/>
      </c>
      <c r="P2066" s="198"/>
      <c r="Q2066" s="153"/>
      <c r="R2066" s="153"/>
      <c r="S2066" s="153"/>
      <c r="T2066" s="153"/>
      <c r="U2066" s="209">
        <f t="shared" si="816"/>
        <v>0</v>
      </c>
      <c r="V2066" s="153"/>
      <c r="W2066" s="153"/>
      <c r="X2066" s="153"/>
      <c r="Y2066" s="153"/>
      <c r="Z2066" s="153"/>
      <c r="AA2066" s="153"/>
      <c r="AB2066" s="153"/>
      <c r="AC2066" s="153"/>
      <c r="AD2066" s="153"/>
      <c r="AE2066" s="153"/>
      <c r="AF2066" s="153"/>
      <c r="AG2066" s="153"/>
      <c r="AH2066" s="153"/>
      <c r="AI2066" s="153"/>
      <c r="AJ2066" s="153"/>
      <c r="AK2066" s="153"/>
      <c r="AL2066" s="153"/>
      <c r="AM2066" s="153"/>
      <c r="AN2066" s="153"/>
      <c r="AO2066" s="153"/>
      <c r="AP2066" s="153"/>
      <c r="AQ2066" s="153"/>
      <c r="AR2066" s="153"/>
      <c r="AS2066" s="153"/>
      <c r="AT2066" s="153"/>
      <c r="AU2066" s="153"/>
      <c r="AV2066" s="153"/>
      <c r="AW2066" s="153"/>
      <c r="AX2066" s="153"/>
      <c r="AY2066" s="153"/>
      <c r="AZ2066" s="153"/>
      <c r="BA2066" s="153"/>
      <c r="BB2066" s="153"/>
      <c r="BC2066" s="153"/>
      <c r="BD2066" s="153"/>
      <c r="BE2066" s="153"/>
      <c r="BF2066" s="153"/>
      <c r="BG2066" s="223">
        <f t="shared" si="810"/>
        <v>0</v>
      </c>
      <c r="BH2066" s="224">
        <f t="shared" si="817"/>
        <v>0</v>
      </c>
      <c r="BI2066" s="225">
        <f t="shared" si="811"/>
        <v>0</v>
      </c>
      <c r="BJ2066" s="225">
        <f t="shared" si="812"/>
        <v>0</v>
      </c>
      <c r="BK2066" s="226">
        <f t="shared" si="813"/>
        <v>0</v>
      </c>
      <c r="BL2066" s="226">
        <f t="shared" si="814"/>
        <v>0</v>
      </c>
      <c r="BM2066" s="226">
        <f t="shared" si="815"/>
        <v>0</v>
      </c>
      <c r="BN2066" s="237">
        <f t="shared" si="818"/>
        <v>0</v>
      </c>
      <c r="BO2066" s="237">
        <f t="shared" si="819"/>
        <v>0</v>
      </c>
      <c r="BP2066" s="237">
        <f t="shared" si="820"/>
        <v>0</v>
      </c>
      <c r="BQ2066" s="238">
        <f t="shared" si="821"/>
        <v>0</v>
      </c>
    </row>
    <row r="2067" spans="1:69">
      <c r="A2067" s="170">
        <v>2121</v>
      </c>
      <c r="B2067" s="171"/>
      <c r="C2067" s="153"/>
      <c r="D2067" s="130" t="str">
        <f t="shared" si="822"/>
        <v/>
      </c>
      <c r="E2067" s="172"/>
      <c r="F2067" s="172"/>
      <c r="G2067" s="173"/>
      <c r="H2067" s="173"/>
      <c r="I2067" s="173"/>
      <c r="J2067" s="105"/>
      <c r="K2067" s="197" t="e">
        <f>VLOOKUP(J2067,'[3]Item List (3)'!A$1:B$110000,2,FALSE)</f>
        <v>#N/A</v>
      </c>
      <c r="L2067" s="105"/>
      <c r="M2067" s="198" t="str">
        <f t="shared" si="802"/>
        <v>IR</v>
      </c>
      <c r="N2067" s="153"/>
      <c r="O2067" s="199" t="str">
        <f t="shared" si="823"/>
        <v/>
      </c>
      <c r="P2067" s="198"/>
      <c r="Q2067" s="153"/>
      <c r="R2067" s="153"/>
      <c r="S2067" s="153"/>
      <c r="T2067" s="153"/>
      <c r="U2067" s="209">
        <f t="shared" si="816"/>
        <v>0</v>
      </c>
      <c r="V2067" s="153"/>
      <c r="W2067" s="153"/>
      <c r="X2067" s="153"/>
      <c r="Y2067" s="153"/>
      <c r="Z2067" s="153"/>
      <c r="AA2067" s="153"/>
      <c r="AB2067" s="153"/>
      <c r="AC2067" s="153"/>
      <c r="AD2067" s="153"/>
      <c r="AE2067" s="153"/>
      <c r="AF2067" s="153"/>
      <c r="AG2067" s="153"/>
      <c r="AH2067" s="153"/>
      <c r="AI2067" s="153"/>
      <c r="AJ2067" s="153"/>
      <c r="AK2067" s="153"/>
      <c r="AL2067" s="153"/>
      <c r="AM2067" s="153"/>
      <c r="AN2067" s="153"/>
      <c r="AO2067" s="153"/>
      <c r="AP2067" s="153"/>
      <c r="AQ2067" s="153"/>
      <c r="AR2067" s="153"/>
      <c r="AS2067" s="153"/>
      <c r="AT2067" s="153"/>
      <c r="AU2067" s="153"/>
      <c r="AV2067" s="153"/>
      <c r="AW2067" s="153"/>
      <c r="AX2067" s="153"/>
      <c r="AY2067" s="153"/>
      <c r="AZ2067" s="153"/>
      <c r="BA2067" s="153"/>
      <c r="BB2067" s="153"/>
      <c r="BC2067" s="153"/>
      <c r="BD2067" s="153"/>
      <c r="BE2067" s="153"/>
      <c r="BF2067" s="153"/>
      <c r="BG2067" s="223">
        <f t="shared" si="810"/>
        <v>0</v>
      </c>
      <c r="BH2067" s="224">
        <f t="shared" si="817"/>
        <v>0</v>
      </c>
      <c r="BI2067" s="225">
        <f t="shared" si="811"/>
        <v>0</v>
      </c>
      <c r="BJ2067" s="225">
        <f t="shared" si="812"/>
        <v>0</v>
      </c>
      <c r="BK2067" s="226">
        <f t="shared" si="813"/>
        <v>0</v>
      </c>
      <c r="BL2067" s="226">
        <f t="shared" si="814"/>
        <v>0</v>
      </c>
      <c r="BM2067" s="226">
        <f t="shared" si="815"/>
        <v>0</v>
      </c>
      <c r="BN2067" s="237">
        <f t="shared" si="818"/>
        <v>0</v>
      </c>
      <c r="BO2067" s="237">
        <f t="shared" si="819"/>
        <v>0</v>
      </c>
      <c r="BP2067" s="237">
        <f t="shared" si="820"/>
        <v>0</v>
      </c>
      <c r="BQ2067" s="238">
        <f t="shared" si="821"/>
        <v>0</v>
      </c>
    </row>
    <row r="2068" spans="1:69">
      <c r="A2068" s="170">
        <v>2122</v>
      </c>
      <c r="B2068" s="171"/>
      <c r="C2068" s="153"/>
      <c r="D2068" s="130" t="str">
        <f t="shared" si="822"/>
        <v/>
      </c>
      <c r="E2068" s="172"/>
      <c r="F2068" s="172"/>
      <c r="G2068" s="173"/>
      <c r="H2068" s="173"/>
      <c r="I2068" s="173"/>
      <c r="J2068" s="105"/>
      <c r="K2068" s="197" t="e">
        <f>VLOOKUP(J2068,'[3]Item List (3)'!A$1:B$110000,2,FALSE)</f>
        <v>#N/A</v>
      </c>
      <c r="L2068" s="105"/>
      <c r="M2068" s="198" t="str">
        <f t="shared" si="802"/>
        <v>IR</v>
      </c>
      <c r="N2068" s="153"/>
      <c r="O2068" s="199" t="str">
        <f t="shared" si="823"/>
        <v/>
      </c>
      <c r="P2068" s="198"/>
      <c r="Q2068" s="153"/>
      <c r="R2068" s="153"/>
      <c r="S2068" s="153"/>
      <c r="T2068" s="153"/>
      <c r="U2068" s="209">
        <f t="shared" si="816"/>
        <v>0</v>
      </c>
      <c r="V2068" s="153"/>
      <c r="W2068" s="153"/>
      <c r="X2068" s="153"/>
      <c r="Y2068" s="153"/>
      <c r="Z2068" s="153"/>
      <c r="AA2068" s="153"/>
      <c r="AB2068" s="153"/>
      <c r="AC2068" s="153"/>
      <c r="AD2068" s="153"/>
      <c r="AE2068" s="153"/>
      <c r="AF2068" s="153"/>
      <c r="AG2068" s="153"/>
      <c r="AH2068" s="153"/>
      <c r="AI2068" s="153"/>
      <c r="AJ2068" s="153"/>
      <c r="AK2068" s="153"/>
      <c r="AL2068" s="153"/>
      <c r="AM2068" s="153"/>
      <c r="AN2068" s="153"/>
      <c r="AO2068" s="153"/>
      <c r="AP2068" s="153"/>
      <c r="AQ2068" s="153"/>
      <c r="AR2068" s="153"/>
      <c r="AS2068" s="153"/>
      <c r="AT2068" s="153"/>
      <c r="AU2068" s="153"/>
      <c r="AV2068" s="153"/>
      <c r="AW2068" s="153"/>
      <c r="AX2068" s="153"/>
      <c r="AY2068" s="153"/>
      <c r="AZ2068" s="153"/>
      <c r="BA2068" s="153"/>
      <c r="BB2068" s="153"/>
      <c r="BC2068" s="153"/>
      <c r="BD2068" s="153"/>
      <c r="BE2068" s="153"/>
      <c r="BF2068" s="153"/>
      <c r="BG2068" s="223">
        <f t="shared" si="810"/>
        <v>0</v>
      </c>
      <c r="BH2068" s="224">
        <f t="shared" ref="BH2068:BH2099" si="824">BG2068/60</f>
        <v>0</v>
      </c>
      <c r="BI2068" s="225">
        <f t="shared" si="811"/>
        <v>0</v>
      </c>
      <c r="BJ2068" s="225">
        <f t="shared" si="812"/>
        <v>0</v>
      </c>
      <c r="BK2068" s="226">
        <f t="shared" si="813"/>
        <v>0</v>
      </c>
      <c r="BL2068" s="226">
        <f t="shared" si="814"/>
        <v>0</v>
      </c>
      <c r="BM2068" s="226">
        <f t="shared" si="815"/>
        <v>0</v>
      </c>
      <c r="BN2068" s="237">
        <f t="shared" si="818"/>
        <v>0</v>
      </c>
      <c r="BO2068" s="237">
        <f t="shared" si="819"/>
        <v>0</v>
      </c>
      <c r="BP2068" s="237">
        <f t="shared" si="820"/>
        <v>0</v>
      </c>
      <c r="BQ2068" s="238">
        <f t="shared" si="821"/>
        <v>0</v>
      </c>
    </row>
    <row r="2069" spans="1:69">
      <c r="A2069" s="170">
        <v>2123</v>
      </c>
      <c r="B2069" s="171"/>
      <c r="C2069" s="153"/>
      <c r="D2069" s="130" t="str">
        <f t="shared" si="822"/>
        <v/>
      </c>
      <c r="E2069" s="172"/>
      <c r="F2069" s="172"/>
      <c r="G2069" s="173"/>
      <c r="H2069" s="173"/>
      <c r="I2069" s="173"/>
      <c r="J2069" s="105"/>
      <c r="K2069" s="197" t="e">
        <f>VLOOKUP(J2069,'[3]Item List (3)'!A$1:B$110000,2,FALSE)</f>
        <v>#N/A</v>
      </c>
      <c r="L2069" s="105"/>
      <c r="M2069" s="198" t="str">
        <f t="shared" si="802"/>
        <v>IR</v>
      </c>
      <c r="N2069" s="153"/>
      <c r="O2069" s="199" t="str">
        <f t="shared" si="823"/>
        <v/>
      </c>
      <c r="P2069" s="198"/>
      <c r="Q2069" s="153"/>
      <c r="R2069" s="153"/>
      <c r="S2069" s="153"/>
      <c r="T2069" s="153"/>
      <c r="U2069" s="209">
        <f t="shared" si="816"/>
        <v>0</v>
      </c>
      <c r="V2069" s="153"/>
      <c r="W2069" s="153"/>
      <c r="X2069" s="153"/>
      <c r="Y2069" s="153"/>
      <c r="Z2069" s="153"/>
      <c r="AA2069" s="153"/>
      <c r="AB2069" s="153"/>
      <c r="AC2069" s="153"/>
      <c r="AD2069" s="153"/>
      <c r="AE2069" s="153"/>
      <c r="AF2069" s="153"/>
      <c r="AG2069" s="153"/>
      <c r="AH2069" s="153"/>
      <c r="AI2069" s="153"/>
      <c r="AJ2069" s="153"/>
      <c r="AK2069" s="153"/>
      <c r="AL2069" s="153"/>
      <c r="AM2069" s="153"/>
      <c r="AN2069" s="153"/>
      <c r="AO2069" s="153"/>
      <c r="AP2069" s="153"/>
      <c r="AQ2069" s="153"/>
      <c r="AR2069" s="153"/>
      <c r="AS2069" s="153"/>
      <c r="AT2069" s="153"/>
      <c r="AU2069" s="153"/>
      <c r="AV2069" s="153"/>
      <c r="AW2069" s="153"/>
      <c r="AX2069" s="153"/>
      <c r="AY2069" s="153"/>
      <c r="AZ2069" s="153"/>
      <c r="BA2069" s="153"/>
      <c r="BB2069" s="153"/>
      <c r="BC2069" s="153"/>
      <c r="BD2069" s="153"/>
      <c r="BE2069" s="153"/>
      <c r="BF2069" s="153"/>
      <c r="BG2069" s="223">
        <f t="shared" si="810"/>
        <v>0</v>
      </c>
      <c r="BH2069" s="224">
        <f t="shared" si="824"/>
        <v>0</v>
      </c>
      <c r="BI2069" s="225">
        <f t="shared" si="811"/>
        <v>0</v>
      </c>
      <c r="BJ2069" s="225">
        <f t="shared" si="812"/>
        <v>0</v>
      </c>
      <c r="BK2069" s="226">
        <f t="shared" si="813"/>
        <v>0</v>
      </c>
      <c r="BL2069" s="226">
        <f t="shared" si="814"/>
        <v>0</v>
      </c>
      <c r="BM2069" s="226">
        <f t="shared" si="815"/>
        <v>0</v>
      </c>
      <c r="BN2069" s="237">
        <f t="shared" si="818"/>
        <v>0</v>
      </c>
      <c r="BO2069" s="237">
        <f t="shared" si="819"/>
        <v>0</v>
      </c>
      <c r="BP2069" s="237">
        <f t="shared" si="820"/>
        <v>0</v>
      </c>
      <c r="BQ2069" s="238">
        <f t="shared" si="821"/>
        <v>0</v>
      </c>
    </row>
    <row r="2070" spans="1:69">
      <c r="A2070" s="170">
        <v>2124</v>
      </c>
      <c r="B2070" s="171"/>
      <c r="C2070" s="153"/>
      <c r="D2070" s="130" t="str">
        <f t="shared" ref="D2070:D2077" si="825">LEFT(E2070,2)</f>
        <v/>
      </c>
      <c r="E2070" s="172"/>
      <c r="F2070" s="172"/>
      <c r="G2070" s="173"/>
      <c r="H2070" s="173"/>
      <c r="I2070" s="173"/>
      <c r="J2070" s="105"/>
      <c r="K2070" s="197" t="e">
        <f>VLOOKUP(J2070,'[3]Item List (3)'!A$1:B$110000,2,FALSE)</f>
        <v>#N/A</v>
      </c>
      <c r="L2070" s="170"/>
      <c r="M2070" s="198" t="str">
        <f t="shared" si="802"/>
        <v>IR</v>
      </c>
      <c r="N2070" s="153"/>
      <c r="O2070" s="199" t="str">
        <f t="shared" si="823"/>
        <v/>
      </c>
      <c r="P2070" s="265"/>
      <c r="Q2070" s="153"/>
      <c r="R2070" s="272"/>
      <c r="S2070" s="272"/>
      <c r="T2070" s="153"/>
      <c r="U2070" s="209">
        <f t="shared" si="816"/>
        <v>0</v>
      </c>
      <c r="V2070" s="153"/>
      <c r="W2070" s="153"/>
      <c r="X2070" s="153"/>
      <c r="Y2070" s="153"/>
      <c r="Z2070" s="153"/>
      <c r="AA2070" s="153"/>
      <c r="AB2070" s="153"/>
      <c r="AC2070" s="153"/>
      <c r="AD2070" s="153"/>
      <c r="AE2070" s="153"/>
      <c r="AF2070" s="153"/>
      <c r="AG2070" s="153"/>
      <c r="AH2070" s="153"/>
      <c r="AI2070" s="153"/>
      <c r="AJ2070" s="153"/>
      <c r="AK2070" s="153"/>
      <c r="AL2070" s="153"/>
      <c r="AM2070" s="153"/>
      <c r="AN2070" s="153"/>
      <c r="AO2070" s="209"/>
      <c r="AP2070" s="153"/>
      <c r="AQ2070" s="153"/>
      <c r="AR2070" s="153"/>
      <c r="AS2070" s="153"/>
      <c r="AT2070" s="153"/>
      <c r="AU2070" s="153"/>
      <c r="AV2070" s="153"/>
      <c r="AW2070" s="153"/>
      <c r="AX2070" s="153"/>
      <c r="AY2070" s="153"/>
      <c r="AZ2070" s="153"/>
      <c r="BA2070" s="153"/>
      <c r="BB2070" s="153"/>
      <c r="BC2070" s="153"/>
      <c r="BD2070" s="153"/>
      <c r="BE2070" s="153"/>
      <c r="BF2070" s="153"/>
      <c r="BG2070" s="223">
        <f t="shared" si="810"/>
        <v>0</v>
      </c>
      <c r="BH2070" s="153">
        <f t="shared" si="824"/>
        <v>0</v>
      </c>
      <c r="BI2070" s="225">
        <f t="shared" si="811"/>
        <v>0</v>
      </c>
      <c r="BJ2070" s="225">
        <f t="shared" si="812"/>
        <v>0</v>
      </c>
      <c r="BK2070" s="226">
        <f t="shared" si="813"/>
        <v>0</v>
      </c>
      <c r="BL2070" s="226">
        <f t="shared" si="814"/>
        <v>0</v>
      </c>
      <c r="BM2070" s="226">
        <f t="shared" si="815"/>
        <v>0</v>
      </c>
      <c r="BN2070" s="237">
        <f t="shared" si="818"/>
        <v>0</v>
      </c>
      <c r="BO2070" s="237">
        <f t="shared" si="819"/>
        <v>0</v>
      </c>
      <c r="BP2070" s="237">
        <f t="shared" si="820"/>
        <v>0</v>
      </c>
      <c r="BQ2070" s="238">
        <f t="shared" si="821"/>
        <v>0</v>
      </c>
    </row>
    <row r="2071" spans="1:69">
      <c r="A2071" s="170">
        <v>2125</v>
      </c>
      <c r="B2071" s="171"/>
      <c r="C2071" s="153"/>
      <c r="D2071" s="130" t="str">
        <f t="shared" si="825"/>
        <v/>
      </c>
      <c r="E2071" s="172"/>
      <c r="F2071" s="172"/>
      <c r="G2071" s="173"/>
      <c r="H2071" s="173"/>
      <c r="I2071" s="173"/>
      <c r="J2071" s="105"/>
      <c r="K2071" s="197" t="e">
        <f>VLOOKUP(J2071,'[3]Item List (3)'!A$1:B$110000,2,FALSE)</f>
        <v>#N/A</v>
      </c>
      <c r="L2071" s="170"/>
      <c r="M2071" s="198" t="str">
        <f t="shared" si="802"/>
        <v>IR</v>
      </c>
      <c r="N2071" s="153"/>
      <c r="O2071" s="199" t="str">
        <f t="shared" si="823"/>
        <v/>
      </c>
      <c r="P2071" s="265"/>
      <c r="Q2071" s="153"/>
      <c r="R2071" s="272"/>
      <c r="S2071" s="272"/>
      <c r="T2071" s="153"/>
      <c r="U2071" s="209">
        <f t="shared" ref="U2071:U2102" si="826">Q2071+S2071+T2071</f>
        <v>0</v>
      </c>
      <c r="V2071" s="153"/>
      <c r="W2071" s="153"/>
      <c r="X2071" s="153"/>
      <c r="Y2071" s="153"/>
      <c r="Z2071" s="153"/>
      <c r="AA2071" s="153"/>
      <c r="AB2071" s="153"/>
      <c r="AC2071" s="153"/>
      <c r="AD2071" s="153"/>
      <c r="AE2071" s="153"/>
      <c r="AF2071" s="153"/>
      <c r="AG2071" s="153"/>
      <c r="AH2071" s="153"/>
      <c r="AI2071" s="153"/>
      <c r="AJ2071" s="153"/>
      <c r="AK2071" s="153"/>
      <c r="AL2071" s="153"/>
      <c r="AM2071" s="153"/>
      <c r="AN2071" s="153"/>
      <c r="AO2071" s="209"/>
      <c r="AP2071" s="153"/>
      <c r="AQ2071" s="153"/>
      <c r="AR2071" s="153"/>
      <c r="AS2071" s="153"/>
      <c r="AT2071" s="153"/>
      <c r="AU2071" s="153"/>
      <c r="AV2071" s="153"/>
      <c r="AW2071" s="153"/>
      <c r="AX2071" s="153"/>
      <c r="AY2071" s="153"/>
      <c r="AZ2071" s="153"/>
      <c r="BA2071" s="153"/>
      <c r="BB2071" s="153"/>
      <c r="BC2071" s="153"/>
      <c r="BD2071" s="153"/>
      <c r="BE2071" s="153"/>
      <c r="BF2071" s="153"/>
      <c r="BG2071" s="223">
        <f t="shared" ref="BG2071:BG2102" si="827">SUM(V2071:BF2071)</f>
        <v>0</v>
      </c>
      <c r="BH2071" s="153">
        <f t="shared" si="824"/>
        <v>0</v>
      </c>
      <c r="BI2071" s="225">
        <f t="shared" ref="BI2071:BI2134" si="828">IFERROR(BH2071-SUM(W2071:BF2071)/60,0)</f>
        <v>0</v>
      </c>
      <c r="BJ2071" s="225">
        <f t="shared" ref="BJ2071:BJ2134" si="829">IFERROR(BI2071/BH2071*100,0)</f>
        <v>0</v>
      </c>
      <c r="BK2071" s="226">
        <f t="shared" ref="BK2071:BK2134" si="830">IFERROR(((U2071*N2071)/(BI2071*3600)*100),0)</f>
        <v>0</v>
      </c>
      <c r="BL2071" s="226">
        <f t="shared" ref="BL2071:BL2134" si="831">IFERROR(((U2071-(R2071+S2071+T2071))/U2071*100),0)</f>
        <v>0</v>
      </c>
      <c r="BM2071" s="226">
        <f t="shared" ref="BM2071:BM2134" si="832">IFERROR((((BJ2071*BK2071*BL2071)/1000000)*100),0)</f>
        <v>0</v>
      </c>
      <c r="BN2071" s="237">
        <f t="shared" ref="BN2071:BN2134" si="833">(W2071+AP2071+BE2071+BF2071)/60</f>
        <v>0</v>
      </c>
      <c r="BO2071" s="237">
        <f t="shared" ref="BO2071:BO2134" si="834">IFERROR(((BH2071-BN2071)*3600)/N2071,0)</f>
        <v>0</v>
      </c>
      <c r="BP2071" s="237">
        <f t="shared" ref="BP2071:BP2134" si="835">IFERROR(SUM(W2071:BF2071)/60-BN2071,0)</f>
        <v>0</v>
      </c>
      <c r="BQ2071" s="238">
        <f t="shared" ref="BQ2071:BQ2134" si="836">IFERROR(BP2071*3600/N2071,0)</f>
        <v>0</v>
      </c>
    </row>
    <row r="2072" spans="1:69">
      <c r="A2072" s="170">
        <v>2126</v>
      </c>
      <c r="B2072" s="171"/>
      <c r="C2072" s="153"/>
      <c r="D2072" s="130" t="str">
        <f t="shared" si="825"/>
        <v/>
      </c>
      <c r="E2072" s="172"/>
      <c r="F2072" s="172"/>
      <c r="G2072" s="173"/>
      <c r="H2072" s="173"/>
      <c r="I2072" s="173"/>
      <c r="J2072" s="105"/>
      <c r="K2072" s="197" t="e">
        <f>VLOOKUP(J2072,'[3]Item List (3)'!A$1:B$110000,2,FALSE)</f>
        <v>#N/A</v>
      </c>
      <c r="L2072" s="170"/>
      <c r="M2072" s="198" t="str">
        <f t="shared" si="802"/>
        <v>IR</v>
      </c>
      <c r="N2072" s="153"/>
      <c r="O2072" s="199" t="str">
        <f t="shared" si="823"/>
        <v/>
      </c>
      <c r="P2072" s="265"/>
      <c r="Q2072" s="153"/>
      <c r="R2072" s="276"/>
      <c r="S2072" s="276"/>
      <c r="T2072" s="153"/>
      <c r="U2072" s="209">
        <f t="shared" si="826"/>
        <v>0</v>
      </c>
      <c r="V2072" s="153"/>
      <c r="W2072" s="153"/>
      <c r="X2072" s="153"/>
      <c r="Y2072" s="153"/>
      <c r="Z2072" s="153"/>
      <c r="AA2072" s="153"/>
      <c r="AB2072" s="153"/>
      <c r="AC2072" s="153"/>
      <c r="AD2072" s="153"/>
      <c r="AE2072" s="153"/>
      <c r="AF2072" s="153"/>
      <c r="AG2072" s="153"/>
      <c r="AH2072" s="153"/>
      <c r="AI2072" s="153"/>
      <c r="AJ2072" s="153"/>
      <c r="AK2072" s="153"/>
      <c r="AL2072" s="153"/>
      <c r="AM2072" s="153"/>
      <c r="AN2072" s="153"/>
      <c r="AO2072" s="209"/>
      <c r="AP2072" s="153"/>
      <c r="AQ2072" s="153"/>
      <c r="AR2072" s="153"/>
      <c r="AS2072" s="153"/>
      <c r="AT2072" s="153"/>
      <c r="AU2072" s="153"/>
      <c r="AV2072" s="153"/>
      <c r="AW2072" s="153"/>
      <c r="AX2072" s="153"/>
      <c r="AY2072" s="153"/>
      <c r="AZ2072" s="153"/>
      <c r="BA2072" s="153"/>
      <c r="BB2072" s="153"/>
      <c r="BC2072" s="153"/>
      <c r="BD2072" s="153"/>
      <c r="BE2072" s="153"/>
      <c r="BF2072" s="153"/>
      <c r="BG2072" s="223">
        <f t="shared" si="827"/>
        <v>0</v>
      </c>
      <c r="BH2072" s="153">
        <f t="shared" si="824"/>
        <v>0</v>
      </c>
      <c r="BI2072" s="225">
        <f t="shared" si="828"/>
        <v>0</v>
      </c>
      <c r="BJ2072" s="225">
        <f t="shared" si="829"/>
        <v>0</v>
      </c>
      <c r="BK2072" s="226">
        <f t="shared" si="830"/>
        <v>0</v>
      </c>
      <c r="BL2072" s="226">
        <f t="shared" si="831"/>
        <v>0</v>
      </c>
      <c r="BM2072" s="226">
        <f t="shared" si="832"/>
        <v>0</v>
      </c>
      <c r="BN2072" s="237">
        <f t="shared" si="833"/>
        <v>0</v>
      </c>
      <c r="BO2072" s="237">
        <f t="shared" si="834"/>
        <v>0</v>
      </c>
      <c r="BP2072" s="237">
        <f t="shared" si="835"/>
        <v>0</v>
      </c>
      <c r="BQ2072" s="238">
        <f t="shared" si="836"/>
        <v>0</v>
      </c>
    </row>
    <row r="2073" spans="1:69">
      <c r="A2073" s="170">
        <v>2127</v>
      </c>
      <c r="B2073" s="171"/>
      <c r="C2073" s="153"/>
      <c r="D2073" s="130" t="str">
        <f t="shared" si="825"/>
        <v/>
      </c>
      <c r="E2073" s="172"/>
      <c r="F2073" s="172"/>
      <c r="G2073" s="173"/>
      <c r="H2073" s="173"/>
      <c r="I2073" s="173"/>
      <c r="J2073" s="105"/>
      <c r="K2073" s="197" t="e">
        <f>VLOOKUP(J2073,'[3]Item List (3)'!A$1:B$110000,2,FALSE)</f>
        <v>#N/A</v>
      </c>
      <c r="L2073" s="170"/>
      <c r="M2073" s="198" t="str">
        <f t="shared" si="802"/>
        <v>IR</v>
      </c>
      <c r="N2073" s="153"/>
      <c r="O2073" s="274" t="str">
        <f t="shared" si="823"/>
        <v/>
      </c>
      <c r="P2073" s="265"/>
      <c r="Q2073" s="153"/>
      <c r="R2073" s="276"/>
      <c r="S2073" s="276"/>
      <c r="T2073" s="153"/>
      <c r="U2073" s="209">
        <f t="shared" si="826"/>
        <v>0</v>
      </c>
      <c r="V2073" s="153"/>
      <c r="W2073" s="153"/>
      <c r="X2073" s="153"/>
      <c r="Y2073" s="153"/>
      <c r="Z2073" s="153"/>
      <c r="AA2073" s="153"/>
      <c r="AB2073" s="153"/>
      <c r="AC2073" s="153"/>
      <c r="AD2073" s="153"/>
      <c r="AE2073" s="153"/>
      <c r="AF2073" s="153"/>
      <c r="AG2073" s="153"/>
      <c r="AH2073" s="153"/>
      <c r="AI2073" s="153"/>
      <c r="AJ2073" s="153"/>
      <c r="AK2073" s="153"/>
      <c r="AL2073" s="153"/>
      <c r="AM2073" s="153"/>
      <c r="AN2073" s="153"/>
      <c r="AO2073" s="209"/>
      <c r="AP2073" s="153"/>
      <c r="AQ2073" s="153"/>
      <c r="AR2073" s="153"/>
      <c r="AS2073" s="153"/>
      <c r="AT2073" s="153"/>
      <c r="AU2073" s="153"/>
      <c r="AV2073" s="153"/>
      <c r="AW2073" s="153"/>
      <c r="AX2073" s="153"/>
      <c r="AY2073" s="153"/>
      <c r="AZ2073" s="153"/>
      <c r="BA2073" s="153"/>
      <c r="BB2073" s="153"/>
      <c r="BC2073" s="153"/>
      <c r="BD2073" s="153"/>
      <c r="BE2073" s="153"/>
      <c r="BF2073" s="153"/>
      <c r="BG2073" s="223">
        <f t="shared" si="827"/>
        <v>0</v>
      </c>
      <c r="BH2073" s="153">
        <f t="shared" si="824"/>
        <v>0</v>
      </c>
      <c r="BI2073" s="225">
        <f t="shared" si="828"/>
        <v>0</v>
      </c>
      <c r="BJ2073" s="225">
        <f t="shared" si="829"/>
        <v>0</v>
      </c>
      <c r="BK2073" s="226">
        <f t="shared" si="830"/>
        <v>0</v>
      </c>
      <c r="BL2073" s="226">
        <f t="shared" si="831"/>
        <v>0</v>
      </c>
      <c r="BM2073" s="226">
        <f t="shared" si="832"/>
        <v>0</v>
      </c>
      <c r="BN2073" s="237">
        <f t="shared" si="833"/>
        <v>0</v>
      </c>
      <c r="BO2073" s="237">
        <f t="shared" si="834"/>
        <v>0</v>
      </c>
      <c r="BP2073" s="237">
        <f t="shared" si="835"/>
        <v>0</v>
      </c>
      <c r="BQ2073" s="238">
        <f t="shared" si="836"/>
        <v>0</v>
      </c>
    </row>
    <row r="2074" spans="1:69">
      <c r="A2074" s="170">
        <v>2128</v>
      </c>
      <c r="B2074" s="171"/>
      <c r="C2074" s="153"/>
      <c r="D2074" s="130" t="str">
        <f t="shared" si="825"/>
        <v/>
      </c>
      <c r="E2074" s="172"/>
      <c r="F2074" s="172"/>
      <c r="G2074" s="173"/>
      <c r="H2074" s="173"/>
      <c r="I2074" s="173"/>
      <c r="J2074" s="105"/>
      <c r="K2074" s="197" t="e">
        <f>VLOOKUP(J2074,'[3]Item List (3)'!A$1:B$110000,2,FALSE)</f>
        <v>#N/A</v>
      </c>
      <c r="L2074" s="170"/>
      <c r="M2074" s="198" t="str">
        <f t="shared" si="802"/>
        <v>IR</v>
      </c>
      <c r="N2074" s="153"/>
      <c r="O2074" s="274" t="str">
        <f t="shared" si="823"/>
        <v/>
      </c>
      <c r="P2074" s="265"/>
      <c r="Q2074" s="153"/>
      <c r="R2074" s="276"/>
      <c r="S2074" s="276"/>
      <c r="T2074" s="153"/>
      <c r="U2074" s="209">
        <f t="shared" si="826"/>
        <v>0</v>
      </c>
      <c r="V2074" s="153"/>
      <c r="W2074" s="153"/>
      <c r="X2074" s="153"/>
      <c r="Y2074" s="153"/>
      <c r="Z2074" s="153"/>
      <c r="AA2074" s="153"/>
      <c r="AB2074" s="153"/>
      <c r="AC2074" s="153"/>
      <c r="AD2074" s="153"/>
      <c r="AE2074" s="153"/>
      <c r="AF2074" s="153"/>
      <c r="AG2074" s="153"/>
      <c r="AH2074" s="153"/>
      <c r="AI2074" s="153"/>
      <c r="AJ2074" s="153"/>
      <c r="AK2074" s="153"/>
      <c r="AL2074" s="153"/>
      <c r="AM2074" s="153"/>
      <c r="AN2074" s="153"/>
      <c r="AO2074" s="209"/>
      <c r="AP2074" s="153"/>
      <c r="AQ2074" s="153"/>
      <c r="AR2074" s="153"/>
      <c r="AS2074" s="153"/>
      <c r="AT2074" s="153"/>
      <c r="AU2074" s="153"/>
      <c r="AV2074" s="153"/>
      <c r="AW2074" s="153"/>
      <c r="AX2074" s="153"/>
      <c r="AY2074" s="153"/>
      <c r="AZ2074" s="153"/>
      <c r="BA2074" s="153"/>
      <c r="BB2074" s="153"/>
      <c r="BC2074" s="153"/>
      <c r="BD2074" s="153"/>
      <c r="BE2074" s="153"/>
      <c r="BF2074" s="153"/>
      <c r="BG2074" s="223">
        <f t="shared" si="827"/>
        <v>0</v>
      </c>
      <c r="BH2074" s="153">
        <f t="shared" si="824"/>
        <v>0</v>
      </c>
      <c r="BI2074" s="225">
        <f t="shared" si="828"/>
        <v>0</v>
      </c>
      <c r="BJ2074" s="225">
        <f t="shared" si="829"/>
        <v>0</v>
      </c>
      <c r="BK2074" s="226">
        <f t="shared" si="830"/>
        <v>0</v>
      </c>
      <c r="BL2074" s="226">
        <f t="shared" si="831"/>
        <v>0</v>
      </c>
      <c r="BM2074" s="226">
        <f t="shared" si="832"/>
        <v>0</v>
      </c>
      <c r="BN2074" s="237">
        <f t="shared" si="833"/>
        <v>0</v>
      </c>
      <c r="BO2074" s="237">
        <f t="shared" si="834"/>
        <v>0</v>
      </c>
      <c r="BP2074" s="237">
        <f t="shared" si="835"/>
        <v>0</v>
      </c>
      <c r="BQ2074" s="238">
        <f t="shared" si="836"/>
        <v>0</v>
      </c>
    </row>
    <row r="2075" spans="1:69">
      <c r="A2075" s="170">
        <v>2129</v>
      </c>
      <c r="B2075" s="171"/>
      <c r="C2075" s="153"/>
      <c r="D2075" s="130" t="str">
        <f t="shared" si="825"/>
        <v/>
      </c>
      <c r="E2075" s="172"/>
      <c r="F2075" s="172"/>
      <c r="G2075" s="173"/>
      <c r="H2075" s="173"/>
      <c r="I2075" s="173"/>
      <c r="J2075" s="105"/>
      <c r="K2075" s="197" t="e">
        <f>VLOOKUP(J2075,'[3]Item List (3)'!A$1:B$110000,2,FALSE)</f>
        <v>#N/A</v>
      </c>
      <c r="L2075" s="170"/>
      <c r="M2075" s="198" t="str">
        <f t="shared" si="802"/>
        <v>IR</v>
      </c>
      <c r="N2075" s="153"/>
      <c r="O2075" s="274" t="str">
        <f t="shared" si="823"/>
        <v/>
      </c>
      <c r="P2075" s="265"/>
      <c r="Q2075" s="153"/>
      <c r="R2075" s="276"/>
      <c r="S2075" s="276"/>
      <c r="T2075" s="153"/>
      <c r="U2075" s="209">
        <f t="shared" si="826"/>
        <v>0</v>
      </c>
      <c r="V2075" s="153"/>
      <c r="W2075" s="153"/>
      <c r="X2075" s="153"/>
      <c r="Y2075" s="153"/>
      <c r="Z2075" s="153"/>
      <c r="AA2075" s="153"/>
      <c r="AB2075" s="153"/>
      <c r="AC2075" s="153"/>
      <c r="AD2075" s="153"/>
      <c r="AE2075" s="153"/>
      <c r="AF2075" s="153"/>
      <c r="AG2075" s="153"/>
      <c r="AH2075" s="153"/>
      <c r="AI2075" s="153"/>
      <c r="AJ2075" s="153"/>
      <c r="AK2075" s="153"/>
      <c r="AL2075" s="153"/>
      <c r="AM2075" s="153"/>
      <c r="AN2075" s="153"/>
      <c r="AO2075" s="209"/>
      <c r="AP2075" s="153"/>
      <c r="AQ2075" s="153"/>
      <c r="AR2075" s="153"/>
      <c r="AS2075" s="153"/>
      <c r="AT2075" s="153"/>
      <c r="AU2075" s="153"/>
      <c r="AV2075" s="153"/>
      <c r="AW2075" s="153"/>
      <c r="AX2075" s="153"/>
      <c r="AY2075" s="153"/>
      <c r="AZ2075" s="153"/>
      <c r="BA2075" s="153"/>
      <c r="BB2075" s="153"/>
      <c r="BC2075" s="153"/>
      <c r="BD2075" s="153"/>
      <c r="BE2075" s="153"/>
      <c r="BF2075" s="153"/>
      <c r="BG2075" s="223">
        <f t="shared" si="827"/>
        <v>0</v>
      </c>
      <c r="BH2075" s="153">
        <f t="shared" si="824"/>
        <v>0</v>
      </c>
      <c r="BI2075" s="225">
        <f t="shared" si="828"/>
        <v>0</v>
      </c>
      <c r="BJ2075" s="225">
        <f t="shared" si="829"/>
        <v>0</v>
      </c>
      <c r="BK2075" s="226">
        <f t="shared" si="830"/>
        <v>0</v>
      </c>
      <c r="BL2075" s="226">
        <f t="shared" si="831"/>
        <v>0</v>
      </c>
      <c r="BM2075" s="226">
        <f t="shared" si="832"/>
        <v>0</v>
      </c>
      <c r="BN2075" s="237">
        <f t="shared" si="833"/>
        <v>0</v>
      </c>
      <c r="BO2075" s="237">
        <f t="shared" si="834"/>
        <v>0</v>
      </c>
      <c r="BP2075" s="237">
        <f t="shared" si="835"/>
        <v>0</v>
      </c>
      <c r="BQ2075" s="238">
        <f t="shared" si="836"/>
        <v>0</v>
      </c>
    </row>
    <row r="2076" spans="1:69">
      <c r="A2076" s="170">
        <v>2130</v>
      </c>
      <c r="B2076" s="171"/>
      <c r="C2076" s="153"/>
      <c r="D2076" s="130" t="str">
        <f t="shared" si="825"/>
        <v/>
      </c>
      <c r="E2076" s="172"/>
      <c r="F2076" s="172"/>
      <c r="G2076" s="173"/>
      <c r="H2076" s="173"/>
      <c r="I2076" s="173"/>
      <c r="J2076" s="105"/>
      <c r="K2076" s="197" t="e">
        <f>VLOOKUP(J2076,'[3]Item List (3)'!A$1:B$110000,2,FALSE)</f>
        <v>#N/A</v>
      </c>
      <c r="L2076" s="170"/>
      <c r="M2076" s="198" t="str">
        <f t="shared" ref="M2076:M2139" si="837">IF((LEFT(J2076))="2",$L$2,$J$2)</f>
        <v>IR</v>
      </c>
      <c r="N2076" s="153"/>
      <c r="O2076" s="274" t="str">
        <f t="shared" si="823"/>
        <v/>
      </c>
      <c r="P2076" s="265"/>
      <c r="Q2076" s="153"/>
      <c r="R2076" s="276"/>
      <c r="S2076" s="276"/>
      <c r="T2076" s="153"/>
      <c r="U2076" s="209">
        <f t="shared" si="826"/>
        <v>0</v>
      </c>
      <c r="V2076" s="153"/>
      <c r="W2076" s="153"/>
      <c r="X2076" s="153"/>
      <c r="Y2076" s="153"/>
      <c r="Z2076" s="153"/>
      <c r="AA2076" s="153"/>
      <c r="AB2076" s="153"/>
      <c r="AC2076" s="153"/>
      <c r="AD2076" s="153"/>
      <c r="AE2076" s="153"/>
      <c r="AF2076" s="153"/>
      <c r="AG2076" s="153"/>
      <c r="AH2076" s="153"/>
      <c r="AI2076" s="153"/>
      <c r="AJ2076" s="153"/>
      <c r="AK2076" s="153"/>
      <c r="AL2076" s="153"/>
      <c r="AM2076" s="153"/>
      <c r="AN2076" s="153"/>
      <c r="AO2076" s="209"/>
      <c r="AP2076" s="153"/>
      <c r="AQ2076" s="153"/>
      <c r="AR2076" s="153"/>
      <c r="AS2076" s="153"/>
      <c r="AT2076" s="153"/>
      <c r="AU2076" s="153"/>
      <c r="AV2076" s="153"/>
      <c r="AW2076" s="153"/>
      <c r="AX2076" s="153"/>
      <c r="AY2076" s="153"/>
      <c r="AZ2076" s="153"/>
      <c r="BA2076" s="153"/>
      <c r="BB2076" s="153"/>
      <c r="BC2076" s="153"/>
      <c r="BD2076" s="153"/>
      <c r="BE2076" s="153"/>
      <c r="BF2076" s="153"/>
      <c r="BG2076" s="223">
        <f t="shared" si="827"/>
        <v>0</v>
      </c>
      <c r="BH2076" s="153">
        <f t="shared" si="824"/>
        <v>0</v>
      </c>
      <c r="BI2076" s="225">
        <f t="shared" si="828"/>
        <v>0</v>
      </c>
      <c r="BJ2076" s="225">
        <f t="shared" si="829"/>
        <v>0</v>
      </c>
      <c r="BK2076" s="226">
        <f t="shared" si="830"/>
        <v>0</v>
      </c>
      <c r="BL2076" s="226">
        <f t="shared" si="831"/>
        <v>0</v>
      </c>
      <c r="BM2076" s="226">
        <f t="shared" si="832"/>
        <v>0</v>
      </c>
      <c r="BN2076" s="237">
        <f t="shared" si="833"/>
        <v>0</v>
      </c>
      <c r="BO2076" s="237">
        <f t="shared" si="834"/>
        <v>0</v>
      </c>
      <c r="BP2076" s="237">
        <f t="shared" si="835"/>
        <v>0</v>
      </c>
      <c r="BQ2076" s="238">
        <f t="shared" si="836"/>
        <v>0</v>
      </c>
    </row>
    <row r="2077" spans="1:69">
      <c r="A2077" s="170">
        <v>2131</v>
      </c>
      <c r="B2077" s="171"/>
      <c r="C2077" s="153"/>
      <c r="D2077" s="130" t="str">
        <f t="shared" si="825"/>
        <v/>
      </c>
      <c r="E2077" s="172"/>
      <c r="F2077" s="172"/>
      <c r="G2077" s="173"/>
      <c r="H2077" s="173"/>
      <c r="I2077" s="173"/>
      <c r="J2077" s="105"/>
      <c r="K2077" s="197" t="e">
        <f>VLOOKUP(J2077,'[3]Item List (3)'!A$1:B$110000,2,FALSE)</f>
        <v>#N/A</v>
      </c>
      <c r="L2077" s="170"/>
      <c r="M2077" s="198" t="str">
        <f t="shared" si="837"/>
        <v>IR</v>
      </c>
      <c r="N2077" s="153"/>
      <c r="O2077" s="274" t="str">
        <f t="shared" si="823"/>
        <v/>
      </c>
      <c r="P2077" s="265"/>
      <c r="Q2077" s="153"/>
      <c r="R2077" s="276"/>
      <c r="S2077" s="276"/>
      <c r="T2077" s="153"/>
      <c r="U2077" s="209">
        <f t="shared" si="826"/>
        <v>0</v>
      </c>
      <c r="V2077" s="153"/>
      <c r="W2077" s="153"/>
      <c r="X2077" s="153"/>
      <c r="Y2077" s="153"/>
      <c r="Z2077" s="153"/>
      <c r="AA2077" s="153"/>
      <c r="AB2077" s="153"/>
      <c r="AC2077" s="153"/>
      <c r="AD2077" s="153"/>
      <c r="AE2077" s="153"/>
      <c r="AF2077" s="153"/>
      <c r="AG2077" s="153"/>
      <c r="AH2077" s="153"/>
      <c r="AI2077" s="153"/>
      <c r="AJ2077" s="153"/>
      <c r="AK2077" s="153"/>
      <c r="AL2077" s="153"/>
      <c r="AM2077" s="153"/>
      <c r="AN2077" s="153"/>
      <c r="AO2077" s="209"/>
      <c r="AP2077" s="153"/>
      <c r="AQ2077" s="153"/>
      <c r="AR2077" s="153"/>
      <c r="AS2077" s="153"/>
      <c r="AT2077" s="153"/>
      <c r="AU2077" s="153"/>
      <c r="AV2077" s="153"/>
      <c r="AW2077" s="153"/>
      <c r="AX2077" s="153"/>
      <c r="AY2077" s="153"/>
      <c r="AZ2077" s="153"/>
      <c r="BA2077" s="153"/>
      <c r="BB2077" s="153"/>
      <c r="BC2077" s="153"/>
      <c r="BD2077" s="153"/>
      <c r="BE2077" s="153"/>
      <c r="BF2077" s="153"/>
      <c r="BG2077" s="223">
        <f t="shared" si="827"/>
        <v>0</v>
      </c>
      <c r="BH2077" s="153">
        <f t="shared" si="824"/>
        <v>0</v>
      </c>
      <c r="BI2077" s="225">
        <f t="shared" si="828"/>
        <v>0</v>
      </c>
      <c r="BJ2077" s="225">
        <f t="shared" si="829"/>
        <v>0</v>
      </c>
      <c r="BK2077" s="226">
        <f t="shared" si="830"/>
        <v>0</v>
      </c>
      <c r="BL2077" s="226">
        <f t="shared" si="831"/>
        <v>0</v>
      </c>
      <c r="BM2077" s="226">
        <f t="shared" si="832"/>
        <v>0</v>
      </c>
      <c r="BN2077" s="237">
        <f t="shared" si="833"/>
        <v>0</v>
      </c>
      <c r="BO2077" s="237">
        <f t="shared" si="834"/>
        <v>0</v>
      </c>
      <c r="BP2077" s="237">
        <f t="shared" si="835"/>
        <v>0</v>
      </c>
      <c r="BQ2077" s="238">
        <f t="shared" si="836"/>
        <v>0</v>
      </c>
    </row>
    <row r="2078" spans="1:69">
      <c r="A2078" s="170">
        <v>2132</v>
      </c>
      <c r="B2078" s="171"/>
      <c r="C2078" s="153"/>
      <c r="D2078" s="130" t="str">
        <f t="shared" si="822"/>
        <v/>
      </c>
      <c r="E2078" s="172"/>
      <c r="F2078" s="172"/>
      <c r="G2078" s="173"/>
      <c r="H2078" s="173"/>
      <c r="I2078" s="173"/>
      <c r="J2078" s="105"/>
      <c r="K2078" s="197" t="e">
        <f>VLOOKUP(J2078,'[3]Item List (3)'!A$1:B$110000,2,FALSE)</f>
        <v>#N/A</v>
      </c>
      <c r="L2078" s="170"/>
      <c r="M2078" s="198" t="str">
        <f t="shared" si="837"/>
        <v>IR</v>
      </c>
      <c r="N2078" s="153"/>
      <c r="O2078" s="275" t="str">
        <f t="shared" si="823"/>
        <v/>
      </c>
      <c r="P2078" s="265"/>
      <c r="Q2078" s="153"/>
      <c r="R2078" s="276"/>
      <c r="S2078" s="276"/>
      <c r="T2078" s="153"/>
      <c r="U2078" s="209">
        <f t="shared" si="826"/>
        <v>0</v>
      </c>
      <c r="V2078" s="153"/>
      <c r="W2078" s="153"/>
      <c r="X2078" s="153"/>
      <c r="Y2078" s="153"/>
      <c r="Z2078" s="153"/>
      <c r="AA2078" s="153"/>
      <c r="AB2078" s="153"/>
      <c r="AC2078" s="153"/>
      <c r="AD2078" s="153"/>
      <c r="AE2078" s="153"/>
      <c r="AF2078" s="153"/>
      <c r="AG2078" s="153"/>
      <c r="AH2078" s="153"/>
      <c r="AI2078" s="153"/>
      <c r="AJ2078" s="153"/>
      <c r="AK2078" s="153"/>
      <c r="AL2078" s="153"/>
      <c r="AM2078" s="153"/>
      <c r="AN2078" s="153"/>
      <c r="AO2078" s="209"/>
      <c r="AP2078" s="153"/>
      <c r="AQ2078" s="153"/>
      <c r="AR2078" s="153"/>
      <c r="AS2078" s="153"/>
      <c r="AT2078" s="153"/>
      <c r="AU2078" s="153"/>
      <c r="AV2078" s="153"/>
      <c r="AW2078" s="153"/>
      <c r="AX2078" s="153"/>
      <c r="AY2078" s="153"/>
      <c r="AZ2078" s="153"/>
      <c r="BA2078" s="153"/>
      <c r="BB2078" s="153"/>
      <c r="BC2078" s="153"/>
      <c r="BD2078" s="153"/>
      <c r="BE2078" s="153"/>
      <c r="BF2078" s="153"/>
      <c r="BG2078" s="223">
        <f t="shared" si="827"/>
        <v>0</v>
      </c>
      <c r="BH2078" s="153">
        <f t="shared" si="824"/>
        <v>0</v>
      </c>
      <c r="BI2078" s="225">
        <f t="shared" si="828"/>
        <v>0</v>
      </c>
      <c r="BJ2078" s="225">
        <f t="shared" si="829"/>
        <v>0</v>
      </c>
      <c r="BK2078" s="226">
        <f t="shared" si="830"/>
        <v>0</v>
      </c>
      <c r="BL2078" s="226">
        <f t="shared" si="831"/>
        <v>0</v>
      </c>
      <c r="BM2078" s="226">
        <f t="shared" si="832"/>
        <v>0</v>
      </c>
      <c r="BN2078" s="237">
        <f t="shared" si="833"/>
        <v>0</v>
      </c>
      <c r="BO2078" s="237">
        <f t="shared" si="834"/>
        <v>0</v>
      </c>
      <c r="BP2078" s="237">
        <f t="shared" si="835"/>
        <v>0</v>
      </c>
      <c r="BQ2078" s="238">
        <f t="shared" si="836"/>
        <v>0</v>
      </c>
    </row>
    <row r="2079" spans="1:69">
      <c r="A2079" s="170">
        <v>2133</v>
      </c>
      <c r="B2079" s="171"/>
      <c r="C2079" s="153"/>
      <c r="D2079" s="130" t="str">
        <f t="shared" si="822"/>
        <v/>
      </c>
      <c r="E2079" s="172"/>
      <c r="F2079" s="172"/>
      <c r="G2079" s="173"/>
      <c r="H2079" s="173"/>
      <c r="I2079" s="173"/>
      <c r="J2079" s="105"/>
      <c r="K2079" s="197" t="e">
        <f>VLOOKUP(J2079,'[3]Item List (3)'!A$1:B$110000,2,FALSE)</f>
        <v>#N/A</v>
      </c>
      <c r="L2079" s="170"/>
      <c r="M2079" s="198" t="str">
        <f t="shared" si="837"/>
        <v>IR</v>
      </c>
      <c r="N2079" s="153"/>
      <c r="O2079" s="275" t="str">
        <f t="shared" si="823"/>
        <v/>
      </c>
      <c r="P2079" s="265"/>
      <c r="Q2079" s="153"/>
      <c r="R2079" s="276"/>
      <c r="S2079" s="276"/>
      <c r="T2079" s="153"/>
      <c r="U2079" s="209">
        <f t="shared" si="826"/>
        <v>0</v>
      </c>
      <c r="V2079" s="153"/>
      <c r="W2079" s="153"/>
      <c r="X2079" s="153"/>
      <c r="Y2079" s="153"/>
      <c r="Z2079" s="153"/>
      <c r="AA2079" s="153"/>
      <c r="AB2079" s="153"/>
      <c r="AC2079" s="153"/>
      <c r="AD2079" s="153"/>
      <c r="AE2079" s="153"/>
      <c r="AF2079" s="153"/>
      <c r="AG2079" s="153"/>
      <c r="AH2079" s="153"/>
      <c r="AI2079" s="153"/>
      <c r="AJ2079" s="153"/>
      <c r="AK2079" s="153"/>
      <c r="AL2079" s="153"/>
      <c r="AM2079" s="153"/>
      <c r="AN2079" s="153"/>
      <c r="AO2079" s="209"/>
      <c r="AP2079" s="153"/>
      <c r="AQ2079" s="153"/>
      <c r="AR2079" s="153"/>
      <c r="AS2079" s="153"/>
      <c r="AT2079" s="153"/>
      <c r="AU2079" s="153"/>
      <c r="AV2079" s="153"/>
      <c r="AW2079" s="153"/>
      <c r="AX2079" s="153"/>
      <c r="AY2079" s="153"/>
      <c r="AZ2079" s="153"/>
      <c r="BA2079" s="153"/>
      <c r="BB2079" s="153"/>
      <c r="BC2079" s="153"/>
      <c r="BD2079" s="153"/>
      <c r="BE2079" s="153"/>
      <c r="BF2079" s="153"/>
      <c r="BG2079" s="223">
        <f t="shared" si="827"/>
        <v>0</v>
      </c>
      <c r="BH2079" s="277">
        <f t="shared" si="824"/>
        <v>0</v>
      </c>
      <c r="BI2079" s="225">
        <f t="shared" si="828"/>
        <v>0</v>
      </c>
      <c r="BJ2079" s="225">
        <f t="shared" si="829"/>
        <v>0</v>
      </c>
      <c r="BK2079" s="226">
        <f t="shared" si="830"/>
        <v>0</v>
      </c>
      <c r="BL2079" s="226">
        <f t="shared" si="831"/>
        <v>0</v>
      </c>
      <c r="BM2079" s="226">
        <f t="shared" si="832"/>
        <v>0</v>
      </c>
      <c r="BN2079" s="237">
        <f t="shared" si="833"/>
        <v>0</v>
      </c>
      <c r="BO2079" s="237">
        <f t="shared" si="834"/>
        <v>0</v>
      </c>
      <c r="BP2079" s="237">
        <f t="shared" si="835"/>
        <v>0</v>
      </c>
      <c r="BQ2079" s="238">
        <f t="shared" si="836"/>
        <v>0</v>
      </c>
    </row>
    <row r="2080" spans="1:69">
      <c r="A2080" s="170">
        <v>2134</v>
      </c>
      <c r="B2080" s="171"/>
      <c r="C2080" s="153"/>
      <c r="D2080" s="130" t="str">
        <f t="shared" si="822"/>
        <v/>
      </c>
      <c r="E2080" s="172"/>
      <c r="F2080" s="172"/>
      <c r="G2080" s="173"/>
      <c r="H2080" s="272"/>
      <c r="I2080" s="272"/>
      <c r="J2080" s="105"/>
      <c r="K2080" s="197" t="e">
        <f>VLOOKUP(J2080,'[3]Item List (3)'!A$1:B$110000,2,FALSE)</f>
        <v>#N/A</v>
      </c>
      <c r="L2080" s="170"/>
      <c r="M2080" s="198" t="str">
        <f t="shared" si="837"/>
        <v>IR</v>
      </c>
      <c r="N2080" s="153"/>
      <c r="O2080" s="275" t="str">
        <f t="shared" ref="O2080:O2119" si="838">IFERROR(3600/N2080,"")</f>
        <v/>
      </c>
      <c r="P2080" s="265"/>
      <c r="Q2080" s="153"/>
      <c r="R2080" s="276"/>
      <c r="S2080" s="276"/>
      <c r="T2080" s="153"/>
      <c r="U2080" s="209">
        <f t="shared" si="826"/>
        <v>0</v>
      </c>
      <c r="V2080" s="153"/>
      <c r="W2080" s="153"/>
      <c r="X2080" s="153"/>
      <c r="Y2080" s="153"/>
      <c r="Z2080" s="153"/>
      <c r="AA2080" s="153"/>
      <c r="AB2080" s="153"/>
      <c r="AC2080" s="153"/>
      <c r="AD2080" s="153"/>
      <c r="AE2080" s="153"/>
      <c r="AF2080" s="153"/>
      <c r="AG2080" s="153"/>
      <c r="AH2080" s="153"/>
      <c r="AI2080" s="153"/>
      <c r="AJ2080" s="153"/>
      <c r="AK2080" s="153"/>
      <c r="AL2080" s="153"/>
      <c r="AM2080" s="153"/>
      <c r="AN2080" s="153"/>
      <c r="AO2080" s="209"/>
      <c r="AP2080" s="153"/>
      <c r="AQ2080" s="153"/>
      <c r="AR2080" s="153"/>
      <c r="AS2080" s="153"/>
      <c r="AT2080" s="153"/>
      <c r="AU2080" s="153"/>
      <c r="AV2080" s="153"/>
      <c r="AW2080" s="153"/>
      <c r="AX2080" s="153"/>
      <c r="AY2080" s="153"/>
      <c r="AZ2080" s="153"/>
      <c r="BA2080" s="153"/>
      <c r="BB2080" s="153"/>
      <c r="BC2080" s="153"/>
      <c r="BD2080" s="153"/>
      <c r="BE2080" s="153"/>
      <c r="BF2080" s="153"/>
      <c r="BG2080" s="223">
        <f t="shared" si="827"/>
        <v>0</v>
      </c>
      <c r="BH2080" s="153">
        <f t="shared" si="824"/>
        <v>0</v>
      </c>
      <c r="BI2080" s="225">
        <f t="shared" si="828"/>
        <v>0</v>
      </c>
      <c r="BJ2080" s="225">
        <f t="shared" si="829"/>
        <v>0</v>
      </c>
      <c r="BK2080" s="226">
        <f t="shared" si="830"/>
        <v>0</v>
      </c>
      <c r="BL2080" s="226">
        <f t="shared" si="831"/>
        <v>0</v>
      </c>
      <c r="BM2080" s="226">
        <f t="shared" si="832"/>
        <v>0</v>
      </c>
      <c r="BN2080" s="237">
        <f t="shared" si="833"/>
        <v>0</v>
      </c>
      <c r="BO2080" s="237">
        <f t="shared" si="834"/>
        <v>0</v>
      </c>
      <c r="BP2080" s="237">
        <f t="shared" si="835"/>
        <v>0</v>
      </c>
      <c r="BQ2080" s="238">
        <f t="shared" si="836"/>
        <v>0</v>
      </c>
    </row>
    <row r="2081" spans="1:69">
      <c r="A2081" s="170">
        <v>2135</v>
      </c>
      <c r="B2081" s="171"/>
      <c r="C2081" s="153"/>
      <c r="D2081" s="130" t="str">
        <f t="shared" si="822"/>
        <v/>
      </c>
      <c r="E2081" s="172"/>
      <c r="F2081" s="172"/>
      <c r="G2081" s="173"/>
      <c r="H2081" s="272"/>
      <c r="I2081" s="272"/>
      <c r="J2081" s="105"/>
      <c r="K2081" s="197" t="e">
        <f>VLOOKUP(J2081,'[3]Item List (3)'!A$1:B$110000,2,FALSE)</f>
        <v>#N/A</v>
      </c>
      <c r="L2081" s="170"/>
      <c r="M2081" s="198" t="str">
        <f t="shared" si="837"/>
        <v>IR</v>
      </c>
      <c r="N2081" s="153"/>
      <c r="O2081" s="275" t="str">
        <f t="shared" si="838"/>
        <v/>
      </c>
      <c r="P2081" s="265"/>
      <c r="Q2081" s="153"/>
      <c r="R2081" s="276"/>
      <c r="S2081" s="276"/>
      <c r="T2081" s="153"/>
      <c r="U2081" s="209">
        <f t="shared" si="826"/>
        <v>0</v>
      </c>
      <c r="V2081" s="153"/>
      <c r="W2081" s="153"/>
      <c r="X2081" s="153"/>
      <c r="Y2081" s="153"/>
      <c r="Z2081" s="153"/>
      <c r="AA2081" s="153"/>
      <c r="AB2081" s="153"/>
      <c r="AC2081" s="153"/>
      <c r="AD2081" s="153"/>
      <c r="AE2081" s="153"/>
      <c r="AF2081" s="153"/>
      <c r="AG2081" s="153"/>
      <c r="AH2081" s="153"/>
      <c r="AI2081" s="153"/>
      <c r="AJ2081" s="153"/>
      <c r="AK2081" s="153"/>
      <c r="AL2081" s="153"/>
      <c r="AM2081" s="153"/>
      <c r="AN2081" s="153"/>
      <c r="AO2081" s="209"/>
      <c r="AP2081" s="153"/>
      <c r="AQ2081" s="153"/>
      <c r="AR2081" s="153"/>
      <c r="AS2081" s="153"/>
      <c r="AT2081" s="153"/>
      <c r="AU2081" s="153"/>
      <c r="AV2081" s="153"/>
      <c r="AW2081" s="153"/>
      <c r="AX2081" s="153"/>
      <c r="AY2081" s="153"/>
      <c r="AZ2081" s="153"/>
      <c r="BA2081" s="153"/>
      <c r="BB2081" s="153"/>
      <c r="BC2081" s="153"/>
      <c r="BD2081" s="153"/>
      <c r="BE2081" s="153"/>
      <c r="BF2081" s="153"/>
      <c r="BG2081" s="223">
        <f t="shared" si="827"/>
        <v>0</v>
      </c>
      <c r="BH2081" s="277">
        <f t="shared" si="824"/>
        <v>0</v>
      </c>
      <c r="BI2081" s="225">
        <f t="shared" si="828"/>
        <v>0</v>
      </c>
      <c r="BJ2081" s="225">
        <f t="shared" si="829"/>
        <v>0</v>
      </c>
      <c r="BK2081" s="226">
        <f t="shared" si="830"/>
        <v>0</v>
      </c>
      <c r="BL2081" s="226">
        <f t="shared" si="831"/>
        <v>0</v>
      </c>
      <c r="BM2081" s="226">
        <f t="shared" si="832"/>
        <v>0</v>
      </c>
      <c r="BN2081" s="237">
        <f t="shared" si="833"/>
        <v>0</v>
      </c>
      <c r="BO2081" s="237">
        <f t="shared" si="834"/>
        <v>0</v>
      </c>
      <c r="BP2081" s="237">
        <f t="shared" si="835"/>
        <v>0</v>
      </c>
      <c r="BQ2081" s="238">
        <f t="shared" si="836"/>
        <v>0</v>
      </c>
    </row>
    <row r="2082" spans="1:69">
      <c r="A2082" s="170">
        <v>2136</v>
      </c>
      <c r="B2082" s="171"/>
      <c r="C2082" s="153"/>
      <c r="D2082" s="130" t="str">
        <f t="shared" si="822"/>
        <v/>
      </c>
      <c r="E2082" s="172"/>
      <c r="F2082" s="172"/>
      <c r="G2082" s="173"/>
      <c r="H2082" s="272"/>
      <c r="I2082" s="272"/>
      <c r="J2082" s="105"/>
      <c r="K2082" s="197" t="e">
        <f>VLOOKUP(J2082,'[3]Item List (3)'!A$1:B$110000,2,FALSE)</f>
        <v>#N/A</v>
      </c>
      <c r="L2082" s="170"/>
      <c r="M2082" s="198" t="str">
        <f t="shared" si="837"/>
        <v>IR</v>
      </c>
      <c r="N2082" s="153"/>
      <c r="O2082" s="275" t="str">
        <f t="shared" si="838"/>
        <v/>
      </c>
      <c r="P2082" s="265"/>
      <c r="Q2082" s="153"/>
      <c r="R2082" s="276"/>
      <c r="S2082" s="276"/>
      <c r="T2082" s="153"/>
      <c r="U2082" s="209">
        <f t="shared" si="826"/>
        <v>0</v>
      </c>
      <c r="V2082" s="153"/>
      <c r="W2082" s="153"/>
      <c r="X2082" s="153"/>
      <c r="Y2082" s="153"/>
      <c r="Z2082" s="153"/>
      <c r="AA2082" s="153"/>
      <c r="AB2082" s="153"/>
      <c r="AC2082" s="153"/>
      <c r="AD2082" s="153"/>
      <c r="AE2082" s="153"/>
      <c r="AF2082" s="153"/>
      <c r="AG2082" s="153"/>
      <c r="AH2082" s="153"/>
      <c r="AI2082" s="153"/>
      <c r="AJ2082" s="153"/>
      <c r="AK2082" s="153"/>
      <c r="AL2082" s="153"/>
      <c r="AM2082" s="153"/>
      <c r="AN2082" s="153"/>
      <c r="AO2082" s="209"/>
      <c r="AP2082" s="153"/>
      <c r="AQ2082" s="153"/>
      <c r="AR2082" s="153"/>
      <c r="AS2082" s="153"/>
      <c r="AT2082" s="153"/>
      <c r="AU2082" s="153"/>
      <c r="AV2082" s="153"/>
      <c r="AW2082" s="153"/>
      <c r="AX2082" s="153"/>
      <c r="AY2082" s="153"/>
      <c r="AZ2082" s="153"/>
      <c r="BA2082" s="153"/>
      <c r="BB2082" s="153"/>
      <c r="BC2082" s="153"/>
      <c r="BD2082" s="153"/>
      <c r="BE2082" s="153"/>
      <c r="BF2082" s="153"/>
      <c r="BG2082" s="223">
        <f t="shared" si="827"/>
        <v>0</v>
      </c>
      <c r="BH2082" s="153">
        <f t="shared" si="824"/>
        <v>0</v>
      </c>
      <c r="BI2082" s="225">
        <f t="shared" si="828"/>
        <v>0</v>
      </c>
      <c r="BJ2082" s="225">
        <f t="shared" si="829"/>
        <v>0</v>
      </c>
      <c r="BK2082" s="226">
        <f t="shared" si="830"/>
        <v>0</v>
      </c>
      <c r="BL2082" s="226">
        <f t="shared" si="831"/>
        <v>0</v>
      </c>
      <c r="BM2082" s="226">
        <f t="shared" si="832"/>
        <v>0</v>
      </c>
      <c r="BN2082" s="237">
        <f t="shared" si="833"/>
        <v>0</v>
      </c>
      <c r="BO2082" s="237">
        <f t="shared" si="834"/>
        <v>0</v>
      </c>
      <c r="BP2082" s="237">
        <f t="shared" si="835"/>
        <v>0</v>
      </c>
      <c r="BQ2082" s="238">
        <f t="shared" si="836"/>
        <v>0</v>
      </c>
    </row>
    <row r="2083" spans="1:69">
      <c r="A2083" s="170">
        <v>2137</v>
      </c>
      <c r="B2083" s="171"/>
      <c r="C2083" s="153"/>
      <c r="D2083" s="130" t="str">
        <f t="shared" si="822"/>
        <v/>
      </c>
      <c r="E2083" s="172"/>
      <c r="F2083" s="172"/>
      <c r="G2083" s="173"/>
      <c r="H2083" s="272"/>
      <c r="I2083" s="272"/>
      <c r="J2083" s="105"/>
      <c r="K2083" s="197" t="e">
        <f>VLOOKUP(J2083,'[3]Item List (3)'!A$1:B$110000,2,FALSE)</f>
        <v>#N/A</v>
      </c>
      <c r="L2083" s="170"/>
      <c r="M2083" s="198" t="str">
        <f t="shared" si="837"/>
        <v>IR</v>
      </c>
      <c r="N2083" s="153"/>
      <c r="O2083" s="275" t="str">
        <f t="shared" si="838"/>
        <v/>
      </c>
      <c r="P2083" s="265"/>
      <c r="Q2083" s="153"/>
      <c r="R2083" s="276"/>
      <c r="S2083" s="276"/>
      <c r="T2083" s="153"/>
      <c r="U2083" s="209">
        <f t="shared" si="826"/>
        <v>0</v>
      </c>
      <c r="V2083" s="153"/>
      <c r="W2083" s="153"/>
      <c r="X2083" s="153"/>
      <c r="Y2083" s="153"/>
      <c r="Z2083" s="153"/>
      <c r="AA2083" s="153"/>
      <c r="AB2083" s="153"/>
      <c r="AC2083" s="153"/>
      <c r="AD2083" s="153"/>
      <c r="AE2083" s="153"/>
      <c r="AF2083" s="153"/>
      <c r="AG2083" s="153"/>
      <c r="AH2083" s="153"/>
      <c r="AI2083" s="153"/>
      <c r="AJ2083" s="153"/>
      <c r="AK2083" s="153"/>
      <c r="AL2083" s="153"/>
      <c r="AM2083" s="153"/>
      <c r="AN2083" s="153"/>
      <c r="AO2083" s="209"/>
      <c r="AP2083" s="153"/>
      <c r="AQ2083" s="153"/>
      <c r="AR2083" s="153"/>
      <c r="AS2083" s="153"/>
      <c r="AT2083" s="153"/>
      <c r="AU2083" s="153"/>
      <c r="AV2083" s="153"/>
      <c r="AW2083" s="153"/>
      <c r="AX2083" s="153"/>
      <c r="AY2083" s="153"/>
      <c r="AZ2083" s="153"/>
      <c r="BA2083" s="153"/>
      <c r="BB2083" s="153"/>
      <c r="BC2083" s="153"/>
      <c r="BD2083" s="153"/>
      <c r="BE2083" s="153"/>
      <c r="BF2083" s="153"/>
      <c r="BG2083" s="223">
        <f t="shared" si="827"/>
        <v>0</v>
      </c>
      <c r="BH2083" s="153">
        <f t="shared" si="824"/>
        <v>0</v>
      </c>
      <c r="BI2083" s="225">
        <f t="shared" si="828"/>
        <v>0</v>
      </c>
      <c r="BJ2083" s="225">
        <f t="shared" si="829"/>
        <v>0</v>
      </c>
      <c r="BK2083" s="226">
        <f t="shared" si="830"/>
        <v>0</v>
      </c>
      <c r="BL2083" s="226">
        <f t="shared" si="831"/>
        <v>0</v>
      </c>
      <c r="BM2083" s="226">
        <f t="shared" si="832"/>
        <v>0</v>
      </c>
      <c r="BN2083" s="237">
        <f t="shared" si="833"/>
        <v>0</v>
      </c>
      <c r="BO2083" s="237">
        <f t="shared" si="834"/>
        <v>0</v>
      </c>
      <c r="BP2083" s="237">
        <f t="shared" si="835"/>
        <v>0</v>
      </c>
      <c r="BQ2083" s="238">
        <f t="shared" si="836"/>
        <v>0</v>
      </c>
    </row>
    <row r="2084" spans="1:69">
      <c r="A2084" s="170">
        <v>2138</v>
      </c>
      <c r="B2084" s="171"/>
      <c r="C2084" s="153"/>
      <c r="D2084" s="130" t="str">
        <f t="shared" si="822"/>
        <v/>
      </c>
      <c r="E2084" s="172"/>
      <c r="F2084" s="172"/>
      <c r="G2084" s="173"/>
      <c r="H2084" s="272"/>
      <c r="I2084" s="272"/>
      <c r="J2084" s="105"/>
      <c r="K2084" s="197" t="e">
        <f>VLOOKUP(J2084,'[3]Item List (3)'!A$1:B$110000,2,FALSE)</f>
        <v>#N/A</v>
      </c>
      <c r="L2084" s="170"/>
      <c r="M2084" s="198" t="str">
        <f t="shared" si="837"/>
        <v>IR</v>
      </c>
      <c r="N2084" s="153"/>
      <c r="O2084" s="275" t="str">
        <f t="shared" si="838"/>
        <v/>
      </c>
      <c r="P2084" s="265"/>
      <c r="Q2084" s="153"/>
      <c r="R2084" s="276"/>
      <c r="S2084" s="276"/>
      <c r="T2084" s="153"/>
      <c r="U2084" s="209">
        <f t="shared" si="826"/>
        <v>0</v>
      </c>
      <c r="V2084" s="153"/>
      <c r="W2084" s="153"/>
      <c r="X2084" s="153"/>
      <c r="Y2084" s="153"/>
      <c r="Z2084" s="153"/>
      <c r="AA2084" s="153"/>
      <c r="AB2084" s="153"/>
      <c r="AC2084" s="153"/>
      <c r="AD2084" s="153"/>
      <c r="AE2084" s="153"/>
      <c r="AF2084" s="153"/>
      <c r="AG2084" s="153"/>
      <c r="AH2084" s="153"/>
      <c r="AI2084" s="153"/>
      <c r="AJ2084" s="153"/>
      <c r="AK2084" s="153"/>
      <c r="AL2084" s="153"/>
      <c r="AM2084" s="153"/>
      <c r="AN2084" s="153"/>
      <c r="AO2084" s="209"/>
      <c r="AP2084" s="153"/>
      <c r="AQ2084" s="153"/>
      <c r="AR2084" s="153"/>
      <c r="AS2084" s="153"/>
      <c r="AT2084" s="153"/>
      <c r="AU2084" s="153"/>
      <c r="AV2084" s="153"/>
      <c r="AW2084" s="153"/>
      <c r="AX2084" s="153"/>
      <c r="AY2084" s="153"/>
      <c r="AZ2084" s="153"/>
      <c r="BA2084" s="153"/>
      <c r="BB2084" s="153"/>
      <c r="BC2084" s="153"/>
      <c r="BD2084" s="153"/>
      <c r="BE2084" s="153"/>
      <c r="BF2084" s="153"/>
      <c r="BG2084" s="223">
        <f t="shared" si="827"/>
        <v>0</v>
      </c>
      <c r="BH2084" s="153">
        <f t="shared" si="824"/>
        <v>0</v>
      </c>
      <c r="BI2084" s="225">
        <f t="shared" si="828"/>
        <v>0</v>
      </c>
      <c r="BJ2084" s="225">
        <f t="shared" si="829"/>
        <v>0</v>
      </c>
      <c r="BK2084" s="226">
        <f t="shared" si="830"/>
        <v>0</v>
      </c>
      <c r="BL2084" s="226">
        <f t="shared" si="831"/>
        <v>0</v>
      </c>
      <c r="BM2084" s="226">
        <f t="shared" si="832"/>
        <v>0</v>
      </c>
      <c r="BN2084" s="237">
        <f t="shared" si="833"/>
        <v>0</v>
      </c>
      <c r="BO2084" s="237">
        <f t="shared" si="834"/>
        <v>0</v>
      </c>
      <c r="BP2084" s="237">
        <f t="shared" si="835"/>
        <v>0</v>
      </c>
      <c r="BQ2084" s="238">
        <f t="shared" si="836"/>
        <v>0</v>
      </c>
    </row>
    <row r="2085" spans="1:69">
      <c r="A2085" s="170">
        <v>2139</v>
      </c>
      <c r="B2085" s="171"/>
      <c r="C2085" s="153"/>
      <c r="D2085" s="130" t="str">
        <f t="shared" si="822"/>
        <v/>
      </c>
      <c r="E2085" s="172"/>
      <c r="F2085" s="172"/>
      <c r="G2085" s="173"/>
      <c r="H2085" s="272"/>
      <c r="I2085" s="272"/>
      <c r="J2085" s="105"/>
      <c r="K2085" s="197" t="e">
        <f>VLOOKUP(J2085,'[3]Item List (3)'!A$1:B$110000,2,FALSE)</f>
        <v>#N/A</v>
      </c>
      <c r="L2085" s="170"/>
      <c r="M2085" s="198" t="str">
        <f t="shared" si="837"/>
        <v>IR</v>
      </c>
      <c r="N2085" s="153"/>
      <c r="O2085" s="275" t="str">
        <f t="shared" si="838"/>
        <v/>
      </c>
      <c r="P2085" s="265"/>
      <c r="Q2085" s="153"/>
      <c r="R2085" s="276"/>
      <c r="S2085" s="276"/>
      <c r="T2085" s="153"/>
      <c r="U2085" s="209">
        <f t="shared" si="826"/>
        <v>0</v>
      </c>
      <c r="V2085" s="153"/>
      <c r="W2085" s="153"/>
      <c r="X2085" s="153"/>
      <c r="Y2085" s="153"/>
      <c r="Z2085" s="153"/>
      <c r="AA2085" s="153"/>
      <c r="AB2085" s="153"/>
      <c r="AC2085" s="153"/>
      <c r="AD2085" s="153"/>
      <c r="AE2085" s="153"/>
      <c r="AF2085" s="153"/>
      <c r="AG2085" s="153"/>
      <c r="AH2085" s="153"/>
      <c r="AI2085" s="153"/>
      <c r="AJ2085" s="153"/>
      <c r="AK2085" s="153"/>
      <c r="AL2085" s="153"/>
      <c r="AM2085" s="153"/>
      <c r="AN2085" s="153"/>
      <c r="AO2085" s="209"/>
      <c r="AP2085" s="153"/>
      <c r="AQ2085" s="153"/>
      <c r="AR2085" s="153"/>
      <c r="AS2085" s="153"/>
      <c r="AT2085" s="153"/>
      <c r="AU2085" s="153"/>
      <c r="AV2085" s="153"/>
      <c r="AW2085" s="153"/>
      <c r="AX2085" s="153"/>
      <c r="AY2085" s="153"/>
      <c r="AZ2085" s="153"/>
      <c r="BA2085" s="153"/>
      <c r="BB2085" s="153"/>
      <c r="BC2085" s="153"/>
      <c r="BD2085" s="153"/>
      <c r="BE2085" s="153"/>
      <c r="BF2085" s="153"/>
      <c r="BG2085" s="223">
        <f t="shared" si="827"/>
        <v>0</v>
      </c>
      <c r="BH2085" s="277">
        <f t="shared" si="824"/>
        <v>0</v>
      </c>
      <c r="BI2085" s="225">
        <f t="shared" si="828"/>
        <v>0</v>
      </c>
      <c r="BJ2085" s="225">
        <f t="shared" si="829"/>
        <v>0</v>
      </c>
      <c r="BK2085" s="226">
        <f t="shared" si="830"/>
        <v>0</v>
      </c>
      <c r="BL2085" s="226">
        <f t="shared" si="831"/>
        <v>0</v>
      </c>
      <c r="BM2085" s="226">
        <f t="shared" si="832"/>
        <v>0</v>
      </c>
      <c r="BN2085" s="237">
        <f t="shared" si="833"/>
        <v>0</v>
      </c>
      <c r="BO2085" s="237">
        <f t="shared" si="834"/>
        <v>0</v>
      </c>
      <c r="BP2085" s="237">
        <f t="shared" si="835"/>
        <v>0</v>
      </c>
      <c r="BQ2085" s="238">
        <f t="shared" si="836"/>
        <v>0</v>
      </c>
    </row>
    <row r="2086" spans="1:69">
      <c r="A2086" s="170">
        <v>2140</v>
      </c>
      <c r="B2086" s="171"/>
      <c r="C2086" s="153"/>
      <c r="D2086" s="130" t="str">
        <f t="shared" si="822"/>
        <v/>
      </c>
      <c r="E2086" s="172"/>
      <c r="F2086" s="172"/>
      <c r="G2086" s="173"/>
      <c r="H2086" s="272"/>
      <c r="I2086" s="272"/>
      <c r="J2086" s="105"/>
      <c r="K2086" s="197" t="e">
        <f>VLOOKUP(J2086,'[3]Item List (3)'!A$1:B$110000,2,FALSE)</f>
        <v>#N/A</v>
      </c>
      <c r="L2086" s="170"/>
      <c r="M2086" s="198" t="str">
        <f t="shared" si="837"/>
        <v>IR</v>
      </c>
      <c r="N2086" s="153"/>
      <c r="O2086" s="275" t="str">
        <f t="shared" si="838"/>
        <v/>
      </c>
      <c r="P2086" s="265"/>
      <c r="Q2086" s="153"/>
      <c r="R2086" s="276"/>
      <c r="S2086" s="276"/>
      <c r="T2086" s="153"/>
      <c r="U2086" s="209">
        <f t="shared" si="826"/>
        <v>0</v>
      </c>
      <c r="V2086" s="153"/>
      <c r="W2086" s="153"/>
      <c r="X2086" s="153"/>
      <c r="Y2086" s="153"/>
      <c r="Z2086" s="153"/>
      <c r="AA2086" s="153"/>
      <c r="AB2086" s="153"/>
      <c r="AC2086" s="153"/>
      <c r="AD2086" s="153"/>
      <c r="AE2086" s="153"/>
      <c r="AF2086" s="153"/>
      <c r="AG2086" s="153"/>
      <c r="AH2086" s="153"/>
      <c r="AI2086" s="153"/>
      <c r="AJ2086" s="153"/>
      <c r="AK2086" s="153"/>
      <c r="AL2086" s="153"/>
      <c r="AM2086" s="153"/>
      <c r="AN2086" s="153"/>
      <c r="AO2086" s="209"/>
      <c r="AP2086" s="153"/>
      <c r="AQ2086" s="153"/>
      <c r="AR2086" s="153"/>
      <c r="AS2086" s="153"/>
      <c r="AT2086" s="153"/>
      <c r="AU2086" s="153"/>
      <c r="AV2086" s="153"/>
      <c r="AW2086" s="153"/>
      <c r="AX2086" s="153"/>
      <c r="AY2086" s="153"/>
      <c r="AZ2086" s="153"/>
      <c r="BA2086" s="153"/>
      <c r="BB2086" s="153"/>
      <c r="BC2086" s="153"/>
      <c r="BD2086" s="153"/>
      <c r="BE2086" s="153"/>
      <c r="BF2086" s="153"/>
      <c r="BG2086" s="223">
        <f t="shared" si="827"/>
        <v>0</v>
      </c>
      <c r="BH2086" s="153">
        <f t="shared" si="824"/>
        <v>0</v>
      </c>
      <c r="BI2086" s="225">
        <f t="shared" si="828"/>
        <v>0</v>
      </c>
      <c r="BJ2086" s="225">
        <f t="shared" si="829"/>
        <v>0</v>
      </c>
      <c r="BK2086" s="226">
        <f t="shared" si="830"/>
        <v>0</v>
      </c>
      <c r="BL2086" s="226">
        <f t="shared" si="831"/>
        <v>0</v>
      </c>
      <c r="BM2086" s="226">
        <f t="shared" si="832"/>
        <v>0</v>
      </c>
      <c r="BN2086" s="237">
        <f t="shared" si="833"/>
        <v>0</v>
      </c>
      <c r="BO2086" s="237">
        <f t="shared" si="834"/>
        <v>0</v>
      </c>
      <c r="BP2086" s="237">
        <f t="shared" si="835"/>
        <v>0</v>
      </c>
      <c r="BQ2086" s="238">
        <f t="shared" si="836"/>
        <v>0</v>
      </c>
    </row>
    <row r="2087" spans="1:69">
      <c r="A2087" s="170">
        <v>2141</v>
      </c>
      <c r="B2087" s="171"/>
      <c r="C2087" s="153"/>
      <c r="D2087" s="130" t="str">
        <f t="shared" si="822"/>
        <v/>
      </c>
      <c r="E2087" s="172"/>
      <c r="F2087" s="172"/>
      <c r="G2087" s="173"/>
      <c r="H2087" s="272"/>
      <c r="I2087" s="272"/>
      <c r="J2087" s="105"/>
      <c r="K2087" s="197" t="e">
        <f>VLOOKUP(J2087,'[3]Item List (3)'!A$1:B$110000,2,FALSE)</f>
        <v>#N/A</v>
      </c>
      <c r="L2087" s="170"/>
      <c r="M2087" s="198" t="str">
        <f t="shared" si="837"/>
        <v>IR</v>
      </c>
      <c r="N2087" s="153"/>
      <c r="O2087" s="275" t="str">
        <f t="shared" si="838"/>
        <v/>
      </c>
      <c r="P2087" s="265"/>
      <c r="Q2087" s="153"/>
      <c r="R2087" s="276"/>
      <c r="S2087" s="276"/>
      <c r="T2087" s="153"/>
      <c r="U2087" s="209">
        <f t="shared" si="826"/>
        <v>0</v>
      </c>
      <c r="V2087" s="153"/>
      <c r="W2087" s="153"/>
      <c r="X2087" s="153"/>
      <c r="Y2087" s="153"/>
      <c r="Z2087" s="153"/>
      <c r="AA2087" s="153"/>
      <c r="AB2087" s="153"/>
      <c r="AC2087" s="153"/>
      <c r="AD2087" s="153"/>
      <c r="AE2087" s="153"/>
      <c r="AF2087" s="153"/>
      <c r="AG2087" s="153"/>
      <c r="AH2087" s="153"/>
      <c r="AI2087" s="153"/>
      <c r="AJ2087" s="153"/>
      <c r="AK2087" s="153"/>
      <c r="AL2087" s="153"/>
      <c r="AM2087" s="153"/>
      <c r="AN2087" s="153"/>
      <c r="AO2087" s="209"/>
      <c r="AP2087" s="153"/>
      <c r="AQ2087" s="153"/>
      <c r="AR2087" s="153"/>
      <c r="AS2087" s="153"/>
      <c r="AT2087" s="153"/>
      <c r="AU2087" s="153"/>
      <c r="AV2087" s="153"/>
      <c r="AW2087" s="153"/>
      <c r="AX2087" s="153"/>
      <c r="AY2087" s="153"/>
      <c r="AZ2087" s="153"/>
      <c r="BA2087" s="153"/>
      <c r="BB2087" s="153"/>
      <c r="BC2087" s="153"/>
      <c r="BD2087" s="153"/>
      <c r="BE2087" s="153"/>
      <c r="BF2087" s="153"/>
      <c r="BG2087" s="223">
        <f t="shared" si="827"/>
        <v>0</v>
      </c>
      <c r="BH2087" s="277">
        <f t="shared" si="824"/>
        <v>0</v>
      </c>
      <c r="BI2087" s="225">
        <f t="shared" si="828"/>
        <v>0</v>
      </c>
      <c r="BJ2087" s="225">
        <f t="shared" si="829"/>
        <v>0</v>
      </c>
      <c r="BK2087" s="226">
        <f t="shared" si="830"/>
        <v>0</v>
      </c>
      <c r="BL2087" s="226">
        <f t="shared" si="831"/>
        <v>0</v>
      </c>
      <c r="BM2087" s="226">
        <f t="shared" si="832"/>
        <v>0</v>
      </c>
      <c r="BN2087" s="237">
        <f t="shared" si="833"/>
        <v>0</v>
      </c>
      <c r="BO2087" s="237">
        <f t="shared" si="834"/>
        <v>0</v>
      </c>
      <c r="BP2087" s="237">
        <f t="shared" si="835"/>
        <v>0</v>
      </c>
      <c r="BQ2087" s="238">
        <f t="shared" si="836"/>
        <v>0</v>
      </c>
    </row>
    <row r="2088" spans="1:69">
      <c r="A2088" s="170">
        <v>2142</v>
      </c>
      <c r="B2088" s="171"/>
      <c r="C2088" s="153"/>
      <c r="D2088" s="130" t="str">
        <f t="shared" si="822"/>
        <v/>
      </c>
      <c r="E2088" s="172"/>
      <c r="F2088" s="172"/>
      <c r="G2088" s="173"/>
      <c r="H2088" s="272"/>
      <c r="I2088" s="272"/>
      <c r="J2088" s="105"/>
      <c r="K2088" s="197" t="e">
        <f>VLOOKUP(J2088,'[3]Item List (3)'!A$1:B$110000,2,FALSE)</f>
        <v>#N/A</v>
      </c>
      <c r="L2088" s="170"/>
      <c r="M2088" s="198" t="str">
        <f t="shared" si="837"/>
        <v>IR</v>
      </c>
      <c r="N2088" s="153"/>
      <c r="O2088" s="275" t="str">
        <f t="shared" si="838"/>
        <v/>
      </c>
      <c r="P2088" s="265"/>
      <c r="Q2088" s="153"/>
      <c r="R2088" s="276"/>
      <c r="S2088" s="276"/>
      <c r="T2088" s="153"/>
      <c r="U2088" s="209">
        <f t="shared" si="826"/>
        <v>0</v>
      </c>
      <c r="V2088" s="153"/>
      <c r="W2088" s="153"/>
      <c r="X2088" s="153"/>
      <c r="Y2088" s="153"/>
      <c r="Z2088" s="153"/>
      <c r="AA2088" s="153"/>
      <c r="AB2088" s="153"/>
      <c r="AC2088" s="153"/>
      <c r="AD2088" s="153"/>
      <c r="AE2088" s="153"/>
      <c r="AF2088" s="153"/>
      <c r="AG2088" s="153"/>
      <c r="AH2088" s="153"/>
      <c r="AI2088" s="153"/>
      <c r="AJ2088" s="153"/>
      <c r="AK2088" s="153"/>
      <c r="AL2088" s="153"/>
      <c r="AM2088" s="153"/>
      <c r="AN2088" s="153"/>
      <c r="AO2088" s="209"/>
      <c r="AP2088" s="153"/>
      <c r="AQ2088" s="153"/>
      <c r="AR2088" s="153"/>
      <c r="AS2088" s="153"/>
      <c r="AT2088" s="153"/>
      <c r="AU2088" s="153"/>
      <c r="AV2088" s="153"/>
      <c r="AW2088" s="153"/>
      <c r="AX2088" s="153"/>
      <c r="AY2088" s="153"/>
      <c r="AZ2088" s="153"/>
      <c r="BA2088" s="153"/>
      <c r="BB2088" s="153"/>
      <c r="BC2088" s="153"/>
      <c r="BD2088" s="153"/>
      <c r="BE2088" s="153"/>
      <c r="BF2088" s="153"/>
      <c r="BG2088" s="223">
        <f t="shared" si="827"/>
        <v>0</v>
      </c>
      <c r="BH2088" s="153">
        <f t="shared" si="824"/>
        <v>0</v>
      </c>
      <c r="BI2088" s="225">
        <f t="shared" si="828"/>
        <v>0</v>
      </c>
      <c r="BJ2088" s="225">
        <f t="shared" si="829"/>
        <v>0</v>
      </c>
      <c r="BK2088" s="226">
        <f t="shared" si="830"/>
        <v>0</v>
      </c>
      <c r="BL2088" s="226">
        <f t="shared" si="831"/>
        <v>0</v>
      </c>
      <c r="BM2088" s="226">
        <f t="shared" si="832"/>
        <v>0</v>
      </c>
      <c r="BN2088" s="237">
        <f t="shared" si="833"/>
        <v>0</v>
      </c>
      <c r="BO2088" s="237">
        <f t="shared" si="834"/>
        <v>0</v>
      </c>
      <c r="BP2088" s="237">
        <f t="shared" si="835"/>
        <v>0</v>
      </c>
      <c r="BQ2088" s="238">
        <f t="shared" si="836"/>
        <v>0</v>
      </c>
    </row>
    <row r="2089" spans="1:69">
      <c r="A2089" s="170">
        <v>2143</v>
      </c>
      <c r="B2089" s="171"/>
      <c r="C2089" s="153"/>
      <c r="D2089" s="130" t="str">
        <f t="shared" si="822"/>
        <v/>
      </c>
      <c r="E2089" s="172"/>
      <c r="F2089" s="172"/>
      <c r="G2089" s="173"/>
      <c r="H2089" s="272"/>
      <c r="I2089" s="272"/>
      <c r="J2089" s="105"/>
      <c r="K2089" s="197" t="e">
        <f>VLOOKUP(J2089,'[3]Item List (3)'!A$1:B$110000,2,FALSE)</f>
        <v>#N/A</v>
      </c>
      <c r="L2089" s="170"/>
      <c r="M2089" s="198" t="str">
        <f t="shared" si="837"/>
        <v>IR</v>
      </c>
      <c r="N2089" s="153"/>
      <c r="O2089" s="275" t="str">
        <f t="shared" si="838"/>
        <v/>
      </c>
      <c r="P2089" s="265"/>
      <c r="Q2089" s="153"/>
      <c r="R2089" s="276"/>
      <c r="S2089" s="276"/>
      <c r="T2089" s="153"/>
      <c r="U2089" s="209">
        <f t="shared" si="826"/>
        <v>0</v>
      </c>
      <c r="V2089" s="153"/>
      <c r="W2089" s="153"/>
      <c r="X2089" s="153"/>
      <c r="Y2089" s="153"/>
      <c r="Z2089" s="153"/>
      <c r="AA2089" s="153"/>
      <c r="AB2089" s="153"/>
      <c r="AC2089" s="153"/>
      <c r="AD2089" s="153"/>
      <c r="AE2089" s="153"/>
      <c r="AF2089" s="153"/>
      <c r="AG2089" s="153"/>
      <c r="AH2089" s="153"/>
      <c r="AI2089" s="153"/>
      <c r="AJ2089" s="153"/>
      <c r="AK2089" s="153"/>
      <c r="AL2089" s="153"/>
      <c r="AM2089" s="153"/>
      <c r="AN2089" s="153"/>
      <c r="AO2089" s="209"/>
      <c r="AP2089" s="153"/>
      <c r="AQ2089" s="153"/>
      <c r="AR2089" s="153"/>
      <c r="AS2089" s="153"/>
      <c r="AT2089" s="153"/>
      <c r="AU2089" s="153"/>
      <c r="AV2089" s="153"/>
      <c r="AW2089" s="153"/>
      <c r="AX2089" s="153"/>
      <c r="AY2089" s="153"/>
      <c r="AZ2089" s="153"/>
      <c r="BA2089" s="153"/>
      <c r="BB2089" s="153"/>
      <c r="BC2089" s="153"/>
      <c r="BD2089" s="153"/>
      <c r="BE2089" s="153"/>
      <c r="BF2089" s="153"/>
      <c r="BG2089" s="223">
        <f t="shared" si="827"/>
        <v>0</v>
      </c>
      <c r="BH2089" s="153">
        <f t="shared" si="824"/>
        <v>0</v>
      </c>
      <c r="BI2089" s="225">
        <f t="shared" si="828"/>
        <v>0</v>
      </c>
      <c r="BJ2089" s="225">
        <f t="shared" si="829"/>
        <v>0</v>
      </c>
      <c r="BK2089" s="226">
        <f t="shared" si="830"/>
        <v>0</v>
      </c>
      <c r="BL2089" s="226">
        <f t="shared" si="831"/>
        <v>0</v>
      </c>
      <c r="BM2089" s="226">
        <f t="shared" si="832"/>
        <v>0</v>
      </c>
      <c r="BN2089" s="237">
        <f t="shared" si="833"/>
        <v>0</v>
      </c>
      <c r="BO2089" s="237">
        <f t="shared" si="834"/>
        <v>0</v>
      </c>
      <c r="BP2089" s="237">
        <f t="shared" si="835"/>
        <v>0</v>
      </c>
      <c r="BQ2089" s="238">
        <f t="shared" si="836"/>
        <v>0</v>
      </c>
    </row>
    <row r="2090" spans="1:69">
      <c r="A2090" s="170">
        <v>2144</v>
      </c>
      <c r="B2090" s="171"/>
      <c r="C2090" s="153"/>
      <c r="D2090" s="130" t="str">
        <f t="shared" si="822"/>
        <v/>
      </c>
      <c r="E2090" s="172"/>
      <c r="F2090" s="172"/>
      <c r="G2090" s="173"/>
      <c r="H2090" s="272"/>
      <c r="I2090" s="272"/>
      <c r="J2090" s="105"/>
      <c r="K2090" s="197" t="e">
        <f>VLOOKUP(J2090,'[3]Item List (3)'!A$1:B$110000,2,FALSE)</f>
        <v>#N/A</v>
      </c>
      <c r="L2090" s="170"/>
      <c r="M2090" s="198" t="str">
        <f t="shared" si="837"/>
        <v>IR</v>
      </c>
      <c r="N2090" s="153"/>
      <c r="O2090" s="275" t="str">
        <f t="shared" si="838"/>
        <v/>
      </c>
      <c r="P2090" s="265"/>
      <c r="Q2090" s="153"/>
      <c r="R2090" s="276"/>
      <c r="S2090" s="276"/>
      <c r="T2090" s="153"/>
      <c r="U2090" s="209">
        <f t="shared" si="826"/>
        <v>0</v>
      </c>
      <c r="V2090" s="153"/>
      <c r="W2090" s="153"/>
      <c r="X2090" s="153"/>
      <c r="Y2090" s="153"/>
      <c r="Z2090" s="153"/>
      <c r="AA2090" s="153"/>
      <c r="AB2090" s="153"/>
      <c r="AC2090" s="153"/>
      <c r="AD2090" s="153"/>
      <c r="AE2090" s="153"/>
      <c r="AF2090" s="153"/>
      <c r="AG2090" s="153"/>
      <c r="AH2090" s="153"/>
      <c r="AI2090" s="153"/>
      <c r="AJ2090" s="153"/>
      <c r="AK2090" s="153"/>
      <c r="AL2090" s="153"/>
      <c r="AM2090" s="153"/>
      <c r="AN2090" s="153"/>
      <c r="AO2090" s="209"/>
      <c r="AP2090" s="153"/>
      <c r="AQ2090" s="153"/>
      <c r="AR2090" s="153"/>
      <c r="AS2090" s="153"/>
      <c r="AT2090" s="153"/>
      <c r="AU2090" s="153"/>
      <c r="AV2090" s="153"/>
      <c r="AW2090" s="153"/>
      <c r="AX2090" s="153"/>
      <c r="AY2090" s="153"/>
      <c r="AZ2090" s="153"/>
      <c r="BA2090" s="153"/>
      <c r="BB2090" s="153"/>
      <c r="BC2090" s="153"/>
      <c r="BD2090" s="153"/>
      <c r="BE2090" s="153"/>
      <c r="BF2090" s="153"/>
      <c r="BG2090" s="223">
        <f t="shared" si="827"/>
        <v>0</v>
      </c>
      <c r="BH2090" s="153">
        <f t="shared" si="824"/>
        <v>0</v>
      </c>
      <c r="BI2090" s="225">
        <f t="shared" si="828"/>
        <v>0</v>
      </c>
      <c r="BJ2090" s="225">
        <f t="shared" si="829"/>
        <v>0</v>
      </c>
      <c r="BK2090" s="226">
        <f t="shared" si="830"/>
        <v>0</v>
      </c>
      <c r="BL2090" s="226">
        <f t="shared" si="831"/>
        <v>0</v>
      </c>
      <c r="BM2090" s="226">
        <f t="shared" si="832"/>
        <v>0</v>
      </c>
      <c r="BN2090" s="237">
        <f t="shared" si="833"/>
        <v>0</v>
      </c>
      <c r="BO2090" s="237">
        <f t="shared" si="834"/>
        <v>0</v>
      </c>
      <c r="BP2090" s="237">
        <f t="shared" si="835"/>
        <v>0</v>
      </c>
      <c r="BQ2090" s="238">
        <f t="shared" si="836"/>
        <v>0</v>
      </c>
    </row>
    <row r="2091" spans="1:69">
      <c r="A2091" s="170">
        <v>2145</v>
      </c>
      <c r="B2091" s="171"/>
      <c r="C2091" s="153"/>
      <c r="D2091" s="130" t="str">
        <f t="shared" si="822"/>
        <v/>
      </c>
      <c r="E2091" s="172"/>
      <c r="F2091" s="172"/>
      <c r="G2091" s="173"/>
      <c r="H2091" s="272"/>
      <c r="I2091" s="272"/>
      <c r="J2091" s="105"/>
      <c r="K2091" s="197" t="e">
        <f>VLOOKUP(J2091,'[3]Item List (3)'!A$1:B$110000,2,FALSE)</f>
        <v>#N/A</v>
      </c>
      <c r="L2091" s="170"/>
      <c r="M2091" s="198" t="str">
        <f t="shared" si="837"/>
        <v>IR</v>
      </c>
      <c r="N2091" s="153"/>
      <c r="O2091" s="275" t="str">
        <f t="shared" si="838"/>
        <v/>
      </c>
      <c r="P2091" s="265"/>
      <c r="Q2091" s="153"/>
      <c r="R2091" s="276"/>
      <c r="S2091" s="276"/>
      <c r="T2091" s="153"/>
      <c r="U2091" s="209">
        <f t="shared" si="826"/>
        <v>0</v>
      </c>
      <c r="V2091" s="153"/>
      <c r="W2091" s="153"/>
      <c r="X2091" s="153"/>
      <c r="Y2091" s="153"/>
      <c r="Z2091" s="153"/>
      <c r="AA2091" s="153"/>
      <c r="AB2091" s="153"/>
      <c r="AC2091" s="153"/>
      <c r="AD2091" s="153"/>
      <c r="AE2091" s="153"/>
      <c r="AF2091" s="153"/>
      <c r="AG2091" s="153"/>
      <c r="AH2091" s="153"/>
      <c r="AI2091" s="153"/>
      <c r="AJ2091" s="153"/>
      <c r="AK2091" s="153"/>
      <c r="AL2091" s="153"/>
      <c r="AM2091" s="153"/>
      <c r="AN2091" s="153"/>
      <c r="AO2091" s="209"/>
      <c r="AP2091" s="153"/>
      <c r="AQ2091" s="153"/>
      <c r="AR2091" s="153"/>
      <c r="AS2091" s="153"/>
      <c r="AT2091" s="153"/>
      <c r="AU2091" s="153"/>
      <c r="AV2091" s="153"/>
      <c r="AW2091" s="153"/>
      <c r="AX2091" s="153"/>
      <c r="AY2091" s="153"/>
      <c r="AZ2091" s="153"/>
      <c r="BA2091" s="153"/>
      <c r="BB2091" s="153"/>
      <c r="BC2091" s="153"/>
      <c r="BD2091" s="153"/>
      <c r="BE2091" s="153"/>
      <c r="BF2091" s="153"/>
      <c r="BG2091" s="223">
        <f t="shared" si="827"/>
        <v>0</v>
      </c>
      <c r="BH2091" s="153">
        <f t="shared" si="824"/>
        <v>0</v>
      </c>
      <c r="BI2091" s="225">
        <f t="shared" si="828"/>
        <v>0</v>
      </c>
      <c r="BJ2091" s="225">
        <f t="shared" si="829"/>
        <v>0</v>
      </c>
      <c r="BK2091" s="226">
        <f t="shared" si="830"/>
        <v>0</v>
      </c>
      <c r="BL2091" s="226">
        <f t="shared" si="831"/>
        <v>0</v>
      </c>
      <c r="BM2091" s="226">
        <f t="shared" si="832"/>
        <v>0</v>
      </c>
      <c r="BN2091" s="237">
        <f t="shared" si="833"/>
        <v>0</v>
      </c>
      <c r="BO2091" s="237">
        <f t="shared" si="834"/>
        <v>0</v>
      </c>
      <c r="BP2091" s="237">
        <f t="shared" si="835"/>
        <v>0</v>
      </c>
      <c r="BQ2091" s="238">
        <f t="shared" si="836"/>
        <v>0</v>
      </c>
    </row>
    <row r="2092" spans="1:69">
      <c r="A2092" s="170">
        <v>2146</v>
      </c>
      <c r="B2092" s="171"/>
      <c r="C2092" s="153"/>
      <c r="D2092" s="130" t="str">
        <f t="shared" si="822"/>
        <v/>
      </c>
      <c r="E2092" s="172"/>
      <c r="F2092" s="172"/>
      <c r="G2092" s="173"/>
      <c r="H2092" s="272"/>
      <c r="I2092" s="272"/>
      <c r="J2092" s="105"/>
      <c r="K2092" s="197" t="e">
        <f>VLOOKUP(J2092,'[3]Item List (3)'!A$1:B$110000,2,FALSE)</f>
        <v>#N/A</v>
      </c>
      <c r="L2092" s="170"/>
      <c r="M2092" s="198" t="str">
        <f t="shared" si="837"/>
        <v>IR</v>
      </c>
      <c r="N2092" s="153"/>
      <c r="O2092" s="275" t="str">
        <f t="shared" si="838"/>
        <v/>
      </c>
      <c r="P2092" s="265"/>
      <c r="Q2092" s="153"/>
      <c r="R2092" s="276"/>
      <c r="S2092" s="276"/>
      <c r="T2092" s="153"/>
      <c r="U2092" s="209">
        <f t="shared" si="826"/>
        <v>0</v>
      </c>
      <c r="V2092" s="153"/>
      <c r="W2092" s="153"/>
      <c r="X2092" s="153"/>
      <c r="Y2092" s="153"/>
      <c r="Z2092" s="153"/>
      <c r="AA2092" s="153"/>
      <c r="AB2092" s="153"/>
      <c r="AC2092" s="153"/>
      <c r="AD2092" s="153"/>
      <c r="AE2092" s="153"/>
      <c r="AF2092" s="153"/>
      <c r="AG2092" s="153"/>
      <c r="AH2092" s="153"/>
      <c r="AI2092" s="153"/>
      <c r="AJ2092" s="153"/>
      <c r="AK2092" s="153"/>
      <c r="AL2092" s="153"/>
      <c r="AM2092" s="153"/>
      <c r="AN2092" s="153"/>
      <c r="AO2092" s="209"/>
      <c r="AP2092" s="153"/>
      <c r="AQ2092" s="153"/>
      <c r="AR2092" s="153"/>
      <c r="AS2092" s="153"/>
      <c r="AT2092" s="153"/>
      <c r="AU2092" s="153"/>
      <c r="AV2092" s="153"/>
      <c r="AW2092" s="153"/>
      <c r="AX2092" s="153"/>
      <c r="AY2092" s="153"/>
      <c r="AZ2092" s="153"/>
      <c r="BA2092" s="153"/>
      <c r="BB2092" s="153"/>
      <c r="BC2092" s="153"/>
      <c r="BD2092" s="153"/>
      <c r="BE2092" s="153"/>
      <c r="BF2092" s="153"/>
      <c r="BG2092" s="223">
        <f t="shared" si="827"/>
        <v>0</v>
      </c>
      <c r="BH2092" s="153">
        <f t="shared" si="824"/>
        <v>0</v>
      </c>
      <c r="BI2092" s="225">
        <f t="shared" si="828"/>
        <v>0</v>
      </c>
      <c r="BJ2092" s="225">
        <f t="shared" si="829"/>
        <v>0</v>
      </c>
      <c r="BK2092" s="226">
        <f t="shared" si="830"/>
        <v>0</v>
      </c>
      <c r="BL2092" s="226">
        <f t="shared" si="831"/>
        <v>0</v>
      </c>
      <c r="BM2092" s="226">
        <f t="shared" si="832"/>
        <v>0</v>
      </c>
      <c r="BN2092" s="237">
        <f t="shared" si="833"/>
        <v>0</v>
      </c>
      <c r="BO2092" s="237">
        <f t="shared" si="834"/>
        <v>0</v>
      </c>
      <c r="BP2092" s="237">
        <f t="shared" si="835"/>
        <v>0</v>
      </c>
      <c r="BQ2092" s="238">
        <f t="shared" si="836"/>
        <v>0</v>
      </c>
    </row>
    <row r="2093" spans="1:69">
      <c r="A2093" s="170">
        <v>2147</v>
      </c>
      <c r="B2093" s="171"/>
      <c r="C2093" s="153"/>
      <c r="D2093" s="130" t="str">
        <f t="shared" si="822"/>
        <v/>
      </c>
      <c r="E2093" s="172"/>
      <c r="F2093" s="172"/>
      <c r="G2093" s="173"/>
      <c r="H2093" s="272"/>
      <c r="I2093" s="272"/>
      <c r="J2093" s="105"/>
      <c r="K2093" s="197" t="e">
        <f>VLOOKUP(J2093,'[3]Item List (3)'!A$1:B$110000,2,FALSE)</f>
        <v>#N/A</v>
      </c>
      <c r="L2093" s="170"/>
      <c r="M2093" s="198" t="str">
        <f t="shared" si="837"/>
        <v>IR</v>
      </c>
      <c r="N2093" s="153"/>
      <c r="O2093" s="275" t="str">
        <f t="shared" si="838"/>
        <v/>
      </c>
      <c r="P2093" s="265"/>
      <c r="Q2093" s="153"/>
      <c r="R2093" s="276"/>
      <c r="S2093" s="276"/>
      <c r="T2093" s="153"/>
      <c r="U2093" s="209">
        <f t="shared" si="826"/>
        <v>0</v>
      </c>
      <c r="V2093" s="153"/>
      <c r="W2093" s="153"/>
      <c r="X2093" s="153"/>
      <c r="Y2093" s="153"/>
      <c r="Z2093" s="153"/>
      <c r="AA2093" s="153"/>
      <c r="AB2093" s="153"/>
      <c r="AC2093" s="153"/>
      <c r="AD2093" s="153"/>
      <c r="AE2093" s="153"/>
      <c r="AF2093" s="153"/>
      <c r="AG2093" s="153"/>
      <c r="AH2093" s="153"/>
      <c r="AI2093" s="153"/>
      <c r="AJ2093" s="153"/>
      <c r="AK2093" s="153"/>
      <c r="AL2093" s="153"/>
      <c r="AM2093" s="153"/>
      <c r="AN2093" s="153"/>
      <c r="AO2093" s="209"/>
      <c r="AP2093" s="153"/>
      <c r="AQ2093" s="153"/>
      <c r="AR2093" s="153"/>
      <c r="AS2093" s="153"/>
      <c r="AT2093" s="153"/>
      <c r="AU2093" s="153"/>
      <c r="AV2093" s="153"/>
      <c r="AW2093" s="153"/>
      <c r="AX2093" s="153"/>
      <c r="AY2093" s="153"/>
      <c r="AZ2093" s="153"/>
      <c r="BA2093" s="153"/>
      <c r="BB2093" s="153"/>
      <c r="BC2093" s="153"/>
      <c r="BD2093" s="153"/>
      <c r="BE2093" s="153"/>
      <c r="BF2093" s="153"/>
      <c r="BG2093" s="223">
        <f t="shared" si="827"/>
        <v>0</v>
      </c>
      <c r="BH2093" s="153">
        <f t="shared" si="824"/>
        <v>0</v>
      </c>
      <c r="BI2093" s="225">
        <f t="shared" si="828"/>
        <v>0</v>
      </c>
      <c r="BJ2093" s="225">
        <f t="shared" si="829"/>
        <v>0</v>
      </c>
      <c r="BK2093" s="226">
        <f t="shared" si="830"/>
        <v>0</v>
      </c>
      <c r="BL2093" s="226">
        <f t="shared" si="831"/>
        <v>0</v>
      </c>
      <c r="BM2093" s="226">
        <f t="shared" si="832"/>
        <v>0</v>
      </c>
      <c r="BN2093" s="237">
        <f t="shared" si="833"/>
        <v>0</v>
      </c>
      <c r="BO2093" s="237">
        <f t="shared" si="834"/>
        <v>0</v>
      </c>
      <c r="BP2093" s="237">
        <f t="shared" si="835"/>
        <v>0</v>
      </c>
      <c r="BQ2093" s="238">
        <f t="shared" si="836"/>
        <v>0</v>
      </c>
    </row>
    <row r="2094" spans="1:69">
      <c r="A2094" s="170">
        <v>2148</v>
      </c>
      <c r="B2094" s="171"/>
      <c r="C2094" s="153"/>
      <c r="D2094" s="130" t="str">
        <f t="shared" si="822"/>
        <v/>
      </c>
      <c r="E2094" s="172"/>
      <c r="F2094" s="172"/>
      <c r="G2094" s="173"/>
      <c r="H2094" s="272"/>
      <c r="I2094" s="272"/>
      <c r="J2094" s="105"/>
      <c r="K2094" s="197" t="e">
        <f>VLOOKUP(J2094,'[3]Item List (3)'!A$1:B$110000,2,FALSE)</f>
        <v>#N/A</v>
      </c>
      <c r="L2094" s="170"/>
      <c r="M2094" s="198" t="str">
        <f t="shared" si="837"/>
        <v>IR</v>
      </c>
      <c r="N2094" s="153"/>
      <c r="O2094" s="275" t="str">
        <f t="shared" si="838"/>
        <v/>
      </c>
      <c r="P2094" s="265"/>
      <c r="Q2094" s="153"/>
      <c r="R2094" s="276"/>
      <c r="S2094" s="276"/>
      <c r="T2094" s="153"/>
      <c r="U2094" s="209">
        <f t="shared" si="826"/>
        <v>0</v>
      </c>
      <c r="V2094" s="153"/>
      <c r="W2094" s="153"/>
      <c r="X2094" s="153"/>
      <c r="Y2094" s="153"/>
      <c r="Z2094" s="153"/>
      <c r="AA2094" s="153"/>
      <c r="AB2094" s="153"/>
      <c r="AC2094" s="153"/>
      <c r="AD2094" s="153"/>
      <c r="AE2094" s="153"/>
      <c r="AF2094" s="153"/>
      <c r="AG2094" s="153"/>
      <c r="AH2094" s="153"/>
      <c r="AI2094" s="153"/>
      <c r="AJ2094" s="153"/>
      <c r="AK2094" s="153"/>
      <c r="AL2094" s="153"/>
      <c r="AM2094" s="153"/>
      <c r="AN2094" s="153"/>
      <c r="AO2094" s="209"/>
      <c r="AP2094" s="153"/>
      <c r="AQ2094" s="153"/>
      <c r="AR2094" s="153"/>
      <c r="AS2094" s="153"/>
      <c r="AT2094" s="153"/>
      <c r="AU2094" s="153"/>
      <c r="AV2094" s="153"/>
      <c r="AW2094" s="153"/>
      <c r="AX2094" s="153"/>
      <c r="AY2094" s="153"/>
      <c r="AZ2094" s="153"/>
      <c r="BA2094" s="153"/>
      <c r="BB2094" s="153"/>
      <c r="BC2094" s="153"/>
      <c r="BD2094" s="153"/>
      <c r="BE2094" s="153"/>
      <c r="BF2094" s="153"/>
      <c r="BG2094" s="223">
        <f t="shared" si="827"/>
        <v>0</v>
      </c>
      <c r="BH2094" s="153">
        <f t="shared" si="824"/>
        <v>0</v>
      </c>
      <c r="BI2094" s="225">
        <f t="shared" si="828"/>
        <v>0</v>
      </c>
      <c r="BJ2094" s="225">
        <f t="shared" si="829"/>
        <v>0</v>
      </c>
      <c r="BK2094" s="226">
        <f t="shared" si="830"/>
        <v>0</v>
      </c>
      <c r="BL2094" s="226">
        <f t="shared" si="831"/>
        <v>0</v>
      </c>
      <c r="BM2094" s="226">
        <f t="shared" si="832"/>
        <v>0</v>
      </c>
      <c r="BN2094" s="237">
        <f t="shared" si="833"/>
        <v>0</v>
      </c>
      <c r="BO2094" s="237">
        <f t="shared" si="834"/>
        <v>0</v>
      </c>
      <c r="BP2094" s="237">
        <f t="shared" si="835"/>
        <v>0</v>
      </c>
      <c r="BQ2094" s="238">
        <f t="shared" si="836"/>
        <v>0</v>
      </c>
    </row>
    <row r="2095" spans="1:69">
      <c r="A2095" s="170">
        <v>2149</v>
      </c>
      <c r="B2095" s="171"/>
      <c r="C2095" s="153"/>
      <c r="D2095" s="130" t="str">
        <f t="shared" si="822"/>
        <v/>
      </c>
      <c r="E2095" s="172"/>
      <c r="F2095" s="172"/>
      <c r="G2095" s="173"/>
      <c r="H2095" s="272"/>
      <c r="I2095" s="272"/>
      <c r="J2095" s="105"/>
      <c r="K2095" s="197" t="e">
        <f>VLOOKUP(J2095,'[3]Item List (3)'!A$1:B$110000,2,FALSE)</f>
        <v>#N/A</v>
      </c>
      <c r="L2095" s="170"/>
      <c r="M2095" s="198" t="str">
        <f t="shared" si="837"/>
        <v>IR</v>
      </c>
      <c r="N2095" s="153"/>
      <c r="O2095" s="275" t="str">
        <f t="shared" si="838"/>
        <v/>
      </c>
      <c r="P2095" s="265"/>
      <c r="Q2095" s="153"/>
      <c r="R2095" s="276"/>
      <c r="S2095" s="276"/>
      <c r="T2095" s="153"/>
      <c r="U2095" s="209">
        <f t="shared" si="826"/>
        <v>0</v>
      </c>
      <c r="V2095" s="153"/>
      <c r="W2095" s="153"/>
      <c r="X2095" s="153"/>
      <c r="Y2095" s="153"/>
      <c r="Z2095" s="153"/>
      <c r="AA2095" s="153"/>
      <c r="AB2095" s="153"/>
      <c r="AC2095" s="153"/>
      <c r="AD2095" s="153"/>
      <c r="AE2095" s="153"/>
      <c r="AF2095" s="153"/>
      <c r="AG2095" s="153"/>
      <c r="AH2095" s="153"/>
      <c r="AI2095" s="153"/>
      <c r="AJ2095" s="153"/>
      <c r="AK2095" s="153"/>
      <c r="AL2095" s="153"/>
      <c r="AM2095" s="153"/>
      <c r="AN2095" s="153"/>
      <c r="AO2095" s="209"/>
      <c r="AP2095" s="153"/>
      <c r="AQ2095" s="153"/>
      <c r="AR2095" s="153"/>
      <c r="AS2095" s="153"/>
      <c r="AT2095" s="153"/>
      <c r="AU2095" s="153"/>
      <c r="AV2095" s="153"/>
      <c r="AW2095" s="153"/>
      <c r="AX2095" s="153"/>
      <c r="AY2095" s="153"/>
      <c r="AZ2095" s="153"/>
      <c r="BA2095" s="153"/>
      <c r="BB2095" s="153"/>
      <c r="BC2095" s="153"/>
      <c r="BD2095" s="153"/>
      <c r="BE2095" s="153"/>
      <c r="BF2095" s="153"/>
      <c r="BG2095" s="223">
        <f t="shared" si="827"/>
        <v>0</v>
      </c>
      <c r="BH2095" s="153">
        <f t="shared" si="824"/>
        <v>0</v>
      </c>
      <c r="BI2095" s="225">
        <f t="shared" si="828"/>
        <v>0</v>
      </c>
      <c r="BJ2095" s="225">
        <f t="shared" si="829"/>
        <v>0</v>
      </c>
      <c r="BK2095" s="226">
        <f t="shared" si="830"/>
        <v>0</v>
      </c>
      <c r="BL2095" s="226">
        <f t="shared" si="831"/>
        <v>0</v>
      </c>
      <c r="BM2095" s="226">
        <f t="shared" si="832"/>
        <v>0</v>
      </c>
      <c r="BN2095" s="237">
        <f t="shared" si="833"/>
        <v>0</v>
      </c>
      <c r="BO2095" s="237">
        <f t="shared" si="834"/>
        <v>0</v>
      </c>
      <c r="BP2095" s="237">
        <f t="shared" si="835"/>
        <v>0</v>
      </c>
      <c r="BQ2095" s="238">
        <f t="shared" si="836"/>
        <v>0</v>
      </c>
    </row>
    <row r="2096" spans="1:69">
      <c r="A2096" s="170">
        <v>2150</v>
      </c>
      <c r="B2096" s="171"/>
      <c r="C2096" s="153"/>
      <c r="D2096" s="130" t="str">
        <f t="shared" si="822"/>
        <v/>
      </c>
      <c r="E2096" s="172"/>
      <c r="F2096" s="172"/>
      <c r="G2096" s="173"/>
      <c r="H2096" s="272"/>
      <c r="I2096" s="272"/>
      <c r="J2096" s="105"/>
      <c r="K2096" s="197" t="e">
        <f>VLOOKUP(J2096,'[3]Item List (3)'!A$1:B$110000,2,FALSE)</f>
        <v>#N/A</v>
      </c>
      <c r="L2096" s="170"/>
      <c r="M2096" s="198" t="str">
        <f t="shared" si="837"/>
        <v>IR</v>
      </c>
      <c r="N2096" s="153"/>
      <c r="O2096" s="275" t="str">
        <f t="shared" si="838"/>
        <v/>
      </c>
      <c r="P2096" s="265"/>
      <c r="Q2096" s="153"/>
      <c r="R2096" s="276"/>
      <c r="S2096" s="276"/>
      <c r="T2096" s="153"/>
      <c r="U2096" s="209">
        <f t="shared" si="826"/>
        <v>0</v>
      </c>
      <c r="V2096" s="153"/>
      <c r="W2096" s="153"/>
      <c r="X2096" s="153"/>
      <c r="Y2096" s="153"/>
      <c r="Z2096" s="153"/>
      <c r="AA2096" s="153"/>
      <c r="AB2096" s="153"/>
      <c r="AC2096" s="153"/>
      <c r="AD2096" s="153"/>
      <c r="AE2096" s="153"/>
      <c r="AF2096" s="153"/>
      <c r="AG2096" s="153"/>
      <c r="AH2096" s="153"/>
      <c r="AI2096" s="153"/>
      <c r="AJ2096" s="153"/>
      <c r="AK2096" s="153"/>
      <c r="AL2096" s="153"/>
      <c r="AM2096" s="153"/>
      <c r="AN2096" s="153"/>
      <c r="AO2096" s="209"/>
      <c r="AP2096" s="153"/>
      <c r="AQ2096" s="153"/>
      <c r="AR2096" s="153"/>
      <c r="AS2096" s="153"/>
      <c r="AT2096" s="153"/>
      <c r="AU2096" s="153"/>
      <c r="AV2096" s="153"/>
      <c r="AW2096" s="153"/>
      <c r="AX2096" s="153"/>
      <c r="AY2096" s="153"/>
      <c r="AZ2096" s="153"/>
      <c r="BA2096" s="153"/>
      <c r="BB2096" s="153"/>
      <c r="BC2096" s="153"/>
      <c r="BD2096" s="153"/>
      <c r="BE2096" s="153"/>
      <c r="BF2096" s="153"/>
      <c r="BG2096" s="223">
        <f t="shared" si="827"/>
        <v>0</v>
      </c>
      <c r="BH2096" s="153">
        <f t="shared" si="824"/>
        <v>0</v>
      </c>
      <c r="BI2096" s="225">
        <f t="shared" si="828"/>
        <v>0</v>
      </c>
      <c r="BJ2096" s="225">
        <f t="shared" si="829"/>
        <v>0</v>
      </c>
      <c r="BK2096" s="226">
        <f t="shared" si="830"/>
        <v>0</v>
      </c>
      <c r="BL2096" s="226">
        <f t="shared" si="831"/>
        <v>0</v>
      </c>
      <c r="BM2096" s="226">
        <f t="shared" si="832"/>
        <v>0</v>
      </c>
      <c r="BN2096" s="237">
        <f t="shared" si="833"/>
        <v>0</v>
      </c>
      <c r="BO2096" s="237">
        <f t="shared" si="834"/>
        <v>0</v>
      </c>
      <c r="BP2096" s="237">
        <f t="shared" si="835"/>
        <v>0</v>
      </c>
      <c r="BQ2096" s="238">
        <f t="shared" si="836"/>
        <v>0</v>
      </c>
    </row>
    <row r="2097" spans="1:69">
      <c r="A2097" s="170">
        <v>2151</v>
      </c>
      <c r="B2097" s="171"/>
      <c r="C2097" s="153"/>
      <c r="D2097" s="130" t="str">
        <f t="shared" si="822"/>
        <v/>
      </c>
      <c r="E2097" s="172"/>
      <c r="F2097" s="172"/>
      <c r="G2097" s="173"/>
      <c r="H2097" s="272"/>
      <c r="I2097" s="272"/>
      <c r="J2097" s="105"/>
      <c r="K2097" s="197" t="e">
        <f>VLOOKUP(J2097,'[3]Item List (3)'!A$1:B$110000,2,FALSE)</f>
        <v>#N/A</v>
      </c>
      <c r="L2097" s="170"/>
      <c r="M2097" s="198" t="str">
        <f t="shared" si="837"/>
        <v>IR</v>
      </c>
      <c r="N2097" s="153"/>
      <c r="O2097" s="275" t="str">
        <f t="shared" si="838"/>
        <v/>
      </c>
      <c r="P2097" s="265"/>
      <c r="Q2097" s="153"/>
      <c r="R2097" s="276"/>
      <c r="S2097" s="276"/>
      <c r="T2097" s="153"/>
      <c r="U2097" s="209">
        <f t="shared" si="826"/>
        <v>0</v>
      </c>
      <c r="V2097" s="153"/>
      <c r="W2097" s="153"/>
      <c r="X2097" s="153"/>
      <c r="Y2097" s="153"/>
      <c r="Z2097" s="153"/>
      <c r="AA2097" s="153"/>
      <c r="AB2097" s="153"/>
      <c r="AC2097" s="153"/>
      <c r="AD2097" s="153"/>
      <c r="AE2097" s="153"/>
      <c r="AF2097" s="153"/>
      <c r="AG2097" s="153"/>
      <c r="AH2097" s="153"/>
      <c r="AI2097" s="153"/>
      <c r="AJ2097" s="153"/>
      <c r="AK2097" s="153"/>
      <c r="AL2097" s="153"/>
      <c r="AM2097" s="153"/>
      <c r="AN2097" s="153"/>
      <c r="AO2097" s="209"/>
      <c r="AP2097" s="153"/>
      <c r="AQ2097" s="153"/>
      <c r="AR2097" s="153"/>
      <c r="AS2097" s="153"/>
      <c r="AT2097" s="153"/>
      <c r="AU2097" s="153"/>
      <c r="AV2097" s="153"/>
      <c r="AW2097" s="153"/>
      <c r="AX2097" s="153"/>
      <c r="AY2097" s="153"/>
      <c r="AZ2097" s="153"/>
      <c r="BA2097" s="153"/>
      <c r="BB2097" s="153"/>
      <c r="BC2097" s="153"/>
      <c r="BD2097" s="153"/>
      <c r="BE2097" s="153"/>
      <c r="BF2097" s="153"/>
      <c r="BG2097" s="223">
        <f t="shared" si="827"/>
        <v>0</v>
      </c>
      <c r="BH2097" s="153">
        <f t="shared" si="824"/>
        <v>0</v>
      </c>
      <c r="BI2097" s="225">
        <f t="shared" si="828"/>
        <v>0</v>
      </c>
      <c r="BJ2097" s="225">
        <f t="shared" si="829"/>
        <v>0</v>
      </c>
      <c r="BK2097" s="226">
        <f t="shared" si="830"/>
        <v>0</v>
      </c>
      <c r="BL2097" s="226">
        <f t="shared" si="831"/>
        <v>0</v>
      </c>
      <c r="BM2097" s="226">
        <f t="shared" si="832"/>
        <v>0</v>
      </c>
      <c r="BN2097" s="237">
        <f t="shared" si="833"/>
        <v>0</v>
      </c>
      <c r="BO2097" s="237">
        <f t="shared" si="834"/>
        <v>0</v>
      </c>
      <c r="BP2097" s="237">
        <f t="shared" si="835"/>
        <v>0</v>
      </c>
      <c r="BQ2097" s="238">
        <f t="shared" si="836"/>
        <v>0</v>
      </c>
    </row>
    <row r="2098" spans="1:69">
      <c r="A2098" s="170">
        <v>2152</v>
      </c>
      <c r="B2098" s="171"/>
      <c r="C2098" s="153"/>
      <c r="D2098" s="130" t="str">
        <f t="shared" si="822"/>
        <v/>
      </c>
      <c r="E2098" s="172"/>
      <c r="F2098" s="172"/>
      <c r="G2098" s="173"/>
      <c r="H2098" s="272"/>
      <c r="I2098" s="272"/>
      <c r="J2098" s="105"/>
      <c r="K2098" s="197" t="e">
        <f>VLOOKUP(J2098,'[3]Item List (3)'!A$1:B$110000,2,FALSE)</f>
        <v>#N/A</v>
      </c>
      <c r="L2098" s="170"/>
      <c r="M2098" s="198" t="str">
        <f t="shared" si="837"/>
        <v>IR</v>
      </c>
      <c r="N2098" s="153"/>
      <c r="O2098" s="275" t="str">
        <f t="shared" si="838"/>
        <v/>
      </c>
      <c r="P2098" s="265"/>
      <c r="Q2098" s="153"/>
      <c r="R2098" s="276"/>
      <c r="S2098" s="276"/>
      <c r="T2098" s="153"/>
      <c r="U2098" s="209">
        <f t="shared" si="826"/>
        <v>0</v>
      </c>
      <c r="V2098" s="153"/>
      <c r="W2098" s="153"/>
      <c r="X2098" s="153"/>
      <c r="Y2098" s="153"/>
      <c r="Z2098" s="153"/>
      <c r="AA2098" s="153"/>
      <c r="AB2098" s="153"/>
      <c r="AC2098" s="153"/>
      <c r="AD2098" s="153"/>
      <c r="AE2098" s="153"/>
      <c r="AF2098" s="153"/>
      <c r="AG2098" s="153"/>
      <c r="AH2098" s="153"/>
      <c r="AI2098" s="153"/>
      <c r="AJ2098" s="153"/>
      <c r="AK2098" s="153"/>
      <c r="AL2098" s="153"/>
      <c r="AM2098" s="153"/>
      <c r="AN2098" s="153"/>
      <c r="AO2098" s="209"/>
      <c r="AP2098" s="153"/>
      <c r="AQ2098" s="153"/>
      <c r="AR2098" s="153"/>
      <c r="AS2098" s="153"/>
      <c r="AT2098" s="153"/>
      <c r="AU2098" s="153"/>
      <c r="AV2098" s="153"/>
      <c r="AW2098" s="153"/>
      <c r="AX2098" s="153"/>
      <c r="AY2098" s="153"/>
      <c r="AZ2098" s="153"/>
      <c r="BA2098" s="153"/>
      <c r="BB2098" s="153"/>
      <c r="BC2098" s="153"/>
      <c r="BD2098" s="153"/>
      <c r="BE2098" s="153"/>
      <c r="BF2098" s="153"/>
      <c r="BG2098" s="223">
        <f t="shared" si="827"/>
        <v>0</v>
      </c>
      <c r="BH2098" s="153">
        <f t="shared" si="824"/>
        <v>0</v>
      </c>
      <c r="BI2098" s="225">
        <f t="shared" si="828"/>
        <v>0</v>
      </c>
      <c r="BJ2098" s="225">
        <f t="shared" si="829"/>
        <v>0</v>
      </c>
      <c r="BK2098" s="226">
        <f t="shared" si="830"/>
        <v>0</v>
      </c>
      <c r="BL2098" s="226">
        <f t="shared" si="831"/>
        <v>0</v>
      </c>
      <c r="BM2098" s="226">
        <f t="shared" si="832"/>
        <v>0</v>
      </c>
      <c r="BN2098" s="237">
        <f t="shared" si="833"/>
        <v>0</v>
      </c>
      <c r="BO2098" s="237">
        <f t="shared" si="834"/>
        <v>0</v>
      </c>
      <c r="BP2098" s="237">
        <f t="shared" si="835"/>
        <v>0</v>
      </c>
      <c r="BQ2098" s="238">
        <f t="shared" si="836"/>
        <v>0</v>
      </c>
    </row>
    <row r="2099" spans="1:69">
      <c r="A2099" s="170">
        <v>2153</v>
      </c>
      <c r="B2099" s="171"/>
      <c r="C2099" s="153"/>
      <c r="D2099" s="130" t="str">
        <f t="shared" si="822"/>
        <v/>
      </c>
      <c r="E2099" s="172"/>
      <c r="F2099" s="172"/>
      <c r="G2099" s="173"/>
      <c r="H2099" s="272"/>
      <c r="I2099" s="272"/>
      <c r="J2099" s="105"/>
      <c r="K2099" s="197" t="e">
        <f>VLOOKUP(J2099,'[3]Item List (3)'!A$1:B$110000,2,FALSE)</f>
        <v>#N/A</v>
      </c>
      <c r="L2099" s="170"/>
      <c r="M2099" s="198" t="str">
        <f t="shared" si="837"/>
        <v>IR</v>
      </c>
      <c r="N2099" s="153"/>
      <c r="O2099" s="275" t="str">
        <f t="shared" si="838"/>
        <v/>
      </c>
      <c r="P2099" s="265"/>
      <c r="Q2099" s="153"/>
      <c r="R2099" s="276"/>
      <c r="S2099" s="276"/>
      <c r="T2099" s="153"/>
      <c r="U2099" s="209">
        <f t="shared" si="826"/>
        <v>0</v>
      </c>
      <c r="V2099" s="153"/>
      <c r="W2099" s="153"/>
      <c r="X2099" s="153"/>
      <c r="Y2099" s="153"/>
      <c r="Z2099" s="153"/>
      <c r="AA2099" s="153"/>
      <c r="AB2099" s="153"/>
      <c r="AC2099" s="153"/>
      <c r="AD2099" s="153"/>
      <c r="AE2099" s="153"/>
      <c r="AF2099" s="153"/>
      <c r="AG2099" s="153"/>
      <c r="AH2099" s="153"/>
      <c r="AI2099" s="153"/>
      <c r="AJ2099" s="153"/>
      <c r="AK2099" s="153"/>
      <c r="AL2099" s="153"/>
      <c r="AM2099" s="153"/>
      <c r="AN2099" s="153"/>
      <c r="AO2099" s="209"/>
      <c r="AP2099" s="153"/>
      <c r="AQ2099" s="153"/>
      <c r="AR2099" s="153"/>
      <c r="AS2099" s="153"/>
      <c r="AT2099" s="153"/>
      <c r="AU2099" s="153"/>
      <c r="AV2099" s="153"/>
      <c r="AW2099" s="153"/>
      <c r="AX2099" s="153"/>
      <c r="AY2099" s="153"/>
      <c r="AZ2099" s="153"/>
      <c r="BA2099" s="153"/>
      <c r="BB2099" s="153"/>
      <c r="BC2099" s="153"/>
      <c r="BD2099" s="153"/>
      <c r="BE2099" s="153"/>
      <c r="BF2099" s="153"/>
      <c r="BG2099" s="223">
        <f t="shared" si="827"/>
        <v>0</v>
      </c>
      <c r="BH2099" s="153">
        <f t="shared" si="824"/>
        <v>0</v>
      </c>
      <c r="BI2099" s="225">
        <f t="shared" si="828"/>
        <v>0</v>
      </c>
      <c r="BJ2099" s="225">
        <f t="shared" si="829"/>
        <v>0</v>
      </c>
      <c r="BK2099" s="226">
        <f t="shared" si="830"/>
        <v>0</v>
      </c>
      <c r="BL2099" s="226">
        <f t="shared" si="831"/>
        <v>0</v>
      </c>
      <c r="BM2099" s="226">
        <f t="shared" si="832"/>
        <v>0</v>
      </c>
      <c r="BN2099" s="237">
        <f t="shared" si="833"/>
        <v>0</v>
      </c>
      <c r="BO2099" s="237">
        <f t="shared" si="834"/>
        <v>0</v>
      </c>
      <c r="BP2099" s="237">
        <f t="shared" si="835"/>
        <v>0</v>
      </c>
      <c r="BQ2099" s="238">
        <f t="shared" si="836"/>
        <v>0</v>
      </c>
    </row>
    <row r="2100" spans="1:69">
      <c r="A2100" s="170">
        <v>2154</v>
      </c>
      <c r="B2100" s="171"/>
      <c r="C2100" s="153"/>
      <c r="D2100" s="130" t="str">
        <f t="shared" si="822"/>
        <v/>
      </c>
      <c r="E2100" s="172"/>
      <c r="F2100" s="172"/>
      <c r="G2100" s="173"/>
      <c r="H2100" s="272"/>
      <c r="I2100" s="272"/>
      <c r="J2100" s="105"/>
      <c r="K2100" s="197" t="e">
        <f>VLOOKUP(J2100,'[3]Item List (3)'!A$1:B$110000,2,FALSE)</f>
        <v>#N/A</v>
      </c>
      <c r="L2100" s="170"/>
      <c r="M2100" s="198" t="str">
        <f t="shared" si="837"/>
        <v>IR</v>
      </c>
      <c r="N2100" s="153"/>
      <c r="O2100" s="275" t="str">
        <f t="shared" si="838"/>
        <v/>
      </c>
      <c r="P2100" s="265"/>
      <c r="Q2100" s="153"/>
      <c r="R2100" s="276"/>
      <c r="S2100" s="276"/>
      <c r="T2100" s="153"/>
      <c r="U2100" s="209">
        <f t="shared" si="826"/>
        <v>0</v>
      </c>
      <c r="V2100" s="153"/>
      <c r="W2100" s="153"/>
      <c r="X2100" s="153"/>
      <c r="Y2100" s="153"/>
      <c r="Z2100" s="153"/>
      <c r="AA2100" s="153"/>
      <c r="AB2100" s="153"/>
      <c r="AC2100" s="153"/>
      <c r="AD2100" s="153"/>
      <c r="AE2100" s="153"/>
      <c r="AF2100" s="153"/>
      <c r="AG2100" s="153"/>
      <c r="AH2100" s="153"/>
      <c r="AI2100" s="153"/>
      <c r="AJ2100" s="153"/>
      <c r="AK2100" s="153"/>
      <c r="AL2100" s="153"/>
      <c r="AM2100" s="153"/>
      <c r="AN2100" s="153"/>
      <c r="AO2100" s="209"/>
      <c r="AP2100" s="153"/>
      <c r="AQ2100" s="153"/>
      <c r="AR2100" s="153"/>
      <c r="AS2100" s="153"/>
      <c r="AT2100" s="153"/>
      <c r="AU2100" s="153"/>
      <c r="AV2100" s="153"/>
      <c r="AW2100" s="153"/>
      <c r="AX2100" s="153"/>
      <c r="AY2100" s="153"/>
      <c r="AZ2100" s="153"/>
      <c r="BA2100" s="153"/>
      <c r="BB2100" s="153"/>
      <c r="BC2100" s="153"/>
      <c r="BD2100" s="153"/>
      <c r="BE2100" s="153"/>
      <c r="BF2100" s="153"/>
      <c r="BG2100" s="223">
        <f t="shared" si="827"/>
        <v>0</v>
      </c>
      <c r="BH2100" s="153">
        <f t="shared" ref="BH2100:BH2141" si="839">BG2100/60</f>
        <v>0</v>
      </c>
      <c r="BI2100" s="225">
        <f t="shared" si="828"/>
        <v>0</v>
      </c>
      <c r="BJ2100" s="225">
        <f t="shared" si="829"/>
        <v>0</v>
      </c>
      <c r="BK2100" s="226">
        <f t="shared" si="830"/>
        <v>0</v>
      </c>
      <c r="BL2100" s="226">
        <f t="shared" si="831"/>
        <v>0</v>
      </c>
      <c r="BM2100" s="226">
        <f t="shared" si="832"/>
        <v>0</v>
      </c>
      <c r="BN2100" s="237">
        <f t="shared" si="833"/>
        <v>0</v>
      </c>
      <c r="BO2100" s="237">
        <f t="shared" si="834"/>
        <v>0</v>
      </c>
      <c r="BP2100" s="237">
        <f t="shared" si="835"/>
        <v>0</v>
      </c>
      <c r="BQ2100" s="238">
        <f t="shared" si="836"/>
        <v>0</v>
      </c>
    </row>
    <row r="2101" spans="1:69">
      <c r="A2101" s="170">
        <v>2155</v>
      </c>
      <c r="B2101" s="171"/>
      <c r="C2101" s="153"/>
      <c r="D2101" s="130" t="str">
        <f t="shared" si="822"/>
        <v/>
      </c>
      <c r="E2101" s="172"/>
      <c r="F2101" s="172"/>
      <c r="G2101" s="173"/>
      <c r="H2101" s="272"/>
      <c r="I2101" s="272"/>
      <c r="J2101" s="105"/>
      <c r="K2101" s="197" t="e">
        <f>VLOOKUP(J2101,'[3]Item List (3)'!A$1:B$110000,2,FALSE)</f>
        <v>#N/A</v>
      </c>
      <c r="L2101" s="170"/>
      <c r="M2101" s="198" t="str">
        <f t="shared" si="837"/>
        <v>IR</v>
      </c>
      <c r="N2101" s="153"/>
      <c r="O2101" s="275" t="str">
        <f t="shared" si="838"/>
        <v/>
      </c>
      <c r="P2101" s="265"/>
      <c r="Q2101" s="153"/>
      <c r="R2101" s="276"/>
      <c r="S2101" s="276"/>
      <c r="T2101" s="153"/>
      <c r="U2101" s="209">
        <f t="shared" si="826"/>
        <v>0</v>
      </c>
      <c r="V2101" s="153"/>
      <c r="W2101" s="153"/>
      <c r="X2101" s="153"/>
      <c r="Y2101" s="153"/>
      <c r="Z2101" s="153"/>
      <c r="AA2101" s="153"/>
      <c r="AB2101" s="153"/>
      <c r="AC2101" s="153"/>
      <c r="AD2101" s="153"/>
      <c r="AE2101" s="153"/>
      <c r="AF2101" s="153"/>
      <c r="AG2101" s="153"/>
      <c r="AH2101" s="153"/>
      <c r="AI2101" s="153"/>
      <c r="AJ2101" s="153"/>
      <c r="AK2101" s="153"/>
      <c r="AL2101" s="153"/>
      <c r="AM2101" s="153"/>
      <c r="AN2101" s="153"/>
      <c r="AO2101" s="209"/>
      <c r="AP2101" s="153"/>
      <c r="AQ2101" s="153"/>
      <c r="AR2101" s="153"/>
      <c r="AS2101" s="153"/>
      <c r="AT2101" s="153"/>
      <c r="AU2101" s="153"/>
      <c r="AV2101" s="153"/>
      <c r="AW2101" s="153"/>
      <c r="AX2101" s="153"/>
      <c r="AY2101" s="153"/>
      <c r="AZ2101" s="153"/>
      <c r="BA2101" s="153"/>
      <c r="BB2101" s="153"/>
      <c r="BC2101" s="153"/>
      <c r="BD2101" s="153"/>
      <c r="BE2101" s="153"/>
      <c r="BF2101" s="153"/>
      <c r="BG2101" s="223">
        <f t="shared" si="827"/>
        <v>0</v>
      </c>
      <c r="BH2101" s="153">
        <f t="shared" si="839"/>
        <v>0</v>
      </c>
      <c r="BI2101" s="225">
        <f t="shared" si="828"/>
        <v>0</v>
      </c>
      <c r="BJ2101" s="225">
        <f t="shared" si="829"/>
        <v>0</v>
      </c>
      <c r="BK2101" s="226">
        <f t="shared" si="830"/>
        <v>0</v>
      </c>
      <c r="BL2101" s="226">
        <f t="shared" si="831"/>
        <v>0</v>
      </c>
      <c r="BM2101" s="226">
        <f t="shared" si="832"/>
        <v>0</v>
      </c>
      <c r="BN2101" s="237">
        <f t="shared" si="833"/>
        <v>0</v>
      </c>
      <c r="BO2101" s="237">
        <f t="shared" si="834"/>
        <v>0</v>
      </c>
      <c r="BP2101" s="237">
        <f t="shared" si="835"/>
        <v>0</v>
      </c>
      <c r="BQ2101" s="238">
        <f t="shared" si="836"/>
        <v>0</v>
      </c>
    </row>
    <row r="2102" spans="1:69">
      <c r="A2102" s="170">
        <v>2156</v>
      </c>
      <c r="B2102" s="171"/>
      <c r="C2102" s="153"/>
      <c r="D2102" s="130" t="str">
        <f t="shared" si="822"/>
        <v/>
      </c>
      <c r="E2102" s="172"/>
      <c r="F2102" s="172"/>
      <c r="G2102" s="173"/>
      <c r="H2102" s="272"/>
      <c r="I2102" s="272"/>
      <c r="J2102" s="105"/>
      <c r="K2102" s="197" t="e">
        <f>VLOOKUP(J2102,'[3]Item List (3)'!A$1:B$110000,2,FALSE)</f>
        <v>#N/A</v>
      </c>
      <c r="L2102" s="170"/>
      <c r="M2102" s="198" t="str">
        <f t="shared" si="837"/>
        <v>IR</v>
      </c>
      <c r="N2102" s="153"/>
      <c r="O2102" s="275" t="str">
        <f t="shared" si="838"/>
        <v/>
      </c>
      <c r="P2102" s="265"/>
      <c r="Q2102" s="153"/>
      <c r="R2102" s="276"/>
      <c r="S2102" s="276"/>
      <c r="T2102" s="153"/>
      <c r="U2102" s="209">
        <f t="shared" si="826"/>
        <v>0</v>
      </c>
      <c r="V2102" s="153"/>
      <c r="W2102" s="153"/>
      <c r="X2102" s="153"/>
      <c r="Y2102" s="153"/>
      <c r="Z2102" s="153"/>
      <c r="AA2102" s="153"/>
      <c r="AB2102" s="153"/>
      <c r="AC2102" s="153"/>
      <c r="AD2102" s="153"/>
      <c r="AE2102" s="153"/>
      <c r="AF2102" s="153"/>
      <c r="AG2102" s="153"/>
      <c r="AH2102" s="153"/>
      <c r="AI2102" s="153"/>
      <c r="AJ2102" s="153"/>
      <c r="AK2102" s="153"/>
      <c r="AL2102" s="153"/>
      <c r="AM2102" s="153"/>
      <c r="AN2102" s="153"/>
      <c r="AO2102" s="209"/>
      <c r="AP2102" s="153"/>
      <c r="AQ2102" s="153"/>
      <c r="AR2102" s="153"/>
      <c r="AS2102" s="153"/>
      <c r="AT2102" s="153"/>
      <c r="AU2102" s="153"/>
      <c r="AV2102" s="153"/>
      <c r="AW2102" s="153"/>
      <c r="AX2102" s="153"/>
      <c r="AY2102" s="153"/>
      <c r="AZ2102" s="153"/>
      <c r="BA2102" s="153"/>
      <c r="BB2102" s="153"/>
      <c r="BC2102" s="153"/>
      <c r="BD2102" s="153"/>
      <c r="BE2102" s="153"/>
      <c r="BF2102" s="153"/>
      <c r="BG2102" s="223">
        <f t="shared" si="827"/>
        <v>0</v>
      </c>
      <c r="BH2102" s="153">
        <f t="shared" si="839"/>
        <v>0</v>
      </c>
      <c r="BI2102" s="225">
        <f t="shared" si="828"/>
        <v>0</v>
      </c>
      <c r="BJ2102" s="225">
        <f t="shared" si="829"/>
        <v>0</v>
      </c>
      <c r="BK2102" s="226">
        <f t="shared" si="830"/>
        <v>0</v>
      </c>
      <c r="BL2102" s="226">
        <f t="shared" si="831"/>
        <v>0</v>
      </c>
      <c r="BM2102" s="226">
        <f t="shared" si="832"/>
        <v>0</v>
      </c>
      <c r="BN2102" s="237">
        <f t="shared" si="833"/>
        <v>0</v>
      </c>
      <c r="BO2102" s="237">
        <f t="shared" si="834"/>
        <v>0</v>
      </c>
      <c r="BP2102" s="237">
        <f t="shared" si="835"/>
        <v>0</v>
      </c>
      <c r="BQ2102" s="238">
        <f t="shared" si="836"/>
        <v>0</v>
      </c>
    </row>
    <row r="2103" spans="1:69">
      <c r="A2103" s="170">
        <v>2157</v>
      </c>
      <c r="B2103" s="171"/>
      <c r="C2103" s="153"/>
      <c r="D2103" s="130" t="str">
        <f t="shared" si="822"/>
        <v/>
      </c>
      <c r="E2103" s="172"/>
      <c r="F2103" s="172"/>
      <c r="G2103" s="173"/>
      <c r="H2103" s="272"/>
      <c r="I2103" s="272"/>
      <c r="J2103" s="105"/>
      <c r="K2103" s="197" t="e">
        <f>VLOOKUP(J2103,'[3]Item List (3)'!A$1:B$110000,2,FALSE)</f>
        <v>#N/A</v>
      </c>
      <c r="L2103" s="170"/>
      <c r="M2103" s="198" t="str">
        <f t="shared" si="837"/>
        <v>IR</v>
      </c>
      <c r="N2103" s="153"/>
      <c r="O2103" s="275" t="str">
        <f t="shared" si="838"/>
        <v/>
      </c>
      <c r="P2103" s="265"/>
      <c r="Q2103" s="153"/>
      <c r="R2103" s="276"/>
      <c r="S2103" s="276"/>
      <c r="T2103" s="153"/>
      <c r="U2103" s="209">
        <f t="shared" ref="U2103:U2124" si="840">Q2103+S2103+T2103</f>
        <v>0</v>
      </c>
      <c r="V2103" s="153"/>
      <c r="W2103" s="153"/>
      <c r="X2103" s="153"/>
      <c r="Y2103" s="153"/>
      <c r="Z2103" s="153"/>
      <c r="AA2103" s="153"/>
      <c r="AB2103" s="153"/>
      <c r="AC2103" s="153"/>
      <c r="AD2103" s="153"/>
      <c r="AE2103" s="153"/>
      <c r="AF2103" s="153"/>
      <c r="AG2103" s="153"/>
      <c r="AH2103" s="153"/>
      <c r="AI2103" s="153"/>
      <c r="AJ2103" s="153"/>
      <c r="AK2103" s="153"/>
      <c r="AL2103" s="153"/>
      <c r="AM2103" s="153"/>
      <c r="AN2103" s="153"/>
      <c r="AO2103" s="209"/>
      <c r="AP2103" s="153"/>
      <c r="AQ2103" s="153"/>
      <c r="AR2103" s="153"/>
      <c r="AS2103" s="153"/>
      <c r="AT2103" s="153"/>
      <c r="AU2103" s="153"/>
      <c r="AV2103" s="153"/>
      <c r="AW2103" s="153"/>
      <c r="AX2103" s="153"/>
      <c r="AY2103" s="153"/>
      <c r="AZ2103" s="153"/>
      <c r="BA2103" s="153"/>
      <c r="BB2103" s="153"/>
      <c r="BC2103" s="153"/>
      <c r="BD2103" s="153"/>
      <c r="BE2103" s="153"/>
      <c r="BF2103" s="153"/>
      <c r="BG2103" s="223">
        <f t="shared" ref="BG2103:BG2141" si="841">SUM(V2103:BF2103)</f>
        <v>0</v>
      </c>
      <c r="BH2103" s="153">
        <f t="shared" si="839"/>
        <v>0</v>
      </c>
      <c r="BI2103" s="225">
        <f t="shared" si="828"/>
        <v>0</v>
      </c>
      <c r="BJ2103" s="225">
        <f t="shared" si="829"/>
        <v>0</v>
      </c>
      <c r="BK2103" s="226">
        <f t="shared" si="830"/>
        <v>0</v>
      </c>
      <c r="BL2103" s="226">
        <f t="shared" si="831"/>
        <v>0</v>
      </c>
      <c r="BM2103" s="226">
        <f t="shared" si="832"/>
        <v>0</v>
      </c>
      <c r="BN2103" s="237">
        <f t="shared" si="833"/>
        <v>0</v>
      </c>
      <c r="BO2103" s="237">
        <f t="shared" si="834"/>
        <v>0</v>
      </c>
      <c r="BP2103" s="237">
        <f t="shared" si="835"/>
        <v>0</v>
      </c>
      <c r="BQ2103" s="238">
        <f t="shared" si="836"/>
        <v>0</v>
      </c>
    </row>
    <row r="2104" spans="1:69">
      <c r="A2104" s="170">
        <v>2158</v>
      </c>
      <c r="B2104" s="171"/>
      <c r="C2104" s="153"/>
      <c r="D2104" s="130" t="str">
        <f t="shared" si="822"/>
        <v/>
      </c>
      <c r="E2104" s="172"/>
      <c r="F2104" s="172"/>
      <c r="G2104" s="173"/>
      <c r="H2104" s="272"/>
      <c r="I2104" s="272"/>
      <c r="J2104" s="105"/>
      <c r="K2104" s="197" t="e">
        <f>VLOOKUP(J2104,'[3]Item List (3)'!A$1:B$110000,2,FALSE)</f>
        <v>#N/A</v>
      </c>
      <c r="L2104" s="170"/>
      <c r="M2104" s="198" t="str">
        <f t="shared" si="837"/>
        <v>IR</v>
      </c>
      <c r="N2104" s="153"/>
      <c r="O2104" s="275" t="str">
        <f t="shared" si="838"/>
        <v/>
      </c>
      <c r="P2104" s="265"/>
      <c r="Q2104" s="153"/>
      <c r="R2104" s="276"/>
      <c r="S2104" s="276"/>
      <c r="T2104" s="153"/>
      <c r="U2104" s="209">
        <f t="shared" si="840"/>
        <v>0</v>
      </c>
      <c r="V2104" s="153"/>
      <c r="W2104" s="153"/>
      <c r="X2104" s="153"/>
      <c r="Y2104" s="153"/>
      <c r="Z2104" s="153"/>
      <c r="AA2104" s="153"/>
      <c r="AB2104" s="153"/>
      <c r="AC2104" s="153"/>
      <c r="AD2104" s="153"/>
      <c r="AE2104" s="153"/>
      <c r="AF2104" s="153"/>
      <c r="AG2104" s="153"/>
      <c r="AH2104" s="153"/>
      <c r="AI2104" s="153"/>
      <c r="AJ2104" s="153"/>
      <c r="AK2104" s="153"/>
      <c r="AL2104" s="153"/>
      <c r="AM2104" s="153"/>
      <c r="AN2104" s="153"/>
      <c r="AO2104" s="209"/>
      <c r="AP2104" s="153"/>
      <c r="AQ2104" s="153"/>
      <c r="AR2104" s="153"/>
      <c r="AS2104" s="153"/>
      <c r="AT2104" s="153"/>
      <c r="AU2104" s="153"/>
      <c r="AV2104" s="153"/>
      <c r="AW2104" s="153"/>
      <c r="AX2104" s="153"/>
      <c r="AY2104" s="153"/>
      <c r="AZ2104" s="153"/>
      <c r="BA2104" s="153"/>
      <c r="BB2104" s="153"/>
      <c r="BC2104" s="153"/>
      <c r="BD2104" s="153"/>
      <c r="BE2104" s="153"/>
      <c r="BF2104" s="153"/>
      <c r="BG2104" s="223">
        <f t="shared" si="841"/>
        <v>0</v>
      </c>
      <c r="BH2104" s="153">
        <f t="shared" si="839"/>
        <v>0</v>
      </c>
      <c r="BI2104" s="225">
        <f t="shared" si="828"/>
        <v>0</v>
      </c>
      <c r="BJ2104" s="225">
        <f t="shared" si="829"/>
        <v>0</v>
      </c>
      <c r="BK2104" s="226">
        <f t="shared" si="830"/>
        <v>0</v>
      </c>
      <c r="BL2104" s="226">
        <f t="shared" si="831"/>
        <v>0</v>
      </c>
      <c r="BM2104" s="226">
        <f t="shared" si="832"/>
        <v>0</v>
      </c>
      <c r="BN2104" s="237">
        <f t="shared" si="833"/>
        <v>0</v>
      </c>
      <c r="BO2104" s="237">
        <f t="shared" si="834"/>
        <v>0</v>
      </c>
      <c r="BP2104" s="237">
        <f t="shared" si="835"/>
        <v>0</v>
      </c>
      <c r="BQ2104" s="238">
        <f t="shared" si="836"/>
        <v>0</v>
      </c>
    </row>
    <row r="2105" spans="1:69">
      <c r="A2105" s="170">
        <v>2159</v>
      </c>
      <c r="B2105" s="171"/>
      <c r="C2105" s="153"/>
      <c r="D2105" s="130" t="str">
        <f t="shared" ref="D2105:D2136" si="842">LEFT(E2105,2)</f>
        <v/>
      </c>
      <c r="E2105" s="172"/>
      <c r="F2105" s="172"/>
      <c r="G2105" s="173"/>
      <c r="H2105" s="272"/>
      <c r="I2105" s="272"/>
      <c r="J2105" s="105"/>
      <c r="K2105" s="197" t="e">
        <f>VLOOKUP(J2105,'[3]Item List (3)'!A$1:B$110000,2,FALSE)</f>
        <v>#N/A</v>
      </c>
      <c r="L2105" s="170"/>
      <c r="M2105" s="198" t="str">
        <f t="shared" si="837"/>
        <v>IR</v>
      </c>
      <c r="N2105" s="153"/>
      <c r="O2105" s="275" t="str">
        <f t="shared" si="838"/>
        <v/>
      </c>
      <c r="P2105" s="265"/>
      <c r="Q2105" s="153"/>
      <c r="R2105" s="276"/>
      <c r="S2105" s="276"/>
      <c r="T2105" s="153"/>
      <c r="U2105" s="209">
        <f t="shared" si="840"/>
        <v>0</v>
      </c>
      <c r="V2105" s="153"/>
      <c r="W2105" s="153"/>
      <c r="X2105" s="153"/>
      <c r="Y2105" s="153"/>
      <c r="Z2105" s="153"/>
      <c r="AA2105" s="153"/>
      <c r="AB2105" s="153"/>
      <c r="AC2105" s="153"/>
      <c r="AD2105" s="153"/>
      <c r="AE2105" s="153"/>
      <c r="AF2105" s="153"/>
      <c r="AG2105" s="153"/>
      <c r="AH2105" s="153"/>
      <c r="AI2105" s="153"/>
      <c r="AJ2105" s="153"/>
      <c r="AK2105" s="153"/>
      <c r="AL2105" s="153"/>
      <c r="AM2105" s="153"/>
      <c r="AN2105" s="153"/>
      <c r="AO2105" s="209"/>
      <c r="AP2105" s="153"/>
      <c r="AQ2105" s="153"/>
      <c r="AR2105" s="153"/>
      <c r="AS2105" s="153"/>
      <c r="AT2105" s="153"/>
      <c r="AU2105" s="153"/>
      <c r="AV2105" s="153"/>
      <c r="AW2105" s="153"/>
      <c r="AX2105" s="153"/>
      <c r="AY2105" s="153"/>
      <c r="AZ2105" s="153"/>
      <c r="BA2105" s="153"/>
      <c r="BB2105" s="153"/>
      <c r="BC2105" s="153"/>
      <c r="BD2105" s="153"/>
      <c r="BE2105" s="153"/>
      <c r="BF2105" s="153"/>
      <c r="BG2105" s="223">
        <f t="shared" si="841"/>
        <v>0</v>
      </c>
      <c r="BH2105" s="153">
        <f t="shared" si="839"/>
        <v>0</v>
      </c>
      <c r="BI2105" s="225">
        <f t="shared" si="828"/>
        <v>0</v>
      </c>
      <c r="BJ2105" s="225">
        <f t="shared" si="829"/>
        <v>0</v>
      </c>
      <c r="BK2105" s="226">
        <f t="shared" si="830"/>
        <v>0</v>
      </c>
      <c r="BL2105" s="226">
        <f t="shared" si="831"/>
        <v>0</v>
      </c>
      <c r="BM2105" s="226">
        <f t="shared" si="832"/>
        <v>0</v>
      </c>
      <c r="BN2105" s="237">
        <f t="shared" si="833"/>
        <v>0</v>
      </c>
      <c r="BO2105" s="237">
        <f t="shared" si="834"/>
        <v>0</v>
      </c>
      <c r="BP2105" s="237">
        <f t="shared" si="835"/>
        <v>0</v>
      </c>
      <c r="BQ2105" s="238">
        <f t="shared" si="836"/>
        <v>0</v>
      </c>
    </row>
    <row r="2106" spans="1:69">
      <c r="A2106" s="170">
        <v>2160</v>
      </c>
      <c r="B2106" s="171"/>
      <c r="C2106" s="153"/>
      <c r="D2106" s="130" t="str">
        <f t="shared" si="842"/>
        <v/>
      </c>
      <c r="E2106" s="172"/>
      <c r="F2106" s="172"/>
      <c r="G2106" s="173"/>
      <c r="H2106" s="272"/>
      <c r="I2106" s="272"/>
      <c r="J2106" s="105"/>
      <c r="K2106" s="197" t="e">
        <f>VLOOKUP(J2106,'[3]Item List (3)'!A$1:B$110000,2,FALSE)</f>
        <v>#N/A</v>
      </c>
      <c r="L2106" s="170"/>
      <c r="M2106" s="198" t="str">
        <f t="shared" si="837"/>
        <v>IR</v>
      </c>
      <c r="N2106" s="153"/>
      <c r="O2106" s="275" t="str">
        <f t="shared" si="838"/>
        <v/>
      </c>
      <c r="P2106" s="265"/>
      <c r="Q2106" s="153"/>
      <c r="R2106" s="276"/>
      <c r="S2106" s="276"/>
      <c r="T2106" s="153"/>
      <c r="U2106" s="209">
        <f t="shared" si="840"/>
        <v>0</v>
      </c>
      <c r="V2106" s="153"/>
      <c r="W2106" s="153"/>
      <c r="X2106" s="153"/>
      <c r="Y2106" s="153"/>
      <c r="Z2106" s="153"/>
      <c r="AA2106" s="153"/>
      <c r="AB2106" s="153"/>
      <c r="AC2106" s="153"/>
      <c r="AD2106" s="153"/>
      <c r="AE2106" s="153"/>
      <c r="AF2106" s="153"/>
      <c r="AG2106" s="153"/>
      <c r="AH2106" s="153"/>
      <c r="AI2106" s="153"/>
      <c r="AJ2106" s="153"/>
      <c r="AK2106" s="153"/>
      <c r="AL2106" s="153"/>
      <c r="AM2106" s="153"/>
      <c r="AN2106" s="153"/>
      <c r="AO2106" s="209"/>
      <c r="AP2106" s="153"/>
      <c r="AQ2106" s="153"/>
      <c r="AR2106" s="153"/>
      <c r="AS2106" s="153"/>
      <c r="AT2106" s="153"/>
      <c r="AU2106" s="153"/>
      <c r="AV2106" s="153"/>
      <c r="AW2106" s="153"/>
      <c r="AX2106" s="153"/>
      <c r="AY2106" s="153"/>
      <c r="AZ2106" s="153"/>
      <c r="BA2106" s="153"/>
      <c r="BB2106" s="153"/>
      <c r="BC2106" s="153"/>
      <c r="BD2106" s="153"/>
      <c r="BE2106" s="153"/>
      <c r="BF2106" s="153"/>
      <c r="BG2106" s="223">
        <f t="shared" si="841"/>
        <v>0</v>
      </c>
      <c r="BH2106" s="153">
        <f t="shared" si="839"/>
        <v>0</v>
      </c>
      <c r="BI2106" s="225">
        <f t="shared" si="828"/>
        <v>0</v>
      </c>
      <c r="BJ2106" s="225">
        <f t="shared" si="829"/>
        <v>0</v>
      </c>
      <c r="BK2106" s="226">
        <f t="shared" si="830"/>
        <v>0</v>
      </c>
      <c r="BL2106" s="226">
        <f t="shared" si="831"/>
        <v>0</v>
      </c>
      <c r="BM2106" s="226">
        <f t="shared" si="832"/>
        <v>0</v>
      </c>
      <c r="BN2106" s="237">
        <f t="shared" si="833"/>
        <v>0</v>
      </c>
      <c r="BO2106" s="237">
        <f t="shared" si="834"/>
        <v>0</v>
      </c>
      <c r="BP2106" s="237">
        <f t="shared" si="835"/>
        <v>0</v>
      </c>
      <c r="BQ2106" s="238">
        <f t="shared" si="836"/>
        <v>0</v>
      </c>
    </row>
    <row r="2107" spans="1:69">
      <c r="A2107" s="170">
        <v>2161</v>
      </c>
      <c r="B2107" s="273"/>
      <c r="C2107" s="153"/>
      <c r="D2107" s="130" t="str">
        <f t="shared" si="842"/>
        <v/>
      </c>
      <c r="E2107" s="172"/>
      <c r="F2107" s="172"/>
      <c r="G2107" s="173"/>
      <c r="H2107" s="272"/>
      <c r="I2107" s="272"/>
      <c r="J2107" s="105"/>
      <c r="K2107" s="197" t="e">
        <f>VLOOKUP(J2107,'[3]Item List (3)'!A$1:B$110000,2,FALSE)</f>
        <v>#N/A</v>
      </c>
      <c r="L2107" s="170"/>
      <c r="M2107" s="198" t="str">
        <f t="shared" si="837"/>
        <v>IR</v>
      </c>
      <c r="N2107" s="153"/>
      <c r="O2107" s="275" t="str">
        <f t="shared" si="838"/>
        <v/>
      </c>
      <c r="P2107" s="265"/>
      <c r="Q2107" s="265"/>
      <c r="R2107" s="276"/>
      <c r="S2107" s="276"/>
      <c r="T2107" s="153"/>
      <c r="U2107" s="209">
        <f t="shared" si="840"/>
        <v>0</v>
      </c>
      <c r="V2107" s="153"/>
      <c r="W2107" s="153"/>
      <c r="X2107" s="153"/>
      <c r="Y2107" s="153"/>
      <c r="Z2107" s="153"/>
      <c r="AA2107" s="153"/>
      <c r="AB2107" s="153"/>
      <c r="AC2107" s="153"/>
      <c r="AD2107" s="153"/>
      <c r="AE2107" s="153"/>
      <c r="AF2107" s="153"/>
      <c r="AG2107" s="153"/>
      <c r="AH2107" s="153"/>
      <c r="AI2107" s="153"/>
      <c r="AJ2107" s="153"/>
      <c r="AK2107" s="153"/>
      <c r="AL2107" s="153"/>
      <c r="AM2107" s="153"/>
      <c r="AN2107" s="153"/>
      <c r="AO2107" s="209"/>
      <c r="AP2107" s="153"/>
      <c r="AQ2107" s="153"/>
      <c r="AR2107" s="153"/>
      <c r="AS2107" s="153"/>
      <c r="AT2107" s="153"/>
      <c r="AU2107" s="153"/>
      <c r="AV2107" s="153"/>
      <c r="AW2107" s="153"/>
      <c r="AX2107" s="153"/>
      <c r="AY2107" s="153"/>
      <c r="AZ2107" s="153"/>
      <c r="BA2107" s="153"/>
      <c r="BB2107" s="153"/>
      <c r="BC2107" s="153"/>
      <c r="BD2107" s="153"/>
      <c r="BE2107" s="153"/>
      <c r="BF2107" s="153"/>
      <c r="BG2107" s="223">
        <f t="shared" si="841"/>
        <v>0</v>
      </c>
      <c r="BH2107" s="153">
        <f t="shared" si="839"/>
        <v>0</v>
      </c>
      <c r="BI2107" s="225">
        <f t="shared" si="828"/>
        <v>0</v>
      </c>
      <c r="BJ2107" s="225">
        <f t="shared" si="829"/>
        <v>0</v>
      </c>
      <c r="BK2107" s="226">
        <f t="shared" si="830"/>
        <v>0</v>
      </c>
      <c r="BL2107" s="226">
        <f t="shared" si="831"/>
        <v>0</v>
      </c>
      <c r="BM2107" s="226">
        <f t="shared" si="832"/>
        <v>0</v>
      </c>
      <c r="BN2107" s="237">
        <f t="shared" si="833"/>
        <v>0</v>
      </c>
      <c r="BO2107" s="237">
        <f t="shared" si="834"/>
        <v>0</v>
      </c>
      <c r="BP2107" s="237">
        <f t="shared" si="835"/>
        <v>0</v>
      </c>
      <c r="BQ2107" s="238">
        <f t="shared" si="836"/>
        <v>0</v>
      </c>
    </row>
    <row r="2108" spans="1:69">
      <c r="A2108" s="170">
        <v>2162</v>
      </c>
      <c r="B2108" s="273"/>
      <c r="C2108" s="153"/>
      <c r="D2108" s="130" t="str">
        <f t="shared" si="842"/>
        <v/>
      </c>
      <c r="E2108" s="172"/>
      <c r="F2108" s="172"/>
      <c r="G2108" s="173"/>
      <c r="H2108" s="272"/>
      <c r="I2108" s="272"/>
      <c r="J2108" s="105"/>
      <c r="K2108" s="197" t="e">
        <f>VLOOKUP(J2108,'[3]Item List (3)'!A$1:B$110000,2,FALSE)</f>
        <v>#N/A</v>
      </c>
      <c r="L2108" s="170"/>
      <c r="M2108" s="198" t="str">
        <f t="shared" si="837"/>
        <v>IR</v>
      </c>
      <c r="N2108" s="153"/>
      <c r="O2108" s="275" t="str">
        <f t="shared" si="838"/>
        <v/>
      </c>
      <c r="P2108" s="265"/>
      <c r="Q2108" s="265"/>
      <c r="R2108" s="276"/>
      <c r="S2108" s="276"/>
      <c r="T2108" s="153"/>
      <c r="U2108" s="209">
        <f t="shared" si="840"/>
        <v>0</v>
      </c>
      <c r="V2108" s="153"/>
      <c r="W2108" s="153"/>
      <c r="X2108" s="153"/>
      <c r="Y2108" s="153"/>
      <c r="Z2108" s="153"/>
      <c r="AA2108" s="153"/>
      <c r="AB2108" s="153"/>
      <c r="AC2108" s="153"/>
      <c r="AD2108" s="153"/>
      <c r="AE2108" s="153"/>
      <c r="AF2108" s="153"/>
      <c r="AG2108" s="153"/>
      <c r="AH2108" s="153"/>
      <c r="AI2108" s="153"/>
      <c r="AJ2108" s="153"/>
      <c r="AK2108" s="153"/>
      <c r="AL2108" s="153"/>
      <c r="AM2108" s="153"/>
      <c r="AN2108" s="153"/>
      <c r="AO2108" s="209"/>
      <c r="AP2108" s="153"/>
      <c r="AQ2108" s="153"/>
      <c r="AR2108" s="153"/>
      <c r="AS2108" s="153"/>
      <c r="AT2108" s="153"/>
      <c r="AU2108" s="153"/>
      <c r="AV2108" s="153"/>
      <c r="AW2108" s="153"/>
      <c r="AX2108" s="153"/>
      <c r="AY2108" s="153"/>
      <c r="AZ2108" s="153"/>
      <c r="BA2108" s="153"/>
      <c r="BB2108" s="153"/>
      <c r="BC2108" s="153"/>
      <c r="BD2108" s="153"/>
      <c r="BE2108" s="153"/>
      <c r="BF2108" s="153"/>
      <c r="BG2108" s="223">
        <f t="shared" si="841"/>
        <v>0</v>
      </c>
      <c r="BH2108" s="153">
        <f t="shared" si="839"/>
        <v>0</v>
      </c>
      <c r="BI2108" s="225">
        <f t="shared" si="828"/>
        <v>0</v>
      </c>
      <c r="BJ2108" s="225">
        <f t="shared" si="829"/>
        <v>0</v>
      </c>
      <c r="BK2108" s="226">
        <f t="shared" si="830"/>
        <v>0</v>
      </c>
      <c r="BL2108" s="226">
        <f t="shared" si="831"/>
        <v>0</v>
      </c>
      <c r="BM2108" s="226">
        <f t="shared" si="832"/>
        <v>0</v>
      </c>
      <c r="BN2108" s="237">
        <f t="shared" si="833"/>
        <v>0</v>
      </c>
      <c r="BO2108" s="237">
        <f t="shared" si="834"/>
        <v>0</v>
      </c>
      <c r="BP2108" s="237">
        <f t="shared" si="835"/>
        <v>0</v>
      </c>
      <c r="BQ2108" s="238">
        <f t="shared" si="836"/>
        <v>0</v>
      </c>
    </row>
    <row r="2109" spans="1:69">
      <c r="A2109" s="170">
        <v>2163</v>
      </c>
      <c r="B2109" s="273"/>
      <c r="C2109" s="153"/>
      <c r="D2109" s="130" t="str">
        <f t="shared" si="842"/>
        <v/>
      </c>
      <c r="E2109" s="172"/>
      <c r="F2109" s="172"/>
      <c r="G2109" s="173"/>
      <c r="H2109" s="272"/>
      <c r="I2109" s="272"/>
      <c r="J2109" s="105"/>
      <c r="K2109" s="197" t="e">
        <f>VLOOKUP(J2109,'[3]Item List (3)'!A$1:B$110000,2,FALSE)</f>
        <v>#N/A</v>
      </c>
      <c r="L2109" s="170"/>
      <c r="M2109" s="198" t="str">
        <f t="shared" si="837"/>
        <v>IR</v>
      </c>
      <c r="N2109" s="153"/>
      <c r="O2109" s="275" t="str">
        <f t="shared" si="838"/>
        <v/>
      </c>
      <c r="P2109" s="265"/>
      <c r="Q2109" s="265"/>
      <c r="R2109" s="276"/>
      <c r="S2109" s="276"/>
      <c r="T2109" s="153"/>
      <c r="U2109" s="209">
        <f t="shared" si="840"/>
        <v>0</v>
      </c>
      <c r="V2109" s="153"/>
      <c r="W2109" s="153"/>
      <c r="X2109" s="153"/>
      <c r="Y2109" s="153"/>
      <c r="Z2109" s="153"/>
      <c r="AA2109" s="153"/>
      <c r="AB2109" s="153"/>
      <c r="AC2109" s="153"/>
      <c r="AD2109" s="153"/>
      <c r="AE2109" s="153"/>
      <c r="AF2109" s="153"/>
      <c r="AG2109" s="153"/>
      <c r="AH2109" s="153"/>
      <c r="AI2109" s="153"/>
      <c r="AJ2109" s="153"/>
      <c r="AK2109" s="153"/>
      <c r="AL2109" s="153"/>
      <c r="AM2109" s="153"/>
      <c r="AN2109" s="153"/>
      <c r="AO2109" s="209"/>
      <c r="AP2109" s="153"/>
      <c r="AQ2109" s="153"/>
      <c r="AR2109" s="153"/>
      <c r="AS2109" s="153"/>
      <c r="AT2109" s="153"/>
      <c r="AU2109" s="153"/>
      <c r="AV2109" s="153"/>
      <c r="AW2109" s="153"/>
      <c r="AX2109" s="153"/>
      <c r="AY2109" s="153"/>
      <c r="AZ2109" s="153"/>
      <c r="BA2109" s="153"/>
      <c r="BB2109" s="153"/>
      <c r="BC2109" s="153"/>
      <c r="BD2109" s="153"/>
      <c r="BE2109" s="153"/>
      <c r="BF2109" s="153"/>
      <c r="BG2109" s="223">
        <f t="shared" si="841"/>
        <v>0</v>
      </c>
      <c r="BH2109" s="153">
        <f t="shared" si="839"/>
        <v>0</v>
      </c>
      <c r="BI2109" s="225">
        <f t="shared" si="828"/>
        <v>0</v>
      </c>
      <c r="BJ2109" s="225">
        <f t="shared" si="829"/>
        <v>0</v>
      </c>
      <c r="BK2109" s="226">
        <f t="shared" si="830"/>
        <v>0</v>
      </c>
      <c r="BL2109" s="226">
        <f t="shared" si="831"/>
        <v>0</v>
      </c>
      <c r="BM2109" s="226">
        <f t="shared" si="832"/>
        <v>0</v>
      </c>
      <c r="BN2109" s="237">
        <f t="shared" si="833"/>
        <v>0</v>
      </c>
      <c r="BO2109" s="237">
        <f t="shared" si="834"/>
        <v>0</v>
      </c>
      <c r="BP2109" s="237">
        <f t="shared" si="835"/>
        <v>0</v>
      </c>
      <c r="BQ2109" s="238">
        <f t="shared" si="836"/>
        <v>0</v>
      </c>
    </row>
    <row r="2110" spans="1:69">
      <c r="A2110" s="170">
        <v>2164</v>
      </c>
      <c r="B2110" s="273"/>
      <c r="C2110" s="153"/>
      <c r="D2110" s="130" t="str">
        <f t="shared" si="842"/>
        <v/>
      </c>
      <c r="E2110" s="172"/>
      <c r="F2110" s="172"/>
      <c r="G2110" s="173"/>
      <c r="H2110" s="272"/>
      <c r="I2110" s="272"/>
      <c r="J2110" s="105"/>
      <c r="K2110" s="197" t="e">
        <f>VLOOKUP(J2110,'[3]Item List (3)'!A$1:B$110000,2,FALSE)</f>
        <v>#N/A</v>
      </c>
      <c r="L2110" s="170"/>
      <c r="M2110" s="198" t="str">
        <f t="shared" si="837"/>
        <v>IR</v>
      </c>
      <c r="N2110" s="153"/>
      <c r="O2110" s="275" t="str">
        <f t="shared" si="838"/>
        <v/>
      </c>
      <c r="P2110" s="265"/>
      <c r="Q2110" s="265"/>
      <c r="R2110" s="276"/>
      <c r="S2110" s="276"/>
      <c r="T2110" s="153"/>
      <c r="U2110" s="209">
        <f t="shared" si="840"/>
        <v>0</v>
      </c>
      <c r="V2110" s="153"/>
      <c r="W2110" s="153"/>
      <c r="X2110" s="153"/>
      <c r="Y2110" s="153"/>
      <c r="Z2110" s="153"/>
      <c r="AA2110" s="153"/>
      <c r="AB2110" s="153"/>
      <c r="AC2110" s="153"/>
      <c r="AD2110" s="153"/>
      <c r="AE2110" s="153"/>
      <c r="AF2110" s="153"/>
      <c r="AG2110" s="153"/>
      <c r="AH2110" s="153"/>
      <c r="AI2110" s="153"/>
      <c r="AJ2110" s="153"/>
      <c r="AK2110" s="153"/>
      <c r="AL2110" s="153"/>
      <c r="AM2110" s="153"/>
      <c r="AN2110" s="153"/>
      <c r="AO2110" s="209"/>
      <c r="AP2110" s="153"/>
      <c r="AQ2110" s="153"/>
      <c r="AR2110" s="153"/>
      <c r="AS2110" s="153"/>
      <c r="AT2110" s="153"/>
      <c r="AU2110" s="153"/>
      <c r="AV2110" s="153"/>
      <c r="AW2110" s="153"/>
      <c r="AX2110" s="153"/>
      <c r="AY2110" s="153"/>
      <c r="AZ2110" s="153"/>
      <c r="BA2110" s="153"/>
      <c r="BB2110" s="153"/>
      <c r="BC2110" s="153"/>
      <c r="BD2110" s="153"/>
      <c r="BE2110" s="153"/>
      <c r="BF2110" s="153"/>
      <c r="BG2110" s="223">
        <f t="shared" si="841"/>
        <v>0</v>
      </c>
      <c r="BH2110" s="153">
        <f t="shared" si="839"/>
        <v>0</v>
      </c>
      <c r="BI2110" s="225">
        <f t="shared" si="828"/>
        <v>0</v>
      </c>
      <c r="BJ2110" s="225">
        <f t="shared" si="829"/>
        <v>0</v>
      </c>
      <c r="BK2110" s="226">
        <f t="shared" si="830"/>
        <v>0</v>
      </c>
      <c r="BL2110" s="226">
        <f t="shared" si="831"/>
        <v>0</v>
      </c>
      <c r="BM2110" s="226">
        <f t="shared" si="832"/>
        <v>0</v>
      </c>
      <c r="BN2110" s="237">
        <f t="shared" si="833"/>
        <v>0</v>
      </c>
      <c r="BO2110" s="237">
        <f t="shared" si="834"/>
        <v>0</v>
      </c>
      <c r="BP2110" s="237">
        <f t="shared" si="835"/>
        <v>0</v>
      </c>
      <c r="BQ2110" s="238">
        <f t="shared" si="836"/>
        <v>0</v>
      </c>
    </row>
    <row r="2111" spans="1:69">
      <c r="A2111" s="170">
        <v>2165</v>
      </c>
      <c r="B2111" s="273"/>
      <c r="C2111" s="153"/>
      <c r="D2111" s="130" t="str">
        <f t="shared" si="842"/>
        <v/>
      </c>
      <c r="E2111" s="172"/>
      <c r="F2111" s="172"/>
      <c r="G2111" s="173"/>
      <c r="H2111" s="272"/>
      <c r="I2111" s="272"/>
      <c r="J2111" s="105"/>
      <c r="K2111" s="197" t="e">
        <f>VLOOKUP(J2111,'[3]Item List (3)'!A$1:B$110000,2,FALSE)</f>
        <v>#N/A</v>
      </c>
      <c r="L2111" s="170"/>
      <c r="M2111" s="198" t="str">
        <f t="shared" si="837"/>
        <v>IR</v>
      </c>
      <c r="N2111" s="153"/>
      <c r="O2111" s="275" t="str">
        <f t="shared" si="838"/>
        <v/>
      </c>
      <c r="P2111" s="265"/>
      <c r="Q2111" s="265"/>
      <c r="R2111" s="276"/>
      <c r="S2111" s="276"/>
      <c r="T2111" s="153"/>
      <c r="U2111" s="209">
        <f t="shared" si="840"/>
        <v>0</v>
      </c>
      <c r="V2111" s="153"/>
      <c r="W2111" s="153"/>
      <c r="X2111" s="153"/>
      <c r="Y2111" s="153"/>
      <c r="Z2111" s="153"/>
      <c r="AA2111" s="153"/>
      <c r="AB2111" s="153"/>
      <c r="AC2111" s="153"/>
      <c r="AD2111" s="153"/>
      <c r="AE2111" s="153"/>
      <c r="AF2111" s="153"/>
      <c r="AG2111" s="153"/>
      <c r="AH2111" s="153"/>
      <c r="AI2111" s="153"/>
      <c r="AJ2111" s="153"/>
      <c r="AK2111" s="153"/>
      <c r="AL2111" s="153"/>
      <c r="AM2111" s="153"/>
      <c r="AN2111" s="153"/>
      <c r="AO2111" s="209"/>
      <c r="AP2111" s="153"/>
      <c r="AQ2111" s="153"/>
      <c r="AR2111" s="153"/>
      <c r="AS2111" s="153"/>
      <c r="AT2111" s="153"/>
      <c r="AU2111" s="153"/>
      <c r="AV2111" s="153"/>
      <c r="AW2111" s="153"/>
      <c r="AX2111" s="153"/>
      <c r="AY2111" s="153"/>
      <c r="AZ2111" s="153"/>
      <c r="BA2111" s="153"/>
      <c r="BB2111" s="153"/>
      <c r="BC2111" s="153"/>
      <c r="BD2111" s="153"/>
      <c r="BE2111" s="153"/>
      <c r="BF2111" s="153"/>
      <c r="BG2111" s="223">
        <f t="shared" si="841"/>
        <v>0</v>
      </c>
      <c r="BH2111" s="153">
        <f t="shared" si="839"/>
        <v>0</v>
      </c>
      <c r="BI2111" s="225">
        <f t="shared" si="828"/>
        <v>0</v>
      </c>
      <c r="BJ2111" s="225">
        <f t="shared" si="829"/>
        <v>0</v>
      </c>
      <c r="BK2111" s="226">
        <f t="shared" si="830"/>
        <v>0</v>
      </c>
      <c r="BL2111" s="226">
        <f t="shared" si="831"/>
        <v>0</v>
      </c>
      <c r="BM2111" s="226">
        <f t="shared" si="832"/>
        <v>0</v>
      </c>
      <c r="BN2111" s="237">
        <f t="shared" si="833"/>
        <v>0</v>
      </c>
      <c r="BO2111" s="237">
        <f t="shared" si="834"/>
        <v>0</v>
      </c>
      <c r="BP2111" s="237">
        <f t="shared" si="835"/>
        <v>0</v>
      </c>
      <c r="BQ2111" s="238">
        <f t="shared" si="836"/>
        <v>0</v>
      </c>
    </row>
    <row r="2112" spans="1:69">
      <c r="A2112" s="170">
        <v>2166</v>
      </c>
      <c r="B2112" s="273"/>
      <c r="C2112" s="153"/>
      <c r="D2112" s="130" t="str">
        <f t="shared" si="842"/>
        <v/>
      </c>
      <c r="E2112" s="172"/>
      <c r="F2112" s="172"/>
      <c r="G2112" s="173"/>
      <c r="H2112" s="272"/>
      <c r="I2112" s="272"/>
      <c r="J2112" s="105"/>
      <c r="K2112" s="197" t="e">
        <f>VLOOKUP(J2112,'[3]Item List (3)'!A$1:B$110000,2,FALSE)</f>
        <v>#N/A</v>
      </c>
      <c r="L2112" s="170"/>
      <c r="M2112" s="198" t="str">
        <f t="shared" si="837"/>
        <v>IR</v>
      </c>
      <c r="N2112" s="153"/>
      <c r="O2112" s="275" t="str">
        <f t="shared" si="838"/>
        <v/>
      </c>
      <c r="P2112" s="265"/>
      <c r="Q2112" s="265"/>
      <c r="R2112" s="276"/>
      <c r="S2112" s="276"/>
      <c r="T2112" s="153"/>
      <c r="U2112" s="209">
        <f t="shared" si="840"/>
        <v>0</v>
      </c>
      <c r="V2112" s="153"/>
      <c r="W2112" s="153"/>
      <c r="X2112" s="153"/>
      <c r="Y2112" s="153"/>
      <c r="Z2112" s="153"/>
      <c r="AA2112" s="153"/>
      <c r="AB2112" s="153"/>
      <c r="AC2112" s="153"/>
      <c r="AD2112" s="153"/>
      <c r="AE2112" s="153"/>
      <c r="AF2112" s="153"/>
      <c r="AG2112" s="153"/>
      <c r="AH2112" s="153"/>
      <c r="AI2112" s="153"/>
      <c r="AJ2112" s="153"/>
      <c r="AK2112" s="153"/>
      <c r="AL2112" s="153"/>
      <c r="AM2112" s="153"/>
      <c r="AN2112" s="153"/>
      <c r="AO2112" s="209"/>
      <c r="AP2112" s="153"/>
      <c r="AQ2112" s="153"/>
      <c r="AR2112" s="153"/>
      <c r="AS2112" s="153"/>
      <c r="AT2112" s="153"/>
      <c r="AU2112" s="153"/>
      <c r="AV2112" s="153"/>
      <c r="AW2112" s="153"/>
      <c r="AX2112" s="153"/>
      <c r="AY2112" s="153"/>
      <c r="AZ2112" s="153"/>
      <c r="BA2112" s="153"/>
      <c r="BB2112" s="153"/>
      <c r="BC2112" s="153"/>
      <c r="BD2112" s="153"/>
      <c r="BE2112" s="153"/>
      <c r="BF2112" s="153"/>
      <c r="BG2112" s="223">
        <f t="shared" si="841"/>
        <v>0</v>
      </c>
      <c r="BH2112" s="153">
        <f t="shared" si="839"/>
        <v>0</v>
      </c>
      <c r="BI2112" s="225">
        <f t="shared" si="828"/>
        <v>0</v>
      </c>
      <c r="BJ2112" s="225">
        <f t="shared" si="829"/>
        <v>0</v>
      </c>
      <c r="BK2112" s="226">
        <f t="shared" si="830"/>
        <v>0</v>
      </c>
      <c r="BL2112" s="226">
        <f t="shared" si="831"/>
        <v>0</v>
      </c>
      <c r="BM2112" s="226">
        <f t="shared" si="832"/>
        <v>0</v>
      </c>
      <c r="BN2112" s="237">
        <f t="shared" si="833"/>
        <v>0</v>
      </c>
      <c r="BO2112" s="237">
        <f t="shared" si="834"/>
        <v>0</v>
      </c>
      <c r="BP2112" s="237">
        <f t="shared" si="835"/>
        <v>0</v>
      </c>
      <c r="BQ2112" s="238">
        <f t="shared" si="836"/>
        <v>0</v>
      </c>
    </row>
    <row r="2113" spans="1:69">
      <c r="A2113" s="170">
        <v>2167</v>
      </c>
      <c r="B2113" s="273"/>
      <c r="C2113" s="153"/>
      <c r="D2113" s="130" t="str">
        <f t="shared" si="842"/>
        <v/>
      </c>
      <c r="E2113" s="172"/>
      <c r="F2113" s="172"/>
      <c r="G2113" s="173"/>
      <c r="H2113" s="272"/>
      <c r="I2113" s="272"/>
      <c r="J2113" s="105"/>
      <c r="K2113" s="197" t="e">
        <f>VLOOKUP(J2113,'[3]Item List (3)'!A$1:B$110000,2,FALSE)</f>
        <v>#N/A</v>
      </c>
      <c r="L2113" s="170"/>
      <c r="M2113" s="198" t="str">
        <f t="shared" si="837"/>
        <v>IR</v>
      </c>
      <c r="N2113" s="153"/>
      <c r="O2113" s="275" t="str">
        <f t="shared" si="838"/>
        <v/>
      </c>
      <c r="P2113" s="265"/>
      <c r="Q2113" s="265"/>
      <c r="R2113" s="276"/>
      <c r="S2113" s="276"/>
      <c r="T2113" s="153"/>
      <c r="U2113" s="209">
        <f t="shared" si="840"/>
        <v>0</v>
      </c>
      <c r="V2113" s="153"/>
      <c r="W2113" s="153"/>
      <c r="X2113" s="153"/>
      <c r="Y2113" s="153"/>
      <c r="Z2113" s="153"/>
      <c r="AA2113" s="153"/>
      <c r="AB2113" s="153"/>
      <c r="AC2113" s="153"/>
      <c r="AD2113" s="153"/>
      <c r="AE2113" s="153"/>
      <c r="AF2113" s="153"/>
      <c r="AG2113" s="153"/>
      <c r="AH2113" s="153"/>
      <c r="AI2113" s="153"/>
      <c r="AJ2113" s="153"/>
      <c r="AK2113" s="153"/>
      <c r="AL2113" s="153"/>
      <c r="AM2113" s="153"/>
      <c r="AN2113" s="153"/>
      <c r="AO2113" s="209"/>
      <c r="AP2113" s="153"/>
      <c r="AQ2113" s="153"/>
      <c r="AR2113" s="153"/>
      <c r="AS2113" s="153"/>
      <c r="AT2113" s="153"/>
      <c r="AU2113" s="153"/>
      <c r="AV2113" s="153"/>
      <c r="AW2113" s="153"/>
      <c r="AX2113" s="153"/>
      <c r="AY2113" s="153"/>
      <c r="AZ2113" s="153"/>
      <c r="BA2113" s="153"/>
      <c r="BB2113" s="153"/>
      <c r="BC2113" s="153"/>
      <c r="BD2113" s="153"/>
      <c r="BE2113" s="153"/>
      <c r="BF2113" s="153"/>
      <c r="BG2113" s="223">
        <f t="shared" si="841"/>
        <v>0</v>
      </c>
      <c r="BH2113" s="153">
        <f t="shared" si="839"/>
        <v>0</v>
      </c>
      <c r="BI2113" s="225">
        <f t="shared" si="828"/>
        <v>0</v>
      </c>
      <c r="BJ2113" s="225">
        <f t="shared" si="829"/>
        <v>0</v>
      </c>
      <c r="BK2113" s="226">
        <f t="shared" si="830"/>
        <v>0</v>
      </c>
      <c r="BL2113" s="226">
        <f t="shared" si="831"/>
        <v>0</v>
      </c>
      <c r="BM2113" s="226">
        <f t="shared" si="832"/>
        <v>0</v>
      </c>
      <c r="BN2113" s="237">
        <f t="shared" si="833"/>
        <v>0</v>
      </c>
      <c r="BO2113" s="237">
        <f t="shared" si="834"/>
        <v>0</v>
      </c>
      <c r="BP2113" s="237">
        <f t="shared" si="835"/>
        <v>0</v>
      </c>
      <c r="BQ2113" s="238">
        <f t="shared" si="836"/>
        <v>0</v>
      </c>
    </row>
    <row r="2114" spans="1:69">
      <c r="A2114" s="170">
        <v>2168</v>
      </c>
      <c r="B2114" s="273"/>
      <c r="C2114" s="153"/>
      <c r="D2114" s="130" t="str">
        <f t="shared" si="842"/>
        <v/>
      </c>
      <c r="E2114" s="172"/>
      <c r="F2114" s="172"/>
      <c r="G2114" s="173"/>
      <c r="H2114" s="272"/>
      <c r="I2114" s="272"/>
      <c r="J2114" s="105"/>
      <c r="K2114" s="197" t="e">
        <f>VLOOKUP(J2114,'[3]Item List (3)'!A$1:B$110000,2,FALSE)</f>
        <v>#N/A</v>
      </c>
      <c r="L2114" s="170"/>
      <c r="M2114" s="198" t="str">
        <f t="shared" si="837"/>
        <v>IR</v>
      </c>
      <c r="N2114" s="153"/>
      <c r="O2114" s="275" t="str">
        <f t="shared" si="838"/>
        <v/>
      </c>
      <c r="P2114" s="265"/>
      <c r="Q2114" s="265"/>
      <c r="R2114" s="276"/>
      <c r="S2114" s="276"/>
      <c r="T2114" s="153"/>
      <c r="U2114" s="209">
        <f t="shared" si="840"/>
        <v>0</v>
      </c>
      <c r="V2114" s="153"/>
      <c r="W2114" s="153"/>
      <c r="X2114" s="153"/>
      <c r="Y2114" s="153"/>
      <c r="Z2114" s="153"/>
      <c r="AA2114" s="153"/>
      <c r="AB2114" s="153"/>
      <c r="AC2114" s="153"/>
      <c r="AD2114" s="153"/>
      <c r="AE2114" s="153"/>
      <c r="AF2114" s="153"/>
      <c r="AG2114" s="153"/>
      <c r="AH2114" s="153"/>
      <c r="AI2114" s="153"/>
      <c r="AJ2114" s="153"/>
      <c r="AK2114" s="153"/>
      <c r="AL2114" s="153"/>
      <c r="AM2114" s="153"/>
      <c r="AN2114" s="153"/>
      <c r="AO2114" s="209"/>
      <c r="AP2114" s="153"/>
      <c r="AQ2114" s="153"/>
      <c r="AR2114" s="153"/>
      <c r="AS2114" s="153"/>
      <c r="AT2114" s="153"/>
      <c r="AU2114" s="153"/>
      <c r="AV2114" s="153"/>
      <c r="AW2114" s="153"/>
      <c r="AX2114" s="153"/>
      <c r="AY2114" s="153"/>
      <c r="AZ2114" s="153"/>
      <c r="BA2114" s="153"/>
      <c r="BB2114" s="153"/>
      <c r="BC2114" s="153"/>
      <c r="BD2114" s="153"/>
      <c r="BE2114" s="153"/>
      <c r="BF2114" s="153"/>
      <c r="BG2114" s="223">
        <f t="shared" si="841"/>
        <v>0</v>
      </c>
      <c r="BH2114" s="277">
        <f t="shared" si="839"/>
        <v>0</v>
      </c>
      <c r="BI2114" s="225">
        <f t="shared" si="828"/>
        <v>0</v>
      </c>
      <c r="BJ2114" s="225">
        <f t="shared" si="829"/>
        <v>0</v>
      </c>
      <c r="BK2114" s="226">
        <f t="shared" si="830"/>
        <v>0</v>
      </c>
      <c r="BL2114" s="226">
        <f t="shared" si="831"/>
        <v>0</v>
      </c>
      <c r="BM2114" s="226">
        <f t="shared" si="832"/>
        <v>0</v>
      </c>
      <c r="BN2114" s="237">
        <f t="shared" si="833"/>
        <v>0</v>
      </c>
      <c r="BO2114" s="237">
        <f t="shared" si="834"/>
        <v>0</v>
      </c>
      <c r="BP2114" s="237">
        <f t="shared" si="835"/>
        <v>0</v>
      </c>
      <c r="BQ2114" s="238">
        <f t="shared" si="836"/>
        <v>0</v>
      </c>
    </row>
    <row r="2115" spans="1:69">
      <c r="A2115" s="170">
        <v>2169</v>
      </c>
      <c r="B2115" s="273"/>
      <c r="C2115" s="153"/>
      <c r="D2115" s="130" t="str">
        <f t="shared" si="842"/>
        <v/>
      </c>
      <c r="E2115" s="172"/>
      <c r="F2115" s="172"/>
      <c r="G2115" s="173"/>
      <c r="H2115" s="272"/>
      <c r="I2115" s="272"/>
      <c r="J2115" s="105"/>
      <c r="K2115" s="197" t="e">
        <f>VLOOKUP(J2115,'[3]Item List (3)'!A$1:B$110000,2,FALSE)</f>
        <v>#N/A</v>
      </c>
      <c r="L2115" s="170"/>
      <c r="M2115" s="198" t="str">
        <f t="shared" si="837"/>
        <v>IR</v>
      </c>
      <c r="N2115" s="153"/>
      <c r="O2115" s="275" t="str">
        <f t="shared" si="838"/>
        <v/>
      </c>
      <c r="P2115" s="265"/>
      <c r="Q2115" s="265"/>
      <c r="R2115" s="276"/>
      <c r="S2115" s="276"/>
      <c r="T2115" s="153"/>
      <c r="U2115" s="209">
        <f t="shared" si="840"/>
        <v>0</v>
      </c>
      <c r="V2115" s="153"/>
      <c r="W2115" s="153"/>
      <c r="X2115" s="153"/>
      <c r="Y2115" s="153"/>
      <c r="Z2115" s="153"/>
      <c r="AA2115" s="153"/>
      <c r="AB2115" s="153"/>
      <c r="AC2115" s="153"/>
      <c r="AD2115" s="153"/>
      <c r="AE2115" s="153"/>
      <c r="AF2115" s="153"/>
      <c r="AG2115" s="153"/>
      <c r="AH2115" s="153"/>
      <c r="AI2115" s="153"/>
      <c r="AJ2115" s="153"/>
      <c r="AK2115" s="153"/>
      <c r="AL2115" s="153"/>
      <c r="AM2115" s="153"/>
      <c r="AN2115" s="153"/>
      <c r="AO2115" s="209"/>
      <c r="AP2115" s="153"/>
      <c r="AQ2115" s="153"/>
      <c r="AR2115" s="153"/>
      <c r="AS2115" s="153"/>
      <c r="AT2115" s="153"/>
      <c r="AU2115" s="153"/>
      <c r="AV2115" s="153"/>
      <c r="AW2115" s="153"/>
      <c r="AX2115" s="153"/>
      <c r="AY2115" s="153"/>
      <c r="AZ2115" s="153"/>
      <c r="BA2115" s="153"/>
      <c r="BB2115" s="153"/>
      <c r="BC2115" s="153"/>
      <c r="BD2115" s="153"/>
      <c r="BE2115" s="153"/>
      <c r="BF2115" s="153"/>
      <c r="BG2115" s="223">
        <f t="shared" si="841"/>
        <v>0</v>
      </c>
      <c r="BH2115" s="277">
        <f t="shared" si="839"/>
        <v>0</v>
      </c>
      <c r="BI2115" s="225">
        <f t="shared" si="828"/>
        <v>0</v>
      </c>
      <c r="BJ2115" s="225">
        <f t="shared" si="829"/>
        <v>0</v>
      </c>
      <c r="BK2115" s="226">
        <f t="shared" si="830"/>
        <v>0</v>
      </c>
      <c r="BL2115" s="226">
        <f t="shared" si="831"/>
        <v>0</v>
      </c>
      <c r="BM2115" s="226">
        <f t="shared" si="832"/>
        <v>0</v>
      </c>
      <c r="BN2115" s="237">
        <f t="shared" si="833"/>
        <v>0</v>
      </c>
      <c r="BO2115" s="237">
        <f t="shared" si="834"/>
        <v>0</v>
      </c>
      <c r="BP2115" s="237">
        <f t="shared" si="835"/>
        <v>0</v>
      </c>
      <c r="BQ2115" s="238">
        <f t="shared" si="836"/>
        <v>0</v>
      </c>
    </row>
    <row r="2116" spans="1:69">
      <c r="A2116" s="170">
        <v>2170</v>
      </c>
      <c r="B2116" s="273"/>
      <c r="C2116" s="153"/>
      <c r="D2116" s="130" t="str">
        <f t="shared" si="842"/>
        <v/>
      </c>
      <c r="E2116" s="172"/>
      <c r="F2116" s="172"/>
      <c r="G2116" s="173"/>
      <c r="H2116" s="272"/>
      <c r="I2116" s="272"/>
      <c r="J2116" s="105"/>
      <c r="K2116" s="197" t="e">
        <f>VLOOKUP(J2116,'[3]Item List (3)'!A$1:B$110000,2,FALSE)</f>
        <v>#N/A</v>
      </c>
      <c r="L2116" s="170"/>
      <c r="M2116" s="198" t="str">
        <f t="shared" si="837"/>
        <v>IR</v>
      </c>
      <c r="N2116" s="153"/>
      <c r="O2116" s="275" t="str">
        <f t="shared" si="838"/>
        <v/>
      </c>
      <c r="P2116" s="265"/>
      <c r="Q2116" s="265"/>
      <c r="R2116" s="276"/>
      <c r="S2116" s="276"/>
      <c r="T2116" s="153"/>
      <c r="U2116" s="209">
        <f t="shared" si="840"/>
        <v>0</v>
      </c>
      <c r="V2116" s="153"/>
      <c r="W2116" s="153"/>
      <c r="X2116" s="153"/>
      <c r="Y2116" s="153"/>
      <c r="Z2116" s="153"/>
      <c r="AA2116" s="153"/>
      <c r="AB2116" s="153"/>
      <c r="AC2116" s="153"/>
      <c r="AD2116" s="153"/>
      <c r="AE2116" s="153"/>
      <c r="AF2116" s="153"/>
      <c r="AG2116" s="153"/>
      <c r="AH2116" s="153"/>
      <c r="AI2116" s="153"/>
      <c r="AJ2116" s="153"/>
      <c r="AK2116" s="153"/>
      <c r="AL2116" s="153"/>
      <c r="AM2116" s="153"/>
      <c r="AN2116" s="153"/>
      <c r="AO2116" s="209"/>
      <c r="AP2116" s="153"/>
      <c r="AQ2116" s="153"/>
      <c r="AR2116" s="153"/>
      <c r="AS2116" s="153"/>
      <c r="AT2116" s="153"/>
      <c r="AU2116" s="153"/>
      <c r="AV2116" s="153"/>
      <c r="AW2116" s="153"/>
      <c r="AX2116" s="153"/>
      <c r="AY2116" s="153"/>
      <c r="AZ2116" s="153"/>
      <c r="BA2116" s="153"/>
      <c r="BB2116" s="153"/>
      <c r="BC2116" s="153"/>
      <c r="BD2116" s="153"/>
      <c r="BE2116" s="153"/>
      <c r="BF2116" s="153"/>
      <c r="BG2116" s="223">
        <f t="shared" si="841"/>
        <v>0</v>
      </c>
      <c r="BH2116" s="153">
        <f t="shared" si="839"/>
        <v>0</v>
      </c>
      <c r="BI2116" s="225">
        <f t="shared" si="828"/>
        <v>0</v>
      </c>
      <c r="BJ2116" s="225">
        <f t="shared" si="829"/>
        <v>0</v>
      </c>
      <c r="BK2116" s="226">
        <f t="shared" si="830"/>
        <v>0</v>
      </c>
      <c r="BL2116" s="226">
        <f t="shared" si="831"/>
        <v>0</v>
      </c>
      <c r="BM2116" s="226">
        <f t="shared" si="832"/>
        <v>0</v>
      </c>
      <c r="BN2116" s="237">
        <f t="shared" si="833"/>
        <v>0</v>
      </c>
      <c r="BO2116" s="237">
        <f t="shared" si="834"/>
        <v>0</v>
      </c>
      <c r="BP2116" s="237">
        <f t="shared" si="835"/>
        <v>0</v>
      </c>
      <c r="BQ2116" s="238">
        <f t="shared" si="836"/>
        <v>0</v>
      </c>
    </row>
    <row r="2117" spans="1:69">
      <c r="A2117" s="170">
        <v>2171</v>
      </c>
      <c r="B2117" s="273"/>
      <c r="C2117" s="153"/>
      <c r="D2117" s="130" t="str">
        <f t="shared" si="842"/>
        <v/>
      </c>
      <c r="E2117" s="172"/>
      <c r="F2117" s="172"/>
      <c r="G2117" s="173"/>
      <c r="H2117" s="272"/>
      <c r="I2117" s="272"/>
      <c r="J2117" s="105"/>
      <c r="K2117" s="197" t="e">
        <f>VLOOKUP(J2117,'[3]Item List (3)'!A$1:B$110000,2,FALSE)</f>
        <v>#N/A</v>
      </c>
      <c r="L2117" s="170"/>
      <c r="M2117" s="198" t="str">
        <f t="shared" si="837"/>
        <v>IR</v>
      </c>
      <c r="N2117" s="153"/>
      <c r="O2117" s="275" t="str">
        <f t="shared" si="838"/>
        <v/>
      </c>
      <c r="P2117" s="265"/>
      <c r="Q2117" s="265"/>
      <c r="R2117" s="276"/>
      <c r="S2117" s="276"/>
      <c r="T2117" s="153"/>
      <c r="U2117" s="209">
        <f t="shared" si="840"/>
        <v>0</v>
      </c>
      <c r="V2117" s="153"/>
      <c r="W2117" s="153"/>
      <c r="X2117" s="153"/>
      <c r="Y2117" s="153"/>
      <c r="Z2117" s="153"/>
      <c r="AA2117" s="153"/>
      <c r="AB2117" s="153"/>
      <c r="AC2117" s="153"/>
      <c r="AD2117" s="153"/>
      <c r="AE2117" s="153"/>
      <c r="AF2117" s="153"/>
      <c r="AG2117" s="153"/>
      <c r="AH2117" s="153"/>
      <c r="AI2117" s="153"/>
      <c r="AJ2117" s="153"/>
      <c r="AK2117" s="153"/>
      <c r="AL2117" s="153"/>
      <c r="AM2117" s="153"/>
      <c r="AN2117" s="153"/>
      <c r="AO2117" s="209"/>
      <c r="AP2117" s="153"/>
      <c r="AQ2117" s="153"/>
      <c r="AR2117" s="153"/>
      <c r="AS2117" s="153"/>
      <c r="AT2117" s="153"/>
      <c r="AU2117" s="153"/>
      <c r="AV2117" s="153"/>
      <c r="AW2117" s="153"/>
      <c r="AX2117" s="153"/>
      <c r="AY2117" s="153"/>
      <c r="AZ2117" s="153"/>
      <c r="BA2117" s="153"/>
      <c r="BB2117" s="153"/>
      <c r="BC2117" s="153"/>
      <c r="BD2117" s="153"/>
      <c r="BE2117" s="153"/>
      <c r="BF2117" s="153"/>
      <c r="BG2117" s="223">
        <f t="shared" si="841"/>
        <v>0</v>
      </c>
      <c r="BH2117" s="153">
        <f t="shared" si="839"/>
        <v>0</v>
      </c>
      <c r="BI2117" s="225">
        <f t="shared" si="828"/>
        <v>0</v>
      </c>
      <c r="BJ2117" s="225">
        <f t="shared" si="829"/>
        <v>0</v>
      </c>
      <c r="BK2117" s="226">
        <f t="shared" si="830"/>
        <v>0</v>
      </c>
      <c r="BL2117" s="226">
        <f t="shared" si="831"/>
        <v>0</v>
      </c>
      <c r="BM2117" s="226">
        <f t="shared" si="832"/>
        <v>0</v>
      </c>
      <c r="BN2117" s="237">
        <f t="shared" si="833"/>
        <v>0</v>
      </c>
      <c r="BO2117" s="237">
        <f t="shared" si="834"/>
        <v>0</v>
      </c>
      <c r="BP2117" s="237">
        <f t="shared" si="835"/>
        <v>0</v>
      </c>
      <c r="BQ2117" s="238">
        <f t="shared" si="836"/>
        <v>0</v>
      </c>
    </row>
    <row r="2118" spans="1:69">
      <c r="A2118" s="170">
        <v>2172</v>
      </c>
      <c r="B2118" s="273"/>
      <c r="C2118" s="153"/>
      <c r="D2118" s="130" t="str">
        <f t="shared" si="842"/>
        <v/>
      </c>
      <c r="E2118" s="172"/>
      <c r="F2118" s="172"/>
      <c r="G2118" s="173"/>
      <c r="H2118" s="272"/>
      <c r="I2118" s="272"/>
      <c r="J2118" s="105"/>
      <c r="K2118" s="197" t="e">
        <f>VLOOKUP(J2118,'[3]Item List (3)'!A$1:B$110000,2,FALSE)</f>
        <v>#N/A</v>
      </c>
      <c r="L2118" s="170"/>
      <c r="M2118" s="198" t="str">
        <f t="shared" si="837"/>
        <v>IR</v>
      </c>
      <c r="N2118" s="153"/>
      <c r="O2118" s="275" t="str">
        <f t="shared" si="838"/>
        <v/>
      </c>
      <c r="P2118" s="265"/>
      <c r="Q2118" s="265"/>
      <c r="R2118" s="276"/>
      <c r="S2118" s="276"/>
      <c r="T2118" s="153"/>
      <c r="U2118" s="209">
        <f t="shared" si="840"/>
        <v>0</v>
      </c>
      <c r="V2118" s="153"/>
      <c r="W2118" s="153"/>
      <c r="X2118" s="153"/>
      <c r="Y2118" s="153"/>
      <c r="Z2118" s="153"/>
      <c r="AA2118" s="153"/>
      <c r="AB2118" s="153"/>
      <c r="AC2118" s="153"/>
      <c r="AD2118" s="153"/>
      <c r="AE2118" s="153"/>
      <c r="AF2118" s="153"/>
      <c r="AG2118" s="153"/>
      <c r="AH2118" s="153"/>
      <c r="AI2118" s="153"/>
      <c r="AJ2118" s="153"/>
      <c r="AK2118" s="153"/>
      <c r="AL2118" s="153"/>
      <c r="AM2118" s="153"/>
      <c r="AN2118" s="153"/>
      <c r="AO2118" s="209"/>
      <c r="AP2118" s="153"/>
      <c r="AQ2118" s="153"/>
      <c r="AR2118" s="153"/>
      <c r="AS2118" s="153"/>
      <c r="AT2118" s="153"/>
      <c r="AU2118" s="153"/>
      <c r="AV2118" s="153"/>
      <c r="AW2118" s="153"/>
      <c r="AX2118" s="153"/>
      <c r="AY2118" s="153"/>
      <c r="AZ2118" s="153"/>
      <c r="BA2118" s="153"/>
      <c r="BB2118" s="153"/>
      <c r="BC2118" s="153"/>
      <c r="BD2118" s="153"/>
      <c r="BE2118" s="153"/>
      <c r="BF2118" s="153"/>
      <c r="BG2118" s="223">
        <f t="shared" si="841"/>
        <v>0</v>
      </c>
      <c r="BH2118" s="153">
        <f t="shared" si="839"/>
        <v>0</v>
      </c>
      <c r="BI2118" s="225">
        <f t="shared" si="828"/>
        <v>0</v>
      </c>
      <c r="BJ2118" s="225">
        <f t="shared" si="829"/>
        <v>0</v>
      </c>
      <c r="BK2118" s="226">
        <f t="shared" si="830"/>
        <v>0</v>
      </c>
      <c r="BL2118" s="226">
        <f t="shared" si="831"/>
        <v>0</v>
      </c>
      <c r="BM2118" s="226">
        <f t="shared" si="832"/>
        <v>0</v>
      </c>
      <c r="BN2118" s="237">
        <f t="shared" si="833"/>
        <v>0</v>
      </c>
      <c r="BO2118" s="237">
        <f t="shared" si="834"/>
        <v>0</v>
      </c>
      <c r="BP2118" s="237">
        <f t="shared" si="835"/>
        <v>0</v>
      </c>
      <c r="BQ2118" s="238">
        <f t="shared" si="836"/>
        <v>0</v>
      </c>
    </row>
    <row r="2119" spans="1:69">
      <c r="A2119" s="170">
        <v>2173</v>
      </c>
      <c r="B2119" s="273"/>
      <c r="C2119" s="153"/>
      <c r="D2119" s="130" t="str">
        <f t="shared" si="842"/>
        <v/>
      </c>
      <c r="E2119" s="172"/>
      <c r="F2119" s="172"/>
      <c r="G2119" s="173"/>
      <c r="H2119" s="272"/>
      <c r="I2119" s="272"/>
      <c r="J2119" s="105"/>
      <c r="K2119" s="197" t="e">
        <f>VLOOKUP(J2119,'[3]Item List (3)'!A$1:B$110000,2,FALSE)</f>
        <v>#N/A</v>
      </c>
      <c r="L2119" s="170"/>
      <c r="M2119" s="198" t="str">
        <f t="shared" si="837"/>
        <v>IR</v>
      </c>
      <c r="N2119" s="153"/>
      <c r="O2119" s="275" t="str">
        <f t="shared" si="838"/>
        <v/>
      </c>
      <c r="P2119" s="265"/>
      <c r="Q2119" s="265"/>
      <c r="R2119" s="276"/>
      <c r="S2119" s="276"/>
      <c r="T2119" s="153"/>
      <c r="U2119" s="209">
        <f t="shared" si="840"/>
        <v>0</v>
      </c>
      <c r="V2119" s="153"/>
      <c r="W2119" s="153"/>
      <c r="X2119" s="153"/>
      <c r="Y2119" s="153"/>
      <c r="Z2119" s="153"/>
      <c r="AA2119" s="153"/>
      <c r="AB2119" s="153"/>
      <c r="AC2119" s="153"/>
      <c r="AD2119" s="153"/>
      <c r="AE2119" s="153"/>
      <c r="AF2119" s="153"/>
      <c r="AG2119" s="153"/>
      <c r="AH2119" s="153"/>
      <c r="AI2119" s="153"/>
      <c r="AJ2119" s="153"/>
      <c r="AK2119" s="153"/>
      <c r="AL2119" s="153"/>
      <c r="AM2119" s="153"/>
      <c r="AN2119" s="153"/>
      <c r="AO2119" s="209"/>
      <c r="AP2119" s="153"/>
      <c r="AQ2119" s="153"/>
      <c r="AR2119" s="153"/>
      <c r="AS2119" s="153"/>
      <c r="AT2119" s="153"/>
      <c r="AU2119" s="153"/>
      <c r="AV2119" s="153"/>
      <c r="AW2119" s="153"/>
      <c r="AX2119" s="153"/>
      <c r="AY2119" s="153"/>
      <c r="AZ2119" s="153"/>
      <c r="BA2119" s="153"/>
      <c r="BB2119" s="153"/>
      <c r="BC2119" s="153"/>
      <c r="BD2119" s="153"/>
      <c r="BE2119" s="153"/>
      <c r="BF2119" s="153"/>
      <c r="BG2119" s="223">
        <f t="shared" si="841"/>
        <v>0</v>
      </c>
      <c r="BH2119" s="153">
        <f t="shared" si="839"/>
        <v>0</v>
      </c>
      <c r="BI2119" s="225">
        <f t="shared" si="828"/>
        <v>0</v>
      </c>
      <c r="BJ2119" s="225">
        <f t="shared" si="829"/>
        <v>0</v>
      </c>
      <c r="BK2119" s="226">
        <f t="shared" si="830"/>
        <v>0</v>
      </c>
      <c r="BL2119" s="226">
        <f t="shared" si="831"/>
        <v>0</v>
      </c>
      <c r="BM2119" s="226">
        <f t="shared" si="832"/>
        <v>0</v>
      </c>
      <c r="BN2119" s="237">
        <f t="shared" si="833"/>
        <v>0</v>
      </c>
      <c r="BO2119" s="237">
        <f t="shared" si="834"/>
        <v>0</v>
      </c>
      <c r="BP2119" s="237">
        <f t="shared" si="835"/>
        <v>0</v>
      </c>
      <c r="BQ2119" s="238">
        <f t="shared" si="836"/>
        <v>0</v>
      </c>
    </row>
    <row r="2120" spans="1:69">
      <c r="A2120" s="170">
        <v>2174</v>
      </c>
      <c r="B2120" s="273"/>
      <c r="C2120" s="153"/>
      <c r="D2120" s="130" t="str">
        <f t="shared" si="842"/>
        <v/>
      </c>
      <c r="E2120" s="172"/>
      <c r="F2120" s="172"/>
      <c r="G2120" s="173"/>
      <c r="H2120" s="272"/>
      <c r="I2120" s="272"/>
      <c r="J2120" s="105"/>
      <c r="K2120" s="197" t="e">
        <f>VLOOKUP(J2120,'[3]Item List (3)'!A$1:B$110000,2,FALSE)</f>
        <v>#N/A</v>
      </c>
      <c r="L2120" s="170"/>
      <c r="M2120" s="198" t="str">
        <f t="shared" si="837"/>
        <v>IR</v>
      </c>
      <c r="N2120" s="153"/>
      <c r="O2120" s="274" t="str">
        <f t="shared" ref="O2110:O2141" si="843">IFERROR(3600/N2120,"")</f>
        <v/>
      </c>
      <c r="P2120" s="265"/>
      <c r="Q2120" s="265"/>
      <c r="R2120" s="276"/>
      <c r="S2120" s="276"/>
      <c r="T2120" s="153"/>
      <c r="U2120" s="209">
        <f t="shared" si="840"/>
        <v>0</v>
      </c>
      <c r="V2120" s="153"/>
      <c r="W2120" s="153"/>
      <c r="X2120" s="153"/>
      <c r="Y2120" s="153"/>
      <c r="Z2120" s="153"/>
      <c r="AA2120" s="153"/>
      <c r="AB2120" s="153"/>
      <c r="AC2120" s="153"/>
      <c r="AD2120" s="153"/>
      <c r="AE2120" s="153"/>
      <c r="AF2120" s="153"/>
      <c r="AG2120" s="153"/>
      <c r="AH2120" s="153"/>
      <c r="AI2120" s="153"/>
      <c r="AJ2120" s="153"/>
      <c r="AK2120" s="153"/>
      <c r="AL2120" s="153"/>
      <c r="AM2120" s="153"/>
      <c r="AN2120" s="153"/>
      <c r="AO2120" s="209"/>
      <c r="AP2120" s="153"/>
      <c r="AQ2120" s="153"/>
      <c r="AR2120" s="153"/>
      <c r="AS2120" s="153"/>
      <c r="AT2120" s="153"/>
      <c r="AU2120" s="153"/>
      <c r="AV2120" s="153"/>
      <c r="AW2120" s="153"/>
      <c r="AX2120" s="153"/>
      <c r="AY2120" s="153"/>
      <c r="AZ2120" s="153"/>
      <c r="BA2120" s="153"/>
      <c r="BB2120" s="153"/>
      <c r="BC2120" s="153"/>
      <c r="BD2120" s="153"/>
      <c r="BE2120" s="153"/>
      <c r="BF2120" s="153"/>
      <c r="BG2120" s="223">
        <f t="shared" si="841"/>
        <v>0</v>
      </c>
      <c r="BH2120" s="153">
        <f t="shared" si="839"/>
        <v>0</v>
      </c>
      <c r="BI2120" s="225">
        <f t="shared" si="828"/>
        <v>0</v>
      </c>
      <c r="BJ2120" s="225">
        <f t="shared" si="829"/>
        <v>0</v>
      </c>
      <c r="BK2120" s="226">
        <f t="shared" si="830"/>
        <v>0</v>
      </c>
      <c r="BL2120" s="226">
        <f t="shared" si="831"/>
        <v>0</v>
      </c>
      <c r="BM2120" s="226">
        <f t="shared" si="832"/>
        <v>0</v>
      </c>
      <c r="BN2120" s="237">
        <f t="shared" si="833"/>
        <v>0</v>
      </c>
      <c r="BO2120" s="237">
        <f t="shared" si="834"/>
        <v>0</v>
      </c>
      <c r="BP2120" s="237">
        <f t="shared" si="835"/>
        <v>0</v>
      </c>
      <c r="BQ2120" s="238">
        <f t="shared" si="836"/>
        <v>0</v>
      </c>
    </row>
    <row r="2121" spans="1:69">
      <c r="A2121" s="170">
        <v>2175</v>
      </c>
      <c r="B2121" s="273"/>
      <c r="C2121" s="153"/>
      <c r="D2121" s="130" t="str">
        <f t="shared" si="842"/>
        <v/>
      </c>
      <c r="E2121" s="172"/>
      <c r="F2121" s="172"/>
      <c r="G2121" s="173"/>
      <c r="H2121" s="272"/>
      <c r="I2121" s="272"/>
      <c r="J2121" s="105"/>
      <c r="K2121" s="197" t="e">
        <f>VLOOKUP(J2121,'[3]Item List (3)'!A$1:B$110000,2,FALSE)</f>
        <v>#N/A</v>
      </c>
      <c r="L2121" s="170"/>
      <c r="M2121" s="198" t="str">
        <f t="shared" si="837"/>
        <v>IR</v>
      </c>
      <c r="N2121" s="153"/>
      <c r="O2121" s="274" t="str">
        <f t="shared" si="843"/>
        <v/>
      </c>
      <c r="P2121" s="265"/>
      <c r="Q2121" s="265"/>
      <c r="R2121" s="276"/>
      <c r="S2121" s="276"/>
      <c r="T2121" s="153"/>
      <c r="U2121" s="209">
        <f t="shared" si="840"/>
        <v>0</v>
      </c>
      <c r="V2121" s="153"/>
      <c r="W2121" s="153"/>
      <c r="X2121" s="153"/>
      <c r="Y2121" s="153"/>
      <c r="Z2121" s="153"/>
      <c r="AA2121" s="153"/>
      <c r="AB2121" s="153"/>
      <c r="AC2121" s="153"/>
      <c r="AD2121" s="153"/>
      <c r="AE2121" s="153"/>
      <c r="AF2121" s="153"/>
      <c r="AG2121" s="153"/>
      <c r="AH2121" s="153"/>
      <c r="AI2121" s="153"/>
      <c r="AJ2121" s="153"/>
      <c r="AK2121" s="153"/>
      <c r="AL2121" s="153"/>
      <c r="AM2121" s="153"/>
      <c r="AN2121" s="153"/>
      <c r="AO2121" s="209"/>
      <c r="AP2121" s="153"/>
      <c r="AQ2121" s="153"/>
      <c r="AR2121" s="153"/>
      <c r="AS2121" s="153"/>
      <c r="AT2121" s="153"/>
      <c r="AU2121" s="153"/>
      <c r="AV2121" s="153"/>
      <c r="AW2121" s="153"/>
      <c r="AX2121" s="153"/>
      <c r="AY2121" s="153"/>
      <c r="AZ2121" s="153"/>
      <c r="BA2121" s="153"/>
      <c r="BB2121" s="153"/>
      <c r="BC2121" s="153"/>
      <c r="BD2121" s="153"/>
      <c r="BE2121" s="153"/>
      <c r="BF2121" s="153"/>
      <c r="BG2121" s="223">
        <f t="shared" si="841"/>
        <v>0</v>
      </c>
      <c r="BH2121" s="153">
        <f t="shared" si="839"/>
        <v>0</v>
      </c>
      <c r="BI2121" s="225">
        <f t="shared" si="828"/>
        <v>0</v>
      </c>
      <c r="BJ2121" s="225">
        <f t="shared" si="829"/>
        <v>0</v>
      </c>
      <c r="BK2121" s="226">
        <f t="shared" si="830"/>
        <v>0</v>
      </c>
      <c r="BL2121" s="226">
        <f t="shared" si="831"/>
        <v>0</v>
      </c>
      <c r="BM2121" s="226">
        <f t="shared" si="832"/>
        <v>0</v>
      </c>
      <c r="BN2121" s="237">
        <f t="shared" si="833"/>
        <v>0</v>
      </c>
      <c r="BO2121" s="237">
        <f t="shared" si="834"/>
        <v>0</v>
      </c>
      <c r="BP2121" s="237">
        <f t="shared" si="835"/>
        <v>0</v>
      </c>
      <c r="BQ2121" s="238">
        <f t="shared" si="836"/>
        <v>0</v>
      </c>
    </row>
    <row r="2122" spans="1:69">
      <c r="A2122" s="170">
        <v>2176</v>
      </c>
      <c r="B2122" s="273"/>
      <c r="C2122" s="153"/>
      <c r="D2122" s="130" t="str">
        <f t="shared" si="842"/>
        <v/>
      </c>
      <c r="E2122" s="172"/>
      <c r="F2122" s="172"/>
      <c r="G2122" s="173"/>
      <c r="H2122" s="272"/>
      <c r="I2122" s="272"/>
      <c r="J2122" s="105"/>
      <c r="K2122" s="197" t="e">
        <f>VLOOKUP(J2122,'[3]Item List (3)'!A$1:B$110000,2,FALSE)</f>
        <v>#N/A</v>
      </c>
      <c r="L2122" s="170"/>
      <c r="M2122" s="198" t="str">
        <f t="shared" si="837"/>
        <v>IR</v>
      </c>
      <c r="N2122" s="153"/>
      <c r="O2122" s="274" t="str">
        <f t="shared" si="843"/>
        <v/>
      </c>
      <c r="P2122" s="265"/>
      <c r="Q2122" s="265"/>
      <c r="R2122" s="276"/>
      <c r="S2122" s="276"/>
      <c r="T2122" s="153"/>
      <c r="U2122" s="209">
        <f t="shared" si="840"/>
        <v>0</v>
      </c>
      <c r="V2122" s="153"/>
      <c r="W2122" s="153"/>
      <c r="X2122" s="153"/>
      <c r="Y2122" s="153"/>
      <c r="Z2122" s="153"/>
      <c r="AA2122" s="153"/>
      <c r="AB2122" s="153"/>
      <c r="AC2122" s="153"/>
      <c r="AD2122" s="153"/>
      <c r="AE2122" s="153"/>
      <c r="AF2122" s="153"/>
      <c r="AG2122" s="153"/>
      <c r="AH2122" s="153"/>
      <c r="AI2122" s="153"/>
      <c r="AJ2122" s="153"/>
      <c r="AK2122" s="153"/>
      <c r="AL2122" s="153"/>
      <c r="AM2122" s="153"/>
      <c r="AN2122" s="153"/>
      <c r="AO2122" s="209"/>
      <c r="AP2122" s="153"/>
      <c r="AQ2122" s="153"/>
      <c r="AR2122" s="153"/>
      <c r="AS2122" s="153"/>
      <c r="AT2122" s="153"/>
      <c r="AU2122" s="153"/>
      <c r="AV2122" s="153"/>
      <c r="AW2122" s="153"/>
      <c r="AX2122" s="153"/>
      <c r="AY2122" s="153"/>
      <c r="AZ2122" s="153"/>
      <c r="BA2122" s="153"/>
      <c r="BB2122" s="153"/>
      <c r="BC2122" s="153"/>
      <c r="BD2122" s="153"/>
      <c r="BE2122" s="153"/>
      <c r="BF2122" s="153"/>
      <c r="BG2122" s="223">
        <f t="shared" si="841"/>
        <v>0</v>
      </c>
      <c r="BH2122" s="153">
        <f t="shared" si="839"/>
        <v>0</v>
      </c>
      <c r="BI2122" s="225">
        <f t="shared" si="828"/>
        <v>0</v>
      </c>
      <c r="BJ2122" s="225">
        <f t="shared" si="829"/>
        <v>0</v>
      </c>
      <c r="BK2122" s="226">
        <f t="shared" si="830"/>
        <v>0</v>
      </c>
      <c r="BL2122" s="226">
        <f t="shared" si="831"/>
        <v>0</v>
      </c>
      <c r="BM2122" s="226">
        <f t="shared" si="832"/>
        <v>0</v>
      </c>
      <c r="BN2122" s="237">
        <f t="shared" si="833"/>
        <v>0</v>
      </c>
      <c r="BO2122" s="237">
        <f t="shared" si="834"/>
        <v>0</v>
      </c>
      <c r="BP2122" s="237">
        <f t="shared" si="835"/>
        <v>0</v>
      </c>
      <c r="BQ2122" s="238">
        <f t="shared" si="836"/>
        <v>0</v>
      </c>
    </row>
    <row r="2123" spans="1:69">
      <c r="A2123" s="170">
        <v>2177</v>
      </c>
      <c r="B2123" s="273"/>
      <c r="C2123" s="153"/>
      <c r="D2123" s="130" t="str">
        <f t="shared" si="842"/>
        <v/>
      </c>
      <c r="E2123" s="172"/>
      <c r="F2123" s="172"/>
      <c r="G2123" s="173"/>
      <c r="H2123" s="272"/>
      <c r="I2123" s="272"/>
      <c r="J2123" s="105"/>
      <c r="K2123" s="197" t="e">
        <f>VLOOKUP(J2123,'[3]Item List (3)'!A$1:B$110000,2,FALSE)</f>
        <v>#N/A</v>
      </c>
      <c r="L2123" s="170"/>
      <c r="M2123" s="198" t="str">
        <f t="shared" si="837"/>
        <v>IR</v>
      </c>
      <c r="N2123" s="153"/>
      <c r="O2123" s="274" t="str">
        <f t="shared" si="843"/>
        <v/>
      </c>
      <c r="P2123" s="265"/>
      <c r="Q2123" s="265"/>
      <c r="R2123" s="276"/>
      <c r="S2123" s="276"/>
      <c r="T2123" s="153"/>
      <c r="U2123" s="209">
        <f t="shared" si="840"/>
        <v>0</v>
      </c>
      <c r="V2123" s="153"/>
      <c r="W2123" s="153"/>
      <c r="X2123" s="153"/>
      <c r="Y2123" s="153"/>
      <c r="Z2123" s="153"/>
      <c r="AA2123" s="153"/>
      <c r="AB2123" s="153"/>
      <c r="AC2123" s="153"/>
      <c r="AD2123" s="153"/>
      <c r="AE2123" s="153"/>
      <c r="AF2123" s="153"/>
      <c r="AG2123" s="153"/>
      <c r="AH2123" s="153"/>
      <c r="AI2123" s="153"/>
      <c r="AJ2123" s="153"/>
      <c r="AK2123" s="153"/>
      <c r="AL2123" s="153"/>
      <c r="AM2123" s="153"/>
      <c r="AN2123" s="153"/>
      <c r="AO2123" s="209"/>
      <c r="AP2123" s="153"/>
      <c r="AQ2123" s="153"/>
      <c r="AR2123" s="153"/>
      <c r="AS2123" s="153"/>
      <c r="AT2123" s="153"/>
      <c r="AU2123" s="153"/>
      <c r="AV2123" s="153"/>
      <c r="AW2123" s="153"/>
      <c r="AX2123" s="153"/>
      <c r="AY2123" s="153"/>
      <c r="AZ2123" s="153"/>
      <c r="BA2123" s="153"/>
      <c r="BB2123" s="153"/>
      <c r="BC2123" s="153"/>
      <c r="BD2123" s="153"/>
      <c r="BE2123" s="153"/>
      <c r="BF2123" s="153"/>
      <c r="BG2123" s="223">
        <f t="shared" si="841"/>
        <v>0</v>
      </c>
      <c r="BH2123" s="153">
        <f t="shared" si="839"/>
        <v>0</v>
      </c>
      <c r="BI2123" s="225">
        <f t="shared" si="828"/>
        <v>0</v>
      </c>
      <c r="BJ2123" s="225">
        <f t="shared" si="829"/>
        <v>0</v>
      </c>
      <c r="BK2123" s="226">
        <f t="shared" si="830"/>
        <v>0</v>
      </c>
      <c r="BL2123" s="226">
        <f t="shared" si="831"/>
        <v>0</v>
      </c>
      <c r="BM2123" s="226">
        <f t="shared" si="832"/>
        <v>0</v>
      </c>
      <c r="BN2123" s="237">
        <f t="shared" si="833"/>
        <v>0</v>
      </c>
      <c r="BO2123" s="237">
        <f t="shared" si="834"/>
        <v>0</v>
      </c>
      <c r="BP2123" s="237">
        <f t="shared" si="835"/>
        <v>0</v>
      </c>
      <c r="BQ2123" s="238">
        <f t="shared" si="836"/>
        <v>0</v>
      </c>
    </row>
    <row r="2124" spans="1:69">
      <c r="A2124" s="170">
        <v>2178</v>
      </c>
      <c r="B2124" s="273"/>
      <c r="C2124" s="153"/>
      <c r="D2124" s="130" t="str">
        <f t="shared" si="842"/>
        <v/>
      </c>
      <c r="E2124" s="172"/>
      <c r="F2124" s="172"/>
      <c r="G2124" s="173"/>
      <c r="H2124" s="272"/>
      <c r="I2124" s="272"/>
      <c r="J2124" s="105"/>
      <c r="K2124" s="197" t="e">
        <f>VLOOKUP(J2124,'[3]Item List (3)'!A$1:B$110000,2,FALSE)</f>
        <v>#N/A</v>
      </c>
      <c r="L2124" s="170"/>
      <c r="M2124" s="198" t="str">
        <f t="shared" si="837"/>
        <v>IR</v>
      </c>
      <c r="N2124" s="153"/>
      <c r="O2124" s="274" t="str">
        <f t="shared" si="843"/>
        <v/>
      </c>
      <c r="P2124" s="265"/>
      <c r="Q2124" s="265"/>
      <c r="R2124" s="276"/>
      <c r="S2124" s="276"/>
      <c r="T2124" s="153"/>
      <c r="U2124" s="209">
        <f t="shared" si="840"/>
        <v>0</v>
      </c>
      <c r="V2124" s="153"/>
      <c r="W2124" s="153"/>
      <c r="X2124" s="153"/>
      <c r="Y2124" s="153"/>
      <c r="Z2124" s="153"/>
      <c r="AA2124" s="153"/>
      <c r="AB2124" s="153"/>
      <c r="AC2124" s="153"/>
      <c r="AD2124" s="153"/>
      <c r="AE2124" s="153"/>
      <c r="AF2124" s="153"/>
      <c r="AG2124" s="153"/>
      <c r="AH2124" s="153"/>
      <c r="AI2124" s="153"/>
      <c r="AJ2124" s="153"/>
      <c r="AK2124" s="153"/>
      <c r="AL2124" s="153"/>
      <c r="AM2124" s="153"/>
      <c r="AN2124" s="153"/>
      <c r="AO2124" s="209"/>
      <c r="AP2124" s="153"/>
      <c r="AQ2124" s="153"/>
      <c r="AR2124" s="153"/>
      <c r="AS2124" s="153"/>
      <c r="AT2124" s="153"/>
      <c r="AU2124" s="153"/>
      <c r="AV2124" s="153"/>
      <c r="AW2124" s="153"/>
      <c r="AX2124" s="153"/>
      <c r="AY2124" s="153"/>
      <c r="AZ2124" s="153"/>
      <c r="BA2124" s="153"/>
      <c r="BB2124" s="153"/>
      <c r="BC2124" s="153"/>
      <c r="BD2124" s="153"/>
      <c r="BE2124" s="153"/>
      <c r="BF2124" s="153"/>
      <c r="BG2124" s="223">
        <f t="shared" si="841"/>
        <v>0</v>
      </c>
      <c r="BH2124" s="153">
        <f t="shared" si="839"/>
        <v>0</v>
      </c>
      <c r="BI2124" s="225">
        <f t="shared" si="828"/>
        <v>0</v>
      </c>
      <c r="BJ2124" s="225">
        <f t="shared" si="829"/>
        <v>0</v>
      </c>
      <c r="BK2124" s="226">
        <f t="shared" si="830"/>
        <v>0</v>
      </c>
      <c r="BL2124" s="226">
        <f t="shared" si="831"/>
        <v>0</v>
      </c>
      <c r="BM2124" s="226">
        <f t="shared" si="832"/>
        <v>0</v>
      </c>
      <c r="BN2124" s="237">
        <f t="shared" si="833"/>
        <v>0</v>
      </c>
      <c r="BO2124" s="237">
        <f t="shared" si="834"/>
        <v>0</v>
      </c>
      <c r="BP2124" s="237">
        <f t="shared" si="835"/>
        <v>0</v>
      </c>
      <c r="BQ2124" s="238">
        <f t="shared" si="836"/>
        <v>0</v>
      </c>
    </row>
    <row r="2125" spans="1:69">
      <c r="A2125" s="170">
        <v>2179</v>
      </c>
      <c r="B2125" s="273"/>
      <c r="C2125" s="153"/>
      <c r="D2125" s="130" t="str">
        <f t="shared" si="842"/>
        <v/>
      </c>
      <c r="E2125" s="172"/>
      <c r="F2125" s="172"/>
      <c r="G2125" s="173"/>
      <c r="H2125" s="272"/>
      <c r="I2125" s="272"/>
      <c r="J2125" s="105"/>
      <c r="K2125" s="197" t="e">
        <f>VLOOKUP(J2125,'[3]Item List (3)'!A$1:B$110000,2,FALSE)</f>
        <v>#N/A</v>
      </c>
      <c r="L2125" s="170"/>
      <c r="M2125" s="198" t="str">
        <f t="shared" si="837"/>
        <v>IR</v>
      </c>
      <c r="N2125" s="153"/>
      <c r="O2125" s="274" t="str">
        <f t="shared" si="843"/>
        <v/>
      </c>
      <c r="P2125" s="265"/>
      <c r="Q2125" s="265"/>
      <c r="R2125" s="276"/>
      <c r="S2125" s="276"/>
      <c r="T2125" s="153"/>
      <c r="U2125" s="209">
        <f t="shared" ref="U2125:U2156" si="844">Q2125+S2125+T2125</f>
        <v>0</v>
      </c>
      <c r="V2125" s="153"/>
      <c r="W2125" s="153"/>
      <c r="X2125" s="153"/>
      <c r="Y2125" s="153"/>
      <c r="Z2125" s="153"/>
      <c r="AA2125" s="153"/>
      <c r="AB2125" s="153"/>
      <c r="AC2125" s="153"/>
      <c r="AD2125" s="153"/>
      <c r="AE2125" s="153"/>
      <c r="AF2125" s="153"/>
      <c r="AG2125" s="153"/>
      <c r="AH2125" s="153"/>
      <c r="AI2125" s="153"/>
      <c r="AJ2125" s="153"/>
      <c r="AK2125" s="153"/>
      <c r="AL2125" s="153"/>
      <c r="AM2125" s="153"/>
      <c r="AN2125" s="153"/>
      <c r="AO2125" s="209"/>
      <c r="AP2125" s="153"/>
      <c r="AQ2125" s="153"/>
      <c r="AR2125" s="153"/>
      <c r="AS2125" s="153"/>
      <c r="AT2125" s="153"/>
      <c r="AU2125" s="153"/>
      <c r="AV2125" s="153"/>
      <c r="AW2125" s="153"/>
      <c r="AX2125" s="153"/>
      <c r="AY2125" s="153"/>
      <c r="AZ2125" s="153"/>
      <c r="BA2125" s="153"/>
      <c r="BB2125" s="153"/>
      <c r="BC2125" s="153"/>
      <c r="BD2125" s="153"/>
      <c r="BE2125" s="153"/>
      <c r="BF2125" s="153"/>
      <c r="BG2125" s="223">
        <f t="shared" si="841"/>
        <v>0</v>
      </c>
      <c r="BH2125" s="153">
        <f t="shared" si="839"/>
        <v>0</v>
      </c>
      <c r="BI2125" s="225">
        <f t="shared" si="828"/>
        <v>0</v>
      </c>
      <c r="BJ2125" s="225">
        <f t="shared" si="829"/>
        <v>0</v>
      </c>
      <c r="BK2125" s="226">
        <f t="shared" si="830"/>
        <v>0</v>
      </c>
      <c r="BL2125" s="226">
        <f t="shared" si="831"/>
        <v>0</v>
      </c>
      <c r="BM2125" s="226">
        <f t="shared" si="832"/>
        <v>0</v>
      </c>
      <c r="BN2125" s="237">
        <f t="shared" si="833"/>
        <v>0</v>
      </c>
      <c r="BO2125" s="237">
        <f t="shared" si="834"/>
        <v>0</v>
      </c>
      <c r="BP2125" s="237">
        <f t="shared" si="835"/>
        <v>0</v>
      </c>
      <c r="BQ2125" s="238">
        <f t="shared" si="836"/>
        <v>0</v>
      </c>
    </row>
    <row r="2126" spans="1:69">
      <c r="A2126" s="170">
        <v>2180</v>
      </c>
      <c r="B2126" s="273"/>
      <c r="C2126" s="153"/>
      <c r="D2126" s="130" t="str">
        <f t="shared" si="842"/>
        <v/>
      </c>
      <c r="E2126" s="172"/>
      <c r="F2126" s="172"/>
      <c r="G2126" s="173"/>
      <c r="H2126" s="272"/>
      <c r="I2126" s="272"/>
      <c r="J2126" s="105"/>
      <c r="K2126" s="197" t="e">
        <f>VLOOKUP(J2126,'[3]Item List (3)'!A$1:B$110000,2,FALSE)</f>
        <v>#N/A</v>
      </c>
      <c r="L2126" s="170"/>
      <c r="M2126" s="198" t="str">
        <f t="shared" si="837"/>
        <v>IR</v>
      </c>
      <c r="N2126" s="153"/>
      <c r="O2126" s="274" t="str">
        <f t="shared" si="843"/>
        <v/>
      </c>
      <c r="P2126" s="265"/>
      <c r="Q2126" s="265"/>
      <c r="R2126" s="276"/>
      <c r="S2126" s="276"/>
      <c r="T2126" s="153"/>
      <c r="U2126" s="209">
        <f t="shared" si="844"/>
        <v>0</v>
      </c>
      <c r="V2126" s="153"/>
      <c r="W2126" s="153"/>
      <c r="X2126" s="153"/>
      <c r="Y2126" s="153"/>
      <c r="Z2126" s="153"/>
      <c r="AA2126" s="153"/>
      <c r="AB2126" s="153"/>
      <c r="AC2126" s="153"/>
      <c r="AD2126" s="153"/>
      <c r="AE2126" s="153"/>
      <c r="AF2126" s="153"/>
      <c r="AG2126" s="153"/>
      <c r="AH2126" s="153"/>
      <c r="AI2126" s="153"/>
      <c r="AJ2126" s="153"/>
      <c r="AK2126" s="153"/>
      <c r="AL2126" s="153"/>
      <c r="AM2126" s="153"/>
      <c r="AN2126" s="153"/>
      <c r="AO2126" s="209"/>
      <c r="AP2126" s="153"/>
      <c r="AQ2126" s="153"/>
      <c r="AR2126" s="153"/>
      <c r="AS2126" s="153"/>
      <c r="AT2126" s="153"/>
      <c r="AU2126" s="153"/>
      <c r="AV2126" s="153"/>
      <c r="AW2126" s="153"/>
      <c r="AX2126" s="153"/>
      <c r="AY2126" s="153"/>
      <c r="AZ2126" s="153"/>
      <c r="BA2126" s="153"/>
      <c r="BB2126" s="153"/>
      <c r="BC2126" s="153"/>
      <c r="BD2126" s="153"/>
      <c r="BE2126" s="153"/>
      <c r="BF2126" s="153"/>
      <c r="BG2126" s="223">
        <f t="shared" si="841"/>
        <v>0</v>
      </c>
      <c r="BH2126" s="277">
        <f t="shared" si="839"/>
        <v>0</v>
      </c>
      <c r="BI2126" s="225">
        <f t="shared" si="828"/>
        <v>0</v>
      </c>
      <c r="BJ2126" s="225">
        <f t="shared" si="829"/>
        <v>0</v>
      </c>
      <c r="BK2126" s="226">
        <f t="shared" si="830"/>
        <v>0</v>
      </c>
      <c r="BL2126" s="226">
        <f t="shared" si="831"/>
        <v>0</v>
      </c>
      <c r="BM2126" s="226">
        <f t="shared" si="832"/>
        <v>0</v>
      </c>
      <c r="BN2126" s="237">
        <f t="shared" si="833"/>
        <v>0</v>
      </c>
      <c r="BO2126" s="237">
        <f t="shared" si="834"/>
        <v>0</v>
      </c>
      <c r="BP2126" s="237">
        <f t="shared" si="835"/>
        <v>0</v>
      </c>
      <c r="BQ2126" s="238">
        <f t="shared" si="836"/>
        <v>0</v>
      </c>
    </row>
    <row r="2127" spans="1:69">
      <c r="A2127" s="170">
        <v>2181</v>
      </c>
      <c r="B2127" s="273"/>
      <c r="C2127" s="153"/>
      <c r="D2127" s="130" t="str">
        <f t="shared" si="842"/>
        <v/>
      </c>
      <c r="E2127" s="172"/>
      <c r="F2127" s="172"/>
      <c r="G2127" s="173"/>
      <c r="H2127" s="272"/>
      <c r="I2127" s="272"/>
      <c r="J2127" s="105"/>
      <c r="K2127" s="197" t="e">
        <f>VLOOKUP(J2127,'[3]Item List (3)'!A$1:B$110000,2,FALSE)</f>
        <v>#N/A</v>
      </c>
      <c r="L2127" s="170"/>
      <c r="M2127" s="198" t="str">
        <f t="shared" si="837"/>
        <v>IR</v>
      </c>
      <c r="N2127" s="153"/>
      <c r="O2127" s="274" t="str">
        <f t="shared" si="843"/>
        <v/>
      </c>
      <c r="P2127" s="265"/>
      <c r="Q2127" s="265"/>
      <c r="R2127" s="276"/>
      <c r="S2127" s="276"/>
      <c r="T2127" s="153"/>
      <c r="U2127" s="209">
        <f t="shared" si="844"/>
        <v>0</v>
      </c>
      <c r="V2127" s="153"/>
      <c r="W2127" s="153"/>
      <c r="X2127" s="153"/>
      <c r="Y2127" s="153"/>
      <c r="Z2127" s="153"/>
      <c r="AA2127" s="153"/>
      <c r="AB2127" s="153"/>
      <c r="AC2127" s="153"/>
      <c r="AD2127" s="153"/>
      <c r="AE2127" s="153"/>
      <c r="AF2127" s="153"/>
      <c r="AG2127" s="153"/>
      <c r="AH2127" s="153"/>
      <c r="AI2127" s="153"/>
      <c r="AJ2127" s="153"/>
      <c r="AK2127" s="153"/>
      <c r="AL2127" s="153"/>
      <c r="AM2127" s="153"/>
      <c r="AN2127" s="153"/>
      <c r="AO2127" s="209"/>
      <c r="AP2127" s="153"/>
      <c r="AQ2127" s="153"/>
      <c r="AR2127" s="153"/>
      <c r="AS2127" s="153"/>
      <c r="AT2127" s="153"/>
      <c r="AU2127" s="153"/>
      <c r="AV2127" s="153"/>
      <c r="AW2127" s="153"/>
      <c r="AX2127" s="153"/>
      <c r="AY2127" s="153"/>
      <c r="AZ2127" s="153"/>
      <c r="BA2127" s="153"/>
      <c r="BB2127" s="153"/>
      <c r="BC2127" s="153"/>
      <c r="BD2127" s="153"/>
      <c r="BE2127" s="153"/>
      <c r="BF2127" s="153"/>
      <c r="BG2127" s="223">
        <f t="shared" si="841"/>
        <v>0</v>
      </c>
      <c r="BH2127" s="277">
        <f t="shared" si="839"/>
        <v>0</v>
      </c>
      <c r="BI2127" s="225">
        <f t="shared" si="828"/>
        <v>0</v>
      </c>
      <c r="BJ2127" s="225">
        <f t="shared" si="829"/>
        <v>0</v>
      </c>
      <c r="BK2127" s="226">
        <f t="shared" si="830"/>
        <v>0</v>
      </c>
      <c r="BL2127" s="226">
        <f t="shared" si="831"/>
        <v>0</v>
      </c>
      <c r="BM2127" s="226">
        <f t="shared" si="832"/>
        <v>0</v>
      </c>
      <c r="BN2127" s="237">
        <f t="shared" si="833"/>
        <v>0</v>
      </c>
      <c r="BO2127" s="237">
        <f t="shared" si="834"/>
        <v>0</v>
      </c>
      <c r="BP2127" s="237">
        <f t="shared" si="835"/>
        <v>0</v>
      </c>
      <c r="BQ2127" s="238">
        <f t="shared" si="836"/>
        <v>0</v>
      </c>
    </row>
    <row r="2128" spans="1:69">
      <c r="A2128" s="170">
        <v>2182</v>
      </c>
      <c r="B2128" s="273"/>
      <c r="C2128" s="153"/>
      <c r="D2128" s="130" t="str">
        <f t="shared" si="842"/>
        <v/>
      </c>
      <c r="E2128" s="172"/>
      <c r="F2128" s="172"/>
      <c r="G2128" s="173"/>
      <c r="H2128" s="272"/>
      <c r="I2128" s="272"/>
      <c r="J2128" s="105"/>
      <c r="K2128" s="197" t="e">
        <f>VLOOKUP(J2128,'[3]Item List (3)'!A$1:B$110000,2,FALSE)</f>
        <v>#N/A</v>
      </c>
      <c r="L2128" s="170"/>
      <c r="M2128" s="198" t="str">
        <f t="shared" si="837"/>
        <v>IR</v>
      </c>
      <c r="N2128" s="153"/>
      <c r="O2128" s="274" t="str">
        <f t="shared" si="843"/>
        <v/>
      </c>
      <c r="P2128" s="265"/>
      <c r="Q2128" s="265"/>
      <c r="R2128" s="276"/>
      <c r="S2128" s="276"/>
      <c r="T2128" s="153"/>
      <c r="U2128" s="209">
        <f t="shared" si="844"/>
        <v>0</v>
      </c>
      <c r="V2128" s="153"/>
      <c r="W2128" s="153"/>
      <c r="X2128" s="153"/>
      <c r="Y2128" s="153"/>
      <c r="Z2128" s="153"/>
      <c r="AA2128" s="153"/>
      <c r="AB2128" s="153"/>
      <c r="AC2128" s="153"/>
      <c r="AD2128" s="153"/>
      <c r="AE2128" s="153"/>
      <c r="AF2128" s="153"/>
      <c r="AG2128" s="153"/>
      <c r="AH2128" s="153"/>
      <c r="AI2128" s="153"/>
      <c r="AJ2128" s="153"/>
      <c r="AK2128" s="153"/>
      <c r="AL2128" s="153"/>
      <c r="AM2128" s="153"/>
      <c r="AN2128" s="153"/>
      <c r="AO2128" s="209"/>
      <c r="AP2128" s="153"/>
      <c r="AQ2128" s="153"/>
      <c r="AR2128" s="153"/>
      <c r="AS2128" s="153"/>
      <c r="AT2128" s="153"/>
      <c r="AU2128" s="153"/>
      <c r="AV2128" s="153"/>
      <c r="AW2128" s="153"/>
      <c r="AX2128" s="153"/>
      <c r="AY2128" s="153"/>
      <c r="AZ2128" s="153"/>
      <c r="BA2128" s="153"/>
      <c r="BB2128" s="153"/>
      <c r="BC2128" s="153"/>
      <c r="BD2128" s="153"/>
      <c r="BE2128" s="153"/>
      <c r="BF2128" s="153"/>
      <c r="BG2128" s="223">
        <f t="shared" si="841"/>
        <v>0</v>
      </c>
      <c r="BH2128" s="153">
        <f t="shared" si="839"/>
        <v>0</v>
      </c>
      <c r="BI2128" s="225">
        <f t="shared" si="828"/>
        <v>0</v>
      </c>
      <c r="BJ2128" s="225">
        <f t="shared" si="829"/>
        <v>0</v>
      </c>
      <c r="BK2128" s="226">
        <f t="shared" si="830"/>
        <v>0</v>
      </c>
      <c r="BL2128" s="226">
        <f t="shared" si="831"/>
        <v>0</v>
      </c>
      <c r="BM2128" s="226">
        <f t="shared" si="832"/>
        <v>0</v>
      </c>
      <c r="BN2128" s="237">
        <f t="shared" si="833"/>
        <v>0</v>
      </c>
      <c r="BO2128" s="237">
        <f t="shared" si="834"/>
        <v>0</v>
      </c>
      <c r="BP2128" s="237">
        <f t="shared" si="835"/>
        <v>0</v>
      </c>
      <c r="BQ2128" s="238">
        <f t="shared" si="836"/>
        <v>0</v>
      </c>
    </row>
    <row r="2129" spans="1:69">
      <c r="A2129" s="170">
        <v>2183</v>
      </c>
      <c r="B2129" s="273"/>
      <c r="C2129" s="153"/>
      <c r="D2129" s="130" t="str">
        <f t="shared" si="842"/>
        <v/>
      </c>
      <c r="E2129" s="172"/>
      <c r="F2129" s="172"/>
      <c r="G2129" s="173"/>
      <c r="H2129" s="272"/>
      <c r="I2129" s="272"/>
      <c r="J2129" s="105"/>
      <c r="K2129" s="197" t="e">
        <f>VLOOKUP(J2129,'[3]Item List (3)'!A$1:B$110000,2,FALSE)</f>
        <v>#N/A</v>
      </c>
      <c r="L2129" s="170"/>
      <c r="M2129" s="198" t="str">
        <f t="shared" si="837"/>
        <v>IR</v>
      </c>
      <c r="N2129" s="153"/>
      <c r="O2129" s="274" t="str">
        <f t="shared" si="843"/>
        <v/>
      </c>
      <c r="P2129" s="265"/>
      <c r="Q2129" s="265"/>
      <c r="R2129" s="276"/>
      <c r="S2129" s="276"/>
      <c r="T2129" s="153"/>
      <c r="U2129" s="209">
        <f t="shared" si="844"/>
        <v>0</v>
      </c>
      <c r="V2129" s="153"/>
      <c r="W2129" s="153"/>
      <c r="X2129" s="153"/>
      <c r="Y2129" s="153"/>
      <c r="Z2129" s="153"/>
      <c r="AA2129" s="153"/>
      <c r="AB2129" s="153"/>
      <c r="AC2129" s="153"/>
      <c r="AD2129" s="153"/>
      <c r="AE2129" s="153"/>
      <c r="AF2129" s="153"/>
      <c r="AG2129" s="153"/>
      <c r="AH2129" s="153"/>
      <c r="AI2129" s="153"/>
      <c r="AJ2129" s="153"/>
      <c r="AK2129" s="153"/>
      <c r="AL2129" s="153"/>
      <c r="AM2129" s="153"/>
      <c r="AN2129" s="153"/>
      <c r="AO2129" s="209"/>
      <c r="AP2129" s="153"/>
      <c r="AQ2129" s="153"/>
      <c r="AR2129" s="153"/>
      <c r="AS2129" s="153"/>
      <c r="AT2129" s="153"/>
      <c r="AU2129" s="153"/>
      <c r="AV2129" s="153"/>
      <c r="AW2129" s="153"/>
      <c r="AX2129" s="153"/>
      <c r="AY2129" s="153"/>
      <c r="AZ2129" s="153"/>
      <c r="BA2129" s="153"/>
      <c r="BB2129" s="153"/>
      <c r="BC2129" s="153"/>
      <c r="BD2129" s="153"/>
      <c r="BE2129" s="153"/>
      <c r="BF2129" s="153"/>
      <c r="BG2129" s="223">
        <f t="shared" si="841"/>
        <v>0</v>
      </c>
      <c r="BH2129" s="277">
        <f t="shared" si="839"/>
        <v>0</v>
      </c>
      <c r="BI2129" s="225">
        <f t="shared" si="828"/>
        <v>0</v>
      </c>
      <c r="BJ2129" s="225">
        <f t="shared" si="829"/>
        <v>0</v>
      </c>
      <c r="BK2129" s="226">
        <f t="shared" si="830"/>
        <v>0</v>
      </c>
      <c r="BL2129" s="226">
        <f t="shared" si="831"/>
        <v>0</v>
      </c>
      <c r="BM2129" s="226">
        <f t="shared" si="832"/>
        <v>0</v>
      </c>
      <c r="BN2129" s="237">
        <f t="shared" si="833"/>
        <v>0</v>
      </c>
      <c r="BO2129" s="237">
        <f t="shared" si="834"/>
        <v>0</v>
      </c>
      <c r="BP2129" s="237">
        <f t="shared" si="835"/>
        <v>0</v>
      </c>
      <c r="BQ2129" s="238">
        <f t="shared" si="836"/>
        <v>0</v>
      </c>
    </row>
    <row r="2130" spans="1:69">
      <c r="A2130" s="170">
        <v>2184</v>
      </c>
      <c r="B2130" s="273"/>
      <c r="C2130" s="153"/>
      <c r="D2130" s="130" t="str">
        <f t="shared" si="842"/>
        <v/>
      </c>
      <c r="E2130" s="172"/>
      <c r="F2130" s="172"/>
      <c r="G2130" s="173"/>
      <c r="H2130" s="272"/>
      <c r="I2130" s="272"/>
      <c r="J2130" s="105"/>
      <c r="K2130" s="197" t="e">
        <f>VLOOKUP(J2130,'[3]Item List (3)'!A$1:B$110000,2,FALSE)</f>
        <v>#N/A</v>
      </c>
      <c r="L2130" s="170"/>
      <c r="M2130" s="198" t="str">
        <f t="shared" si="837"/>
        <v>IR</v>
      </c>
      <c r="N2130" s="153"/>
      <c r="O2130" s="274" t="str">
        <f t="shared" si="843"/>
        <v/>
      </c>
      <c r="P2130" s="265"/>
      <c r="Q2130" s="265"/>
      <c r="R2130" s="276"/>
      <c r="S2130" s="276"/>
      <c r="T2130" s="153"/>
      <c r="U2130" s="209">
        <f t="shared" si="844"/>
        <v>0</v>
      </c>
      <c r="V2130" s="153"/>
      <c r="W2130" s="153"/>
      <c r="X2130" s="153"/>
      <c r="Y2130" s="153"/>
      <c r="Z2130" s="153"/>
      <c r="AA2130" s="153"/>
      <c r="AB2130" s="153"/>
      <c r="AC2130" s="153"/>
      <c r="AD2130" s="153"/>
      <c r="AE2130" s="153"/>
      <c r="AF2130" s="153"/>
      <c r="AG2130" s="153"/>
      <c r="AH2130" s="153"/>
      <c r="AI2130" s="153"/>
      <c r="AJ2130" s="153"/>
      <c r="AK2130" s="153"/>
      <c r="AL2130" s="153"/>
      <c r="AM2130" s="153"/>
      <c r="AN2130" s="153"/>
      <c r="AO2130" s="209"/>
      <c r="AP2130" s="153"/>
      <c r="AQ2130" s="153"/>
      <c r="AR2130" s="153"/>
      <c r="AS2130" s="153"/>
      <c r="AT2130" s="153"/>
      <c r="AU2130" s="153"/>
      <c r="AV2130" s="153"/>
      <c r="AW2130" s="153"/>
      <c r="AX2130" s="153"/>
      <c r="AY2130" s="153"/>
      <c r="AZ2130" s="153"/>
      <c r="BA2130" s="153"/>
      <c r="BB2130" s="153"/>
      <c r="BC2130" s="153"/>
      <c r="BD2130" s="153"/>
      <c r="BE2130" s="153"/>
      <c r="BF2130" s="153"/>
      <c r="BG2130" s="223">
        <f t="shared" si="841"/>
        <v>0</v>
      </c>
      <c r="BH2130" s="277">
        <f t="shared" si="839"/>
        <v>0</v>
      </c>
      <c r="BI2130" s="225">
        <f t="shared" si="828"/>
        <v>0</v>
      </c>
      <c r="BJ2130" s="225">
        <f t="shared" si="829"/>
        <v>0</v>
      </c>
      <c r="BK2130" s="226">
        <f t="shared" si="830"/>
        <v>0</v>
      </c>
      <c r="BL2130" s="226">
        <f t="shared" si="831"/>
        <v>0</v>
      </c>
      <c r="BM2130" s="226">
        <f t="shared" si="832"/>
        <v>0</v>
      </c>
      <c r="BN2130" s="237">
        <f t="shared" si="833"/>
        <v>0</v>
      </c>
      <c r="BO2130" s="237">
        <f t="shared" si="834"/>
        <v>0</v>
      </c>
      <c r="BP2130" s="237">
        <f t="shared" si="835"/>
        <v>0</v>
      </c>
      <c r="BQ2130" s="238">
        <f t="shared" si="836"/>
        <v>0</v>
      </c>
    </row>
    <row r="2131" spans="1:69">
      <c r="A2131" s="170">
        <v>2185</v>
      </c>
      <c r="B2131" s="273"/>
      <c r="C2131" s="153"/>
      <c r="D2131" s="130" t="str">
        <f t="shared" si="842"/>
        <v/>
      </c>
      <c r="E2131" s="172"/>
      <c r="F2131" s="172"/>
      <c r="G2131" s="173"/>
      <c r="H2131" s="272"/>
      <c r="I2131" s="272"/>
      <c r="J2131" s="105"/>
      <c r="K2131" s="197" t="e">
        <f>VLOOKUP(J2131,'[3]Item List (3)'!A$1:B$110000,2,FALSE)</f>
        <v>#N/A</v>
      </c>
      <c r="L2131" s="170"/>
      <c r="M2131" s="198" t="str">
        <f t="shared" si="837"/>
        <v>IR</v>
      </c>
      <c r="N2131" s="153"/>
      <c r="O2131" s="274" t="str">
        <f t="shared" si="843"/>
        <v/>
      </c>
      <c r="P2131" s="265"/>
      <c r="Q2131" s="265"/>
      <c r="R2131" s="276"/>
      <c r="S2131" s="276"/>
      <c r="T2131" s="153"/>
      <c r="U2131" s="209">
        <f t="shared" si="844"/>
        <v>0</v>
      </c>
      <c r="V2131" s="153"/>
      <c r="W2131" s="153"/>
      <c r="X2131" s="153"/>
      <c r="Y2131" s="153"/>
      <c r="Z2131" s="153"/>
      <c r="AA2131" s="153"/>
      <c r="AB2131" s="153"/>
      <c r="AC2131" s="153"/>
      <c r="AD2131" s="153"/>
      <c r="AE2131" s="153"/>
      <c r="AF2131" s="153"/>
      <c r="AG2131" s="153"/>
      <c r="AH2131" s="153"/>
      <c r="AI2131" s="153"/>
      <c r="AJ2131" s="153"/>
      <c r="AK2131" s="153"/>
      <c r="AL2131" s="153"/>
      <c r="AM2131" s="153"/>
      <c r="AN2131" s="153"/>
      <c r="AO2131" s="209"/>
      <c r="AP2131" s="153"/>
      <c r="AQ2131" s="153"/>
      <c r="AR2131" s="153"/>
      <c r="AS2131" s="153"/>
      <c r="AT2131" s="153"/>
      <c r="AU2131" s="153"/>
      <c r="AV2131" s="153"/>
      <c r="AW2131" s="153"/>
      <c r="AX2131" s="153"/>
      <c r="AY2131" s="153"/>
      <c r="AZ2131" s="153"/>
      <c r="BA2131" s="153"/>
      <c r="BB2131" s="153"/>
      <c r="BC2131" s="153"/>
      <c r="BD2131" s="153"/>
      <c r="BE2131" s="153"/>
      <c r="BF2131" s="153"/>
      <c r="BG2131" s="223">
        <f t="shared" si="841"/>
        <v>0</v>
      </c>
      <c r="BH2131" s="153">
        <f t="shared" si="839"/>
        <v>0</v>
      </c>
      <c r="BI2131" s="225">
        <f t="shared" si="828"/>
        <v>0</v>
      </c>
      <c r="BJ2131" s="225">
        <f t="shared" si="829"/>
        <v>0</v>
      </c>
      <c r="BK2131" s="226">
        <f t="shared" si="830"/>
        <v>0</v>
      </c>
      <c r="BL2131" s="226">
        <f t="shared" si="831"/>
        <v>0</v>
      </c>
      <c r="BM2131" s="226">
        <f t="shared" si="832"/>
        <v>0</v>
      </c>
      <c r="BN2131" s="237">
        <f t="shared" si="833"/>
        <v>0</v>
      </c>
      <c r="BO2131" s="237">
        <f t="shared" si="834"/>
        <v>0</v>
      </c>
      <c r="BP2131" s="237">
        <f t="shared" si="835"/>
        <v>0</v>
      </c>
      <c r="BQ2131" s="238">
        <f t="shared" si="836"/>
        <v>0</v>
      </c>
    </row>
    <row r="2132" spans="1:69">
      <c r="A2132" s="170">
        <v>2186</v>
      </c>
      <c r="B2132" s="273"/>
      <c r="C2132" s="153"/>
      <c r="D2132" s="130" t="str">
        <f t="shared" si="842"/>
        <v/>
      </c>
      <c r="E2132" s="172"/>
      <c r="F2132" s="172"/>
      <c r="G2132" s="173"/>
      <c r="H2132" s="272"/>
      <c r="I2132" s="272"/>
      <c r="J2132" s="105"/>
      <c r="K2132" s="197" t="e">
        <f>VLOOKUP(J2132,'[3]Item List (3)'!A$1:B$110000,2,FALSE)</f>
        <v>#N/A</v>
      </c>
      <c r="L2132" s="170"/>
      <c r="M2132" s="198" t="str">
        <f t="shared" si="837"/>
        <v>IR</v>
      </c>
      <c r="N2132" s="153"/>
      <c r="O2132" s="274" t="str">
        <f t="shared" si="843"/>
        <v/>
      </c>
      <c r="P2132" s="265"/>
      <c r="Q2132" s="265"/>
      <c r="R2132" s="276"/>
      <c r="S2132" s="276"/>
      <c r="T2132" s="153"/>
      <c r="U2132" s="209">
        <f t="shared" si="844"/>
        <v>0</v>
      </c>
      <c r="V2132" s="153"/>
      <c r="W2132" s="153"/>
      <c r="X2132" s="153"/>
      <c r="Y2132" s="153"/>
      <c r="Z2132" s="153"/>
      <c r="AA2132" s="153"/>
      <c r="AB2132" s="153"/>
      <c r="AC2132" s="153"/>
      <c r="AD2132" s="153"/>
      <c r="AE2132" s="153"/>
      <c r="AF2132" s="153"/>
      <c r="AG2132" s="153"/>
      <c r="AH2132" s="153"/>
      <c r="AI2132" s="153"/>
      <c r="AJ2132" s="153"/>
      <c r="AK2132" s="153"/>
      <c r="AL2132" s="153"/>
      <c r="AM2132" s="153"/>
      <c r="AN2132" s="153"/>
      <c r="AO2132" s="209"/>
      <c r="AP2132" s="153"/>
      <c r="AQ2132" s="153"/>
      <c r="AR2132" s="153"/>
      <c r="AS2132" s="153"/>
      <c r="AT2132" s="153"/>
      <c r="AU2132" s="153"/>
      <c r="AV2132" s="153"/>
      <c r="AW2132" s="153"/>
      <c r="AX2132" s="153"/>
      <c r="AY2132" s="153"/>
      <c r="AZ2132" s="153"/>
      <c r="BA2132" s="153"/>
      <c r="BB2132" s="153"/>
      <c r="BC2132" s="153"/>
      <c r="BD2132" s="153"/>
      <c r="BE2132" s="153"/>
      <c r="BF2132" s="153"/>
      <c r="BG2132" s="223">
        <f t="shared" si="841"/>
        <v>0</v>
      </c>
      <c r="BH2132" s="153">
        <f t="shared" si="839"/>
        <v>0</v>
      </c>
      <c r="BI2132" s="225">
        <f t="shared" si="828"/>
        <v>0</v>
      </c>
      <c r="BJ2132" s="225">
        <f t="shared" si="829"/>
        <v>0</v>
      </c>
      <c r="BK2132" s="226">
        <f t="shared" si="830"/>
        <v>0</v>
      </c>
      <c r="BL2132" s="226">
        <f t="shared" si="831"/>
        <v>0</v>
      </c>
      <c r="BM2132" s="226">
        <f t="shared" si="832"/>
        <v>0</v>
      </c>
      <c r="BN2132" s="237">
        <f t="shared" si="833"/>
        <v>0</v>
      </c>
      <c r="BO2132" s="237">
        <f t="shared" si="834"/>
        <v>0</v>
      </c>
      <c r="BP2132" s="237">
        <f t="shared" si="835"/>
        <v>0</v>
      </c>
      <c r="BQ2132" s="238">
        <f t="shared" si="836"/>
        <v>0</v>
      </c>
    </row>
    <row r="2133" spans="1:69">
      <c r="A2133" s="170">
        <v>2187</v>
      </c>
      <c r="B2133" s="273"/>
      <c r="C2133" s="153"/>
      <c r="D2133" s="130" t="str">
        <f t="shared" si="842"/>
        <v/>
      </c>
      <c r="E2133" s="172"/>
      <c r="F2133" s="172"/>
      <c r="G2133" s="173"/>
      <c r="H2133" s="272"/>
      <c r="I2133" s="272"/>
      <c r="J2133" s="105"/>
      <c r="K2133" s="197" t="e">
        <f>VLOOKUP(J2133,'[3]Item List (3)'!A$1:B$110000,2,FALSE)</f>
        <v>#N/A</v>
      </c>
      <c r="L2133" s="170"/>
      <c r="M2133" s="198" t="str">
        <f t="shared" si="837"/>
        <v>IR</v>
      </c>
      <c r="N2133" s="153"/>
      <c r="O2133" s="274" t="str">
        <f t="shared" si="843"/>
        <v/>
      </c>
      <c r="P2133" s="265"/>
      <c r="Q2133" s="265"/>
      <c r="R2133" s="276"/>
      <c r="S2133" s="276"/>
      <c r="T2133" s="153"/>
      <c r="U2133" s="209">
        <f t="shared" si="844"/>
        <v>0</v>
      </c>
      <c r="V2133" s="153"/>
      <c r="W2133" s="153"/>
      <c r="X2133" s="153"/>
      <c r="Y2133" s="153"/>
      <c r="Z2133" s="153"/>
      <c r="AA2133" s="153"/>
      <c r="AB2133" s="153"/>
      <c r="AC2133" s="153"/>
      <c r="AD2133" s="153"/>
      <c r="AE2133" s="153"/>
      <c r="AF2133" s="153"/>
      <c r="AG2133" s="153"/>
      <c r="AH2133" s="153"/>
      <c r="AI2133" s="153"/>
      <c r="AJ2133" s="153"/>
      <c r="AK2133" s="153"/>
      <c r="AL2133" s="153"/>
      <c r="AM2133" s="153"/>
      <c r="AN2133" s="153"/>
      <c r="AO2133" s="209"/>
      <c r="AP2133" s="153"/>
      <c r="AQ2133" s="153"/>
      <c r="AR2133" s="153"/>
      <c r="AS2133" s="153"/>
      <c r="AT2133" s="153"/>
      <c r="AU2133" s="153"/>
      <c r="AV2133" s="153"/>
      <c r="AW2133" s="153"/>
      <c r="AX2133" s="153"/>
      <c r="AY2133" s="153"/>
      <c r="AZ2133" s="153"/>
      <c r="BA2133" s="153"/>
      <c r="BB2133" s="153"/>
      <c r="BC2133" s="153"/>
      <c r="BD2133" s="153"/>
      <c r="BE2133" s="153"/>
      <c r="BF2133" s="153"/>
      <c r="BG2133" s="223">
        <f t="shared" si="841"/>
        <v>0</v>
      </c>
      <c r="BH2133" s="153">
        <f t="shared" si="839"/>
        <v>0</v>
      </c>
      <c r="BI2133" s="225">
        <f t="shared" si="828"/>
        <v>0</v>
      </c>
      <c r="BJ2133" s="225">
        <f t="shared" si="829"/>
        <v>0</v>
      </c>
      <c r="BK2133" s="226">
        <f t="shared" si="830"/>
        <v>0</v>
      </c>
      <c r="BL2133" s="226">
        <f t="shared" si="831"/>
        <v>0</v>
      </c>
      <c r="BM2133" s="226">
        <f t="shared" si="832"/>
        <v>0</v>
      </c>
      <c r="BN2133" s="237">
        <f t="shared" si="833"/>
        <v>0</v>
      </c>
      <c r="BO2133" s="237">
        <f t="shared" si="834"/>
        <v>0</v>
      </c>
      <c r="BP2133" s="237">
        <f t="shared" si="835"/>
        <v>0</v>
      </c>
      <c r="BQ2133" s="238">
        <f t="shared" si="836"/>
        <v>0</v>
      </c>
    </row>
    <row r="2134" spans="1:69">
      <c r="A2134" s="170">
        <v>2188</v>
      </c>
      <c r="B2134" s="273"/>
      <c r="C2134" s="153"/>
      <c r="D2134" s="130" t="str">
        <f t="shared" si="842"/>
        <v/>
      </c>
      <c r="E2134" s="172"/>
      <c r="F2134" s="172"/>
      <c r="G2134" s="173"/>
      <c r="H2134" s="272"/>
      <c r="I2134" s="272"/>
      <c r="J2134" s="105"/>
      <c r="K2134" s="197" t="e">
        <f>VLOOKUP(J2134,'[3]Item List (3)'!A$1:B$110000,2,FALSE)</f>
        <v>#N/A</v>
      </c>
      <c r="L2134" s="170"/>
      <c r="M2134" s="198" t="str">
        <f t="shared" si="837"/>
        <v>IR</v>
      </c>
      <c r="N2134" s="153"/>
      <c r="O2134" s="274" t="str">
        <f t="shared" si="843"/>
        <v/>
      </c>
      <c r="P2134" s="265"/>
      <c r="Q2134" s="265"/>
      <c r="R2134" s="276"/>
      <c r="S2134" s="276"/>
      <c r="T2134" s="153"/>
      <c r="U2134" s="209">
        <f t="shared" si="844"/>
        <v>0</v>
      </c>
      <c r="V2134" s="153"/>
      <c r="W2134" s="153"/>
      <c r="X2134" s="153"/>
      <c r="Y2134" s="153"/>
      <c r="Z2134" s="153"/>
      <c r="AA2134" s="153"/>
      <c r="AB2134" s="153"/>
      <c r="AC2134" s="153"/>
      <c r="AD2134" s="153"/>
      <c r="AE2134" s="153"/>
      <c r="AF2134" s="153"/>
      <c r="AG2134" s="153"/>
      <c r="AH2134" s="153"/>
      <c r="AI2134" s="153"/>
      <c r="AJ2134" s="153"/>
      <c r="AK2134" s="153"/>
      <c r="AL2134" s="153"/>
      <c r="AM2134" s="153"/>
      <c r="AN2134" s="153"/>
      <c r="AO2134" s="209"/>
      <c r="AP2134" s="153"/>
      <c r="AQ2134" s="153"/>
      <c r="AR2134" s="153"/>
      <c r="AS2134" s="153"/>
      <c r="AT2134" s="153"/>
      <c r="AU2134" s="153"/>
      <c r="AV2134" s="153"/>
      <c r="AW2134" s="153"/>
      <c r="AX2134" s="153"/>
      <c r="AY2134" s="153"/>
      <c r="AZ2134" s="153"/>
      <c r="BA2134" s="153"/>
      <c r="BB2134" s="153"/>
      <c r="BC2134" s="153"/>
      <c r="BD2134" s="153"/>
      <c r="BE2134" s="153"/>
      <c r="BF2134" s="153"/>
      <c r="BG2134" s="223">
        <f t="shared" si="841"/>
        <v>0</v>
      </c>
      <c r="BH2134" s="277">
        <f t="shared" si="839"/>
        <v>0</v>
      </c>
      <c r="BI2134" s="225">
        <f t="shared" si="828"/>
        <v>0</v>
      </c>
      <c r="BJ2134" s="225">
        <f t="shared" si="829"/>
        <v>0</v>
      </c>
      <c r="BK2134" s="226">
        <f t="shared" si="830"/>
        <v>0</v>
      </c>
      <c r="BL2134" s="226">
        <f t="shared" si="831"/>
        <v>0</v>
      </c>
      <c r="BM2134" s="226">
        <f t="shared" si="832"/>
        <v>0</v>
      </c>
      <c r="BN2134" s="237">
        <f t="shared" si="833"/>
        <v>0</v>
      </c>
      <c r="BO2134" s="237">
        <f t="shared" si="834"/>
        <v>0</v>
      </c>
      <c r="BP2134" s="237">
        <f t="shared" si="835"/>
        <v>0</v>
      </c>
      <c r="BQ2134" s="238">
        <f t="shared" si="836"/>
        <v>0</v>
      </c>
    </row>
    <row r="2135" spans="1:69">
      <c r="A2135" s="170">
        <v>2189</v>
      </c>
      <c r="B2135" s="273"/>
      <c r="C2135" s="153"/>
      <c r="D2135" s="130" t="str">
        <f t="shared" si="842"/>
        <v/>
      </c>
      <c r="E2135" s="172"/>
      <c r="F2135" s="172"/>
      <c r="G2135" s="173"/>
      <c r="H2135" s="272"/>
      <c r="I2135" s="272"/>
      <c r="J2135" s="105"/>
      <c r="K2135" s="197" t="e">
        <f>VLOOKUP(J2135,'[3]Item List (3)'!A$1:B$110000,2,FALSE)</f>
        <v>#N/A</v>
      </c>
      <c r="L2135" s="170"/>
      <c r="M2135" s="198" t="str">
        <f t="shared" si="837"/>
        <v>IR</v>
      </c>
      <c r="N2135" s="153"/>
      <c r="O2135" s="274" t="str">
        <f t="shared" si="843"/>
        <v/>
      </c>
      <c r="P2135" s="265"/>
      <c r="Q2135" s="265"/>
      <c r="R2135" s="276"/>
      <c r="S2135" s="276"/>
      <c r="T2135" s="153"/>
      <c r="U2135" s="209">
        <f t="shared" si="844"/>
        <v>0</v>
      </c>
      <c r="V2135" s="153"/>
      <c r="W2135" s="153"/>
      <c r="X2135" s="153"/>
      <c r="Y2135" s="153"/>
      <c r="Z2135" s="153"/>
      <c r="AA2135" s="153"/>
      <c r="AB2135" s="153"/>
      <c r="AC2135" s="153"/>
      <c r="AD2135" s="153"/>
      <c r="AE2135" s="153"/>
      <c r="AF2135" s="153"/>
      <c r="AG2135" s="153"/>
      <c r="AH2135" s="153"/>
      <c r="AI2135" s="153"/>
      <c r="AJ2135" s="153"/>
      <c r="AK2135" s="153"/>
      <c r="AL2135" s="153"/>
      <c r="AM2135" s="153"/>
      <c r="AN2135" s="153"/>
      <c r="AO2135" s="209"/>
      <c r="AP2135" s="153"/>
      <c r="AQ2135" s="153"/>
      <c r="AR2135" s="153"/>
      <c r="AS2135" s="153"/>
      <c r="AT2135" s="153"/>
      <c r="AU2135" s="153"/>
      <c r="AV2135" s="153"/>
      <c r="AW2135" s="153"/>
      <c r="AX2135" s="153"/>
      <c r="AY2135" s="153"/>
      <c r="AZ2135" s="153"/>
      <c r="BA2135" s="153"/>
      <c r="BB2135" s="153"/>
      <c r="BC2135" s="153"/>
      <c r="BD2135" s="153"/>
      <c r="BE2135" s="153"/>
      <c r="BF2135" s="153"/>
      <c r="BG2135" s="223">
        <f t="shared" si="841"/>
        <v>0</v>
      </c>
      <c r="BH2135" s="277">
        <f t="shared" si="839"/>
        <v>0</v>
      </c>
      <c r="BI2135" s="225">
        <f t="shared" ref="BI2135:BI2198" si="845">IFERROR(BH2135-SUM(W2135:BF2135)/60,0)</f>
        <v>0</v>
      </c>
      <c r="BJ2135" s="225">
        <f t="shared" ref="BJ2135:BJ2198" si="846">IFERROR(BI2135/BH2135*100,0)</f>
        <v>0</v>
      </c>
      <c r="BK2135" s="226">
        <f t="shared" ref="BK2135:BK2198" si="847">IFERROR(((U2135*N2135)/(BI2135*3600)*100),0)</f>
        <v>0</v>
      </c>
      <c r="BL2135" s="226">
        <f t="shared" ref="BL2135:BL2198" si="848">IFERROR(((U2135-(R2135+S2135+T2135))/U2135*100),0)</f>
        <v>0</v>
      </c>
      <c r="BM2135" s="226">
        <f t="shared" ref="BM2135:BM2198" si="849">IFERROR((((BJ2135*BK2135*BL2135)/1000000)*100),0)</f>
        <v>0</v>
      </c>
      <c r="BN2135" s="237">
        <f t="shared" ref="BN2135:BN2198" si="850">(W2135+AP2135+BE2135+BF2135)/60</f>
        <v>0</v>
      </c>
      <c r="BO2135" s="237">
        <f t="shared" ref="BO2135:BO2198" si="851">IFERROR(((BH2135-BN2135)*3600)/N2135,0)</f>
        <v>0</v>
      </c>
      <c r="BP2135" s="237">
        <f t="shared" ref="BP2135:BP2198" si="852">IFERROR(SUM(W2135:BF2135)/60-BN2135,0)</f>
        <v>0</v>
      </c>
      <c r="BQ2135" s="238">
        <f t="shared" ref="BQ2135:BQ2198" si="853">IFERROR(BP2135*3600/N2135,0)</f>
        <v>0</v>
      </c>
    </row>
    <row r="2136" spans="1:69">
      <c r="A2136" s="170">
        <v>2190</v>
      </c>
      <c r="B2136" s="273"/>
      <c r="C2136" s="153"/>
      <c r="D2136" s="130" t="str">
        <f t="shared" si="842"/>
        <v/>
      </c>
      <c r="E2136" s="172"/>
      <c r="F2136" s="172"/>
      <c r="G2136" s="173"/>
      <c r="H2136" s="272"/>
      <c r="I2136" s="272"/>
      <c r="J2136" s="105"/>
      <c r="K2136" s="197" t="e">
        <f>VLOOKUP(J2136,'[3]Item List (3)'!A$1:B$110000,2,FALSE)</f>
        <v>#N/A</v>
      </c>
      <c r="L2136" s="170"/>
      <c r="M2136" s="198" t="str">
        <f t="shared" si="837"/>
        <v>IR</v>
      </c>
      <c r="N2136" s="153"/>
      <c r="O2136" s="274" t="str">
        <f t="shared" si="843"/>
        <v/>
      </c>
      <c r="P2136" s="265"/>
      <c r="Q2136" s="265"/>
      <c r="R2136" s="276"/>
      <c r="S2136" s="276"/>
      <c r="T2136" s="153"/>
      <c r="U2136" s="209">
        <f t="shared" si="844"/>
        <v>0</v>
      </c>
      <c r="V2136" s="153"/>
      <c r="W2136" s="153"/>
      <c r="X2136" s="153"/>
      <c r="Y2136" s="153"/>
      <c r="Z2136" s="153"/>
      <c r="AA2136" s="153"/>
      <c r="AB2136" s="153"/>
      <c r="AC2136" s="153"/>
      <c r="AD2136" s="153"/>
      <c r="AE2136" s="153"/>
      <c r="AF2136" s="153"/>
      <c r="AG2136" s="153"/>
      <c r="AH2136" s="153"/>
      <c r="AI2136" s="153"/>
      <c r="AJ2136" s="153"/>
      <c r="AK2136" s="153"/>
      <c r="AL2136" s="153"/>
      <c r="AM2136" s="153"/>
      <c r="AN2136" s="153"/>
      <c r="AO2136" s="209"/>
      <c r="AP2136" s="153"/>
      <c r="AQ2136" s="153"/>
      <c r="AR2136" s="153"/>
      <c r="AS2136" s="153"/>
      <c r="AT2136" s="153"/>
      <c r="AU2136" s="153"/>
      <c r="AV2136" s="153"/>
      <c r="AW2136" s="153"/>
      <c r="AX2136" s="153"/>
      <c r="AY2136" s="153"/>
      <c r="AZ2136" s="153"/>
      <c r="BA2136" s="153"/>
      <c r="BB2136" s="153"/>
      <c r="BC2136" s="153"/>
      <c r="BD2136" s="153"/>
      <c r="BE2136" s="153"/>
      <c r="BF2136" s="153"/>
      <c r="BG2136" s="223">
        <f t="shared" si="841"/>
        <v>0</v>
      </c>
      <c r="BH2136" s="153">
        <f t="shared" si="839"/>
        <v>0</v>
      </c>
      <c r="BI2136" s="225">
        <f t="shared" si="845"/>
        <v>0</v>
      </c>
      <c r="BJ2136" s="225">
        <f t="shared" si="846"/>
        <v>0</v>
      </c>
      <c r="BK2136" s="226">
        <f t="shared" si="847"/>
        <v>0</v>
      </c>
      <c r="BL2136" s="226">
        <f t="shared" si="848"/>
        <v>0</v>
      </c>
      <c r="BM2136" s="226">
        <f t="shared" si="849"/>
        <v>0</v>
      </c>
      <c r="BN2136" s="237">
        <f t="shared" si="850"/>
        <v>0</v>
      </c>
      <c r="BO2136" s="237">
        <f t="shared" si="851"/>
        <v>0</v>
      </c>
      <c r="BP2136" s="237">
        <f t="shared" si="852"/>
        <v>0</v>
      </c>
      <c r="BQ2136" s="238">
        <f t="shared" si="853"/>
        <v>0</v>
      </c>
    </row>
    <row r="2137" spans="1:69">
      <c r="A2137" s="170">
        <v>2191</v>
      </c>
      <c r="B2137" s="273"/>
      <c r="C2137" s="153"/>
      <c r="D2137" s="130" t="str">
        <f t="shared" ref="D2137:D2174" si="854">LEFT(E2137,2)</f>
        <v/>
      </c>
      <c r="E2137" s="172"/>
      <c r="F2137" s="172"/>
      <c r="G2137" s="173"/>
      <c r="H2137" s="272"/>
      <c r="I2137" s="272"/>
      <c r="J2137" s="105"/>
      <c r="K2137" s="197" t="e">
        <f>VLOOKUP(J2137,'[3]Item List (3)'!A$1:B$110000,2,FALSE)</f>
        <v>#N/A</v>
      </c>
      <c r="L2137" s="170"/>
      <c r="M2137" s="198" t="str">
        <f t="shared" si="837"/>
        <v>IR</v>
      </c>
      <c r="N2137" s="153"/>
      <c r="O2137" s="274" t="str">
        <f t="shared" si="843"/>
        <v/>
      </c>
      <c r="P2137" s="265"/>
      <c r="Q2137" s="265"/>
      <c r="R2137" s="276"/>
      <c r="S2137" s="276"/>
      <c r="T2137" s="153"/>
      <c r="U2137" s="209">
        <f t="shared" si="844"/>
        <v>0</v>
      </c>
      <c r="V2137" s="153"/>
      <c r="W2137" s="153"/>
      <c r="X2137" s="153"/>
      <c r="Y2137" s="153"/>
      <c r="Z2137" s="153"/>
      <c r="AA2137" s="153"/>
      <c r="AB2137" s="153"/>
      <c r="AC2137" s="153"/>
      <c r="AD2137" s="153"/>
      <c r="AE2137" s="153"/>
      <c r="AF2137" s="153"/>
      <c r="AG2137" s="153"/>
      <c r="AH2137" s="153"/>
      <c r="AI2137" s="153"/>
      <c r="AJ2137" s="153"/>
      <c r="AK2137" s="153"/>
      <c r="AL2137" s="153"/>
      <c r="AM2137" s="153"/>
      <c r="AN2137" s="153"/>
      <c r="AO2137" s="209"/>
      <c r="AP2137" s="153"/>
      <c r="AQ2137" s="153"/>
      <c r="AR2137" s="153"/>
      <c r="AS2137" s="153"/>
      <c r="AT2137" s="153"/>
      <c r="AU2137" s="153"/>
      <c r="AV2137" s="153"/>
      <c r="AW2137" s="153"/>
      <c r="AX2137" s="153"/>
      <c r="AY2137" s="153"/>
      <c r="AZ2137" s="153"/>
      <c r="BA2137" s="153"/>
      <c r="BB2137" s="153"/>
      <c r="BC2137" s="153"/>
      <c r="BD2137" s="153"/>
      <c r="BE2137" s="153"/>
      <c r="BF2137" s="153"/>
      <c r="BG2137" s="223">
        <f t="shared" si="841"/>
        <v>0</v>
      </c>
      <c r="BH2137" s="153">
        <f t="shared" si="839"/>
        <v>0</v>
      </c>
      <c r="BI2137" s="225">
        <f t="shared" si="845"/>
        <v>0</v>
      </c>
      <c r="BJ2137" s="225">
        <f t="shared" si="846"/>
        <v>0</v>
      </c>
      <c r="BK2137" s="226">
        <f t="shared" si="847"/>
        <v>0</v>
      </c>
      <c r="BL2137" s="226">
        <f t="shared" si="848"/>
        <v>0</v>
      </c>
      <c r="BM2137" s="226">
        <f t="shared" si="849"/>
        <v>0</v>
      </c>
      <c r="BN2137" s="237">
        <f t="shared" si="850"/>
        <v>0</v>
      </c>
      <c r="BO2137" s="237">
        <f t="shared" si="851"/>
        <v>0</v>
      </c>
      <c r="BP2137" s="237">
        <f t="shared" si="852"/>
        <v>0</v>
      </c>
      <c r="BQ2137" s="238">
        <f t="shared" si="853"/>
        <v>0</v>
      </c>
    </row>
    <row r="2138" spans="1:69">
      <c r="A2138" s="170">
        <v>2192</v>
      </c>
      <c r="B2138" s="273"/>
      <c r="C2138" s="153"/>
      <c r="D2138" s="130" t="str">
        <f t="shared" si="854"/>
        <v/>
      </c>
      <c r="E2138" s="172"/>
      <c r="F2138" s="172"/>
      <c r="G2138" s="173"/>
      <c r="H2138" s="272"/>
      <c r="I2138" s="272"/>
      <c r="J2138" s="105"/>
      <c r="K2138" s="197" t="e">
        <f>VLOOKUP(J2138,'[3]Item List (3)'!A$1:B$110000,2,FALSE)</f>
        <v>#N/A</v>
      </c>
      <c r="L2138" s="170"/>
      <c r="M2138" s="198" t="str">
        <f t="shared" si="837"/>
        <v>IR</v>
      </c>
      <c r="N2138" s="153"/>
      <c r="O2138" s="274" t="str">
        <f t="shared" si="843"/>
        <v/>
      </c>
      <c r="P2138" s="265"/>
      <c r="Q2138" s="265"/>
      <c r="R2138" s="276"/>
      <c r="S2138" s="276"/>
      <c r="T2138" s="153"/>
      <c r="U2138" s="209">
        <f t="shared" si="844"/>
        <v>0</v>
      </c>
      <c r="V2138" s="153"/>
      <c r="W2138" s="153"/>
      <c r="X2138" s="153"/>
      <c r="Y2138" s="153"/>
      <c r="Z2138" s="153"/>
      <c r="AA2138" s="153"/>
      <c r="AB2138" s="153"/>
      <c r="AC2138" s="153"/>
      <c r="AD2138" s="153"/>
      <c r="AE2138" s="153"/>
      <c r="AF2138" s="153"/>
      <c r="AG2138" s="153"/>
      <c r="AH2138" s="153"/>
      <c r="AI2138" s="153"/>
      <c r="AJ2138" s="153"/>
      <c r="AK2138" s="153"/>
      <c r="AL2138" s="153"/>
      <c r="AM2138" s="153"/>
      <c r="AN2138" s="153"/>
      <c r="AO2138" s="209"/>
      <c r="AP2138" s="153"/>
      <c r="AQ2138" s="153"/>
      <c r="AR2138" s="153"/>
      <c r="AS2138" s="153"/>
      <c r="AT2138" s="153"/>
      <c r="AU2138" s="153"/>
      <c r="AV2138" s="153"/>
      <c r="AW2138" s="153"/>
      <c r="AX2138" s="153"/>
      <c r="AY2138" s="153"/>
      <c r="AZ2138" s="153"/>
      <c r="BA2138" s="153"/>
      <c r="BB2138" s="153"/>
      <c r="BC2138" s="153"/>
      <c r="BD2138" s="153"/>
      <c r="BE2138" s="153"/>
      <c r="BF2138" s="153"/>
      <c r="BG2138" s="223">
        <f t="shared" si="841"/>
        <v>0</v>
      </c>
      <c r="BH2138" s="153">
        <f t="shared" si="839"/>
        <v>0</v>
      </c>
      <c r="BI2138" s="225">
        <f t="shared" si="845"/>
        <v>0</v>
      </c>
      <c r="BJ2138" s="225">
        <f t="shared" si="846"/>
        <v>0</v>
      </c>
      <c r="BK2138" s="226">
        <f t="shared" si="847"/>
        <v>0</v>
      </c>
      <c r="BL2138" s="226">
        <f t="shared" si="848"/>
        <v>0</v>
      </c>
      <c r="BM2138" s="226">
        <f t="shared" si="849"/>
        <v>0</v>
      </c>
      <c r="BN2138" s="237">
        <f t="shared" si="850"/>
        <v>0</v>
      </c>
      <c r="BO2138" s="237">
        <f t="shared" si="851"/>
        <v>0</v>
      </c>
      <c r="BP2138" s="237">
        <f t="shared" si="852"/>
        <v>0</v>
      </c>
      <c r="BQ2138" s="238">
        <f t="shared" si="853"/>
        <v>0</v>
      </c>
    </row>
    <row r="2139" spans="1:69">
      <c r="A2139" s="170">
        <v>2193</v>
      </c>
      <c r="B2139" s="273"/>
      <c r="C2139" s="153"/>
      <c r="D2139" s="130" t="str">
        <f t="shared" si="854"/>
        <v/>
      </c>
      <c r="E2139" s="172"/>
      <c r="F2139" s="172"/>
      <c r="G2139" s="173"/>
      <c r="H2139" s="272"/>
      <c r="I2139" s="272"/>
      <c r="J2139" s="105"/>
      <c r="K2139" s="197" t="e">
        <f>VLOOKUP(J2139,'[3]Item List (3)'!A$1:B$110000,2,FALSE)</f>
        <v>#N/A</v>
      </c>
      <c r="L2139" s="170"/>
      <c r="M2139" s="198" t="str">
        <f t="shared" si="837"/>
        <v>IR</v>
      </c>
      <c r="N2139" s="153"/>
      <c r="O2139" s="274" t="str">
        <f t="shared" si="843"/>
        <v/>
      </c>
      <c r="P2139" s="265"/>
      <c r="Q2139" s="265"/>
      <c r="R2139" s="276"/>
      <c r="S2139" s="276"/>
      <c r="T2139" s="153"/>
      <c r="U2139" s="209">
        <f t="shared" si="844"/>
        <v>0</v>
      </c>
      <c r="V2139" s="153"/>
      <c r="W2139" s="153"/>
      <c r="X2139" s="153"/>
      <c r="Y2139" s="153"/>
      <c r="Z2139" s="153"/>
      <c r="AA2139" s="153"/>
      <c r="AB2139" s="153"/>
      <c r="AC2139" s="153"/>
      <c r="AD2139" s="153"/>
      <c r="AE2139" s="153"/>
      <c r="AF2139" s="153"/>
      <c r="AG2139" s="153"/>
      <c r="AH2139" s="153"/>
      <c r="AI2139" s="153"/>
      <c r="AJ2139" s="153"/>
      <c r="AK2139" s="153"/>
      <c r="AL2139" s="153"/>
      <c r="AM2139" s="153"/>
      <c r="AN2139" s="153"/>
      <c r="AO2139" s="209"/>
      <c r="AP2139" s="153"/>
      <c r="AQ2139" s="153"/>
      <c r="AR2139" s="153"/>
      <c r="AS2139" s="153"/>
      <c r="AT2139" s="153"/>
      <c r="AU2139" s="153"/>
      <c r="AV2139" s="153"/>
      <c r="AW2139" s="153"/>
      <c r="AX2139" s="153"/>
      <c r="AY2139" s="153"/>
      <c r="AZ2139" s="153"/>
      <c r="BA2139" s="153"/>
      <c r="BB2139" s="153"/>
      <c r="BC2139" s="153"/>
      <c r="BD2139" s="153"/>
      <c r="BE2139" s="153"/>
      <c r="BF2139" s="153"/>
      <c r="BG2139" s="223">
        <f t="shared" si="841"/>
        <v>0</v>
      </c>
      <c r="BH2139" s="277">
        <f t="shared" si="839"/>
        <v>0</v>
      </c>
      <c r="BI2139" s="225">
        <f t="shared" si="845"/>
        <v>0</v>
      </c>
      <c r="BJ2139" s="225">
        <f t="shared" si="846"/>
        <v>0</v>
      </c>
      <c r="BK2139" s="226">
        <f t="shared" si="847"/>
        <v>0</v>
      </c>
      <c r="BL2139" s="226">
        <f t="shared" si="848"/>
        <v>0</v>
      </c>
      <c r="BM2139" s="226">
        <f t="shared" si="849"/>
        <v>0</v>
      </c>
      <c r="BN2139" s="237">
        <f t="shared" si="850"/>
        <v>0</v>
      </c>
      <c r="BO2139" s="237">
        <f t="shared" si="851"/>
        <v>0</v>
      </c>
      <c r="BP2139" s="237">
        <f t="shared" si="852"/>
        <v>0</v>
      </c>
      <c r="BQ2139" s="238">
        <f t="shared" si="853"/>
        <v>0</v>
      </c>
    </row>
    <row r="2140" spans="1:69">
      <c r="A2140" s="170">
        <v>2194</v>
      </c>
      <c r="B2140" s="273"/>
      <c r="C2140" s="153"/>
      <c r="D2140" s="130" t="str">
        <f t="shared" si="854"/>
        <v/>
      </c>
      <c r="E2140" s="172"/>
      <c r="F2140" s="172"/>
      <c r="G2140" s="173"/>
      <c r="H2140" s="272"/>
      <c r="I2140" s="272"/>
      <c r="J2140" s="105"/>
      <c r="K2140" s="197" t="e">
        <f>VLOOKUP(J2140,'[3]Item List (3)'!A$1:B$110000,2,FALSE)</f>
        <v>#N/A</v>
      </c>
      <c r="L2140" s="170"/>
      <c r="M2140" s="198" t="str">
        <f>IF((LEFT(J2140))="2",$L$2,$J$2)</f>
        <v>IR</v>
      </c>
      <c r="N2140" s="153"/>
      <c r="O2140" s="274" t="str">
        <f t="shared" si="843"/>
        <v/>
      </c>
      <c r="P2140" s="265"/>
      <c r="Q2140" s="265"/>
      <c r="R2140" s="276"/>
      <c r="S2140" s="276"/>
      <c r="T2140" s="153"/>
      <c r="U2140" s="209">
        <f t="shared" si="844"/>
        <v>0</v>
      </c>
      <c r="V2140" s="153"/>
      <c r="W2140" s="153"/>
      <c r="X2140" s="153"/>
      <c r="Y2140" s="153"/>
      <c r="Z2140" s="153"/>
      <c r="AA2140" s="153"/>
      <c r="AB2140" s="153"/>
      <c r="AC2140" s="153"/>
      <c r="AD2140" s="153"/>
      <c r="AE2140" s="153"/>
      <c r="AF2140" s="153"/>
      <c r="AG2140" s="153"/>
      <c r="AH2140" s="153"/>
      <c r="AI2140" s="153"/>
      <c r="AJ2140" s="153"/>
      <c r="AK2140" s="153"/>
      <c r="AL2140" s="153"/>
      <c r="AM2140" s="153"/>
      <c r="AN2140" s="153"/>
      <c r="AO2140" s="209"/>
      <c r="AP2140" s="153"/>
      <c r="AQ2140" s="153"/>
      <c r="AR2140" s="153"/>
      <c r="AS2140" s="153"/>
      <c r="AT2140" s="153"/>
      <c r="AU2140" s="153"/>
      <c r="AV2140" s="153"/>
      <c r="AW2140" s="153"/>
      <c r="AX2140" s="153"/>
      <c r="AY2140" s="153"/>
      <c r="AZ2140" s="153"/>
      <c r="BA2140" s="153"/>
      <c r="BB2140" s="153"/>
      <c r="BC2140" s="153"/>
      <c r="BD2140" s="153"/>
      <c r="BE2140" s="153"/>
      <c r="BF2140" s="153"/>
      <c r="BG2140" s="223">
        <f t="shared" si="841"/>
        <v>0</v>
      </c>
      <c r="BH2140" s="153">
        <f t="shared" si="839"/>
        <v>0</v>
      </c>
      <c r="BI2140" s="225">
        <f t="shared" si="845"/>
        <v>0</v>
      </c>
      <c r="BJ2140" s="225">
        <f t="shared" si="846"/>
        <v>0</v>
      </c>
      <c r="BK2140" s="226">
        <f t="shared" si="847"/>
        <v>0</v>
      </c>
      <c r="BL2140" s="226">
        <f t="shared" si="848"/>
        <v>0</v>
      </c>
      <c r="BM2140" s="226">
        <f t="shared" si="849"/>
        <v>0</v>
      </c>
      <c r="BN2140" s="237">
        <f t="shared" si="850"/>
        <v>0</v>
      </c>
      <c r="BO2140" s="237">
        <f t="shared" si="851"/>
        <v>0</v>
      </c>
      <c r="BP2140" s="237">
        <f t="shared" si="852"/>
        <v>0</v>
      </c>
      <c r="BQ2140" s="238">
        <f t="shared" si="853"/>
        <v>0</v>
      </c>
    </row>
    <row r="2141" spans="1:69">
      <c r="A2141" s="170">
        <v>2195</v>
      </c>
      <c r="B2141" s="273"/>
      <c r="C2141" s="153"/>
      <c r="D2141" s="130" t="str">
        <f t="shared" si="854"/>
        <v/>
      </c>
      <c r="E2141" s="172"/>
      <c r="F2141" s="172"/>
      <c r="G2141" s="173"/>
      <c r="H2141" s="272"/>
      <c r="I2141" s="272"/>
      <c r="J2141" s="105"/>
      <c r="K2141" s="197" t="e">
        <f>VLOOKUP(J2141,'[3]Item List (3)'!A$1:B$110000,2,FALSE)</f>
        <v>#N/A</v>
      </c>
      <c r="L2141" s="170"/>
      <c r="M2141" s="198" t="str">
        <f>IF((LEFT(J2141))="2",$L$2,$J$2)</f>
        <v>IR</v>
      </c>
      <c r="N2141" s="153"/>
      <c r="O2141" s="274" t="str">
        <f t="shared" si="843"/>
        <v/>
      </c>
      <c r="P2141" s="265"/>
      <c r="Q2141" s="265"/>
      <c r="R2141" s="276"/>
      <c r="S2141" s="276"/>
      <c r="T2141" s="153"/>
      <c r="U2141" s="209">
        <f t="shared" si="844"/>
        <v>0</v>
      </c>
      <c r="V2141" s="153"/>
      <c r="W2141" s="153"/>
      <c r="X2141" s="153"/>
      <c r="Y2141" s="153"/>
      <c r="Z2141" s="153"/>
      <c r="AA2141" s="153"/>
      <c r="AB2141" s="153"/>
      <c r="AC2141" s="153"/>
      <c r="AD2141" s="153"/>
      <c r="AE2141" s="153"/>
      <c r="AF2141" s="153"/>
      <c r="AG2141" s="153"/>
      <c r="AH2141" s="153"/>
      <c r="AI2141" s="153"/>
      <c r="AJ2141" s="153"/>
      <c r="AK2141" s="153"/>
      <c r="AL2141" s="153"/>
      <c r="AM2141" s="153"/>
      <c r="AN2141" s="153"/>
      <c r="AO2141" s="209"/>
      <c r="AP2141" s="153"/>
      <c r="AQ2141" s="153"/>
      <c r="AR2141" s="153"/>
      <c r="AS2141" s="153"/>
      <c r="AT2141" s="153"/>
      <c r="AU2141" s="153"/>
      <c r="AV2141" s="153"/>
      <c r="AW2141" s="153"/>
      <c r="AX2141" s="153"/>
      <c r="AY2141" s="153"/>
      <c r="AZ2141" s="153"/>
      <c r="BA2141" s="153"/>
      <c r="BB2141" s="153"/>
      <c r="BC2141" s="153"/>
      <c r="BD2141" s="153"/>
      <c r="BE2141" s="153"/>
      <c r="BF2141" s="153"/>
      <c r="BG2141" s="223">
        <f t="shared" si="841"/>
        <v>0</v>
      </c>
      <c r="BH2141" s="277">
        <f t="shared" si="839"/>
        <v>0</v>
      </c>
      <c r="BI2141" s="225">
        <f t="shared" si="845"/>
        <v>0</v>
      </c>
      <c r="BJ2141" s="225">
        <f t="shared" si="846"/>
        <v>0</v>
      </c>
      <c r="BK2141" s="226">
        <f t="shared" si="847"/>
        <v>0</v>
      </c>
      <c r="BL2141" s="226">
        <f t="shared" si="848"/>
        <v>0</v>
      </c>
      <c r="BM2141" s="226">
        <f t="shared" si="849"/>
        <v>0</v>
      </c>
      <c r="BN2141" s="237">
        <f t="shared" si="850"/>
        <v>0</v>
      </c>
      <c r="BO2141" s="237">
        <f t="shared" si="851"/>
        <v>0</v>
      </c>
      <c r="BP2141" s="237">
        <f t="shared" si="852"/>
        <v>0</v>
      </c>
      <c r="BQ2141" s="238">
        <f t="shared" si="853"/>
        <v>0</v>
      </c>
    </row>
    <row r="2142" spans="1:69">
      <c r="A2142" s="170">
        <v>2196</v>
      </c>
      <c r="B2142" s="273"/>
      <c r="C2142" s="153"/>
      <c r="D2142" s="130" t="str">
        <f t="shared" si="854"/>
        <v/>
      </c>
      <c r="E2142" s="172"/>
      <c r="F2142" s="172"/>
      <c r="G2142" s="173"/>
      <c r="H2142" s="272"/>
      <c r="I2142" s="272"/>
      <c r="J2142" s="105"/>
      <c r="K2142" s="197" t="e">
        <f>VLOOKUP(J2142,'[3]Item List (3)'!A$1:B$110000,2,FALSE)</f>
        <v>#N/A</v>
      </c>
      <c r="L2142" s="170"/>
      <c r="M2142" s="198" t="str">
        <f>IF((LEFT(J2142))="2",$L$2,$J$2)</f>
        <v>IR</v>
      </c>
      <c r="N2142" s="153"/>
      <c r="O2142" s="274"/>
      <c r="P2142" s="265"/>
      <c r="Q2142" s="265"/>
      <c r="R2142" s="276"/>
      <c r="S2142" s="276"/>
      <c r="T2142" s="153"/>
      <c r="U2142" s="209"/>
      <c r="V2142" s="153"/>
      <c r="W2142" s="153"/>
      <c r="X2142" s="153"/>
      <c r="Y2142" s="153"/>
      <c r="Z2142" s="153"/>
      <c r="AA2142" s="153"/>
      <c r="AB2142" s="153"/>
      <c r="AC2142" s="153"/>
      <c r="AD2142" s="153"/>
      <c r="AE2142" s="153"/>
      <c r="AF2142" s="153"/>
      <c r="AG2142" s="153"/>
      <c r="AH2142" s="153"/>
      <c r="AI2142" s="153"/>
      <c r="AJ2142" s="153"/>
      <c r="AK2142" s="153"/>
      <c r="AL2142" s="153"/>
      <c r="AM2142" s="153"/>
      <c r="AN2142" s="153"/>
      <c r="AO2142" s="209"/>
      <c r="AP2142" s="153"/>
      <c r="AQ2142" s="153"/>
      <c r="AR2142" s="153"/>
      <c r="AS2142" s="153"/>
      <c r="AT2142" s="153"/>
      <c r="AU2142" s="153"/>
      <c r="AV2142" s="153"/>
      <c r="AW2142" s="153"/>
      <c r="AX2142" s="153"/>
      <c r="AY2142" s="153"/>
      <c r="AZ2142" s="153"/>
      <c r="BA2142" s="153"/>
      <c r="BB2142" s="153"/>
      <c r="BC2142" s="153"/>
      <c r="BD2142" s="153"/>
      <c r="BE2142" s="153"/>
      <c r="BF2142" s="153"/>
      <c r="BG2142" s="223">
        <f t="shared" ref="BG2142:BG2147" si="855">SUM(V2142:BF2142)</f>
        <v>0</v>
      </c>
      <c r="BH2142" s="153">
        <f t="shared" ref="BH2142:BH2147" si="856">BG2142/60</f>
        <v>0</v>
      </c>
      <c r="BI2142" s="225">
        <f t="shared" si="845"/>
        <v>0</v>
      </c>
      <c r="BJ2142" s="225">
        <f t="shared" si="846"/>
        <v>0</v>
      </c>
      <c r="BK2142" s="226">
        <f t="shared" si="847"/>
        <v>0</v>
      </c>
      <c r="BL2142" s="226">
        <f t="shared" si="848"/>
        <v>0</v>
      </c>
      <c r="BM2142" s="226">
        <f t="shared" si="849"/>
        <v>0</v>
      </c>
      <c r="BN2142" s="237">
        <f t="shared" si="850"/>
        <v>0</v>
      </c>
      <c r="BO2142" s="237">
        <f t="shared" si="851"/>
        <v>0</v>
      </c>
      <c r="BP2142" s="237">
        <f t="shared" si="852"/>
        <v>0</v>
      </c>
      <c r="BQ2142" s="238">
        <f t="shared" si="853"/>
        <v>0</v>
      </c>
    </row>
    <row r="2143" spans="1:69">
      <c r="A2143" s="170">
        <v>2197</v>
      </c>
      <c r="B2143" s="273"/>
      <c r="C2143" s="153"/>
      <c r="D2143" s="130" t="str">
        <f t="shared" si="854"/>
        <v/>
      </c>
      <c r="E2143" s="172"/>
      <c r="F2143" s="172"/>
      <c r="G2143" s="173"/>
      <c r="H2143" s="272"/>
      <c r="I2143" s="272"/>
      <c r="J2143" s="105"/>
      <c r="K2143" s="197" t="e">
        <f>VLOOKUP(J2143,'[3]Item List (3)'!A$1:B$110000,2,FALSE)</f>
        <v>#N/A</v>
      </c>
      <c r="L2143" s="170"/>
      <c r="M2143" s="198" t="str">
        <f>IF((LEFT(J2143))="2",$L$2,$J$2)</f>
        <v>IR</v>
      </c>
      <c r="N2143" s="153"/>
      <c r="O2143" s="274"/>
      <c r="P2143" s="265"/>
      <c r="Q2143" s="265"/>
      <c r="R2143" s="276"/>
      <c r="S2143" s="276"/>
      <c r="T2143" s="153"/>
      <c r="U2143" s="209"/>
      <c r="V2143" s="153"/>
      <c r="W2143" s="153"/>
      <c r="X2143" s="153"/>
      <c r="Y2143" s="153"/>
      <c r="Z2143" s="153"/>
      <c r="AA2143" s="153"/>
      <c r="AB2143" s="153"/>
      <c r="AC2143" s="153"/>
      <c r="AD2143" s="153"/>
      <c r="AE2143" s="153"/>
      <c r="AF2143" s="153"/>
      <c r="AG2143" s="153"/>
      <c r="AH2143" s="153"/>
      <c r="AI2143" s="153"/>
      <c r="AJ2143" s="153"/>
      <c r="AK2143" s="153"/>
      <c r="AL2143" s="153"/>
      <c r="AM2143" s="153"/>
      <c r="AN2143" s="153"/>
      <c r="AO2143" s="209"/>
      <c r="AP2143" s="153"/>
      <c r="AQ2143" s="153"/>
      <c r="AR2143" s="153"/>
      <c r="AS2143" s="153"/>
      <c r="AT2143" s="153"/>
      <c r="AU2143" s="153"/>
      <c r="AV2143" s="153"/>
      <c r="AW2143" s="153"/>
      <c r="AX2143" s="153"/>
      <c r="AY2143" s="153"/>
      <c r="AZ2143" s="153"/>
      <c r="BA2143" s="153"/>
      <c r="BB2143" s="153"/>
      <c r="BC2143" s="153"/>
      <c r="BD2143" s="153"/>
      <c r="BE2143" s="153"/>
      <c r="BF2143" s="153"/>
      <c r="BG2143" s="223">
        <f t="shared" si="855"/>
        <v>0</v>
      </c>
      <c r="BH2143" s="153">
        <f t="shared" si="856"/>
        <v>0</v>
      </c>
      <c r="BI2143" s="225">
        <f t="shared" si="845"/>
        <v>0</v>
      </c>
      <c r="BJ2143" s="225">
        <f t="shared" si="846"/>
        <v>0</v>
      </c>
      <c r="BK2143" s="226">
        <f t="shared" si="847"/>
        <v>0</v>
      </c>
      <c r="BL2143" s="226">
        <f t="shared" si="848"/>
        <v>0</v>
      </c>
      <c r="BM2143" s="226">
        <f t="shared" si="849"/>
        <v>0</v>
      </c>
      <c r="BN2143" s="237">
        <f t="shared" si="850"/>
        <v>0</v>
      </c>
      <c r="BO2143" s="237">
        <f t="shared" si="851"/>
        <v>0</v>
      </c>
      <c r="BP2143" s="237">
        <f t="shared" si="852"/>
        <v>0</v>
      </c>
      <c r="BQ2143" s="238">
        <f t="shared" si="853"/>
        <v>0</v>
      </c>
    </row>
    <row r="2144" spans="1:69">
      <c r="A2144" s="170">
        <v>2198</v>
      </c>
      <c r="B2144" s="273"/>
      <c r="C2144" s="153"/>
      <c r="D2144" s="130" t="str">
        <f t="shared" si="854"/>
        <v/>
      </c>
      <c r="E2144" s="172"/>
      <c r="F2144" s="172"/>
      <c r="G2144" s="173"/>
      <c r="H2144" s="272"/>
      <c r="I2144" s="272"/>
      <c r="J2144" s="105"/>
      <c r="K2144" s="197" t="e">
        <f>VLOOKUP(J2144,'[3]Item List (3)'!A$1:B$110000,2,FALSE)</f>
        <v>#N/A</v>
      </c>
      <c r="L2144" s="170"/>
      <c r="M2144" s="198" t="str">
        <f>IF((LEFT(J2144))="2",$L$2,$J$2)</f>
        <v>IR</v>
      </c>
      <c r="N2144" s="153"/>
      <c r="O2144" s="274"/>
      <c r="P2144" s="265"/>
      <c r="Q2144" s="265"/>
      <c r="R2144" s="276"/>
      <c r="S2144" s="276"/>
      <c r="T2144" s="153"/>
      <c r="U2144" s="209"/>
      <c r="V2144" s="153"/>
      <c r="W2144" s="153"/>
      <c r="X2144" s="153"/>
      <c r="Y2144" s="153"/>
      <c r="Z2144" s="153"/>
      <c r="AA2144" s="153"/>
      <c r="AB2144" s="153"/>
      <c r="AC2144" s="153"/>
      <c r="AD2144" s="153"/>
      <c r="AE2144" s="153"/>
      <c r="AF2144" s="153"/>
      <c r="AG2144" s="153"/>
      <c r="AH2144" s="153"/>
      <c r="AI2144" s="153"/>
      <c r="AJ2144" s="153"/>
      <c r="AK2144" s="153"/>
      <c r="AL2144" s="153"/>
      <c r="AM2144" s="153"/>
      <c r="AN2144" s="153"/>
      <c r="AO2144" s="209"/>
      <c r="AP2144" s="153"/>
      <c r="AQ2144" s="153"/>
      <c r="AR2144" s="153"/>
      <c r="AS2144" s="153"/>
      <c r="AT2144" s="153"/>
      <c r="AU2144" s="153"/>
      <c r="AV2144" s="153"/>
      <c r="AW2144" s="153"/>
      <c r="AX2144" s="153"/>
      <c r="AY2144" s="153"/>
      <c r="AZ2144" s="153"/>
      <c r="BA2144" s="153"/>
      <c r="BB2144" s="153"/>
      <c r="BC2144" s="153"/>
      <c r="BD2144" s="153"/>
      <c r="BE2144" s="153"/>
      <c r="BF2144" s="153"/>
      <c r="BG2144" s="223">
        <f t="shared" si="855"/>
        <v>0</v>
      </c>
      <c r="BH2144" s="153">
        <f t="shared" si="856"/>
        <v>0</v>
      </c>
      <c r="BI2144" s="225">
        <f t="shared" si="845"/>
        <v>0</v>
      </c>
      <c r="BJ2144" s="225">
        <f t="shared" si="846"/>
        <v>0</v>
      </c>
      <c r="BK2144" s="226">
        <f t="shared" si="847"/>
        <v>0</v>
      </c>
      <c r="BL2144" s="226">
        <f t="shared" si="848"/>
        <v>0</v>
      </c>
      <c r="BM2144" s="226">
        <f t="shared" si="849"/>
        <v>0</v>
      </c>
      <c r="BN2144" s="237">
        <f t="shared" si="850"/>
        <v>0</v>
      </c>
      <c r="BO2144" s="237">
        <f t="shared" si="851"/>
        <v>0</v>
      </c>
      <c r="BP2144" s="237">
        <f t="shared" si="852"/>
        <v>0</v>
      </c>
      <c r="BQ2144" s="238">
        <f t="shared" si="853"/>
        <v>0</v>
      </c>
    </row>
    <row r="2145" spans="1:69">
      <c r="A2145" s="170">
        <v>2199</v>
      </c>
      <c r="B2145" s="273"/>
      <c r="C2145" s="153"/>
      <c r="D2145" s="130" t="str">
        <f t="shared" si="854"/>
        <v/>
      </c>
      <c r="E2145" s="172"/>
      <c r="F2145" s="172"/>
      <c r="G2145" s="173"/>
      <c r="H2145" s="272"/>
      <c r="I2145" s="272"/>
      <c r="J2145" s="105"/>
      <c r="K2145" s="197" t="e">
        <f>VLOOKUP(J2145,'[3]Item List (3)'!A$1:B$110000,2,FALSE)</f>
        <v>#N/A</v>
      </c>
      <c r="L2145" s="170"/>
      <c r="M2145" s="198" t="str">
        <f>IF((LEFT(J2145))="2",$L$2,$J$2)</f>
        <v>IR</v>
      </c>
      <c r="N2145" s="153"/>
      <c r="O2145" s="274"/>
      <c r="P2145" s="265"/>
      <c r="Q2145" s="265"/>
      <c r="R2145" s="276"/>
      <c r="S2145" s="276"/>
      <c r="T2145" s="153"/>
      <c r="U2145" s="209"/>
      <c r="V2145" s="153"/>
      <c r="W2145" s="153"/>
      <c r="X2145" s="153"/>
      <c r="Y2145" s="153"/>
      <c r="Z2145" s="153"/>
      <c r="AA2145" s="153"/>
      <c r="AB2145" s="153"/>
      <c r="AC2145" s="153"/>
      <c r="AD2145" s="153"/>
      <c r="AE2145" s="153"/>
      <c r="AF2145" s="153"/>
      <c r="AG2145" s="153"/>
      <c r="AH2145" s="153"/>
      <c r="AI2145" s="153"/>
      <c r="AJ2145" s="153"/>
      <c r="AK2145" s="153"/>
      <c r="AL2145" s="153"/>
      <c r="AM2145" s="153"/>
      <c r="AN2145" s="153"/>
      <c r="AO2145" s="209"/>
      <c r="AP2145" s="153"/>
      <c r="AQ2145" s="153"/>
      <c r="AR2145" s="153"/>
      <c r="AS2145" s="153"/>
      <c r="AT2145" s="153"/>
      <c r="AU2145" s="153"/>
      <c r="AV2145" s="153"/>
      <c r="AW2145" s="153"/>
      <c r="AX2145" s="153"/>
      <c r="AY2145" s="153"/>
      <c r="AZ2145" s="153"/>
      <c r="BA2145" s="153"/>
      <c r="BB2145" s="153"/>
      <c r="BC2145" s="153"/>
      <c r="BD2145" s="153"/>
      <c r="BE2145" s="153"/>
      <c r="BF2145" s="153"/>
      <c r="BG2145" s="223">
        <f t="shared" si="855"/>
        <v>0</v>
      </c>
      <c r="BH2145" s="153">
        <f t="shared" si="856"/>
        <v>0</v>
      </c>
      <c r="BI2145" s="225">
        <f t="shared" si="845"/>
        <v>0</v>
      </c>
      <c r="BJ2145" s="225">
        <f t="shared" si="846"/>
        <v>0</v>
      </c>
      <c r="BK2145" s="226">
        <f t="shared" si="847"/>
        <v>0</v>
      </c>
      <c r="BL2145" s="226">
        <f t="shared" si="848"/>
        <v>0</v>
      </c>
      <c r="BM2145" s="226">
        <f t="shared" si="849"/>
        <v>0</v>
      </c>
      <c r="BN2145" s="237">
        <f t="shared" si="850"/>
        <v>0</v>
      </c>
      <c r="BO2145" s="237">
        <f t="shared" si="851"/>
        <v>0</v>
      </c>
      <c r="BP2145" s="237">
        <f t="shared" si="852"/>
        <v>0</v>
      </c>
      <c r="BQ2145" s="238">
        <f t="shared" si="853"/>
        <v>0</v>
      </c>
    </row>
    <row r="2146" spans="1:69">
      <c r="A2146" s="170">
        <v>2200</v>
      </c>
      <c r="B2146" s="273"/>
      <c r="C2146" s="153"/>
      <c r="D2146" s="130" t="str">
        <f t="shared" si="854"/>
        <v/>
      </c>
      <c r="E2146" s="172"/>
      <c r="F2146" s="172"/>
      <c r="G2146" s="173"/>
      <c r="H2146" s="272"/>
      <c r="I2146" s="272"/>
      <c r="J2146" s="105"/>
      <c r="K2146" s="197" t="e">
        <f>VLOOKUP(J2146,'[3]Item List (3)'!A$1:B$110000,2,FALSE)</f>
        <v>#N/A</v>
      </c>
      <c r="L2146" s="170"/>
      <c r="M2146" s="198" t="str">
        <f>IF((LEFT(J2146))="2",$L$2,$J$2)</f>
        <v>IR</v>
      </c>
      <c r="N2146" s="153"/>
      <c r="O2146" s="274"/>
      <c r="P2146" s="265"/>
      <c r="Q2146" s="265"/>
      <c r="R2146" s="276"/>
      <c r="S2146" s="276"/>
      <c r="T2146" s="153"/>
      <c r="U2146" s="209"/>
      <c r="V2146" s="153"/>
      <c r="W2146" s="153"/>
      <c r="X2146" s="153"/>
      <c r="Y2146" s="153"/>
      <c r="Z2146" s="153"/>
      <c r="AA2146" s="153"/>
      <c r="AB2146" s="153"/>
      <c r="AC2146" s="153"/>
      <c r="AD2146" s="153"/>
      <c r="AE2146" s="153"/>
      <c r="AF2146" s="153"/>
      <c r="AG2146" s="153"/>
      <c r="AH2146" s="153"/>
      <c r="AI2146" s="153"/>
      <c r="AJ2146" s="153"/>
      <c r="AK2146" s="153"/>
      <c r="AL2146" s="153"/>
      <c r="AM2146" s="153"/>
      <c r="AN2146" s="153"/>
      <c r="AO2146" s="209"/>
      <c r="AP2146" s="153"/>
      <c r="AQ2146" s="153"/>
      <c r="AR2146" s="153"/>
      <c r="AS2146" s="153"/>
      <c r="AT2146" s="153"/>
      <c r="AU2146" s="153"/>
      <c r="AV2146" s="153"/>
      <c r="AW2146" s="153"/>
      <c r="AX2146" s="153"/>
      <c r="AY2146" s="153"/>
      <c r="AZ2146" s="153"/>
      <c r="BA2146" s="153"/>
      <c r="BB2146" s="153"/>
      <c r="BC2146" s="153"/>
      <c r="BD2146" s="153"/>
      <c r="BE2146" s="153"/>
      <c r="BF2146" s="153"/>
      <c r="BG2146" s="223">
        <f t="shared" si="855"/>
        <v>0</v>
      </c>
      <c r="BH2146" s="153">
        <f t="shared" si="856"/>
        <v>0</v>
      </c>
      <c r="BI2146" s="225">
        <f t="shared" si="845"/>
        <v>0</v>
      </c>
      <c r="BJ2146" s="225">
        <f t="shared" si="846"/>
        <v>0</v>
      </c>
      <c r="BK2146" s="226">
        <f t="shared" si="847"/>
        <v>0</v>
      </c>
      <c r="BL2146" s="226">
        <f t="shared" si="848"/>
        <v>0</v>
      </c>
      <c r="BM2146" s="226">
        <f t="shared" si="849"/>
        <v>0</v>
      </c>
      <c r="BN2146" s="237">
        <f t="shared" si="850"/>
        <v>0</v>
      </c>
      <c r="BO2146" s="237">
        <f t="shared" si="851"/>
        <v>0</v>
      </c>
      <c r="BP2146" s="237">
        <f t="shared" si="852"/>
        <v>0</v>
      </c>
      <c r="BQ2146" s="238">
        <f t="shared" si="853"/>
        <v>0</v>
      </c>
    </row>
    <row r="2147" spans="1:69">
      <c r="A2147" s="170">
        <v>2201</v>
      </c>
      <c r="B2147" s="273"/>
      <c r="C2147" s="153"/>
      <c r="D2147" s="130" t="str">
        <f t="shared" si="854"/>
        <v/>
      </c>
      <c r="E2147" s="172"/>
      <c r="F2147" s="172"/>
      <c r="G2147" s="173"/>
      <c r="H2147" s="272"/>
      <c r="I2147" s="272"/>
      <c r="J2147" s="105"/>
      <c r="K2147" s="197" t="e">
        <f>VLOOKUP(J2147,'[3]Item List (3)'!A$1:B$110000,2,FALSE)</f>
        <v>#N/A</v>
      </c>
      <c r="L2147" s="170"/>
      <c r="M2147" s="198" t="str">
        <f>IF((LEFT(J2147))="2",$L$2,$J$2)</f>
        <v>IR</v>
      </c>
      <c r="N2147" s="153"/>
      <c r="O2147" s="274"/>
      <c r="P2147" s="265"/>
      <c r="Q2147" s="265"/>
      <c r="R2147" s="276"/>
      <c r="S2147" s="276"/>
      <c r="T2147" s="153"/>
      <c r="U2147" s="209"/>
      <c r="V2147" s="153"/>
      <c r="W2147" s="153"/>
      <c r="X2147" s="153"/>
      <c r="Y2147" s="153"/>
      <c r="Z2147" s="153"/>
      <c r="AA2147" s="153"/>
      <c r="AB2147" s="153"/>
      <c r="AC2147" s="153"/>
      <c r="AD2147" s="153"/>
      <c r="AE2147" s="153"/>
      <c r="AF2147" s="153"/>
      <c r="AG2147" s="153"/>
      <c r="AH2147" s="153"/>
      <c r="AI2147" s="153"/>
      <c r="AJ2147" s="153"/>
      <c r="AK2147" s="153"/>
      <c r="AL2147" s="153"/>
      <c r="AM2147" s="153"/>
      <c r="AN2147" s="153"/>
      <c r="AO2147" s="209"/>
      <c r="AP2147" s="153"/>
      <c r="AQ2147" s="153"/>
      <c r="AR2147" s="153"/>
      <c r="AS2147" s="153"/>
      <c r="AT2147" s="153"/>
      <c r="AU2147" s="153"/>
      <c r="AV2147" s="153"/>
      <c r="AW2147" s="153"/>
      <c r="AX2147" s="153"/>
      <c r="AY2147" s="153"/>
      <c r="AZ2147" s="153"/>
      <c r="BA2147" s="153"/>
      <c r="BB2147" s="153"/>
      <c r="BC2147" s="153"/>
      <c r="BD2147" s="153"/>
      <c r="BE2147" s="153"/>
      <c r="BF2147" s="153"/>
      <c r="BG2147" s="223">
        <f t="shared" si="855"/>
        <v>0</v>
      </c>
      <c r="BH2147" s="153">
        <f t="shared" si="856"/>
        <v>0</v>
      </c>
      <c r="BI2147" s="225">
        <f t="shared" si="845"/>
        <v>0</v>
      </c>
      <c r="BJ2147" s="225">
        <f t="shared" si="846"/>
        <v>0</v>
      </c>
      <c r="BK2147" s="226">
        <f t="shared" si="847"/>
        <v>0</v>
      </c>
      <c r="BL2147" s="226">
        <f t="shared" si="848"/>
        <v>0</v>
      </c>
      <c r="BM2147" s="226">
        <f t="shared" si="849"/>
        <v>0</v>
      </c>
      <c r="BN2147" s="237">
        <f t="shared" si="850"/>
        <v>0</v>
      </c>
      <c r="BO2147" s="237">
        <f t="shared" si="851"/>
        <v>0</v>
      </c>
      <c r="BP2147" s="237">
        <f t="shared" si="852"/>
        <v>0</v>
      </c>
      <c r="BQ2147" s="238">
        <f t="shared" si="853"/>
        <v>0</v>
      </c>
    </row>
    <row r="2148" spans="1:69">
      <c r="A2148" s="170">
        <v>2202</v>
      </c>
      <c r="B2148" s="273"/>
      <c r="C2148" s="153"/>
      <c r="D2148" s="130" t="str">
        <f t="shared" si="854"/>
        <v/>
      </c>
      <c r="E2148" s="172"/>
      <c r="F2148" s="172"/>
      <c r="G2148" s="173"/>
      <c r="H2148" s="272"/>
      <c r="I2148" s="272"/>
      <c r="J2148" s="105"/>
      <c r="K2148" s="197" t="e">
        <f>VLOOKUP(J2148,'[3]Item List (3)'!A$1:B$110000,2,FALSE)</f>
        <v>#N/A</v>
      </c>
      <c r="L2148" s="170"/>
      <c r="M2148" s="198" t="str">
        <f t="shared" ref="M2148:M2179" si="857">IF((LEFT(J2148))="2",$L$2,$J$2)</f>
        <v>IR</v>
      </c>
      <c r="N2148" s="153"/>
      <c r="O2148" s="274" t="str">
        <f t="shared" ref="O2148:O2168" si="858">IFERROR(3600/N2148,"")</f>
        <v/>
      </c>
      <c r="P2148" s="265"/>
      <c r="Q2148" s="265"/>
      <c r="R2148" s="276"/>
      <c r="S2148" s="276"/>
      <c r="T2148" s="153"/>
      <c r="U2148" s="209">
        <f t="shared" ref="U2148:U2162" si="859">Q2148+S2148+T2148</f>
        <v>0</v>
      </c>
      <c r="V2148" s="153"/>
      <c r="W2148" s="153"/>
      <c r="X2148" s="153"/>
      <c r="Y2148" s="153"/>
      <c r="Z2148" s="153"/>
      <c r="AA2148" s="153"/>
      <c r="AB2148" s="153"/>
      <c r="AC2148" s="153"/>
      <c r="AD2148" s="153"/>
      <c r="AE2148" s="153"/>
      <c r="AF2148" s="153"/>
      <c r="AG2148" s="153"/>
      <c r="AH2148" s="153"/>
      <c r="AI2148" s="153"/>
      <c r="AJ2148" s="153"/>
      <c r="AK2148" s="153"/>
      <c r="AL2148" s="153"/>
      <c r="AM2148" s="153"/>
      <c r="AN2148" s="153"/>
      <c r="AO2148" s="209"/>
      <c r="AP2148" s="153"/>
      <c r="AQ2148" s="153"/>
      <c r="AR2148" s="153"/>
      <c r="AS2148" s="153"/>
      <c r="AT2148" s="153"/>
      <c r="AU2148" s="153"/>
      <c r="AV2148" s="153"/>
      <c r="AW2148" s="153"/>
      <c r="AX2148" s="153"/>
      <c r="AY2148" s="153"/>
      <c r="AZ2148" s="153"/>
      <c r="BA2148" s="153"/>
      <c r="BB2148" s="153"/>
      <c r="BC2148" s="153"/>
      <c r="BD2148" s="153"/>
      <c r="BE2148" s="153"/>
      <c r="BF2148" s="153"/>
      <c r="BG2148" s="223">
        <f t="shared" ref="BG2148:BG2166" si="860">SUM(V2148:BF2148)</f>
        <v>0</v>
      </c>
      <c r="BH2148" s="153">
        <f t="shared" ref="BH2148:BH2166" si="861">BG2148/60</f>
        <v>0</v>
      </c>
      <c r="BI2148" s="225">
        <f t="shared" si="845"/>
        <v>0</v>
      </c>
      <c r="BJ2148" s="225">
        <f t="shared" si="846"/>
        <v>0</v>
      </c>
      <c r="BK2148" s="226">
        <f t="shared" si="847"/>
        <v>0</v>
      </c>
      <c r="BL2148" s="226">
        <f t="shared" si="848"/>
        <v>0</v>
      </c>
      <c r="BM2148" s="226">
        <f t="shared" si="849"/>
        <v>0</v>
      </c>
      <c r="BN2148" s="237">
        <f t="shared" si="850"/>
        <v>0</v>
      </c>
      <c r="BO2148" s="237">
        <f t="shared" si="851"/>
        <v>0</v>
      </c>
      <c r="BP2148" s="237">
        <f t="shared" si="852"/>
        <v>0</v>
      </c>
      <c r="BQ2148" s="238">
        <f t="shared" si="853"/>
        <v>0</v>
      </c>
    </row>
    <row r="2149" spans="1:69">
      <c r="A2149" s="170">
        <v>2203</v>
      </c>
      <c r="B2149" s="273"/>
      <c r="C2149" s="153"/>
      <c r="D2149" s="130" t="str">
        <f t="shared" si="854"/>
        <v/>
      </c>
      <c r="E2149" s="172"/>
      <c r="F2149" s="172"/>
      <c r="G2149" s="173"/>
      <c r="H2149" s="272"/>
      <c r="I2149" s="272"/>
      <c r="J2149" s="105"/>
      <c r="K2149" s="197" t="e">
        <f>VLOOKUP(J2149,'[3]Item List (3)'!A$1:B$110000,2,FALSE)</f>
        <v>#N/A</v>
      </c>
      <c r="L2149" s="170"/>
      <c r="M2149" s="198" t="str">
        <f t="shared" si="857"/>
        <v>IR</v>
      </c>
      <c r="N2149" s="153"/>
      <c r="O2149" s="274" t="str">
        <f t="shared" si="858"/>
        <v/>
      </c>
      <c r="P2149" s="265"/>
      <c r="Q2149" s="265"/>
      <c r="R2149" s="276"/>
      <c r="S2149" s="276"/>
      <c r="T2149" s="153"/>
      <c r="U2149" s="209">
        <f t="shared" si="859"/>
        <v>0</v>
      </c>
      <c r="V2149" s="153"/>
      <c r="W2149" s="153"/>
      <c r="X2149" s="153"/>
      <c r="Y2149" s="153"/>
      <c r="Z2149" s="153"/>
      <c r="AA2149" s="153"/>
      <c r="AB2149" s="153"/>
      <c r="AC2149" s="153"/>
      <c r="AD2149" s="153"/>
      <c r="AE2149" s="153"/>
      <c r="AF2149" s="153"/>
      <c r="AG2149" s="153"/>
      <c r="AH2149" s="153"/>
      <c r="AI2149" s="153"/>
      <c r="AJ2149" s="153"/>
      <c r="AK2149" s="153"/>
      <c r="AL2149" s="153"/>
      <c r="AM2149" s="153"/>
      <c r="AN2149" s="153"/>
      <c r="AO2149" s="209"/>
      <c r="AP2149" s="153"/>
      <c r="AQ2149" s="153"/>
      <c r="AR2149" s="153"/>
      <c r="AS2149" s="153"/>
      <c r="AT2149" s="153"/>
      <c r="AU2149" s="153"/>
      <c r="AV2149" s="153"/>
      <c r="AW2149" s="153"/>
      <c r="AX2149" s="153"/>
      <c r="AY2149" s="153"/>
      <c r="AZ2149" s="153"/>
      <c r="BA2149" s="153"/>
      <c r="BB2149" s="153"/>
      <c r="BC2149" s="153"/>
      <c r="BD2149" s="153"/>
      <c r="BE2149" s="153"/>
      <c r="BF2149" s="153"/>
      <c r="BG2149" s="223">
        <f t="shared" si="860"/>
        <v>0</v>
      </c>
      <c r="BH2149" s="153">
        <f t="shared" si="861"/>
        <v>0</v>
      </c>
      <c r="BI2149" s="225">
        <f t="shared" si="845"/>
        <v>0</v>
      </c>
      <c r="BJ2149" s="225">
        <f t="shared" si="846"/>
        <v>0</v>
      </c>
      <c r="BK2149" s="226">
        <f t="shared" si="847"/>
        <v>0</v>
      </c>
      <c r="BL2149" s="226">
        <f t="shared" si="848"/>
        <v>0</v>
      </c>
      <c r="BM2149" s="226">
        <f t="shared" si="849"/>
        <v>0</v>
      </c>
      <c r="BN2149" s="237">
        <f t="shared" si="850"/>
        <v>0</v>
      </c>
      <c r="BO2149" s="237">
        <f t="shared" si="851"/>
        <v>0</v>
      </c>
      <c r="BP2149" s="237">
        <f t="shared" si="852"/>
        <v>0</v>
      </c>
      <c r="BQ2149" s="238">
        <f t="shared" si="853"/>
        <v>0</v>
      </c>
    </row>
    <row r="2150" spans="1:69">
      <c r="A2150" s="170">
        <v>2204</v>
      </c>
      <c r="B2150" s="273"/>
      <c r="C2150" s="153"/>
      <c r="D2150" s="130" t="str">
        <f t="shared" si="854"/>
        <v/>
      </c>
      <c r="E2150" s="172"/>
      <c r="F2150" s="172"/>
      <c r="G2150" s="173"/>
      <c r="H2150" s="272"/>
      <c r="I2150" s="272"/>
      <c r="J2150" s="105"/>
      <c r="K2150" s="197" t="e">
        <f>VLOOKUP(J2150,'[3]Item List (3)'!A$1:B$110000,2,FALSE)</f>
        <v>#N/A</v>
      </c>
      <c r="L2150" s="170"/>
      <c r="M2150" s="198" t="str">
        <f t="shared" si="857"/>
        <v>IR</v>
      </c>
      <c r="N2150" s="153"/>
      <c r="O2150" s="275" t="str">
        <f t="shared" si="858"/>
        <v/>
      </c>
      <c r="P2150" s="265"/>
      <c r="Q2150" s="265"/>
      <c r="R2150" s="276"/>
      <c r="S2150" s="276"/>
      <c r="T2150" s="153"/>
      <c r="U2150" s="209">
        <f t="shared" si="859"/>
        <v>0</v>
      </c>
      <c r="V2150" s="153"/>
      <c r="W2150" s="153"/>
      <c r="X2150" s="153"/>
      <c r="Y2150" s="153"/>
      <c r="Z2150" s="153"/>
      <c r="AA2150" s="153"/>
      <c r="AB2150" s="153"/>
      <c r="AC2150" s="153"/>
      <c r="AD2150" s="153"/>
      <c r="AE2150" s="153"/>
      <c r="AF2150" s="153"/>
      <c r="AG2150" s="153"/>
      <c r="AH2150" s="153"/>
      <c r="AI2150" s="153"/>
      <c r="AJ2150" s="153"/>
      <c r="AK2150" s="153"/>
      <c r="AL2150" s="153"/>
      <c r="AM2150" s="153"/>
      <c r="AN2150" s="153"/>
      <c r="AO2150" s="209"/>
      <c r="AP2150" s="153"/>
      <c r="AQ2150" s="153"/>
      <c r="AR2150" s="153"/>
      <c r="AS2150" s="153"/>
      <c r="AT2150" s="153"/>
      <c r="AU2150" s="153"/>
      <c r="AV2150" s="153"/>
      <c r="AW2150" s="153"/>
      <c r="AX2150" s="153"/>
      <c r="AY2150" s="153"/>
      <c r="AZ2150" s="153"/>
      <c r="BA2150" s="153"/>
      <c r="BB2150" s="153"/>
      <c r="BC2150" s="153"/>
      <c r="BD2150" s="153"/>
      <c r="BE2150" s="153"/>
      <c r="BF2150" s="153"/>
      <c r="BG2150" s="223">
        <f t="shared" si="860"/>
        <v>0</v>
      </c>
      <c r="BH2150" s="277">
        <f t="shared" si="861"/>
        <v>0</v>
      </c>
      <c r="BI2150" s="225">
        <f t="shared" si="845"/>
        <v>0</v>
      </c>
      <c r="BJ2150" s="225">
        <f t="shared" si="846"/>
        <v>0</v>
      </c>
      <c r="BK2150" s="226">
        <f t="shared" si="847"/>
        <v>0</v>
      </c>
      <c r="BL2150" s="226">
        <f t="shared" si="848"/>
        <v>0</v>
      </c>
      <c r="BM2150" s="226">
        <f t="shared" si="849"/>
        <v>0</v>
      </c>
      <c r="BN2150" s="237">
        <f t="shared" si="850"/>
        <v>0</v>
      </c>
      <c r="BO2150" s="237">
        <f t="shared" si="851"/>
        <v>0</v>
      </c>
      <c r="BP2150" s="237">
        <f t="shared" si="852"/>
        <v>0</v>
      </c>
      <c r="BQ2150" s="238">
        <f t="shared" si="853"/>
        <v>0</v>
      </c>
    </row>
    <row r="2151" spans="1:69">
      <c r="A2151" s="170">
        <v>2205</v>
      </c>
      <c r="B2151" s="273"/>
      <c r="C2151" s="153"/>
      <c r="D2151" s="130" t="str">
        <f t="shared" si="854"/>
        <v/>
      </c>
      <c r="E2151" s="172"/>
      <c r="F2151" s="172"/>
      <c r="G2151" s="173"/>
      <c r="H2151" s="272"/>
      <c r="I2151" s="272"/>
      <c r="J2151" s="105"/>
      <c r="K2151" s="197" t="e">
        <f>VLOOKUP(J2151,'[3]Item List (3)'!A$1:B$110000,2,FALSE)</f>
        <v>#N/A</v>
      </c>
      <c r="L2151" s="170"/>
      <c r="M2151" s="198" t="str">
        <f t="shared" si="857"/>
        <v>IR</v>
      </c>
      <c r="N2151" s="153"/>
      <c r="O2151" s="274" t="str">
        <f t="shared" si="858"/>
        <v/>
      </c>
      <c r="P2151" s="265"/>
      <c r="Q2151" s="265"/>
      <c r="R2151" s="276"/>
      <c r="S2151" s="276"/>
      <c r="T2151" s="153"/>
      <c r="U2151" s="209">
        <f t="shared" si="859"/>
        <v>0</v>
      </c>
      <c r="V2151" s="153"/>
      <c r="W2151" s="153"/>
      <c r="X2151" s="153"/>
      <c r="Y2151" s="153"/>
      <c r="Z2151" s="153"/>
      <c r="AA2151" s="153"/>
      <c r="AB2151" s="153"/>
      <c r="AC2151" s="153"/>
      <c r="AD2151" s="153"/>
      <c r="AE2151" s="153"/>
      <c r="AF2151" s="153"/>
      <c r="AG2151" s="153"/>
      <c r="AH2151" s="153"/>
      <c r="AI2151" s="153"/>
      <c r="AJ2151" s="153"/>
      <c r="AK2151" s="153"/>
      <c r="AL2151" s="153"/>
      <c r="AM2151" s="153"/>
      <c r="AN2151" s="153"/>
      <c r="AO2151" s="209"/>
      <c r="AP2151" s="153"/>
      <c r="AQ2151" s="153"/>
      <c r="AR2151" s="153"/>
      <c r="AS2151" s="153"/>
      <c r="AT2151" s="153"/>
      <c r="AU2151" s="153"/>
      <c r="AV2151" s="153"/>
      <c r="AW2151" s="153"/>
      <c r="AX2151" s="153"/>
      <c r="AY2151" s="153"/>
      <c r="AZ2151" s="153"/>
      <c r="BA2151" s="153"/>
      <c r="BB2151" s="153"/>
      <c r="BC2151" s="153"/>
      <c r="BD2151" s="153"/>
      <c r="BE2151" s="153"/>
      <c r="BF2151" s="153"/>
      <c r="BG2151" s="223">
        <f t="shared" si="860"/>
        <v>0</v>
      </c>
      <c r="BH2151" s="277">
        <f t="shared" si="861"/>
        <v>0</v>
      </c>
      <c r="BI2151" s="225">
        <f t="shared" si="845"/>
        <v>0</v>
      </c>
      <c r="BJ2151" s="225">
        <f t="shared" si="846"/>
        <v>0</v>
      </c>
      <c r="BK2151" s="226">
        <f t="shared" si="847"/>
        <v>0</v>
      </c>
      <c r="BL2151" s="226">
        <f t="shared" si="848"/>
        <v>0</v>
      </c>
      <c r="BM2151" s="226">
        <f t="shared" si="849"/>
        <v>0</v>
      </c>
      <c r="BN2151" s="237">
        <f t="shared" si="850"/>
        <v>0</v>
      </c>
      <c r="BO2151" s="237">
        <f t="shared" si="851"/>
        <v>0</v>
      </c>
      <c r="BP2151" s="237">
        <f t="shared" si="852"/>
        <v>0</v>
      </c>
      <c r="BQ2151" s="238">
        <f t="shared" si="853"/>
        <v>0</v>
      </c>
    </row>
    <row r="2152" spans="1:69">
      <c r="A2152" s="170">
        <v>2206</v>
      </c>
      <c r="B2152" s="273"/>
      <c r="C2152" s="153"/>
      <c r="D2152" s="130" t="str">
        <f t="shared" si="854"/>
        <v/>
      </c>
      <c r="E2152" s="172"/>
      <c r="F2152" s="172"/>
      <c r="G2152" s="173"/>
      <c r="H2152" s="272"/>
      <c r="I2152" s="272"/>
      <c r="J2152" s="105"/>
      <c r="K2152" s="197" t="e">
        <f>VLOOKUP(J2152,'[3]Item List (3)'!A$1:B$110000,2,FALSE)</f>
        <v>#N/A</v>
      </c>
      <c r="L2152" s="170"/>
      <c r="M2152" s="198" t="str">
        <f t="shared" si="857"/>
        <v>IR</v>
      </c>
      <c r="N2152" s="153"/>
      <c r="O2152" s="274" t="str">
        <f t="shared" si="858"/>
        <v/>
      </c>
      <c r="P2152" s="265"/>
      <c r="Q2152" s="265"/>
      <c r="R2152" s="276"/>
      <c r="S2152" s="276"/>
      <c r="T2152" s="153"/>
      <c r="U2152" s="209">
        <f t="shared" si="859"/>
        <v>0</v>
      </c>
      <c r="V2152" s="153"/>
      <c r="W2152" s="153"/>
      <c r="X2152" s="153"/>
      <c r="Y2152" s="153"/>
      <c r="Z2152" s="153"/>
      <c r="AA2152" s="153"/>
      <c r="AB2152" s="153"/>
      <c r="AC2152" s="153"/>
      <c r="AD2152" s="153"/>
      <c r="AE2152" s="153"/>
      <c r="AF2152" s="153"/>
      <c r="AG2152" s="153"/>
      <c r="AH2152" s="153"/>
      <c r="AI2152" s="153"/>
      <c r="AJ2152" s="153"/>
      <c r="AK2152" s="153"/>
      <c r="AL2152" s="153"/>
      <c r="AM2152" s="153"/>
      <c r="AN2152" s="153"/>
      <c r="AO2152" s="209"/>
      <c r="AP2152" s="153"/>
      <c r="AQ2152" s="153"/>
      <c r="AR2152" s="153"/>
      <c r="AS2152" s="153"/>
      <c r="AT2152" s="153"/>
      <c r="AU2152" s="153"/>
      <c r="AV2152" s="153"/>
      <c r="AW2152" s="153"/>
      <c r="AX2152" s="153"/>
      <c r="AY2152" s="153"/>
      <c r="AZ2152" s="153"/>
      <c r="BA2152" s="153"/>
      <c r="BB2152" s="153"/>
      <c r="BC2152" s="153"/>
      <c r="BD2152" s="153"/>
      <c r="BE2152" s="153"/>
      <c r="BF2152" s="153"/>
      <c r="BG2152" s="223">
        <f t="shared" si="860"/>
        <v>0</v>
      </c>
      <c r="BH2152" s="153">
        <f t="shared" si="861"/>
        <v>0</v>
      </c>
      <c r="BI2152" s="225">
        <f t="shared" si="845"/>
        <v>0</v>
      </c>
      <c r="BJ2152" s="225">
        <f t="shared" si="846"/>
        <v>0</v>
      </c>
      <c r="BK2152" s="226">
        <f t="shared" si="847"/>
        <v>0</v>
      </c>
      <c r="BL2152" s="226">
        <f t="shared" si="848"/>
        <v>0</v>
      </c>
      <c r="BM2152" s="226">
        <f t="shared" si="849"/>
        <v>0</v>
      </c>
      <c r="BN2152" s="237">
        <f t="shared" si="850"/>
        <v>0</v>
      </c>
      <c r="BO2152" s="237">
        <f t="shared" si="851"/>
        <v>0</v>
      </c>
      <c r="BP2152" s="237">
        <f t="shared" si="852"/>
        <v>0</v>
      </c>
      <c r="BQ2152" s="238">
        <f t="shared" si="853"/>
        <v>0</v>
      </c>
    </row>
    <row r="2153" spans="1:69">
      <c r="A2153" s="170">
        <v>2207</v>
      </c>
      <c r="B2153" s="273"/>
      <c r="C2153" s="153"/>
      <c r="D2153" s="130" t="str">
        <f t="shared" si="854"/>
        <v/>
      </c>
      <c r="E2153" s="172"/>
      <c r="F2153" s="172"/>
      <c r="G2153" s="173"/>
      <c r="H2153" s="272"/>
      <c r="I2153" s="272"/>
      <c r="J2153" s="105"/>
      <c r="K2153" s="197" t="e">
        <f>VLOOKUP(J2153,'[3]Item List (3)'!A$1:B$110000,2,FALSE)</f>
        <v>#N/A</v>
      </c>
      <c r="L2153" s="170"/>
      <c r="M2153" s="198" t="str">
        <f t="shared" si="857"/>
        <v>IR</v>
      </c>
      <c r="N2153" s="153"/>
      <c r="O2153" s="274" t="str">
        <f t="shared" si="858"/>
        <v/>
      </c>
      <c r="P2153" s="265"/>
      <c r="Q2153" s="265"/>
      <c r="R2153" s="276"/>
      <c r="S2153" s="276"/>
      <c r="T2153" s="153"/>
      <c r="U2153" s="209">
        <f t="shared" si="859"/>
        <v>0</v>
      </c>
      <c r="V2153" s="153"/>
      <c r="W2153" s="153"/>
      <c r="X2153" s="153"/>
      <c r="Y2153" s="153"/>
      <c r="Z2153" s="153"/>
      <c r="AA2153" s="153"/>
      <c r="AB2153" s="153"/>
      <c r="AC2153" s="153"/>
      <c r="AD2153" s="153"/>
      <c r="AE2153" s="153"/>
      <c r="AF2153" s="153"/>
      <c r="AG2153" s="153"/>
      <c r="AH2153" s="153"/>
      <c r="AI2153" s="153"/>
      <c r="AJ2153" s="153"/>
      <c r="AK2153" s="153"/>
      <c r="AL2153" s="153"/>
      <c r="AM2153" s="153"/>
      <c r="AN2153" s="153"/>
      <c r="AO2153" s="209"/>
      <c r="AP2153" s="153"/>
      <c r="AQ2153" s="153"/>
      <c r="AR2153" s="153"/>
      <c r="AS2153" s="153"/>
      <c r="AT2153" s="153"/>
      <c r="AU2153" s="153"/>
      <c r="AV2153" s="153"/>
      <c r="AW2153" s="153"/>
      <c r="AX2153" s="153"/>
      <c r="AY2153" s="153"/>
      <c r="AZ2153" s="153"/>
      <c r="BA2153" s="153"/>
      <c r="BB2153" s="153"/>
      <c r="BC2153" s="153"/>
      <c r="BD2153" s="153"/>
      <c r="BE2153" s="153"/>
      <c r="BF2153" s="153"/>
      <c r="BG2153" s="223">
        <f t="shared" si="860"/>
        <v>0</v>
      </c>
      <c r="BH2153" s="153">
        <f t="shared" si="861"/>
        <v>0</v>
      </c>
      <c r="BI2153" s="225">
        <f t="shared" si="845"/>
        <v>0</v>
      </c>
      <c r="BJ2153" s="225">
        <f t="shared" si="846"/>
        <v>0</v>
      </c>
      <c r="BK2153" s="226">
        <f t="shared" si="847"/>
        <v>0</v>
      </c>
      <c r="BL2153" s="226">
        <f t="shared" si="848"/>
        <v>0</v>
      </c>
      <c r="BM2153" s="226">
        <f t="shared" si="849"/>
        <v>0</v>
      </c>
      <c r="BN2153" s="237">
        <f t="shared" si="850"/>
        <v>0</v>
      </c>
      <c r="BO2153" s="237">
        <f t="shared" si="851"/>
        <v>0</v>
      </c>
      <c r="BP2153" s="237">
        <f t="shared" si="852"/>
        <v>0</v>
      </c>
      <c r="BQ2153" s="238">
        <f t="shared" si="853"/>
        <v>0</v>
      </c>
    </row>
    <row r="2154" spans="1:69">
      <c r="A2154" s="170">
        <v>2208</v>
      </c>
      <c r="B2154" s="273"/>
      <c r="C2154" s="153"/>
      <c r="D2154" s="130" t="str">
        <f t="shared" si="854"/>
        <v/>
      </c>
      <c r="E2154" s="172"/>
      <c r="F2154" s="172"/>
      <c r="G2154" s="173"/>
      <c r="H2154" s="272"/>
      <c r="I2154" s="272"/>
      <c r="J2154" s="105"/>
      <c r="K2154" s="197" t="e">
        <f>VLOOKUP(J2154,'[3]Item List (3)'!A$1:B$110000,2,FALSE)</f>
        <v>#N/A</v>
      </c>
      <c r="L2154" s="170"/>
      <c r="M2154" s="198" t="str">
        <f t="shared" si="857"/>
        <v>IR</v>
      </c>
      <c r="N2154" s="153"/>
      <c r="O2154" s="274" t="str">
        <f t="shared" si="858"/>
        <v/>
      </c>
      <c r="P2154" s="265"/>
      <c r="Q2154" s="265"/>
      <c r="R2154" s="276"/>
      <c r="S2154" s="276"/>
      <c r="T2154" s="153"/>
      <c r="U2154" s="209">
        <f t="shared" si="859"/>
        <v>0</v>
      </c>
      <c r="V2154" s="153"/>
      <c r="W2154" s="153"/>
      <c r="X2154" s="153"/>
      <c r="Y2154" s="153"/>
      <c r="Z2154" s="153"/>
      <c r="AA2154" s="153"/>
      <c r="AB2154" s="153"/>
      <c r="AC2154" s="153"/>
      <c r="AD2154" s="153"/>
      <c r="AE2154" s="153"/>
      <c r="AF2154" s="153"/>
      <c r="AG2154" s="153"/>
      <c r="AH2154" s="153"/>
      <c r="AI2154" s="153"/>
      <c r="AJ2154" s="153"/>
      <c r="AK2154" s="153"/>
      <c r="AL2154" s="153"/>
      <c r="AM2154" s="153"/>
      <c r="AN2154" s="153"/>
      <c r="AO2154" s="209"/>
      <c r="AP2154" s="153"/>
      <c r="AQ2154" s="153"/>
      <c r="AR2154" s="153"/>
      <c r="AS2154" s="153"/>
      <c r="AT2154" s="153"/>
      <c r="AU2154" s="153"/>
      <c r="AV2154" s="153"/>
      <c r="AW2154" s="153"/>
      <c r="AX2154" s="153"/>
      <c r="AY2154" s="153"/>
      <c r="AZ2154" s="153"/>
      <c r="BA2154" s="153"/>
      <c r="BB2154" s="153"/>
      <c r="BC2154" s="153"/>
      <c r="BD2154" s="153"/>
      <c r="BE2154" s="153"/>
      <c r="BF2154" s="153"/>
      <c r="BG2154" s="223">
        <f t="shared" si="860"/>
        <v>0</v>
      </c>
      <c r="BH2154" s="153">
        <f t="shared" si="861"/>
        <v>0</v>
      </c>
      <c r="BI2154" s="225">
        <f t="shared" si="845"/>
        <v>0</v>
      </c>
      <c r="BJ2154" s="225">
        <f t="shared" si="846"/>
        <v>0</v>
      </c>
      <c r="BK2154" s="226">
        <f t="shared" si="847"/>
        <v>0</v>
      </c>
      <c r="BL2154" s="226">
        <f t="shared" si="848"/>
        <v>0</v>
      </c>
      <c r="BM2154" s="226">
        <f t="shared" si="849"/>
        <v>0</v>
      </c>
      <c r="BN2154" s="237">
        <f t="shared" si="850"/>
        <v>0</v>
      </c>
      <c r="BO2154" s="237">
        <f t="shared" si="851"/>
        <v>0</v>
      </c>
      <c r="BP2154" s="237">
        <f t="shared" si="852"/>
        <v>0</v>
      </c>
      <c r="BQ2154" s="238">
        <f t="shared" si="853"/>
        <v>0</v>
      </c>
    </row>
    <row r="2155" spans="1:69">
      <c r="A2155" s="170">
        <v>2209</v>
      </c>
      <c r="B2155" s="273"/>
      <c r="C2155" s="153"/>
      <c r="D2155" s="130" t="str">
        <f t="shared" si="854"/>
        <v/>
      </c>
      <c r="E2155" s="172"/>
      <c r="F2155" s="172"/>
      <c r="G2155" s="173"/>
      <c r="H2155" s="272"/>
      <c r="I2155" s="272"/>
      <c r="J2155" s="105"/>
      <c r="K2155" s="197" t="e">
        <f>VLOOKUP(J2155,'[3]Item List (3)'!A$1:B$110000,2,FALSE)</f>
        <v>#N/A</v>
      </c>
      <c r="L2155" s="170"/>
      <c r="M2155" s="198" t="str">
        <f t="shared" si="857"/>
        <v>IR</v>
      </c>
      <c r="N2155" s="153"/>
      <c r="O2155" s="274" t="str">
        <f t="shared" si="858"/>
        <v/>
      </c>
      <c r="P2155" s="265"/>
      <c r="Q2155" s="265"/>
      <c r="R2155" s="276"/>
      <c r="S2155" s="276"/>
      <c r="T2155" s="153"/>
      <c r="U2155" s="209">
        <f t="shared" si="859"/>
        <v>0</v>
      </c>
      <c r="V2155" s="153"/>
      <c r="W2155" s="153"/>
      <c r="X2155" s="153"/>
      <c r="Y2155" s="153"/>
      <c r="Z2155" s="153"/>
      <c r="AA2155" s="153"/>
      <c r="AB2155" s="153"/>
      <c r="AC2155" s="153"/>
      <c r="AD2155" s="153"/>
      <c r="AE2155" s="153"/>
      <c r="AF2155" s="153"/>
      <c r="AG2155" s="153"/>
      <c r="AH2155" s="153"/>
      <c r="AI2155" s="153"/>
      <c r="AJ2155" s="153"/>
      <c r="AK2155" s="153"/>
      <c r="AL2155" s="153"/>
      <c r="AM2155" s="153"/>
      <c r="AN2155" s="153"/>
      <c r="AO2155" s="209"/>
      <c r="AP2155" s="153"/>
      <c r="AQ2155" s="153"/>
      <c r="AR2155" s="153"/>
      <c r="AS2155" s="153"/>
      <c r="AT2155" s="153"/>
      <c r="AU2155" s="153"/>
      <c r="AV2155" s="153"/>
      <c r="AW2155" s="153"/>
      <c r="AX2155" s="153"/>
      <c r="AY2155" s="153"/>
      <c r="AZ2155" s="153"/>
      <c r="BA2155" s="153"/>
      <c r="BB2155" s="153"/>
      <c r="BC2155" s="153"/>
      <c r="BD2155" s="153"/>
      <c r="BE2155" s="153"/>
      <c r="BF2155" s="153"/>
      <c r="BG2155" s="223">
        <f t="shared" si="860"/>
        <v>0</v>
      </c>
      <c r="BH2155" s="153">
        <f t="shared" si="861"/>
        <v>0</v>
      </c>
      <c r="BI2155" s="225">
        <f t="shared" si="845"/>
        <v>0</v>
      </c>
      <c r="BJ2155" s="225">
        <f t="shared" si="846"/>
        <v>0</v>
      </c>
      <c r="BK2155" s="226">
        <f t="shared" si="847"/>
        <v>0</v>
      </c>
      <c r="BL2155" s="226">
        <f t="shared" si="848"/>
        <v>0</v>
      </c>
      <c r="BM2155" s="226">
        <f t="shared" si="849"/>
        <v>0</v>
      </c>
      <c r="BN2155" s="237">
        <f t="shared" si="850"/>
        <v>0</v>
      </c>
      <c r="BO2155" s="237">
        <f t="shared" si="851"/>
        <v>0</v>
      </c>
      <c r="BP2155" s="237">
        <f t="shared" si="852"/>
        <v>0</v>
      </c>
      <c r="BQ2155" s="238">
        <f t="shared" si="853"/>
        <v>0</v>
      </c>
    </row>
    <row r="2156" spans="1:69">
      <c r="A2156" s="170">
        <v>2210</v>
      </c>
      <c r="B2156" s="273"/>
      <c r="C2156" s="153"/>
      <c r="D2156" s="130" t="str">
        <f t="shared" si="854"/>
        <v/>
      </c>
      <c r="E2156" s="172"/>
      <c r="F2156" s="172"/>
      <c r="G2156" s="173"/>
      <c r="H2156" s="272"/>
      <c r="I2156" s="272"/>
      <c r="J2156" s="105"/>
      <c r="K2156" s="197" t="e">
        <f>VLOOKUP(J2156,'[3]Item List (3)'!A$1:B$110000,2,FALSE)</f>
        <v>#N/A</v>
      </c>
      <c r="L2156" s="170"/>
      <c r="M2156" s="198" t="str">
        <f t="shared" si="857"/>
        <v>IR</v>
      </c>
      <c r="N2156" s="153"/>
      <c r="O2156" s="274" t="str">
        <f t="shared" si="858"/>
        <v/>
      </c>
      <c r="P2156" s="265"/>
      <c r="Q2156" s="265"/>
      <c r="R2156" s="276"/>
      <c r="S2156" s="276"/>
      <c r="T2156" s="153"/>
      <c r="U2156" s="209">
        <f t="shared" si="859"/>
        <v>0</v>
      </c>
      <c r="V2156" s="153"/>
      <c r="W2156" s="153"/>
      <c r="X2156" s="153"/>
      <c r="Y2156" s="153"/>
      <c r="Z2156" s="153"/>
      <c r="AA2156" s="153"/>
      <c r="AB2156" s="153"/>
      <c r="AC2156" s="153"/>
      <c r="AD2156" s="153"/>
      <c r="AE2156" s="153"/>
      <c r="AF2156" s="153"/>
      <c r="AG2156" s="153"/>
      <c r="AH2156" s="153"/>
      <c r="AI2156" s="153"/>
      <c r="AJ2156" s="153"/>
      <c r="AK2156" s="153"/>
      <c r="AL2156" s="153"/>
      <c r="AM2156" s="153"/>
      <c r="AN2156" s="153"/>
      <c r="AO2156" s="209"/>
      <c r="AP2156" s="153"/>
      <c r="AQ2156" s="153"/>
      <c r="AR2156" s="153"/>
      <c r="AS2156" s="153"/>
      <c r="AT2156" s="153"/>
      <c r="AU2156" s="153"/>
      <c r="AV2156" s="153"/>
      <c r="AW2156" s="153"/>
      <c r="AX2156" s="153"/>
      <c r="AY2156" s="153"/>
      <c r="AZ2156" s="153"/>
      <c r="BA2156" s="153"/>
      <c r="BB2156" s="153"/>
      <c r="BC2156" s="153"/>
      <c r="BD2156" s="153"/>
      <c r="BE2156" s="153"/>
      <c r="BF2156" s="153"/>
      <c r="BG2156" s="223">
        <f t="shared" si="860"/>
        <v>0</v>
      </c>
      <c r="BH2156" s="153">
        <f t="shared" si="861"/>
        <v>0</v>
      </c>
      <c r="BI2156" s="225">
        <f t="shared" si="845"/>
        <v>0</v>
      </c>
      <c r="BJ2156" s="225">
        <f t="shared" si="846"/>
        <v>0</v>
      </c>
      <c r="BK2156" s="226">
        <f t="shared" si="847"/>
        <v>0</v>
      </c>
      <c r="BL2156" s="226">
        <f t="shared" si="848"/>
        <v>0</v>
      </c>
      <c r="BM2156" s="226">
        <f t="shared" si="849"/>
        <v>0</v>
      </c>
      <c r="BN2156" s="237">
        <f t="shared" si="850"/>
        <v>0</v>
      </c>
      <c r="BO2156" s="237">
        <f t="shared" si="851"/>
        <v>0</v>
      </c>
      <c r="BP2156" s="237">
        <f t="shared" si="852"/>
        <v>0</v>
      </c>
      <c r="BQ2156" s="238">
        <f t="shared" si="853"/>
        <v>0</v>
      </c>
    </row>
    <row r="2157" spans="1:69">
      <c r="A2157" s="170">
        <v>2211</v>
      </c>
      <c r="B2157" s="273"/>
      <c r="C2157" s="153"/>
      <c r="D2157" s="130" t="str">
        <f t="shared" si="854"/>
        <v/>
      </c>
      <c r="E2157" s="172"/>
      <c r="F2157" s="172"/>
      <c r="G2157" s="173"/>
      <c r="H2157" s="272"/>
      <c r="I2157" s="272"/>
      <c r="J2157" s="105"/>
      <c r="K2157" s="197" t="e">
        <f>VLOOKUP(J2157,'[3]Item List (3)'!A$1:B$110000,2,FALSE)</f>
        <v>#N/A</v>
      </c>
      <c r="L2157" s="170"/>
      <c r="M2157" s="198" t="str">
        <f t="shared" si="857"/>
        <v>IR</v>
      </c>
      <c r="N2157" s="153"/>
      <c r="O2157" s="275" t="str">
        <f t="shared" si="858"/>
        <v/>
      </c>
      <c r="P2157" s="265"/>
      <c r="Q2157" s="265"/>
      <c r="R2157" s="276"/>
      <c r="S2157" s="276"/>
      <c r="T2157" s="153"/>
      <c r="U2157" s="209">
        <f t="shared" si="859"/>
        <v>0</v>
      </c>
      <c r="V2157" s="153"/>
      <c r="W2157" s="153"/>
      <c r="X2157" s="153"/>
      <c r="Y2157" s="153"/>
      <c r="Z2157" s="153"/>
      <c r="AA2157" s="153"/>
      <c r="AB2157" s="153"/>
      <c r="AC2157" s="153"/>
      <c r="AD2157" s="153"/>
      <c r="AE2157" s="153"/>
      <c r="AF2157" s="153"/>
      <c r="AG2157" s="153"/>
      <c r="AH2157" s="153"/>
      <c r="AI2157" s="153"/>
      <c r="AJ2157" s="153"/>
      <c r="AK2157" s="153"/>
      <c r="AL2157" s="153"/>
      <c r="AM2157" s="153"/>
      <c r="AN2157" s="153"/>
      <c r="AO2157" s="209"/>
      <c r="AP2157" s="153"/>
      <c r="AQ2157" s="153"/>
      <c r="AR2157" s="153"/>
      <c r="AS2157" s="153"/>
      <c r="AT2157" s="153"/>
      <c r="AU2157" s="153"/>
      <c r="AV2157" s="153"/>
      <c r="AW2157" s="153"/>
      <c r="AX2157" s="153"/>
      <c r="AY2157" s="153"/>
      <c r="AZ2157" s="153"/>
      <c r="BA2157" s="153"/>
      <c r="BB2157" s="153"/>
      <c r="BC2157" s="153"/>
      <c r="BD2157" s="153"/>
      <c r="BE2157" s="153"/>
      <c r="BF2157" s="153"/>
      <c r="BG2157" s="223">
        <f t="shared" si="860"/>
        <v>0</v>
      </c>
      <c r="BH2157" s="277">
        <f t="shared" si="861"/>
        <v>0</v>
      </c>
      <c r="BI2157" s="225">
        <f t="shared" si="845"/>
        <v>0</v>
      </c>
      <c r="BJ2157" s="225">
        <f t="shared" si="846"/>
        <v>0</v>
      </c>
      <c r="BK2157" s="226">
        <f t="shared" si="847"/>
        <v>0</v>
      </c>
      <c r="BL2157" s="226">
        <f t="shared" si="848"/>
        <v>0</v>
      </c>
      <c r="BM2157" s="226">
        <f t="shared" si="849"/>
        <v>0</v>
      </c>
      <c r="BN2157" s="237">
        <f t="shared" si="850"/>
        <v>0</v>
      </c>
      <c r="BO2157" s="237">
        <f t="shared" si="851"/>
        <v>0</v>
      </c>
      <c r="BP2157" s="237">
        <f t="shared" si="852"/>
        <v>0</v>
      </c>
      <c r="BQ2157" s="238">
        <f t="shared" si="853"/>
        <v>0</v>
      </c>
    </row>
    <row r="2158" spans="1:69">
      <c r="A2158" s="170">
        <v>2212</v>
      </c>
      <c r="B2158" s="273"/>
      <c r="C2158" s="153"/>
      <c r="D2158" s="130" t="str">
        <f t="shared" si="854"/>
        <v/>
      </c>
      <c r="E2158" s="172"/>
      <c r="F2158" s="172"/>
      <c r="G2158" s="173"/>
      <c r="H2158" s="272"/>
      <c r="I2158" s="272"/>
      <c r="J2158" s="105"/>
      <c r="K2158" s="197" t="e">
        <f>VLOOKUP(J2158,'[3]Item List (3)'!A$1:B$110000,2,FALSE)</f>
        <v>#N/A</v>
      </c>
      <c r="L2158" s="170"/>
      <c r="M2158" s="198" t="str">
        <f t="shared" si="857"/>
        <v>IR</v>
      </c>
      <c r="N2158" s="153"/>
      <c r="O2158" s="275" t="str">
        <f t="shared" si="858"/>
        <v/>
      </c>
      <c r="P2158" s="265"/>
      <c r="Q2158" s="265"/>
      <c r="R2158" s="276"/>
      <c r="S2158" s="276"/>
      <c r="T2158" s="153"/>
      <c r="U2158" s="209">
        <f t="shared" si="859"/>
        <v>0</v>
      </c>
      <c r="V2158" s="153"/>
      <c r="W2158" s="153"/>
      <c r="X2158" s="153"/>
      <c r="Y2158" s="153"/>
      <c r="Z2158" s="153"/>
      <c r="AA2158" s="153"/>
      <c r="AB2158" s="153"/>
      <c r="AC2158" s="153"/>
      <c r="AD2158" s="153"/>
      <c r="AE2158" s="153"/>
      <c r="AF2158" s="153"/>
      <c r="AG2158" s="153"/>
      <c r="AH2158" s="153"/>
      <c r="AI2158" s="153"/>
      <c r="AJ2158" s="153"/>
      <c r="AK2158" s="153"/>
      <c r="AL2158" s="153"/>
      <c r="AM2158" s="153"/>
      <c r="AN2158" s="153"/>
      <c r="AO2158" s="209"/>
      <c r="AP2158" s="153"/>
      <c r="AQ2158" s="153"/>
      <c r="AR2158" s="153"/>
      <c r="AS2158" s="153"/>
      <c r="AT2158" s="153"/>
      <c r="AU2158" s="153"/>
      <c r="AV2158" s="153"/>
      <c r="AW2158" s="153"/>
      <c r="AX2158" s="153"/>
      <c r="AY2158" s="153"/>
      <c r="AZ2158" s="153"/>
      <c r="BA2158" s="153"/>
      <c r="BB2158" s="153"/>
      <c r="BC2158" s="153"/>
      <c r="BD2158" s="153"/>
      <c r="BE2158" s="153"/>
      <c r="BF2158" s="153"/>
      <c r="BG2158" s="223">
        <f t="shared" si="860"/>
        <v>0</v>
      </c>
      <c r="BH2158" s="153">
        <f t="shared" si="861"/>
        <v>0</v>
      </c>
      <c r="BI2158" s="225">
        <f t="shared" si="845"/>
        <v>0</v>
      </c>
      <c r="BJ2158" s="225">
        <f t="shared" si="846"/>
        <v>0</v>
      </c>
      <c r="BK2158" s="226">
        <f t="shared" si="847"/>
        <v>0</v>
      </c>
      <c r="BL2158" s="226">
        <f t="shared" si="848"/>
        <v>0</v>
      </c>
      <c r="BM2158" s="226">
        <f t="shared" si="849"/>
        <v>0</v>
      </c>
      <c r="BN2158" s="237">
        <f t="shared" si="850"/>
        <v>0</v>
      </c>
      <c r="BO2158" s="237">
        <f t="shared" si="851"/>
        <v>0</v>
      </c>
      <c r="BP2158" s="237">
        <f t="shared" si="852"/>
        <v>0</v>
      </c>
      <c r="BQ2158" s="238">
        <f t="shared" si="853"/>
        <v>0</v>
      </c>
    </row>
    <row r="2159" spans="1:69">
      <c r="A2159" s="170">
        <v>2213</v>
      </c>
      <c r="B2159" s="273"/>
      <c r="C2159" s="153"/>
      <c r="D2159" s="130" t="str">
        <f t="shared" si="854"/>
        <v/>
      </c>
      <c r="E2159" s="172"/>
      <c r="F2159" s="172"/>
      <c r="G2159" s="173"/>
      <c r="H2159" s="272"/>
      <c r="I2159" s="272"/>
      <c r="J2159" s="105"/>
      <c r="K2159" s="197" t="e">
        <f>VLOOKUP(J2159,'[3]Item List (3)'!A$1:B$110000,2,FALSE)</f>
        <v>#N/A</v>
      </c>
      <c r="L2159" s="170"/>
      <c r="M2159" s="198" t="str">
        <f t="shared" si="857"/>
        <v>IR</v>
      </c>
      <c r="N2159" s="153"/>
      <c r="O2159" s="274" t="str">
        <f t="shared" si="858"/>
        <v/>
      </c>
      <c r="P2159" s="265"/>
      <c r="Q2159" s="265"/>
      <c r="R2159" s="276"/>
      <c r="S2159" s="276"/>
      <c r="T2159" s="153"/>
      <c r="U2159" s="209">
        <f t="shared" si="859"/>
        <v>0</v>
      </c>
      <c r="V2159" s="153"/>
      <c r="W2159" s="153"/>
      <c r="X2159" s="153"/>
      <c r="Y2159" s="153"/>
      <c r="Z2159" s="153"/>
      <c r="AA2159" s="153"/>
      <c r="AB2159" s="153"/>
      <c r="AC2159" s="153"/>
      <c r="AD2159" s="153"/>
      <c r="AE2159" s="153"/>
      <c r="AF2159" s="153"/>
      <c r="AG2159" s="153"/>
      <c r="AH2159" s="153"/>
      <c r="AI2159" s="153"/>
      <c r="AJ2159" s="153"/>
      <c r="AK2159" s="153"/>
      <c r="AL2159" s="153"/>
      <c r="AM2159" s="153"/>
      <c r="AN2159" s="153"/>
      <c r="AO2159" s="209"/>
      <c r="AP2159" s="153"/>
      <c r="AQ2159" s="153"/>
      <c r="AR2159" s="153"/>
      <c r="AS2159" s="153"/>
      <c r="AT2159" s="153"/>
      <c r="AU2159" s="153"/>
      <c r="AV2159" s="153"/>
      <c r="AW2159" s="153"/>
      <c r="AX2159" s="153"/>
      <c r="AY2159" s="153"/>
      <c r="AZ2159" s="153"/>
      <c r="BA2159" s="153"/>
      <c r="BB2159" s="153"/>
      <c r="BC2159" s="153"/>
      <c r="BD2159" s="153"/>
      <c r="BE2159" s="153"/>
      <c r="BF2159" s="153"/>
      <c r="BG2159" s="223">
        <f t="shared" si="860"/>
        <v>0</v>
      </c>
      <c r="BH2159" s="153">
        <f t="shared" si="861"/>
        <v>0</v>
      </c>
      <c r="BI2159" s="225">
        <f t="shared" si="845"/>
        <v>0</v>
      </c>
      <c r="BJ2159" s="225">
        <f t="shared" si="846"/>
        <v>0</v>
      </c>
      <c r="BK2159" s="226">
        <f t="shared" si="847"/>
        <v>0</v>
      </c>
      <c r="BL2159" s="226">
        <f t="shared" si="848"/>
        <v>0</v>
      </c>
      <c r="BM2159" s="226">
        <f t="shared" si="849"/>
        <v>0</v>
      </c>
      <c r="BN2159" s="237">
        <f t="shared" si="850"/>
        <v>0</v>
      </c>
      <c r="BO2159" s="237">
        <f t="shared" si="851"/>
        <v>0</v>
      </c>
      <c r="BP2159" s="237">
        <f t="shared" si="852"/>
        <v>0</v>
      </c>
      <c r="BQ2159" s="238">
        <f t="shared" si="853"/>
        <v>0</v>
      </c>
    </row>
    <row r="2160" spans="1:69">
      <c r="A2160" s="170">
        <v>2214</v>
      </c>
      <c r="B2160" s="273"/>
      <c r="C2160" s="153"/>
      <c r="D2160" s="130" t="str">
        <f t="shared" si="854"/>
        <v/>
      </c>
      <c r="E2160" s="172"/>
      <c r="F2160" s="172"/>
      <c r="G2160" s="173"/>
      <c r="H2160" s="272"/>
      <c r="I2160" s="272"/>
      <c r="J2160" s="105"/>
      <c r="K2160" s="197" t="e">
        <f>VLOOKUP(J2160,'[3]Item List (3)'!A$1:B$110000,2,FALSE)</f>
        <v>#N/A</v>
      </c>
      <c r="L2160" s="170"/>
      <c r="M2160" s="198" t="str">
        <f t="shared" si="857"/>
        <v>IR</v>
      </c>
      <c r="N2160" s="153"/>
      <c r="O2160" s="274" t="str">
        <f t="shared" si="858"/>
        <v/>
      </c>
      <c r="P2160" s="265"/>
      <c r="Q2160" s="265"/>
      <c r="R2160" s="276"/>
      <c r="S2160" s="276"/>
      <c r="T2160" s="153"/>
      <c r="U2160" s="209">
        <f t="shared" si="859"/>
        <v>0</v>
      </c>
      <c r="V2160" s="153"/>
      <c r="W2160" s="153"/>
      <c r="X2160" s="153"/>
      <c r="Y2160" s="153"/>
      <c r="Z2160" s="153"/>
      <c r="AA2160" s="153"/>
      <c r="AB2160" s="153"/>
      <c r="AC2160" s="153"/>
      <c r="AD2160" s="153"/>
      <c r="AE2160" s="153"/>
      <c r="AF2160" s="153"/>
      <c r="AG2160" s="153"/>
      <c r="AH2160" s="153"/>
      <c r="AI2160" s="153"/>
      <c r="AJ2160" s="153"/>
      <c r="AK2160" s="153"/>
      <c r="AL2160" s="153"/>
      <c r="AM2160" s="153"/>
      <c r="AN2160" s="153"/>
      <c r="AO2160" s="209"/>
      <c r="AP2160" s="153"/>
      <c r="AQ2160" s="153"/>
      <c r="AR2160" s="153"/>
      <c r="AS2160" s="153"/>
      <c r="AT2160" s="153"/>
      <c r="AU2160" s="153"/>
      <c r="AV2160" s="153"/>
      <c r="AW2160" s="153"/>
      <c r="AX2160" s="153"/>
      <c r="AY2160" s="153"/>
      <c r="AZ2160" s="153"/>
      <c r="BA2160" s="153"/>
      <c r="BB2160" s="153"/>
      <c r="BC2160" s="153"/>
      <c r="BD2160" s="153"/>
      <c r="BE2160" s="153"/>
      <c r="BF2160" s="153"/>
      <c r="BG2160" s="223">
        <f t="shared" si="860"/>
        <v>0</v>
      </c>
      <c r="BH2160" s="153">
        <f t="shared" si="861"/>
        <v>0</v>
      </c>
      <c r="BI2160" s="225">
        <f t="shared" si="845"/>
        <v>0</v>
      </c>
      <c r="BJ2160" s="225">
        <f t="shared" si="846"/>
        <v>0</v>
      </c>
      <c r="BK2160" s="226">
        <f t="shared" si="847"/>
        <v>0</v>
      </c>
      <c r="BL2160" s="226">
        <f t="shared" si="848"/>
        <v>0</v>
      </c>
      <c r="BM2160" s="226">
        <f t="shared" si="849"/>
        <v>0</v>
      </c>
      <c r="BN2160" s="237">
        <f t="shared" si="850"/>
        <v>0</v>
      </c>
      <c r="BO2160" s="237">
        <f t="shared" si="851"/>
        <v>0</v>
      </c>
      <c r="BP2160" s="237">
        <f t="shared" si="852"/>
        <v>0</v>
      </c>
      <c r="BQ2160" s="238">
        <f t="shared" si="853"/>
        <v>0</v>
      </c>
    </row>
    <row r="2161" spans="1:69">
      <c r="A2161" s="170">
        <v>2215</v>
      </c>
      <c r="B2161" s="273"/>
      <c r="C2161" s="153"/>
      <c r="D2161" s="130" t="str">
        <f t="shared" si="854"/>
        <v/>
      </c>
      <c r="E2161" s="172"/>
      <c r="F2161" s="172"/>
      <c r="G2161" s="173"/>
      <c r="H2161" s="272"/>
      <c r="I2161" s="272"/>
      <c r="J2161" s="105"/>
      <c r="K2161" s="197" t="e">
        <f>VLOOKUP(J2161,'[3]Item List (3)'!A$1:B$110000,2,FALSE)</f>
        <v>#N/A</v>
      </c>
      <c r="L2161" s="170"/>
      <c r="M2161" s="198" t="str">
        <f t="shared" si="857"/>
        <v>IR</v>
      </c>
      <c r="N2161" s="153"/>
      <c r="O2161" s="274" t="str">
        <f t="shared" si="858"/>
        <v/>
      </c>
      <c r="P2161" s="265"/>
      <c r="Q2161" s="265"/>
      <c r="R2161" s="276"/>
      <c r="S2161" s="276"/>
      <c r="T2161" s="153"/>
      <c r="U2161" s="209">
        <f t="shared" si="859"/>
        <v>0</v>
      </c>
      <c r="V2161" s="153"/>
      <c r="W2161" s="153"/>
      <c r="X2161" s="153"/>
      <c r="Y2161" s="153"/>
      <c r="Z2161" s="153"/>
      <c r="AA2161" s="153"/>
      <c r="AB2161" s="153"/>
      <c r="AC2161" s="153"/>
      <c r="AD2161" s="153"/>
      <c r="AE2161" s="153"/>
      <c r="AF2161" s="153"/>
      <c r="AG2161" s="153"/>
      <c r="AH2161" s="153"/>
      <c r="AI2161" s="153"/>
      <c r="AJ2161" s="153"/>
      <c r="AK2161" s="153"/>
      <c r="AL2161" s="153"/>
      <c r="AM2161" s="153"/>
      <c r="AN2161" s="153"/>
      <c r="AO2161" s="209"/>
      <c r="AP2161" s="153"/>
      <c r="AQ2161" s="153"/>
      <c r="AR2161" s="153"/>
      <c r="AS2161" s="153"/>
      <c r="AT2161" s="153"/>
      <c r="AU2161" s="153"/>
      <c r="AV2161" s="153"/>
      <c r="AW2161" s="153"/>
      <c r="AX2161" s="153"/>
      <c r="AY2161" s="153"/>
      <c r="AZ2161" s="153"/>
      <c r="BA2161" s="153"/>
      <c r="BB2161" s="153"/>
      <c r="BC2161" s="153"/>
      <c r="BD2161" s="153"/>
      <c r="BE2161" s="153"/>
      <c r="BF2161" s="153"/>
      <c r="BG2161" s="223">
        <f t="shared" si="860"/>
        <v>0</v>
      </c>
      <c r="BH2161" s="153">
        <f t="shared" si="861"/>
        <v>0</v>
      </c>
      <c r="BI2161" s="225">
        <f t="shared" si="845"/>
        <v>0</v>
      </c>
      <c r="BJ2161" s="225">
        <f t="shared" si="846"/>
        <v>0</v>
      </c>
      <c r="BK2161" s="226">
        <f t="shared" si="847"/>
        <v>0</v>
      </c>
      <c r="BL2161" s="226">
        <f t="shared" si="848"/>
        <v>0</v>
      </c>
      <c r="BM2161" s="226">
        <f t="shared" si="849"/>
        <v>0</v>
      </c>
      <c r="BN2161" s="237">
        <f t="shared" si="850"/>
        <v>0</v>
      </c>
      <c r="BO2161" s="237">
        <f t="shared" si="851"/>
        <v>0</v>
      </c>
      <c r="BP2161" s="237">
        <f t="shared" si="852"/>
        <v>0</v>
      </c>
      <c r="BQ2161" s="238">
        <f t="shared" si="853"/>
        <v>0</v>
      </c>
    </row>
    <row r="2162" spans="1:69">
      <c r="A2162" s="170">
        <v>2216</v>
      </c>
      <c r="B2162" s="273"/>
      <c r="C2162" s="153"/>
      <c r="D2162" s="130" t="str">
        <f t="shared" si="854"/>
        <v/>
      </c>
      <c r="E2162" s="172"/>
      <c r="F2162" s="172"/>
      <c r="G2162" s="173"/>
      <c r="H2162" s="272"/>
      <c r="I2162" s="272"/>
      <c r="J2162" s="105"/>
      <c r="K2162" s="197" t="e">
        <f>VLOOKUP(J2162,'[3]Item List (3)'!A$1:B$110000,2,FALSE)</f>
        <v>#N/A</v>
      </c>
      <c r="L2162" s="170"/>
      <c r="M2162" s="198" t="str">
        <f t="shared" si="857"/>
        <v>IR</v>
      </c>
      <c r="N2162" s="153"/>
      <c r="O2162" s="274" t="str">
        <f t="shared" si="858"/>
        <v/>
      </c>
      <c r="P2162" s="265"/>
      <c r="Q2162" s="265"/>
      <c r="R2162" s="276"/>
      <c r="S2162" s="276"/>
      <c r="T2162" s="153"/>
      <c r="U2162" s="209">
        <f t="shared" si="859"/>
        <v>0</v>
      </c>
      <c r="V2162" s="153"/>
      <c r="W2162" s="153"/>
      <c r="X2162" s="153"/>
      <c r="Y2162" s="153"/>
      <c r="Z2162" s="153"/>
      <c r="AA2162" s="153"/>
      <c r="AB2162" s="153"/>
      <c r="AC2162" s="153"/>
      <c r="AD2162" s="153"/>
      <c r="AE2162" s="153"/>
      <c r="AF2162" s="153"/>
      <c r="AG2162" s="153"/>
      <c r="AH2162" s="153"/>
      <c r="AI2162" s="153"/>
      <c r="AJ2162" s="153"/>
      <c r="AK2162" s="153"/>
      <c r="AL2162" s="153"/>
      <c r="AM2162" s="153"/>
      <c r="AN2162" s="153"/>
      <c r="AO2162" s="209"/>
      <c r="AP2162" s="153"/>
      <c r="AQ2162" s="153"/>
      <c r="AR2162" s="153"/>
      <c r="AS2162" s="153"/>
      <c r="AT2162" s="153"/>
      <c r="AU2162" s="153"/>
      <c r="AV2162" s="153"/>
      <c r="AW2162" s="153"/>
      <c r="AX2162" s="153"/>
      <c r="AY2162" s="153"/>
      <c r="AZ2162" s="153"/>
      <c r="BA2162" s="153"/>
      <c r="BB2162" s="153"/>
      <c r="BC2162" s="153"/>
      <c r="BD2162" s="153"/>
      <c r="BE2162" s="153"/>
      <c r="BF2162" s="153"/>
      <c r="BG2162" s="223">
        <f t="shared" si="860"/>
        <v>0</v>
      </c>
      <c r="BH2162" s="153">
        <f t="shared" si="861"/>
        <v>0</v>
      </c>
      <c r="BI2162" s="225">
        <f t="shared" si="845"/>
        <v>0</v>
      </c>
      <c r="BJ2162" s="225">
        <f t="shared" si="846"/>
        <v>0</v>
      </c>
      <c r="BK2162" s="226">
        <f t="shared" si="847"/>
        <v>0</v>
      </c>
      <c r="BL2162" s="226">
        <f t="shared" si="848"/>
        <v>0</v>
      </c>
      <c r="BM2162" s="226">
        <f t="shared" si="849"/>
        <v>0</v>
      </c>
      <c r="BN2162" s="237">
        <f t="shared" si="850"/>
        <v>0</v>
      </c>
      <c r="BO2162" s="237">
        <f t="shared" si="851"/>
        <v>0</v>
      </c>
      <c r="BP2162" s="237">
        <f t="shared" si="852"/>
        <v>0</v>
      </c>
      <c r="BQ2162" s="238">
        <f t="shared" si="853"/>
        <v>0</v>
      </c>
    </row>
    <row r="2163" spans="1:69">
      <c r="A2163" s="170">
        <v>2217</v>
      </c>
      <c r="B2163" s="273"/>
      <c r="C2163" s="153"/>
      <c r="D2163" s="130" t="str">
        <f t="shared" si="854"/>
        <v/>
      </c>
      <c r="E2163" s="172"/>
      <c r="F2163" s="172"/>
      <c r="G2163" s="173"/>
      <c r="H2163" s="272"/>
      <c r="I2163" s="272"/>
      <c r="J2163" s="105"/>
      <c r="K2163" s="197" t="e">
        <f>VLOOKUP(J2163,'[3]Item List (3)'!A$1:B$110000,2,FALSE)</f>
        <v>#N/A</v>
      </c>
      <c r="L2163" s="170"/>
      <c r="M2163" s="198" t="str">
        <f t="shared" si="857"/>
        <v>IR</v>
      </c>
      <c r="N2163" s="153"/>
      <c r="O2163" s="274" t="str">
        <f t="shared" si="858"/>
        <v/>
      </c>
      <c r="P2163" s="265"/>
      <c r="Q2163" s="265"/>
      <c r="R2163" s="276"/>
      <c r="S2163" s="276"/>
      <c r="T2163" s="153"/>
      <c r="U2163" s="209">
        <f t="shared" ref="U2163:U2194" si="862">Q2163+S2163+T2163</f>
        <v>0</v>
      </c>
      <c r="V2163" s="153"/>
      <c r="W2163" s="153"/>
      <c r="X2163" s="153"/>
      <c r="Y2163" s="153"/>
      <c r="Z2163" s="153"/>
      <c r="AA2163" s="153"/>
      <c r="AB2163" s="153"/>
      <c r="AC2163" s="153"/>
      <c r="AD2163" s="153"/>
      <c r="AE2163" s="153"/>
      <c r="AF2163" s="153"/>
      <c r="AG2163" s="153"/>
      <c r="AH2163" s="153"/>
      <c r="AI2163" s="153"/>
      <c r="AJ2163" s="153"/>
      <c r="AK2163" s="153"/>
      <c r="AL2163" s="153"/>
      <c r="AM2163" s="153"/>
      <c r="AN2163" s="153"/>
      <c r="AO2163" s="209"/>
      <c r="AP2163" s="153"/>
      <c r="AQ2163" s="153"/>
      <c r="AR2163" s="153"/>
      <c r="AS2163" s="153"/>
      <c r="AT2163" s="153"/>
      <c r="AU2163" s="153"/>
      <c r="AV2163" s="153"/>
      <c r="AW2163" s="153"/>
      <c r="AX2163" s="153"/>
      <c r="AY2163" s="153"/>
      <c r="AZ2163" s="153"/>
      <c r="BA2163" s="153"/>
      <c r="BB2163" s="153"/>
      <c r="BC2163" s="153"/>
      <c r="BD2163" s="153"/>
      <c r="BE2163" s="153"/>
      <c r="BF2163" s="153"/>
      <c r="BG2163" s="223">
        <f t="shared" si="860"/>
        <v>0</v>
      </c>
      <c r="BH2163" s="153">
        <f t="shared" si="861"/>
        <v>0</v>
      </c>
      <c r="BI2163" s="225">
        <f t="shared" si="845"/>
        <v>0</v>
      </c>
      <c r="BJ2163" s="225">
        <f t="shared" si="846"/>
        <v>0</v>
      </c>
      <c r="BK2163" s="226">
        <f t="shared" si="847"/>
        <v>0</v>
      </c>
      <c r="BL2163" s="226">
        <f t="shared" si="848"/>
        <v>0</v>
      </c>
      <c r="BM2163" s="226">
        <f t="shared" si="849"/>
        <v>0</v>
      </c>
      <c r="BN2163" s="237">
        <f t="shared" si="850"/>
        <v>0</v>
      </c>
      <c r="BO2163" s="237">
        <f t="shared" si="851"/>
        <v>0</v>
      </c>
      <c r="BP2163" s="237">
        <f t="shared" si="852"/>
        <v>0</v>
      </c>
      <c r="BQ2163" s="238">
        <f t="shared" si="853"/>
        <v>0</v>
      </c>
    </row>
    <row r="2164" spans="1:69">
      <c r="A2164" s="170">
        <v>2218</v>
      </c>
      <c r="B2164" s="273"/>
      <c r="C2164" s="153"/>
      <c r="D2164" s="130" t="str">
        <f t="shared" si="854"/>
        <v/>
      </c>
      <c r="E2164" s="172"/>
      <c r="F2164" s="172"/>
      <c r="G2164" s="173"/>
      <c r="H2164" s="272"/>
      <c r="I2164" s="272"/>
      <c r="J2164" s="105"/>
      <c r="K2164" s="197" t="e">
        <f>VLOOKUP(J2164,'[3]Item List (3)'!A$1:B$110000,2,FALSE)</f>
        <v>#N/A</v>
      </c>
      <c r="L2164" s="170"/>
      <c r="M2164" s="198" t="str">
        <f t="shared" si="857"/>
        <v>IR</v>
      </c>
      <c r="N2164" s="153"/>
      <c r="O2164" s="274" t="str">
        <f t="shared" si="858"/>
        <v/>
      </c>
      <c r="P2164" s="265"/>
      <c r="Q2164" s="265"/>
      <c r="R2164" s="276"/>
      <c r="S2164" s="276"/>
      <c r="T2164" s="153"/>
      <c r="U2164" s="209">
        <f t="shared" si="862"/>
        <v>0</v>
      </c>
      <c r="V2164" s="153"/>
      <c r="W2164" s="153"/>
      <c r="X2164" s="153"/>
      <c r="Y2164" s="153"/>
      <c r="Z2164" s="153"/>
      <c r="AA2164" s="153"/>
      <c r="AB2164" s="153"/>
      <c r="AC2164" s="153"/>
      <c r="AD2164" s="153"/>
      <c r="AE2164" s="153"/>
      <c r="AF2164" s="153"/>
      <c r="AG2164" s="153"/>
      <c r="AH2164" s="153"/>
      <c r="AI2164" s="153"/>
      <c r="AJ2164" s="153"/>
      <c r="AK2164" s="153"/>
      <c r="AL2164" s="153"/>
      <c r="AM2164" s="153"/>
      <c r="AN2164" s="153"/>
      <c r="AO2164" s="209"/>
      <c r="AP2164" s="153"/>
      <c r="AQ2164" s="153"/>
      <c r="AR2164" s="153"/>
      <c r="AS2164" s="153"/>
      <c r="AT2164" s="153"/>
      <c r="AU2164" s="153"/>
      <c r="AV2164" s="153"/>
      <c r="AW2164" s="153"/>
      <c r="AX2164" s="153"/>
      <c r="AY2164" s="153"/>
      <c r="AZ2164" s="153"/>
      <c r="BA2164" s="153"/>
      <c r="BB2164" s="153"/>
      <c r="BC2164" s="153"/>
      <c r="BD2164" s="153"/>
      <c r="BE2164" s="153"/>
      <c r="BF2164" s="153"/>
      <c r="BG2164" s="223">
        <f t="shared" si="860"/>
        <v>0</v>
      </c>
      <c r="BH2164" s="153">
        <f t="shared" si="861"/>
        <v>0</v>
      </c>
      <c r="BI2164" s="225">
        <f t="shared" si="845"/>
        <v>0</v>
      </c>
      <c r="BJ2164" s="225">
        <f t="shared" si="846"/>
        <v>0</v>
      </c>
      <c r="BK2164" s="226">
        <f t="shared" si="847"/>
        <v>0</v>
      </c>
      <c r="BL2164" s="226">
        <f t="shared" si="848"/>
        <v>0</v>
      </c>
      <c r="BM2164" s="226">
        <f t="shared" si="849"/>
        <v>0</v>
      </c>
      <c r="BN2164" s="237">
        <f t="shared" si="850"/>
        <v>0</v>
      </c>
      <c r="BO2164" s="237">
        <f t="shared" si="851"/>
        <v>0</v>
      </c>
      <c r="BP2164" s="237">
        <f t="shared" si="852"/>
        <v>0</v>
      </c>
      <c r="BQ2164" s="238">
        <f t="shared" si="853"/>
        <v>0</v>
      </c>
    </row>
    <row r="2165" spans="1:69">
      <c r="A2165" s="170">
        <v>2219</v>
      </c>
      <c r="B2165" s="273"/>
      <c r="C2165" s="153"/>
      <c r="D2165" s="130" t="str">
        <f t="shared" si="854"/>
        <v/>
      </c>
      <c r="E2165" s="172"/>
      <c r="F2165" s="172"/>
      <c r="G2165" s="173"/>
      <c r="H2165" s="272"/>
      <c r="I2165" s="272"/>
      <c r="J2165" s="105"/>
      <c r="K2165" s="197" t="e">
        <f>VLOOKUP(J2165,'[3]Item List (3)'!A$1:B$110000,2,FALSE)</f>
        <v>#N/A</v>
      </c>
      <c r="L2165" s="170"/>
      <c r="M2165" s="198" t="str">
        <f t="shared" si="857"/>
        <v>IR</v>
      </c>
      <c r="N2165" s="153"/>
      <c r="O2165" s="274" t="str">
        <f t="shared" si="858"/>
        <v/>
      </c>
      <c r="P2165" s="265"/>
      <c r="Q2165" s="265"/>
      <c r="R2165" s="276"/>
      <c r="S2165" s="276"/>
      <c r="T2165" s="153"/>
      <c r="U2165" s="209">
        <f t="shared" si="862"/>
        <v>0</v>
      </c>
      <c r="V2165" s="153"/>
      <c r="W2165" s="153"/>
      <c r="X2165" s="153"/>
      <c r="Y2165" s="153"/>
      <c r="Z2165" s="153"/>
      <c r="AA2165" s="153"/>
      <c r="AB2165" s="153"/>
      <c r="AC2165" s="153"/>
      <c r="AD2165" s="153"/>
      <c r="AE2165" s="153"/>
      <c r="AF2165" s="153"/>
      <c r="AG2165" s="153"/>
      <c r="AH2165" s="153"/>
      <c r="AI2165" s="153"/>
      <c r="AJ2165" s="153"/>
      <c r="AK2165" s="153"/>
      <c r="AL2165" s="153"/>
      <c r="AM2165" s="153"/>
      <c r="AN2165" s="153"/>
      <c r="AO2165" s="209"/>
      <c r="AP2165" s="153"/>
      <c r="AQ2165" s="153"/>
      <c r="AR2165" s="153"/>
      <c r="AS2165" s="153"/>
      <c r="AT2165" s="153"/>
      <c r="AU2165" s="153"/>
      <c r="AV2165" s="153"/>
      <c r="AW2165" s="153"/>
      <c r="AX2165" s="153"/>
      <c r="AY2165" s="153"/>
      <c r="AZ2165" s="153"/>
      <c r="BA2165" s="153"/>
      <c r="BB2165" s="153"/>
      <c r="BC2165" s="153"/>
      <c r="BD2165" s="153"/>
      <c r="BE2165" s="153"/>
      <c r="BF2165" s="153"/>
      <c r="BG2165" s="223">
        <f t="shared" si="860"/>
        <v>0</v>
      </c>
      <c r="BH2165" s="153">
        <f t="shared" si="861"/>
        <v>0</v>
      </c>
      <c r="BI2165" s="225">
        <f t="shared" si="845"/>
        <v>0</v>
      </c>
      <c r="BJ2165" s="225">
        <f t="shared" si="846"/>
        <v>0</v>
      </c>
      <c r="BK2165" s="226">
        <f t="shared" si="847"/>
        <v>0</v>
      </c>
      <c r="BL2165" s="226">
        <f t="shared" si="848"/>
        <v>0</v>
      </c>
      <c r="BM2165" s="226">
        <f t="shared" si="849"/>
        <v>0</v>
      </c>
      <c r="BN2165" s="237">
        <f t="shared" si="850"/>
        <v>0</v>
      </c>
      <c r="BO2165" s="237">
        <f t="shared" si="851"/>
        <v>0</v>
      </c>
      <c r="BP2165" s="237">
        <f t="shared" si="852"/>
        <v>0</v>
      </c>
      <c r="BQ2165" s="238">
        <f t="shared" si="853"/>
        <v>0</v>
      </c>
    </row>
    <row r="2166" spans="1:69">
      <c r="A2166" s="170">
        <v>2220</v>
      </c>
      <c r="B2166" s="273"/>
      <c r="C2166" s="153"/>
      <c r="D2166" s="130" t="str">
        <f t="shared" si="854"/>
        <v/>
      </c>
      <c r="E2166" s="172"/>
      <c r="F2166" s="172"/>
      <c r="G2166" s="173"/>
      <c r="H2166" s="272"/>
      <c r="I2166" s="272"/>
      <c r="J2166" s="105"/>
      <c r="K2166" s="197" t="e">
        <f>VLOOKUP(J2166,'[3]Item List (3)'!A$1:B$110000,2,FALSE)</f>
        <v>#N/A</v>
      </c>
      <c r="L2166" s="170"/>
      <c r="M2166" s="198" t="str">
        <f t="shared" si="857"/>
        <v>IR</v>
      </c>
      <c r="N2166" s="153"/>
      <c r="O2166" s="274" t="str">
        <f t="shared" si="858"/>
        <v/>
      </c>
      <c r="P2166" s="265"/>
      <c r="Q2166" s="265"/>
      <c r="R2166" s="276"/>
      <c r="S2166" s="276"/>
      <c r="T2166" s="153"/>
      <c r="U2166" s="209">
        <f t="shared" si="862"/>
        <v>0</v>
      </c>
      <c r="V2166" s="153"/>
      <c r="W2166" s="153"/>
      <c r="X2166" s="153"/>
      <c r="Y2166" s="153"/>
      <c r="Z2166" s="153"/>
      <c r="AA2166" s="153"/>
      <c r="AB2166" s="153"/>
      <c r="AC2166" s="153"/>
      <c r="AD2166" s="153"/>
      <c r="AE2166" s="153"/>
      <c r="AF2166" s="153"/>
      <c r="AG2166" s="153"/>
      <c r="AH2166" s="153"/>
      <c r="AI2166" s="153"/>
      <c r="AJ2166" s="153"/>
      <c r="AK2166" s="153"/>
      <c r="AL2166" s="153"/>
      <c r="AM2166" s="153"/>
      <c r="AN2166" s="153"/>
      <c r="AO2166" s="209"/>
      <c r="AP2166" s="153"/>
      <c r="AQ2166" s="153"/>
      <c r="AR2166" s="153"/>
      <c r="AS2166" s="153"/>
      <c r="AT2166" s="153"/>
      <c r="AU2166" s="153"/>
      <c r="AV2166" s="153"/>
      <c r="AW2166" s="153"/>
      <c r="AX2166" s="153"/>
      <c r="AY2166" s="153"/>
      <c r="AZ2166" s="153"/>
      <c r="BA2166" s="153"/>
      <c r="BB2166" s="153"/>
      <c r="BC2166" s="153"/>
      <c r="BD2166" s="153"/>
      <c r="BE2166" s="153"/>
      <c r="BF2166" s="153"/>
      <c r="BG2166" s="223">
        <f t="shared" si="860"/>
        <v>0</v>
      </c>
      <c r="BH2166" s="153">
        <f t="shared" si="861"/>
        <v>0</v>
      </c>
      <c r="BI2166" s="225">
        <f t="shared" si="845"/>
        <v>0</v>
      </c>
      <c r="BJ2166" s="225">
        <f t="shared" si="846"/>
        <v>0</v>
      </c>
      <c r="BK2166" s="226">
        <f t="shared" si="847"/>
        <v>0</v>
      </c>
      <c r="BL2166" s="226">
        <f t="shared" si="848"/>
        <v>0</v>
      </c>
      <c r="BM2166" s="226">
        <f t="shared" si="849"/>
        <v>0</v>
      </c>
      <c r="BN2166" s="237">
        <f t="shared" si="850"/>
        <v>0</v>
      </c>
      <c r="BO2166" s="237">
        <f t="shared" si="851"/>
        <v>0</v>
      </c>
      <c r="BP2166" s="237">
        <f t="shared" si="852"/>
        <v>0</v>
      </c>
      <c r="BQ2166" s="238">
        <f t="shared" si="853"/>
        <v>0</v>
      </c>
    </row>
    <row r="2167" spans="1:69">
      <c r="A2167" s="170">
        <v>2221</v>
      </c>
      <c r="B2167" s="273"/>
      <c r="C2167" s="153"/>
      <c r="D2167" s="130" t="str">
        <f t="shared" si="854"/>
        <v/>
      </c>
      <c r="E2167" s="172"/>
      <c r="F2167" s="172"/>
      <c r="G2167" s="173"/>
      <c r="H2167" s="272"/>
      <c r="I2167" s="272"/>
      <c r="J2167" s="105"/>
      <c r="K2167" s="197" t="e">
        <f>VLOOKUP(J2167,'[3]Item List (3)'!A$1:B$110000,2,FALSE)</f>
        <v>#N/A</v>
      </c>
      <c r="L2167" s="170"/>
      <c r="M2167" s="198" t="str">
        <f t="shared" si="857"/>
        <v>IR</v>
      </c>
      <c r="N2167" s="153"/>
      <c r="O2167" s="274" t="str">
        <f t="shared" si="858"/>
        <v/>
      </c>
      <c r="P2167" s="265"/>
      <c r="Q2167" s="265"/>
      <c r="R2167" s="276"/>
      <c r="S2167" s="276"/>
      <c r="T2167" s="153"/>
      <c r="U2167" s="209">
        <f t="shared" si="862"/>
        <v>0</v>
      </c>
      <c r="V2167" s="153"/>
      <c r="W2167" s="153"/>
      <c r="X2167" s="153"/>
      <c r="Y2167" s="153"/>
      <c r="Z2167" s="153"/>
      <c r="AA2167" s="153"/>
      <c r="AB2167" s="153"/>
      <c r="AC2167" s="153"/>
      <c r="AD2167" s="153"/>
      <c r="AE2167" s="153"/>
      <c r="AF2167" s="153"/>
      <c r="AG2167" s="153"/>
      <c r="AH2167" s="153"/>
      <c r="AI2167" s="153"/>
      <c r="AJ2167" s="153"/>
      <c r="AK2167" s="153"/>
      <c r="AL2167" s="153"/>
      <c r="AM2167" s="153"/>
      <c r="AN2167" s="153"/>
      <c r="AO2167" s="209"/>
      <c r="AP2167" s="153"/>
      <c r="AQ2167" s="153"/>
      <c r="AR2167" s="153"/>
      <c r="AS2167" s="153"/>
      <c r="AT2167" s="153"/>
      <c r="AU2167" s="153"/>
      <c r="AV2167" s="153"/>
      <c r="AW2167" s="153"/>
      <c r="AX2167" s="153"/>
      <c r="AY2167" s="153"/>
      <c r="AZ2167" s="153"/>
      <c r="BA2167" s="153"/>
      <c r="BB2167" s="153"/>
      <c r="BC2167" s="153"/>
      <c r="BD2167" s="153"/>
      <c r="BE2167" s="153"/>
      <c r="BF2167" s="153"/>
      <c r="BG2167" s="223">
        <f t="shared" ref="BG2167:BG2191" si="863">SUM(V2167:BF2167)</f>
        <v>0</v>
      </c>
      <c r="BH2167" s="153">
        <f t="shared" ref="BH2167:BH2191" si="864">BG2167/60</f>
        <v>0</v>
      </c>
      <c r="BI2167" s="225">
        <f t="shared" si="845"/>
        <v>0</v>
      </c>
      <c r="BJ2167" s="225">
        <f t="shared" si="846"/>
        <v>0</v>
      </c>
      <c r="BK2167" s="226">
        <f t="shared" si="847"/>
        <v>0</v>
      </c>
      <c r="BL2167" s="226">
        <f t="shared" si="848"/>
        <v>0</v>
      </c>
      <c r="BM2167" s="226">
        <f t="shared" si="849"/>
        <v>0</v>
      </c>
      <c r="BN2167" s="237">
        <f t="shared" si="850"/>
        <v>0</v>
      </c>
      <c r="BO2167" s="237">
        <f t="shared" si="851"/>
        <v>0</v>
      </c>
      <c r="BP2167" s="237">
        <f t="shared" si="852"/>
        <v>0</v>
      </c>
      <c r="BQ2167" s="238">
        <f t="shared" si="853"/>
        <v>0</v>
      </c>
    </row>
    <row r="2168" spans="1:69">
      <c r="A2168" s="170">
        <v>2222</v>
      </c>
      <c r="B2168" s="273"/>
      <c r="C2168" s="153"/>
      <c r="D2168" s="130" t="str">
        <f t="shared" si="854"/>
        <v/>
      </c>
      <c r="E2168" s="172"/>
      <c r="F2168" s="172"/>
      <c r="G2168" s="272"/>
      <c r="H2168" s="272"/>
      <c r="I2168" s="272"/>
      <c r="J2168" s="105"/>
      <c r="K2168" s="197" t="e">
        <f>VLOOKUP(J2168,'[3]Item List (3)'!A$1:B$110000,2,FALSE)</f>
        <v>#N/A</v>
      </c>
      <c r="L2168" s="170"/>
      <c r="M2168" s="198" t="str">
        <f t="shared" si="857"/>
        <v>IR</v>
      </c>
      <c r="N2168" s="153"/>
      <c r="O2168" s="274" t="str">
        <f t="shared" si="858"/>
        <v/>
      </c>
      <c r="P2168" s="265"/>
      <c r="Q2168" s="265"/>
      <c r="R2168" s="276"/>
      <c r="S2168" s="276"/>
      <c r="T2168" s="153"/>
      <c r="U2168" s="209">
        <f t="shared" si="862"/>
        <v>0</v>
      </c>
      <c r="V2168" s="153"/>
      <c r="W2168" s="153"/>
      <c r="X2168" s="153"/>
      <c r="Y2168" s="153"/>
      <c r="Z2168" s="153"/>
      <c r="AA2168" s="153"/>
      <c r="AB2168" s="153"/>
      <c r="AC2168" s="153"/>
      <c r="AD2168" s="153"/>
      <c r="AE2168" s="153"/>
      <c r="AF2168" s="153"/>
      <c r="AG2168" s="153"/>
      <c r="AH2168" s="153"/>
      <c r="AI2168" s="153"/>
      <c r="AJ2168" s="153"/>
      <c r="AK2168" s="153"/>
      <c r="AL2168" s="153"/>
      <c r="AM2168" s="153"/>
      <c r="AN2168" s="153"/>
      <c r="AO2168" s="209"/>
      <c r="AP2168" s="153"/>
      <c r="AQ2168" s="153"/>
      <c r="AR2168" s="153"/>
      <c r="AS2168" s="153"/>
      <c r="AT2168" s="153"/>
      <c r="AU2168" s="153"/>
      <c r="AV2168" s="153"/>
      <c r="AW2168" s="153"/>
      <c r="AX2168" s="153"/>
      <c r="AY2168" s="153"/>
      <c r="AZ2168" s="153"/>
      <c r="BA2168" s="153"/>
      <c r="BB2168" s="153"/>
      <c r="BC2168" s="153"/>
      <c r="BD2168" s="153"/>
      <c r="BE2168" s="153"/>
      <c r="BF2168" s="153"/>
      <c r="BG2168" s="223">
        <f t="shared" si="863"/>
        <v>0</v>
      </c>
      <c r="BH2168" s="153">
        <f t="shared" si="864"/>
        <v>0</v>
      </c>
      <c r="BI2168" s="225">
        <f t="shared" si="845"/>
        <v>0</v>
      </c>
      <c r="BJ2168" s="225">
        <f t="shared" si="846"/>
        <v>0</v>
      </c>
      <c r="BK2168" s="226">
        <f t="shared" si="847"/>
        <v>0</v>
      </c>
      <c r="BL2168" s="226">
        <f t="shared" si="848"/>
        <v>0</v>
      </c>
      <c r="BM2168" s="226">
        <f t="shared" si="849"/>
        <v>0</v>
      </c>
      <c r="BN2168" s="237">
        <f t="shared" si="850"/>
        <v>0</v>
      </c>
      <c r="BO2168" s="237">
        <f t="shared" si="851"/>
        <v>0</v>
      </c>
      <c r="BP2168" s="237">
        <f t="shared" si="852"/>
        <v>0</v>
      </c>
      <c r="BQ2168" s="238">
        <f t="shared" si="853"/>
        <v>0</v>
      </c>
    </row>
    <row r="2169" spans="1:69">
      <c r="A2169" s="170">
        <v>2223</v>
      </c>
      <c r="B2169" s="273"/>
      <c r="C2169" s="153"/>
      <c r="D2169" s="130" t="str">
        <f t="shared" si="854"/>
        <v/>
      </c>
      <c r="E2169" s="172"/>
      <c r="F2169" s="172"/>
      <c r="G2169" s="272"/>
      <c r="H2169" s="272"/>
      <c r="I2169" s="272"/>
      <c r="J2169" s="105"/>
      <c r="K2169" s="197" t="e">
        <f>VLOOKUP(J2169,'[3]Item List (3)'!A$1:B$110000,2,FALSE)</f>
        <v>#N/A</v>
      </c>
      <c r="L2169" s="170"/>
      <c r="M2169" s="198" t="str">
        <f t="shared" si="857"/>
        <v>IR</v>
      </c>
      <c r="N2169" s="153"/>
      <c r="O2169" s="274" t="str">
        <f t="shared" ref="O2169:O2200" si="865">IFERROR(3600/N2169,"")</f>
        <v/>
      </c>
      <c r="P2169" s="265"/>
      <c r="Q2169" s="265"/>
      <c r="R2169" s="276"/>
      <c r="S2169" s="276"/>
      <c r="T2169" s="153"/>
      <c r="U2169" s="209">
        <f t="shared" si="862"/>
        <v>0</v>
      </c>
      <c r="V2169" s="153"/>
      <c r="W2169" s="153"/>
      <c r="X2169" s="153"/>
      <c r="Y2169" s="153"/>
      <c r="Z2169" s="153"/>
      <c r="AA2169" s="153"/>
      <c r="AB2169" s="153"/>
      <c r="AC2169" s="153"/>
      <c r="AD2169" s="153"/>
      <c r="AE2169" s="153"/>
      <c r="AF2169" s="153"/>
      <c r="AG2169" s="153"/>
      <c r="AH2169" s="153"/>
      <c r="AI2169" s="153"/>
      <c r="AJ2169" s="153"/>
      <c r="AK2169" s="153"/>
      <c r="AL2169" s="153"/>
      <c r="AM2169" s="153"/>
      <c r="AN2169" s="153"/>
      <c r="AO2169" s="209"/>
      <c r="AP2169" s="153"/>
      <c r="AQ2169" s="153"/>
      <c r="AR2169" s="153"/>
      <c r="AS2169" s="153"/>
      <c r="AT2169" s="153"/>
      <c r="AU2169" s="153"/>
      <c r="AV2169" s="153"/>
      <c r="AW2169" s="153"/>
      <c r="AX2169" s="153"/>
      <c r="AY2169" s="153"/>
      <c r="AZ2169" s="153"/>
      <c r="BA2169" s="153"/>
      <c r="BB2169" s="153"/>
      <c r="BC2169" s="153"/>
      <c r="BD2169" s="153"/>
      <c r="BE2169" s="153"/>
      <c r="BF2169" s="153"/>
      <c r="BG2169" s="223">
        <f t="shared" si="863"/>
        <v>0</v>
      </c>
      <c r="BH2169" s="153">
        <f t="shared" si="864"/>
        <v>0</v>
      </c>
      <c r="BI2169" s="225">
        <f t="shared" si="845"/>
        <v>0</v>
      </c>
      <c r="BJ2169" s="225">
        <f t="shared" si="846"/>
        <v>0</v>
      </c>
      <c r="BK2169" s="226">
        <f t="shared" si="847"/>
        <v>0</v>
      </c>
      <c r="BL2169" s="226">
        <f t="shared" si="848"/>
        <v>0</v>
      </c>
      <c r="BM2169" s="226">
        <f t="shared" si="849"/>
        <v>0</v>
      </c>
      <c r="BN2169" s="237">
        <f t="shared" si="850"/>
        <v>0</v>
      </c>
      <c r="BO2169" s="237">
        <f t="shared" si="851"/>
        <v>0</v>
      </c>
      <c r="BP2169" s="237">
        <f t="shared" si="852"/>
        <v>0</v>
      </c>
      <c r="BQ2169" s="238">
        <f t="shared" si="853"/>
        <v>0</v>
      </c>
    </row>
    <row r="2170" spans="1:69">
      <c r="A2170" s="170">
        <v>2224</v>
      </c>
      <c r="B2170" s="273"/>
      <c r="C2170" s="153"/>
      <c r="D2170" s="130" t="str">
        <f t="shared" si="854"/>
        <v/>
      </c>
      <c r="E2170" s="172"/>
      <c r="F2170" s="172"/>
      <c r="G2170" s="272"/>
      <c r="H2170" s="272"/>
      <c r="I2170" s="272"/>
      <c r="J2170" s="105"/>
      <c r="K2170" s="197" t="e">
        <f>VLOOKUP(J2170,'[3]Item List (3)'!A$1:B$110000,2,FALSE)</f>
        <v>#N/A</v>
      </c>
      <c r="L2170" s="170"/>
      <c r="M2170" s="198" t="str">
        <f t="shared" si="857"/>
        <v>IR</v>
      </c>
      <c r="N2170" s="153"/>
      <c r="O2170" s="274" t="str">
        <f t="shared" si="865"/>
        <v/>
      </c>
      <c r="P2170" s="265"/>
      <c r="Q2170" s="265"/>
      <c r="R2170" s="276"/>
      <c r="S2170" s="276"/>
      <c r="T2170" s="153"/>
      <c r="U2170" s="209">
        <f t="shared" si="862"/>
        <v>0</v>
      </c>
      <c r="V2170" s="153"/>
      <c r="W2170" s="153"/>
      <c r="X2170" s="153"/>
      <c r="Y2170" s="153"/>
      <c r="Z2170" s="153"/>
      <c r="AA2170" s="153"/>
      <c r="AB2170" s="153"/>
      <c r="AC2170" s="153"/>
      <c r="AD2170" s="153"/>
      <c r="AE2170" s="153"/>
      <c r="AF2170" s="153"/>
      <c r="AG2170" s="153"/>
      <c r="AH2170" s="153"/>
      <c r="AI2170" s="153"/>
      <c r="AJ2170" s="153"/>
      <c r="AK2170" s="153"/>
      <c r="AL2170" s="153"/>
      <c r="AM2170" s="153"/>
      <c r="AN2170" s="153"/>
      <c r="AO2170" s="209"/>
      <c r="AP2170" s="153"/>
      <c r="AQ2170" s="153"/>
      <c r="AR2170" s="153"/>
      <c r="AS2170" s="153"/>
      <c r="AT2170" s="153"/>
      <c r="AU2170" s="153"/>
      <c r="AV2170" s="153"/>
      <c r="AW2170" s="153"/>
      <c r="AX2170" s="153"/>
      <c r="AY2170" s="153"/>
      <c r="AZ2170" s="153"/>
      <c r="BA2170" s="153"/>
      <c r="BB2170" s="153"/>
      <c r="BC2170" s="153"/>
      <c r="BD2170" s="153"/>
      <c r="BE2170" s="153"/>
      <c r="BF2170" s="153"/>
      <c r="BG2170" s="223">
        <f t="shared" si="863"/>
        <v>0</v>
      </c>
      <c r="BH2170" s="153">
        <f t="shared" si="864"/>
        <v>0</v>
      </c>
      <c r="BI2170" s="225">
        <f t="shared" si="845"/>
        <v>0</v>
      </c>
      <c r="BJ2170" s="225">
        <f t="shared" si="846"/>
        <v>0</v>
      </c>
      <c r="BK2170" s="226">
        <f t="shared" si="847"/>
        <v>0</v>
      </c>
      <c r="BL2170" s="226">
        <f t="shared" si="848"/>
        <v>0</v>
      </c>
      <c r="BM2170" s="226">
        <f t="shared" si="849"/>
        <v>0</v>
      </c>
      <c r="BN2170" s="237">
        <f t="shared" si="850"/>
        <v>0</v>
      </c>
      <c r="BO2170" s="237">
        <f t="shared" si="851"/>
        <v>0</v>
      </c>
      <c r="BP2170" s="237">
        <f t="shared" si="852"/>
        <v>0</v>
      </c>
      <c r="BQ2170" s="238">
        <f t="shared" si="853"/>
        <v>0</v>
      </c>
    </row>
    <row r="2171" spans="1:69">
      <c r="A2171" s="170">
        <v>2225</v>
      </c>
      <c r="B2171" s="273"/>
      <c r="C2171" s="153"/>
      <c r="D2171" s="130" t="str">
        <f t="shared" si="854"/>
        <v/>
      </c>
      <c r="E2171" s="172"/>
      <c r="F2171" s="172"/>
      <c r="G2171" s="272"/>
      <c r="H2171" s="272"/>
      <c r="I2171" s="272"/>
      <c r="J2171" s="105"/>
      <c r="K2171" s="197" t="e">
        <f>VLOOKUP(J2171,'[3]Item List (3)'!A$1:B$110000,2,FALSE)</f>
        <v>#N/A</v>
      </c>
      <c r="L2171" s="170"/>
      <c r="M2171" s="198" t="str">
        <f t="shared" si="857"/>
        <v>IR</v>
      </c>
      <c r="N2171" s="153"/>
      <c r="O2171" s="274" t="str">
        <f t="shared" si="865"/>
        <v/>
      </c>
      <c r="P2171" s="265"/>
      <c r="Q2171" s="265"/>
      <c r="R2171" s="276"/>
      <c r="S2171" s="276"/>
      <c r="T2171" s="153"/>
      <c r="U2171" s="209">
        <f t="shared" si="862"/>
        <v>0</v>
      </c>
      <c r="V2171" s="153"/>
      <c r="W2171" s="153"/>
      <c r="X2171" s="153"/>
      <c r="Y2171" s="153"/>
      <c r="Z2171" s="153"/>
      <c r="AA2171" s="153"/>
      <c r="AB2171" s="153"/>
      <c r="AC2171" s="153"/>
      <c r="AD2171" s="153"/>
      <c r="AE2171" s="153"/>
      <c r="AF2171" s="153"/>
      <c r="AG2171" s="153"/>
      <c r="AH2171" s="153"/>
      <c r="AI2171" s="153"/>
      <c r="AJ2171" s="153"/>
      <c r="AK2171" s="153"/>
      <c r="AL2171" s="153"/>
      <c r="AM2171" s="153"/>
      <c r="AN2171" s="153"/>
      <c r="AO2171" s="209"/>
      <c r="AP2171" s="153"/>
      <c r="AQ2171" s="153"/>
      <c r="AR2171" s="153"/>
      <c r="AS2171" s="153"/>
      <c r="AT2171" s="153"/>
      <c r="AU2171" s="153"/>
      <c r="AV2171" s="153"/>
      <c r="AW2171" s="153"/>
      <c r="AX2171" s="153"/>
      <c r="AY2171" s="153"/>
      <c r="AZ2171" s="153"/>
      <c r="BA2171" s="153"/>
      <c r="BB2171" s="153"/>
      <c r="BC2171" s="153"/>
      <c r="BD2171" s="153"/>
      <c r="BE2171" s="153"/>
      <c r="BF2171" s="153"/>
      <c r="BG2171" s="223">
        <f t="shared" si="863"/>
        <v>0</v>
      </c>
      <c r="BH2171" s="153">
        <f t="shared" si="864"/>
        <v>0</v>
      </c>
      <c r="BI2171" s="225">
        <f t="shared" si="845"/>
        <v>0</v>
      </c>
      <c r="BJ2171" s="225">
        <f t="shared" si="846"/>
        <v>0</v>
      </c>
      <c r="BK2171" s="226">
        <f t="shared" si="847"/>
        <v>0</v>
      </c>
      <c r="BL2171" s="226">
        <f t="shared" si="848"/>
        <v>0</v>
      </c>
      <c r="BM2171" s="226">
        <f t="shared" si="849"/>
        <v>0</v>
      </c>
      <c r="BN2171" s="237">
        <f t="shared" si="850"/>
        <v>0</v>
      </c>
      <c r="BO2171" s="237">
        <f t="shared" si="851"/>
        <v>0</v>
      </c>
      <c r="BP2171" s="237">
        <f t="shared" si="852"/>
        <v>0</v>
      </c>
      <c r="BQ2171" s="238">
        <f t="shared" si="853"/>
        <v>0</v>
      </c>
    </row>
    <row r="2172" spans="1:69">
      <c r="A2172" s="170">
        <v>2226</v>
      </c>
      <c r="B2172" s="273"/>
      <c r="C2172" s="153"/>
      <c r="D2172" s="130" t="str">
        <f t="shared" si="854"/>
        <v/>
      </c>
      <c r="E2172" s="172"/>
      <c r="F2172" s="172"/>
      <c r="G2172" s="272"/>
      <c r="H2172" s="272"/>
      <c r="I2172" s="272"/>
      <c r="J2172" s="105"/>
      <c r="K2172" s="197" t="e">
        <f>VLOOKUP(J2172,'[3]Item List (3)'!A$1:B$110000,2,FALSE)</f>
        <v>#N/A</v>
      </c>
      <c r="L2172" s="170"/>
      <c r="M2172" s="198" t="str">
        <f t="shared" si="857"/>
        <v>IR</v>
      </c>
      <c r="N2172" s="153"/>
      <c r="O2172" s="274" t="str">
        <f t="shared" si="865"/>
        <v/>
      </c>
      <c r="P2172" s="265"/>
      <c r="Q2172" s="265"/>
      <c r="R2172" s="276"/>
      <c r="S2172" s="276"/>
      <c r="T2172" s="153"/>
      <c r="U2172" s="209">
        <f t="shared" si="862"/>
        <v>0</v>
      </c>
      <c r="V2172" s="153"/>
      <c r="W2172" s="153"/>
      <c r="X2172" s="153"/>
      <c r="Y2172" s="153"/>
      <c r="Z2172" s="153"/>
      <c r="AA2172" s="153"/>
      <c r="AB2172" s="153"/>
      <c r="AC2172" s="153"/>
      <c r="AD2172" s="153"/>
      <c r="AE2172" s="153"/>
      <c r="AF2172" s="153"/>
      <c r="AG2172" s="153"/>
      <c r="AH2172" s="153"/>
      <c r="AI2172" s="153"/>
      <c r="AJ2172" s="153"/>
      <c r="AK2172" s="153"/>
      <c r="AL2172" s="153"/>
      <c r="AM2172" s="153"/>
      <c r="AN2172" s="153"/>
      <c r="AO2172" s="209"/>
      <c r="AP2172" s="153"/>
      <c r="AQ2172" s="153"/>
      <c r="AR2172" s="153"/>
      <c r="AS2172" s="153"/>
      <c r="AT2172" s="153"/>
      <c r="AU2172" s="153"/>
      <c r="AV2172" s="153"/>
      <c r="AW2172" s="153"/>
      <c r="AX2172" s="153"/>
      <c r="AY2172" s="153"/>
      <c r="AZ2172" s="153"/>
      <c r="BA2172" s="153"/>
      <c r="BB2172" s="153"/>
      <c r="BC2172" s="153"/>
      <c r="BD2172" s="153"/>
      <c r="BE2172" s="153"/>
      <c r="BF2172" s="153"/>
      <c r="BG2172" s="223">
        <f t="shared" si="863"/>
        <v>0</v>
      </c>
      <c r="BH2172" s="153">
        <f t="shared" si="864"/>
        <v>0</v>
      </c>
      <c r="BI2172" s="225">
        <f t="shared" si="845"/>
        <v>0</v>
      </c>
      <c r="BJ2172" s="225">
        <f t="shared" si="846"/>
        <v>0</v>
      </c>
      <c r="BK2172" s="226">
        <f t="shared" si="847"/>
        <v>0</v>
      </c>
      <c r="BL2172" s="226">
        <f t="shared" si="848"/>
        <v>0</v>
      </c>
      <c r="BM2172" s="226">
        <f t="shared" si="849"/>
        <v>0</v>
      </c>
      <c r="BN2172" s="237">
        <f t="shared" si="850"/>
        <v>0</v>
      </c>
      <c r="BO2172" s="237">
        <f t="shared" si="851"/>
        <v>0</v>
      </c>
      <c r="BP2172" s="237">
        <f t="shared" si="852"/>
        <v>0</v>
      </c>
      <c r="BQ2172" s="238">
        <f t="shared" si="853"/>
        <v>0</v>
      </c>
    </row>
    <row r="2173" spans="1:69">
      <c r="A2173" s="170">
        <v>2227</v>
      </c>
      <c r="B2173" s="273"/>
      <c r="C2173" s="153"/>
      <c r="D2173" s="130" t="str">
        <f t="shared" si="854"/>
        <v/>
      </c>
      <c r="E2173" s="172"/>
      <c r="F2173" s="172"/>
      <c r="G2173" s="272"/>
      <c r="H2173" s="272"/>
      <c r="I2173" s="272"/>
      <c r="J2173" s="105"/>
      <c r="K2173" s="197" t="e">
        <f>VLOOKUP(J2173,'[3]Item List (3)'!A$1:B$110000,2,FALSE)</f>
        <v>#N/A</v>
      </c>
      <c r="L2173" s="170"/>
      <c r="M2173" s="198" t="str">
        <f t="shared" si="857"/>
        <v>IR</v>
      </c>
      <c r="N2173" s="153"/>
      <c r="O2173" s="274" t="str">
        <f t="shared" si="865"/>
        <v/>
      </c>
      <c r="P2173" s="265"/>
      <c r="Q2173" s="265"/>
      <c r="R2173" s="276"/>
      <c r="S2173" s="276"/>
      <c r="T2173" s="153"/>
      <c r="U2173" s="209">
        <f t="shared" si="862"/>
        <v>0</v>
      </c>
      <c r="V2173" s="153"/>
      <c r="W2173" s="153"/>
      <c r="X2173" s="153"/>
      <c r="Y2173" s="153"/>
      <c r="Z2173" s="153"/>
      <c r="AA2173" s="153"/>
      <c r="AB2173" s="153"/>
      <c r="AC2173" s="153"/>
      <c r="AD2173" s="153"/>
      <c r="AE2173" s="153"/>
      <c r="AF2173" s="153"/>
      <c r="AG2173" s="153"/>
      <c r="AH2173" s="153"/>
      <c r="AI2173" s="153"/>
      <c r="AJ2173" s="153"/>
      <c r="AK2173" s="153"/>
      <c r="AL2173" s="153"/>
      <c r="AM2173" s="153"/>
      <c r="AN2173" s="153"/>
      <c r="AO2173" s="209"/>
      <c r="AP2173" s="153"/>
      <c r="AQ2173" s="153"/>
      <c r="AR2173" s="153"/>
      <c r="AS2173" s="153"/>
      <c r="AT2173" s="153"/>
      <c r="AU2173" s="153"/>
      <c r="AV2173" s="153"/>
      <c r="AW2173" s="153"/>
      <c r="AX2173" s="153"/>
      <c r="AY2173" s="153"/>
      <c r="AZ2173" s="153"/>
      <c r="BA2173" s="153"/>
      <c r="BB2173" s="153"/>
      <c r="BC2173" s="153"/>
      <c r="BD2173" s="153"/>
      <c r="BE2173" s="153"/>
      <c r="BF2173" s="153"/>
      <c r="BG2173" s="223">
        <f t="shared" si="863"/>
        <v>0</v>
      </c>
      <c r="BH2173" s="153">
        <f t="shared" si="864"/>
        <v>0</v>
      </c>
      <c r="BI2173" s="225">
        <f t="shared" si="845"/>
        <v>0</v>
      </c>
      <c r="BJ2173" s="225">
        <f t="shared" si="846"/>
        <v>0</v>
      </c>
      <c r="BK2173" s="226">
        <f t="shared" si="847"/>
        <v>0</v>
      </c>
      <c r="BL2173" s="226">
        <f t="shared" si="848"/>
        <v>0</v>
      </c>
      <c r="BM2173" s="226">
        <f t="shared" si="849"/>
        <v>0</v>
      </c>
      <c r="BN2173" s="237">
        <f t="shared" si="850"/>
        <v>0</v>
      </c>
      <c r="BO2173" s="237">
        <f t="shared" si="851"/>
        <v>0</v>
      </c>
      <c r="BP2173" s="237">
        <f t="shared" si="852"/>
        <v>0</v>
      </c>
      <c r="BQ2173" s="238">
        <f t="shared" si="853"/>
        <v>0</v>
      </c>
    </row>
    <row r="2174" spans="1:69">
      <c r="A2174" s="170">
        <v>2228</v>
      </c>
      <c r="B2174" s="273"/>
      <c r="C2174" s="153"/>
      <c r="D2174" s="130" t="str">
        <f t="shared" si="854"/>
        <v/>
      </c>
      <c r="E2174" s="172"/>
      <c r="F2174" s="172"/>
      <c r="G2174" s="272"/>
      <c r="H2174" s="272"/>
      <c r="I2174" s="272"/>
      <c r="J2174" s="105"/>
      <c r="K2174" s="197" t="e">
        <f>VLOOKUP(J2174,'[3]Item List (3)'!A$1:B$110000,2,FALSE)</f>
        <v>#N/A</v>
      </c>
      <c r="L2174" s="170"/>
      <c r="M2174" s="198" t="str">
        <f t="shared" si="857"/>
        <v>IR</v>
      </c>
      <c r="N2174" s="153"/>
      <c r="O2174" s="274" t="str">
        <f t="shared" si="865"/>
        <v/>
      </c>
      <c r="P2174" s="265"/>
      <c r="Q2174" s="265"/>
      <c r="R2174" s="276"/>
      <c r="S2174" s="276"/>
      <c r="T2174" s="153"/>
      <c r="U2174" s="209">
        <f t="shared" si="862"/>
        <v>0</v>
      </c>
      <c r="V2174" s="153"/>
      <c r="W2174" s="153"/>
      <c r="X2174" s="153"/>
      <c r="Y2174" s="153"/>
      <c r="Z2174" s="153"/>
      <c r="AA2174" s="153"/>
      <c r="AB2174" s="153"/>
      <c r="AC2174" s="153"/>
      <c r="AD2174" s="153"/>
      <c r="AE2174" s="153"/>
      <c r="AF2174" s="153"/>
      <c r="AG2174" s="153"/>
      <c r="AH2174" s="153"/>
      <c r="AI2174" s="153"/>
      <c r="AJ2174" s="153"/>
      <c r="AK2174" s="153"/>
      <c r="AL2174" s="153"/>
      <c r="AM2174" s="153"/>
      <c r="AN2174" s="153"/>
      <c r="AO2174" s="209"/>
      <c r="AP2174" s="153"/>
      <c r="AQ2174" s="153"/>
      <c r="AR2174" s="153"/>
      <c r="AS2174" s="153"/>
      <c r="AT2174" s="153"/>
      <c r="AU2174" s="153"/>
      <c r="AV2174" s="153"/>
      <c r="AW2174" s="153"/>
      <c r="AX2174" s="153"/>
      <c r="AY2174" s="153"/>
      <c r="AZ2174" s="153"/>
      <c r="BA2174" s="153"/>
      <c r="BB2174" s="153"/>
      <c r="BC2174" s="153"/>
      <c r="BD2174" s="153"/>
      <c r="BE2174" s="153"/>
      <c r="BF2174" s="153"/>
      <c r="BG2174" s="223">
        <f t="shared" si="863"/>
        <v>0</v>
      </c>
      <c r="BH2174" s="153">
        <f t="shared" si="864"/>
        <v>0</v>
      </c>
      <c r="BI2174" s="225">
        <f t="shared" si="845"/>
        <v>0</v>
      </c>
      <c r="BJ2174" s="225">
        <f t="shared" si="846"/>
        <v>0</v>
      </c>
      <c r="BK2174" s="226">
        <f t="shared" si="847"/>
        <v>0</v>
      </c>
      <c r="BL2174" s="226">
        <f t="shared" si="848"/>
        <v>0</v>
      </c>
      <c r="BM2174" s="226">
        <f t="shared" si="849"/>
        <v>0</v>
      </c>
      <c r="BN2174" s="237">
        <f t="shared" si="850"/>
        <v>0</v>
      </c>
      <c r="BO2174" s="237">
        <f t="shared" si="851"/>
        <v>0</v>
      </c>
      <c r="BP2174" s="237">
        <f t="shared" si="852"/>
        <v>0</v>
      </c>
      <c r="BQ2174" s="238">
        <f t="shared" si="853"/>
        <v>0</v>
      </c>
    </row>
    <row r="2175" spans="1:69">
      <c r="A2175" s="170">
        <v>2229</v>
      </c>
      <c r="B2175" s="273"/>
      <c r="C2175" s="153"/>
      <c r="D2175" s="130" t="str">
        <f t="shared" ref="D2175:D2206" si="866">LEFT(E2175,2)</f>
        <v/>
      </c>
      <c r="E2175" s="172"/>
      <c r="F2175" s="172"/>
      <c r="G2175" s="272"/>
      <c r="H2175" s="272"/>
      <c r="I2175" s="272"/>
      <c r="J2175" s="105"/>
      <c r="K2175" s="197" t="e">
        <f>VLOOKUP(J2175,'[3]Item List (3)'!A$1:B$110000,2,FALSE)</f>
        <v>#N/A</v>
      </c>
      <c r="L2175" s="170"/>
      <c r="M2175" s="198" t="str">
        <f t="shared" si="857"/>
        <v>IR</v>
      </c>
      <c r="N2175" s="153"/>
      <c r="O2175" s="274" t="str">
        <f t="shared" si="865"/>
        <v/>
      </c>
      <c r="P2175" s="265"/>
      <c r="Q2175" s="265"/>
      <c r="R2175" s="276"/>
      <c r="S2175" s="276"/>
      <c r="T2175" s="153"/>
      <c r="U2175" s="209">
        <f t="shared" si="862"/>
        <v>0</v>
      </c>
      <c r="V2175" s="153"/>
      <c r="W2175" s="153"/>
      <c r="X2175" s="153"/>
      <c r="Y2175" s="153"/>
      <c r="Z2175" s="153"/>
      <c r="AA2175" s="153"/>
      <c r="AB2175" s="153"/>
      <c r="AC2175" s="153"/>
      <c r="AD2175" s="153"/>
      <c r="AE2175" s="153"/>
      <c r="AF2175" s="153"/>
      <c r="AG2175" s="153"/>
      <c r="AH2175" s="153"/>
      <c r="AI2175" s="153"/>
      <c r="AJ2175" s="153"/>
      <c r="AK2175" s="153"/>
      <c r="AL2175" s="153"/>
      <c r="AM2175" s="153"/>
      <c r="AN2175" s="153"/>
      <c r="AO2175" s="209"/>
      <c r="AP2175" s="153"/>
      <c r="AQ2175" s="153"/>
      <c r="AR2175" s="153"/>
      <c r="AS2175" s="153"/>
      <c r="AT2175" s="153"/>
      <c r="AU2175" s="153"/>
      <c r="AV2175" s="153"/>
      <c r="AW2175" s="153"/>
      <c r="AX2175" s="153"/>
      <c r="AY2175" s="153"/>
      <c r="AZ2175" s="153"/>
      <c r="BA2175" s="153"/>
      <c r="BB2175" s="153"/>
      <c r="BC2175" s="153"/>
      <c r="BD2175" s="153"/>
      <c r="BE2175" s="153"/>
      <c r="BF2175" s="153"/>
      <c r="BG2175" s="223">
        <f t="shared" si="863"/>
        <v>0</v>
      </c>
      <c r="BH2175" s="153">
        <f t="shared" si="864"/>
        <v>0</v>
      </c>
      <c r="BI2175" s="225">
        <f t="shared" si="845"/>
        <v>0</v>
      </c>
      <c r="BJ2175" s="225">
        <f t="shared" si="846"/>
        <v>0</v>
      </c>
      <c r="BK2175" s="226">
        <f t="shared" si="847"/>
        <v>0</v>
      </c>
      <c r="BL2175" s="226">
        <f t="shared" si="848"/>
        <v>0</v>
      </c>
      <c r="BM2175" s="226">
        <f t="shared" si="849"/>
        <v>0</v>
      </c>
      <c r="BN2175" s="237">
        <f t="shared" si="850"/>
        <v>0</v>
      </c>
      <c r="BO2175" s="237">
        <f t="shared" si="851"/>
        <v>0</v>
      </c>
      <c r="BP2175" s="237">
        <f t="shared" si="852"/>
        <v>0</v>
      </c>
      <c r="BQ2175" s="238">
        <f t="shared" si="853"/>
        <v>0</v>
      </c>
    </row>
    <row r="2176" spans="1:69">
      <c r="A2176" s="170">
        <v>2230</v>
      </c>
      <c r="B2176" s="273"/>
      <c r="C2176" s="153"/>
      <c r="D2176" s="130" t="str">
        <f t="shared" si="866"/>
        <v/>
      </c>
      <c r="E2176" s="172"/>
      <c r="F2176" s="172"/>
      <c r="G2176" s="272"/>
      <c r="H2176" s="272"/>
      <c r="I2176" s="272"/>
      <c r="J2176" s="105"/>
      <c r="K2176" s="197" t="e">
        <f>VLOOKUP(J2176,'[3]Item List (3)'!A$1:B$110000,2,FALSE)</f>
        <v>#N/A</v>
      </c>
      <c r="L2176" s="170"/>
      <c r="M2176" s="198" t="str">
        <f t="shared" si="857"/>
        <v>IR</v>
      </c>
      <c r="N2176" s="153"/>
      <c r="O2176" s="274" t="str">
        <f t="shared" si="865"/>
        <v/>
      </c>
      <c r="P2176" s="265"/>
      <c r="Q2176" s="265"/>
      <c r="R2176" s="276"/>
      <c r="S2176" s="276"/>
      <c r="T2176" s="153"/>
      <c r="U2176" s="209">
        <f t="shared" si="862"/>
        <v>0</v>
      </c>
      <c r="V2176" s="153"/>
      <c r="W2176" s="153"/>
      <c r="X2176" s="153"/>
      <c r="Y2176" s="153"/>
      <c r="Z2176" s="153"/>
      <c r="AA2176" s="153"/>
      <c r="AB2176" s="153"/>
      <c r="AC2176" s="153"/>
      <c r="AD2176" s="153"/>
      <c r="AE2176" s="153"/>
      <c r="AF2176" s="153"/>
      <c r="AG2176" s="153"/>
      <c r="AH2176" s="153"/>
      <c r="AI2176" s="153"/>
      <c r="AJ2176" s="153"/>
      <c r="AK2176" s="153"/>
      <c r="AL2176" s="153"/>
      <c r="AM2176" s="153"/>
      <c r="AN2176" s="153"/>
      <c r="AO2176" s="209"/>
      <c r="AP2176" s="153"/>
      <c r="AQ2176" s="153"/>
      <c r="AR2176" s="153"/>
      <c r="AS2176" s="153"/>
      <c r="AT2176" s="153"/>
      <c r="AU2176" s="153"/>
      <c r="AV2176" s="153"/>
      <c r="AW2176" s="153"/>
      <c r="AX2176" s="153"/>
      <c r="AY2176" s="153"/>
      <c r="AZ2176" s="153"/>
      <c r="BA2176" s="153"/>
      <c r="BB2176" s="153"/>
      <c r="BC2176" s="153"/>
      <c r="BD2176" s="153"/>
      <c r="BE2176" s="153"/>
      <c r="BF2176" s="153"/>
      <c r="BG2176" s="223">
        <f t="shared" si="863"/>
        <v>0</v>
      </c>
      <c r="BH2176" s="153">
        <f t="shared" si="864"/>
        <v>0</v>
      </c>
      <c r="BI2176" s="225">
        <f t="shared" si="845"/>
        <v>0</v>
      </c>
      <c r="BJ2176" s="225">
        <f t="shared" si="846"/>
        <v>0</v>
      </c>
      <c r="BK2176" s="226">
        <f t="shared" si="847"/>
        <v>0</v>
      </c>
      <c r="BL2176" s="226">
        <f t="shared" si="848"/>
        <v>0</v>
      </c>
      <c r="BM2176" s="226">
        <f t="shared" si="849"/>
        <v>0</v>
      </c>
      <c r="BN2176" s="237">
        <f t="shared" si="850"/>
        <v>0</v>
      </c>
      <c r="BO2176" s="237">
        <f t="shared" si="851"/>
        <v>0</v>
      </c>
      <c r="BP2176" s="237">
        <f t="shared" si="852"/>
        <v>0</v>
      </c>
      <c r="BQ2176" s="238">
        <f t="shared" si="853"/>
        <v>0</v>
      </c>
    </row>
    <row r="2177" spans="1:69">
      <c r="A2177" s="170">
        <v>2231</v>
      </c>
      <c r="B2177" s="273"/>
      <c r="C2177" s="153"/>
      <c r="D2177" s="130" t="str">
        <f t="shared" si="866"/>
        <v/>
      </c>
      <c r="E2177" s="172"/>
      <c r="F2177" s="172"/>
      <c r="G2177" s="272"/>
      <c r="H2177" s="272"/>
      <c r="I2177" s="272"/>
      <c r="J2177" s="105"/>
      <c r="K2177" s="197" t="e">
        <f>VLOOKUP(J2177,'[3]Item List (3)'!A$1:B$110000,2,FALSE)</f>
        <v>#N/A</v>
      </c>
      <c r="L2177" s="170"/>
      <c r="M2177" s="198" t="str">
        <f t="shared" si="857"/>
        <v>IR</v>
      </c>
      <c r="N2177" s="153"/>
      <c r="O2177" s="274" t="str">
        <f t="shared" si="865"/>
        <v/>
      </c>
      <c r="P2177" s="265"/>
      <c r="Q2177" s="265"/>
      <c r="R2177" s="276"/>
      <c r="S2177" s="276"/>
      <c r="T2177" s="153"/>
      <c r="U2177" s="209">
        <f t="shared" si="862"/>
        <v>0</v>
      </c>
      <c r="V2177" s="153"/>
      <c r="W2177" s="153"/>
      <c r="X2177" s="153"/>
      <c r="Y2177" s="153"/>
      <c r="Z2177" s="153"/>
      <c r="AA2177" s="153"/>
      <c r="AB2177" s="153"/>
      <c r="AC2177" s="153"/>
      <c r="AD2177" s="153"/>
      <c r="AE2177" s="153"/>
      <c r="AF2177" s="153"/>
      <c r="AG2177" s="153"/>
      <c r="AH2177" s="153"/>
      <c r="AI2177" s="153"/>
      <c r="AJ2177" s="153"/>
      <c r="AK2177" s="153"/>
      <c r="AL2177" s="153"/>
      <c r="AM2177" s="153"/>
      <c r="AN2177" s="153"/>
      <c r="AO2177" s="209"/>
      <c r="AP2177" s="153"/>
      <c r="AQ2177" s="153"/>
      <c r="AR2177" s="153"/>
      <c r="AS2177" s="153"/>
      <c r="AT2177" s="153"/>
      <c r="AU2177" s="153"/>
      <c r="AV2177" s="153"/>
      <c r="AW2177" s="153"/>
      <c r="AX2177" s="153"/>
      <c r="AY2177" s="153"/>
      <c r="AZ2177" s="153"/>
      <c r="BA2177" s="153"/>
      <c r="BB2177" s="153"/>
      <c r="BC2177" s="153"/>
      <c r="BD2177" s="153"/>
      <c r="BE2177" s="153"/>
      <c r="BF2177" s="153"/>
      <c r="BG2177" s="223">
        <f t="shared" si="863"/>
        <v>0</v>
      </c>
      <c r="BH2177" s="153">
        <f t="shared" si="864"/>
        <v>0</v>
      </c>
      <c r="BI2177" s="225">
        <f t="shared" si="845"/>
        <v>0</v>
      </c>
      <c r="BJ2177" s="225">
        <f t="shared" si="846"/>
        <v>0</v>
      </c>
      <c r="BK2177" s="226">
        <f t="shared" si="847"/>
        <v>0</v>
      </c>
      <c r="BL2177" s="226">
        <f t="shared" si="848"/>
        <v>0</v>
      </c>
      <c r="BM2177" s="226">
        <f t="shared" si="849"/>
        <v>0</v>
      </c>
      <c r="BN2177" s="237">
        <f t="shared" si="850"/>
        <v>0</v>
      </c>
      <c r="BO2177" s="237">
        <f t="shared" si="851"/>
        <v>0</v>
      </c>
      <c r="BP2177" s="237">
        <f t="shared" si="852"/>
        <v>0</v>
      </c>
      <c r="BQ2177" s="238">
        <f t="shared" si="853"/>
        <v>0</v>
      </c>
    </row>
    <row r="2178" spans="1:69">
      <c r="A2178" s="170">
        <v>2232</v>
      </c>
      <c r="B2178" s="273"/>
      <c r="C2178" s="153"/>
      <c r="D2178" s="130" t="str">
        <f t="shared" si="866"/>
        <v/>
      </c>
      <c r="E2178" s="172"/>
      <c r="F2178" s="172"/>
      <c r="G2178" s="272"/>
      <c r="H2178" s="272"/>
      <c r="I2178" s="272"/>
      <c r="J2178" s="105"/>
      <c r="K2178" s="197" t="e">
        <f>VLOOKUP(J2178,'[3]Item List (3)'!A$1:B$110000,2,FALSE)</f>
        <v>#N/A</v>
      </c>
      <c r="L2178" s="170"/>
      <c r="M2178" s="198" t="str">
        <f t="shared" si="857"/>
        <v>IR</v>
      </c>
      <c r="N2178" s="153"/>
      <c r="O2178" s="274" t="str">
        <f t="shared" si="865"/>
        <v/>
      </c>
      <c r="P2178" s="265"/>
      <c r="Q2178" s="265"/>
      <c r="R2178" s="276"/>
      <c r="S2178" s="276"/>
      <c r="T2178" s="153"/>
      <c r="U2178" s="209">
        <f t="shared" si="862"/>
        <v>0</v>
      </c>
      <c r="V2178" s="153"/>
      <c r="W2178" s="153"/>
      <c r="X2178" s="153"/>
      <c r="Y2178" s="153"/>
      <c r="Z2178" s="153"/>
      <c r="AA2178" s="153"/>
      <c r="AB2178" s="153"/>
      <c r="AC2178" s="153"/>
      <c r="AD2178" s="153"/>
      <c r="AE2178" s="153"/>
      <c r="AF2178" s="153"/>
      <c r="AG2178" s="153"/>
      <c r="AH2178" s="153"/>
      <c r="AI2178" s="153"/>
      <c r="AJ2178" s="153"/>
      <c r="AK2178" s="153"/>
      <c r="AL2178" s="153"/>
      <c r="AM2178" s="153"/>
      <c r="AN2178" s="153"/>
      <c r="AO2178" s="209"/>
      <c r="AP2178" s="153"/>
      <c r="AQ2178" s="153"/>
      <c r="AR2178" s="153"/>
      <c r="AS2178" s="153"/>
      <c r="AT2178" s="153"/>
      <c r="AU2178" s="153"/>
      <c r="AV2178" s="153"/>
      <c r="AW2178" s="153"/>
      <c r="AX2178" s="153"/>
      <c r="AY2178" s="153"/>
      <c r="AZ2178" s="153"/>
      <c r="BA2178" s="153"/>
      <c r="BB2178" s="153"/>
      <c r="BC2178" s="153"/>
      <c r="BD2178" s="153"/>
      <c r="BE2178" s="153"/>
      <c r="BF2178" s="153"/>
      <c r="BG2178" s="223">
        <f t="shared" si="863"/>
        <v>0</v>
      </c>
      <c r="BH2178" s="153">
        <f t="shared" si="864"/>
        <v>0</v>
      </c>
      <c r="BI2178" s="225">
        <f t="shared" si="845"/>
        <v>0</v>
      </c>
      <c r="BJ2178" s="225">
        <f t="shared" si="846"/>
        <v>0</v>
      </c>
      <c r="BK2178" s="226">
        <f t="shared" si="847"/>
        <v>0</v>
      </c>
      <c r="BL2178" s="226">
        <f t="shared" si="848"/>
        <v>0</v>
      </c>
      <c r="BM2178" s="226">
        <f t="shared" si="849"/>
        <v>0</v>
      </c>
      <c r="BN2178" s="237">
        <f t="shared" si="850"/>
        <v>0</v>
      </c>
      <c r="BO2178" s="237">
        <f t="shared" si="851"/>
        <v>0</v>
      </c>
      <c r="BP2178" s="237">
        <f t="shared" si="852"/>
        <v>0</v>
      </c>
      <c r="BQ2178" s="238">
        <f t="shared" si="853"/>
        <v>0</v>
      </c>
    </row>
    <row r="2179" spans="1:69">
      <c r="A2179" s="170">
        <v>2233</v>
      </c>
      <c r="B2179" s="273"/>
      <c r="C2179" s="153"/>
      <c r="D2179" s="130" t="str">
        <f t="shared" si="866"/>
        <v/>
      </c>
      <c r="E2179" s="172"/>
      <c r="F2179" s="172"/>
      <c r="G2179" s="272"/>
      <c r="H2179" s="272"/>
      <c r="I2179" s="272"/>
      <c r="J2179" s="105"/>
      <c r="K2179" s="197" t="e">
        <f>VLOOKUP(J2179,'[3]Item List (3)'!A$1:B$110000,2,FALSE)</f>
        <v>#N/A</v>
      </c>
      <c r="L2179" s="170"/>
      <c r="M2179" s="198" t="str">
        <f t="shared" si="857"/>
        <v>IR</v>
      </c>
      <c r="N2179" s="153"/>
      <c r="O2179" s="274" t="str">
        <f t="shared" si="865"/>
        <v/>
      </c>
      <c r="P2179" s="265"/>
      <c r="Q2179" s="265"/>
      <c r="R2179" s="276"/>
      <c r="S2179" s="276"/>
      <c r="T2179" s="153"/>
      <c r="U2179" s="209">
        <f t="shared" si="862"/>
        <v>0</v>
      </c>
      <c r="V2179" s="153"/>
      <c r="W2179" s="153"/>
      <c r="X2179" s="153"/>
      <c r="Y2179" s="153"/>
      <c r="Z2179" s="153"/>
      <c r="AA2179" s="153"/>
      <c r="AB2179" s="153"/>
      <c r="AC2179" s="153"/>
      <c r="AD2179" s="153"/>
      <c r="AE2179" s="153"/>
      <c r="AF2179" s="153"/>
      <c r="AG2179" s="153"/>
      <c r="AH2179" s="153"/>
      <c r="AI2179" s="153"/>
      <c r="AJ2179" s="153"/>
      <c r="AK2179" s="153"/>
      <c r="AL2179" s="153"/>
      <c r="AM2179" s="153"/>
      <c r="AN2179" s="153"/>
      <c r="AO2179" s="209"/>
      <c r="AP2179" s="153"/>
      <c r="AQ2179" s="153"/>
      <c r="AR2179" s="153"/>
      <c r="AS2179" s="153"/>
      <c r="AT2179" s="153"/>
      <c r="AU2179" s="153"/>
      <c r="AV2179" s="153"/>
      <c r="AW2179" s="153"/>
      <c r="AX2179" s="153"/>
      <c r="AY2179" s="153"/>
      <c r="AZ2179" s="153"/>
      <c r="BA2179" s="153"/>
      <c r="BB2179" s="153"/>
      <c r="BC2179" s="153"/>
      <c r="BD2179" s="153"/>
      <c r="BE2179" s="153"/>
      <c r="BF2179" s="153"/>
      <c r="BG2179" s="223">
        <f t="shared" si="863"/>
        <v>0</v>
      </c>
      <c r="BH2179" s="277">
        <f t="shared" si="864"/>
        <v>0</v>
      </c>
      <c r="BI2179" s="225">
        <f t="shared" si="845"/>
        <v>0</v>
      </c>
      <c r="BJ2179" s="225">
        <f t="shared" si="846"/>
        <v>0</v>
      </c>
      <c r="BK2179" s="226">
        <f t="shared" si="847"/>
        <v>0</v>
      </c>
      <c r="BL2179" s="226">
        <f t="shared" si="848"/>
        <v>0</v>
      </c>
      <c r="BM2179" s="226">
        <f t="shared" si="849"/>
        <v>0</v>
      </c>
      <c r="BN2179" s="237">
        <f t="shared" si="850"/>
        <v>0</v>
      </c>
      <c r="BO2179" s="237">
        <f t="shared" si="851"/>
        <v>0</v>
      </c>
      <c r="BP2179" s="237">
        <f t="shared" si="852"/>
        <v>0</v>
      </c>
      <c r="BQ2179" s="238">
        <f t="shared" si="853"/>
        <v>0</v>
      </c>
    </row>
    <row r="2180" spans="1:69">
      <c r="A2180" s="170">
        <v>2234</v>
      </c>
      <c r="B2180" s="273"/>
      <c r="C2180" s="153"/>
      <c r="D2180" s="130" t="str">
        <f t="shared" si="866"/>
        <v/>
      </c>
      <c r="E2180" s="172"/>
      <c r="F2180" s="172"/>
      <c r="G2180" s="272"/>
      <c r="H2180" s="272"/>
      <c r="I2180" s="272"/>
      <c r="J2180" s="105"/>
      <c r="K2180" s="197" t="e">
        <f>VLOOKUP(J2180,'[3]Item List (3)'!A$1:B$110000,2,FALSE)</f>
        <v>#N/A</v>
      </c>
      <c r="L2180" s="170"/>
      <c r="M2180" s="198" t="str">
        <f t="shared" ref="M2180:M2220" si="867">IF((LEFT(J2180))="2",$L$2,$J$2)</f>
        <v>IR</v>
      </c>
      <c r="N2180" s="153"/>
      <c r="O2180" s="274" t="str">
        <f t="shared" si="865"/>
        <v/>
      </c>
      <c r="P2180" s="265"/>
      <c r="Q2180" s="265"/>
      <c r="R2180" s="276"/>
      <c r="S2180" s="276"/>
      <c r="T2180" s="153"/>
      <c r="U2180" s="209">
        <f t="shared" si="862"/>
        <v>0</v>
      </c>
      <c r="V2180" s="153"/>
      <c r="W2180" s="153"/>
      <c r="X2180" s="153"/>
      <c r="Y2180" s="153"/>
      <c r="Z2180" s="153"/>
      <c r="AA2180" s="153"/>
      <c r="AB2180" s="153"/>
      <c r="AC2180" s="153"/>
      <c r="AD2180" s="153"/>
      <c r="AE2180" s="153"/>
      <c r="AF2180" s="153"/>
      <c r="AG2180" s="153"/>
      <c r="AH2180" s="153"/>
      <c r="AI2180" s="153"/>
      <c r="AJ2180" s="153"/>
      <c r="AK2180" s="153"/>
      <c r="AL2180" s="153"/>
      <c r="AM2180" s="153"/>
      <c r="AN2180" s="153"/>
      <c r="AO2180" s="209"/>
      <c r="AP2180" s="153"/>
      <c r="AQ2180" s="153"/>
      <c r="AR2180" s="153"/>
      <c r="AS2180" s="153"/>
      <c r="AT2180" s="153"/>
      <c r="AU2180" s="153"/>
      <c r="AV2180" s="153"/>
      <c r="AW2180" s="153"/>
      <c r="AX2180" s="153"/>
      <c r="AY2180" s="153"/>
      <c r="AZ2180" s="153"/>
      <c r="BA2180" s="153"/>
      <c r="BB2180" s="153"/>
      <c r="BC2180" s="153"/>
      <c r="BD2180" s="153"/>
      <c r="BE2180" s="153"/>
      <c r="BF2180" s="153"/>
      <c r="BG2180" s="223">
        <f t="shared" si="863"/>
        <v>0</v>
      </c>
      <c r="BH2180" s="277">
        <f t="shared" si="864"/>
        <v>0</v>
      </c>
      <c r="BI2180" s="225">
        <f t="shared" si="845"/>
        <v>0</v>
      </c>
      <c r="BJ2180" s="225">
        <f t="shared" si="846"/>
        <v>0</v>
      </c>
      <c r="BK2180" s="226">
        <f t="shared" si="847"/>
        <v>0</v>
      </c>
      <c r="BL2180" s="226">
        <f t="shared" si="848"/>
        <v>0</v>
      </c>
      <c r="BM2180" s="226">
        <f t="shared" si="849"/>
        <v>0</v>
      </c>
      <c r="BN2180" s="237">
        <f t="shared" si="850"/>
        <v>0</v>
      </c>
      <c r="BO2180" s="237">
        <f t="shared" si="851"/>
        <v>0</v>
      </c>
      <c r="BP2180" s="237">
        <f t="shared" si="852"/>
        <v>0</v>
      </c>
      <c r="BQ2180" s="238">
        <f t="shared" si="853"/>
        <v>0</v>
      </c>
    </row>
    <row r="2181" spans="1:69">
      <c r="A2181" s="170">
        <v>2235</v>
      </c>
      <c r="B2181" s="273"/>
      <c r="C2181" s="153"/>
      <c r="D2181" s="130" t="str">
        <f t="shared" si="866"/>
        <v/>
      </c>
      <c r="E2181" s="172"/>
      <c r="F2181" s="172"/>
      <c r="G2181" s="272"/>
      <c r="H2181" s="272"/>
      <c r="I2181" s="272"/>
      <c r="J2181" s="105"/>
      <c r="K2181" s="197" t="e">
        <f>VLOOKUP(J2181,'[3]Item List (3)'!A$1:B$110000,2,FALSE)</f>
        <v>#N/A</v>
      </c>
      <c r="L2181" s="170"/>
      <c r="M2181" s="198" t="str">
        <f t="shared" si="867"/>
        <v>IR</v>
      </c>
      <c r="N2181" s="153"/>
      <c r="O2181" s="275" t="str">
        <f t="shared" si="865"/>
        <v/>
      </c>
      <c r="P2181" s="265"/>
      <c r="Q2181" s="265"/>
      <c r="R2181" s="276"/>
      <c r="S2181" s="276"/>
      <c r="T2181" s="153"/>
      <c r="U2181" s="209">
        <f t="shared" si="862"/>
        <v>0</v>
      </c>
      <c r="V2181" s="153"/>
      <c r="W2181" s="153"/>
      <c r="X2181" s="153"/>
      <c r="Y2181" s="153"/>
      <c r="Z2181" s="153"/>
      <c r="AA2181" s="153"/>
      <c r="AB2181" s="153"/>
      <c r="AC2181" s="153"/>
      <c r="AD2181" s="153"/>
      <c r="AE2181" s="153"/>
      <c r="AF2181" s="153"/>
      <c r="AG2181" s="153"/>
      <c r="AH2181" s="153"/>
      <c r="AI2181" s="153"/>
      <c r="AJ2181" s="153"/>
      <c r="AK2181" s="153"/>
      <c r="AL2181" s="153"/>
      <c r="AM2181" s="153"/>
      <c r="AN2181" s="153"/>
      <c r="AO2181" s="209"/>
      <c r="AP2181" s="153"/>
      <c r="AQ2181" s="153"/>
      <c r="AR2181" s="153"/>
      <c r="AS2181" s="153"/>
      <c r="AT2181" s="153"/>
      <c r="AU2181" s="153"/>
      <c r="AV2181" s="153"/>
      <c r="AW2181" s="153"/>
      <c r="AX2181" s="153"/>
      <c r="AY2181" s="153"/>
      <c r="AZ2181" s="153"/>
      <c r="BA2181" s="153"/>
      <c r="BB2181" s="153"/>
      <c r="BC2181" s="153"/>
      <c r="BD2181" s="153"/>
      <c r="BE2181" s="153"/>
      <c r="BF2181" s="153"/>
      <c r="BG2181" s="223">
        <f t="shared" si="863"/>
        <v>0</v>
      </c>
      <c r="BH2181" s="153">
        <f t="shared" si="864"/>
        <v>0</v>
      </c>
      <c r="BI2181" s="225">
        <f t="shared" si="845"/>
        <v>0</v>
      </c>
      <c r="BJ2181" s="225">
        <f t="shared" si="846"/>
        <v>0</v>
      </c>
      <c r="BK2181" s="226">
        <f t="shared" si="847"/>
        <v>0</v>
      </c>
      <c r="BL2181" s="226">
        <f t="shared" si="848"/>
        <v>0</v>
      </c>
      <c r="BM2181" s="226">
        <f t="shared" si="849"/>
        <v>0</v>
      </c>
      <c r="BN2181" s="237">
        <f t="shared" si="850"/>
        <v>0</v>
      </c>
      <c r="BO2181" s="237">
        <f t="shared" si="851"/>
        <v>0</v>
      </c>
      <c r="BP2181" s="237">
        <f t="shared" si="852"/>
        <v>0</v>
      </c>
      <c r="BQ2181" s="238">
        <f t="shared" si="853"/>
        <v>0</v>
      </c>
    </row>
    <row r="2182" spans="1:69">
      <c r="A2182" s="170">
        <v>2236</v>
      </c>
      <c r="B2182" s="273"/>
      <c r="C2182" s="153"/>
      <c r="D2182" s="130" t="str">
        <f t="shared" si="866"/>
        <v/>
      </c>
      <c r="E2182" s="172"/>
      <c r="F2182" s="172"/>
      <c r="G2182" s="272"/>
      <c r="H2182" s="272"/>
      <c r="I2182" s="272"/>
      <c r="J2182" s="105"/>
      <c r="K2182" s="197" t="e">
        <f>VLOOKUP(J2182,'[3]Item List (3)'!A$1:B$110000,2,FALSE)</f>
        <v>#N/A</v>
      </c>
      <c r="L2182" s="170"/>
      <c r="M2182" s="198" t="str">
        <f t="shared" si="867"/>
        <v>IR</v>
      </c>
      <c r="N2182" s="153"/>
      <c r="O2182" s="274" t="str">
        <f t="shared" si="865"/>
        <v/>
      </c>
      <c r="P2182" s="265"/>
      <c r="Q2182" s="265"/>
      <c r="R2182" s="276"/>
      <c r="S2182" s="276"/>
      <c r="T2182" s="153"/>
      <c r="U2182" s="209">
        <f t="shared" si="862"/>
        <v>0</v>
      </c>
      <c r="V2182" s="153"/>
      <c r="W2182" s="153"/>
      <c r="X2182" s="153"/>
      <c r="Y2182" s="153"/>
      <c r="Z2182" s="153"/>
      <c r="AA2182" s="153"/>
      <c r="AB2182" s="153"/>
      <c r="AC2182" s="153"/>
      <c r="AD2182" s="153"/>
      <c r="AE2182" s="153"/>
      <c r="AF2182" s="153"/>
      <c r="AG2182" s="153"/>
      <c r="AH2182" s="153"/>
      <c r="AI2182" s="153"/>
      <c r="AJ2182" s="153"/>
      <c r="AK2182" s="153"/>
      <c r="AL2182" s="153"/>
      <c r="AM2182" s="153"/>
      <c r="AN2182" s="153"/>
      <c r="AO2182" s="209"/>
      <c r="AP2182" s="153"/>
      <c r="AQ2182" s="153"/>
      <c r="AR2182" s="153"/>
      <c r="AS2182" s="153"/>
      <c r="AT2182" s="153"/>
      <c r="AU2182" s="153"/>
      <c r="AV2182" s="153"/>
      <c r="AW2182" s="153"/>
      <c r="AX2182" s="153"/>
      <c r="AY2182" s="153"/>
      <c r="AZ2182" s="153"/>
      <c r="BA2182" s="153"/>
      <c r="BB2182" s="153"/>
      <c r="BC2182" s="153"/>
      <c r="BD2182" s="153"/>
      <c r="BE2182" s="153"/>
      <c r="BF2182" s="153"/>
      <c r="BG2182" s="223">
        <f t="shared" si="863"/>
        <v>0</v>
      </c>
      <c r="BH2182" s="153">
        <f t="shared" si="864"/>
        <v>0</v>
      </c>
      <c r="BI2182" s="225">
        <f t="shared" si="845"/>
        <v>0</v>
      </c>
      <c r="BJ2182" s="225">
        <f t="shared" si="846"/>
        <v>0</v>
      </c>
      <c r="BK2182" s="226">
        <f t="shared" si="847"/>
        <v>0</v>
      </c>
      <c r="BL2182" s="226">
        <f t="shared" si="848"/>
        <v>0</v>
      </c>
      <c r="BM2182" s="226">
        <f t="shared" si="849"/>
        <v>0</v>
      </c>
      <c r="BN2182" s="237">
        <f t="shared" si="850"/>
        <v>0</v>
      </c>
      <c r="BO2182" s="237">
        <f t="shared" si="851"/>
        <v>0</v>
      </c>
      <c r="BP2182" s="237">
        <f t="shared" si="852"/>
        <v>0</v>
      </c>
      <c r="BQ2182" s="238">
        <f t="shared" si="853"/>
        <v>0</v>
      </c>
    </row>
    <row r="2183" spans="1:69">
      <c r="A2183" s="170">
        <v>2237</v>
      </c>
      <c r="B2183" s="273"/>
      <c r="C2183" s="153"/>
      <c r="D2183" s="130" t="str">
        <f t="shared" si="866"/>
        <v/>
      </c>
      <c r="E2183" s="172"/>
      <c r="F2183" s="172"/>
      <c r="G2183" s="272"/>
      <c r="H2183" s="272"/>
      <c r="I2183" s="272"/>
      <c r="J2183" s="105"/>
      <c r="K2183" s="197" t="e">
        <f>VLOOKUP(J2183,'[3]Item List (3)'!A$1:B$110000,2,FALSE)</f>
        <v>#N/A</v>
      </c>
      <c r="L2183" s="170"/>
      <c r="M2183" s="198" t="str">
        <f t="shared" si="867"/>
        <v>IR</v>
      </c>
      <c r="N2183" s="153"/>
      <c r="O2183" s="274" t="str">
        <f t="shared" si="865"/>
        <v/>
      </c>
      <c r="P2183" s="265"/>
      <c r="Q2183" s="265"/>
      <c r="R2183" s="276"/>
      <c r="S2183" s="276"/>
      <c r="T2183" s="153"/>
      <c r="U2183" s="209">
        <f t="shared" si="862"/>
        <v>0</v>
      </c>
      <c r="V2183" s="153"/>
      <c r="W2183" s="153"/>
      <c r="X2183" s="153"/>
      <c r="Y2183" s="153"/>
      <c r="Z2183" s="153"/>
      <c r="AA2183" s="153"/>
      <c r="AB2183" s="153"/>
      <c r="AC2183" s="153"/>
      <c r="AD2183" s="153"/>
      <c r="AE2183" s="153"/>
      <c r="AF2183" s="153"/>
      <c r="AG2183" s="153"/>
      <c r="AH2183" s="153"/>
      <c r="AI2183" s="153"/>
      <c r="AJ2183" s="153"/>
      <c r="AK2183" s="153"/>
      <c r="AL2183" s="153"/>
      <c r="AM2183" s="153"/>
      <c r="AN2183" s="153"/>
      <c r="AO2183" s="209"/>
      <c r="AP2183" s="153"/>
      <c r="AQ2183" s="153"/>
      <c r="AR2183" s="153"/>
      <c r="AS2183" s="153"/>
      <c r="AT2183" s="153"/>
      <c r="AU2183" s="153"/>
      <c r="AV2183" s="153"/>
      <c r="AW2183" s="153"/>
      <c r="AX2183" s="153"/>
      <c r="AY2183" s="153"/>
      <c r="AZ2183" s="153"/>
      <c r="BA2183" s="153"/>
      <c r="BB2183" s="153"/>
      <c r="BC2183" s="153"/>
      <c r="BD2183" s="153"/>
      <c r="BE2183" s="153"/>
      <c r="BF2183" s="153"/>
      <c r="BG2183" s="223">
        <f t="shared" si="863"/>
        <v>0</v>
      </c>
      <c r="BH2183" s="153">
        <f t="shared" si="864"/>
        <v>0</v>
      </c>
      <c r="BI2183" s="225">
        <f t="shared" si="845"/>
        <v>0</v>
      </c>
      <c r="BJ2183" s="225">
        <f t="shared" si="846"/>
        <v>0</v>
      </c>
      <c r="BK2183" s="226">
        <f t="shared" si="847"/>
        <v>0</v>
      </c>
      <c r="BL2183" s="226">
        <f t="shared" si="848"/>
        <v>0</v>
      </c>
      <c r="BM2183" s="226">
        <f t="shared" si="849"/>
        <v>0</v>
      </c>
      <c r="BN2183" s="237">
        <f t="shared" si="850"/>
        <v>0</v>
      </c>
      <c r="BO2183" s="237">
        <f t="shared" si="851"/>
        <v>0</v>
      </c>
      <c r="BP2183" s="237">
        <f t="shared" si="852"/>
        <v>0</v>
      </c>
      <c r="BQ2183" s="238">
        <f t="shared" si="853"/>
        <v>0</v>
      </c>
    </row>
    <row r="2184" spans="1:69">
      <c r="A2184" s="170">
        <v>2238</v>
      </c>
      <c r="B2184" s="273"/>
      <c r="C2184" s="153"/>
      <c r="D2184" s="130" t="str">
        <f t="shared" si="866"/>
        <v/>
      </c>
      <c r="E2184" s="172"/>
      <c r="F2184" s="172"/>
      <c r="G2184" s="272"/>
      <c r="H2184" s="272"/>
      <c r="I2184" s="272"/>
      <c r="J2184" s="105"/>
      <c r="K2184" s="197" t="e">
        <f>VLOOKUP(J2184,'[3]Item List (3)'!A$1:B$110000,2,FALSE)</f>
        <v>#N/A</v>
      </c>
      <c r="L2184" s="170"/>
      <c r="M2184" s="198" t="str">
        <f t="shared" si="867"/>
        <v>IR</v>
      </c>
      <c r="N2184" s="153"/>
      <c r="O2184" s="274" t="str">
        <f t="shared" si="865"/>
        <v/>
      </c>
      <c r="P2184" s="265"/>
      <c r="Q2184" s="265"/>
      <c r="R2184" s="276"/>
      <c r="S2184" s="276"/>
      <c r="T2184" s="153"/>
      <c r="U2184" s="209">
        <f t="shared" si="862"/>
        <v>0</v>
      </c>
      <c r="V2184" s="153"/>
      <c r="W2184" s="153"/>
      <c r="X2184" s="153"/>
      <c r="Y2184" s="153"/>
      <c r="Z2184" s="153"/>
      <c r="AA2184" s="153"/>
      <c r="AB2184" s="153"/>
      <c r="AC2184" s="153"/>
      <c r="AD2184" s="153"/>
      <c r="AE2184" s="153"/>
      <c r="AF2184" s="153"/>
      <c r="AG2184" s="153"/>
      <c r="AH2184" s="153"/>
      <c r="AI2184" s="153"/>
      <c r="AJ2184" s="153"/>
      <c r="AK2184" s="153"/>
      <c r="AL2184" s="153"/>
      <c r="AM2184" s="153"/>
      <c r="AN2184" s="153"/>
      <c r="AO2184" s="209"/>
      <c r="AP2184" s="153"/>
      <c r="AQ2184" s="153"/>
      <c r="AR2184" s="153"/>
      <c r="AS2184" s="153"/>
      <c r="AT2184" s="153"/>
      <c r="AU2184" s="153"/>
      <c r="AV2184" s="153"/>
      <c r="AW2184" s="153"/>
      <c r="AX2184" s="153"/>
      <c r="AY2184" s="153"/>
      <c r="AZ2184" s="153"/>
      <c r="BA2184" s="153"/>
      <c r="BB2184" s="153"/>
      <c r="BC2184" s="153"/>
      <c r="BD2184" s="153"/>
      <c r="BE2184" s="153"/>
      <c r="BF2184" s="153"/>
      <c r="BG2184" s="223">
        <f t="shared" si="863"/>
        <v>0</v>
      </c>
      <c r="BH2184" s="277">
        <f t="shared" si="864"/>
        <v>0</v>
      </c>
      <c r="BI2184" s="225">
        <f t="shared" si="845"/>
        <v>0</v>
      </c>
      <c r="BJ2184" s="225">
        <f t="shared" si="846"/>
        <v>0</v>
      </c>
      <c r="BK2184" s="226">
        <f t="shared" si="847"/>
        <v>0</v>
      </c>
      <c r="BL2184" s="226">
        <f t="shared" si="848"/>
        <v>0</v>
      </c>
      <c r="BM2184" s="226">
        <f t="shared" si="849"/>
        <v>0</v>
      </c>
      <c r="BN2184" s="237">
        <f t="shared" si="850"/>
        <v>0</v>
      </c>
      <c r="BO2184" s="237">
        <f t="shared" si="851"/>
        <v>0</v>
      </c>
      <c r="BP2184" s="237">
        <f t="shared" si="852"/>
        <v>0</v>
      </c>
      <c r="BQ2184" s="238">
        <f t="shared" si="853"/>
        <v>0</v>
      </c>
    </row>
    <row r="2185" spans="1:69">
      <c r="A2185" s="170">
        <v>2239</v>
      </c>
      <c r="B2185" s="273"/>
      <c r="C2185" s="153"/>
      <c r="D2185" s="130" t="str">
        <f t="shared" si="866"/>
        <v/>
      </c>
      <c r="E2185" s="172"/>
      <c r="F2185" s="172"/>
      <c r="G2185" s="272"/>
      <c r="H2185" s="272"/>
      <c r="I2185" s="272"/>
      <c r="J2185" s="105"/>
      <c r="K2185" s="197" t="e">
        <f>VLOOKUP(J2185,'[3]Item List (3)'!A$1:B$110000,2,FALSE)</f>
        <v>#N/A</v>
      </c>
      <c r="L2185" s="170"/>
      <c r="M2185" s="198" t="str">
        <f t="shared" si="867"/>
        <v>IR</v>
      </c>
      <c r="N2185" s="153"/>
      <c r="O2185" s="274" t="str">
        <f t="shared" si="865"/>
        <v/>
      </c>
      <c r="P2185" s="265"/>
      <c r="Q2185" s="265"/>
      <c r="R2185" s="276"/>
      <c r="S2185" s="276"/>
      <c r="T2185" s="153"/>
      <c r="U2185" s="209">
        <f t="shared" si="862"/>
        <v>0</v>
      </c>
      <c r="V2185" s="153"/>
      <c r="W2185" s="153"/>
      <c r="X2185" s="153"/>
      <c r="Y2185" s="153"/>
      <c r="Z2185" s="153"/>
      <c r="AA2185" s="153"/>
      <c r="AB2185" s="153"/>
      <c r="AC2185" s="153"/>
      <c r="AD2185" s="153"/>
      <c r="AE2185" s="153"/>
      <c r="AF2185" s="153"/>
      <c r="AG2185" s="153"/>
      <c r="AH2185" s="153"/>
      <c r="AI2185" s="153"/>
      <c r="AJ2185" s="153"/>
      <c r="AK2185" s="153"/>
      <c r="AL2185" s="153"/>
      <c r="AM2185" s="153"/>
      <c r="AN2185" s="153"/>
      <c r="AO2185" s="209"/>
      <c r="AP2185" s="153"/>
      <c r="AQ2185" s="153"/>
      <c r="AR2185" s="153"/>
      <c r="AS2185" s="153"/>
      <c r="AT2185" s="153"/>
      <c r="AU2185" s="153"/>
      <c r="AV2185" s="153"/>
      <c r="AW2185" s="153"/>
      <c r="AX2185" s="153"/>
      <c r="AY2185" s="153"/>
      <c r="AZ2185" s="153"/>
      <c r="BA2185" s="153"/>
      <c r="BB2185" s="153"/>
      <c r="BC2185" s="153"/>
      <c r="BD2185" s="153"/>
      <c r="BE2185" s="153"/>
      <c r="BF2185" s="153"/>
      <c r="BG2185" s="223">
        <f t="shared" si="863"/>
        <v>0</v>
      </c>
      <c r="BH2185" s="153">
        <f t="shared" si="864"/>
        <v>0</v>
      </c>
      <c r="BI2185" s="225">
        <f t="shared" si="845"/>
        <v>0</v>
      </c>
      <c r="BJ2185" s="225">
        <f t="shared" si="846"/>
        <v>0</v>
      </c>
      <c r="BK2185" s="226">
        <f t="shared" si="847"/>
        <v>0</v>
      </c>
      <c r="BL2185" s="226">
        <f t="shared" si="848"/>
        <v>0</v>
      </c>
      <c r="BM2185" s="226">
        <f t="shared" si="849"/>
        <v>0</v>
      </c>
      <c r="BN2185" s="237">
        <f t="shared" si="850"/>
        <v>0</v>
      </c>
      <c r="BO2185" s="237">
        <f t="shared" si="851"/>
        <v>0</v>
      </c>
      <c r="BP2185" s="237">
        <f t="shared" si="852"/>
        <v>0</v>
      </c>
      <c r="BQ2185" s="238">
        <f t="shared" si="853"/>
        <v>0</v>
      </c>
    </row>
    <row r="2186" spans="1:69">
      <c r="A2186" s="170">
        <v>2240</v>
      </c>
      <c r="B2186" s="273"/>
      <c r="C2186" s="153"/>
      <c r="D2186" s="130" t="str">
        <f t="shared" si="866"/>
        <v/>
      </c>
      <c r="E2186" s="172"/>
      <c r="F2186" s="172"/>
      <c r="G2186" s="272"/>
      <c r="H2186" s="272"/>
      <c r="I2186" s="272"/>
      <c r="J2186" s="105"/>
      <c r="K2186" s="197" t="e">
        <f>VLOOKUP(J2186,'[3]Item List (3)'!A$1:B$110000,2,FALSE)</f>
        <v>#N/A</v>
      </c>
      <c r="L2186" s="170"/>
      <c r="M2186" s="198" t="str">
        <f t="shared" si="867"/>
        <v>IR</v>
      </c>
      <c r="N2186" s="153"/>
      <c r="O2186" s="274" t="str">
        <f t="shared" si="865"/>
        <v/>
      </c>
      <c r="P2186" s="265"/>
      <c r="Q2186" s="265"/>
      <c r="R2186" s="276"/>
      <c r="S2186" s="276"/>
      <c r="T2186" s="153"/>
      <c r="U2186" s="209">
        <f t="shared" si="862"/>
        <v>0</v>
      </c>
      <c r="V2186" s="153"/>
      <c r="W2186" s="153"/>
      <c r="X2186" s="153"/>
      <c r="Y2186" s="153"/>
      <c r="Z2186" s="153"/>
      <c r="AA2186" s="153"/>
      <c r="AB2186" s="153"/>
      <c r="AC2186" s="153"/>
      <c r="AD2186" s="153"/>
      <c r="AE2186" s="153"/>
      <c r="AF2186" s="153"/>
      <c r="AG2186" s="153"/>
      <c r="AH2186" s="153"/>
      <c r="AI2186" s="153"/>
      <c r="AJ2186" s="153"/>
      <c r="AK2186" s="153"/>
      <c r="AL2186" s="153"/>
      <c r="AM2186" s="153"/>
      <c r="AN2186" s="153"/>
      <c r="AO2186" s="209"/>
      <c r="AP2186" s="153"/>
      <c r="AQ2186" s="153"/>
      <c r="AR2186" s="153"/>
      <c r="AS2186" s="153"/>
      <c r="AT2186" s="153"/>
      <c r="AU2186" s="153"/>
      <c r="AV2186" s="153"/>
      <c r="AW2186" s="153"/>
      <c r="AX2186" s="153"/>
      <c r="AY2186" s="153"/>
      <c r="AZ2186" s="153"/>
      <c r="BA2186" s="153"/>
      <c r="BB2186" s="153"/>
      <c r="BC2186" s="153"/>
      <c r="BD2186" s="153"/>
      <c r="BE2186" s="153"/>
      <c r="BF2186" s="153"/>
      <c r="BG2186" s="223">
        <f t="shared" si="863"/>
        <v>0</v>
      </c>
      <c r="BH2186" s="153">
        <f t="shared" si="864"/>
        <v>0</v>
      </c>
      <c r="BI2186" s="225">
        <f t="shared" si="845"/>
        <v>0</v>
      </c>
      <c r="BJ2186" s="225">
        <f t="shared" si="846"/>
        <v>0</v>
      </c>
      <c r="BK2186" s="226">
        <f t="shared" si="847"/>
        <v>0</v>
      </c>
      <c r="BL2186" s="226">
        <f t="shared" si="848"/>
        <v>0</v>
      </c>
      <c r="BM2186" s="226">
        <f t="shared" si="849"/>
        <v>0</v>
      </c>
      <c r="BN2186" s="237">
        <f t="shared" si="850"/>
        <v>0</v>
      </c>
      <c r="BO2186" s="237">
        <f t="shared" si="851"/>
        <v>0</v>
      </c>
      <c r="BP2186" s="237">
        <f t="shared" si="852"/>
        <v>0</v>
      </c>
      <c r="BQ2186" s="238">
        <f t="shared" si="853"/>
        <v>0</v>
      </c>
    </row>
    <row r="2187" spans="1:69">
      <c r="A2187" s="170">
        <v>2241</v>
      </c>
      <c r="B2187" s="273"/>
      <c r="C2187" s="153"/>
      <c r="D2187" s="130" t="str">
        <f t="shared" si="866"/>
        <v/>
      </c>
      <c r="E2187" s="172"/>
      <c r="F2187" s="172"/>
      <c r="G2187" s="272"/>
      <c r="H2187" s="272"/>
      <c r="I2187" s="272"/>
      <c r="J2187" s="105"/>
      <c r="K2187" s="197" t="e">
        <f>VLOOKUP(J2187,'[3]Item List (3)'!A$1:B$110000,2,FALSE)</f>
        <v>#N/A</v>
      </c>
      <c r="L2187" s="170"/>
      <c r="M2187" s="198" t="str">
        <f t="shared" si="867"/>
        <v>IR</v>
      </c>
      <c r="N2187" s="153"/>
      <c r="O2187" s="274" t="str">
        <f t="shared" si="865"/>
        <v/>
      </c>
      <c r="P2187" s="265"/>
      <c r="Q2187" s="265"/>
      <c r="R2187" s="276"/>
      <c r="S2187" s="276"/>
      <c r="T2187" s="153"/>
      <c r="U2187" s="209">
        <f t="shared" si="862"/>
        <v>0</v>
      </c>
      <c r="V2187" s="153"/>
      <c r="W2187" s="153"/>
      <c r="X2187" s="153"/>
      <c r="Y2187" s="153"/>
      <c r="Z2187" s="153"/>
      <c r="AA2187" s="153"/>
      <c r="AB2187" s="153"/>
      <c r="AC2187" s="153"/>
      <c r="AD2187" s="153"/>
      <c r="AE2187" s="153"/>
      <c r="AF2187" s="153"/>
      <c r="AG2187" s="153"/>
      <c r="AH2187" s="153"/>
      <c r="AI2187" s="153"/>
      <c r="AJ2187" s="153"/>
      <c r="AK2187" s="153"/>
      <c r="AL2187" s="153"/>
      <c r="AM2187" s="153"/>
      <c r="AN2187" s="153"/>
      <c r="AO2187" s="209"/>
      <c r="AP2187" s="153"/>
      <c r="AQ2187" s="153"/>
      <c r="AR2187" s="153"/>
      <c r="AS2187" s="153"/>
      <c r="AT2187" s="153"/>
      <c r="AU2187" s="153"/>
      <c r="AV2187" s="153"/>
      <c r="AW2187" s="153"/>
      <c r="AX2187" s="153"/>
      <c r="AY2187" s="153"/>
      <c r="AZ2187" s="153"/>
      <c r="BA2187" s="153"/>
      <c r="BB2187" s="153"/>
      <c r="BC2187" s="153"/>
      <c r="BD2187" s="153"/>
      <c r="BE2187" s="153"/>
      <c r="BF2187" s="153"/>
      <c r="BG2187" s="223">
        <f t="shared" si="863"/>
        <v>0</v>
      </c>
      <c r="BH2187" s="153">
        <f t="shared" si="864"/>
        <v>0</v>
      </c>
      <c r="BI2187" s="225">
        <f t="shared" si="845"/>
        <v>0</v>
      </c>
      <c r="BJ2187" s="225">
        <f t="shared" si="846"/>
        <v>0</v>
      </c>
      <c r="BK2187" s="226">
        <f t="shared" si="847"/>
        <v>0</v>
      </c>
      <c r="BL2187" s="226">
        <f t="shared" si="848"/>
        <v>0</v>
      </c>
      <c r="BM2187" s="226">
        <f t="shared" si="849"/>
        <v>0</v>
      </c>
      <c r="BN2187" s="237">
        <f t="shared" si="850"/>
        <v>0</v>
      </c>
      <c r="BO2187" s="237">
        <f t="shared" si="851"/>
        <v>0</v>
      </c>
      <c r="BP2187" s="237">
        <f t="shared" si="852"/>
        <v>0</v>
      </c>
      <c r="BQ2187" s="238">
        <f t="shared" si="853"/>
        <v>0</v>
      </c>
    </row>
    <row r="2188" spans="1:69">
      <c r="A2188" s="170">
        <v>2242</v>
      </c>
      <c r="B2188" s="273"/>
      <c r="C2188" s="153"/>
      <c r="D2188" s="130" t="str">
        <f t="shared" si="866"/>
        <v/>
      </c>
      <c r="E2188" s="172"/>
      <c r="F2188" s="172"/>
      <c r="G2188" s="272"/>
      <c r="H2188" s="272"/>
      <c r="I2188" s="272"/>
      <c r="J2188" s="105"/>
      <c r="K2188" s="197" t="e">
        <f>VLOOKUP(J2188,'[3]Item List (3)'!A$1:B$110000,2,FALSE)</f>
        <v>#N/A</v>
      </c>
      <c r="L2188" s="170"/>
      <c r="M2188" s="198" t="str">
        <f t="shared" si="867"/>
        <v>IR</v>
      </c>
      <c r="N2188" s="153"/>
      <c r="O2188" s="274" t="str">
        <f t="shared" si="865"/>
        <v/>
      </c>
      <c r="P2188" s="265"/>
      <c r="Q2188" s="265"/>
      <c r="R2188" s="276"/>
      <c r="S2188" s="276"/>
      <c r="T2188" s="153"/>
      <c r="U2188" s="209">
        <f t="shared" si="862"/>
        <v>0</v>
      </c>
      <c r="V2188" s="153"/>
      <c r="W2188" s="153"/>
      <c r="X2188" s="153"/>
      <c r="Y2188" s="153"/>
      <c r="Z2188" s="153"/>
      <c r="AA2188" s="153"/>
      <c r="AB2188" s="153"/>
      <c r="AC2188" s="153"/>
      <c r="AD2188" s="153"/>
      <c r="AE2188" s="153"/>
      <c r="AF2188" s="153"/>
      <c r="AG2188" s="153"/>
      <c r="AH2188" s="153"/>
      <c r="AI2188" s="153"/>
      <c r="AJ2188" s="153"/>
      <c r="AK2188" s="153"/>
      <c r="AL2188" s="153"/>
      <c r="AM2188" s="153"/>
      <c r="AN2188" s="153"/>
      <c r="AO2188" s="209"/>
      <c r="AP2188" s="153"/>
      <c r="AQ2188" s="153"/>
      <c r="AR2188" s="153"/>
      <c r="AS2188" s="153"/>
      <c r="AT2188" s="153"/>
      <c r="AU2188" s="153"/>
      <c r="AV2188" s="153"/>
      <c r="AW2188" s="153"/>
      <c r="AX2188" s="153"/>
      <c r="AY2188" s="153"/>
      <c r="AZ2188" s="153"/>
      <c r="BA2188" s="153"/>
      <c r="BB2188" s="153"/>
      <c r="BC2188" s="153"/>
      <c r="BD2188" s="153"/>
      <c r="BE2188" s="153"/>
      <c r="BF2188" s="153"/>
      <c r="BG2188" s="223">
        <f t="shared" si="863"/>
        <v>0</v>
      </c>
      <c r="BH2188" s="153">
        <f t="shared" si="864"/>
        <v>0</v>
      </c>
      <c r="BI2188" s="225">
        <f t="shared" si="845"/>
        <v>0</v>
      </c>
      <c r="BJ2188" s="225">
        <f t="shared" si="846"/>
        <v>0</v>
      </c>
      <c r="BK2188" s="226">
        <f t="shared" si="847"/>
        <v>0</v>
      </c>
      <c r="BL2188" s="226">
        <f t="shared" si="848"/>
        <v>0</v>
      </c>
      <c r="BM2188" s="226">
        <f t="shared" si="849"/>
        <v>0</v>
      </c>
      <c r="BN2188" s="237">
        <f t="shared" si="850"/>
        <v>0</v>
      </c>
      <c r="BO2188" s="237">
        <f t="shared" si="851"/>
        <v>0</v>
      </c>
      <c r="BP2188" s="237">
        <f t="shared" si="852"/>
        <v>0</v>
      </c>
      <c r="BQ2188" s="238">
        <f t="shared" si="853"/>
        <v>0</v>
      </c>
    </row>
    <row r="2189" spans="1:69">
      <c r="A2189" s="170">
        <v>2243</v>
      </c>
      <c r="B2189" s="273"/>
      <c r="C2189" s="153"/>
      <c r="D2189" s="130" t="str">
        <f t="shared" si="866"/>
        <v/>
      </c>
      <c r="E2189" s="172"/>
      <c r="F2189" s="172"/>
      <c r="G2189" s="272"/>
      <c r="H2189" s="272"/>
      <c r="I2189" s="272"/>
      <c r="J2189" s="105"/>
      <c r="K2189" s="197" t="e">
        <f>VLOOKUP(J2189,'[3]Item List (3)'!A$1:B$110000,2,FALSE)</f>
        <v>#N/A</v>
      </c>
      <c r="L2189" s="170"/>
      <c r="M2189" s="198" t="str">
        <f t="shared" si="867"/>
        <v>IR</v>
      </c>
      <c r="N2189" s="153"/>
      <c r="O2189" s="274" t="str">
        <f t="shared" si="865"/>
        <v/>
      </c>
      <c r="P2189" s="265"/>
      <c r="Q2189" s="265"/>
      <c r="R2189" s="276"/>
      <c r="S2189" s="276"/>
      <c r="T2189" s="153"/>
      <c r="U2189" s="209">
        <f t="shared" si="862"/>
        <v>0</v>
      </c>
      <c r="V2189" s="153"/>
      <c r="W2189" s="153"/>
      <c r="X2189" s="153"/>
      <c r="Y2189" s="153"/>
      <c r="Z2189" s="153"/>
      <c r="AA2189" s="153"/>
      <c r="AB2189" s="153"/>
      <c r="AC2189" s="153"/>
      <c r="AD2189" s="153"/>
      <c r="AE2189" s="153"/>
      <c r="AF2189" s="153"/>
      <c r="AG2189" s="153"/>
      <c r="AH2189" s="153"/>
      <c r="AI2189" s="153"/>
      <c r="AJ2189" s="153"/>
      <c r="AK2189" s="153"/>
      <c r="AL2189" s="153"/>
      <c r="AM2189" s="153"/>
      <c r="AN2189" s="153"/>
      <c r="AO2189" s="209"/>
      <c r="AP2189" s="153"/>
      <c r="AQ2189" s="153"/>
      <c r="AR2189" s="153"/>
      <c r="AS2189" s="153"/>
      <c r="AT2189" s="153"/>
      <c r="AU2189" s="153"/>
      <c r="AV2189" s="153"/>
      <c r="AW2189" s="153"/>
      <c r="AX2189" s="153"/>
      <c r="AY2189" s="153"/>
      <c r="AZ2189" s="153"/>
      <c r="BA2189" s="153"/>
      <c r="BB2189" s="153"/>
      <c r="BC2189" s="153"/>
      <c r="BD2189" s="153"/>
      <c r="BE2189" s="153"/>
      <c r="BF2189" s="153"/>
      <c r="BG2189" s="223">
        <f t="shared" si="863"/>
        <v>0</v>
      </c>
      <c r="BH2189" s="153">
        <f t="shared" si="864"/>
        <v>0</v>
      </c>
      <c r="BI2189" s="225">
        <f t="shared" si="845"/>
        <v>0</v>
      </c>
      <c r="BJ2189" s="225">
        <f t="shared" si="846"/>
        <v>0</v>
      </c>
      <c r="BK2189" s="226">
        <f t="shared" si="847"/>
        <v>0</v>
      </c>
      <c r="BL2189" s="226">
        <f t="shared" si="848"/>
        <v>0</v>
      </c>
      <c r="BM2189" s="226">
        <f t="shared" si="849"/>
        <v>0</v>
      </c>
      <c r="BN2189" s="237">
        <f t="shared" si="850"/>
        <v>0</v>
      </c>
      <c r="BO2189" s="237">
        <f t="shared" si="851"/>
        <v>0</v>
      </c>
      <c r="BP2189" s="237">
        <f t="shared" si="852"/>
        <v>0</v>
      </c>
      <c r="BQ2189" s="238">
        <f t="shared" si="853"/>
        <v>0</v>
      </c>
    </row>
    <row r="2190" spans="1:69">
      <c r="A2190" s="170">
        <v>2244</v>
      </c>
      <c r="B2190" s="273"/>
      <c r="C2190" s="153"/>
      <c r="D2190" s="130" t="str">
        <f t="shared" si="866"/>
        <v/>
      </c>
      <c r="E2190" s="172"/>
      <c r="F2190" s="172"/>
      <c r="G2190" s="272"/>
      <c r="H2190" s="272"/>
      <c r="I2190" s="272"/>
      <c r="J2190" s="105"/>
      <c r="K2190" s="197" t="e">
        <f>VLOOKUP(J2190,'[3]Item List (3)'!A$1:B$110000,2,FALSE)</f>
        <v>#N/A</v>
      </c>
      <c r="L2190" s="170"/>
      <c r="M2190" s="198" t="str">
        <f t="shared" si="867"/>
        <v>IR</v>
      </c>
      <c r="N2190" s="153"/>
      <c r="O2190" s="274" t="str">
        <f t="shared" si="865"/>
        <v/>
      </c>
      <c r="P2190" s="265"/>
      <c r="Q2190" s="265"/>
      <c r="R2190" s="276"/>
      <c r="S2190" s="276"/>
      <c r="T2190" s="153"/>
      <c r="U2190" s="209">
        <f t="shared" si="862"/>
        <v>0</v>
      </c>
      <c r="V2190" s="153"/>
      <c r="W2190" s="153"/>
      <c r="X2190" s="153"/>
      <c r="Y2190" s="153"/>
      <c r="Z2190" s="153"/>
      <c r="AA2190" s="153"/>
      <c r="AB2190" s="153"/>
      <c r="AC2190" s="153"/>
      <c r="AD2190" s="153"/>
      <c r="AE2190" s="153"/>
      <c r="AF2190" s="153"/>
      <c r="AG2190" s="153"/>
      <c r="AH2190" s="153"/>
      <c r="AI2190" s="153"/>
      <c r="AJ2190" s="153"/>
      <c r="AK2190" s="153"/>
      <c r="AL2190" s="153"/>
      <c r="AM2190" s="153"/>
      <c r="AN2190" s="153"/>
      <c r="AO2190" s="209"/>
      <c r="AP2190" s="153"/>
      <c r="AQ2190" s="153"/>
      <c r="AR2190" s="153"/>
      <c r="AS2190" s="153"/>
      <c r="AT2190" s="153"/>
      <c r="AU2190" s="153"/>
      <c r="AV2190" s="153"/>
      <c r="AW2190" s="153"/>
      <c r="AX2190" s="153"/>
      <c r="AY2190" s="153"/>
      <c r="AZ2190" s="153"/>
      <c r="BA2190" s="153"/>
      <c r="BB2190" s="153"/>
      <c r="BC2190" s="153"/>
      <c r="BD2190" s="153"/>
      <c r="BE2190" s="153"/>
      <c r="BF2190" s="153"/>
      <c r="BG2190" s="223">
        <f t="shared" si="863"/>
        <v>0</v>
      </c>
      <c r="BH2190" s="153">
        <f t="shared" si="864"/>
        <v>0</v>
      </c>
      <c r="BI2190" s="225">
        <f t="shared" si="845"/>
        <v>0</v>
      </c>
      <c r="BJ2190" s="225">
        <f t="shared" si="846"/>
        <v>0</v>
      </c>
      <c r="BK2190" s="226">
        <f t="shared" si="847"/>
        <v>0</v>
      </c>
      <c r="BL2190" s="226">
        <f t="shared" si="848"/>
        <v>0</v>
      </c>
      <c r="BM2190" s="226">
        <f t="shared" si="849"/>
        <v>0</v>
      </c>
      <c r="BN2190" s="237">
        <f t="shared" si="850"/>
        <v>0</v>
      </c>
      <c r="BO2190" s="237">
        <f t="shared" si="851"/>
        <v>0</v>
      </c>
      <c r="BP2190" s="237">
        <f t="shared" si="852"/>
        <v>0</v>
      </c>
      <c r="BQ2190" s="238">
        <f t="shared" si="853"/>
        <v>0</v>
      </c>
    </row>
    <row r="2191" spans="1:69">
      <c r="A2191" s="170">
        <v>2245</v>
      </c>
      <c r="B2191" s="273"/>
      <c r="C2191" s="153"/>
      <c r="D2191" s="130" t="str">
        <f t="shared" si="866"/>
        <v/>
      </c>
      <c r="E2191" s="172"/>
      <c r="F2191" s="172"/>
      <c r="G2191" s="272"/>
      <c r="H2191" s="272"/>
      <c r="I2191" s="272"/>
      <c r="J2191" s="105"/>
      <c r="K2191" s="197" t="e">
        <f>VLOOKUP(J2191,'[3]Item List (3)'!A$1:B$110000,2,FALSE)</f>
        <v>#N/A</v>
      </c>
      <c r="L2191" s="170"/>
      <c r="M2191" s="198" t="str">
        <f t="shared" si="867"/>
        <v>IR</v>
      </c>
      <c r="N2191" s="153"/>
      <c r="O2191" s="274" t="str">
        <f t="shared" si="865"/>
        <v/>
      </c>
      <c r="P2191" s="265"/>
      <c r="Q2191" s="265"/>
      <c r="R2191" s="276"/>
      <c r="S2191" s="276"/>
      <c r="T2191" s="153"/>
      <c r="U2191" s="209">
        <f t="shared" si="862"/>
        <v>0</v>
      </c>
      <c r="V2191" s="153"/>
      <c r="W2191" s="153"/>
      <c r="X2191" s="153"/>
      <c r="Y2191" s="153"/>
      <c r="Z2191" s="153"/>
      <c r="AA2191" s="153"/>
      <c r="AB2191" s="153"/>
      <c r="AC2191" s="153"/>
      <c r="AD2191" s="153"/>
      <c r="AE2191" s="153"/>
      <c r="AF2191" s="153"/>
      <c r="AG2191" s="153"/>
      <c r="AH2191" s="153"/>
      <c r="AI2191" s="153"/>
      <c r="AJ2191" s="153"/>
      <c r="AK2191" s="153"/>
      <c r="AL2191" s="153"/>
      <c r="AM2191" s="153"/>
      <c r="AN2191" s="153"/>
      <c r="AO2191" s="209"/>
      <c r="AP2191" s="153"/>
      <c r="AQ2191" s="153"/>
      <c r="AR2191" s="153"/>
      <c r="AS2191" s="153"/>
      <c r="AT2191" s="153"/>
      <c r="AU2191" s="153"/>
      <c r="AV2191" s="153"/>
      <c r="AW2191" s="153"/>
      <c r="AX2191" s="153"/>
      <c r="AY2191" s="153"/>
      <c r="AZ2191" s="153"/>
      <c r="BA2191" s="153"/>
      <c r="BB2191" s="153"/>
      <c r="BC2191" s="153"/>
      <c r="BD2191" s="153"/>
      <c r="BE2191" s="153"/>
      <c r="BF2191" s="153"/>
      <c r="BG2191" s="223">
        <f t="shared" si="863"/>
        <v>0</v>
      </c>
      <c r="BH2191" s="153">
        <f t="shared" si="864"/>
        <v>0</v>
      </c>
      <c r="BI2191" s="225">
        <f t="shared" si="845"/>
        <v>0</v>
      </c>
      <c r="BJ2191" s="225">
        <f t="shared" si="846"/>
        <v>0</v>
      </c>
      <c r="BK2191" s="226">
        <f t="shared" si="847"/>
        <v>0</v>
      </c>
      <c r="BL2191" s="226">
        <f t="shared" si="848"/>
        <v>0</v>
      </c>
      <c r="BM2191" s="226">
        <f t="shared" si="849"/>
        <v>0</v>
      </c>
      <c r="BN2191" s="237">
        <f t="shared" si="850"/>
        <v>0</v>
      </c>
      <c r="BO2191" s="237">
        <f t="shared" si="851"/>
        <v>0</v>
      </c>
      <c r="BP2191" s="237">
        <f t="shared" si="852"/>
        <v>0</v>
      </c>
      <c r="BQ2191" s="238">
        <f t="shared" si="853"/>
        <v>0</v>
      </c>
    </row>
    <row r="2192" spans="1:69">
      <c r="A2192" s="170">
        <v>2246</v>
      </c>
      <c r="B2192" s="273"/>
      <c r="C2192" s="153"/>
      <c r="D2192" s="130" t="str">
        <f t="shared" si="866"/>
        <v/>
      </c>
      <c r="E2192" s="172"/>
      <c r="F2192" s="172"/>
      <c r="G2192" s="272"/>
      <c r="H2192" s="272"/>
      <c r="I2192" s="272"/>
      <c r="J2192" s="105"/>
      <c r="K2192" s="197" t="e">
        <f>VLOOKUP(J2192,'[3]Item List (3)'!A$1:B$110000,2,FALSE)</f>
        <v>#N/A</v>
      </c>
      <c r="L2192" s="170"/>
      <c r="M2192" s="198" t="str">
        <f t="shared" si="867"/>
        <v>IR</v>
      </c>
      <c r="N2192" s="153"/>
      <c r="O2192" s="274" t="str">
        <f t="shared" si="865"/>
        <v/>
      </c>
      <c r="P2192" s="265"/>
      <c r="Q2192" s="265"/>
      <c r="R2192" s="276"/>
      <c r="S2192" s="276"/>
      <c r="T2192" s="153"/>
      <c r="U2192" s="209">
        <f t="shared" si="862"/>
        <v>0</v>
      </c>
      <c r="V2192" s="153"/>
      <c r="W2192" s="153"/>
      <c r="X2192" s="153"/>
      <c r="Y2192" s="153"/>
      <c r="Z2192" s="153"/>
      <c r="AA2192" s="153"/>
      <c r="AB2192" s="153"/>
      <c r="AC2192" s="153"/>
      <c r="AD2192" s="153"/>
      <c r="AE2192" s="153"/>
      <c r="AF2192" s="153"/>
      <c r="AG2192" s="153"/>
      <c r="AH2192" s="153"/>
      <c r="AI2192" s="153"/>
      <c r="AJ2192" s="153"/>
      <c r="AK2192" s="153"/>
      <c r="AL2192" s="153"/>
      <c r="AM2192" s="153"/>
      <c r="AN2192" s="153"/>
      <c r="AO2192" s="209"/>
      <c r="AP2192" s="153"/>
      <c r="AQ2192" s="153"/>
      <c r="AR2192" s="153"/>
      <c r="AS2192" s="153"/>
      <c r="AT2192" s="153"/>
      <c r="AU2192" s="153"/>
      <c r="AV2192" s="153"/>
      <c r="AW2192" s="153"/>
      <c r="AX2192" s="153"/>
      <c r="AY2192" s="153"/>
      <c r="AZ2192" s="153"/>
      <c r="BA2192" s="153"/>
      <c r="BB2192" s="153"/>
      <c r="BC2192" s="153"/>
      <c r="BD2192" s="153"/>
      <c r="BE2192" s="153"/>
      <c r="BF2192" s="153"/>
      <c r="BG2192" s="223">
        <f t="shared" ref="BG2192:BG2223" si="868">SUM(V2192:BF2192)</f>
        <v>0</v>
      </c>
      <c r="BH2192" s="153">
        <f t="shared" ref="BH2192:BH2224" si="869">BG2192/60</f>
        <v>0</v>
      </c>
      <c r="BI2192" s="225">
        <f t="shared" si="845"/>
        <v>0</v>
      </c>
      <c r="BJ2192" s="225">
        <f t="shared" si="846"/>
        <v>0</v>
      </c>
      <c r="BK2192" s="226">
        <f t="shared" si="847"/>
        <v>0</v>
      </c>
      <c r="BL2192" s="226">
        <f t="shared" si="848"/>
        <v>0</v>
      </c>
      <c r="BM2192" s="226">
        <f t="shared" si="849"/>
        <v>0</v>
      </c>
      <c r="BN2192" s="237">
        <f t="shared" si="850"/>
        <v>0</v>
      </c>
      <c r="BO2192" s="237">
        <f t="shared" si="851"/>
        <v>0</v>
      </c>
      <c r="BP2192" s="237">
        <f t="shared" si="852"/>
        <v>0</v>
      </c>
      <c r="BQ2192" s="238">
        <f t="shared" si="853"/>
        <v>0</v>
      </c>
    </row>
    <row r="2193" spans="1:69">
      <c r="A2193" s="170">
        <v>2247</v>
      </c>
      <c r="B2193" s="273"/>
      <c r="C2193" s="153"/>
      <c r="D2193" s="130" t="str">
        <f t="shared" si="866"/>
        <v/>
      </c>
      <c r="E2193" s="172"/>
      <c r="F2193" s="172"/>
      <c r="G2193" s="272"/>
      <c r="H2193" s="272"/>
      <c r="I2193" s="272"/>
      <c r="J2193" s="105"/>
      <c r="K2193" s="197" t="e">
        <f>VLOOKUP(J2193,'[3]Item List (3)'!A$1:B$110000,2,FALSE)</f>
        <v>#N/A</v>
      </c>
      <c r="L2193" s="170"/>
      <c r="M2193" s="198" t="str">
        <f t="shared" si="867"/>
        <v>IR</v>
      </c>
      <c r="N2193" s="153"/>
      <c r="O2193" s="274" t="str">
        <f t="shared" si="865"/>
        <v/>
      </c>
      <c r="P2193" s="265"/>
      <c r="Q2193" s="265"/>
      <c r="R2193" s="276"/>
      <c r="S2193" s="276"/>
      <c r="T2193" s="153"/>
      <c r="U2193" s="209">
        <f t="shared" si="862"/>
        <v>0</v>
      </c>
      <c r="V2193" s="153"/>
      <c r="W2193" s="153"/>
      <c r="X2193" s="153"/>
      <c r="Y2193" s="153"/>
      <c r="Z2193" s="153"/>
      <c r="AA2193" s="153"/>
      <c r="AB2193" s="153"/>
      <c r="AC2193" s="153"/>
      <c r="AD2193" s="153"/>
      <c r="AE2193" s="153"/>
      <c r="AF2193" s="153"/>
      <c r="AG2193" s="153"/>
      <c r="AH2193" s="153"/>
      <c r="AI2193" s="153"/>
      <c r="AJ2193" s="153"/>
      <c r="AK2193" s="153"/>
      <c r="AL2193" s="153"/>
      <c r="AM2193" s="153"/>
      <c r="AN2193" s="153"/>
      <c r="AO2193" s="209"/>
      <c r="AP2193" s="153"/>
      <c r="AQ2193" s="153"/>
      <c r="AR2193" s="153"/>
      <c r="AS2193" s="153"/>
      <c r="AT2193" s="153"/>
      <c r="AU2193" s="153"/>
      <c r="AV2193" s="153"/>
      <c r="AW2193" s="153"/>
      <c r="AX2193" s="153"/>
      <c r="AY2193" s="153"/>
      <c r="AZ2193" s="153"/>
      <c r="BA2193" s="153"/>
      <c r="BB2193" s="153"/>
      <c r="BC2193" s="153"/>
      <c r="BD2193" s="153"/>
      <c r="BE2193" s="153"/>
      <c r="BF2193" s="153"/>
      <c r="BG2193" s="223">
        <f t="shared" si="868"/>
        <v>0</v>
      </c>
      <c r="BH2193" s="153">
        <f t="shared" si="869"/>
        <v>0</v>
      </c>
      <c r="BI2193" s="225">
        <f t="shared" si="845"/>
        <v>0</v>
      </c>
      <c r="BJ2193" s="225">
        <f t="shared" si="846"/>
        <v>0</v>
      </c>
      <c r="BK2193" s="226">
        <f t="shared" si="847"/>
        <v>0</v>
      </c>
      <c r="BL2193" s="226">
        <f t="shared" si="848"/>
        <v>0</v>
      </c>
      <c r="BM2193" s="226">
        <f t="shared" si="849"/>
        <v>0</v>
      </c>
      <c r="BN2193" s="237">
        <f t="shared" si="850"/>
        <v>0</v>
      </c>
      <c r="BO2193" s="237">
        <f t="shared" si="851"/>
        <v>0</v>
      </c>
      <c r="BP2193" s="237">
        <f t="shared" si="852"/>
        <v>0</v>
      </c>
      <c r="BQ2193" s="238">
        <f t="shared" si="853"/>
        <v>0</v>
      </c>
    </row>
    <row r="2194" spans="1:69">
      <c r="A2194" s="170">
        <v>2248</v>
      </c>
      <c r="B2194" s="273"/>
      <c r="C2194" s="153"/>
      <c r="D2194" s="130" t="str">
        <f t="shared" si="866"/>
        <v/>
      </c>
      <c r="E2194" s="172"/>
      <c r="F2194" s="172"/>
      <c r="G2194" s="272"/>
      <c r="H2194" s="272"/>
      <c r="I2194" s="272"/>
      <c r="J2194" s="105"/>
      <c r="K2194" s="197" t="e">
        <f>VLOOKUP(J2194,'[3]Item List (3)'!A$1:B$110000,2,FALSE)</f>
        <v>#N/A</v>
      </c>
      <c r="L2194" s="170"/>
      <c r="M2194" s="198" t="str">
        <f t="shared" si="867"/>
        <v>IR</v>
      </c>
      <c r="N2194" s="153"/>
      <c r="O2194" s="274" t="str">
        <f t="shared" si="865"/>
        <v/>
      </c>
      <c r="P2194" s="265"/>
      <c r="Q2194" s="265"/>
      <c r="R2194" s="276"/>
      <c r="S2194" s="276"/>
      <c r="T2194" s="153"/>
      <c r="U2194" s="209">
        <f t="shared" si="862"/>
        <v>0</v>
      </c>
      <c r="V2194" s="153"/>
      <c r="W2194" s="153"/>
      <c r="X2194" s="153"/>
      <c r="Y2194" s="153"/>
      <c r="Z2194" s="153"/>
      <c r="AA2194" s="153"/>
      <c r="AB2194" s="153"/>
      <c r="AC2194" s="153"/>
      <c r="AD2194" s="153"/>
      <c r="AE2194" s="153"/>
      <c r="AF2194" s="153"/>
      <c r="AG2194" s="153"/>
      <c r="AH2194" s="153"/>
      <c r="AI2194" s="153"/>
      <c r="AJ2194" s="153"/>
      <c r="AK2194" s="153"/>
      <c r="AL2194" s="153"/>
      <c r="AM2194" s="153"/>
      <c r="AN2194" s="153"/>
      <c r="AO2194" s="209"/>
      <c r="AP2194" s="153"/>
      <c r="AQ2194" s="153"/>
      <c r="AR2194" s="153"/>
      <c r="AS2194" s="153"/>
      <c r="AT2194" s="153"/>
      <c r="AU2194" s="153"/>
      <c r="AV2194" s="153"/>
      <c r="AW2194" s="153"/>
      <c r="AX2194" s="153"/>
      <c r="AY2194" s="153"/>
      <c r="AZ2194" s="153"/>
      <c r="BA2194" s="153"/>
      <c r="BB2194" s="153"/>
      <c r="BC2194" s="153"/>
      <c r="BD2194" s="153"/>
      <c r="BE2194" s="153"/>
      <c r="BF2194" s="153"/>
      <c r="BG2194" s="223">
        <f t="shared" si="868"/>
        <v>0</v>
      </c>
      <c r="BH2194" s="153">
        <f t="shared" si="869"/>
        <v>0</v>
      </c>
      <c r="BI2194" s="225">
        <f t="shared" si="845"/>
        <v>0</v>
      </c>
      <c r="BJ2194" s="225">
        <f t="shared" si="846"/>
        <v>0</v>
      </c>
      <c r="BK2194" s="226">
        <f t="shared" si="847"/>
        <v>0</v>
      </c>
      <c r="BL2194" s="226">
        <f t="shared" si="848"/>
        <v>0</v>
      </c>
      <c r="BM2194" s="226">
        <f t="shared" si="849"/>
        <v>0</v>
      </c>
      <c r="BN2194" s="237">
        <f t="shared" si="850"/>
        <v>0</v>
      </c>
      <c r="BO2194" s="237">
        <f t="shared" si="851"/>
        <v>0</v>
      </c>
      <c r="BP2194" s="237">
        <f t="shared" si="852"/>
        <v>0</v>
      </c>
      <c r="BQ2194" s="238">
        <f t="shared" si="853"/>
        <v>0</v>
      </c>
    </row>
    <row r="2195" spans="1:69">
      <c r="A2195" s="170">
        <v>2249</v>
      </c>
      <c r="B2195" s="273"/>
      <c r="C2195" s="153"/>
      <c r="D2195" s="130" t="str">
        <f t="shared" si="866"/>
        <v/>
      </c>
      <c r="E2195" s="172"/>
      <c r="F2195" s="172"/>
      <c r="G2195" s="272"/>
      <c r="H2195" s="272"/>
      <c r="I2195" s="272"/>
      <c r="J2195" s="105"/>
      <c r="K2195" s="197" t="e">
        <f>VLOOKUP(J2195,'[3]Item List (3)'!A$1:B$110000,2,FALSE)</f>
        <v>#N/A</v>
      </c>
      <c r="L2195" s="170"/>
      <c r="M2195" s="198" t="str">
        <f t="shared" si="867"/>
        <v>IR</v>
      </c>
      <c r="N2195" s="153"/>
      <c r="O2195" s="274" t="str">
        <f t="shared" si="865"/>
        <v/>
      </c>
      <c r="P2195" s="265"/>
      <c r="Q2195" s="265"/>
      <c r="R2195" s="276"/>
      <c r="S2195" s="276"/>
      <c r="T2195" s="153"/>
      <c r="U2195" s="209">
        <f t="shared" ref="U2195:U2216" si="870">Q2195+S2195+T2195</f>
        <v>0</v>
      </c>
      <c r="V2195" s="153"/>
      <c r="W2195" s="153"/>
      <c r="X2195" s="153"/>
      <c r="Y2195" s="153"/>
      <c r="Z2195" s="153"/>
      <c r="AA2195" s="153"/>
      <c r="AB2195" s="153"/>
      <c r="AC2195" s="153"/>
      <c r="AD2195" s="153"/>
      <c r="AE2195" s="153"/>
      <c r="AF2195" s="153"/>
      <c r="AG2195" s="153"/>
      <c r="AH2195" s="153"/>
      <c r="AI2195" s="153"/>
      <c r="AJ2195" s="153"/>
      <c r="AK2195" s="153"/>
      <c r="AL2195" s="153"/>
      <c r="AM2195" s="153"/>
      <c r="AN2195" s="153"/>
      <c r="AO2195" s="209"/>
      <c r="AP2195" s="153"/>
      <c r="AQ2195" s="153"/>
      <c r="AR2195" s="153"/>
      <c r="AS2195" s="153"/>
      <c r="AT2195" s="153"/>
      <c r="AU2195" s="153"/>
      <c r="AV2195" s="153"/>
      <c r="AW2195" s="153"/>
      <c r="AX2195" s="153"/>
      <c r="AY2195" s="153"/>
      <c r="AZ2195" s="153"/>
      <c r="BA2195" s="153"/>
      <c r="BB2195" s="153"/>
      <c r="BC2195" s="153"/>
      <c r="BD2195" s="153"/>
      <c r="BE2195" s="153"/>
      <c r="BF2195" s="153"/>
      <c r="BG2195" s="223">
        <f t="shared" si="868"/>
        <v>0</v>
      </c>
      <c r="BH2195" s="153">
        <f t="shared" si="869"/>
        <v>0</v>
      </c>
      <c r="BI2195" s="225">
        <f t="shared" si="845"/>
        <v>0</v>
      </c>
      <c r="BJ2195" s="225">
        <f t="shared" si="846"/>
        <v>0</v>
      </c>
      <c r="BK2195" s="226">
        <f t="shared" si="847"/>
        <v>0</v>
      </c>
      <c r="BL2195" s="226">
        <f t="shared" si="848"/>
        <v>0</v>
      </c>
      <c r="BM2195" s="226">
        <f t="shared" si="849"/>
        <v>0</v>
      </c>
      <c r="BN2195" s="237">
        <f t="shared" si="850"/>
        <v>0</v>
      </c>
      <c r="BO2195" s="237">
        <f t="shared" si="851"/>
        <v>0</v>
      </c>
      <c r="BP2195" s="237">
        <f t="shared" si="852"/>
        <v>0</v>
      </c>
      <c r="BQ2195" s="238">
        <f t="shared" si="853"/>
        <v>0</v>
      </c>
    </row>
    <row r="2196" spans="1:69">
      <c r="A2196" s="170">
        <v>2250</v>
      </c>
      <c r="B2196" s="273"/>
      <c r="C2196" s="153"/>
      <c r="D2196" s="130" t="str">
        <f t="shared" si="866"/>
        <v/>
      </c>
      <c r="E2196" s="172"/>
      <c r="F2196" s="172"/>
      <c r="G2196" s="272"/>
      <c r="H2196" s="272"/>
      <c r="I2196" s="272"/>
      <c r="J2196" s="105"/>
      <c r="K2196" s="197" t="e">
        <f>VLOOKUP(J2196,'[3]Item List (3)'!A$1:B$110000,2,FALSE)</f>
        <v>#N/A</v>
      </c>
      <c r="L2196" s="170"/>
      <c r="M2196" s="198" t="str">
        <f t="shared" si="867"/>
        <v>IR</v>
      </c>
      <c r="N2196" s="153"/>
      <c r="O2196" s="274" t="str">
        <f t="shared" si="865"/>
        <v/>
      </c>
      <c r="P2196" s="265"/>
      <c r="Q2196" s="265"/>
      <c r="R2196" s="276"/>
      <c r="S2196" s="276"/>
      <c r="T2196" s="153"/>
      <c r="U2196" s="209">
        <f t="shared" si="870"/>
        <v>0</v>
      </c>
      <c r="V2196" s="153"/>
      <c r="W2196" s="153"/>
      <c r="X2196" s="153"/>
      <c r="Y2196" s="153"/>
      <c r="Z2196" s="153"/>
      <c r="AA2196" s="153"/>
      <c r="AB2196" s="153"/>
      <c r="AC2196" s="153"/>
      <c r="AD2196" s="153"/>
      <c r="AE2196" s="153"/>
      <c r="AF2196" s="153"/>
      <c r="AG2196" s="153"/>
      <c r="AH2196" s="153"/>
      <c r="AI2196" s="153"/>
      <c r="AJ2196" s="153"/>
      <c r="AK2196" s="153"/>
      <c r="AL2196" s="153"/>
      <c r="AM2196" s="153"/>
      <c r="AN2196" s="153"/>
      <c r="AO2196" s="209"/>
      <c r="AP2196" s="153"/>
      <c r="AQ2196" s="153"/>
      <c r="AR2196" s="153"/>
      <c r="AS2196" s="153"/>
      <c r="AT2196" s="153"/>
      <c r="AU2196" s="153"/>
      <c r="AV2196" s="153"/>
      <c r="AW2196" s="153"/>
      <c r="AX2196" s="153"/>
      <c r="AY2196" s="153"/>
      <c r="AZ2196" s="153"/>
      <c r="BA2196" s="153"/>
      <c r="BB2196" s="153"/>
      <c r="BC2196" s="153"/>
      <c r="BD2196" s="153"/>
      <c r="BE2196" s="153"/>
      <c r="BF2196" s="153"/>
      <c r="BG2196" s="223">
        <f t="shared" si="868"/>
        <v>0</v>
      </c>
      <c r="BH2196" s="153">
        <f t="shared" si="869"/>
        <v>0</v>
      </c>
      <c r="BI2196" s="225">
        <f t="shared" si="845"/>
        <v>0</v>
      </c>
      <c r="BJ2196" s="225">
        <f t="shared" si="846"/>
        <v>0</v>
      </c>
      <c r="BK2196" s="226">
        <f t="shared" si="847"/>
        <v>0</v>
      </c>
      <c r="BL2196" s="226">
        <f t="shared" si="848"/>
        <v>0</v>
      </c>
      <c r="BM2196" s="226">
        <f t="shared" si="849"/>
        <v>0</v>
      </c>
      <c r="BN2196" s="237">
        <f t="shared" si="850"/>
        <v>0</v>
      </c>
      <c r="BO2196" s="237">
        <f t="shared" si="851"/>
        <v>0</v>
      </c>
      <c r="BP2196" s="237">
        <f t="shared" si="852"/>
        <v>0</v>
      </c>
      <c r="BQ2196" s="238">
        <f t="shared" si="853"/>
        <v>0</v>
      </c>
    </row>
    <row r="2197" spans="1:69">
      <c r="A2197" s="170">
        <v>2251</v>
      </c>
      <c r="B2197" s="273"/>
      <c r="C2197" s="153"/>
      <c r="D2197" s="130" t="str">
        <f t="shared" si="866"/>
        <v/>
      </c>
      <c r="E2197" s="172"/>
      <c r="F2197" s="172"/>
      <c r="G2197" s="272"/>
      <c r="H2197" s="272"/>
      <c r="I2197" s="272"/>
      <c r="J2197" s="105"/>
      <c r="K2197" s="197" t="e">
        <f>VLOOKUP(J2197,'[3]Item List (3)'!A$1:B$110000,2,FALSE)</f>
        <v>#N/A</v>
      </c>
      <c r="L2197" s="170"/>
      <c r="M2197" s="198" t="str">
        <f t="shared" si="867"/>
        <v>IR</v>
      </c>
      <c r="N2197" s="153"/>
      <c r="O2197" s="274" t="str">
        <f t="shared" si="865"/>
        <v/>
      </c>
      <c r="P2197" s="265"/>
      <c r="Q2197" s="265"/>
      <c r="R2197" s="276"/>
      <c r="S2197" s="276"/>
      <c r="T2197" s="153"/>
      <c r="U2197" s="209">
        <f t="shared" si="870"/>
        <v>0</v>
      </c>
      <c r="V2197" s="153"/>
      <c r="W2197" s="153"/>
      <c r="X2197" s="153"/>
      <c r="Y2197" s="153"/>
      <c r="Z2197" s="153"/>
      <c r="AA2197" s="153"/>
      <c r="AB2197" s="153"/>
      <c r="AC2197" s="153"/>
      <c r="AD2197" s="153"/>
      <c r="AE2197" s="153"/>
      <c r="AF2197" s="153"/>
      <c r="AG2197" s="153"/>
      <c r="AH2197" s="153"/>
      <c r="AI2197" s="153"/>
      <c r="AJ2197" s="153"/>
      <c r="AK2197" s="153"/>
      <c r="AL2197" s="153"/>
      <c r="AM2197" s="153"/>
      <c r="AN2197" s="153"/>
      <c r="AO2197" s="209"/>
      <c r="AP2197" s="198"/>
      <c r="AQ2197" s="198"/>
      <c r="AR2197" s="198"/>
      <c r="AS2197" s="198"/>
      <c r="AT2197" s="198"/>
      <c r="AU2197" s="198"/>
      <c r="AV2197" s="198"/>
      <c r="AW2197" s="198"/>
      <c r="AX2197" s="198"/>
      <c r="AY2197" s="198"/>
      <c r="AZ2197" s="153"/>
      <c r="BA2197" s="153"/>
      <c r="BB2197" s="153"/>
      <c r="BC2197" s="153"/>
      <c r="BD2197" s="153"/>
      <c r="BE2197" s="153"/>
      <c r="BF2197" s="153"/>
      <c r="BG2197" s="223">
        <f t="shared" si="868"/>
        <v>0</v>
      </c>
      <c r="BH2197" s="153">
        <f t="shared" si="869"/>
        <v>0</v>
      </c>
      <c r="BI2197" s="225">
        <f t="shared" si="845"/>
        <v>0</v>
      </c>
      <c r="BJ2197" s="225">
        <f t="shared" si="846"/>
        <v>0</v>
      </c>
      <c r="BK2197" s="226">
        <f t="shared" si="847"/>
        <v>0</v>
      </c>
      <c r="BL2197" s="226">
        <f t="shared" si="848"/>
        <v>0</v>
      </c>
      <c r="BM2197" s="226">
        <f t="shared" si="849"/>
        <v>0</v>
      </c>
      <c r="BN2197" s="237">
        <f t="shared" si="850"/>
        <v>0</v>
      </c>
      <c r="BO2197" s="237">
        <f t="shared" si="851"/>
        <v>0</v>
      </c>
      <c r="BP2197" s="237">
        <f t="shared" si="852"/>
        <v>0</v>
      </c>
      <c r="BQ2197" s="238">
        <f t="shared" si="853"/>
        <v>0</v>
      </c>
    </row>
    <row r="2198" spans="1:69">
      <c r="A2198" s="170">
        <v>2252</v>
      </c>
      <c r="B2198" s="273"/>
      <c r="C2198" s="153"/>
      <c r="D2198" s="130" t="str">
        <f t="shared" si="866"/>
        <v/>
      </c>
      <c r="E2198" s="172"/>
      <c r="F2198" s="172"/>
      <c r="G2198" s="272"/>
      <c r="H2198" s="272"/>
      <c r="I2198" s="272"/>
      <c r="J2198" s="105"/>
      <c r="K2198" s="197" t="e">
        <f>VLOOKUP(J2198,'[3]Item List (3)'!A$1:B$110000,2,FALSE)</f>
        <v>#N/A</v>
      </c>
      <c r="L2198" s="170"/>
      <c r="M2198" s="198" t="str">
        <f t="shared" si="867"/>
        <v>IR</v>
      </c>
      <c r="N2198" s="153"/>
      <c r="O2198" s="274" t="str">
        <f t="shared" si="865"/>
        <v/>
      </c>
      <c r="P2198" s="265"/>
      <c r="Q2198" s="265"/>
      <c r="R2198" s="276"/>
      <c r="S2198" s="276"/>
      <c r="T2198" s="153"/>
      <c r="U2198" s="209">
        <f t="shared" si="870"/>
        <v>0</v>
      </c>
      <c r="V2198" s="153"/>
      <c r="W2198" s="153"/>
      <c r="X2198" s="153"/>
      <c r="Y2198" s="153"/>
      <c r="Z2198" s="153"/>
      <c r="AA2198" s="153"/>
      <c r="AB2198" s="153"/>
      <c r="AC2198" s="153"/>
      <c r="AD2198" s="153"/>
      <c r="AE2198" s="153"/>
      <c r="AF2198" s="153"/>
      <c r="AG2198" s="153"/>
      <c r="AH2198" s="153"/>
      <c r="AI2198" s="153"/>
      <c r="AJ2198" s="153"/>
      <c r="AK2198" s="153"/>
      <c r="AL2198" s="153"/>
      <c r="AM2198" s="153"/>
      <c r="AN2198" s="153"/>
      <c r="AO2198" s="209"/>
      <c r="AP2198" s="198"/>
      <c r="AQ2198" s="198"/>
      <c r="AR2198" s="198"/>
      <c r="AS2198" s="198"/>
      <c r="AT2198" s="198"/>
      <c r="AU2198" s="198"/>
      <c r="AV2198" s="198"/>
      <c r="AW2198" s="198"/>
      <c r="AX2198" s="198"/>
      <c r="AY2198" s="198"/>
      <c r="AZ2198" s="153"/>
      <c r="BA2198" s="153"/>
      <c r="BB2198" s="153"/>
      <c r="BC2198" s="153"/>
      <c r="BD2198" s="153"/>
      <c r="BE2198" s="153"/>
      <c r="BF2198" s="153"/>
      <c r="BG2198" s="223">
        <f t="shared" si="868"/>
        <v>0</v>
      </c>
      <c r="BH2198" s="153">
        <f t="shared" si="869"/>
        <v>0</v>
      </c>
      <c r="BI2198" s="225">
        <f t="shared" si="845"/>
        <v>0</v>
      </c>
      <c r="BJ2198" s="225">
        <f t="shared" si="846"/>
        <v>0</v>
      </c>
      <c r="BK2198" s="226">
        <f t="shared" si="847"/>
        <v>0</v>
      </c>
      <c r="BL2198" s="226">
        <f t="shared" si="848"/>
        <v>0</v>
      </c>
      <c r="BM2198" s="226">
        <f t="shared" si="849"/>
        <v>0</v>
      </c>
      <c r="BN2198" s="237">
        <f t="shared" si="850"/>
        <v>0</v>
      </c>
      <c r="BO2198" s="237">
        <f t="shared" si="851"/>
        <v>0</v>
      </c>
      <c r="BP2198" s="237">
        <f t="shared" si="852"/>
        <v>0</v>
      </c>
      <c r="BQ2198" s="238">
        <f t="shared" si="853"/>
        <v>0</v>
      </c>
    </row>
    <row r="2199" spans="1:69">
      <c r="A2199" s="170">
        <v>2253</v>
      </c>
      <c r="B2199" s="273"/>
      <c r="C2199" s="153"/>
      <c r="D2199" s="130" t="str">
        <f t="shared" si="866"/>
        <v/>
      </c>
      <c r="E2199" s="172"/>
      <c r="F2199" s="172"/>
      <c r="G2199" s="272"/>
      <c r="H2199" s="272"/>
      <c r="I2199" s="272"/>
      <c r="J2199" s="105"/>
      <c r="K2199" s="197" t="e">
        <f>VLOOKUP(J2199,'[3]Item List (3)'!A$1:B$110000,2,FALSE)</f>
        <v>#N/A</v>
      </c>
      <c r="L2199" s="170"/>
      <c r="M2199" s="198" t="str">
        <f t="shared" si="867"/>
        <v>IR</v>
      </c>
      <c r="N2199" s="153"/>
      <c r="O2199" s="274" t="str">
        <f t="shared" si="865"/>
        <v/>
      </c>
      <c r="P2199" s="265"/>
      <c r="Q2199" s="265"/>
      <c r="R2199" s="276"/>
      <c r="S2199" s="276"/>
      <c r="T2199" s="170"/>
      <c r="U2199" s="170">
        <f t="shared" si="870"/>
        <v>0</v>
      </c>
      <c r="V2199" s="153"/>
      <c r="W2199" s="130"/>
      <c r="X2199" s="172"/>
      <c r="Y2199" s="172"/>
      <c r="Z2199" s="272"/>
      <c r="AA2199" s="272"/>
      <c r="AB2199" s="272"/>
      <c r="AC2199" s="105"/>
      <c r="AD2199" s="278"/>
      <c r="AE2199" s="170"/>
      <c r="AF2199" s="170"/>
      <c r="AG2199" s="153"/>
      <c r="AH2199" s="130"/>
      <c r="AI2199" s="172"/>
      <c r="AJ2199" s="265"/>
      <c r="AK2199" s="276"/>
      <c r="AL2199" s="276"/>
      <c r="AM2199" s="170"/>
      <c r="AN2199" s="170"/>
      <c r="AO2199" s="153"/>
      <c r="AP2199" s="140"/>
      <c r="AQ2199" s="265"/>
      <c r="AR2199" s="265"/>
      <c r="AS2199" s="276"/>
      <c r="AT2199" s="276"/>
      <c r="AU2199" s="276"/>
      <c r="AV2199" s="198"/>
      <c r="AW2199" s="278"/>
      <c r="AX2199" s="279"/>
      <c r="AY2199" s="279"/>
      <c r="AZ2199" s="153"/>
      <c r="BA2199" s="130"/>
      <c r="BB2199" s="172"/>
      <c r="BC2199" s="265"/>
      <c r="BD2199" s="276"/>
      <c r="BE2199" s="276"/>
      <c r="BF2199" s="170"/>
      <c r="BG2199" s="223">
        <f t="shared" si="868"/>
        <v>0</v>
      </c>
      <c r="BH2199" s="153">
        <f t="shared" si="869"/>
        <v>0</v>
      </c>
      <c r="BI2199" s="225">
        <f t="shared" ref="BI2199:BI2262" si="871">IFERROR(BH2199-SUM(W2199:BF2199)/60,0)</f>
        <v>0</v>
      </c>
      <c r="BJ2199" s="225">
        <f t="shared" ref="BJ2199:BJ2262" si="872">IFERROR(BI2199/BH2199*100,0)</f>
        <v>0</v>
      </c>
      <c r="BK2199" s="226">
        <f t="shared" ref="BK2199:BK2262" si="873">IFERROR(((U2199*N2199)/(BI2199*3600)*100),0)</f>
        <v>0</v>
      </c>
      <c r="BL2199" s="226">
        <f t="shared" ref="BL2199:BL2262" si="874">IFERROR(((U2199-(R2199+S2199+T2199))/U2199*100),0)</f>
        <v>0</v>
      </c>
      <c r="BM2199" s="226">
        <f t="shared" ref="BM2199:BM2262" si="875">IFERROR((((BJ2199*BK2199*BL2199)/1000000)*100),0)</f>
        <v>0</v>
      </c>
      <c r="BN2199" s="237">
        <f t="shared" ref="BN2199:BN2262" si="876">(W2199+AP2199+BE2199+BF2199)/60</f>
        <v>0</v>
      </c>
      <c r="BO2199" s="237">
        <f t="shared" ref="BO2199:BO2262" si="877">IFERROR(((BH2199-BN2199)*3600)/N2199,0)</f>
        <v>0</v>
      </c>
      <c r="BP2199" s="237">
        <f t="shared" ref="BP2199:BP2262" si="878">IFERROR(SUM(W2199:BF2199)/60-BN2199,0)</f>
        <v>0</v>
      </c>
      <c r="BQ2199" s="238">
        <f t="shared" ref="BQ2199:BQ2262" si="879">IFERROR(BP2199*3600/N2199,0)</f>
        <v>0</v>
      </c>
    </row>
    <row r="2200" spans="1:69">
      <c r="A2200" s="170">
        <v>2254</v>
      </c>
      <c r="B2200" s="273"/>
      <c r="C2200" s="153"/>
      <c r="D2200" s="130" t="str">
        <f t="shared" si="866"/>
        <v/>
      </c>
      <c r="E2200" s="172"/>
      <c r="F2200" s="172"/>
      <c r="G2200" s="272"/>
      <c r="H2200" s="272"/>
      <c r="I2200" s="272"/>
      <c r="J2200" s="105"/>
      <c r="K2200" s="197" t="e">
        <f>VLOOKUP(J2200,'[3]Item List (3)'!A$1:B$110000,2,FALSE)</f>
        <v>#N/A</v>
      </c>
      <c r="L2200" s="170"/>
      <c r="M2200" s="198" t="str">
        <f t="shared" si="867"/>
        <v>IR</v>
      </c>
      <c r="N2200" s="153"/>
      <c r="O2200" s="274" t="str">
        <f t="shared" si="865"/>
        <v/>
      </c>
      <c r="P2200" s="265"/>
      <c r="Q2200" s="265"/>
      <c r="R2200" s="276"/>
      <c r="S2200" s="276"/>
      <c r="T2200" s="170"/>
      <c r="U2200" s="170">
        <f t="shared" si="870"/>
        <v>0</v>
      </c>
      <c r="V2200" s="153"/>
      <c r="W2200" s="130"/>
      <c r="X2200" s="265"/>
      <c r="Y2200" s="172"/>
      <c r="Z2200" s="272"/>
      <c r="AA2200" s="272"/>
      <c r="AB2200" s="272"/>
      <c r="AC2200" s="105"/>
      <c r="AD2200" s="278"/>
      <c r="AE2200" s="170"/>
      <c r="AF2200" s="170"/>
      <c r="AG2200" s="153"/>
      <c r="AH2200" s="130"/>
      <c r="AI2200" s="172"/>
      <c r="AJ2200" s="265"/>
      <c r="AK2200" s="276"/>
      <c r="AL2200" s="276"/>
      <c r="AM2200" s="170"/>
      <c r="AN2200" s="170"/>
      <c r="AO2200" s="153"/>
      <c r="AP2200" s="140"/>
      <c r="AQ2200" s="265"/>
      <c r="AR2200" s="265"/>
      <c r="AS2200" s="276"/>
      <c r="AT2200" s="276"/>
      <c r="AU2200" s="276"/>
      <c r="AV2200" s="198"/>
      <c r="AW2200" s="278"/>
      <c r="AX2200" s="279"/>
      <c r="AY2200" s="279"/>
      <c r="AZ2200" s="153"/>
      <c r="BA2200" s="130"/>
      <c r="BB2200" s="172"/>
      <c r="BC2200" s="265"/>
      <c r="BD2200" s="276"/>
      <c r="BE2200" s="276"/>
      <c r="BF2200" s="170"/>
      <c r="BG2200" s="223">
        <f t="shared" si="868"/>
        <v>0</v>
      </c>
      <c r="BH2200" s="153">
        <f t="shared" si="869"/>
        <v>0</v>
      </c>
      <c r="BI2200" s="225">
        <f t="shared" si="871"/>
        <v>0</v>
      </c>
      <c r="BJ2200" s="225">
        <f t="shared" si="872"/>
        <v>0</v>
      </c>
      <c r="BK2200" s="226">
        <f t="shared" si="873"/>
        <v>0</v>
      </c>
      <c r="BL2200" s="226">
        <f t="shared" si="874"/>
        <v>0</v>
      </c>
      <c r="BM2200" s="226">
        <f t="shared" si="875"/>
        <v>0</v>
      </c>
      <c r="BN2200" s="237">
        <f t="shared" si="876"/>
        <v>0</v>
      </c>
      <c r="BO2200" s="237">
        <f t="shared" si="877"/>
        <v>0</v>
      </c>
      <c r="BP2200" s="237">
        <f t="shared" si="878"/>
        <v>0</v>
      </c>
      <c r="BQ2200" s="238">
        <f t="shared" si="879"/>
        <v>0</v>
      </c>
    </row>
    <row r="2201" spans="1:69">
      <c r="A2201" s="170">
        <v>2255</v>
      </c>
      <c r="B2201" s="273"/>
      <c r="C2201" s="153"/>
      <c r="D2201" s="130" t="str">
        <f t="shared" si="866"/>
        <v/>
      </c>
      <c r="E2201" s="172"/>
      <c r="F2201" s="172"/>
      <c r="G2201" s="272"/>
      <c r="H2201" s="272"/>
      <c r="I2201" s="272"/>
      <c r="J2201" s="105"/>
      <c r="K2201" s="197" t="e">
        <f>VLOOKUP(J2201,'[3]Item List (3)'!A$1:B$110000,2,FALSE)</f>
        <v>#N/A</v>
      </c>
      <c r="L2201" s="170"/>
      <c r="M2201" s="198" t="str">
        <f t="shared" si="867"/>
        <v>IR</v>
      </c>
      <c r="N2201" s="153"/>
      <c r="O2201" s="274" t="str">
        <f t="shared" ref="O2201:O2220" si="880">IFERROR(3600/N2201,"")</f>
        <v/>
      </c>
      <c r="P2201" s="265"/>
      <c r="Q2201" s="265"/>
      <c r="R2201" s="276"/>
      <c r="S2201" s="276"/>
      <c r="T2201" s="170"/>
      <c r="U2201" s="170">
        <f t="shared" si="870"/>
        <v>0</v>
      </c>
      <c r="V2201" s="153"/>
      <c r="W2201" s="130"/>
      <c r="X2201" s="265"/>
      <c r="Y2201" s="172"/>
      <c r="Z2201" s="272"/>
      <c r="AA2201" s="272"/>
      <c r="AB2201" s="272"/>
      <c r="AC2201" s="105"/>
      <c r="AD2201" s="278"/>
      <c r="AE2201" s="170"/>
      <c r="AF2201" s="170"/>
      <c r="AG2201" s="153"/>
      <c r="AH2201" s="130"/>
      <c r="AI2201" s="172"/>
      <c r="AJ2201" s="265"/>
      <c r="AK2201" s="276"/>
      <c r="AL2201" s="276"/>
      <c r="AM2201" s="170"/>
      <c r="AN2201" s="170"/>
      <c r="AO2201" s="153"/>
      <c r="AP2201" s="140"/>
      <c r="AQ2201" s="265"/>
      <c r="AR2201" s="265"/>
      <c r="AS2201" s="276"/>
      <c r="AT2201" s="276"/>
      <c r="AU2201" s="276"/>
      <c r="AV2201" s="198"/>
      <c r="AW2201" s="278"/>
      <c r="AX2201" s="279"/>
      <c r="AY2201" s="279"/>
      <c r="AZ2201" s="153"/>
      <c r="BA2201" s="130"/>
      <c r="BB2201" s="172"/>
      <c r="BC2201" s="265"/>
      <c r="BD2201" s="276"/>
      <c r="BE2201" s="276"/>
      <c r="BF2201" s="170"/>
      <c r="BG2201" s="223">
        <f t="shared" si="868"/>
        <v>0</v>
      </c>
      <c r="BH2201" s="153">
        <f t="shared" si="869"/>
        <v>0</v>
      </c>
      <c r="BI2201" s="225">
        <f t="shared" si="871"/>
        <v>0</v>
      </c>
      <c r="BJ2201" s="225">
        <f t="shared" si="872"/>
        <v>0</v>
      </c>
      <c r="BK2201" s="226">
        <f t="shared" si="873"/>
        <v>0</v>
      </c>
      <c r="BL2201" s="226">
        <f t="shared" si="874"/>
        <v>0</v>
      </c>
      <c r="BM2201" s="226">
        <f t="shared" si="875"/>
        <v>0</v>
      </c>
      <c r="BN2201" s="237">
        <f t="shared" si="876"/>
        <v>0</v>
      </c>
      <c r="BO2201" s="237">
        <f t="shared" si="877"/>
        <v>0</v>
      </c>
      <c r="BP2201" s="237">
        <f t="shared" si="878"/>
        <v>0</v>
      </c>
      <c r="BQ2201" s="238">
        <f t="shared" si="879"/>
        <v>0</v>
      </c>
    </row>
    <row r="2202" spans="1:69">
      <c r="A2202" s="170">
        <v>2256</v>
      </c>
      <c r="B2202" s="273"/>
      <c r="C2202" s="153"/>
      <c r="D2202" s="130" t="str">
        <f t="shared" si="866"/>
        <v/>
      </c>
      <c r="E2202" s="172"/>
      <c r="F2202" s="172"/>
      <c r="G2202" s="272"/>
      <c r="H2202" s="272"/>
      <c r="I2202" s="272"/>
      <c r="J2202" s="105"/>
      <c r="K2202" s="197" t="e">
        <f>VLOOKUP(J2202,'[3]Item List (3)'!A$1:B$110000,2,FALSE)</f>
        <v>#N/A</v>
      </c>
      <c r="L2202" s="170"/>
      <c r="M2202" s="198" t="str">
        <f t="shared" si="867"/>
        <v>IR</v>
      </c>
      <c r="N2202" s="153"/>
      <c r="O2202" s="274" t="str">
        <f t="shared" si="880"/>
        <v/>
      </c>
      <c r="P2202" s="265"/>
      <c r="Q2202" s="265"/>
      <c r="R2202" s="276"/>
      <c r="S2202" s="276"/>
      <c r="T2202" s="170"/>
      <c r="U2202" s="170">
        <f t="shared" si="870"/>
        <v>0</v>
      </c>
      <c r="V2202" s="153"/>
      <c r="W2202" s="130"/>
      <c r="X2202" s="172"/>
      <c r="Y2202" s="172"/>
      <c r="Z2202" s="272"/>
      <c r="AA2202" s="272"/>
      <c r="AB2202" s="272"/>
      <c r="AC2202" s="105"/>
      <c r="AD2202" s="278"/>
      <c r="AE2202" s="170"/>
      <c r="AF2202" s="170"/>
      <c r="AG2202" s="153"/>
      <c r="AH2202" s="130"/>
      <c r="AI2202" s="172"/>
      <c r="AJ2202" s="265"/>
      <c r="AK2202" s="276"/>
      <c r="AL2202" s="276"/>
      <c r="AM2202" s="170"/>
      <c r="AN2202" s="170"/>
      <c r="AO2202" s="153"/>
      <c r="AP2202" s="140"/>
      <c r="AQ2202" s="265"/>
      <c r="AR2202" s="265"/>
      <c r="AS2202" s="276"/>
      <c r="AT2202" s="276"/>
      <c r="AU2202" s="276"/>
      <c r="AV2202" s="198"/>
      <c r="AW2202" s="278"/>
      <c r="AX2202" s="279"/>
      <c r="AY2202" s="279"/>
      <c r="AZ2202" s="153"/>
      <c r="BA2202" s="130"/>
      <c r="BB2202" s="172"/>
      <c r="BC2202" s="265"/>
      <c r="BD2202" s="276"/>
      <c r="BE2202" s="276"/>
      <c r="BF2202" s="170"/>
      <c r="BG2202" s="223">
        <f t="shared" si="868"/>
        <v>0</v>
      </c>
      <c r="BH2202" s="153">
        <f t="shared" si="869"/>
        <v>0</v>
      </c>
      <c r="BI2202" s="225">
        <f t="shared" si="871"/>
        <v>0</v>
      </c>
      <c r="BJ2202" s="225">
        <f t="shared" si="872"/>
        <v>0</v>
      </c>
      <c r="BK2202" s="226">
        <f t="shared" si="873"/>
        <v>0</v>
      </c>
      <c r="BL2202" s="226">
        <f t="shared" si="874"/>
        <v>0</v>
      </c>
      <c r="BM2202" s="226">
        <f t="shared" si="875"/>
        <v>0</v>
      </c>
      <c r="BN2202" s="237">
        <f t="shared" si="876"/>
        <v>0</v>
      </c>
      <c r="BO2202" s="237">
        <f t="shared" si="877"/>
        <v>0</v>
      </c>
      <c r="BP2202" s="237">
        <f t="shared" si="878"/>
        <v>0</v>
      </c>
      <c r="BQ2202" s="238">
        <f t="shared" si="879"/>
        <v>0</v>
      </c>
    </row>
    <row r="2203" spans="1:69">
      <c r="A2203" s="170">
        <v>2257</v>
      </c>
      <c r="B2203" s="273"/>
      <c r="C2203" s="153"/>
      <c r="D2203" s="130" t="str">
        <f t="shared" si="866"/>
        <v/>
      </c>
      <c r="E2203" s="172"/>
      <c r="F2203" s="172"/>
      <c r="G2203" s="272"/>
      <c r="H2203" s="272"/>
      <c r="I2203" s="272"/>
      <c r="J2203" s="105"/>
      <c r="K2203" s="197" t="e">
        <f>VLOOKUP(J2203,'[3]Item List (3)'!A$1:B$110000,2,FALSE)</f>
        <v>#N/A</v>
      </c>
      <c r="L2203" s="170"/>
      <c r="M2203" s="198" t="str">
        <f t="shared" si="867"/>
        <v>IR</v>
      </c>
      <c r="N2203" s="153"/>
      <c r="O2203" s="274" t="str">
        <f t="shared" si="880"/>
        <v/>
      </c>
      <c r="P2203" s="265"/>
      <c r="Q2203" s="265"/>
      <c r="R2203" s="276"/>
      <c r="S2203" s="276"/>
      <c r="T2203" s="170"/>
      <c r="U2203" s="170">
        <f t="shared" si="870"/>
        <v>0</v>
      </c>
      <c r="V2203" s="153"/>
      <c r="W2203" s="130"/>
      <c r="X2203" s="172"/>
      <c r="Y2203" s="172"/>
      <c r="Z2203" s="272"/>
      <c r="AA2203" s="272"/>
      <c r="AB2203" s="272"/>
      <c r="AC2203" s="105"/>
      <c r="AD2203" s="278"/>
      <c r="AE2203" s="170"/>
      <c r="AF2203" s="170"/>
      <c r="AG2203" s="153"/>
      <c r="AH2203" s="130"/>
      <c r="AI2203" s="172"/>
      <c r="AJ2203" s="265"/>
      <c r="AK2203" s="276"/>
      <c r="AL2203" s="276"/>
      <c r="AM2203" s="170"/>
      <c r="AN2203" s="170"/>
      <c r="AO2203" s="153"/>
      <c r="AP2203" s="140"/>
      <c r="AQ2203" s="265"/>
      <c r="AR2203" s="265"/>
      <c r="AS2203" s="276"/>
      <c r="AT2203" s="276"/>
      <c r="AU2203" s="276"/>
      <c r="AV2203" s="198"/>
      <c r="AW2203" s="278"/>
      <c r="AX2203" s="279"/>
      <c r="AY2203" s="279"/>
      <c r="AZ2203" s="153"/>
      <c r="BA2203" s="130"/>
      <c r="BB2203" s="172"/>
      <c r="BC2203" s="265"/>
      <c r="BD2203" s="276"/>
      <c r="BE2203" s="276"/>
      <c r="BF2203" s="170"/>
      <c r="BG2203" s="223">
        <f t="shared" si="868"/>
        <v>0</v>
      </c>
      <c r="BH2203" s="153">
        <f t="shared" si="869"/>
        <v>0</v>
      </c>
      <c r="BI2203" s="225">
        <f t="shared" si="871"/>
        <v>0</v>
      </c>
      <c r="BJ2203" s="225">
        <f t="shared" si="872"/>
        <v>0</v>
      </c>
      <c r="BK2203" s="226">
        <f t="shared" si="873"/>
        <v>0</v>
      </c>
      <c r="BL2203" s="226">
        <f t="shared" si="874"/>
        <v>0</v>
      </c>
      <c r="BM2203" s="226">
        <f t="shared" si="875"/>
        <v>0</v>
      </c>
      <c r="BN2203" s="237">
        <f t="shared" si="876"/>
        <v>0</v>
      </c>
      <c r="BO2203" s="237">
        <f t="shared" si="877"/>
        <v>0</v>
      </c>
      <c r="BP2203" s="237">
        <f t="shared" si="878"/>
        <v>0</v>
      </c>
      <c r="BQ2203" s="238">
        <f t="shared" si="879"/>
        <v>0</v>
      </c>
    </row>
    <row r="2204" spans="1:69">
      <c r="A2204" s="170">
        <v>2258</v>
      </c>
      <c r="B2204" s="170"/>
      <c r="C2204" s="153"/>
      <c r="D2204" s="130" t="str">
        <f t="shared" si="866"/>
        <v/>
      </c>
      <c r="E2204" s="172"/>
      <c r="F2204" s="172"/>
      <c r="G2204" s="272"/>
      <c r="H2204" s="272"/>
      <c r="I2204" s="272"/>
      <c r="J2204" s="105"/>
      <c r="K2204" s="197" t="e">
        <f>VLOOKUP(J2204,'[3]Item List (3)'!A$1:B$110000,2,FALSE)</f>
        <v>#N/A</v>
      </c>
      <c r="L2204" s="170"/>
      <c r="M2204" s="198" t="str">
        <f t="shared" si="867"/>
        <v>IR</v>
      </c>
      <c r="N2204" s="153"/>
      <c r="O2204" s="274" t="str">
        <f t="shared" si="880"/>
        <v/>
      </c>
      <c r="P2204" s="265"/>
      <c r="Q2204" s="265"/>
      <c r="R2204" s="276"/>
      <c r="S2204" s="276"/>
      <c r="T2204" s="170"/>
      <c r="U2204" s="170">
        <f t="shared" si="870"/>
        <v>0</v>
      </c>
      <c r="V2204" s="153"/>
      <c r="W2204" s="130"/>
      <c r="X2204" s="172"/>
      <c r="Y2204" s="172"/>
      <c r="Z2204" s="272"/>
      <c r="AA2204" s="272"/>
      <c r="AB2204" s="272"/>
      <c r="AC2204" s="105"/>
      <c r="AD2204" s="278"/>
      <c r="AE2204" s="170"/>
      <c r="AF2204" s="170"/>
      <c r="AG2204" s="153"/>
      <c r="AH2204" s="130"/>
      <c r="AI2204" s="172"/>
      <c r="AJ2204" s="265"/>
      <c r="AK2204" s="276"/>
      <c r="AL2204" s="276"/>
      <c r="AM2204" s="170"/>
      <c r="AN2204" s="170"/>
      <c r="AO2204" s="153"/>
      <c r="AP2204" s="140"/>
      <c r="AQ2204" s="265"/>
      <c r="AR2204" s="265"/>
      <c r="AS2204" s="276"/>
      <c r="AT2204" s="276"/>
      <c r="AU2204" s="276"/>
      <c r="AV2204" s="198"/>
      <c r="AW2204" s="278"/>
      <c r="AX2204" s="279"/>
      <c r="AY2204" s="279"/>
      <c r="AZ2204" s="153"/>
      <c r="BA2204" s="130"/>
      <c r="BB2204" s="172"/>
      <c r="BC2204" s="265"/>
      <c r="BD2204" s="276"/>
      <c r="BE2204" s="276"/>
      <c r="BF2204" s="170"/>
      <c r="BG2204" s="223">
        <f t="shared" si="868"/>
        <v>0</v>
      </c>
      <c r="BH2204" s="153">
        <f t="shared" si="869"/>
        <v>0</v>
      </c>
      <c r="BI2204" s="225">
        <f t="shared" si="871"/>
        <v>0</v>
      </c>
      <c r="BJ2204" s="225">
        <f t="shared" si="872"/>
        <v>0</v>
      </c>
      <c r="BK2204" s="226">
        <f t="shared" si="873"/>
        <v>0</v>
      </c>
      <c r="BL2204" s="226">
        <f t="shared" si="874"/>
        <v>0</v>
      </c>
      <c r="BM2204" s="226">
        <f t="shared" si="875"/>
        <v>0</v>
      </c>
      <c r="BN2204" s="237">
        <f t="shared" si="876"/>
        <v>0</v>
      </c>
      <c r="BO2204" s="237">
        <f t="shared" si="877"/>
        <v>0</v>
      </c>
      <c r="BP2204" s="237">
        <f t="shared" si="878"/>
        <v>0</v>
      </c>
      <c r="BQ2204" s="238">
        <f t="shared" si="879"/>
        <v>0</v>
      </c>
    </row>
    <row r="2205" spans="1:69">
      <c r="A2205" s="170">
        <v>2259</v>
      </c>
      <c r="B2205" s="170"/>
      <c r="C2205" s="153"/>
      <c r="D2205" s="130" t="str">
        <f t="shared" si="866"/>
        <v/>
      </c>
      <c r="E2205" s="172"/>
      <c r="F2205" s="172"/>
      <c r="G2205" s="272"/>
      <c r="H2205" s="272"/>
      <c r="I2205" s="272"/>
      <c r="J2205" s="105"/>
      <c r="K2205" s="197" t="e">
        <f>VLOOKUP(J2205,'[3]Item List (3)'!A$1:B$110000,2,FALSE)</f>
        <v>#N/A</v>
      </c>
      <c r="L2205" s="170"/>
      <c r="M2205" s="198" t="str">
        <f t="shared" si="867"/>
        <v>IR</v>
      </c>
      <c r="N2205" s="153"/>
      <c r="O2205" s="274" t="str">
        <f t="shared" si="880"/>
        <v/>
      </c>
      <c r="P2205" s="265"/>
      <c r="Q2205" s="265"/>
      <c r="R2205" s="276"/>
      <c r="S2205" s="276"/>
      <c r="T2205" s="170"/>
      <c r="U2205" s="170">
        <f t="shared" si="870"/>
        <v>0</v>
      </c>
      <c r="V2205" s="153"/>
      <c r="W2205" s="130"/>
      <c r="X2205" s="172"/>
      <c r="Y2205" s="172"/>
      <c r="Z2205" s="272"/>
      <c r="AA2205" s="272"/>
      <c r="AB2205" s="272"/>
      <c r="AC2205" s="105"/>
      <c r="AD2205" s="278"/>
      <c r="AE2205" s="170"/>
      <c r="AF2205" s="170"/>
      <c r="AG2205" s="153"/>
      <c r="AH2205" s="130"/>
      <c r="AI2205" s="172"/>
      <c r="AJ2205" s="265"/>
      <c r="AK2205" s="276"/>
      <c r="AL2205" s="276"/>
      <c r="AM2205" s="170"/>
      <c r="AN2205" s="170"/>
      <c r="AO2205" s="153"/>
      <c r="AP2205" s="140"/>
      <c r="AQ2205" s="265"/>
      <c r="AR2205" s="265"/>
      <c r="AS2205" s="276"/>
      <c r="AT2205" s="276"/>
      <c r="AU2205" s="276"/>
      <c r="AV2205" s="198"/>
      <c r="AW2205" s="278"/>
      <c r="AX2205" s="279"/>
      <c r="AY2205" s="279"/>
      <c r="AZ2205" s="153"/>
      <c r="BA2205" s="130"/>
      <c r="BB2205" s="172"/>
      <c r="BC2205" s="265"/>
      <c r="BD2205" s="276"/>
      <c r="BE2205" s="276"/>
      <c r="BF2205" s="170"/>
      <c r="BG2205" s="223">
        <f t="shared" si="868"/>
        <v>0</v>
      </c>
      <c r="BH2205" s="153">
        <f t="shared" si="869"/>
        <v>0</v>
      </c>
      <c r="BI2205" s="225">
        <f t="shared" si="871"/>
        <v>0</v>
      </c>
      <c r="BJ2205" s="225">
        <f t="shared" si="872"/>
        <v>0</v>
      </c>
      <c r="BK2205" s="226">
        <f t="shared" si="873"/>
        <v>0</v>
      </c>
      <c r="BL2205" s="226">
        <f t="shared" si="874"/>
        <v>0</v>
      </c>
      <c r="BM2205" s="226">
        <f t="shared" si="875"/>
        <v>0</v>
      </c>
      <c r="BN2205" s="237">
        <f t="shared" si="876"/>
        <v>0</v>
      </c>
      <c r="BO2205" s="237">
        <f t="shared" si="877"/>
        <v>0</v>
      </c>
      <c r="BP2205" s="237">
        <f t="shared" si="878"/>
        <v>0</v>
      </c>
      <c r="BQ2205" s="238">
        <f t="shared" si="879"/>
        <v>0</v>
      </c>
    </row>
    <row r="2206" spans="1:69">
      <c r="A2206" s="170">
        <v>2260</v>
      </c>
      <c r="B2206" s="170"/>
      <c r="C2206" s="153"/>
      <c r="D2206" s="130" t="str">
        <f t="shared" si="866"/>
        <v/>
      </c>
      <c r="E2206" s="172"/>
      <c r="F2206" s="172"/>
      <c r="G2206" s="272"/>
      <c r="H2206" s="272"/>
      <c r="I2206" s="272"/>
      <c r="J2206" s="105"/>
      <c r="K2206" s="197" t="e">
        <f>VLOOKUP(J2206,'[3]Item List (3)'!A$1:B$110000,2,FALSE)</f>
        <v>#N/A</v>
      </c>
      <c r="L2206" s="170"/>
      <c r="M2206" s="198" t="str">
        <f t="shared" si="867"/>
        <v>IR</v>
      </c>
      <c r="N2206" s="153"/>
      <c r="O2206" s="274" t="str">
        <f t="shared" si="880"/>
        <v/>
      </c>
      <c r="P2206" s="265"/>
      <c r="Q2206" s="265"/>
      <c r="R2206" s="276"/>
      <c r="S2206" s="276"/>
      <c r="T2206" s="170"/>
      <c r="U2206" s="170">
        <f t="shared" si="870"/>
        <v>0</v>
      </c>
      <c r="V2206" s="153"/>
      <c r="W2206" s="130"/>
      <c r="X2206" s="172"/>
      <c r="Y2206" s="172"/>
      <c r="Z2206" s="272"/>
      <c r="AA2206" s="272"/>
      <c r="AB2206" s="272"/>
      <c r="AC2206" s="105"/>
      <c r="AD2206" s="278"/>
      <c r="AE2206" s="170"/>
      <c r="AF2206" s="170"/>
      <c r="AG2206" s="153"/>
      <c r="AH2206" s="130"/>
      <c r="AI2206" s="172"/>
      <c r="AJ2206" s="265"/>
      <c r="AK2206" s="276"/>
      <c r="AL2206" s="276"/>
      <c r="AM2206" s="170"/>
      <c r="AN2206" s="170"/>
      <c r="AO2206" s="153"/>
      <c r="AP2206" s="140"/>
      <c r="AQ2206" s="265"/>
      <c r="AR2206" s="265"/>
      <c r="AS2206" s="276"/>
      <c r="AT2206" s="276"/>
      <c r="AU2206" s="276"/>
      <c r="AV2206" s="198"/>
      <c r="AW2206" s="278"/>
      <c r="AX2206" s="279"/>
      <c r="AY2206" s="279"/>
      <c r="AZ2206" s="153"/>
      <c r="BA2206" s="130"/>
      <c r="BB2206" s="172"/>
      <c r="BC2206" s="265"/>
      <c r="BD2206" s="276"/>
      <c r="BE2206" s="276"/>
      <c r="BF2206" s="170"/>
      <c r="BG2206" s="223">
        <f t="shared" si="868"/>
        <v>0</v>
      </c>
      <c r="BH2206" s="153">
        <f t="shared" si="869"/>
        <v>0</v>
      </c>
      <c r="BI2206" s="225">
        <f t="shared" si="871"/>
        <v>0</v>
      </c>
      <c r="BJ2206" s="225">
        <f t="shared" si="872"/>
        <v>0</v>
      </c>
      <c r="BK2206" s="226">
        <f t="shared" si="873"/>
        <v>0</v>
      </c>
      <c r="BL2206" s="226">
        <f t="shared" si="874"/>
        <v>0</v>
      </c>
      <c r="BM2206" s="226">
        <f t="shared" si="875"/>
        <v>0</v>
      </c>
      <c r="BN2206" s="237">
        <f t="shared" si="876"/>
        <v>0</v>
      </c>
      <c r="BO2206" s="237">
        <f t="shared" si="877"/>
        <v>0</v>
      </c>
      <c r="BP2206" s="237">
        <f t="shared" si="878"/>
        <v>0</v>
      </c>
      <c r="BQ2206" s="238">
        <f t="shared" si="879"/>
        <v>0</v>
      </c>
    </row>
    <row r="2207" spans="1:69">
      <c r="A2207" s="170">
        <v>2261</v>
      </c>
      <c r="B2207" s="170"/>
      <c r="C2207" s="153"/>
      <c r="D2207" s="130" t="str">
        <f t="shared" ref="D2207:D2233" si="881">LEFT(E2207,2)</f>
        <v/>
      </c>
      <c r="E2207" s="172"/>
      <c r="F2207" s="172"/>
      <c r="G2207" s="272"/>
      <c r="H2207" s="272"/>
      <c r="I2207" s="272"/>
      <c r="J2207" s="105"/>
      <c r="K2207" s="197" t="e">
        <f>VLOOKUP(J2207,'[3]Item List (3)'!A$1:B$110000,2,FALSE)</f>
        <v>#N/A</v>
      </c>
      <c r="L2207" s="170"/>
      <c r="M2207" s="198" t="str">
        <f t="shared" si="867"/>
        <v>IR</v>
      </c>
      <c r="N2207" s="153"/>
      <c r="O2207" s="274" t="str">
        <f t="shared" si="880"/>
        <v/>
      </c>
      <c r="P2207" s="265"/>
      <c r="Q2207" s="265"/>
      <c r="R2207" s="276"/>
      <c r="S2207" s="276"/>
      <c r="T2207" s="170"/>
      <c r="U2207" s="170">
        <f t="shared" si="870"/>
        <v>0</v>
      </c>
      <c r="V2207" s="153"/>
      <c r="W2207" s="130"/>
      <c r="X2207" s="172"/>
      <c r="Y2207" s="172"/>
      <c r="Z2207" s="272"/>
      <c r="AA2207" s="272"/>
      <c r="AB2207" s="272"/>
      <c r="AC2207" s="105"/>
      <c r="AD2207" s="278"/>
      <c r="AE2207" s="170"/>
      <c r="AF2207" s="170"/>
      <c r="AG2207" s="153"/>
      <c r="AH2207" s="130"/>
      <c r="AI2207" s="172"/>
      <c r="AJ2207" s="265"/>
      <c r="AK2207" s="276"/>
      <c r="AL2207" s="276"/>
      <c r="AM2207" s="170"/>
      <c r="AN2207" s="170"/>
      <c r="AO2207" s="153"/>
      <c r="AP2207" s="140"/>
      <c r="AQ2207" s="265"/>
      <c r="AR2207" s="265"/>
      <c r="AS2207" s="276"/>
      <c r="AT2207" s="276"/>
      <c r="AU2207" s="276"/>
      <c r="AV2207" s="198"/>
      <c r="AW2207" s="278"/>
      <c r="AX2207" s="279"/>
      <c r="AY2207" s="279"/>
      <c r="AZ2207" s="153"/>
      <c r="BA2207" s="130"/>
      <c r="BB2207" s="172"/>
      <c r="BC2207" s="265"/>
      <c r="BD2207" s="276"/>
      <c r="BE2207" s="276"/>
      <c r="BF2207" s="170"/>
      <c r="BG2207" s="223">
        <f t="shared" si="868"/>
        <v>0</v>
      </c>
      <c r="BH2207" s="153">
        <f t="shared" si="869"/>
        <v>0</v>
      </c>
      <c r="BI2207" s="225">
        <f t="shared" si="871"/>
        <v>0</v>
      </c>
      <c r="BJ2207" s="225">
        <f t="shared" si="872"/>
        <v>0</v>
      </c>
      <c r="BK2207" s="226">
        <f t="shared" si="873"/>
        <v>0</v>
      </c>
      <c r="BL2207" s="226">
        <f t="shared" si="874"/>
        <v>0</v>
      </c>
      <c r="BM2207" s="226">
        <f t="shared" si="875"/>
        <v>0</v>
      </c>
      <c r="BN2207" s="237">
        <f t="shared" si="876"/>
        <v>0</v>
      </c>
      <c r="BO2207" s="237">
        <f t="shared" si="877"/>
        <v>0</v>
      </c>
      <c r="BP2207" s="237">
        <f t="shared" si="878"/>
        <v>0</v>
      </c>
      <c r="BQ2207" s="238">
        <f t="shared" si="879"/>
        <v>0</v>
      </c>
    </row>
    <row r="2208" spans="1:69">
      <c r="A2208" s="170">
        <v>2262</v>
      </c>
      <c r="B2208" s="170"/>
      <c r="C2208" s="153"/>
      <c r="D2208" s="130" t="str">
        <f t="shared" si="881"/>
        <v/>
      </c>
      <c r="E2208" s="172"/>
      <c r="F2208" s="172"/>
      <c r="G2208" s="272"/>
      <c r="H2208" s="272"/>
      <c r="I2208" s="272"/>
      <c r="J2208" s="105"/>
      <c r="K2208" s="197" t="e">
        <f>VLOOKUP(J2208,'[3]Item List (3)'!A$1:B$110000,2,FALSE)</f>
        <v>#N/A</v>
      </c>
      <c r="L2208" s="170"/>
      <c r="M2208" s="198" t="str">
        <f t="shared" si="867"/>
        <v>IR</v>
      </c>
      <c r="N2208" s="153"/>
      <c r="O2208" s="274" t="str">
        <f t="shared" si="880"/>
        <v/>
      </c>
      <c r="P2208" s="265"/>
      <c r="Q2208" s="265"/>
      <c r="R2208" s="276"/>
      <c r="S2208" s="276"/>
      <c r="T2208" s="170"/>
      <c r="U2208" s="170">
        <f t="shared" si="870"/>
        <v>0</v>
      </c>
      <c r="V2208" s="153"/>
      <c r="W2208" s="130"/>
      <c r="X2208" s="172"/>
      <c r="Y2208" s="172"/>
      <c r="Z2208" s="272"/>
      <c r="AA2208" s="272"/>
      <c r="AB2208" s="272"/>
      <c r="AC2208" s="105"/>
      <c r="AD2208" s="278"/>
      <c r="AE2208" s="170"/>
      <c r="AF2208" s="170"/>
      <c r="AG2208" s="153"/>
      <c r="AH2208" s="130"/>
      <c r="AI2208" s="172"/>
      <c r="AJ2208" s="265"/>
      <c r="AK2208" s="276"/>
      <c r="AL2208" s="276"/>
      <c r="AM2208" s="170"/>
      <c r="AN2208" s="170"/>
      <c r="AO2208" s="153"/>
      <c r="AP2208" s="140"/>
      <c r="AQ2208" s="265"/>
      <c r="AR2208" s="265"/>
      <c r="AS2208" s="276"/>
      <c r="AT2208" s="276"/>
      <c r="AU2208" s="276"/>
      <c r="AV2208" s="198"/>
      <c r="AW2208" s="278"/>
      <c r="AX2208" s="279"/>
      <c r="AY2208" s="279"/>
      <c r="AZ2208" s="153"/>
      <c r="BA2208" s="130"/>
      <c r="BB2208" s="172"/>
      <c r="BC2208" s="265"/>
      <c r="BD2208" s="276"/>
      <c r="BE2208" s="276"/>
      <c r="BF2208" s="170"/>
      <c r="BG2208" s="223">
        <f t="shared" si="868"/>
        <v>0</v>
      </c>
      <c r="BH2208" s="153">
        <f t="shared" si="869"/>
        <v>0</v>
      </c>
      <c r="BI2208" s="225">
        <f t="shared" si="871"/>
        <v>0</v>
      </c>
      <c r="BJ2208" s="225">
        <f t="shared" si="872"/>
        <v>0</v>
      </c>
      <c r="BK2208" s="226">
        <f t="shared" si="873"/>
        <v>0</v>
      </c>
      <c r="BL2208" s="226">
        <f t="shared" si="874"/>
        <v>0</v>
      </c>
      <c r="BM2208" s="226">
        <f t="shared" si="875"/>
        <v>0</v>
      </c>
      <c r="BN2208" s="237">
        <f t="shared" si="876"/>
        <v>0</v>
      </c>
      <c r="BO2208" s="237">
        <f t="shared" si="877"/>
        <v>0</v>
      </c>
      <c r="BP2208" s="237">
        <f t="shared" si="878"/>
        <v>0</v>
      </c>
      <c r="BQ2208" s="238">
        <f t="shared" si="879"/>
        <v>0</v>
      </c>
    </row>
    <row r="2209" spans="1:69">
      <c r="A2209" s="170">
        <v>2263</v>
      </c>
      <c r="B2209" s="170"/>
      <c r="C2209" s="153"/>
      <c r="D2209" s="130" t="str">
        <f t="shared" si="881"/>
        <v/>
      </c>
      <c r="E2209" s="172"/>
      <c r="F2209" s="172"/>
      <c r="G2209" s="272"/>
      <c r="H2209" s="272"/>
      <c r="I2209" s="272"/>
      <c r="J2209" s="105"/>
      <c r="K2209" s="197" t="e">
        <f>VLOOKUP(J2209,'[3]Item List (3)'!A$1:B$110000,2,FALSE)</f>
        <v>#N/A</v>
      </c>
      <c r="L2209" s="170"/>
      <c r="M2209" s="198" t="str">
        <f t="shared" si="867"/>
        <v>IR</v>
      </c>
      <c r="N2209" s="153"/>
      <c r="O2209" s="274" t="str">
        <f t="shared" si="880"/>
        <v/>
      </c>
      <c r="P2209" s="265"/>
      <c r="Q2209" s="265"/>
      <c r="R2209" s="276"/>
      <c r="S2209" s="276"/>
      <c r="T2209" s="170"/>
      <c r="U2209" s="170">
        <f t="shared" si="870"/>
        <v>0</v>
      </c>
      <c r="V2209" s="153"/>
      <c r="W2209" s="130"/>
      <c r="X2209" s="172"/>
      <c r="Y2209" s="172"/>
      <c r="Z2209" s="272"/>
      <c r="AA2209" s="272"/>
      <c r="AB2209" s="272"/>
      <c r="AC2209" s="105"/>
      <c r="AD2209" s="278"/>
      <c r="AE2209" s="170"/>
      <c r="AF2209" s="170"/>
      <c r="AG2209" s="153"/>
      <c r="AH2209" s="130"/>
      <c r="AI2209" s="172"/>
      <c r="AJ2209" s="265"/>
      <c r="AK2209" s="276"/>
      <c r="AL2209" s="276"/>
      <c r="AM2209" s="170"/>
      <c r="AN2209" s="170"/>
      <c r="AO2209" s="153"/>
      <c r="AP2209" s="140"/>
      <c r="AQ2209" s="265"/>
      <c r="AR2209" s="265"/>
      <c r="AS2209" s="276"/>
      <c r="AT2209" s="276"/>
      <c r="AU2209" s="276"/>
      <c r="AV2209" s="198"/>
      <c r="AW2209" s="278"/>
      <c r="AX2209" s="279"/>
      <c r="AY2209" s="279"/>
      <c r="AZ2209" s="153"/>
      <c r="BA2209" s="130"/>
      <c r="BB2209" s="172"/>
      <c r="BC2209" s="265"/>
      <c r="BD2209" s="276"/>
      <c r="BE2209" s="276"/>
      <c r="BF2209" s="170"/>
      <c r="BG2209" s="223">
        <f t="shared" si="868"/>
        <v>0</v>
      </c>
      <c r="BH2209" s="153">
        <f t="shared" si="869"/>
        <v>0</v>
      </c>
      <c r="BI2209" s="225">
        <f t="shared" si="871"/>
        <v>0</v>
      </c>
      <c r="BJ2209" s="225">
        <f t="shared" si="872"/>
        <v>0</v>
      </c>
      <c r="BK2209" s="226">
        <f t="shared" si="873"/>
        <v>0</v>
      </c>
      <c r="BL2209" s="226">
        <f t="shared" si="874"/>
        <v>0</v>
      </c>
      <c r="BM2209" s="226">
        <f t="shared" si="875"/>
        <v>0</v>
      </c>
      <c r="BN2209" s="237">
        <f t="shared" si="876"/>
        <v>0</v>
      </c>
      <c r="BO2209" s="237">
        <f t="shared" si="877"/>
        <v>0</v>
      </c>
      <c r="BP2209" s="237">
        <f t="shared" si="878"/>
        <v>0</v>
      </c>
      <c r="BQ2209" s="238">
        <f t="shared" si="879"/>
        <v>0</v>
      </c>
    </row>
    <row r="2210" spans="1:69">
      <c r="A2210" s="170">
        <v>2264</v>
      </c>
      <c r="B2210" s="170"/>
      <c r="C2210" s="153"/>
      <c r="D2210" s="130" t="str">
        <f t="shared" si="881"/>
        <v/>
      </c>
      <c r="E2210" s="172"/>
      <c r="F2210" s="172"/>
      <c r="G2210" s="272"/>
      <c r="H2210" s="272"/>
      <c r="I2210" s="272"/>
      <c r="J2210" s="105"/>
      <c r="K2210" s="197" t="e">
        <f>VLOOKUP(J2210,'[3]Item List (3)'!A$1:B$110000,2,FALSE)</f>
        <v>#N/A</v>
      </c>
      <c r="L2210" s="170"/>
      <c r="M2210" s="198" t="str">
        <f t="shared" si="867"/>
        <v>IR</v>
      </c>
      <c r="N2210" s="153"/>
      <c r="O2210" s="274" t="str">
        <f t="shared" si="880"/>
        <v/>
      </c>
      <c r="P2210" s="265"/>
      <c r="Q2210" s="265"/>
      <c r="R2210" s="276"/>
      <c r="S2210" s="276"/>
      <c r="T2210" s="170"/>
      <c r="U2210" s="170">
        <f t="shared" si="870"/>
        <v>0</v>
      </c>
      <c r="V2210" s="153"/>
      <c r="W2210" s="130"/>
      <c r="X2210" s="172"/>
      <c r="Y2210" s="172"/>
      <c r="Z2210" s="272"/>
      <c r="AA2210" s="272"/>
      <c r="AB2210" s="272"/>
      <c r="AC2210" s="105"/>
      <c r="AD2210" s="278"/>
      <c r="AE2210" s="170"/>
      <c r="AF2210" s="170"/>
      <c r="AG2210" s="153"/>
      <c r="AH2210" s="130"/>
      <c r="AI2210" s="172"/>
      <c r="AJ2210" s="265"/>
      <c r="AK2210" s="276"/>
      <c r="AL2210" s="276"/>
      <c r="AM2210" s="170"/>
      <c r="AN2210" s="170"/>
      <c r="AO2210" s="153"/>
      <c r="AP2210" s="140"/>
      <c r="AQ2210" s="265"/>
      <c r="AR2210" s="265"/>
      <c r="AS2210" s="276"/>
      <c r="AT2210" s="276"/>
      <c r="AU2210" s="276"/>
      <c r="AV2210" s="198"/>
      <c r="AW2210" s="278"/>
      <c r="AX2210" s="279"/>
      <c r="AY2210" s="279"/>
      <c r="AZ2210" s="153"/>
      <c r="BA2210" s="130"/>
      <c r="BB2210" s="172"/>
      <c r="BC2210" s="265"/>
      <c r="BD2210" s="276"/>
      <c r="BE2210" s="276"/>
      <c r="BF2210" s="170"/>
      <c r="BG2210" s="223">
        <f t="shared" si="868"/>
        <v>0</v>
      </c>
      <c r="BH2210" s="153">
        <f t="shared" si="869"/>
        <v>0</v>
      </c>
      <c r="BI2210" s="225">
        <f t="shared" si="871"/>
        <v>0</v>
      </c>
      <c r="BJ2210" s="225">
        <f t="shared" si="872"/>
        <v>0</v>
      </c>
      <c r="BK2210" s="226">
        <f t="shared" si="873"/>
        <v>0</v>
      </c>
      <c r="BL2210" s="226">
        <f t="shared" si="874"/>
        <v>0</v>
      </c>
      <c r="BM2210" s="226">
        <f t="shared" si="875"/>
        <v>0</v>
      </c>
      <c r="BN2210" s="237">
        <f t="shared" si="876"/>
        <v>0</v>
      </c>
      <c r="BO2210" s="237">
        <f t="shared" si="877"/>
        <v>0</v>
      </c>
      <c r="BP2210" s="237">
        <f t="shared" si="878"/>
        <v>0</v>
      </c>
      <c r="BQ2210" s="238">
        <f t="shared" si="879"/>
        <v>0</v>
      </c>
    </row>
    <row r="2211" spans="1:69">
      <c r="A2211" s="170">
        <v>2265</v>
      </c>
      <c r="B2211" s="170"/>
      <c r="C2211" s="153"/>
      <c r="D2211" s="130" t="str">
        <f t="shared" si="881"/>
        <v/>
      </c>
      <c r="E2211" s="172"/>
      <c r="F2211" s="172"/>
      <c r="G2211" s="272"/>
      <c r="H2211" s="272"/>
      <c r="I2211" s="272"/>
      <c r="J2211" s="105"/>
      <c r="K2211" s="197" t="e">
        <f>VLOOKUP(J2211,'[3]Item List (3)'!A$1:B$110000,2,FALSE)</f>
        <v>#N/A</v>
      </c>
      <c r="L2211" s="170"/>
      <c r="M2211" s="198" t="str">
        <f t="shared" si="867"/>
        <v>IR</v>
      </c>
      <c r="N2211" s="153"/>
      <c r="O2211" s="274" t="str">
        <f t="shared" si="880"/>
        <v/>
      </c>
      <c r="P2211" s="265"/>
      <c r="Q2211" s="265"/>
      <c r="R2211" s="276"/>
      <c r="S2211" s="276"/>
      <c r="T2211" s="170"/>
      <c r="U2211" s="170">
        <f t="shared" si="870"/>
        <v>0</v>
      </c>
      <c r="V2211" s="153"/>
      <c r="W2211" s="130"/>
      <c r="X2211" s="172"/>
      <c r="Y2211" s="172"/>
      <c r="Z2211" s="272"/>
      <c r="AA2211" s="272"/>
      <c r="AB2211" s="272"/>
      <c r="AC2211" s="105"/>
      <c r="AD2211" s="278"/>
      <c r="AE2211" s="170"/>
      <c r="AF2211" s="170"/>
      <c r="AG2211" s="153"/>
      <c r="AH2211" s="130"/>
      <c r="AI2211" s="172"/>
      <c r="AJ2211" s="265"/>
      <c r="AK2211" s="276"/>
      <c r="AL2211" s="276"/>
      <c r="AM2211" s="170"/>
      <c r="AN2211" s="170"/>
      <c r="AO2211" s="153"/>
      <c r="AP2211" s="140"/>
      <c r="AQ2211" s="265"/>
      <c r="AR2211" s="265"/>
      <c r="AS2211" s="276"/>
      <c r="AT2211" s="276"/>
      <c r="AU2211" s="276"/>
      <c r="AV2211" s="198"/>
      <c r="AW2211" s="278"/>
      <c r="AX2211" s="279"/>
      <c r="AY2211" s="279"/>
      <c r="AZ2211" s="153"/>
      <c r="BA2211" s="130"/>
      <c r="BB2211" s="172"/>
      <c r="BC2211" s="265"/>
      <c r="BD2211" s="276"/>
      <c r="BE2211" s="276"/>
      <c r="BF2211" s="170"/>
      <c r="BG2211" s="223">
        <f t="shared" si="868"/>
        <v>0</v>
      </c>
      <c r="BH2211" s="153">
        <f t="shared" si="869"/>
        <v>0</v>
      </c>
      <c r="BI2211" s="225">
        <f t="shared" si="871"/>
        <v>0</v>
      </c>
      <c r="BJ2211" s="225">
        <f t="shared" si="872"/>
        <v>0</v>
      </c>
      <c r="BK2211" s="226">
        <f t="shared" si="873"/>
        <v>0</v>
      </c>
      <c r="BL2211" s="226">
        <f t="shared" si="874"/>
        <v>0</v>
      </c>
      <c r="BM2211" s="226">
        <f t="shared" si="875"/>
        <v>0</v>
      </c>
      <c r="BN2211" s="237">
        <f t="shared" si="876"/>
        <v>0</v>
      </c>
      <c r="BO2211" s="237">
        <f t="shared" si="877"/>
        <v>0</v>
      </c>
      <c r="BP2211" s="237">
        <f t="shared" si="878"/>
        <v>0</v>
      </c>
      <c r="BQ2211" s="238">
        <f t="shared" si="879"/>
        <v>0</v>
      </c>
    </row>
    <row r="2212" spans="1:69">
      <c r="A2212" s="170">
        <v>2266</v>
      </c>
      <c r="B2212" s="170"/>
      <c r="C2212" s="153"/>
      <c r="D2212" s="130" t="str">
        <f t="shared" si="881"/>
        <v/>
      </c>
      <c r="E2212" s="172"/>
      <c r="F2212" s="172"/>
      <c r="G2212" s="272"/>
      <c r="H2212" s="272"/>
      <c r="I2212" s="272"/>
      <c r="J2212" s="105"/>
      <c r="K2212" s="197" t="e">
        <f>VLOOKUP(J2212,'[3]Item List (3)'!A$1:B$110000,2,FALSE)</f>
        <v>#N/A</v>
      </c>
      <c r="L2212" s="170"/>
      <c r="M2212" s="198" t="str">
        <f t="shared" si="867"/>
        <v>IR</v>
      </c>
      <c r="N2212" s="153"/>
      <c r="O2212" s="274" t="str">
        <f t="shared" si="880"/>
        <v/>
      </c>
      <c r="P2212" s="265"/>
      <c r="Q2212" s="265"/>
      <c r="R2212" s="276"/>
      <c r="S2212" s="276"/>
      <c r="T2212" s="170"/>
      <c r="U2212" s="170">
        <f t="shared" si="870"/>
        <v>0</v>
      </c>
      <c r="V2212" s="153"/>
      <c r="W2212" s="130"/>
      <c r="X2212" s="172"/>
      <c r="Y2212" s="172"/>
      <c r="Z2212" s="272"/>
      <c r="AA2212" s="272"/>
      <c r="AB2212" s="272"/>
      <c r="AC2212" s="105"/>
      <c r="AD2212" s="278"/>
      <c r="AE2212" s="170"/>
      <c r="AF2212" s="170"/>
      <c r="AG2212" s="153"/>
      <c r="AH2212" s="130"/>
      <c r="AI2212" s="172"/>
      <c r="AJ2212" s="265"/>
      <c r="AK2212" s="276"/>
      <c r="AL2212" s="276"/>
      <c r="AM2212" s="170"/>
      <c r="AN2212" s="170"/>
      <c r="AO2212" s="153"/>
      <c r="AP2212" s="140"/>
      <c r="AQ2212" s="265"/>
      <c r="AR2212" s="265"/>
      <c r="AS2212" s="276"/>
      <c r="AT2212" s="276"/>
      <c r="AU2212" s="276"/>
      <c r="AV2212" s="198"/>
      <c r="AW2212" s="278"/>
      <c r="AX2212" s="279"/>
      <c r="AY2212" s="279"/>
      <c r="AZ2212" s="153"/>
      <c r="BA2212" s="130"/>
      <c r="BB2212" s="172"/>
      <c r="BC2212" s="265"/>
      <c r="BD2212" s="276"/>
      <c r="BE2212" s="276"/>
      <c r="BF2212" s="170"/>
      <c r="BG2212" s="223">
        <f t="shared" si="868"/>
        <v>0</v>
      </c>
      <c r="BH2212" s="153">
        <f t="shared" si="869"/>
        <v>0</v>
      </c>
      <c r="BI2212" s="225">
        <f t="shared" si="871"/>
        <v>0</v>
      </c>
      <c r="BJ2212" s="225">
        <f t="shared" si="872"/>
        <v>0</v>
      </c>
      <c r="BK2212" s="226">
        <f t="shared" si="873"/>
        <v>0</v>
      </c>
      <c r="BL2212" s="226">
        <f t="shared" si="874"/>
        <v>0</v>
      </c>
      <c r="BM2212" s="226">
        <f t="shared" si="875"/>
        <v>0</v>
      </c>
      <c r="BN2212" s="237">
        <f t="shared" si="876"/>
        <v>0</v>
      </c>
      <c r="BO2212" s="237">
        <f t="shared" si="877"/>
        <v>0</v>
      </c>
      <c r="BP2212" s="237">
        <f t="shared" si="878"/>
        <v>0</v>
      </c>
      <c r="BQ2212" s="238">
        <f t="shared" si="879"/>
        <v>0</v>
      </c>
    </row>
    <row r="2213" spans="1:69">
      <c r="A2213" s="170">
        <v>2267</v>
      </c>
      <c r="B2213" s="170"/>
      <c r="C2213" s="153"/>
      <c r="D2213" s="130" t="str">
        <f t="shared" si="881"/>
        <v/>
      </c>
      <c r="E2213" s="172"/>
      <c r="F2213" s="172"/>
      <c r="G2213" s="272"/>
      <c r="H2213" s="272"/>
      <c r="I2213" s="272"/>
      <c r="J2213" s="105"/>
      <c r="K2213" s="197" t="e">
        <f>VLOOKUP(J2213,'[3]Item List (3)'!A$1:B$110000,2,FALSE)</f>
        <v>#N/A</v>
      </c>
      <c r="L2213" s="170"/>
      <c r="M2213" s="198" t="str">
        <f t="shared" si="867"/>
        <v>IR</v>
      </c>
      <c r="N2213" s="153"/>
      <c r="O2213" s="274" t="str">
        <f t="shared" si="880"/>
        <v/>
      </c>
      <c r="P2213" s="265"/>
      <c r="Q2213" s="265"/>
      <c r="R2213" s="276"/>
      <c r="S2213" s="276"/>
      <c r="T2213" s="170"/>
      <c r="U2213" s="170">
        <f t="shared" si="870"/>
        <v>0</v>
      </c>
      <c r="V2213" s="153"/>
      <c r="W2213" s="130"/>
      <c r="X2213" s="172"/>
      <c r="Y2213" s="172"/>
      <c r="Z2213" s="272"/>
      <c r="AA2213" s="272"/>
      <c r="AB2213" s="272"/>
      <c r="AC2213" s="105"/>
      <c r="AD2213" s="278"/>
      <c r="AE2213" s="170"/>
      <c r="AF2213" s="170"/>
      <c r="AG2213" s="153"/>
      <c r="AH2213" s="130"/>
      <c r="AI2213" s="172"/>
      <c r="AJ2213" s="265"/>
      <c r="AK2213" s="276"/>
      <c r="AL2213" s="276"/>
      <c r="AM2213" s="170"/>
      <c r="AN2213" s="170"/>
      <c r="AO2213" s="153"/>
      <c r="AP2213" s="140"/>
      <c r="AQ2213" s="265"/>
      <c r="AR2213" s="265"/>
      <c r="AS2213" s="276"/>
      <c r="AT2213" s="276"/>
      <c r="AU2213" s="276"/>
      <c r="AV2213" s="198"/>
      <c r="AW2213" s="278"/>
      <c r="AX2213" s="279"/>
      <c r="AY2213" s="279"/>
      <c r="AZ2213" s="153"/>
      <c r="BA2213" s="130"/>
      <c r="BB2213" s="172"/>
      <c r="BC2213" s="265"/>
      <c r="BD2213" s="276"/>
      <c r="BE2213" s="276"/>
      <c r="BF2213" s="170"/>
      <c r="BG2213" s="223">
        <f t="shared" si="868"/>
        <v>0</v>
      </c>
      <c r="BH2213" s="153">
        <f t="shared" si="869"/>
        <v>0</v>
      </c>
      <c r="BI2213" s="225">
        <f t="shared" si="871"/>
        <v>0</v>
      </c>
      <c r="BJ2213" s="225">
        <f t="shared" si="872"/>
        <v>0</v>
      </c>
      <c r="BK2213" s="226">
        <f t="shared" si="873"/>
        <v>0</v>
      </c>
      <c r="BL2213" s="226">
        <f t="shared" si="874"/>
        <v>0</v>
      </c>
      <c r="BM2213" s="226">
        <f t="shared" si="875"/>
        <v>0</v>
      </c>
      <c r="BN2213" s="237">
        <f t="shared" si="876"/>
        <v>0</v>
      </c>
      <c r="BO2213" s="237">
        <f t="shared" si="877"/>
        <v>0</v>
      </c>
      <c r="BP2213" s="237">
        <f t="shared" si="878"/>
        <v>0</v>
      </c>
      <c r="BQ2213" s="238">
        <f t="shared" si="879"/>
        <v>0</v>
      </c>
    </row>
    <row r="2214" spans="1:69">
      <c r="A2214" s="170">
        <v>2268</v>
      </c>
      <c r="B2214" s="170"/>
      <c r="C2214" s="153"/>
      <c r="D2214" s="130" t="str">
        <f t="shared" si="881"/>
        <v/>
      </c>
      <c r="E2214" s="172"/>
      <c r="F2214" s="172"/>
      <c r="G2214" s="272"/>
      <c r="H2214" s="272"/>
      <c r="I2214" s="272"/>
      <c r="J2214" s="105"/>
      <c r="K2214" s="197" t="e">
        <f>VLOOKUP(J2214,'[3]Item List (3)'!A$1:B$110000,2,FALSE)</f>
        <v>#N/A</v>
      </c>
      <c r="L2214" s="170"/>
      <c r="M2214" s="198" t="str">
        <f t="shared" si="867"/>
        <v>IR</v>
      </c>
      <c r="N2214" s="153"/>
      <c r="O2214" s="274" t="str">
        <f t="shared" si="880"/>
        <v/>
      </c>
      <c r="P2214" s="265"/>
      <c r="Q2214" s="265"/>
      <c r="R2214" s="276"/>
      <c r="S2214" s="276"/>
      <c r="T2214" s="170"/>
      <c r="U2214" s="170">
        <f t="shared" si="870"/>
        <v>0</v>
      </c>
      <c r="V2214" s="153"/>
      <c r="W2214" s="130"/>
      <c r="X2214" s="172"/>
      <c r="Y2214" s="172"/>
      <c r="Z2214" s="272"/>
      <c r="AA2214" s="272"/>
      <c r="AB2214" s="272"/>
      <c r="AC2214" s="105"/>
      <c r="AD2214" s="278"/>
      <c r="AE2214" s="170"/>
      <c r="AF2214" s="170"/>
      <c r="AG2214" s="153"/>
      <c r="AH2214" s="130"/>
      <c r="AI2214" s="172"/>
      <c r="AJ2214" s="265"/>
      <c r="AK2214" s="276"/>
      <c r="AL2214" s="276"/>
      <c r="AM2214" s="170"/>
      <c r="AN2214" s="170"/>
      <c r="AO2214" s="153"/>
      <c r="AP2214" s="140"/>
      <c r="AQ2214" s="265"/>
      <c r="AR2214" s="265"/>
      <c r="AS2214" s="276"/>
      <c r="AT2214" s="276"/>
      <c r="AU2214" s="276"/>
      <c r="AV2214" s="198"/>
      <c r="AW2214" s="278"/>
      <c r="AX2214" s="279"/>
      <c r="AY2214" s="279"/>
      <c r="AZ2214" s="153"/>
      <c r="BA2214" s="130"/>
      <c r="BB2214" s="172"/>
      <c r="BC2214" s="265"/>
      <c r="BD2214" s="276"/>
      <c r="BE2214" s="276"/>
      <c r="BF2214" s="170"/>
      <c r="BG2214" s="223">
        <f t="shared" si="868"/>
        <v>0</v>
      </c>
      <c r="BH2214" s="153">
        <f t="shared" si="869"/>
        <v>0</v>
      </c>
      <c r="BI2214" s="225">
        <f t="shared" si="871"/>
        <v>0</v>
      </c>
      <c r="BJ2214" s="225">
        <f t="shared" si="872"/>
        <v>0</v>
      </c>
      <c r="BK2214" s="226">
        <f t="shared" si="873"/>
        <v>0</v>
      </c>
      <c r="BL2214" s="226">
        <f t="shared" si="874"/>
        <v>0</v>
      </c>
      <c r="BM2214" s="226">
        <f t="shared" si="875"/>
        <v>0</v>
      </c>
      <c r="BN2214" s="237">
        <f t="shared" si="876"/>
        <v>0</v>
      </c>
      <c r="BO2214" s="237">
        <f t="shared" si="877"/>
        <v>0</v>
      </c>
      <c r="BP2214" s="237">
        <f t="shared" si="878"/>
        <v>0</v>
      </c>
      <c r="BQ2214" s="238">
        <f t="shared" si="879"/>
        <v>0</v>
      </c>
    </row>
    <row r="2215" spans="1:69">
      <c r="A2215" s="170">
        <v>2269</v>
      </c>
      <c r="B2215" s="170"/>
      <c r="C2215" s="153"/>
      <c r="D2215" s="130" t="str">
        <f t="shared" si="881"/>
        <v/>
      </c>
      <c r="E2215" s="172"/>
      <c r="F2215" s="172"/>
      <c r="G2215" s="272"/>
      <c r="H2215" s="272"/>
      <c r="I2215" s="272"/>
      <c r="J2215" s="105"/>
      <c r="K2215" s="197" t="e">
        <f>VLOOKUP(J2215,'[3]Item List (3)'!A$1:B$110000,2,FALSE)</f>
        <v>#N/A</v>
      </c>
      <c r="L2215" s="170"/>
      <c r="M2215" s="198" t="str">
        <f t="shared" si="867"/>
        <v>IR</v>
      </c>
      <c r="N2215" s="153"/>
      <c r="O2215" s="274" t="str">
        <f t="shared" si="880"/>
        <v/>
      </c>
      <c r="P2215" s="265"/>
      <c r="Q2215" s="265"/>
      <c r="R2215" s="276"/>
      <c r="S2215" s="276"/>
      <c r="T2215" s="170"/>
      <c r="U2215" s="170">
        <f t="shared" si="870"/>
        <v>0</v>
      </c>
      <c r="V2215" s="153"/>
      <c r="W2215" s="130"/>
      <c r="X2215" s="172"/>
      <c r="Y2215" s="172"/>
      <c r="Z2215" s="272"/>
      <c r="AA2215" s="272"/>
      <c r="AB2215" s="272"/>
      <c r="AC2215" s="105"/>
      <c r="AD2215" s="278"/>
      <c r="AE2215" s="170"/>
      <c r="AF2215" s="170"/>
      <c r="AG2215" s="153"/>
      <c r="AH2215" s="130"/>
      <c r="AI2215" s="172"/>
      <c r="AJ2215" s="265"/>
      <c r="AK2215" s="276"/>
      <c r="AL2215" s="276"/>
      <c r="AM2215" s="170"/>
      <c r="AN2215" s="170"/>
      <c r="AO2215" s="153"/>
      <c r="AP2215" s="140"/>
      <c r="AQ2215" s="265"/>
      <c r="AR2215" s="265"/>
      <c r="AS2215" s="276"/>
      <c r="AT2215" s="276"/>
      <c r="AU2215" s="276"/>
      <c r="AV2215" s="198"/>
      <c r="AW2215" s="278"/>
      <c r="AX2215" s="279"/>
      <c r="AY2215" s="279"/>
      <c r="AZ2215" s="153"/>
      <c r="BA2215" s="130"/>
      <c r="BB2215" s="172"/>
      <c r="BC2215" s="265"/>
      <c r="BD2215" s="276"/>
      <c r="BE2215" s="276"/>
      <c r="BF2215" s="170"/>
      <c r="BG2215" s="223">
        <f t="shared" si="868"/>
        <v>0</v>
      </c>
      <c r="BH2215" s="153">
        <f t="shared" si="869"/>
        <v>0</v>
      </c>
      <c r="BI2215" s="225">
        <f t="shared" si="871"/>
        <v>0</v>
      </c>
      <c r="BJ2215" s="225">
        <f t="shared" si="872"/>
        <v>0</v>
      </c>
      <c r="BK2215" s="226">
        <f t="shared" si="873"/>
        <v>0</v>
      </c>
      <c r="BL2215" s="226">
        <f t="shared" si="874"/>
        <v>0</v>
      </c>
      <c r="BM2215" s="226">
        <f t="shared" si="875"/>
        <v>0</v>
      </c>
      <c r="BN2215" s="237">
        <f t="shared" si="876"/>
        <v>0</v>
      </c>
      <c r="BO2215" s="237">
        <f t="shared" si="877"/>
        <v>0</v>
      </c>
      <c r="BP2215" s="237">
        <f t="shared" si="878"/>
        <v>0</v>
      </c>
      <c r="BQ2215" s="238">
        <f t="shared" si="879"/>
        <v>0</v>
      </c>
    </row>
    <row r="2216" spans="1:69">
      <c r="A2216" s="170">
        <v>2270</v>
      </c>
      <c r="B2216" s="170"/>
      <c r="C2216" s="153"/>
      <c r="D2216" s="130" t="str">
        <f t="shared" si="881"/>
        <v/>
      </c>
      <c r="E2216" s="172"/>
      <c r="F2216" s="172"/>
      <c r="G2216" s="272"/>
      <c r="H2216" s="272"/>
      <c r="I2216" s="272"/>
      <c r="J2216" s="105"/>
      <c r="K2216" s="197" t="e">
        <f>VLOOKUP(J2216,'[3]Item List (3)'!A$1:B$110000,2,FALSE)</f>
        <v>#N/A</v>
      </c>
      <c r="L2216" s="170"/>
      <c r="M2216" s="198" t="str">
        <f t="shared" si="867"/>
        <v>IR</v>
      </c>
      <c r="N2216" s="153"/>
      <c r="O2216" s="274" t="str">
        <f t="shared" si="880"/>
        <v/>
      </c>
      <c r="P2216" s="265"/>
      <c r="Q2216" s="265"/>
      <c r="R2216" s="276"/>
      <c r="S2216" s="276"/>
      <c r="T2216" s="170"/>
      <c r="U2216" s="170">
        <f t="shared" si="870"/>
        <v>0</v>
      </c>
      <c r="V2216" s="153"/>
      <c r="W2216" s="130"/>
      <c r="X2216" s="172"/>
      <c r="Y2216" s="172"/>
      <c r="Z2216" s="272"/>
      <c r="AA2216" s="272"/>
      <c r="AB2216" s="272"/>
      <c r="AC2216" s="105"/>
      <c r="AD2216" s="278"/>
      <c r="AE2216" s="170"/>
      <c r="AF2216" s="170"/>
      <c r="AG2216" s="153"/>
      <c r="AH2216" s="130"/>
      <c r="AI2216" s="172"/>
      <c r="AJ2216" s="265"/>
      <c r="AK2216" s="276"/>
      <c r="AL2216" s="276"/>
      <c r="AM2216" s="170"/>
      <c r="AN2216" s="170"/>
      <c r="AO2216" s="153"/>
      <c r="AP2216" s="140"/>
      <c r="AQ2216" s="265"/>
      <c r="AR2216" s="265"/>
      <c r="AS2216" s="276"/>
      <c r="AT2216" s="276"/>
      <c r="AU2216" s="276"/>
      <c r="AV2216" s="198"/>
      <c r="AW2216" s="278"/>
      <c r="AX2216" s="279"/>
      <c r="AY2216" s="279"/>
      <c r="AZ2216" s="153"/>
      <c r="BA2216" s="130"/>
      <c r="BB2216" s="172"/>
      <c r="BC2216" s="265"/>
      <c r="BD2216" s="276"/>
      <c r="BE2216" s="276"/>
      <c r="BF2216" s="170"/>
      <c r="BG2216" s="223">
        <f t="shared" si="868"/>
        <v>0</v>
      </c>
      <c r="BH2216" s="153">
        <f t="shared" si="869"/>
        <v>0</v>
      </c>
      <c r="BI2216" s="225">
        <f t="shared" si="871"/>
        <v>0</v>
      </c>
      <c r="BJ2216" s="225">
        <f t="shared" si="872"/>
        <v>0</v>
      </c>
      <c r="BK2216" s="226">
        <f t="shared" si="873"/>
        <v>0</v>
      </c>
      <c r="BL2216" s="226">
        <f t="shared" si="874"/>
        <v>0</v>
      </c>
      <c r="BM2216" s="226">
        <f t="shared" si="875"/>
        <v>0</v>
      </c>
      <c r="BN2216" s="237">
        <f t="shared" si="876"/>
        <v>0</v>
      </c>
      <c r="BO2216" s="237">
        <f t="shared" si="877"/>
        <v>0</v>
      </c>
      <c r="BP2216" s="237">
        <f t="shared" si="878"/>
        <v>0</v>
      </c>
      <c r="BQ2216" s="238">
        <f t="shared" si="879"/>
        <v>0</v>
      </c>
    </row>
    <row r="2217" spans="1:69">
      <c r="A2217" s="170">
        <v>2271</v>
      </c>
      <c r="B2217" s="170"/>
      <c r="C2217" s="153"/>
      <c r="D2217" s="130" t="str">
        <f t="shared" si="881"/>
        <v/>
      </c>
      <c r="E2217" s="172"/>
      <c r="F2217" s="172"/>
      <c r="G2217" s="272"/>
      <c r="H2217" s="272"/>
      <c r="I2217" s="272"/>
      <c r="J2217" s="105"/>
      <c r="K2217" s="197" t="e">
        <f>VLOOKUP(J2217,'[3]Item List (3)'!A$1:B$110000,2,FALSE)</f>
        <v>#N/A</v>
      </c>
      <c r="L2217" s="170"/>
      <c r="M2217" s="170" t="str">
        <f t="shared" si="867"/>
        <v>IR</v>
      </c>
      <c r="N2217" s="153"/>
      <c r="O2217" s="274" t="str">
        <f t="shared" si="880"/>
        <v/>
      </c>
      <c r="P2217" s="265"/>
      <c r="Q2217" s="265"/>
      <c r="R2217" s="276"/>
      <c r="S2217" s="276"/>
      <c r="T2217" s="170"/>
      <c r="U2217" s="170"/>
      <c r="V2217" s="153"/>
      <c r="W2217" s="130"/>
      <c r="X2217" s="172"/>
      <c r="Y2217" s="172"/>
      <c r="Z2217" s="272"/>
      <c r="AA2217" s="272"/>
      <c r="AB2217" s="272"/>
      <c r="AC2217" s="105"/>
      <c r="AD2217" s="278"/>
      <c r="AE2217" s="170"/>
      <c r="AF2217" s="170"/>
      <c r="AG2217" s="153"/>
      <c r="AH2217" s="130"/>
      <c r="AI2217" s="172"/>
      <c r="AJ2217" s="265"/>
      <c r="AK2217" s="276"/>
      <c r="AL2217" s="276"/>
      <c r="AM2217" s="170"/>
      <c r="AN2217" s="170"/>
      <c r="AO2217" s="153"/>
      <c r="AP2217" s="140"/>
      <c r="AQ2217" s="265"/>
      <c r="AR2217" s="265"/>
      <c r="AS2217" s="276"/>
      <c r="AT2217" s="276"/>
      <c r="AU2217" s="276"/>
      <c r="AV2217" s="198"/>
      <c r="AW2217" s="278"/>
      <c r="AX2217" s="279"/>
      <c r="AY2217" s="279"/>
      <c r="AZ2217" s="153"/>
      <c r="BA2217" s="130"/>
      <c r="BB2217" s="172"/>
      <c r="BC2217" s="265"/>
      <c r="BD2217" s="276"/>
      <c r="BE2217" s="276"/>
      <c r="BF2217" s="170"/>
      <c r="BG2217" s="223">
        <f t="shared" si="868"/>
        <v>0</v>
      </c>
      <c r="BH2217" s="153">
        <f t="shared" si="869"/>
        <v>0</v>
      </c>
      <c r="BI2217" s="225">
        <f t="shared" si="871"/>
        <v>0</v>
      </c>
      <c r="BJ2217" s="225">
        <f t="shared" si="872"/>
        <v>0</v>
      </c>
      <c r="BK2217" s="226">
        <f t="shared" si="873"/>
        <v>0</v>
      </c>
      <c r="BL2217" s="226">
        <f t="shared" si="874"/>
        <v>0</v>
      </c>
      <c r="BM2217" s="226">
        <f t="shared" si="875"/>
        <v>0</v>
      </c>
      <c r="BN2217" s="237">
        <f t="shared" si="876"/>
        <v>0</v>
      </c>
      <c r="BO2217" s="237">
        <f t="shared" si="877"/>
        <v>0</v>
      </c>
      <c r="BP2217" s="237">
        <f t="shared" si="878"/>
        <v>0</v>
      </c>
      <c r="BQ2217" s="238">
        <f t="shared" si="879"/>
        <v>0</v>
      </c>
    </row>
    <row r="2218" spans="1:69">
      <c r="A2218" s="170">
        <v>2272</v>
      </c>
      <c r="B2218" s="170"/>
      <c r="C2218" s="153"/>
      <c r="D2218" s="130" t="str">
        <f t="shared" si="881"/>
        <v/>
      </c>
      <c r="E2218" s="172"/>
      <c r="F2218" s="172"/>
      <c r="G2218" s="272"/>
      <c r="H2218" s="272"/>
      <c r="I2218" s="272"/>
      <c r="J2218" s="105"/>
      <c r="K2218" s="197" t="e">
        <f>VLOOKUP(J2218,'[3]Item List (3)'!A$1:B$110000,2,FALSE)</f>
        <v>#N/A</v>
      </c>
      <c r="L2218" s="170"/>
      <c r="M2218" s="170" t="str">
        <f t="shared" si="867"/>
        <v>IR</v>
      </c>
      <c r="N2218" s="153"/>
      <c r="O2218" s="274" t="str">
        <f t="shared" si="880"/>
        <v/>
      </c>
      <c r="P2218" s="265"/>
      <c r="Q2218" s="265"/>
      <c r="R2218" s="276"/>
      <c r="S2218" s="276"/>
      <c r="T2218" s="170"/>
      <c r="U2218" s="170"/>
      <c r="V2218" s="153"/>
      <c r="W2218" s="130"/>
      <c r="X2218" s="172"/>
      <c r="Y2218" s="172"/>
      <c r="Z2218" s="272"/>
      <c r="AA2218" s="272"/>
      <c r="AB2218" s="272"/>
      <c r="AC2218" s="105"/>
      <c r="AD2218" s="278"/>
      <c r="AE2218" s="170"/>
      <c r="AF2218" s="170"/>
      <c r="AG2218" s="153"/>
      <c r="AH2218" s="130"/>
      <c r="AI2218" s="172"/>
      <c r="AJ2218" s="265"/>
      <c r="AK2218" s="276"/>
      <c r="AL2218" s="276"/>
      <c r="AM2218" s="170"/>
      <c r="AN2218" s="170"/>
      <c r="AO2218" s="153"/>
      <c r="AP2218" s="140"/>
      <c r="AQ2218" s="265"/>
      <c r="AR2218" s="265"/>
      <c r="AS2218" s="276"/>
      <c r="AT2218" s="276"/>
      <c r="AU2218" s="276"/>
      <c r="AV2218" s="198"/>
      <c r="AW2218" s="278"/>
      <c r="AX2218" s="279"/>
      <c r="AY2218" s="279"/>
      <c r="AZ2218" s="153"/>
      <c r="BA2218" s="130"/>
      <c r="BB2218" s="172"/>
      <c r="BC2218" s="265"/>
      <c r="BD2218" s="276"/>
      <c r="BE2218" s="276"/>
      <c r="BF2218" s="170"/>
      <c r="BG2218" s="223">
        <f t="shared" si="868"/>
        <v>0</v>
      </c>
      <c r="BH2218" s="153">
        <f t="shared" si="869"/>
        <v>0</v>
      </c>
      <c r="BI2218" s="225">
        <f t="shared" si="871"/>
        <v>0</v>
      </c>
      <c r="BJ2218" s="225">
        <f t="shared" si="872"/>
        <v>0</v>
      </c>
      <c r="BK2218" s="226">
        <f t="shared" si="873"/>
        <v>0</v>
      </c>
      <c r="BL2218" s="226">
        <f t="shared" si="874"/>
        <v>0</v>
      </c>
      <c r="BM2218" s="226">
        <f t="shared" si="875"/>
        <v>0</v>
      </c>
      <c r="BN2218" s="237">
        <f t="shared" si="876"/>
        <v>0</v>
      </c>
      <c r="BO2218" s="237">
        <f t="shared" si="877"/>
        <v>0</v>
      </c>
      <c r="BP2218" s="237">
        <f t="shared" si="878"/>
        <v>0</v>
      </c>
      <c r="BQ2218" s="238">
        <f t="shared" si="879"/>
        <v>0</v>
      </c>
    </row>
    <row r="2219" spans="1:69">
      <c r="A2219" s="170">
        <v>2273</v>
      </c>
      <c r="B2219" s="170"/>
      <c r="C2219" s="153"/>
      <c r="D2219" s="130" t="str">
        <f t="shared" si="881"/>
        <v/>
      </c>
      <c r="E2219" s="172"/>
      <c r="F2219" s="172"/>
      <c r="G2219" s="272"/>
      <c r="H2219" s="272"/>
      <c r="I2219" s="272"/>
      <c r="J2219" s="105"/>
      <c r="K2219" s="197" t="e">
        <f>VLOOKUP(J2219,'[3]Item List (3)'!A$1:B$110000,2,FALSE)</f>
        <v>#N/A</v>
      </c>
      <c r="L2219" s="170"/>
      <c r="M2219" s="170" t="str">
        <f t="shared" si="867"/>
        <v>IR</v>
      </c>
      <c r="N2219" s="153"/>
      <c r="O2219" s="274" t="str">
        <f t="shared" si="880"/>
        <v/>
      </c>
      <c r="P2219" s="172"/>
      <c r="Q2219" s="265"/>
      <c r="R2219" s="276"/>
      <c r="S2219" s="276"/>
      <c r="T2219" s="170"/>
      <c r="U2219" s="170"/>
      <c r="V2219" s="153"/>
      <c r="W2219" s="130"/>
      <c r="X2219" s="172"/>
      <c r="Y2219" s="172"/>
      <c r="Z2219" s="272"/>
      <c r="AA2219" s="272"/>
      <c r="AB2219" s="272"/>
      <c r="AC2219" s="105"/>
      <c r="AD2219" s="278"/>
      <c r="AE2219" s="170"/>
      <c r="AF2219" s="170"/>
      <c r="AG2219" s="153"/>
      <c r="AH2219" s="130"/>
      <c r="AI2219" s="172"/>
      <c r="AJ2219" s="265"/>
      <c r="AK2219" s="276"/>
      <c r="AL2219" s="276"/>
      <c r="AM2219" s="170"/>
      <c r="AN2219" s="170"/>
      <c r="AO2219" s="153"/>
      <c r="AP2219" s="140"/>
      <c r="AQ2219" s="265"/>
      <c r="AR2219" s="265"/>
      <c r="AS2219" s="276"/>
      <c r="AT2219" s="276"/>
      <c r="AU2219" s="276"/>
      <c r="AV2219" s="198"/>
      <c r="AW2219" s="278"/>
      <c r="AX2219" s="279"/>
      <c r="AY2219" s="279"/>
      <c r="AZ2219" s="153"/>
      <c r="BA2219" s="130"/>
      <c r="BB2219" s="172"/>
      <c r="BC2219" s="265"/>
      <c r="BD2219" s="276"/>
      <c r="BE2219" s="276"/>
      <c r="BF2219" s="170"/>
      <c r="BG2219" s="223">
        <f t="shared" si="868"/>
        <v>0</v>
      </c>
      <c r="BH2219" s="153">
        <f t="shared" si="869"/>
        <v>0</v>
      </c>
      <c r="BI2219" s="225">
        <f t="shared" si="871"/>
        <v>0</v>
      </c>
      <c r="BJ2219" s="225">
        <f t="shared" si="872"/>
        <v>0</v>
      </c>
      <c r="BK2219" s="226">
        <f t="shared" si="873"/>
        <v>0</v>
      </c>
      <c r="BL2219" s="226">
        <f t="shared" si="874"/>
        <v>0</v>
      </c>
      <c r="BM2219" s="226">
        <f t="shared" si="875"/>
        <v>0</v>
      </c>
      <c r="BN2219" s="237">
        <f t="shared" si="876"/>
        <v>0</v>
      </c>
      <c r="BO2219" s="237">
        <f t="shared" si="877"/>
        <v>0</v>
      </c>
      <c r="BP2219" s="237">
        <f t="shared" si="878"/>
        <v>0</v>
      </c>
      <c r="BQ2219" s="238">
        <f t="shared" si="879"/>
        <v>0</v>
      </c>
    </row>
    <row r="2220" spans="1:69">
      <c r="A2220" s="170">
        <v>2274</v>
      </c>
      <c r="B2220" s="170"/>
      <c r="C2220" s="153"/>
      <c r="D2220" s="130" t="str">
        <f t="shared" si="881"/>
        <v/>
      </c>
      <c r="E2220" s="172"/>
      <c r="F2220" s="172"/>
      <c r="G2220" s="272"/>
      <c r="H2220" s="272"/>
      <c r="I2220" s="272"/>
      <c r="J2220" s="105"/>
      <c r="K2220" s="197" t="e">
        <f>VLOOKUP(J2220,'[3]Item List (3)'!A$1:B$110000,2,FALSE)</f>
        <v>#N/A</v>
      </c>
      <c r="L2220" s="170"/>
      <c r="M2220" s="170" t="str">
        <f t="shared" si="867"/>
        <v>IR</v>
      </c>
      <c r="N2220" s="153"/>
      <c r="O2220" s="274" t="str">
        <f t="shared" si="880"/>
        <v/>
      </c>
      <c r="P2220" s="172"/>
      <c r="Q2220" s="265"/>
      <c r="R2220" s="276"/>
      <c r="S2220" s="276"/>
      <c r="T2220" s="170"/>
      <c r="U2220" s="170"/>
      <c r="V2220" s="153"/>
      <c r="W2220" s="130"/>
      <c r="X2220" s="172"/>
      <c r="Y2220" s="172"/>
      <c r="Z2220" s="272"/>
      <c r="AA2220" s="272"/>
      <c r="AB2220" s="272"/>
      <c r="AC2220" s="105"/>
      <c r="AD2220" s="278"/>
      <c r="AE2220" s="170"/>
      <c r="AF2220" s="170"/>
      <c r="AG2220" s="153"/>
      <c r="AH2220" s="130"/>
      <c r="AI2220" s="172"/>
      <c r="AJ2220" s="265"/>
      <c r="AK2220" s="276"/>
      <c r="AL2220" s="276"/>
      <c r="AM2220" s="170"/>
      <c r="AN2220" s="170"/>
      <c r="AO2220" s="153"/>
      <c r="AP2220" s="140"/>
      <c r="AQ2220" s="265"/>
      <c r="AR2220" s="265"/>
      <c r="AS2220" s="276"/>
      <c r="AT2220" s="276"/>
      <c r="AU2220" s="276"/>
      <c r="AV2220" s="198"/>
      <c r="AW2220" s="278"/>
      <c r="AX2220" s="279"/>
      <c r="AY2220" s="279"/>
      <c r="AZ2220" s="153"/>
      <c r="BA2220" s="130"/>
      <c r="BB2220" s="172"/>
      <c r="BC2220" s="265"/>
      <c r="BD2220" s="276"/>
      <c r="BE2220" s="276"/>
      <c r="BF2220" s="170"/>
      <c r="BG2220" s="223">
        <f t="shared" si="868"/>
        <v>0</v>
      </c>
      <c r="BH2220" s="153">
        <f t="shared" si="869"/>
        <v>0</v>
      </c>
      <c r="BI2220" s="225">
        <f t="shared" si="871"/>
        <v>0</v>
      </c>
      <c r="BJ2220" s="225">
        <f t="shared" si="872"/>
        <v>0</v>
      </c>
      <c r="BK2220" s="226">
        <f t="shared" si="873"/>
        <v>0</v>
      </c>
      <c r="BL2220" s="226">
        <f t="shared" si="874"/>
        <v>0</v>
      </c>
      <c r="BM2220" s="226">
        <f t="shared" si="875"/>
        <v>0</v>
      </c>
      <c r="BN2220" s="237">
        <f t="shared" si="876"/>
        <v>0</v>
      </c>
      <c r="BO2220" s="237">
        <f t="shared" si="877"/>
        <v>0</v>
      </c>
      <c r="BP2220" s="237">
        <f t="shared" si="878"/>
        <v>0</v>
      </c>
      <c r="BQ2220" s="238">
        <f t="shared" si="879"/>
        <v>0</v>
      </c>
    </row>
    <row r="2221" spans="1:69">
      <c r="A2221" s="170">
        <v>2275</v>
      </c>
      <c r="B2221" s="170"/>
      <c r="C2221" s="153"/>
      <c r="D2221" s="130" t="str">
        <f t="shared" si="881"/>
        <v/>
      </c>
      <c r="E2221" s="172"/>
      <c r="F2221" s="172"/>
      <c r="G2221" s="272"/>
      <c r="H2221" s="272"/>
      <c r="I2221" s="272"/>
      <c r="J2221" s="105"/>
      <c r="K2221" s="197" t="e">
        <f>VLOOKUP(J2221,'[3]Item List (3)'!A$1:B$110000,2,FALSE)</f>
        <v>#N/A</v>
      </c>
      <c r="L2221" s="170"/>
      <c r="M2221" s="170" t="str">
        <f t="shared" ref="M2221:M2233" si="882">IF((LEFT(J2221))="2",$L$2,$J$2)</f>
        <v>IR</v>
      </c>
      <c r="N2221" s="153"/>
      <c r="O2221" s="130"/>
      <c r="P2221" s="172"/>
      <c r="Q2221" s="265"/>
      <c r="R2221" s="276"/>
      <c r="S2221" s="276"/>
      <c r="T2221" s="170"/>
      <c r="U2221" s="170"/>
      <c r="V2221" s="153"/>
      <c r="W2221" s="130"/>
      <c r="X2221" s="172"/>
      <c r="Y2221" s="172"/>
      <c r="Z2221" s="272"/>
      <c r="AA2221" s="272"/>
      <c r="AB2221" s="272"/>
      <c r="AC2221" s="105"/>
      <c r="AD2221" s="278"/>
      <c r="AE2221" s="170"/>
      <c r="AF2221" s="170"/>
      <c r="AG2221" s="153"/>
      <c r="AH2221" s="130"/>
      <c r="AI2221" s="172"/>
      <c r="AJ2221" s="265"/>
      <c r="AK2221" s="276"/>
      <c r="AL2221" s="276"/>
      <c r="AM2221" s="170"/>
      <c r="AN2221" s="170"/>
      <c r="AO2221" s="153"/>
      <c r="AP2221" s="140"/>
      <c r="AQ2221" s="265"/>
      <c r="AR2221" s="265"/>
      <c r="AS2221" s="276"/>
      <c r="AT2221" s="276"/>
      <c r="AU2221" s="276"/>
      <c r="AV2221" s="198"/>
      <c r="AW2221" s="278"/>
      <c r="AX2221" s="279"/>
      <c r="AY2221" s="279"/>
      <c r="AZ2221" s="153"/>
      <c r="BA2221" s="130"/>
      <c r="BB2221" s="172"/>
      <c r="BC2221" s="265"/>
      <c r="BD2221" s="276"/>
      <c r="BE2221" s="276"/>
      <c r="BF2221" s="170"/>
      <c r="BG2221" s="223">
        <f t="shared" si="868"/>
        <v>0</v>
      </c>
      <c r="BH2221" s="153">
        <f t="shared" si="869"/>
        <v>0</v>
      </c>
      <c r="BI2221" s="225">
        <f t="shared" si="871"/>
        <v>0</v>
      </c>
      <c r="BJ2221" s="225">
        <f t="shared" si="872"/>
        <v>0</v>
      </c>
      <c r="BK2221" s="226">
        <f t="shared" si="873"/>
        <v>0</v>
      </c>
      <c r="BL2221" s="226">
        <f t="shared" si="874"/>
        <v>0</v>
      </c>
      <c r="BM2221" s="226">
        <f t="shared" si="875"/>
        <v>0</v>
      </c>
      <c r="BN2221" s="237">
        <f t="shared" si="876"/>
        <v>0</v>
      </c>
      <c r="BO2221" s="237">
        <f t="shared" si="877"/>
        <v>0</v>
      </c>
      <c r="BP2221" s="237">
        <f t="shared" si="878"/>
        <v>0</v>
      </c>
      <c r="BQ2221" s="238">
        <f t="shared" si="879"/>
        <v>0</v>
      </c>
    </row>
    <row r="2222" spans="1:69">
      <c r="A2222" s="170">
        <v>2276</v>
      </c>
      <c r="B2222" s="170"/>
      <c r="C2222" s="153"/>
      <c r="D2222" s="130" t="str">
        <f t="shared" si="881"/>
        <v/>
      </c>
      <c r="E2222" s="172"/>
      <c r="F2222" s="172"/>
      <c r="G2222" s="272"/>
      <c r="H2222" s="272"/>
      <c r="I2222" s="272"/>
      <c r="J2222" s="105"/>
      <c r="K2222" s="197" t="e">
        <f>VLOOKUP(J2222,'[3]Item List (3)'!A$1:B$110000,2,FALSE)</f>
        <v>#N/A</v>
      </c>
      <c r="L2222" s="170"/>
      <c r="M2222" s="170" t="str">
        <f t="shared" si="882"/>
        <v>IR</v>
      </c>
      <c r="N2222" s="153"/>
      <c r="O2222" s="130"/>
      <c r="P2222" s="172"/>
      <c r="Q2222" s="265"/>
      <c r="R2222" s="276"/>
      <c r="S2222" s="276"/>
      <c r="T2222" s="170"/>
      <c r="U2222" s="170"/>
      <c r="V2222" s="153"/>
      <c r="W2222" s="130"/>
      <c r="X2222" s="172"/>
      <c r="Y2222" s="172"/>
      <c r="Z2222" s="272"/>
      <c r="AA2222" s="272"/>
      <c r="AB2222" s="272"/>
      <c r="AC2222" s="105"/>
      <c r="AD2222" s="278"/>
      <c r="AE2222" s="170"/>
      <c r="AF2222" s="170"/>
      <c r="AG2222" s="153"/>
      <c r="AH2222" s="130"/>
      <c r="AI2222" s="172"/>
      <c r="AJ2222" s="265"/>
      <c r="AK2222" s="276"/>
      <c r="AL2222" s="276"/>
      <c r="AM2222" s="170"/>
      <c r="AN2222" s="170"/>
      <c r="AO2222" s="153"/>
      <c r="AP2222" s="140"/>
      <c r="AQ2222" s="265"/>
      <c r="AR2222" s="265"/>
      <c r="AS2222" s="276"/>
      <c r="AT2222" s="276"/>
      <c r="AU2222" s="276"/>
      <c r="AV2222" s="198"/>
      <c r="AW2222" s="278"/>
      <c r="AX2222" s="279"/>
      <c r="AY2222" s="279"/>
      <c r="AZ2222" s="153"/>
      <c r="BA2222" s="130"/>
      <c r="BB2222" s="172"/>
      <c r="BC2222" s="265"/>
      <c r="BD2222" s="276"/>
      <c r="BE2222" s="276"/>
      <c r="BF2222" s="170"/>
      <c r="BG2222" s="223">
        <f t="shared" si="868"/>
        <v>0</v>
      </c>
      <c r="BH2222" s="153">
        <f t="shared" si="869"/>
        <v>0</v>
      </c>
      <c r="BI2222" s="225">
        <f t="shared" si="871"/>
        <v>0</v>
      </c>
      <c r="BJ2222" s="225">
        <f t="shared" si="872"/>
        <v>0</v>
      </c>
      <c r="BK2222" s="226">
        <f t="shared" si="873"/>
        <v>0</v>
      </c>
      <c r="BL2222" s="226">
        <f t="shared" si="874"/>
        <v>0</v>
      </c>
      <c r="BM2222" s="226">
        <f t="shared" si="875"/>
        <v>0</v>
      </c>
      <c r="BN2222" s="237">
        <f t="shared" si="876"/>
        <v>0</v>
      </c>
      <c r="BO2222" s="237">
        <f t="shared" si="877"/>
        <v>0</v>
      </c>
      <c r="BP2222" s="237">
        <f t="shared" si="878"/>
        <v>0</v>
      </c>
      <c r="BQ2222" s="238">
        <f t="shared" si="879"/>
        <v>0</v>
      </c>
    </row>
    <row r="2223" spans="1:69">
      <c r="A2223" s="170">
        <v>2277</v>
      </c>
      <c r="B2223" s="170"/>
      <c r="C2223" s="153"/>
      <c r="D2223" s="130" t="str">
        <f t="shared" si="881"/>
        <v/>
      </c>
      <c r="E2223" s="172"/>
      <c r="F2223" s="172"/>
      <c r="G2223" s="272"/>
      <c r="H2223" s="272"/>
      <c r="I2223" s="272"/>
      <c r="J2223" s="105"/>
      <c r="K2223" s="197" t="e">
        <f>VLOOKUP(J2223,'[3]Item List (3)'!A$1:B$110000,2,FALSE)</f>
        <v>#N/A</v>
      </c>
      <c r="L2223" s="170"/>
      <c r="M2223" s="170" t="str">
        <f t="shared" si="882"/>
        <v>IR</v>
      </c>
      <c r="N2223" s="153"/>
      <c r="O2223" s="130"/>
      <c r="P2223" s="172"/>
      <c r="Q2223" s="265"/>
      <c r="R2223" s="276"/>
      <c r="S2223" s="276"/>
      <c r="T2223" s="170"/>
      <c r="U2223" s="170"/>
      <c r="V2223" s="153"/>
      <c r="W2223" s="130"/>
      <c r="X2223" s="172"/>
      <c r="Y2223" s="172"/>
      <c r="Z2223" s="272"/>
      <c r="AA2223" s="272"/>
      <c r="AB2223" s="272"/>
      <c r="AC2223" s="105"/>
      <c r="AD2223" s="278"/>
      <c r="AE2223" s="170"/>
      <c r="AF2223" s="170"/>
      <c r="AG2223" s="153"/>
      <c r="AH2223" s="130"/>
      <c r="AI2223" s="172"/>
      <c r="AJ2223" s="265"/>
      <c r="AK2223" s="276"/>
      <c r="AL2223" s="276"/>
      <c r="AM2223" s="170"/>
      <c r="AN2223" s="170"/>
      <c r="AO2223" s="153"/>
      <c r="AP2223" s="140"/>
      <c r="AQ2223" s="265"/>
      <c r="AR2223" s="265"/>
      <c r="AS2223" s="276"/>
      <c r="AT2223" s="276"/>
      <c r="AU2223" s="276"/>
      <c r="AV2223" s="198"/>
      <c r="AW2223" s="278"/>
      <c r="AX2223" s="279"/>
      <c r="AY2223" s="279"/>
      <c r="AZ2223" s="153"/>
      <c r="BA2223" s="130"/>
      <c r="BB2223" s="172"/>
      <c r="BC2223" s="265"/>
      <c r="BD2223" s="276"/>
      <c r="BE2223" s="276"/>
      <c r="BF2223" s="170"/>
      <c r="BG2223" s="223">
        <f t="shared" si="868"/>
        <v>0</v>
      </c>
      <c r="BH2223" s="153">
        <f t="shared" si="869"/>
        <v>0</v>
      </c>
      <c r="BI2223" s="225">
        <f t="shared" si="871"/>
        <v>0</v>
      </c>
      <c r="BJ2223" s="225">
        <f t="shared" si="872"/>
        <v>0</v>
      </c>
      <c r="BK2223" s="226">
        <f t="shared" si="873"/>
        <v>0</v>
      </c>
      <c r="BL2223" s="226">
        <f t="shared" si="874"/>
        <v>0</v>
      </c>
      <c r="BM2223" s="226">
        <f t="shared" si="875"/>
        <v>0</v>
      </c>
      <c r="BN2223" s="237">
        <f t="shared" si="876"/>
        <v>0</v>
      </c>
      <c r="BO2223" s="237">
        <f t="shared" si="877"/>
        <v>0</v>
      </c>
      <c r="BP2223" s="237">
        <f t="shared" si="878"/>
        <v>0</v>
      </c>
      <c r="BQ2223" s="238">
        <f t="shared" si="879"/>
        <v>0</v>
      </c>
    </row>
    <row r="2224" spans="1:69">
      <c r="A2224" s="170">
        <v>2278</v>
      </c>
      <c r="B2224" s="170"/>
      <c r="C2224" s="153"/>
      <c r="D2224" s="130" t="str">
        <f t="shared" si="881"/>
        <v/>
      </c>
      <c r="E2224" s="172"/>
      <c r="F2224" s="172"/>
      <c r="G2224" s="272"/>
      <c r="H2224" s="272"/>
      <c r="I2224" s="272"/>
      <c r="J2224" s="105"/>
      <c r="K2224" s="197" t="e">
        <f>VLOOKUP(J2224,'[3]Item List (3)'!A$1:B$110000,2,FALSE)</f>
        <v>#N/A</v>
      </c>
      <c r="L2224" s="170"/>
      <c r="M2224" s="170" t="str">
        <f t="shared" si="882"/>
        <v>IR</v>
      </c>
      <c r="N2224" s="153"/>
      <c r="O2224" s="130"/>
      <c r="P2224" s="172"/>
      <c r="Q2224" s="265"/>
      <c r="R2224" s="276"/>
      <c r="S2224" s="276"/>
      <c r="T2224" s="170"/>
      <c r="U2224" s="170"/>
      <c r="V2224" s="153"/>
      <c r="W2224" s="130"/>
      <c r="X2224" s="172"/>
      <c r="Y2224" s="172"/>
      <c r="Z2224" s="272"/>
      <c r="AA2224" s="272"/>
      <c r="AB2224" s="272"/>
      <c r="AC2224" s="105"/>
      <c r="AD2224" s="278"/>
      <c r="AE2224" s="170"/>
      <c r="AF2224" s="170"/>
      <c r="AG2224" s="153"/>
      <c r="AH2224" s="130"/>
      <c r="AI2224" s="172"/>
      <c r="AJ2224" s="265"/>
      <c r="AK2224" s="276"/>
      <c r="AL2224" s="276"/>
      <c r="AM2224" s="170"/>
      <c r="AN2224" s="170"/>
      <c r="AO2224" s="153"/>
      <c r="AP2224" s="140"/>
      <c r="AQ2224" s="265"/>
      <c r="AR2224" s="265"/>
      <c r="AS2224" s="276"/>
      <c r="AT2224" s="276"/>
      <c r="AU2224" s="276"/>
      <c r="AV2224" s="198"/>
      <c r="AW2224" s="278"/>
      <c r="AX2224" s="279"/>
      <c r="AY2224" s="279"/>
      <c r="AZ2224" s="153"/>
      <c r="BA2224" s="130"/>
      <c r="BB2224" s="172"/>
      <c r="BC2224" s="265"/>
      <c r="BD2224" s="276"/>
      <c r="BE2224" s="276"/>
      <c r="BF2224" s="170"/>
      <c r="BG2224" s="223">
        <f t="shared" ref="BG2224:BG2257" si="883">SUM(V2224:BF2224)</f>
        <v>0</v>
      </c>
      <c r="BH2224" s="153">
        <f t="shared" si="869"/>
        <v>0</v>
      </c>
      <c r="BI2224" s="225">
        <f t="shared" si="871"/>
        <v>0</v>
      </c>
      <c r="BJ2224" s="225">
        <f t="shared" si="872"/>
        <v>0</v>
      </c>
      <c r="BK2224" s="226">
        <f t="shared" si="873"/>
        <v>0</v>
      </c>
      <c r="BL2224" s="226">
        <f t="shared" si="874"/>
        <v>0</v>
      </c>
      <c r="BM2224" s="226">
        <f t="shared" si="875"/>
        <v>0</v>
      </c>
      <c r="BN2224" s="237">
        <f t="shared" si="876"/>
        <v>0</v>
      </c>
      <c r="BO2224" s="237">
        <f t="shared" si="877"/>
        <v>0</v>
      </c>
      <c r="BP2224" s="237">
        <f t="shared" si="878"/>
        <v>0</v>
      </c>
      <c r="BQ2224" s="238">
        <f t="shared" si="879"/>
        <v>0</v>
      </c>
    </row>
    <row r="2225" spans="1:69">
      <c r="A2225" s="170">
        <v>2279</v>
      </c>
      <c r="B2225" s="170"/>
      <c r="C2225" s="153"/>
      <c r="D2225" s="130" t="str">
        <f t="shared" si="881"/>
        <v/>
      </c>
      <c r="E2225" s="172"/>
      <c r="F2225" s="172"/>
      <c r="G2225" s="272"/>
      <c r="H2225" s="272"/>
      <c r="I2225" s="272"/>
      <c r="J2225" s="105"/>
      <c r="K2225" s="197" t="e">
        <f>VLOOKUP(J2225,'[3]Item List (3)'!A$1:B$110000,2,FALSE)</f>
        <v>#N/A</v>
      </c>
      <c r="L2225" s="170"/>
      <c r="M2225" s="170" t="str">
        <f t="shared" si="882"/>
        <v>IR</v>
      </c>
      <c r="N2225" s="153"/>
      <c r="O2225" s="130"/>
      <c r="P2225" s="172"/>
      <c r="Q2225" s="265"/>
      <c r="R2225" s="276"/>
      <c r="S2225" s="276"/>
      <c r="T2225" s="170"/>
      <c r="U2225" s="170"/>
      <c r="V2225" s="153"/>
      <c r="W2225" s="130"/>
      <c r="X2225" s="172"/>
      <c r="Y2225" s="172"/>
      <c r="Z2225" s="272"/>
      <c r="AA2225" s="272"/>
      <c r="AB2225" s="272"/>
      <c r="AC2225" s="105"/>
      <c r="AD2225" s="278"/>
      <c r="AE2225" s="170"/>
      <c r="AF2225" s="170"/>
      <c r="AG2225" s="153"/>
      <c r="AH2225" s="130"/>
      <c r="AI2225" s="172"/>
      <c r="AJ2225" s="265"/>
      <c r="AK2225" s="276"/>
      <c r="AL2225" s="276"/>
      <c r="AM2225" s="170"/>
      <c r="AN2225" s="170"/>
      <c r="AO2225" s="153"/>
      <c r="AP2225" s="140"/>
      <c r="AQ2225" s="265"/>
      <c r="AR2225" s="265"/>
      <c r="AS2225" s="276"/>
      <c r="AT2225" s="276"/>
      <c r="AU2225" s="276"/>
      <c r="AV2225" s="198"/>
      <c r="AW2225" s="278"/>
      <c r="AX2225" s="279"/>
      <c r="AY2225" s="279"/>
      <c r="AZ2225" s="153"/>
      <c r="BA2225" s="130"/>
      <c r="BB2225" s="172"/>
      <c r="BC2225" s="265"/>
      <c r="BD2225" s="276"/>
      <c r="BE2225" s="276"/>
      <c r="BF2225" s="170"/>
      <c r="BG2225" s="223">
        <f t="shared" si="883"/>
        <v>0</v>
      </c>
      <c r="BH2225" s="153">
        <f t="shared" ref="BH2225:BH2256" si="884">BG2225/60</f>
        <v>0</v>
      </c>
      <c r="BI2225" s="225">
        <f t="shared" si="871"/>
        <v>0</v>
      </c>
      <c r="BJ2225" s="225">
        <f t="shared" si="872"/>
        <v>0</v>
      </c>
      <c r="BK2225" s="226">
        <f t="shared" si="873"/>
        <v>0</v>
      </c>
      <c r="BL2225" s="226">
        <f t="shared" si="874"/>
        <v>0</v>
      </c>
      <c r="BM2225" s="226">
        <f t="shared" si="875"/>
        <v>0</v>
      </c>
      <c r="BN2225" s="237">
        <f t="shared" si="876"/>
        <v>0</v>
      </c>
      <c r="BO2225" s="237">
        <f t="shared" si="877"/>
        <v>0</v>
      </c>
      <c r="BP2225" s="237">
        <f t="shared" si="878"/>
        <v>0</v>
      </c>
      <c r="BQ2225" s="238">
        <f t="shared" si="879"/>
        <v>0</v>
      </c>
    </row>
    <row r="2226" spans="1:69">
      <c r="A2226" s="170">
        <v>2280</v>
      </c>
      <c r="B2226" s="170"/>
      <c r="C2226" s="153"/>
      <c r="D2226" s="130" t="str">
        <f t="shared" si="881"/>
        <v/>
      </c>
      <c r="E2226" s="172"/>
      <c r="F2226" s="172"/>
      <c r="G2226" s="272"/>
      <c r="H2226" s="272"/>
      <c r="I2226" s="272"/>
      <c r="J2226" s="105"/>
      <c r="K2226" s="197" t="e">
        <f>VLOOKUP(J2226,'[3]Item List (3)'!A$1:B$110000,2,FALSE)</f>
        <v>#N/A</v>
      </c>
      <c r="L2226" s="170"/>
      <c r="M2226" s="170" t="str">
        <f t="shared" si="882"/>
        <v>IR</v>
      </c>
      <c r="N2226" s="153"/>
      <c r="O2226" s="130"/>
      <c r="P2226" s="172"/>
      <c r="Q2226" s="265"/>
      <c r="R2226" s="276"/>
      <c r="S2226" s="276"/>
      <c r="T2226" s="170"/>
      <c r="U2226" s="170"/>
      <c r="V2226" s="153"/>
      <c r="W2226" s="130"/>
      <c r="X2226" s="172"/>
      <c r="Y2226" s="172"/>
      <c r="Z2226" s="272"/>
      <c r="AA2226" s="272"/>
      <c r="AB2226" s="272"/>
      <c r="AC2226" s="105"/>
      <c r="AD2226" s="278"/>
      <c r="AE2226" s="170"/>
      <c r="AF2226" s="170"/>
      <c r="AG2226" s="153"/>
      <c r="AH2226" s="130"/>
      <c r="AI2226" s="172"/>
      <c r="AJ2226" s="265"/>
      <c r="AK2226" s="276"/>
      <c r="AL2226" s="276"/>
      <c r="AM2226" s="170"/>
      <c r="AN2226" s="170"/>
      <c r="AO2226" s="153"/>
      <c r="AP2226" s="140"/>
      <c r="AQ2226" s="265"/>
      <c r="AR2226" s="265"/>
      <c r="AS2226" s="276"/>
      <c r="AT2226" s="276"/>
      <c r="AU2226" s="276"/>
      <c r="AV2226" s="198"/>
      <c r="AW2226" s="278"/>
      <c r="AX2226" s="279"/>
      <c r="AY2226" s="279"/>
      <c r="AZ2226" s="153"/>
      <c r="BA2226" s="130"/>
      <c r="BB2226" s="172"/>
      <c r="BC2226" s="265"/>
      <c r="BD2226" s="276"/>
      <c r="BE2226" s="276"/>
      <c r="BF2226" s="170"/>
      <c r="BG2226" s="223">
        <f t="shared" si="883"/>
        <v>0</v>
      </c>
      <c r="BH2226" s="153">
        <f t="shared" si="884"/>
        <v>0</v>
      </c>
      <c r="BI2226" s="225">
        <f t="shared" si="871"/>
        <v>0</v>
      </c>
      <c r="BJ2226" s="225">
        <f t="shared" si="872"/>
        <v>0</v>
      </c>
      <c r="BK2226" s="226">
        <f t="shared" si="873"/>
        <v>0</v>
      </c>
      <c r="BL2226" s="226">
        <f t="shared" si="874"/>
        <v>0</v>
      </c>
      <c r="BM2226" s="226">
        <f t="shared" si="875"/>
        <v>0</v>
      </c>
      <c r="BN2226" s="237">
        <f t="shared" si="876"/>
        <v>0</v>
      </c>
      <c r="BO2226" s="237">
        <f t="shared" si="877"/>
        <v>0</v>
      </c>
      <c r="BP2226" s="237">
        <f t="shared" si="878"/>
        <v>0</v>
      </c>
      <c r="BQ2226" s="238">
        <f t="shared" si="879"/>
        <v>0</v>
      </c>
    </row>
    <row r="2227" spans="1:69">
      <c r="A2227" s="170">
        <v>2281</v>
      </c>
      <c r="B2227" s="170"/>
      <c r="C2227" s="153"/>
      <c r="D2227" s="130" t="str">
        <f t="shared" si="881"/>
        <v/>
      </c>
      <c r="E2227" s="172"/>
      <c r="F2227" s="172"/>
      <c r="G2227" s="272"/>
      <c r="H2227" s="272"/>
      <c r="I2227" s="272"/>
      <c r="J2227" s="105"/>
      <c r="K2227" s="197" t="e">
        <f>VLOOKUP(J2227,'[3]Item List (3)'!A$1:B$110000,2,FALSE)</f>
        <v>#N/A</v>
      </c>
      <c r="L2227" s="170"/>
      <c r="M2227" s="170" t="str">
        <f t="shared" si="882"/>
        <v>IR</v>
      </c>
      <c r="N2227" s="153"/>
      <c r="O2227" s="130"/>
      <c r="P2227" s="172"/>
      <c r="Q2227" s="265"/>
      <c r="R2227" s="276"/>
      <c r="S2227" s="276"/>
      <c r="T2227" s="170"/>
      <c r="U2227" s="170"/>
      <c r="V2227" s="153"/>
      <c r="W2227" s="130"/>
      <c r="X2227" s="172"/>
      <c r="Y2227" s="172"/>
      <c r="Z2227" s="272"/>
      <c r="AA2227" s="272"/>
      <c r="AB2227" s="272"/>
      <c r="AC2227" s="105"/>
      <c r="AD2227" s="278"/>
      <c r="AE2227" s="170"/>
      <c r="AF2227" s="170"/>
      <c r="AG2227" s="153"/>
      <c r="AH2227" s="130"/>
      <c r="AI2227" s="172"/>
      <c r="AJ2227" s="265"/>
      <c r="AK2227" s="276"/>
      <c r="AL2227" s="276"/>
      <c r="AM2227" s="170"/>
      <c r="AN2227" s="170"/>
      <c r="AO2227" s="153"/>
      <c r="AP2227" s="140"/>
      <c r="AQ2227" s="265"/>
      <c r="AR2227" s="265"/>
      <c r="AS2227" s="276"/>
      <c r="AT2227" s="276"/>
      <c r="AU2227" s="276"/>
      <c r="AV2227" s="198"/>
      <c r="AW2227" s="278"/>
      <c r="AX2227" s="279"/>
      <c r="AY2227" s="279"/>
      <c r="AZ2227" s="153"/>
      <c r="BA2227" s="130"/>
      <c r="BB2227" s="172"/>
      <c r="BC2227" s="265"/>
      <c r="BD2227" s="276"/>
      <c r="BE2227" s="276"/>
      <c r="BF2227" s="170"/>
      <c r="BG2227" s="223">
        <f t="shared" si="883"/>
        <v>0</v>
      </c>
      <c r="BH2227" s="153">
        <f t="shared" si="884"/>
        <v>0</v>
      </c>
      <c r="BI2227" s="225">
        <f t="shared" si="871"/>
        <v>0</v>
      </c>
      <c r="BJ2227" s="225">
        <f t="shared" si="872"/>
        <v>0</v>
      </c>
      <c r="BK2227" s="226">
        <f t="shared" si="873"/>
        <v>0</v>
      </c>
      <c r="BL2227" s="226">
        <f t="shared" si="874"/>
        <v>0</v>
      </c>
      <c r="BM2227" s="226">
        <f t="shared" si="875"/>
        <v>0</v>
      </c>
      <c r="BN2227" s="237">
        <f t="shared" si="876"/>
        <v>0</v>
      </c>
      <c r="BO2227" s="237">
        <f t="shared" si="877"/>
        <v>0</v>
      </c>
      <c r="BP2227" s="237">
        <f t="shared" si="878"/>
        <v>0</v>
      </c>
      <c r="BQ2227" s="238">
        <f t="shared" si="879"/>
        <v>0</v>
      </c>
    </row>
    <row r="2228" spans="1:69">
      <c r="A2228" s="170">
        <v>2282</v>
      </c>
      <c r="B2228" s="170"/>
      <c r="C2228" s="153"/>
      <c r="D2228" s="130" t="str">
        <f t="shared" si="881"/>
        <v/>
      </c>
      <c r="E2228" s="172"/>
      <c r="F2228" s="172"/>
      <c r="G2228" s="272"/>
      <c r="H2228" s="272"/>
      <c r="I2228" s="272"/>
      <c r="J2228" s="105"/>
      <c r="K2228" s="197" t="e">
        <f>VLOOKUP(J2228,'[3]Item List (3)'!A$1:B$110000,2,FALSE)</f>
        <v>#N/A</v>
      </c>
      <c r="L2228" s="170"/>
      <c r="M2228" s="170" t="str">
        <f t="shared" si="882"/>
        <v>IR</v>
      </c>
      <c r="N2228" s="153"/>
      <c r="O2228" s="130"/>
      <c r="P2228" s="172"/>
      <c r="Q2228" s="265"/>
      <c r="R2228" s="276"/>
      <c r="S2228" s="276"/>
      <c r="T2228" s="170"/>
      <c r="U2228" s="170"/>
      <c r="V2228" s="153"/>
      <c r="W2228" s="130"/>
      <c r="X2228" s="172"/>
      <c r="Y2228" s="172"/>
      <c r="Z2228" s="272"/>
      <c r="AA2228" s="272"/>
      <c r="AB2228" s="272"/>
      <c r="AC2228" s="105"/>
      <c r="AD2228" s="278"/>
      <c r="AE2228" s="170"/>
      <c r="AF2228" s="170"/>
      <c r="AG2228" s="153"/>
      <c r="AH2228" s="130"/>
      <c r="AI2228" s="172"/>
      <c r="AJ2228" s="265"/>
      <c r="AK2228" s="276"/>
      <c r="AL2228" s="276"/>
      <c r="AM2228" s="170"/>
      <c r="AN2228" s="170"/>
      <c r="AO2228" s="153"/>
      <c r="AP2228" s="140"/>
      <c r="AQ2228" s="265"/>
      <c r="AR2228" s="265"/>
      <c r="AS2228" s="276"/>
      <c r="AT2228" s="276"/>
      <c r="AU2228" s="276"/>
      <c r="AV2228" s="198"/>
      <c r="AW2228" s="278"/>
      <c r="AX2228" s="279"/>
      <c r="AY2228" s="279"/>
      <c r="AZ2228" s="153"/>
      <c r="BA2228" s="130"/>
      <c r="BB2228" s="172"/>
      <c r="BC2228" s="265"/>
      <c r="BD2228" s="276"/>
      <c r="BE2228" s="276"/>
      <c r="BF2228" s="170"/>
      <c r="BG2228" s="223">
        <f t="shared" si="883"/>
        <v>0</v>
      </c>
      <c r="BH2228" s="153">
        <f t="shared" si="884"/>
        <v>0</v>
      </c>
      <c r="BI2228" s="225">
        <f t="shared" si="871"/>
        <v>0</v>
      </c>
      <c r="BJ2228" s="225">
        <f t="shared" si="872"/>
        <v>0</v>
      </c>
      <c r="BK2228" s="226">
        <f t="shared" si="873"/>
        <v>0</v>
      </c>
      <c r="BL2228" s="226">
        <f t="shared" si="874"/>
        <v>0</v>
      </c>
      <c r="BM2228" s="226">
        <f t="shared" si="875"/>
        <v>0</v>
      </c>
      <c r="BN2228" s="237">
        <f t="shared" si="876"/>
        <v>0</v>
      </c>
      <c r="BO2228" s="237">
        <f t="shared" si="877"/>
        <v>0</v>
      </c>
      <c r="BP2228" s="237">
        <f t="shared" si="878"/>
        <v>0</v>
      </c>
      <c r="BQ2228" s="238">
        <f t="shared" si="879"/>
        <v>0</v>
      </c>
    </row>
    <row r="2229" spans="1:69">
      <c r="A2229" s="170">
        <v>2283</v>
      </c>
      <c r="B2229" s="170"/>
      <c r="C2229" s="153"/>
      <c r="D2229" s="130" t="str">
        <f t="shared" si="881"/>
        <v/>
      </c>
      <c r="E2229" s="172"/>
      <c r="F2229" s="172"/>
      <c r="G2229" s="272"/>
      <c r="H2229" s="272"/>
      <c r="I2229" s="272"/>
      <c r="J2229" s="105"/>
      <c r="K2229" s="197" t="e">
        <f>VLOOKUP(J2229,'[3]Item List (3)'!A$1:B$110000,2,FALSE)</f>
        <v>#N/A</v>
      </c>
      <c r="L2229" s="170"/>
      <c r="M2229" s="170" t="str">
        <f t="shared" si="882"/>
        <v>IR</v>
      </c>
      <c r="N2229" s="153"/>
      <c r="O2229" s="130"/>
      <c r="P2229" s="172"/>
      <c r="Q2229" s="265"/>
      <c r="R2229" s="276"/>
      <c r="S2229" s="276"/>
      <c r="T2229" s="170"/>
      <c r="U2229" s="170"/>
      <c r="V2229" s="153"/>
      <c r="W2229" s="130"/>
      <c r="X2229" s="172"/>
      <c r="Y2229" s="172"/>
      <c r="Z2229" s="272"/>
      <c r="AA2229" s="272"/>
      <c r="AB2229" s="272"/>
      <c r="AC2229" s="105"/>
      <c r="AD2229" s="278"/>
      <c r="AE2229" s="170"/>
      <c r="AF2229" s="170"/>
      <c r="AG2229" s="153"/>
      <c r="AH2229" s="130"/>
      <c r="AI2229" s="172"/>
      <c r="AJ2229" s="265"/>
      <c r="AK2229" s="276"/>
      <c r="AL2229" s="276"/>
      <c r="AM2229" s="170"/>
      <c r="AN2229" s="170"/>
      <c r="AO2229" s="153"/>
      <c r="AP2229" s="140"/>
      <c r="AQ2229" s="265"/>
      <c r="AR2229" s="265"/>
      <c r="AS2229" s="276"/>
      <c r="AT2229" s="276"/>
      <c r="AU2229" s="276"/>
      <c r="AV2229" s="198"/>
      <c r="AW2229" s="278"/>
      <c r="AX2229" s="279"/>
      <c r="AY2229" s="279"/>
      <c r="AZ2229" s="153"/>
      <c r="BA2229" s="130"/>
      <c r="BB2229" s="172"/>
      <c r="BC2229" s="265"/>
      <c r="BD2229" s="276"/>
      <c r="BE2229" s="276"/>
      <c r="BF2229" s="170"/>
      <c r="BG2229" s="223">
        <f t="shared" si="883"/>
        <v>0</v>
      </c>
      <c r="BH2229" s="153">
        <f t="shared" si="884"/>
        <v>0</v>
      </c>
      <c r="BI2229" s="225">
        <f t="shared" si="871"/>
        <v>0</v>
      </c>
      <c r="BJ2229" s="225">
        <f t="shared" si="872"/>
        <v>0</v>
      </c>
      <c r="BK2229" s="226">
        <f t="shared" si="873"/>
        <v>0</v>
      </c>
      <c r="BL2229" s="226">
        <f t="shared" si="874"/>
        <v>0</v>
      </c>
      <c r="BM2229" s="226">
        <f t="shared" si="875"/>
        <v>0</v>
      </c>
      <c r="BN2229" s="237">
        <f t="shared" si="876"/>
        <v>0</v>
      </c>
      <c r="BO2229" s="237">
        <f t="shared" si="877"/>
        <v>0</v>
      </c>
      <c r="BP2229" s="237">
        <f t="shared" si="878"/>
        <v>0</v>
      </c>
      <c r="BQ2229" s="238">
        <f t="shared" si="879"/>
        <v>0</v>
      </c>
    </row>
    <row r="2230" spans="1:69">
      <c r="A2230" s="170">
        <v>2284</v>
      </c>
      <c r="B2230" s="170"/>
      <c r="C2230" s="153"/>
      <c r="D2230" s="130" t="str">
        <f t="shared" si="881"/>
        <v/>
      </c>
      <c r="E2230" s="172"/>
      <c r="F2230" s="172"/>
      <c r="G2230" s="272"/>
      <c r="H2230" s="272"/>
      <c r="I2230" s="272"/>
      <c r="J2230" s="105"/>
      <c r="K2230" s="197" t="e">
        <f>VLOOKUP(J2230,'[3]Item List (3)'!A$1:B$110000,2,FALSE)</f>
        <v>#N/A</v>
      </c>
      <c r="L2230" s="170"/>
      <c r="M2230" s="170" t="str">
        <f t="shared" si="882"/>
        <v>IR</v>
      </c>
      <c r="N2230" s="153"/>
      <c r="O2230" s="130"/>
      <c r="P2230" s="172"/>
      <c r="Q2230" s="265"/>
      <c r="R2230" s="276"/>
      <c r="S2230" s="276"/>
      <c r="T2230" s="170"/>
      <c r="U2230" s="170"/>
      <c r="V2230" s="153"/>
      <c r="W2230" s="130"/>
      <c r="X2230" s="172"/>
      <c r="Y2230" s="172"/>
      <c r="Z2230" s="272"/>
      <c r="AA2230" s="272"/>
      <c r="AB2230" s="272"/>
      <c r="AC2230" s="105"/>
      <c r="AD2230" s="278"/>
      <c r="AE2230" s="170"/>
      <c r="AF2230" s="170"/>
      <c r="AG2230" s="153"/>
      <c r="AH2230" s="130"/>
      <c r="AI2230" s="172"/>
      <c r="AJ2230" s="265"/>
      <c r="AK2230" s="276"/>
      <c r="AL2230" s="276"/>
      <c r="AM2230" s="170"/>
      <c r="AN2230" s="170"/>
      <c r="AO2230" s="153"/>
      <c r="AP2230" s="140"/>
      <c r="AQ2230" s="265"/>
      <c r="AR2230" s="265"/>
      <c r="AS2230" s="276"/>
      <c r="AT2230" s="276"/>
      <c r="AU2230" s="276"/>
      <c r="AV2230" s="198"/>
      <c r="AW2230" s="278"/>
      <c r="AX2230" s="279"/>
      <c r="AY2230" s="279"/>
      <c r="AZ2230" s="153"/>
      <c r="BA2230" s="130"/>
      <c r="BB2230" s="172"/>
      <c r="BC2230" s="265"/>
      <c r="BD2230" s="276"/>
      <c r="BE2230" s="276"/>
      <c r="BF2230" s="170"/>
      <c r="BG2230" s="223">
        <f t="shared" si="883"/>
        <v>0</v>
      </c>
      <c r="BH2230" s="153">
        <f t="shared" si="884"/>
        <v>0</v>
      </c>
      <c r="BI2230" s="225">
        <f t="shared" si="871"/>
        <v>0</v>
      </c>
      <c r="BJ2230" s="225">
        <f t="shared" si="872"/>
        <v>0</v>
      </c>
      <c r="BK2230" s="226">
        <f t="shared" si="873"/>
        <v>0</v>
      </c>
      <c r="BL2230" s="226">
        <f t="shared" si="874"/>
        <v>0</v>
      </c>
      <c r="BM2230" s="226">
        <f t="shared" si="875"/>
        <v>0</v>
      </c>
      <c r="BN2230" s="237">
        <f t="shared" si="876"/>
        <v>0</v>
      </c>
      <c r="BO2230" s="237">
        <f t="shared" si="877"/>
        <v>0</v>
      </c>
      <c r="BP2230" s="237">
        <f t="shared" si="878"/>
        <v>0</v>
      </c>
      <c r="BQ2230" s="238">
        <f t="shared" si="879"/>
        <v>0</v>
      </c>
    </row>
    <row r="2231" spans="1:69">
      <c r="A2231" s="170">
        <v>2285</v>
      </c>
      <c r="B2231" s="170"/>
      <c r="C2231" s="153"/>
      <c r="D2231" s="130" t="str">
        <f t="shared" si="881"/>
        <v/>
      </c>
      <c r="E2231" s="172"/>
      <c r="F2231" s="172"/>
      <c r="G2231" s="272"/>
      <c r="H2231" s="272"/>
      <c r="I2231" s="272"/>
      <c r="J2231" s="105"/>
      <c r="K2231" s="197" t="e">
        <f>VLOOKUP(J2231,'[3]Item List (3)'!A$1:B$110000,2,FALSE)</f>
        <v>#N/A</v>
      </c>
      <c r="L2231" s="170"/>
      <c r="M2231" s="170" t="str">
        <f t="shared" si="882"/>
        <v>IR</v>
      </c>
      <c r="N2231" s="153"/>
      <c r="O2231" s="130"/>
      <c r="P2231" s="172"/>
      <c r="Q2231" s="265"/>
      <c r="R2231" s="276"/>
      <c r="S2231" s="276"/>
      <c r="T2231" s="170"/>
      <c r="U2231" s="170"/>
      <c r="V2231" s="153"/>
      <c r="W2231" s="130"/>
      <c r="X2231" s="172"/>
      <c r="Y2231" s="172"/>
      <c r="Z2231" s="272"/>
      <c r="AA2231" s="272"/>
      <c r="AB2231" s="272"/>
      <c r="AC2231" s="105"/>
      <c r="AD2231" s="278"/>
      <c r="AE2231" s="170"/>
      <c r="AF2231" s="170"/>
      <c r="AG2231" s="153"/>
      <c r="AH2231" s="130"/>
      <c r="AI2231" s="172"/>
      <c r="AJ2231" s="265"/>
      <c r="AK2231" s="276"/>
      <c r="AL2231" s="276"/>
      <c r="AM2231" s="170"/>
      <c r="AN2231" s="170"/>
      <c r="AO2231" s="153"/>
      <c r="AP2231" s="140"/>
      <c r="AQ2231" s="265"/>
      <c r="AR2231" s="265"/>
      <c r="AS2231" s="276"/>
      <c r="AT2231" s="276"/>
      <c r="AU2231" s="276"/>
      <c r="AV2231" s="198"/>
      <c r="AW2231" s="278"/>
      <c r="AX2231" s="279"/>
      <c r="AY2231" s="279"/>
      <c r="AZ2231" s="153"/>
      <c r="BA2231" s="130"/>
      <c r="BB2231" s="172"/>
      <c r="BC2231" s="265"/>
      <c r="BD2231" s="276"/>
      <c r="BE2231" s="276"/>
      <c r="BF2231" s="170"/>
      <c r="BG2231" s="223">
        <f t="shared" si="883"/>
        <v>0</v>
      </c>
      <c r="BH2231" s="153">
        <f t="shared" si="884"/>
        <v>0</v>
      </c>
      <c r="BI2231" s="225">
        <f t="shared" si="871"/>
        <v>0</v>
      </c>
      <c r="BJ2231" s="225">
        <f t="shared" si="872"/>
        <v>0</v>
      </c>
      <c r="BK2231" s="226">
        <f t="shared" si="873"/>
        <v>0</v>
      </c>
      <c r="BL2231" s="226">
        <f t="shared" si="874"/>
        <v>0</v>
      </c>
      <c r="BM2231" s="226">
        <f t="shared" si="875"/>
        <v>0</v>
      </c>
      <c r="BN2231" s="237">
        <f t="shared" si="876"/>
        <v>0</v>
      </c>
      <c r="BO2231" s="237">
        <f t="shared" si="877"/>
        <v>0</v>
      </c>
      <c r="BP2231" s="237">
        <f t="shared" si="878"/>
        <v>0</v>
      </c>
      <c r="BQ2231" s="238">
        <f t="shared" si="879"/>
        <v>0</v>
      </c>
    </row>
    <row r="2232" spans="1:69">
      <c r="A2232" s="170">
        <v>2286</v>
      </c>
      <c r="B2232" s="170"/>
      <c r="C2232" s="153"/>
      <c r="D2232" s="130" t="str">
        <f t="shared" si="881"/>
        <v/>
      </c>
      <c r="E2232" s="172"/>
      <c r="F2232" s="172"/>
      <c r="G2232" s="272"/>
      <c r="H2232" s="272"/>
      <c r="I2232" s="272"/>
      <c r="J2232" s="105"/>
      <c r="K2232" s="197" t="e">
        <f>VLOOKUP(J2232,'[3]Item List (3)'!A$1:B$110000,2,FALSE)</f>
        <v>#N/A</v>
      </c>
      <c r="L2232" s="170"/>
      <c r="M2232" s="170" t="str">
        <f t="shared" si="882"/>
        <v>IR</v>
      </c>
      <c r="N2232" s="153"/>
      <c r="O2232" s="130"/>
      <c r="P2232" s="172"/>
      <c r="Q2232" s="265"/>
      <c r="R2232" s="276"/>
      <c r="S2232" s="276"/>
      <c r="T2232" s="170"/>
      <c r="U2232" s="170"/>
      <c r="V2232" s="153"/>
      <c r="W2232" s="130"/>
      <c r="X2232" s="172"/>
      <c r="Y2232" s="172"/>
      <c r="Z2232" s="272"/>
      <c r="AA2232" s="272"/>
      <c r="AB2232" s="272"/>
      <c r="AC2232" s="105"/>
      <c r="AD2232" s="278"/>
      <c r="AE2232" s="170"/>
      <c r="AF2232" s="170"/>
      <c r="AG2232" s="153"/>
      <c r="AH2232" s="130"/>
      <c r="AI2232" s="172"/>
      <c r="AJ2232" s="265"/>
      <c r="AK2232" s="276"/>
      <c r="AL2232" s="276"/>
      <c r="AM2232" s="170"/>
      <c r="AN2232" s="170"/>
      <c r="AO2232" s="153"/>
      <c r="AP2232" s="140"/>
      <c r="AQ2232" s="265"/>
      <c r="AR2232" s="265"/>
      <c r="AS2232" s="276"/>
      <c r="AT2232" s="276"/>
      <c r="AU2232" s="276"/>
      <c r="AV2232" s="198"/>
      <c r="AW2232" s="278"/>
      <c r="AX2232" s="279"/>
      <c r="AY2232" s="279"/>
      <c r="AZ2232" s="153"/>
      <c r="BA2232" s="130"/>
      <c r="BB2232" s="172"/>
      <c r="BC2232" s="265"/>
      <c r="BD2232" s="276"/>
      <c r="BE2232" s="276"/>
      <c r="BF2232" s="170"/>
      <c r="BG2232" s="223">
        <f t="shared" si="883"/>
        <v>0</v>
      </c>
      <c r="BH2232" s="153">
        <f t="shared" si="884"/>
        <v>0</v>
      </c>
      <c r="BI2232" s="225">
        <f t="shared" si="871"/>
        <v>0</v>
      </c>
      <c r="BJ2232" s="225">
        <f t="shared" si="872"/>
        <v>0</v>
      </c>
      <c r="BK2232" s="226">
        <f t="shared" si="873"/>
        <v>0</v>
      </c>
      <c r="BL2232" s="226">
        <f t="shared" si="874"/>
        <v>0</v>
      </c>
      <c r="BM2232" s="226">
        <f t="shared" si="875"/>
        <v>0</v>
      </c>
      <c r="BN2232" s="237">
        <f t="shared" si="876"/>
        <v>0</v>
      </c>
      <c r="BO2232" s="237">
        <f t="shared" si="877"/>
        <v>0</v>
      </c>
      <c r="BP2232" s="237">
        <f t="shared" si="878"/>
        <v>0</v>
      </c>
      <c r="BQ2232" s="238">
        <f t="shared" si="879"/>
        <v>0</v>
      </c>
    </row>
    <row r="2233" spans="1:69">
      <c r="A2233" s="170">
        <v>2287</v>
      </c>
      <c r="B2233" s="170"/>
      <c r="C2233" s="153"/>
      <c r="D2233" s="130" t="str">
        <f t="shared" si="881"/>
        <v/>
      </c>
      <c r="E2233" s="172"/>
      <c r="F2233" s="172"/>
      <c r="G2233" s="272"/>
      <c r="H2233" s="272"/>
      <c r="I2233" s="272"/>
      <c r="J2233" s="105"/>
      <c r="K2233" s="197" t="e">
        <f>VLOOKUP(J2233,'[3]Item List (3)'!A$1:B$110000,2,FALSE)</f>
        <v>#N/A</v>
      </c>
      <c r="L2233" s="170"/>
      <c r="M2233" s="170" t="str">
        <f t="shared" si="882"/>
        <v>IR</v>
      </c>
      <c r="N2233" s="153"/>
      <c r="O2233" s="130"/>
      <c r="P2233" s="172"/>
      <c r="Q2233" s="265"/>
      <c r="R2233" s="276"/>
      <c r="S2233" s="276"/>
      <c r="T2233" s="170"/>
      <c r="U2233" s="170"/>
      <c r="V2233" s="153"/>
      <c r="W2233" s="130"/>
      <c r="X2233" s="172"/>
      <c r="Y2233" s="172"/>
      <c r="Z2233" s="272"/>
      <c r="AA2233" s="272"/>
      <c r="AB2233" s="272"/>
      <c r="AC2233" s="105"/>
      <c r="AD2233" s="278"/>
      <c r="AE2233" s="170"/>
      <c r="AF2233" s="170"/>
      <c r="AG2233" s="153"/>
      <c r="AH2233" s="130"/>
      <c r="AI2233" s="172"/>
      <c r="AJ2233" s="265"/>
      <c r="AK2233" s="276"/>
      <c r="AL2233" s="276"/>
      <c r="AM2233" s="170"/>
      <c r="AN2233" s="170"/>
      <c r="AO2233" s="153"/>
      <c r="AP2233" s="140"/>
      <c r="AQ2233" s="265"/>
      <c r="AR2233" s="265"/>
      <c r="AS2233" s="276"/>
      <c r="AT2233" s="276"/>
      <c r="AU2233" s="276"/>
      <c r="AV2233" s="198"/>
      <c r="AW2233" s="278"/>
      <c r="AX2233" s="279"/>
      <c r="AY2233" s="279"/>
      <c r="AZ2233" s="153"/>
      <c r="BA2233" s="130"/>
      <c r="BB2233" s="172"/>
      <c r="BC2233" s="265"/>
      <c r="BD2233" s="276"/>
      <c r="BE2233" s="276"/>
      <c r="BF2233" s="170"/>
      <c r="BG2233" s="223">
        <f t="shared" si="883"/>
        <v>0</v>
      </c>
      <c r="BH2233" s="153">
        <f t="shared" si="884"/>
        <v>0</v>
      </c>
      <c r="BI2233" s="225">
        <f t="shared" si="871"/>
        <v>0</v>
      </c>
      <c r="BJ2233" s="225">
        <f t="shared" si="872"/>
        <v>0</v>
      </c>
      <c r="BK2233" s="226">
        <f t="shared" si="873"/>
        <v>0</v>
      </c>
      <c r="BL2233" s="226">
        <f t="shared" si="874"/>
        <v>0</v>
      </c>
      <c r="BM2233" s="226">
        <f t="shared" si="875"/>
        <v>0</v>
      </c>
      <c r="BN2233" s="237">
        <f t="shared" si="876"/>
        <v>0</v>
      </c>
      <c r="BO2233" s="237">
        <f t="shared" si="877"/>
        <v>0</v>
      </c>
      <c r="BP2233" s="237">
        <f t="shared" si="878"/>
        <v>0</v>
      </c>
      <c r="BQ2233" s="238">
        <f t="shared" si="879"/>
        <v>0</v>
      </c>
    </row>
    <row r="2234" spans="1:69">
      <c r="A2234" s="170">
        <v>2288</v>
      </c>
      <c r="B2234" s="170"/>
      <c r="C2234" s="153"/>
      <c r="D2234" s="130"/>
      <c r="E2234" s="172"/>
      <c r="F2234" s="172"/>
      <c r="G2234" s="272"/>
      <c r="H2234" s="272"/>
      <c r="I2234" s="272"/>
      <c r="J2234" s="105"/>
      <c r="K2234" s="197" t="e">
        <f>VLOOKUP(J2234,'[3]Item List (3)'!A$1:B$110000,2,FALSE)</f>
        <v>#N/A</v>
      </c>
      <c r="L2234" s="170"/>
      <c r="M2234" s="170"/>
      <c r="N2234" s="153"/>
      <c r="O2234" s="130"/>
      <c r="P2234" s="172"/>
      <c r="Q2234" s="265"/>
      <c r="R2234" s="276"/>
      <c r="S2234" s="276"/>
      <c r="T2234" s="170"/>
      <c r="U2234" s="170"/>
      <c r="V2234" s="153"/>
      <c r="W2234" s="130"/>
      <c r="X2234" s="172"/>
      <c r="Y2234" s="172"/>
      <c r="Z2234" s="272"/>
      <c r="AA2234" s="272"/>
      <c r="AB2234" s="272"/>
      <c r="AC2234" s="105"/>
      <c r="AD2234" s="278"/>
      <c r="AE2234" s="170"/>
      <c r="AF2234" s="170"/>
      <c r="AG2234" s="153"/>
      <c r="AH2234" s="130"/>
      <c r="AI2234" s="172"/>
      <c r="AJ2234" s="265"/>
      <c r="AK2234" s="276"/>
      <c r="AL2234" s="276"/>
      <c r="AM2234" s="170"/>
      <c r="AN2234" s="170"/>
      <c r="AO2234" s="153"/>
      <c r="AP2234" s="140"/>
      <c r="AQ2234" s="265"/>
      <c r="AR2234" s="265"/>
      <c r="AS2234" s="276"/>
      <c r="AT2234" s="276"/>
      <c r="AU2234" s="276"/>
      <c r="AV2234" s="198"/>
      <c r="AW2234" s="278"/>
      <c r="AX2234" s="279"/>
      <c r="AY2234" s="279"/>
      <c r="AZ2234" s="153"/>
      <c r="BA2234" s="130"/>
      <c r="BB2234" s="172"/>
      <c r="BC2234" s="265"/>
      <c r="BD2234" s="276"/>
      <c r="BE2234" s="276"/>
      <c r="BF2234" s="170"/>
      <c r="BG2234" s="223">
        <f t="shared" si="883"/>
        <v>0</v>
      </c>
      <c r="BH2234" s="153">
        <f t="shared" si="884"/>
        <v>0</v>
      </c>
      <c r="BI2234" s="225">
        <f t="shared" si="871"/>
        <v>0</v>
      </c>
      <c r="BJ2234" s="225">
        <f t="shared" si="872"/>
        <v>0</v>
      </c>
      <c r="BK2234" s="226">
        <f t="shared" si="873"/>
        <v>0</v>
      </c>
      <c r="BL2234" s="226">
        <f t="shared" si="874"/>
        <v>0</v>
      </c>
      <c r="BM2234" s="226">
        <f t="shared" si="875"/>
        <v>0</v>
      </c>
      <c r="BN2234" s="237">
        <f t="shared" si="876"/>
        <v>0</v>
      </c>
      <c r="BO2234" s="237">
        <f t="shared" si="877"/>
        <v>0</v>
      </c>
      <c r="BP2234" s="237">
        <f t="shared" si="878"/>
        <v>0</v>
      </c>
      <c r="BQ2234" s="238">
        <f t="shared" si="879"/>
        <v>0</v>
      </c>
    </row>
    <row r="2235" spans="1:69">
      <c r="A2235" s="170">
        <v>2289</v>
      </c>
      <c r="B2235" s="170"/>
      <c r="C2235" s="153"/>
      <c r="D2235" s="130"/>
      <c r="E2235" s="172"/>
      <c r="F2235" s="172"/>
      <c r="G2235" s="272"/>
      <c r="H2235" s="272"/>
      <c r="I2235" s="272"/>
      <c r="J2235" s="105"/>
      <c r="K2235" s="197" t="e">
        <f>VLOOKUP(J2235,'[3]Item List (3)'!A$1:B$110000,2,FALSE)</f>
        <v>#N/A</v>
      </c>
      <c r="L2235" s="170"/>
      <c r="M2235" s="170"/>
      <c r="N2235" s="153"/>
      <c r="O2235" s="130"/>
      <c r="P2235" s="172"/>
      <c r="Q2235" s="265"/>
      <c r="R2235" s="276"/>
      <c r="S2235" s="276"/>
      <c r="T2235" s="170"/>
      <c r="U2235" s="170"/>
      <c r="V2235" s="153"/>
      <c r="W2235" s="130"/>
      <c r="X2235" s="172"/>
      <c r="Y2235" s="172"/>
      <c r="Z2235" s="272"/>
      <c r="AA2235" s="272"/>
      <c r="AB2235" s="272"/>
      <c r="AC2235" s="105"/>
      <c r="AD2235" s="278"/>
      <c r="AE2235" s="170"/>
      <c r="AF2235" s="170"/>
      <c r="AG2235" s="153"/>
      <c r="AH2235" s="130"/>
      <c r="AI2235" s="172"/>
      <c r="AJ2235" s="265"/>
      <c r="AK2235" s="276"/>
      <c r="AL2235" s="276"/>
      <c r="AM2235" s="170"/>
      <c r="AN2235" s="170"/>
      <c r="AO2235" s="153"/>
      <c r="AP2235" s="140"/>
      <c r="AQ2235" s="265"/>
      <c r="AR2235" s="265"/>
      <c r="AS2235" s="276"/>
      <c r="AT2235" s="276"/>
      <c r="AU2235" s="276"/>
      <c r="AV2235" s="198"/>
      <c r="AW2235" s="278"/>
      <c r="AX2235" s="279"/>
      <c r="AY2235" s="279"/>
      <c r="AZ2235" s="153"/>
      <c r="BA2235" s="130"/>
      <c r="BB2235" s="172"/>
      <c r="BC2235" s="265"/>
      <c r="BD2235" s="276"/>
      <c r="BE2235" s="276"/>
      <c r="BF2235" s="170"/>
      <c r="BG2235" s="223">
        <f t="shared" si="883"/>
        <v>0</v>
      </c>
      <c r="BH2235" s="153">
        <f t="shared" si="884"/>
        <v>0</v>
      </c>
      <c r="BI2235" s="225">
        <f t="shared" si="871"/>
        <v>0</v>
      </c>
      <c r="BJ2235" s="225">
        <f t="shared" si="872"/>
        <v>0</v>
      </c>
      <c r="BK2235" s="226">
        <f t="shared" si="873"/>
        <v>0</v>
      </c>
      <c r="BL2235" s="226">
        <f t="shared" si="874"/>
        <v>0</v>
      </c>
      <c r="BM2235" s="226">
        <f t="shared" si="875"/>
        <v>0</v>
      </c>
      <c r="BN2235" s="237">
        <f t="shared" si="876"/>
        <v>0</v>
      </c>
      <c r="BO2235" s="237">
        <f t="shared" si="877"/>
        <v>0</v>
      </c>
      <c r="BP2235" s="237">
        <f t="shared" si="878"/>
        <v>0</v>
      </c>
      <c r="BQ2235" s="238">
        <f t="shared" si="879"/>
        <v>0</v>
      </c>
    </row>
    <row r="2236" spans="1:69">
      <c r="A2236" s="170">
        <v>2290</v>
      </c>
      <c r="B2236" s="170"/>
      <c r="C2236" s="153"/>
      <c r="D2236" s="130"/>
      <c r="E2236" s="172"/>
      <c r="F2236" s="172"/>
      <c r="G2236" s="272"/>
      <c r="H2236" s="272"/>
      <c r="I2236" s="272"/>
      <c r="J2236" s="105"/>
      <c r="K2236" s="197" t="e">
        <f>VLOOKUP(J2236,'[3]Item List (3)'!A$1:B$110000,2,FALSE)</f>
        <v>#N/A</v>
      </c>
      <c r="L2236" s="170"/>
      <c r="M2236" s="170"/>
      <c r="N2236" s="153"/>
      <c r="O2236" s="130"/>
      <c r="P2236" s="172"/>
      <c r="Q2236" s="265"/>
      <c r="R2236" s="276"/>
      <c r="S2236" s="276"/>
      <c r="T2236" s="170"/>
      <c r="U2236" s="170"/>
      <c r="V2236" s="153"/>
      <c r="W2236" s="130"/>
      <c r="X2236" s="172"/>
      <c r="Y2236" s="172"/>
      <c r="Z2236" s="272"/>
      <c r="AA2236" s="272"/>
      <c r="AB2236" s="272"/>
      <c r="AC2236" s="105"/>
      <c r="AD2236" s="278"/>
      <c r="AE2236" s="170"/>
      <c r="AF2236" s="170"/>
      <c r="AG2236" s="153"/>
      <c r="AH2236" s="130"/>
      <c r="AI2236" s="172"/>
      <c r="AJ2236" s="265"/>
      <c r="AK2236" s="276"/>
      <c r="AL2236" s="276"/>
      <c r="AM2236" s="170"/>
      <c r="AN2236" s="170"/>
      <c r="AO2236" s="153"/>
      <c r="AP2236" s="140"/>
      <c r="AQ2236" s="265"/>
      <c r="AR2236" s="265"/>
      <c r="AS2236" s="276"/>
      <c r="AT2236" s="276"/>
      <c r="AU2236" s="276"/>
      <c r="AV2236" s="198"/>
      <c r="AW2236" s="278"/>
      <c r="AX2236" s="279"/>
      <c r="AY2236" s="279"/>
      <c r="AZ2236" s="153"/>
      <c r="BA2236" s="130"/>
      <c r="BB2236" s="172"/>
      <c r="BC2236" s="265"/>
      <c r="BD2236" s="276"/>
      <c r="BE2236" s="276"/>
      <c r="BF2236" s="170"/>
      <c r="BG2236" s="223">
        <f t="shared" si="883"/>
        <v>0</v>
      </c>
      <c r="BH2236" s="153">
        <f t="shared" si="884"/>
        <v>0</v>
      </c>
      <c r="BI2236" s="225">
        <f t="shared" si="871"/>
        <v>0</v>
      </c>
      <c r="BJ2236" s="225">
        <f t="shared" si="872"/>
        <v>0</v>
      </c>
      <c r="BK2236" s="226">
        <f t="shared" si="873"/>
        <v>0</v>
      </c>
      <c r="BL2236" s="226">
        <f t="shared" si="874"/>
        <v>0</v>
      </c>
      <c r="BM2236" s="226">
        <f t="shared" si="875"/>
        <v>0</v>
      </c>
      <c r="BN2236" s="237">
        <f t="shared" si="876"/>
        <v>0</v>
      </c>
      <c r="BO2236" s="237">
        <f t="shared" si="877"/>
        <v>0</v>
      </c>
      <c r="BP2236" s="237">
        <f t="shared" si="878"/>
        <v>0</v>
      </c>
      <c r="BQ2236" s="238">
        <f t="shared" si="879"/>
        <v>0</v>
      </c>
    </row>
    <row r="2237" spans="1:69">
      <c r="A2237" s="170">
        <v>2291</v>
      </c>
      <c r="B2237" s="170"/>
      <c r="C2237" s="153"/>
      <c r="D2237" s="130"/>
      <c r="E2237" s="172"/>
      <c r="F2237" s="172"/>
      <c r="G2237" s="272"/>
      <c r="H2237" s="272"/>
      <c r="I2237" s="272"/>
      <c r="J2237" s="105"/>
      <c r="K2237" s="197" t="e">
        <f>VLOOKUP(J2237,'[3]Item List (3)'!A$1:B$110000,2,FALSE)</f>
        <v>#N/A</v>
      </c>
      <c r="L2237" s="170"/>
      <c r="M2237" s="170"/>
      <c r="N2237" s="153"/>
      <c r="O2237" s="130"/>
      <c r="P2237" s="172"/>
      <c r="Q2237" s="265"/>
      <c r="R2237" s="276"/>
      <c r="S2237" s="276"/>
      <c r="T2237" s="170"/>
      <c r="U2237" s="170"/>
      <c r="V2237" s="153"/>
      <c r="W2237" s="130"/>
      <c r="X2237" s="172"/>
      <c r="Y2237" s="172"/>
      <c r="Z2237" s="272"/>
      <c r="AA2237" s="272"/>
      <c r="AB2237" s="272"/>
      <c r="AC2237" s="105"/>
      <c r="AD2237" s="278"/>
      <c r="AE2237" s="170"/>
      <c r="AF2237" s="170"/>
      <c r="AG2237" s="153"/>
      <c r="AH2237" s="130"/>
      <c r="AI2237" s="172"/>
      <c r="AJ2237" s="265"/>
      <c r="AK2237" s="276"/>
      <c r="AL2237" s="276"/>
      <c r="AM2237" s="170"/>
      <c r="AN2237" s="170"/>
      <c r="AO2237" s="153"/>
      <c r="AP2237" s="140"/>
      <c r="AQ2237" s="265"/>
      <c r="AR2237" s="265"/>
      <c r="AS2237" s="276"/>
      <c r="AT2237" s="276"/>
      <c r="AU2237" s="276"/>
      <c r="AV2237" s="198"/>
      <c r="AW2237" s="278"/>
      <c r="AX2237" s="279"/>
      <c r="AY2237" s="279"/>
      <c r="AZ2237" s="153"/>
      <c r="BA2237" s="130"/>
      <c r="BB2237" s="172"/>
      <c r="BC2237" s="265"/>
      <c r="BD2237" s="276"/>
      <c r="BE2237" s="276"/>
      <c r="BF2237" s="170"/>
      <c r="BG2237" s="223">
        <f t="shared" si="883"/>
        <v>0</v>
      </c>
      <c r="BH2237" s="153">
        <f t="shared" si="884"/>
        <v>0</v>
      </c>
      <c r="BI2237" s="225">
        <f t="shared" si="871"/>
        <v>0</v>
      </c>
      <c r="BJ2237" s="225">
        <f t="shared" si="872"/>
        <v>0</v>
      </c>
      <c r="BK2237" s="226">
        <f t="shared" si="873"/>
        <v>0</v>
      </c>
      <c r="BL2237" s="226">
        <f t="shared" si="874"/>
        <v>0</v>
      </c>
      <c r="BM2237" s="226">
        <f t="shared" si="875"/>
        <v>0</v>
      </c>
      <c r="BN2237" s="237">
        <f t="shared" si="876"/>
        <v>0</v>
      </c>
      <c r="BO2237" s="237">
        <f t="shared" si="877"/>
        <v>0</v>
      </c>
      <c r="BP2237" s="237">
        <f t="shared" si="878"/>
        <v>0</v>
      </c>
      <c r="BQ2237" s="238">
        <f t="shared" si="879"/>
        <v>0</v>
      </c>
    </row>
    <row r="2238" spans="1:69">
      <c r="A2238" s="170">
        <v>2292</v>
      </c>
      <c r="B2238" s="170"/>
      <c r="C2238" s="153"/>
      <c r="D2238" s="130"/>
      <c r="E2238" s="172"/>
      <c r="F2238" s="172"/>
      <c r="G2238" s="272"/>
      <c r="H2238" s="272"/>
      <c r="I2238" s="272"/>
      <c r="J2238" s="105"/>
      <c r="K2238" s="197" t="e">
        <f>VLOOKUP(J2238,'[3]Item List (3)'!A$1:B$110000,2,FALSE)</f>
        <v>#N/A</v>
      </c>
      <c r="L2238" s="170"/>
      <c r="M2238" s="170"/>
      <c r="N2238" s="153"/>
      <c r="O2238" s="130"/>
      <c r="P2238" s="172"/>
      <c r="Q2238" s="265"/>
      <c r="R2238" s="276"/>
      <c r="S2238" s="276"/>
      <c r="T2238" s="170"/>
      <c r="U2238" s="170"/>
      <c r="V2238" s="153"/>
      <c r="W2238" s="130"/>
      <c r="X2238" s="172"/>
      <c r="Y2238" s="172"/>
      <c r="Z2238" s="272"/>
      <c r="AA2238" s="272"/>
      <c r="AB2238" s="272"/>
      <c r="AC2238" s="105"/>
      <c r="AD2238" s="278"/>
      <c r="AE2238" s="170"/>
      <c r="AF2238" s="170"/>
      <c r="AG2238" s="153"/>
      <c r="AH2238" s="130"/>
      <c r="AI2238" s="172"/>
      <c r="AJ2238" s="265"/>
      <c r="AK2238" s="276"/>
      <c r="AL2238" s="276"/>
      <c r="AM2238" s="170"/>
      <c r="AN2238" s="170"/>
      <c r="AO2238" s="153"/>
      <c r="AP2238" s="140"/>
      <c r="AQ2238" s="265"/>
      <c r="AR2238" s="265"/>
      <c r="AS2238" s="276"/>
      <c r="AT2238" s="276"/>
      <c r="AU2238" s="276"/>
      <c r="AV2238" s="198"/>
      <c r="AW2238" s="278"/>
      <c r="AX2238" s="279"/>
      <c r="AY2238" s="279"/>
      <c r="AZ2238" s="153"/>
      <c r="BA2238" s="130"/>
      <c r="BB2238" s="172"/>
      <c r="BC2238" s="265"/>
      <c r="BD2238" s="276"/>
      <c r="BE2238" s="276"/>
      <c r="BF2238" s="170"/>
      <c r="BG2238" s="223">
        <f t="shared" si="883"/>
        <v>0</v>
      </c>
      <c r="BH2238" s="153">
        <f t="shared" si="884"/>
        <v>0</v>
      </c>
      <c r="BI2238" s="225">
        <f t="shared" si="871"/>
        <v>0</v>
      </c>
      <c r="BJ2238" s="225">
        <f t="shared" si="872"/>
        <v>0</v>
      </c>
      <c r="BK2238" s="226">
        <f t="shared" si="873"/>
        <v>0</v>
      </c>
      <c r="BL2238" s="226">
        <f t="shared" si="874"/>
        <v>0</v>
      </c>
      <c r="BM2238" s="226">
        <f t="shared" si="875"/>
        <v>0</v>
      </c>
      <c r="BN2238" s="237">
        <f t="shared" si="876"/>
        <v>0</v>
      </c>
      <c r="BO2238" s="237">
        <f t="shared" si="877"/>
        <v>0</v>
      </c>
      <c r="BP2238" s="237">
        <f t="shared" si="878"/>
        <v>0</v>
      </c>
      <c r="BQ2238" s="238">
        <f t="shared" si="879"/>
        <v>0</v>
      </c>
    </row>
    <row r="2239" spans="1:69">
      <c r="A2239" s="170">
        <v>2293</v>
      </c>
      <c r="B2239" s="170"/>
      <c r="C2239" s="153"/>
      <c r="D2239" s="130"/>
      <c r="E2239" s="172"/>
      <c r="F2239" s="172"/>
      <c r="G2239" s="272"/>
      <c r="H2239" s="272"/>
      <c r="I2239" s="272"/>
      <c r="J2239" s="105"/>
      <c r="K2239" s="197" t="e">
        <f>VLOOKUP(J2239,'[3]Item List (3)'!A$1:B$110000,2,FALSE)</f>
        <v>#N/A</v>
      </c>
      <c r="L2239" s="170"/>
      <c r="M2239" s="170"/>
      <c r="N2239" s="153"/>
      <c r="O2239" s="130"/>
      <c r="P2239" s="172"/>
      <c r="Q2239" s="265"/>
      <c r="R2239" s="276"/>
      <c r="S2239" s="276"/>
      <c r="T2239" s="170"/>
      <c r="U2239" s="170"/>
      <c r="V2239" s="153"/>
      <c r="W2239" s="130"/>
      <c r="X2239" s="172"/>
      <c r="Y2239" s="172"/>
      <c r="Z2239" s="272"/>
      <c r="AA2239" s="272"/>
      <c r="AB2239" s="272"/>
      <c r="AC2239" s="105"/>
      <c r="AD2239" s="278"/>
      <c r="AE2239" s="170"/>
      <c r="AF2239" s="170"/>
      <c r="AG2239" s="153"/>
      <c r="AH2239" s="130"/>
      <c r="AI2239" s="172"/>
      <c r="AJ2239" s="265"/>
      <c r="AK2239" s="276"/>
      <c r="AL2239" s="276"/>
      <c r="AM2239" s="170"/>
      <c r="AN2239" s="170"/>
      <c r="AO2239" s="153"/>
      <c r="AP2239" s="140"/>
      <c r="AQ2239" s="265"/>
      <c r="AR2239" s="265"/>
      <c r="AS2239" s="276"/>
      <c r="AT2239" s="276"/>
      <c r="AU2239" s="276"/>
      <c r="AV2239" s="198"/>
      <c r="AW2239" s="278"/>
      <c r="AX2239" s="279"/>
      <c r="AY2239" s="279"/>
      <c r="AZ2239" s="153"/>
      <c r="BA2239" s="130"/>
      <c r="BB2239" s="172"/>
      <c r="BC2239" s="265"/>
      <c r="BD2239" s="276"/>
      <c r="BE2239" s="276"/>
      <c r="BF2239" s="170"/>
      <c r="BG2239" s="223">
        <f t="shared" si="883"/>
        <v>0</v>
      </c>
      <c r="BH2239" s="153">
        <f t="shared" si="884"/>
        <v>0</v>
      </c>
      <c r="BI2239" s="225">
        <f t="shared" si="871"/>
        <v>0</v>
      </c>
      <c r="BJ2239" s="225">
        <f t="shared" si="872"/>
        <v>0</v>
      </c>
      <c r="BK2239" s="226">
        <f t="shared" si="873"/>
        <v>0</v>
      </c>
      <c r="BL2239" s="226">
        <f t="shared" si="874"/>
        <v>0</v>
      </c>
      <c r="BM2239" s="226">
        <f t="shared" si="875"/>
        <v>0</v>
      </c>
      <c r="BN2239" s="237">
        <f t="shared" si="876"/>
        <v>0</v>
      </c>
      <c r="BO2239" s="237">
        <f t="shared" si="877"/>
        <v>0</v>
      </c>
      <c r="BP2239" s="237">
        <f t="shared" si="878"/>
        <v>0</v>
      </c>
      <c r="BQ2239" s="238">
        <f t="shared" si="879"/>
        <v>0</v>
      </c>
    </row>
    <row r="2240" spans="1:69">
      <c r="A2240" s="170">
        <v>2294</v>
      </c>
      <c r="B2240" s="170"/>
      <c r="C2240" s="153"/>
      <c r="D2240" s="130"/>
      <c r="E2240" s="172"/>
      <c r="F2240" s="172"/>
      <c r="G2240" s="272"/>
      <c r="H2240" s="272"/>
      <c r="I2240" s="272"/>
      <c r="J2240" s="105"/>
      <c r="K2240" s="197" t="e">
        <f>VLOOKUP(J2240,'[3]Item List (3)'!A$1:B$110000,2,FALSE)</f>
        <v>#N/A</v>
      </c>
      <c r="L2240" s="170"/>
      <c r="M2240" s="170"/>
      <c r="N2240" s="153"/>
      <c r="O2240" s="130"/>
      <c r="P2240" s="172"/>
      <c r="Q2240" s="265"/>
      <c r="R2240" s="276"/>
      <c r="S2240" s="276"/>
      <c r="T2240" s="170"/>
      <c r="U2240" s="170"/>
      <c r="V2240" s="153"/>
      <c r="W2240" s="130"/>
      <c r="X2240" s="172"/>
      <c r="Y2240" s="172"/>
      <c r="Z2240" s="272"/>
      <c r="AA2240" s="272"/>
      <c r="AB2240" s="272"/>
      <c r="AC2240" s="105"/>
      <c r="AD2240" s="278"/>
      <c r="AE2240" s="170"/>
      <c r="AF2240" s="170"/>
      <c r="AG2240" s="153"/>
      <c r="AH2240" s="130"/>
      <c r="AI2240" s="172"/>
      <c r="AJ2240" s="265"/>
      <c r="AK2240" s="276"/>
      <c r="AL2240" s="276"/>
      <c r="AM2240" s="170"/>
      <c r="AN2240" s="170"/>
      <c r="AO2240" s="153"/>
      <c r="AP2240" s="140"/>
      <c r="AQ2240" s="265"/>
      <c r="AR2240" s="265"/>
      <c r="AS2240" s="276"/>
      <c r="AT2240" s="276"/>
      <c r="AU2240" s="276"/>
      <c r="AV2240" s="198"/>
      <c r="AW2240" s="278"/>
      <c r="AX2240" s="279"/>
      <c r="AY2240" s="279"/>
      <c r="AZ2240" s="153"/>
      <c r="BA2240" s="130"/>
      <c r="BB2240" s="172"/>
      <c r="BC2240" s="265"/>
      <c r="BD2240" s="276"/>
      <c r="BE2240" s="276"/>
      <c r="BF2240" s="170"/>
      <c r="BG2240" s="223">
        <f t="shared" si="883"/>
        <v>0</v>
      </c>
      <c r="BH2240" s="153">
        <f t="shared" si="884"/>
        <v>0</v>
      </c>
      <c r="BI2240" s="225">
        <f t="shared" si="871"/>
        <v>0</v>
      </c>
      <c r="BJ2240" s="225">
        <f t="shared" si="872"/>
        <v>0</v>
      </c>
      <c r="BK2240" s="226">
        <f t="shared" si="873"/>
        <v>0</v>
      </c>
      <c r="BL2240" s="226">
        <f t="shared" si="874"/>
        <v>0</v>
      </c>
      <c r="BM2240" s="226">
        <f t="shared" si="875"/>
        <v>0</v>
      </c>
      <c r="BN2240" s="237">
        <f t="shared" si="876"/>
        <v>0</v>
      </c>
      <c r="BO2240" s="237">
        <f t="shared" si="877"/>
        <v>0</v>
      </c>
      <c r="BP2240" s="237">
        <f t="shared" si="878"/>
        <v>0</v>
      </c>
      <c r="BQ2240" s="238">
        <f t="shared" si="879"/>
        <v>0</v>
      </c>
    </row>
    <row r="2241" spans="1:69">
      <c r="A2241" s="170">
        <v>2295</v>
      </c>
      <c r="B2241" s="170"/>
      <c r="C2241" s="153"/>
      <c r="D2241" s="130"/>
      <c r="E2241" s="172"/>
      <c r="F2241" s="172"/>
      <c r="G2241" s="272"/>
      <c r="H2241" s="272"/>
      <c r="I2241" s="272"/>
      <c r="J2241" s="105"/>
      <c r="K2241" s="197" t="e">
        <f>VLOOKUP(J2241,'[3]Item List (3)'!A$1:B$110000,2,FALSE)</f>
        <v>#N/A</v>
      </c>
      <c r="L2241" s="170"/>
      <c r="M2241" s="170"/>
      <c r="N2241" s="153"/>
      <c r="O2241" s="130"/>
      <c r="P2241" s="172"/>
      <c r="Q2241" s="265"/>
      <c r="R2241" s="276"/>
      <c r="S2241" s="276"/>
      <c r="T2241" s="170"/>
      <c r="U2241" s="170"/>
      <c r="V2241" s="153"/>
      <c r="W2241" s="130"/>
      <c r="X2241" s="172"/>
      <c r="Y2241" s="172"/>
      <c r="Z2241" s="272"/>
      <c r="AA2241" s="272"/>
      <c r="AB2241" s="272"/>
      <c r="AC2241" s="105"/>
      <c r="AD2241" s="278"/>
      <c r="AE2241" s="170"/>
      <c r="AF2241" s="170"/>
      <c r="AG2241" s="153"/>
      <c r="AH2241" s="130"/>
      <c r="AI2241" s="172"/>
      <c r="AJ2241" s="265"/>
      <c r="AK2241" s="276"/>
      <c r="AL2241" s="276"/>
      <c r="AM2241" s="170"/>
      <c r="AN2241" s="170"/>
      <c r="AO2241" s="153"/>
      <c r="AP2241" s="140"/>
      <c r="AQ2241" s="265"/>
      <c r="AR2241" s="265"/>
      <c r="AS2241" s="276"/>
      <c r="AT2241" s="276"/>
      <c r="AU2241" s="276"/>
      <c r="AV2241" s="198"/>
      <c r="AW2241" s="278"/>
      <c r="AX2241" s="279"/>
      <c r="AY2241" s="279"/>
      <c r="AZ2241" s="153"/>
      <c r="BA2241" s="130"/>
      <c r="BB2241" s="172"/>
      <c r="BC2241" s="265"/>
      <c r="BD2241" s="276"/>
      <c r="BE2241" s="276"/>
      <c r="BF2241" s="170"/>
      <c r="BG2241" s="223">
        <f t="shared" si="883"/>
        <v>0</v>
      </c>
      <c r="BH2241" s="153">
        <f t="shared" si="884"/>
        <v>0</v>
      </c>
      <c r="BI2241" s="225">
        <f t="shared" si="871"/>
        <v>0</v>
      </c>
      <c r="BJ2241" s="225">
        <f t="shared" si="872"/>
        <v>0</v>
      </c>
      <c r="BK2241" s="226">
        <f t="shared" si="873"/>
        <v>0</v>
      </c>
      <c r="BL2241" s="226">
        <f t="shared" si="874"/>
        <v>0</v>
      </c>
      <c r="BM2241" s="226">
        <f t="shared" si="875"/>
        <v>0</v>
      </c>
      <c r="BN2241" s="237">
        <f t="shared" si="876"/>
        <v>0</v>
      </c>
      <c r="BO2241" s="237">
        <f t="shared" si="877"/>
        <v>0</v>
      </c>
      <c r="BP2241" s="237">
        <f t="shared" si="878"/>
        <v>0</v>
      </c>
      <c r="BQ2241" s="238">
        <f t="shared" si="879"/>
        <v>0</v>
      </c>
    </row>
    <row r="2242" spans="1:69">
      <c r="A2242" s="170">
        <v>2296</v>
      </c>
      <c r="B2242" s="170"/>
      <c r="C2242" s="153"/>
      <c r="D2242" s="130"/>
      <c r="E2242" s="172"/>
      <c r="F2242" s="172"/>
      <c r="G2242" s="272"/>
      <c r="H2242" s="272"/>
      <c r="I2242" s="272"/>
      <c r="J2242" s="105"/>
      <c r="K2242" s="197" t="e">
        <f>VLOOKUP(J2242,'[3]Item List (3)'!A$1:B$110000,2,FALSE)</f>
        <v>#N/A</v>
      </c>
      <c r="L2242" s="170"/>
      <c r="M2242" s="170"/>
      <c r="N2242" s="153"/>
      <c r="O2242" s="130"/>
      <c r="P2242" s="172"/>
      <c r="Q2242" s="265"/>
      <c r="R2242" s="276"/>
      <c r="S2242" s="276"/>
      <c r="T2242" s="170"/>
      <c r="U2242" s="170"/>
      <c r="V2242" s="153"/>
      <c r="W2242" s="130"/>
      <c r="X2242" s="172"/>
      <c r="Y2242" s="172"/>
      <c r="Z2242" s="272"/>
      <c r="AA2242" s="272"/>
      <c r="AB2242" s="272"/>
      <c r="AC2242" s="105"/>
      <c r="AD2242" s="278"/>
      <c r="AE2242" s="170"/>
      <c r="AF2242" s="170"/>
      <c r="AG2242" s="153"/>
      <c r="AH2242" s="130"/>
      <c r="AI2242" s="172"/>
      <c r="AJ2242" s="265"/>
      <c r="AK2242" s="276"/>
      <c r="AL2242" s="276"/>
      <c r="AM2242" s="170"/>
      <c r="AN2242" s="170"/>
      <c r="AO2242" s="153"/>
      <c r="AP2242" s="140"/>
      <c r="AQ2242" s="265"/>
      <c r="AR2242" s="265"/>
      <c r="AS2242" s="276"/>
      <c r="AT2242" s="276"/>
      <c r="AU2242" s="276"/>
      <c r="AV2242" s="198"/>
      <c r="AW2242" s="278"/>
      <c r="AX2242" s="279"/>
      <c r="AY2242" s="279"/>
      <c r="AZ2242" s="153"/>
      <c r="BA2242" s="130"/>
      <c r="BB2242" s="172"/>
      <c r="BC2242" s="265"/>
      <c r="BD2242" s="276"/>
      <c r="BE2242" s="276"/>
      <c r="BF2242" s="170"/>
      <c r="BG2242" s="223">
        <f t="shared" si="883"/>
        <v>0</v>
      </c>
      <c r="BH2242" s="153">
        <f t="shared" si="884"/>
        <v>0</v>
      </c>
      <c r="BI2242" s="225">
        <f t="shared" si="871"/>
        <v>0</v>
      </c>
      <c r="BJ2242" s="225">
        <f t="shared" si="872"/>
        <v>0</v>
      </c>
      <c r="BK2242" s="226">
        <f t="shared" si="873"/>
        <v>0</v>
      </c>
      <c r="BL2242" s="226">
        <f t="shared" si="874"/>
        <v>0</v>
      </c>
      <c r="BM2242" s="226">
        <f t="shared" si="875"/>
        <v>0</v>
      </c>
      <c r="BN2242" s="237">
        <f t="shared" si="876"/>
        <v>0</v>
      </c>
      <c r="BO2242" s="237">
        <f t="shared" si="877"/>
        <v>0</v>
      </c>
      <c r="BP2242" s="237">
        <f t="shared" si="878"/>
        <v>0</v>
      </c>
      <c r="BQ2242" s="238">
        <f t="shared" si="879"/>
        <v>0</v>
      </c>
    </row>
    <row r="2243" spans="1:69">
      <c r="A2243" s="170">
        <v>2297</v>
      </c>
      <c r="B2243" s="170"/>
      <c r="C2243" s="153"/>
      <c r="D2243" s="130"/>
      <c r="E2243" s="172"/>
      <c r="F2243" s="172"/>
      <c r="G2243" s="272"/>
      <c r="H2243" s="272"/>
      <c r="I2243" s="272"/>
      <c r="J2243" s="105"/>
      <c r="K2243" s="197" t="e">
        <f>VLOOKUP(J2243,'[3]Item List (3)'!A$1:B$110000,2,FALSE)</f>
        <v>#N/A</v>
      </c>
      <c r="L2243" s="170"/>
      <c r="M2243" s="170"/>
      <c r="N2243" s="153"/>
      <c r="O2243" s="130"/>
      <c r="P2243" s="172"/>
      <c r="Q2243" s="265"/>
      <c r="R2243" s="276"/>
      <c r="S2243" s="276"/>
      <c r="T2243" s="170"/>
      <c r="U2243" s="170"/>
      <c r="V2243" s="153"/>
      <c r="W2243" s="130"/>
      <c r="X2243" s="172"/>
      <c r="Y2243" s="172"/>
      <c r="Z2243" s="272"/>
      <c r="AA2243" s="272"/>
      <c r="AB2243" s="272"/>
      <c r="AC2243" s="105"/>
      <c r="AD2243" s="278"/>
      <c r="AE2243" s="170"/>
      <c r="AF2243" s="170"/>
      <c r="AG2243" s="153"/>
      <c r="AH2243" s="130"/>
      <c r="AI2243" s="172"/>
      <c r="AJ2243" s="265"/>
      <c r="AK2243" s="276"/>
      <c r="AL2243" s="276"/>
      <c r="AM2243" s="170"/>
      <c r="AN2243" s="170"/>
      <c r="AO2243" s="153"/>
      <c r="AP2243" s="140"/>
      <c r="AQ2243" s="265"/>
      <c r="AR2243" s="265"/>
      <c r="AS2243" s="276"/>
      <c r="AT2243" s="276"/>
      <c r="AU2243" s="276"/>
      <c r="AV2243" s="198"/>
      <c r="AW2243" s="278"/>
      <c r="AX2243" s="279"/>
      <c r="AY2243" s="279"/>
      <c r="AZ2243" s="153"/>
      <c r="BA2243" s="130"/>
      <c r="BB2243" s="172"/>
      <c r="BC2243" s="265"/>
      <c r="BD2243" s="276"/>
      <c r="BE2243" s="276"/>
      <c r="BF2243" s="170"/>
      <c r="BG2243" s="223">
        <f t="shared" si="883"/>
        <v>0</v>
      </c>
      <c r="BH2243" s="153">
        <f t="shared" si="884"/>
        <v>0</v>
      </c>
      <c r="BI2243" s="225">
        <f t="shared" si="871"/>
        <v>0</v>
      </c>
      <c r="BJ2243" s="225">
        <f t="shared" si="872"/>
        <v>0</v>
      </c>
      <c r="BK2243" s="226">
        <f t="shared" si="873"/>
        <v>0</v>
      </c>
      <c r="BL2243" s="226">
        <f t="shared" si="874"/>
        <v>0</v>
      </c>
      <c r="BM2243" s="226">
        <f t="shared" si="875"/>
        <v>0</v>
      </c>
      <c r="BN2243" s="237">
        <f t="shared" si="876"/>
        <v>0</v>
      </c>
      <c r="BO2243" s="237">
        <f t="shared" si="877"/>
        <v>0</v>
      </c>
      <c r="BP2243" s="237">
        <f t="shared" si="878"/>
        <v>0</v>
      </c>
      <c r="BQ2243" s="238">
        <f t="shared" si="879"/>
        <v>0</v>
      </c>
    </row>
    <row r="2244" spans="1:69">
      <c r="A2244" s="170">
        <v>2298</v>
      </c>
      <c r="B2244" s="170"/>
      <c r="C2244" s="153"/>
      <c r="D2244" s="130"/>
      <c r="E2244" s="172"/>
      <c r="F2244" s="172"/>
      <c r="G2244" s="272"/>
      <c r="H2244" s="272"/>
      <c r="I2244" s="272"/>
      <c r="J2244" s="105"/>
      <c r="K2244" s="197" t="e">
        <f>VLOOKUP(J2244,'[3]Item List (3)'!A$1:B$110000,2,FALSE)</f>
        <v>#N/A</v>
      </c>
      <c r="L2244" s="170"/>
      <c r="M2244" s="170"/>
      <c r="N2244" s="153"/>
      <c r="O2244" s="130"/>
      <c r="P2244" s="172"/>
      <c r="Q2244" s="265"/>
      <c r="R2244" s="276"/>
      <c r="S2244" s="276"/>
      <c r="T2244" s="170"/>
      <c r="U2244" s="170"/>
      <c r="V2244" s="153"/>
      <c r="W2244" s="130"/>
      <c r="X2244" s="172"/>
      <c r="Y2244" s="172"/>
      <c r="Z2244" s="272"/>
      <c r="AA2244" s="272"/>
      <c r="AB2244" s="272"/>
      <c r="AC2244" s="105"/>
      <c r="AD2244" s="278"/>
      <c r="AE2244" s="170"/>
      <c r="AF2244" s="170"/>
      <c r="AG2244" s="153"/>
      <c r="AH2244" s="130"/>
      <c r="AI2244" s="172"/>
      <c r="AJ2244" s="265"/>
      <c r="AK2244" s="276"/>
      <c r="AL2244" s="276"/>
      <c r="AM2244" s="170"/>
      <c r="AN2244" s="170"/>
      <c r="AO2244" s="153"/>
      <c r="AP2244" s="140"/>
      <c r="AQ2244" s="265"/>
      <c r="AR2244" s="265"/>
      <c r="AS2244" s="276"/>
      <c r="AT2244" s="276"/>
      <c r="AU2244" s="276"/>
      <c r="AV2244" s="198"/>
      <c r="AW2244" s="278"/>
      <c r="AX2244" s="279"/>
      <c r="AY2244" s="279"/>
      <c r="AZ2244" s="153"/>
      <c r="BA2244" s="130"/>
      <c r="BB2244" s="172"/>
      <c r="BC2244" s="265"/>
      <c r="BD2244" s="276"/>
      <c r="BE2244" s="276"/>
      <c r="BF2244" s="170"/>
      <c r="BG2244" s="223">
        <f t="shared" si="883"/>
        <v>0</v>
      </c>
      <c r="BH2244" s="153">
        <f t="shared" si="884"/>
        <v>0</v>
      </c>
      <c r="BI2244" s="225">
        <f t="shared" si="871"/>
        <v>0</v>
      </c>
      <c r="BJ2244" s="225">
        <f t="shared" si="872"/>
        <v>0</v>
      </c>
      <c r="BK2244" s="226">
        <f t="shared" si="873"/>
        <v>0</v>
      </c>
      <c r="BL2244" s="226">
        <f t="shared" si="874"/>
        <v>0</v>
      </c>
      <c r="BM2244" s="226">
        <f t="shared" si="875"/>
        <v>0</v>
      </c>
      <c r="BN2244" s="237">
        <f t="shared" si="876"/>
        <v>0</v>
      </c>
      <c r="BO2244" s="237">
        <f t="shared" si="877"/>
        <v>0</v>
      </c>
      <c r="BP2244" s="237">
        <f t="shared" si="878"/>
        <v>0</v>
      </c>
      <c r="BQ2244" s="238">
        <f t="shared" si="879"/>
        <v>0</v>
      </c>
    </row>
    <row r="2245" spans="1:69">
      <c r="A2245" s="170">
        <v>2299</v>
      </c>
      <c r="B2245" s="170"/>
      <c r="C2245" s="153"/>
      <c r="D2245" s="130"/>
      <c r="E2245" s="172"/>
      <c r="F2245" s="172"/>
      <c r="G2245" s="272"/>
      <c r="H2245" s="272"/>
      <c r="I2245" s="272"/>
      <c r="J2245" s="105"/>
      <c r="K2245" s="197" t="e">
        <f>VLOOKUP(J2245,'[3]Item List (3)'!A$1:B$110000,2,FALSE)</f>
        <v>#N/A</v>
      </c>
      <c r="L2245" s="170"/>
      <c r="M2245" s="170"/>
      <c r="N2245" s="153"/>
      <c r="O2245" s="130"/>
      <c r="P2245" s="172"/>
      <c r="Q2245" s="265"/>
      <c r="R2245" s="276"/>
      <c r="S2245" s="276"/>
      <c r="T2245" s="170"/>
      <c r="U2245" s="170"/>
      <c r="V2245" s="153"/>
      <c r="W2245" s="130"/>
      <c r="X2245" s="172"/>
      <c r="Y2245" s="172"/>
      <c r="Z2245" s="272"/>
      <c r="AA2245" s="272"/>
      <c r="AB2245" s="272"/>
      <c r="AC2245" s="105"/>
      <c r="AD2245" s="278"/>
      <c r="AE2245" s="170"/>
      <c r="AF2245" s="170"/>
      <c r="AG2245" s="153"/>
      <c r="AH2245" s="130"/>
      <c r="AI2245" s="172"/>
      <c r="AJ2245" s="265"/>
      <c r="AK2245" s="276"/>
      <c r="AL2245" s="276"/>
      <c r="AM2245" s="170"/>
      <c r="AN2245" s="170"/>
      <c r="AO2245" s="153"/>
      <c r="AP2245" s="140"/>
      <c r="AQ2245" s="265"/>
      <c r="AR2245" s="265"/>
      <c r="AS2245" s="276"/>
      <c r="AT2245" s="276"/>
      <c r="AU2245" s="276"/>
      <c r="AV2245" s="198"/>
      <c r="AW2245" s="278"/>
      <c r="AX2245" s="279"/>
      <c r="AY2245" s="279"/>
      <c r="AZ2245" s="153"/>
      <c r="BA2245" s="130"/>
      <c r="BB2245" s="172"/>
      <c r="BC2245" s="265"/>
      <c r="BD2245" s="276"/>
      <c r="BE2245" s="276"/>
      <c r="BF2245" s="170"/>
      <c r="BG2245" s="223">
        <f t="shared" si="883"/>
        <v>0</v>
      </c>
      <c r="BH2245" s="153">
        <f t="shared" si="884"/>
        <v>0</v>
      </c>
      <c r="BI2245" s="225">
        <f t="shared" si="871"/>
        <v>0</v>
      </c>
      <c r="BJ2245" s="225">
        <f t="shared" si="872"/>
        <v>0</v>
      </c>
      <c r="BK2245" s="226">
        <f t="shared" si="873"/>
        <v>0</v>
      </c>
      <c r="BL2245" s="226">
        <f t="shared" si="874"/>
        <v>0</v>
      </c>
      <c r="BM2245" s="226">
        <f t="shared" si="875"/>
        <v>0</v>
      </c>
      <c r="BN2245" s="237">
        <f t="shared" si="876"/>
        <v>0</v>
      </c>
      <c r="BO2245" s="237">
        <f t="shared" si="877"/>
        <v>0</v>
      </c>
      <c r="BP2245" s="237">
        <f t="shared" si="878"/>
        <v>0</v>
      </c>
      <c r="BQ2245" s="238">
        <f t="shared" si="879"/>
        <v>0</v>
      </c>
    </row>
    <row r="2246" spans="1:69">
      <c r="A2246" s="170">
        <v>2300</v>
      </c>
      <c r="B2246" s="170"/>
      <c r="C2246" s="153"/>
      <c r="D2246" s="130"/>
      <c r="E2246" s="172"/>
      <c r="F2246" s="172"/>
      <c r="G2246" s="272"/>
      <c r="H2246" s="272"/>
      <c r="I2246" s="272"/>
      <c r="J2246" s="105"/>
      <c r="K2246" s="197" t="e">
        <f>VLOOKUP(J2246,'[3]Item List (3)'!A$1:B$110000,2,FALSE)</f>
        <v>#N/A</v>
      </c>
      <c r="L2246" s="170"/>
      <c r="M2246" s="170"/>
      <c r="N2246" s="153"/>
      <c r="O2246" s="130"/>
      <c r="P2246" s="172"/>
      <c r="Q2246" s="265"/>
      <c r="R2246" s="276"/>
      <c r="S2246" s="276"/>
      <c r="T2246" s="170"/>
      <c r="U2246" s="170"/>
      <c r="V2246" s="153"/>
      <c r="W2246" s="130"/>
      <c r="X2246" s="172"/>
      <c r="Y2246" s="172"/>
      <c r="Z2246" s="272"/>
      <c r="AA2246" s="272"/>
      <c r="AB2246" s="272"/>
      <c r="AC2246" s="105"/>
      <c r="AD2246" s="278"/>
      <c r="AE2246" s="170"/>
      <c r="AF2246" s="170"/>
      <c r="AG2246" s="153"/>
      <c r="AH2246" s="130"/>
      <c r="AI2246" s="172"/>
      <c r="AJ2246" s="265"/>
      <c r="AK2246" s="276"/>
      <c r="AL2246" s="276"/>
      <c r="AM2246" s="170"/>
      <c r="AN2246" s="170"/>
      <c r="AO2246" s="153"/>
      <c r="AP2246" s="140"/>
      <c r="AQ2246" s="265"/>
      <c r="AR2246" s="265"/>
      <c r="AS2246" s="276"/>
      <c r="AT2246" s="276"/>
      <c r="AU2246" s="276"/>
      <c r="AV2246" s="198"/>
      <c r="AW2246" s="278"/>
      <c r="AX2246" s="279"/>
      <c r="AY2246" s="279"/>
      <c r="AZ2246" s="153"/>
      <c r="BA2246" s="130"/>
      <c r="BB2246" s="172"/>
      <c r="BC2246" s="265"/>
      <c r="BD2246" s="276"/>
      <c r="BE2246" s="276"/>
      <c r="BF2246" s="170"/>
      <c r="BG2246" s="223">
        <f t="shared" si="883"/>
        <v>0</v>
      </c>
      <c r="BH2246" s="153">
        <f t="shared" si="884"/>
        <v>0</v>
      </c>
      <c r="BI2246" s="225">
        <f t="shared" si="871"/>
        <v>0</v>
      </c>
      <c r="BJ2246" s="225">
        <f t="shared" si="872"/>
        <v>0</v>
      </c>
      <c r="BK2246" s="226">
        <f t="shared" si="873"/>
        <v>0</v>
      </c>
      <c r="BL2246" s="226">
        <f t="shared" si="874"/>
        <v>0</v>
      </c>
      <c r="BM2246" s="226">
        <f t="shared" si="875"/>
        <v>0</v>
      </c>
      <c r="BN2246" s="237">
        <f t="shared" si="876"/>
        <v>0</v>
      </c>
      <c r="BO2246" s="237">
        <f t="shared" si="877"/>
        <v>0</v>
      </c>
      <c r="BP2246" s="237">
        <f t="shared" si="878"/>
        <v>0</v>
      </c>
      <c r="BQ2246" s="238">
        <f t="shared" si="879"/>
        <v>0</v>
      </c>
    </row>
    <row r="2247" spans="1:69">
      <c r="A2247" s="170">
        <v>2301</v>
      </c>
      <c r="B2247" s="170"/>
      <c r="C2247" s="153"/>
      <c r="D2247" s="130"/>
      <c r="E2247" s="172"/>
      <c r="F2247" s="172"/>
      <c r="G2247" s="272"/>
      <c r="H2247" s="272"/>
      <c r="I2247" s="272"/>
      <c r="J2247" s="105"/>
      <c r="K2247" s="197" t="e">
        <f>VLOOKUP(J2247,'[3]Item List (3)'!A$1:B$110000,2,FALSE)</f>
        <v>#N/A</v>
      </c>
      <c r="L2247" s="170"/>
      <c r="M2247" s="170"/>
      <c r="N2247" s="153"/>
      <c r="O2247" s="130"/>
      <c r="P2247" s="172"/>
      <c r="Q2247" s="265"/>
      <c r="R2247" s="276"/>
      <c r="S2247" s="276"/>
      <c r="T2247" s="170"/>
      <c r="U2247" s="170"/>
      <c r="V2247" s="153"/>
      <c r="W2247" s="130"/>
      <c r="X2247" s="172"/>
      <c r="Y2247" s="172"/>
      <c r="Z2247" s="272"/>
      <c r="AA2247" s="272"/>
      <c r="AB2247" s="272"/>
      <c r="AC2247" s="105"/>
      <c r="AD2247" s="278"/>
      <c r="AE2247" s="170"/>
      <c r="AF2247" s="170"/>
      <c r="AG2247" s="153"/>
      <c r="AH2247" s="130"/>
      <c r="AI2247" s="172"/>
      <c r="AJ2247" s="265"/>
      <c r="AK2247" s="276"/>
      <c r="AL2247" s="276"/>
      <c r="AM2247" s="170"/>
      <c r="AN2247" s="170"/>
      <c r="AO2247" s="153"/>
      <c r="AP2247" s="140"/>
      <c r="AQ2247" s="265"/>
      <c r="AR2247" s="265"/>
      <c r="AS2247" s="276"/>
      <c r="AT2247" s="276"/>
      <c r="AU2247" s="276"/>
      <c r="AV2247" s="198"/>
      <c r="AW2247" s="278"/>
      <c r="AX2247" s="279"/>
      <c r="AY2247" s="279"/>
      <c r="AZ2247" s="153"/>
      <c r="BA2247" s="130"/>
      <c r="BB2247" s="172"/>
      <c r="BC2247" s="265"/>
      <c r="BD2247" s="276"/>
      <c r="BE2247" s="276"/>
      <c r="BF2247" s="170"/>
      <c r="BG2247" s="223">
        <f t="shared" si="883"/>
        <v>0</v>
      </c>
      <c r="BH2247" s="153">
        <f t="shared" si="884"/>
        <v>0</v>
      </c>
      <c r="BI2247" s="225">
        <f t="shared" si="871"/>
        <v>0</v>
      </c>
      <c r="BJ2247" s="225">
        <f t="shared" si="872"/>
        <v>0</v>
      </c>
      <c r="BK2247" s="226">
        <f t="shared" si="873"/>
        <v>0</v>
      </c>
      <c r="BL2247" s="226">
        <f t="shared" si="874"/>
        <v>0</v>
      </c>
      <c r="BM2247" s="226">
        <f t="shared" si="875"/>
        <v>0</v>
      </c>
      <c r="BN2247" s="237">
        <f t="shared" si="876"/>
        <v>0</v>
      </c>
      <c r="BO2247" s="237">
        <f t="shared" si="877"/>
        <v>0</v>
      </c>
      <c r="BP2247" s="237">
        <f t="shared" si="878"/>
        <v>0</v>
      </c>
      <c r="BQ2247" s="238">
        <f t="shared" si="879"/>
        <v>0</v>
      </c>
    </row>
    <row r="2248" spans="1:69">
      <c r="A2248" s="170">
        <v>2302</v>
      </c>
      <c r="B2248" s="170"/>
      <c r="C2248" s="153"/>
      <c r="D2248" s="130"/>
      <c r="E2248" s="172"/>
      <c r="F2248" s="172"/>
      <c r="G2248" s="272"/>
      <c r="H2248" s="272"/>
      <c r="I2248" s="272"/>
      <c r="J2248" s="105"/>
      <c r="K2248" s="197" t="e">
        <f>VLOOKUP(J2248,'[3]Item List (3)'!A$1:B$110000,2,FALSE)</f>
        <v>#N/A</v>
      </c>
      <c r="L2248" s="170"/>
      <c r="M2248" s="170"/>
      <c r="N2248" s="153"/>
      <c r="O2248" s="130"/>
      <c r="P2248" s="172"/>
      <c r="Q2248" s="265"/>
      <c r="R2248" s="276"/>
      <c r="S2248" s="276"/>
      <c r="T2248" s="170"/>
      <c r="U2248" s="170"/>
      <c r="V2248" s="153"/>
      <c r="W2248" s="130"/>
      <c r="X2248" s="172"/>
      <c r="Y2248" s="172"/>
      <c r="Z2248" s="272"/>
      <c r="AA2248" s="272"/>
      <c r="AB2248" s="272"/>
      <c r="AC2248" s="105"/>
      <c r="AD2248" s="278"/>
      <c r="AE2248" s="170"/>
      <c r="AF2248" s="170"/>
      <c r="AG2248" s="153"/>
      <c r="AH2248" s="130"/>
      <c r="AI2248" s="172"/>
      <c r="AJ2248" s="265"/>
      <c r="AK2248" s="276"/>
      <c r="AL2248" s="276"/>
      <c r="AM2248" s="170"/>
      <c r="AN2248" s="170"/>
      <c r="AO2248" s="153"/>
      <c r="AP2248" s="140"/>
      <c r="AQ2248" s="265"/>
      <c r="AR2248" s="265"/>
      <c r="AS2248" s="276"/>
      <c r="AT2248" s="276"/>
      <c r="AU2248" s="276"/>
      <c r="AV2248" s="198"/>
      <c r="AW2248" s="278"/>
      <c r="AX2248" s="279"/>
      <c r="AY2248" s="279"/>
      <c r="AZ2248" s="153"/>
      <c r="BA2248" s="130"/>
      <c r="BB2248" s="172"/>
      <c r="BC2248" s="265"/>
      <c r="BD2248" s="276"/>
      <c r="BE2248" s="276"/>
      <c r="BF2248" s="170"/>
      <c r="BG2248" s="223">
        <f t="shared" si="883"/>
        <v>0</v>
      </c>
      <c r="BH2248" s="153">
        <f t="shared" si="884"/>
        <v>0</v>
      </c>
      <c r="BI2248" s="225">
        <f t="shared" si="871"/>
        <v>0</v>
      </c>
      <c r="BJ2248" s="225">
        <f t="shared" si="872"/>
        <v>0</v>
      </c>
      <c r="BK2248" s="226">
        <f t="shared" si="873"/>
        <v>0</v>
      </c>
      <c r="BL2248" s="226">
        <f t="shared" si="874"/>
        <v>0</v>
      </c>
      <c r="BM2248" s="226">
        <f t="shared" si="875"/>
        <v>0</v>
      </c>
      <c r="BN2248" s="237">
        <f t="shared" si="876"/>
        <v>0</v>
      </c>
      <c r="BO2248" s="237">
        <f t="shared" si="877"/>
        <v>0</v>
      </c>
      <c r="BP2248" s="237">
        <f t="shared" si="878"/>
        <v>0</v>
      </c>
      <c r="BQ2248" s="238">
        <f t="shared" si="879"/>
        <v>0</v>
      </c>
    </row>
    <row r="2249" spans="1:69">
      <c r="A2249" s="170">
        <v>2303</v>
      </c>
      <c r="B2249" s="170"/>
      <c r="C2249" s="153"/>
      <c r="D2249" s="130"/>
      <c r="E2249" s="172"/>
      <c r="F2249" s="172"/>
      <c r="G2249" s="272"/>
      <c r="H2249" s="272"/>
      <c r="I2249" s="272"/>
      <c r="J2249" s="105"/>
      <c r="K2249" s="197" t="e">
        <f>VLOOKUP(J2249,'[3]Item List (3)'!A$1:B$110000,2,FALSE)</f>
        <v>#N/A</v>
      </c>
      <c r="L2249" s="170"/>
      <c r="M2249" s="170"/>
      <c r="N2249" s="153"/>
      <c r="O2249" s="130"/>
      <c r="P2249" s="172"/>
      <c r="Q2249" s="265"/>
      <c r="R2249" s="276"/>
      <c r="S2249" s="276"/>
      <c r="T2249" s="170"/>
      <c r="U2249" s="170"/>
      <c r="V2249" s="153"/>
      <c r="W2249" s="130"/>
      <c r="X2249" s="172"/>
      <c r="Y2249" s="172"/>
      <c r="Z2249" s="272"/>
      <c r="AA2249" s="272"/>
      <c r="AB2249" s="272"/>
      <c r="AC2249" s="105"/>
      <c r="AD2249" s="278"/>
      <c r="AE2249" s="170"/>
      <c r="AF2249" s="170"/>
      <c r="AG2249" s="153"/>
      <c r="AH2249" s="130"/>
      <c r="AI2249" s="172"/>
      <c r="AJ2249" s="265"/>
      <c r="AK2249" s="276"/>
      <c r="AL2249" s="276"/>
      <c r="AM2249" s="170"/>
      <c r="AN2249" s="170"/>
      <c r="AO2249" s="153"/>
      <c r="AP2249" s="140"/>
      <c r="AQ2249" s="265"/>
      <c r="AR2249" s="265"/>
      <c r="AS2249" s="276"/>
      <c r="AT2249" s="276"/>
      <c r="AU2249" s="276"/>
      <c r="AV2249" s="198"/>
      <c r="AW2249" s="278"/>
      <c r="AX2249" s="279"/>
      <c r="AY2249" s="279"/>
      <c r="AZ2249" s="153"/>
      <c r="BA2249" s="130"/>
      <c r="BB2249" s="172"/>
      <c r="BC2249" s="265"/>
      <c r="BD2249" s="276"/>
      <c r="BE2249" s="276"/>
      <c r="BF2249" s="170"/>
      <c r="BG2249" s="223">
        <f t="shared" si="883"/>
        <v>0</v>
      </c>
      <c r="BH2249" s="153">
        <f t="shared" si="884"/>
        <v>0</v>
      </c>
      <c r="BI2249" s="225">
        <f t="shared" si="871"/>
        <v>0</v>
      </c>
      <c r="BJ2249" s="225">
        <f t="shared" si="872"/>
        <v>0</v>
      </c>
      <c r="BK2249" s="226">
        <f t="shared" si="873"/>
        <v>0</v>
      </c>
      <c r="BL2249" s="226">
        <f t="shared" si="874"/>
        <v>0</v>
      </c>
      <c r="BM2249" s="226">
        <f t="shared" si="875"/>
        <v>0</v>
      </c>
      <c r="BN2249" s="237">
        <f t="shared" si="876"/>
        <v>0</v>
      </c>
      <c r="BO2249" s="237">
        <f t="shared" si="877"/>
        <v>0</v>
      </c>
      <c r="BP2249" s="237">
        <f t="shared" si="878"/>
        <v>0</v>
      </c>
      <c r="BQ2249" s="238">
        <f t="shared" si="879"/>
        <v>0</v>
      </c>
    </row>
    <row r="2250" spans="1:69">
      <c r="A2250" s="170">
        <v>2304</v>
      </c>
      <c r="B2250" s="170"/>
      <c r="C2250" s="153"/>
      <c r="D2250" s="130"/>
      <c r="E2250" s="172"/>
      <c r="F2250" s="172"/>
      <c r="G2250" s="272"/>
      <c r="H2250" s="272"/>
      <c r="I2250" s="272"/>
      <c r="J2250" s="105"/>
      <c r="K2250" s="197" t="e">
        <f>VLOOKUP(J2250,'[3]Item List (3)'!A$1:B$110000,2,FALSE)</f>
        <v>#N/A</v>
      </c>
      <c r="L2250" s="170"/>
      <c r="M2250" s="170"/>
      <c r="N2250" s="153"/>
      <c r="O2250" s="130"/>
      <c r="P2250" s="172"/>
      <c r="Q2250" s="265"/>
      <c r="R2250" s="276"/>
      <c r="S2250" s="276"/>
      <c r="T2250" s="170"/>
      <c r="U2250" s="170"/>
      <c r="V2250" s="153"/>
      <c r="W2250" s="130"/>
      <c r="X2250" s="172"/>
      <c r="Y2250" s="172"/>
      <c r="Z2250" s="272"/>
      <c r="AA2250" s="272"/>
      <c r="AB2250" s="272"/>
      <c r="AC2250" s="105"/>
      <c r="AD2250" s="278"/>
      <c r="AE2250" s="170"/>
      <c r="AF2250" s="170"/>
      <c r="AG2250" s="153"/>
      <c r="AH2250" s="130"/>
      <c r="AI2250" s="172"/>
      <c r="AJ2250" s="265"/>
      <c r="AK2250" s="276"/>
      <c r="AL2250" s="276"/>
      <c r="AM2250" s="170"/>
      <c r="AN2250" s="170"/>
      <c r="AO2250" s="153"/>
      <c r="AP2250" s="140"/>
      <c r="AQ2250" s="265"/>
      <c r="AR2250" s="265"/>
      <c r="AS2250" s="276"/>
      <c r="AT2250" s="276"/>
      <c r="AU2250" s="276"/>
      <c r="AV2250" s="198"/>
      <c r="AW2250" s="278"/>
      <c r="AX2250" s="279"/>
      <c r="AY2250" s="279"/>
      <c r="AZ2250" s="153"/>
      <c r="BA2250" s="130"/>
      <c r="BB2250" s="172"/>
      <c r="BC2250" s="265"/>
      <c r="BD2250" s="276"/>
      <c r="BE2250" s="276"/>
      <c r="BF2250" s="170"/>
      <c r="BG2250" s="223">
        <f t="shared" si="883"/>
        <v>0</v>
      </c>
      <c r="BH2250" s="153">
        <f t="shared" si="884"/>
        <v>0</v>
      </c>
      <c r="BI2250" s="225">
        <f t="shared" si="871"/>
        <v>0</v>
      </c>
      <c r="BJ2250" s="225">
        <f t="shared" si="872"/>
        <v>0</v>
      </c>
      <c r="BK2250" s="226">
        <f t="shared" si="873"/>
        <v>0</v>
      </c>
      <c r="BL2250" s="226">
        <f t="shared" si="874"/>
        <v>0</v>
      </c>
      <c r="BM2250" s="226">
        <f t="shared" si="875"/>
        <v>0</v>
      </c>
      <c r="BN2250" s="237">
        <f t="shared" si="876"/>
        <v>0</v>
      </c>
      <c r="BO2250" s="237">
        <f t="shared" si="877"/>
        <v>0</v>
      </c>
      <c r="BP2250" s="237">
        <f t="shared" si="878"/>
        <v>0</v>
      </c>
      <c r="BQ2250" s="238">
        <f t="shared" si="879"/>
        <v>0</v>
      </c>
    </row>
    <row r="2251" spans="1:69">
      <c r="A2251" s="170">
        <v>2305</v>
      </c>
      <c r="B2251" s="170"/>
      <c r="C2251" s="153"/>
      <c r="D2251" s="130"/>
      <c r="E2251" s="172"/>
      <c r="F2251" s="172"/>
      <c r="G2251" s="272"/>
      <c r="H2251" s="272"/>
      <c r="I2251" s="272"/>
      <c r="J2251" s="105"/>
      <c r="K2251" s="197" t="e">
        <f>VLOOKUP(J2251,'[3]Item List (3)'!A$1:B$110000,2,FALSE)</f>
        <v>#N/A</v>
      </c>
      <c r="L2251" s="170"/>
      <c r="M2251" s="170"/>
      <c r="N2251" s="153"/>
      <c r="O2251" s="130"/>
      <c r="P2251" s="172"/>
      <c r="Q2251" s="265"/>
      <c r="R2251" s="276"/>
      <c r="S2251" s="276"/>
      <c r="T2251" s="170"/>
      <c r="U2251" s="170"/>
      <c r="V2251" s="153"/>
      <c r="W2251" s="130"/>
      <c r="X2251" s="172"/>
      <c r="Y2251" s="172"/>
      <c r="Z2251" s="272"/>
      <c r="AA2251" s="272"/>
      <c r="AB2251" s="272"/>
      <c r="AC2251" s="105"/>
      <c r="AD2251" s="278"/>
      <c r="AE2251" s="170"/>
      <c r="AF2251" s="170"/>
      <c r="AG2251" s="153"/>
      <c r="AH2251" s="130"/>
      <c r="AI2251" s="172"/>
      <c r="AJ2251" s="265"/>
      <c r="AK2251" s="276"/>
      <c r="AL2251" s="276"/>
      <c r="AM2251" s="170"/>
      <c r="AN2251" s="170"/>
      <c r="AO2251" s="153"/>
      <c r="AP2251" s="140"/>
      <c r="AQ2251" s="265"/>
      <c r="AR2251" s="265"/>
      <c r="AS2251" s="276"/>
      <c r="AT2251" s="276"/>
      <c r="AU2251" s="276"/>
      <c r="AV2251" s="198"/>
      <c r="AW2251" s="278"/>
      <c r="AX2251" s="279"/>
      <c r="AY2251" s="279"/>
      <c r="AZ2251" s="153"/>
      <c r="BA2251" s="130"/>
      <c r="BB2251" s="172"/>
      <c r="BC2251" s="265"/>
      <c r="BD2251" s="276"/>
      <c r="BE2251" s="276"/>
      <c r="BF2251" s="170"/>
      <c r="BG2251" s="223">
        <f t="shared" si="883"/>
        <v>0</v>
      </c>
      <c r="BH2251" s="153">
        <f t="shared" si="884"/>
        <v>0</v>
      </c>
      <c r="BI2251" s="225">
        <f t="shared" si="871"/>
        <v>0</v>
      </c>
      <c r="BJ2251" s="225">
        <f t="shared" si="872"/>
        <v>0</v>
      </c>
      <c r="BK2251" s="226">
        <f t="shared" si="873"/>
        <v>0</v>
      </c>
      <c r="BL2251" s="226">
        <f t="shared" si="874"/>
        <v>0</v>
      </c>
      <c r="BM2251" s="226">
        <f t="shared" si="875"/>
        <v>0</v>
      </c>
      <c r="BN2251" s="237">
        <f t="shared" si="876"/>
        <v>0</v>
      </c>
      <c r="BO2251" s="237">
        <f t="shared" si="877"/>
        <v>0</v>
      </c>
      <c r="BP2251" s="237">
        <f t="shared" si="878"/>
        <v>0</v>
      </c>
      <c r="BQ2251" s="238">
        <f t="shared" si="879"/>
        <v>0</v>
      </c>
    </row>
    <row r="2252" spans="1:69">
      <c r="A2252" s="170">
        <v>2306</v>
      </c>
      <c r="B2252" s="170"/>
      <c r="C2252" s="153"/>
      <c r="D2252" s="130"/>
      <c r="E2252" s="172"/>
      <c r="F2252" s="172"/>
      <c r="G2252" s="272"/>
      <c r="H2252" s="272"/>
      <c r="I2252" s="272"/>
      <c r="J2252" s="105"/>
      <c r="K2252" s="197" t="e">
        <f>VLOOKUP(J2252,'[3]Item List (3)'!A$1:B$110000,2,FALSE)</f>
        <v>#N/A</v>
      </c>
      <c r="L2252" s="170"/>
      <c r="M2252" s="170"/>
      <c r="N2252" s="153"/>
      <c r="O2252" s="130"/>
      <c r="P2252" s="172"/>
      <c r="Q2252" s="265"/>
      <c r="R2252" s="276"/>
      <c r="S2252" s="276"/>
      <c r="T2252" s="170"/>
      <c r="U2252" s="170"/>
      <c r="V2252" s="153"/>
      <c r="W2252" s="130"/>
      <c r="X2252" s="172"/>
      <c r="Y2252" s="172"/>
      <c r="Z2252" s="272"/>
      <c r="AA2252" s="272"/>
      <c r="AB2252" s="272"/>
      <c r="AC2252" s="105"/>
      <c r="AD2252" s="278"/>
      <c r="AE2252" s="170"/>
      <c r="AF2252" s="170"/>
      <c r="AG2252" s="153"/>
      <c r="AH2252" s="130"/>
      <c r="AI2252" s="172"/>
      <c r="AJ2252" s="265"/>
      <c r="AK2252" s="276"/>
      <c r="AL2252" s="276"/>
      <c r="AM2252" s="170"/>
      <c r="AN2252" s="170"/>
      <c r="AO2252" s="153"/>
      <c r="AP2252" s="140"/>
      <c r="AQ2252" s="265"/>
      <c r="AR2252" s="265"/>
      <c r="AS2252" s="276"/>
      <c r="AT2252" s="276"/>
      <c r="AU2252" s="276"/>
      <c r="AV2252" s="198"/>
      <c r="AW2252" s="278"/>
      <c r="AX2252" s="279"/>
      <c r="AY2252" s="279"/>
      <c r="AZ2252" s="153"/>
      <c r="BA2252" s="130"/>
      <c r="BB2252" s="172"/>
      <c r="BC2252" s="265"/>
      <c r="BD2252" s="276"/>
      <c r="BE2252" s="276"/>
      <c r="BF2252" s="170"/>
      <c r="BG2252" s="223">
        <f t="shared" si="883"/>
        <v>0</v>
      </c>
      <c r="BH2252" s="153">
        <f t="shared" si="884"/>
        <v>0</v>
      </c>
      <c r="BI2252" s="225">
        <f t="shared" si="871"/>
        <v>0</v>
      </c>
      <c r="BJ2252" s="225">
        <f t="shared" si="872"/>
        <v>0</v>
      </c>
      <c r="BK2252" s="226">
        <f t="shared" si="873"/>
        <v>0</v>
      </c>
      <c r="BL2252" s="226">
        <f t="shared" si="874"/>
        <v>0</v>
      </c>
      <c r="BM2252" s="226">
        <f t="shared" si="875"/>
        <v>0</v>
      </c>
      <c r="BN2252" s="237">
        <f t="shared" si="876"/>
        <v>0</v>
      </c>
      <c r="BO2252" s="237">
        <f t="shared" si="877"/>
        <v>0</v>
      </c>
      <c r="BP2252" s="237">
        <f t="shared" si="878"/>
        <v>0</v>
      </c>
      <c r="BQ2252" s="238">
        <f t="shared" si="879"/>
        <v>0</v>
      </c>
    </row>
    <row r="2253" spans="1:69">
      <c r="A2253" s="170">
        <v>2307</v>
      </c>
      <c r="B2253" s="170"/>
      <c r="C2253" s="153"/>
      <c r="D2253" s="130"/>
      <c r="E2253" s="172"/>
      <c r="F2253" s="172"/>
      <c r="G2253" s="272"/>
      <c r="H2253" s="272"/>
      <c r="I2253" s="272"/>
      <c r="J2253" s="105"/>
      <c r="K2253" s="197" t="e">
        <f>VLOOKUP(J2253,'[3]Item List (3)'!A$1:B$110000,2,FALSE)</f>
        <v>#N/A</v>
      </c>
      <c r="L2253" s="170"/>
      <c r="M2253" s="170"/>
      <c r="N2253" s="153"/>
      <c r="O2253" s="130"/>
      <c r="P2253" s="172"/>
      <c r="Q2253" s="265"/>
      <c r="R2253" s="276"/>
      <c r="S2253" s="276"/>
      <c r="T2253" s="170"/>
      <c r="U2253" s="170"/>
      <c r="V2253" s="153"/>
      <c r="W2253" s="130"/>
      <c r="X2253" s="172"/>
      <c r="Y2253" s="172"/>
      <c r="Z2253" s="272"/>
      <c r="AA2253" s="272"/>
      <c r="AB2253" s="272"/>
      <c r="AC2253" s="105"/>
      <c r="AD2253" s="278"/>
      <c r="AE2253" s="170"/>
      <c r="AF2253" s="170"/>
      <c r="AG2253" s="153"/>
      <c r="AH2253" s="130"/>
      <c r="AI2253" s="172"/>
      <c r="AJ2253" s="265"/>
      <c r="AK2253" s="276"/>
      <c r="AL2253" s="276"/>
      <c r="AM2253" s="170"/>
      <c r="AN2253" s="170"/>
      <c r="AO2253" s="153"/>
      <c r="AP2253" s="140"/>
      <c r="AQ2253" s="265"/>
      <c r="AR2253" s="265"/>
      <c r="AS2253" s="276"/>
      <c r="AT2253" s="276"/>
      <c r="AU2253" s="276"/>
      <c r="AV2253" s="198"/>
      <c r="AW2253" s="278"/>
      <c r="AX2253" s="279"/>
      <c r="AY2253" s="279"/>
      <c r="AZ2253" s="153"/>
      <c r="BA2253" s="130"/>
      <c r="BB2253" s="172"/>
      <c r="BC2253" s="265"/>
      <c r="BD2253" s="276"/>
      <c r="BE2253" s="276"/>
      <c r="BF2253" s="170"/>
      <c r="BG2253" s="223">
        <f t="shared" si="883"/>
        <v>0</v>
      </c>
      <c r="BH2253" s="153">
        <f t="shared" si="884"/>
        <v>0</v>
      </c>
      <c r="BI2253" s="225">
        <f t="shared" si="871"/>
        <v>0</v>
      </c>
      <c r="BJ2253" s="225">
        <f t="shared" si="872"/>
        <v>0</v>
      </c>
      <c r="BK2253" s="226">
        <f t="shared" si="873"/>
        <v>0</v>
      </c>
      <c r="BL2253" s="226">
        <f t="shared" si="874"/>
        <v>0</v>
      </c>
      <c r="BM2253" s="226">
        <f t="shared" si="875"/>
        <v>0</v>
      </c>
      <c r="BN2253" s="237">
        <f t="shared" si="876"/>
        <v>0</v>
      </c>
      <c r="BO2253" s="237">
        <f t="shared" si="877"/>
        <v>0</v>
      </c>
      <c r="BP2253" s="237">
        <f t="shared" si="878"/>
        <v>0</v>
      </c>
      <c r="BQ2253" s="238">
        <f t="shared" si="879"/>
        <v>0</v>
      </c>
    </row>
    <row r="2254" spans="1:69">
      <c r="A2254" s="170">
        <v>2308</v>
      </c>
      <c r="B2254" s="170"/>
      <c r="C2254" s="153"/>
      <c r="D2254" s="130"/>
      <c r="E2254" s="172"/>
      <c r="F2254" s="172"/>
      <c r="G2254" s="272"/>
      <c r="H2254" s="272"/>
      <c r="I2254" s="272"/>
      <c r="J2254" s="105"/>
      <c r="K2254" s="197" t="e">
        <f>VLOOKUP(J2254,'[3]Item List (3)'!A$1:B$110000,2,FALSE)</f>
        <v>#N/A</v>
      </c>
      <c r="L2254" s="170"/>
      <c r="M2254" s="170"/>
      <c r="N2254" s="153"/>
      <c r="O2254" s="130"/>
      <c r="P2254" s="172"/>
      <c r="Q2254" s="265"/>
      <c r="R2254" s="276"/>
      <c r="S2254" s="276"/>
      <c r="T2254" s="170"/>
      <c r="U2254" s="170"/>
      <c r="V2254" s="153"/>
      <c r="W2254" s="130"/>
      <c r="X2254" s="172"/>
      <c r="Y2254" s="172"/>
      <c r="Z2254" s="272"/>
      <c r="AA2254" s="272"/>
      <c r="AB2254" s="272"/>
      <c r="AC2254" s="105"/>
      <c r="AD2254" s="278"/>
      <c r="AE2254" s="170"/>
      <c r="AF2254" s="170"/>
      <c r="AG2254" s="153"/>
      <c r="AH2254" s="130"/>
      <c r="AI2254" s="172"/>
      <c r="AJ2254" s="265"/>
      <c r="AK2254" s="276"/>
      <c r="AL2254" s="276"/>
      <c r="AM2254" s="170"/>
      <c r="AN2254" s="170"/>
      <c r="AO2254" s="153"/>
      <c r="AP2254" s="140"/>
      <c r="AQ2254" s="265"/>
      <c r="AR2254" s="265"/>
      <c r="AS2254" s="276"/>
      <c r="AT2254" s="276"/>
      <c r="AU2254" s="276"/>
      <c r="AV2254" s="198"/>
      <c r="AW2254" s="278"/>
      <c r="AX2254" s="279"/>
      <c r="AY2254" s="279"/>
      <c r="AZ2254" s="153"/>
      <c r="BA2254" s="130"/>
      <c r="BB2254" s="172"/>
      <c r="BC2254" s="265"/>
      <c r="BD2254" s="276"/>
      <c r="BE2254" s="276"/>
      <c r="BF2254" s="170"/>
      <c r="BG2254" s="223">
        <f t="shared" si="883"/>
        <v>0</v>
      </c>
      <c r="BH2254" s="153">
        <f t="shared" si="884"/>
        <v>0</v>
      </c>
      <c r="BI2254" s="225">
        <f t="shared" si="871"/>
        <v>0</v>
      </c>
      <c r="BJ2254" s="225">
        <f t="shared" si="872"/>
        <v>0</v>
      </c>
      <c r="BK2254" s="226">
        <f t="shared" si="873"/>
        <v>0</v>
      </c>
      <c r="BL2254" s="226">
        <f t="shared" si="874"/>
        <v>0</v>
      </c>
      <c r="BM2254" s="226">
        <f t="shared" si="875"/>
        <v>0</v>
      </c>
      <c r="BN2254" s="237">
        <f t="shared" si="876"/>
        <v>0</v>
      </c>
      <c r="BO2254" s="237">
        <f t="shared" si="877"/>
        <v>0</v>
      </c>
      <c r="BP2254" s="237">
        <f t="shared" si="878"/>
        <v>0</v>
      </c>
      <c r="BQ2254" s="238">
        <f t="shared" si="879"/>
        <v>0</v>
      </c>
    </row>
    <row r="2255" spans="1:69">
      <c r="A2255" s="170">
        <v>2309</v>
      </c>
      <c r="B2255" s="170"/>
      <c r="C2255" s="153"/>
      <c r="D2255" s="130"/>
      <c r="E2255" s="172"/>
      <c r="F2255" s="172"/>
      <c r="G2255" s="272"/>
      <c r="H2255" s="272"/>
      <c r="I2255" s="272"/>
      <c r="J2255" s="105"/>
      <c r="K2255" s="197" t="e">
        <f>VLOOKUP(J2255,'[3]Item List (3)'!A$1:B$110000,2,FALSE)</f>
        <v>#N/A</v>
      </c>
      <c r="L2255" s="170"/>
      <c r="M2255" s="170"/>
      <c r="N2255" s="153"/>
      <c r="O2255" s="130"/>
      <c r="P2255" s="172"/>
      <c r="Q2255" s="265"/>
      <c r="R2255" s="276"/>
      <c r="S2255" s="276"/>
      <c r="T2255" s="170"/>
      <c r="U2255" s="170"/>
      <c r="V2255" s="153"/>
      <c r="W2255" s="130"/>
      <c r="X2255" s="172"/>
      <c r="Y2255" s="172"/>
      <c r="Z2255" s="272"/>
      <c r="AA2255" s="272"/>
      <c r="AB2255" s="272"/>
      <c r="AC2255" s="105"/>
      <c r="AD2255" s="278"/>
      <c r="AE2255" s="170"/>
      <c r="AF2255" s="170"/>
      <c r="AG2255" s="153"/>
      <c r="AH2255" s="130"/>
      <c r="AI2255" s="172"/>
      <c r="AJ2255" s="265"/>
      <c r="AK2255" s="276"/>
      <c r="AL2255" s="276"/>
      <c r="AM2255" s="170"/>
      <c r="AN2255" s="170"/>
      <c r="AO2255" s="153"/>
      <c r="AP2255" s="140"/>
      <c r="AQ2255" s="265"/>
      <c r="AR2255" s="265"/>
      <c r="AS2255" s="276"/>
      <c r="AT2255" s="276"/>
      <c r="AU2255" s="276"/>
      <c r="AV2255" s="198"/>
      <c r="AW2255" s="278"/>
      <c r="AX2255" s="279"/>
      <c r="AY2255" s="279"/>
      <c r="AZ2255" s="153"/>
      <c r="BA2255" s="130"/>
      <c r="BB2255" s="172"/>
      <c r="BC2255" s="265"/>
      <c r="BD2255" s="276"/>
      <c r="BE2255" s="276"/>
      <c r="BF2255" s="170"/>
      <c r="BG2255" s="223">
        <f t="shared" si="883"/>
        <v>0</v>
      </c>
      <c r="BH2255" s="153">
        <f t="shared" si="884"/>
        <v>0</v>
      </c>
      <c r="BI2255" s="225">
        <f t="shared" si="871"/>
        <v>0</v>
      </c>
      <c r="BJ2255" s="225">
        <f t="shared" si="872"/>
        <v>0</v>
      </c>
      <c r="BK2255" s="226">
        <f t="shared" si="873"/>
        <v>0</v>
      </c>
      <c r="BL2255" s="226">
        <f t="shared" si="874"/>
        <v>0</v>
      </c>
      <c r="BM2255" s="226">
        <f t="shared" si="875"/>
        <v>0</v>
      </c>
      <c r="BN2255" s="237">
        <f t="shared" si="876"/>
        <v>0</v>
      </c>
      <c r="BO2255" s="237">
        <f t="shared" si="877"/>
        <v>0</v>
      </c>
      <c r="BP2255" s="237">
        <f t="shared" si="878"/>
        <v>0</v>
      </c>
      <c r="BQ2255" s="238">
        <f t="shared" si="879"/>
        <v>0</v>
      </c>
    </row>
    <row r="2256" spans="1:69">
      <c r="A2256" s="170">
        <v>2310</v>
      </c>
      <c r="B2256" s="273"/>
      <c r="C2256" s="153"/>
      <c r="D2256" s="130"/>
      <c r="E2256" s="172"/>
      <c r="F2256" s="172"/>
      <c r="G2256" s="272"/>
      <c r="H2256" s="272"/>
      <c r="I2256" s="272"/>
      <c r="J2256" s="105"/>
      <c r="K2256" s="197" t="e">
        <f>VLOOKUP(J2256,'[3]Item List (3)'!A$1:B$110000,2,FALSE)</f>
        <v>#N/A</v>
      </c>
      <c r="L2256" s="170"/>
      <c r="M2256" s="170"/>
      <c r="N2256" s="153"/>
      <c r="O2256" s="130"/>
      <c r="P2256" s="172"/>
      <c r="Q2256" s="265"/>
      <c r="R2256" s="276"/>
      <c r="S2256" s="276"/>
      <c r="T2256" s="170"/>
      <c r="U2256" s="170"/>
      <c r="V2256" s="153"/>
      <c r="W2256" s="130"/>
      <c r="X2256" s="172"/>
      <c r="Y2256" s="172"/>
      <c r="Z2256" s="272"/>
      <c r="AA2256" s="272"/>
      <c r="AB2256" s="272"/>
      <c r="AC2256" s="105"/>
      <c r="AD2256" s="278"/>
      <c r="AE2256" s="170"/>
      <c r="AF2256" s="170"/>
      <c r="AG2256" s="153"/>
      <c r="AH2256" s="130"/>
      <c r="AI2256" s="172"/>
      <c r="AJ2256" s="265"/>
      <c r="AK2256" s="276"/>
      <c r="AL2256" s="276"/>
      <c r="AM2256" s="170"/>
      <c r="AN2256" s="170"/>
      <c r="AO2256" s="153"/>
      <c r="AP2256" s="140"/>
      <c r="AQ2256" s="265"/>
      <c r="AR2256" s="265"/>
      <c r="AS2256" s="276"/>
      <c r="AT2256" s="276"/>
      <c r="AU2256" s="276"/>
      <c r="AV2256" s="198"/>
      <c r="AW2256" s="278"/>
      <c r="AX2256" s="279"/>
      <c r="AY2256" s="279"/>
      <c r="AZ2256" s="153"/>
      <c r="BA2256" s="130"/>
      <c r="BB2256" s="172"/>
      <c r="BC2256" s="265"/>
      <c r="BD2256" s="276"/>
      <c r="BE2256" s="276"/>
      <c r="BF2256" s="170"/>
      <c r="BG2256" s="223">
        <f t="shared" si="883"/>
        <v>0</v>
      </c>
      <c r="BH2256" s="153">
        <f t="shared" si="884"/>
        <v>0</v>
      </c>
      <c r="BI2256" s="225">
        <f t="shared" si="871"/>
        <v>0</v>
      </c>
      <c r="BJ2256" s="225">
        <f t="shared" si="872"/>
        <v>0</v>
      </c>
      <c r="BK2256" s="226">
        <f t="shared" si="873"/>
        <v>0</v>
      </c>
      <c r="BL2256" s="226">
        <f t="shared" si="874"/>
        <v>0</v>
      </c>
      <c r="BM2256" s="226">
        <f t="shared" si="875"/>
        <v>0</v>
      </c>
      <c r="BN2256" s="237">
        <f t="shared" si="876"/>
        <v>0</v>
      </c>
      <c r="BO2256" s="237">
        <f t="shared" si="877"/>
        <v>0</v>
      </c>
      <c r="BP2256" s="237">
        <f t="shared" si="878"/>
        <v>0</v>
      </c>
      <c r="BQ2256" s="238">
        <f t="shared" si="879"/>
        <v>0</v>
      </c>
    </row>
    <row r="2257" spans="1:69">
      <c r="A2257" s="170">
        <v>2311</v>
      </c>
      <c r="B2257" s="170"/>
      <c r="C2257" s="153"/>
      <c r="D2257" s="130"/>
      <c r="E2257" s="172"/>
      <c r="F2257" s="172"/>
      <c r="G2257" s="272"/>
      <c r="H2257" s="272"/>
      <c r="I2257" s="272"/>
      <c r="J2257" s="105"/>
      <c r="K2257" s="197" t="e">
        <f>VLOOKUP(J2257,'[3]Item List (3)'!A$1:B$110000,2,FALSE)</f>
        <v>#N/A</v>
      </c>
      <c r="L2257" s="170"/>
      <c r="M2257" s="170"/>
      <c r="N2257" s="153"/>
      <c r="O2257" s="130"/>
      <c r="P2257" s="172"/>
      <c r="Q2257" s="265"/>
      <c r="R2257" s="276"/>
      <c r="S2257" s="276"/>
      <c r="T2257" s="170"/>
      <c r="U2257" s="170"/>
      <c r="V2257" s="153"/>
      <c r="W2257" s="130"/>
      <c r="X2257" s="172"/>
      <c r="Y2257" s="172"/>
      <c r="Z2257" s="272"/>
      <c r="AA2257" s="272"/>
      <c r="AB2257" s="272"/>
      <c r="AC2257" s="105"/>
      <c r="AD2257" s="278"/>
      <c r="AE2257" s="170"/>
      <c r="AF2257" s="170"/>
      <c r="AG2257" s="153"/>
      <c r="AH2257" s="130"/>
      <c r="AI2257" s="172"/>
      <c r="AJ2257" s="265"/>
      <c r="AK2257" s="276"/>
      <c r="AL2257" s="276"/>
      <c r="AM2257" s="170"/>
      <c r="AN2257" s="170"/>
      <c r="AO2257" s="153"/>
      <c r="AP2257" s="140"/>
      <c r="AQ2257" s="265"/>
      <c r="AR2257" s="265"/>
      <c r="AS2257" s="276"/>
      <c r="AT2257" s="276"/>
      <c r="AU2257" s="276"/>
      <c r="AV2257" s="198"/>
      <c r="AW2257" s="278"/>
      <c r="AX2257" s="279"/>
      <c r="AY2257" s="279"/>
      <c r="AZ2257" s="153"/>
      <c r="BA2257" s="130"/>
      <c r="BB2257" s="172"/>
      <c r="BC2257" s="265"/>
      <c r="BD2257" s="276"/>
      <c r="BE2257" s="276"/>
      <c r="BF2257" s="170"/>
      <c r="BG2257" s="223">
        <f t="shared" si="883"/>
        <v>0</v>
      </c>
      <c r="BH2257" s="153">
        <f t="shared" ref="BH2257:BH2288" si="885">BG2257/60</f>
        <v>0</v>
      </c>
      <c r="BI2257" s="225">
        <f t="shared" si="871"/>
        <v>0</v>
      </c>
      <c r="BJ2257" s="225">
        <f t="shared" si="872"/>
        <v>0</v>
      </c>
      <c r="BK2257" s="226">
        <f t="shared" si="873"/>
        <v>0</v>
      </c>
      <c r="BL2257" s="226">
        <f t="shared" si="874"/>
        <v>0</v>
      </c>
      <c r="BM2257" s="226">
        <f t="shared" si="875"/>
        <v>0</v>
      </c>
      <c r="BN2257" s="237">
        <f t="shared" si="876"/>
        <v>0</v>
      </c>
      <c r="BO2257" s="237">
        <f t="shared" si="877"/>
        <v>0</v>
      </c>
      <c r="BP2257" s="237">
        <f t="shared" si="878"/>
        <v>0</v>
      </c>
      <c r="BQ2257" s="238">
        <f t="shared" si="879"/>
        <v>0</v>
      </c>
    </row>
    <row r="2258" spans="1:69">
      <c r="A2258" s="170">
        <v>2312</v>
      </c>
      <c r="B2258" s="170"/>
      <c r="C2258" s="153"/>
      <c r="D2258" s="130"/>
      <c r="E2258" s="172"/>
      <c r="F2258" s="172"/>
      <c r="G2258" s="272"/>
      <c r="H2258" s="272"/>
      <c r="I2258" s="272"/>
      <c r="J2258" s="105"/>
      <c r="K2258" s="197" t="e">
        <f>VLOOKUP(J2258,'[3]Item List (3)'!A$1:B$110000,2,FALSE)</f>
        <v>#N/A</v>
      </c>
      <c r="L2258" s="170"/>
      <c r="M2258" s="170"/>
      <c r="N2258" s="153"/>
      <c r="O2258" s="130"/>
      <c r="P2258" s="172"/>
      <c r="Q2258" s="265"/>
      <c r="R2258" s="276"/>
      <c r="S2258" s="276"/>
      <c r="T2258" s="170"/>
      <c r="U2258" s="170"/>
      <c r="V2258" s="153"/>
      <c r="W2258" s="130"/>
      <c r="X2258" s="172"/>
      <c r="Y2258" s="172"/>
      <c r="Z2258" s="272"/>
      <c r="AA2258" s="272"/>
      <c r="AB2258" s="272"/>
      <c r="AC2258" s="105"/>
      <c r="AD2258" s="278"/>
      <c r="AE2258" s="170"/>
      <c r="AF2258" s="170"/>
      <c r="AG2258" s="153"/>
      <c r="AH2258" s="130"/>
      <c r="AI2258" s="172"/>
      <c r="AJ2258" s="265"/>
      <c r="AK2258" s="276"/>
      <c r="AL2258" s="276"/>
      <c r="AM2258" s="170"/>
      <c r="AN2258" s="170"/>
      <c r="AO2258" s="153"/>
      <c r="AP2258" s="140"/>
      <c r="AQ2258" s="265"/>
      <c r="AR2258" s="265"/>
      <c r="AS2258" s="276"/>
      <c r="AT2258" s="276"/>
      <c r="AU2258" s="276"/>
      <c r="AV2258" s="198"/>
      <c r="AW2258" s="278"/>
      <c r="AX2258" s="279"/>
      <c r="AY2258" s="279"/>
      <c r="AZ2258" s="153"/>
      <c r="BA2258" s="130"/>
      <c r="BB2258" s="172"/>
      <c r="BC2258" s="265"/>
      <c r="BD2258" s="276"/>
      <c r="BE2258" s="276"/>
      <c r="BF2258" s="170"/>
      <c r="BG2258" s="223">
        <f t="shared" ref="BG2258:BG2289" si="886">SUM(V2258:BF2258)</f>
        <v>0</v>
      </c>
      <c r="BH2258" s="153">
        <f t="shared" si="885"/>
        <v>0</v>
      </c>
      <c r="BI2258" s="225">
        <f t="shared" si="871"/>
        <v>0</v>
      </c>
      <c r="BJ2258" s="225">
        <f t="shared" si="872"/>
        <v>0</v>
      </c>
      <c r="BK2258" s="226">
        <f t="shared" si="873"/>
        <v>0</v>
      </c>
      <c r="BL2258" s="226">
        <f t="shared" si="874"/>
        <v>0</v>
      </c>
      <c r="BM2258" s="226">
        <f t="shared" si="875"/>
        <v>0</v>
      </c>
      <c r="BN2258" s="237">
        <f t="shared" si="876"/>
        <v>0</v>
      </c>
      <c r="BO2258" s="237">
        <f t="shared" si="877"/>
        <v>0</v>
      </c>
      <c r="BP2258" s="237">
        <f t="shared" si="878"/>
        <v>0</v>
      </c>
      <c r="BQ2258" s="238">
        <f t="shared" si="879"/>
        <v>0</v>
      </c>
    </row>
    <row r="2259" spans="1:69">
      <c r="A2259" s="170">
        <v>2313</v>
      </c>
      <c r="B2259" s="170"/>
      <c r="C2259" s="153"/>
      <c r="D2259" s="130"/>
      <c r="E2259" s="172"/>
      <c r="F2259" s="172"/>
      <c r="G2259" s="272"/>
      <c r="H2259" s="272"/>
      <c r="I2259" s="272"/>
      <c r="J2259" s="105"/>
      <c r="K2259" s="197" t="e">
        <f>VLOOKUP(J2259,'[3]Item List (3)'!A$1:B$110000,2,FALSE)</f>
        <v>#N/A</v>
      </c>
      <c r="L2259" s="170"/>
      <c r="M2259" s="170"/>
      <c r="N2259" s="153"/>
      <c r="O2259" s="130"/>
      <c r="P2259" s="172"/>
      <c r="Q2259" s="265"/>
      <c r="R2259" s="276"/>
      <c r="S2259" s="276"/>
      <c r="T2259" s="170"/>
      <c r="U2259" s="170"/>
      <c r="V2259" s="153"/>
      <c r="W2259" s="130"/>
      <c r="X2259" s="172"/>
      <c r="Y2259" s="172"/>
      <c r="Z2259" s="272"/>
      <c r="AA2259" s="272"/>
      <c r="AB2259" s="272"/>
      <c r="AC2259" s="105"/>
      <c r="AD2259" s="278"/>
      <c r="AE2259" s="170"/>
      <c r="AF2259" s="170"/>
      <c r="AG2259" s="153"/>
      <c r="AH2259" s="130"/>
      <c r="AI2259" s="172"/>
      <c r="AJ2259" s="265"/>
      <c r="AK2259" s="276"/>
      <c r="AL2259" s="276"/>
      <c r="AM2259" s="170"/>
      <c r="AN2259" s="170"/>
      <c r="AO2259" s="153"/>
      <c r="AP2259" s="130"/>
      <c r="AQ2259" s="172"/>
      <c r="AR2259" s="172"/>
      <c r="AS2259" s="272"/>
      <c r="AT2259" s="272"/>
      <c r="AU2259" s="272"/>
      <c r="AV2259" s="105"/>
      <c r="AW2259" s="278"/>
      <c r="AX2259" s="170"/>
      <c r="AY2259" s="170"/>
      <c r="AZ2259" s="153"/>
      <c r="BA2259" s="130"/>
      <c r="BB2259" s="172"/>
      <c r="BC2259" s="265"/>
      <c r="BD2259" s="276"/>
      <c r="BE2259" s="276"/>
      <c r="BF2259" s="170"/>
      <c r="BG2259" s="223">
        <f t="shared" si="886"/>
        <v>0</v>
      </c>
      <c r="BH2259" s="153">
        <f t="shared" si="885"/>
        <v>0</v>
      </c>
      <c r="BI2259" s="225">
        <f t="shared" si="871"/>
        <v>0</v>
      </c>
      <c r="BJ2259" s="225">
        <f t="shared" si="872"/>
        <v>0</v>
      </c>
      <c r="BK2259" s="226">
        <f t="shared" si="873"/>
        <v>0</v>
      </c>
      <c r="BL2259" s="226">
        <f t="shared" si="874"/>
        <v>0</v>
      </c>
      <c r="BM2259" s="226">
        <f t="shared" si="875"/>
        <v>0</v>
      </c>
      <c r="BN2259" s="237">
        <f t="shared" si="876"/>
        <v>0</v>
      </c>
      <c r="BO2259" s="237">
        <f t="shared" si="877"/>
        <v>0</v>
      </c>
      <c r="BP2259" s="237">
        <f t="shared" si="878"/>
        <v>0</v>
      </c>
      <c r="BQ2259" s="238">
        <f t="shared" si="879"/>
        <v>0</v>
      </c>
    </row>
    <row r="2260" spans="1:69">
      <c r="A2260" s="170">
        <v>2314</v>
      </c>
      <c r="B2260" s="170"/>
      <c r="C2260" s="153"/>
      <c r="D2260" s="130"/>
      <c r="E2260" s="172"/>
      <c r="F2260" s="172"/>
      <c r="G2260" s="272"/>
      <c r="H2260" s="272"/>
      <c r="I2260" s="272"/>
      <c r="J2260" s="105"/>
      <c r="K2260" s="197" t="e">
        <f>VLOOKUP(J2260,'[3]Item List (3)'!A$1:B$110000,2,FALSE)</f>
        <v>#N/A</v>
      </c>
      <c r="L2260" s="170"/>
      <c r="M2260" s="170"/>
      <c r="N2260" s="153"/>
      <c r="O2260" s="130"/>
      <c r="P2260" s="172"/>
      <c r="Q2260" s="265"/>
      <c r="R2260" s="276"/>
      <c r="S2260" s="276"/>
      <c r="T2260" s="170"/>
      <c r="U2260" s="170"/>
      <c r="V2260" s="153"/>
      <c r="W2260" s="130"/>
      <c r="X2260" s="172"/>
      <c r="Y2260" s="172"/>
      <c r="Z2260" s="272"/>
      <c r="AA2260" s="272"/>
      <c r="AB2260" s="272"/>
      <c r="AC2260" s="105"/>
      <c r="AD2260" s="278"/>
      <c r="AE2260" s="170"/>
      <c r="AF2260" s="170"/>
      <c r="AG2260" s="153"/>
      <c r="AH2260" s="130"/>
      <c r="AI2260" s="172"/>
      <c r="AJ2260" s="265"/>
      <c r="AK2260" s="276"/>
      <c r="AL2260" s="276"/>
      <c r="AM2260" s="170"/>
      <c r="AN2260" s="170"/>
      <c r="AO2260" s="153"/>
      <c r="AP2260" s="130"/>
      <c r="AQ2260" s="172"/>
      <c r="AR2260" s="172"/>
      <c r="AS2260" s="272"/>
      <c r="AT2260" s="272"/>
      <c r="AU2260" s="272"/>
      <c r="AV2260" s="105"/>
      <c r="AW2260" s="278"/>
      <c r="AX2260" s="170"/>
      <c r="AY2260" s="170"/>
      <c r="AZ2260" s="153"/>
      <c r="BA2260" s="130"/>
      <c r="BB2260" s="172"/>
      <c r="BC2260" s="265"/>
      <c r="BD2260" s="276"/>
      <c r="BE2260" s="276"/>
      <c r="BF2260" s="170"/>
      <c r="BG2260" s="223">
        <f t="shared" si="886"/>
        <v>0</v>
      </c>
      <c r="BH2260" s="153">
        <f t="shared" si="885"/>
        <v>0</v>
      </c>
      <c r="BI2260" s="225">
        <f t="shared" si="871"/>
        <v>0</v>
      </c>
      <c r="BJ2260" s="225">
        <f t="shared" si="872"/>
        <v>0</v>
      </c>
      <c r="BK2260" s="226">
        <f t="shared" si="873"/>
        <v>0</v>
      </c>
      <c r="BL2260" s="226">
        <f t="shared" si="874"/>
        <v>0</v>
      </c>
      <c r="BM2260" s="226">
        <f t="shared" si="875"/>
        <v>0</v>
      </c>
      <c r="BN2260" s="237">
        <f t="shared" si="876"/>
        <v>0</v>
      </c>
      <c r="BO2260" s="237">
        <f t="shared" si="877"/>
        <v>0</v>
      </c>
      <c r="BP2260" s="237">
        <f t="shared" si="878"/>
        <v>0</v>
      </c>
      <c r="BQ2260" s="238">
        <f t="shared" si="879"/>
        <v>0</v>
      </c>
    </row>
    <row r="2261" spans="1:69">
      <c r="A2261" s="170">
        <v>2315</v>
      </c>
      <c r="B2261" s="170"/>
      <c r="C2261" s="153"/>
      <c r="D2261" s="130"/>
      <c r="E2261" s="172"/>
      <c r="F2261" s="172"/>
      <c r="G2261" s="272"/>
      <c r="H2261" s="272"/>
      <c r="I2261" s="272"/>
      <c r="J2261" s="105"/>
      <c r="K2261" s="197" t="e">
        <f>VLOOKUP(J2261,'[3]Item List (3)'!A$1:B$110000,2,FALSE)</f>
        <v>#N/A</v>
      </c>
      <c r="L2261" s="170"/>
      <c r="M2261" s="170"/>
      <c r="N2261" s="153"/>
      <c r="O2261" s="130"/>
      <c r="P2261" s="172"/>
      <c r="Q2261" s="265"/>
      <c r="R2261" s="276"/>
      <c r="S2261" s="276"/>
      <c r="T2261" s="170"/>
      <c r="U2261" s="170"/>
      <c r="V2261" s="153"/>
      <c r="W2261" s="130"/>
      <c r="X2261" s="172"/>
      <c r="Y2261" s="172"/>
      <c r="Z2261" s="272"/>
      <c r="AA2261" s="272"/>
      <c r="AB2261" s="272"/>
      <c r="AC2261" s="105"/>
      <c r="AD2261" s="278"/>
      <c r="AE2261" s="170"/>
      <c r="AF2261" s="170"/>
      <c r="AG2261" s="153"/>
      <c r="AH2261" s="130"/>
      <c r="AI2261" s="172"/>
      <c r="AJ2261" s="265"/>
      <c r="AK2261" s="276"/>
      <c r="AL2261" s="276"/>
      <c r="AM2261" s="170"/>
      <c r="AN2261" s="170"/>
      <c r="AO2261" s="153"/>
      <c r="AP2261" s="130"/>
      <c r="AQ2261" s="172"/>
      <c r="AR2261" s="172"/>
      <c r="AS2261" s="272"/>
      <c r="AT2261" s="272"/>
      <c r="AU2261" s="272"/>
      <c r="AV2261" s="105"/>
      <c r="AW2261" s="278"/>
      <c r="AX2261" s="170"/>
      <c r="AY2261" s="170"/>
      <c r="AZ2261" s="153"/>
      <c r="BA2261" s="130"/>
      <c r="BB2261" s="172"/>
      <c r="BC2261" s="265"/>
      <c r="BD2261" s="276"/>
      <c r="BE2261" s="276"/>
      <c r="BF2261" s="170"/>
      <c r="BG2261" s="223">
        <f t="shared" si="886"/>
        <v>0</v>
      </c>
      <c r="BH2261" s="153">
        <f t="shared" si="885"/>
        <v>0</v>
      </c>
      <c r="BI2261" s="225">
        <f t="shared" si="871"/>
        <v>0</v>
      </c>
      <c r="BJ2261" s="225">
        <f t="shared" si="872"/>
        <v>0</v>
      </c>
      <c r="BK2261" s="226">
        <f t="shared" si="873"/>
        <v>0</v>
      </c>
      <c r="BL2261" s="226">
        <f t="shared" si="874"/>
        <v>0</v>
      </c>
      <c r="BM2261" s="226">
        <f t="shared" si="875"/>
        <v>0</v>
      </c>
      <c r="BN2261" s="237">
        <f t="shared" si="876"/>
        <v>0</v>
      </c>
      <c r="BO2261" s="237">
        <f t="shared" si="877"/>
        <v>0</v>
      </c>
      <c r="BP2261" s="237">
        <f t="shared" si="878"/>
        <v>0</v>
      </c>
      <c r="BQ2261" s="238">
        <f t="shared" si="879"/>
        <v>0</v>
      </c>
    </row>
    <row r="2262" spans="1:69">
      <c r="A2262" s="170">
        <v>2316</v>
      </c>
      <c r="B2262" s="170"/>
      <c r="C2262" s="153"/>
      <c r="D2262" s="130"/>
      <c r="E2262" s="172"/>
      <c r="F2262" s="172"/>
      <c r="G2262" s="272"/>
      <c r="H2262" s="272"/>
      <c r="I2262" s="272"/>
      <c r="J2262" s="105"/>
      <c r="K2262" s="197" t="e">
        <f>VLOOKUP(J2262,'[3]Item List (3)'!A$1:B$110000,2,FALSE)</f>
        <v>#N/A</v>
      </c>
      <c r="L2262" s="170"/>
      <c r="M2262" s="170"/>
      <c r="N2262" s="153"/>
      <c r="O2262" s="130"/>
      <c r="P2262" s="172"/>
      <c r="Q2262" s="265"/>
      <c r="R2262" s="276"/>
      <c r="S2262" s="276"/>
      <c r="T2262" s="170"/>
      <c r="U2262" s="170"/>
      <c r="V2262" s="153"/>
      <c r="W2262" s="130"/>
      <c r="X2262" s="172"/>
      <c r="Y2262" s="172"/>
      <c r="Z2262" s="272"/>
      <c r="AA2262" s="272"/>
      <c r="AB2262" s="272"/>
      <c r="AC2262" s="105"/>
      <c r="AD2262" s="278"/>
      <c r="AE2262" s="170"/>
      <c r="AF2262" s="170"/>
      <c r="AG2262" s="153"/>
      <c r="AH2262" s="130"/>
      <c r="AI2262" s="172"/>
      <c r="AJ2262" s="265"/>
      <c r="AK2262" s="276"/>
      <c r="AL2262" s="276"/>
      <c r="AM2262" s="170"/>
      <c r="AN2262" s="170"/>
      <c r="AO2262" s="153"/>
      <c r="AP2262" s="130"/>
      <c r="AQ2262" s="172"/>
      <c r="AR2262" s="172"/>
      <c r="AS2262" s="272"/>
      <c r="AT2262" s="272"/>
      <c r="AU2262" s="272"/>
      <c r="AV2262" s="105"/>
      <c r="AW2262" s="278"/>
      <c r="AX2262" s="170"/>
      <c r="AY2262" s="170"/>
      <c r="AZ2262" s="153"/>
      <c r="BA2262" s="130"/>
      <c r="BB2262" s="172"/>
      <c r="BC2262" s="265"/>
      <c r="BD2262" s="276"/>
      <c r="BE2262" s="276"/>
      <c r="BF2262" s="170"/>
      <c r="BG2262" s="223">
        <f t="shared" si="886"/>
        <v>0</v>
      </c>
      <c r="BH2262" s="153">
        <f t="shared" si="885"/>
        <v>0</v>
      </c>
      <c r="BI2262" s="225">
        <f t="shared" si="871"/>
        <v>0</v>
      </c>
      <c r="BJ2262" s="225">
        <f t="shared" si="872"/>
        <v>0</v>
      </c>
      <c r="BK2262" s="226">
        <f t="shared" si="873"/>
        <v>0</v>
      </c>
      <c r="BL2262" s="226">
        <f t="shared" si="874"/>
        <v>0</v>
      </c>
      <c r="BM2262" s="226">
        <f t="shared" si="875"/>
        <v>0</v>
      </c>
      <c r="BN2262" s="237">
        <f t="shared" si="876"/>
        <v>0</v>
      </c>
      <c r="BO2262" s="237">
        <f t="shared" si="877"/>
        <v>0</v>
      </c>
      <c r="BP2262" s="237">
        <f t="shared" si="878"/>
        <v>0</v>
      </c>
      <c r="BQ2262" s="238">
        <f t="shared" si="879"/>
        <v>0</v>
      </c>
    </row>
    <row r="2263" spans="1:69">
      <c r="A2263" s="170">
        <v>2317</v>
      </c>
      <c r="B2263" s="170"/>
      <c r="C2263" s="153"/>
      <c r="D2263" s="130"/>
      <c r="E2263" s="172"/>
      <c r="F2263" s="172"/>
      <c r="G2263" s="272"/>
      <c r="H2263" s="272"/>
      <c r="I2263" s="272"/>
      <c r="J2263" s="105"/>
      <c r="K2263" s="197" t="e">
        <f>VLOOKUP(J2263,'[3]Item List (3)'!A$1:B$110000,2,FALSE)</f>
        <v>#N/A</v>
      </c>
      <c r="L2263" s="170"/>
      <c r="M2263" s="170"/>
      <c r="N2263" s="153"/>
      <c r="O2263" s="130"/>
      <c r="P2263" s="172"/>
      <c r="Q2263" s="265"/>
      <c r="R2263" s="276"/>
      <c r="S2263" s="276"/>
      <c r="T2263" s="170"/>
      <c r="U2263" s="170"/>
      <c r="V2263" s="153"/>
      <c r="W2263" s="130"/>
      <c r="X2263" s="172"/>
      <c r="Y2263" s="172"/>
      <c r="Z2263" s="272"/>
      <c r="AA2263" s="272"/>
      <c r="AB2263" s="272"/>
      <c r="AC2263" s="105"/>
      <c r="AD2263" s="278"/>
      <c r="AE2263" s="170"/>
      <c r="AF2263" s="170"/>
      <c r="AG2263" s="153"/>
      <c r="AH2263" s="130"/>
      <c r="AI2263" s="172"/>
      <c r="AJ2263" s="265"/>
      <c r="AK2263" s="276"/>
      <c r="AL2263" s="276"/>
      <c r="AM2263" s="170"/>
      <c r="AN2263" s="170"/>
      <c r="AO2263" s="153"/>
      <c r="AP2263" s="130"/>
      <c r="AQ2263" s="172"/>
      <c r="AR2263" s="172"/>
      <c r="AS2263" s="272"/>
      <c r="AT2263" s="272"/>
      <c r="AU2263" s="272"/>
      <c r="AV2263" s="105"/>
      <c r="AW2263" s="278"/>
      <c r="AX2263" s="170"/>
      <c r="AY2263" s="170"/>
      <c r="AZ2263" s="153"/>
      <c r="BA2263" s="130"/>
      <c r="BB2263" s="172"/>
      <c r="BC2263" s="265"/>
      <c r="BD2263" s="276"/>
      <c r="BE2263" s="276"/>
      <c r="BF2263" s="170"/>
      <c r="BG2263" s="223">
        <f t="shared" si="886"/>
        <v>0</v>
      </c>
      <c r="BH2263" s="153">
        <f t="shared" si="885"/>
        <v>0</v>
      </c>
      <c r="BI2263" s="225">
        <f t="shared" ref="BI2263:BI2314" si="887">IFERROR(BH2263-SUM(W2263:BF2263)/60,0)</f>
        <v>0</v>
      </c>
      <c r="BJ2263" s="225">
        <f t="shared" ref="BJ2263:BJ2314" si="888">IFERROR(BI2263/BH2263*100,0)</f>
        <v>0</v>
      </c>
      <c r="BK2263" s="226">
        <f t="shared" ref="BK2263:BK2314" si="889">IFERROR(((U2263*N2263)/(BI2263*3600)*100),0)</f>
        <v>0</v>
      </c>
      <c r="BL2263" s="226">
        <f t="shared" ref="BL2263:BL2314" si="890">IFERROR(((U2263-(R2263+S2263+T2263))/U2263*100),0)</f>
        <v>0</v>
      </c>
      <c r="BM2263" s="226">
        <f t="shared" ref="BM2263:BM2314" si="891">IFERROR((((BJ2263*BK2263*BL2263)/1000000)*100),0)</f>
        <v>0</v>
      </c>
      <c r="BN2263" s="237">
        <f t="shared" ref="BN2263:BN2314" si="892">(W2263+AP2263+BE2263+BF2263)/60</f>
        <v>0</v>
      </c>
      <c r="BO2263" s="237">
        <f t="shared" ref="BO2263:BO2314" si="893">IFERROR(((BH2263-BN2263)*3600)/N2263,0)</f>
        <v>0</v>
      </c>
      <c r="BP2263" s="237">
        <f t="shared" ref="BP2263:BP2314" si="894">IFERROR(SUM(W2263:BF2263)/60-BN2263,0)</f>
        <v>0</v>
      </c>
      <c r="BQ2263" s="238">
        <f t="shared" ref="BQ2263:BQ2314" si="895">IFERROR(BP2263*3600/N2263,0)</f>
        <v>0</v>
      </c>
    </row>
    <row r="2264" spans="1:69">
      <c r="A2264" s="170">
        <v>2318</v>
      </c>
      <c r="B2264" s="170"/>
      <c r="C2264" s="153"/>
      <c r="D2264" s="130"/>
      <c r="E2264" s="172"/>
      <c r="F2264" s="172"/>
      <c r="G2264" s="272"/>
      <c r="H2264" s="272"/>
      <c r="I2264" s="272"/>
      <c r="J2264" s="105"/>
      <c r="K2264" s="197" t="e">
        <f>VLOOKUP(J2264,'[3]Item List (3)'!A$1:B$110000,2,FALSE)</f>
        <v>#N/A</v>
      </c>
      <c r="L2264" s="170"/>
      <c r="M2264" s="170"/>
      <c r="N2264" s="153"/>
      <c r="O2264" s="130"/>
      <c r="P2264" s="172"/>
      <c r="Q2264" s="265"/>
      <c r="R2264" s="276"/>
      <c r="S2264" s="276"/>
      <c r="T2264" s="170"/>
      <c r="U2264" s="170"/>
      <c r="V2264" s="153"/>
      <c r="W2264" s="130"/>
      <c r="X2264" s="172"/>
      <c r="Y2264" s="172"/>
      <c r="Z2264" s="272"/>
      <c r="AA2264" s="272"/>
      <c r="AB2264" s="272"/>
      <c r="AC2264" s="105"/>
      <c r="AD2264" s="278"/>
      <c r="AE2264" s="170"/>
      <c r="AF2264" s="170"/>
      <c r="AG2264" s="153"/>
      <c r="AH2264" s="130"/>
      <c r="AI2264" s="172"/>
      <c r="AJ2264" s="265"/>
      <c r="AK2264" s="276"/>
      <c r="AL2264" s="276"/>
      <c r="AM2264" s="170"/>
      <c r="AN2264" s="170"/>
      <c r="AO2264" s="153"/>
      <c r="AP2264" s="130"/>
      <c r="AQ2264" s="172"/>
      <c r="AR2264" s="172"/>
      <c r="AS2264" s="272"/>
      <c r="AT2264" s="272"/>
      <c r="AU2264" s="272"/>
      <c r="AV2264" s="105"/>
      <c r="AW2264" s="278"/>
      <c r="AX2264" s="170"/>
      <c r="AY2264" s="170"/>
      <c r="AZ2264" s="153"/>
      <c r="BA2264" s="130"/>
      <c r="BB2264" s="172"/>
      <c r="BC2264" s="265"/>
      <c r="BD2264" s="276"/>
      <c r="BE2264" s="276"/>
      <c r="BF2264" s="170"/>
      <c r="BG2264" s="223">
        <f t="shared" si="886"/>
        <v>0</v>
      </c>
      <c r="BH2264" s="153">
        <f t="shared" si="885"/>
        <v>0</v>
      </c>
      <c r="BI2264" s="225">
        <f t="shared" si="887"/>
        <v>0</v>
      </c>
      <c r="BJ2264" s="225">
        <f t="shared" si="888"/>
        <v>0</v>
      </c>
      <c r="BK2264" s="226">
        <f t="shared" si="889"/>
        <v>0</v>
      </c>
      <c r="BL2264" s="226">
        <f t="shared" si="890"/>
        <v>0</v>
      </c>
      <c r="BM2264" s="226">
        <f t="shared" si="891"/>
        <v>0</v>
      </c>
      <c r="BN2264" s="237">
        <f t="shared" si="892"/>
        <v>0</v>
      </c>
      <c r="BO2264" s="237">
        <f t="shared" si="893"/>
        <v>0</v>
      </c>
      <c r="BP2264" s="237">
        <f t="shared" si="894"/>
        <v>0</v>
      </c>
      <c r="BQ2264" s="238">
        <f t="shared" si="895"/>
        <v>0</v>
      </c>
    </row>
    <row r="2265" spans="1:69">
      <c r="A2265" s="170">
        <v>2319</v>
      </c>
      <c r="B2265" s="170"/>
      <c r="C2265" s="153"/>
      <c r="D2265" s="130"/>
      <c r="E2265" s="172"/>
      <c r="F2265" s="172"/>
      <c r="G2265" s="272"/>
      <c r="H2265" s="272"/>
      <c r="I2265" s="272"/>
      <c r="J2265" s="105"/>
      <c r="K2265" s="197" t="e">
        <f>VLOOKUP(J2265,'[3]Item List (3)'!A$1:B$110000,2,FALSE)</f>
        <v>#N/A</v>
      </c>
      <c r="L2265" s="170"/>
      <c r="M2265" s="170"/>
      <c r="N2265" s="153"/>
      <c r="O2265" s="130"/>
      <c r="P2265" s="172"/>
      <c r="Q2265" s="265"/>
      <c r="R2265" s="276"/>
      <c r="S2265" s="276"/>
      <c r="T2265" s="170"/>
      <c r="U2265" s="170"/>
      <c r="V2265" s="153"/>
      <c r="W2265" s="130"/>
      <c r="X2265" s="172"/>
      <c r="Y2265" s="172"/>
      <c r="Z2265" s="272"/>
      <c r="AA2265" s="272"/>
      <c r="AB2265" s="272"/>
      <c r="AC2265" s="105"/>
      <c r="AD2265" s="278"/>
      <c r="AE2265" s="170"/>
      <c r="AF2265" s="170"/>
      <c r="AG2265" s="153"/>
      <c r="AH2265" s="130"/>
      <c r="AI2265" s="172"/>
      <c r="AJ2265" s="265"/>
      <c r="AK2265" s="276"/>
      <c r="AL2265" s="276"/>
      <c r="AM2265" s="170"/>
      <c r="AN2265" s="170"/>
      <c r="AO2265" s="153"/>
      <c r="AP2265" s="130"/>
      <c r="AQ2265" s="172"/>
      <c r="AR2265" s="172"/>
      <c r="AS2265" s="272"/>
      <c r="AT2265" s="272"/>
      <c r="AU2265" s="272"/>
      <c r="AV2265" s="105"/>
      <c r="AW2265" s="278"/>
      <c r="AX2265" s="170"/>
      <c r="AY2265" s="170"/>
      <c r="AZ2265" s="153"/>
      <c r="BA2265" s="130"/>
      <c r="BB2265" s="172"/>
      <c r="BC2265" s="265"/>
      <c r="BD2265" s="276"/>
      <c r="BE2265" s="276"/>
      <c r="BF2265" s="170"/>
      <c r="BG2265" s="223">
        <f t="shared" si="886"/>
        <v>0</v>
      </c>
      <c r="BH2265" s="153">
        <f t="shared" si="885"/>
        <v>0</v>
      </c>
      <c r="BI2265" s="225">
        <f t="shared" si="887"/>
        <v>0</v>
      </c>
      <c r="BJ2265" s="225">
        <f t="shared" si="888"/>
        <v>0</v>
      </c>
      <c r="BK2265" s="226">
        <f t="shared" si="889"/>
        <v>0</v>
      </c>
      <c r="BL2265" s="226">
        <f t="shared" si="890"/>
        <v>0</v>
      </c>
      <c r="BM2265" s="226">
        <f t="shared" si="891"/>
        <v>0</v>
      </c>
      <c r="BN2265" s="237">
        <f t="shared" si="892"/>
        <v>0</v>
      </c>
      <c r="BO2265" s="237">
        <f t="shared" si="893"/>
        <v>0</v>
      </c>
      <c r="BP2265" s="237">
        <f t="shared" si="894"/>
        <v>0</v>
      </c>
      <c r="BQ2265" s="238">
        <f t="shared" si="895"/>
        <v>0</v>
      </c>
    </row>
    <row r="2266" spans="1:69">
      <c r="A2266" s="170">
        <v>2320</v>
      </c>
      <c r="B2266" s="170"/>
      <c r="C2266" s="153"/>
      <c r="D2266" s="130"/>
      <c r="E2266" s="172"/>
      <c r="F2266" s="172"/>
      <c r="G2266" s="272"/>
      <c r="H2266" s="272"/>
      <c r="I2266" s="272"/>
      <c r="J2266" s="105"/>
      <c r="K2266" s="197" t="e">
        <f>VLOOKUP(J2266,'[3]Item List (3)'!A$1:B$110000,2,FALSE)</f>
        <v>#N/A</v>
      </c>
      <c r="L2266" s="170"/>
      <c r="M2266" s="170"/>
      <c r="N2266" s="153"/>
      <c r="O2266" s="130"/>
      <c r="P2266" s="172"/>
      <c r="Q2266" s="265"/>
      <c r="R2266" s="276"/>
      <c r="S2266" s="276"/>
      <c r="T2266" s="170"/>
      <c r="U2266" s="170"/>
      <c r="V2266" s="153"/>
      <c r="W2266" s="130"/>
      <c r="X2266" s="172"/>
      <c r="Y2266" s="172"/>
      <c r="Z2266" s="272"/>
      <c r="AA2266" s="272"/>
      <c r="AB2266" s="272"/>
      <c r="AC2266" s="105"/>
      <c r="AD2266" s="278"/>
      <c r="AE2266" s="170"/>
      <c r="AF2266" s="170"/>
      <c r="AG2266" s="153"/>
      <c r="AH2266" s="130"/>
      <c r="AI2266" s="172"/>
      <c r="AJ2266" s="265"/>
      <c r="AK2266" s="276"/>
      <c r="AL2266" s="276"/>
      <c r="AM2266" s="170"/>
      <c r="AN2266" s="170"/>
      <c r="AO2266" s="153"/>
      <c r="AP2266" s="130"/>
      <c r="AQ2266" s="172"/>
      <c r="AR2266" s="172"/>
      <c r="AS2266" s="272"/>
      <c r="AT2266" s="272"/>
      <c r="AU2266" s="272"/>
      <c r="AV2266" s="105"/>
      <c r="AW2266" s="278"/>
      <c r="AX2266" s="170"/>
      <c r="AY2266" s="170"/>
      <c r="AZ2266" s="153"/>
      <c r="BA2266" s="130"/>
      <c r="BB2266" s="172"/>
      <c r="BC2266" s="265"/>
      <c r="BD2266" s="276"/>
      <c r="BE2266" s="276"/>
      <c r="BF2266" s="170"/>
      <c r="BG2266" s="223">
        <f t="shared" si="886"/>
        <v>0</v>
      </c>
      <c r="BH2266" s="153">
        <f t="shared" si="885"/>
        <v>0</v>
      </c>
      <c r="BI2266" s="225">
        <f t="shared" si="887"/>
        <v>0</v>
      </c>
      <c r="BJ2266" s="225">
        <f t="shared" si="888"/>
        <v>0</v>
      </c>
      <c r="BK2266" s="226">
        <f t="shared" si="889"/>
        <v>0</v>
      </c>
      <c r="BL2266" s="226">
        <f t="shared" si="890"/>
        <v>0</v>
      </c>
      <c r="BM2266" s="226">
        <f t="shared" si="891"/>
        <v>0</v>
      </c>
      <c r="BN2266" s="237">
        <f t="shared" si="892"/>
        <v>0</v>
      </c>
      <c r="BO2266" s="237">
        <f t="shared" si="893"/>
        <v>0</v>
      </c>
      <c r="BP2266" s="237">
        <f t="shared" si="894"/>
        <v>0</v>
      </c>
      <c r="BQ2266" s="238">
        <f t="shared" si="895"/>
        <v>0</v>
      </c>
    </row>
    <row r="2267" spans="1:69">
      <c r="A2267" s="170">
        <v>2321</v>
      </c>
      <c r="B2267" s="170"/>
      <c r="C2267" s="153"/>
      <c r="D2267" s="130"/>
      <c r="E2267" s="172"/>
      <c r="F2267" s="172"/>
      <c r="G2267" s="272"/>
      <c r="H2267" s="272"/>
      <c r="I2267" s="272"/>
      <c r="J2267" s="105"/>
      <c r="K2267" s="197" t="e">
        <f>VLOOKUP(J2267,'[3]Item List (3)'!A$1:B$110000,2,FALSE)</f>
        <v>#N/A</v>
      </c>
      <c r="L2267" s="170"/>
      <c r="M2267" s="170"/>
      <c r="N2267" s="153"/>
      <c r="O2267" s="130"/>
      <c r="P2267" s="172"/>
      <c r="Q2267" s="265"/>
      <c r="R2267" s="276"/>
      <c r="S2267" s="276"/>
      <c r="T2267" s="170"/>
      <c r="U2267" s="170"/>
      <c r="V2267" s="153"/>
      <c r="W2267" s="130"/>
      <c r="X2267" s="172"/>
      <c r="Y2267" s="172"/>
      <c r="Z2267" s="272"/>
      <c r="AA2267" s="272"/>
      <c r="AB2267" s="272"/>
      <c r="AC2267" s="105"/>
      <c r="AD2267" s="278"/>
      <c r="AE2267" s="170"/>
      <c r="AF2267" s="170"/>
      <c r="AG2267" s="153"/>
      <c r="AH2267" s="130"/>
      <c r="AI2267" s="172"/>
      <c r="AJ2267" s="265"/>
      <c r="AK2267" s="276"/>
      <c r="AL2267" s="276"/>
      <c r="AM2267" s="170"/>
      <c r="AN2267" s="170"/>
      <c r="AO2267" s="153"/>
      <c r="AP2267" s="130"/>
      <c r="AQ2267" s="172"/>
      <c r="AR2267" s="172"/>
      <c r="AS2267" s="272"/>
      <c r="AT2267" s="272"/>
      <c r="AU2267" s="272"/>
      <c r="AV2267" s="105"/>
      <c r="AW2267" s="278"/>
      <c r="AX2267" s="170"/>
      <c r="AY2267" s="170"/>
      <c r="AZ2267" s="153"/>
      <c r="BA2267" s="130"/>
      <c r="BB2267" s="172"/>
      <c r="BC2267" s="265"/>
      <c r="BD2267" s="276"/>
      <c r="BE2267" s="276"/>
      <c r="BF2267" s="170"/>
      <c r="BG2267" s="223">
        <f t="shared" si="886"/>
        <v>0</v>
      </c>
      <c r="BH2267" s="153">
        <f t="shared" si="885"/>
        <v>0</v>
      </c>
      <c r="BI2267" s="225">
        <f t="shared" si="887"/>
        <v>0</v>
      </c>
      <c r="BJ2267" s="225">
        <f t="shared" si="888"/>
        <v>0</v>
      </c>
      <c r="BK2267" s="226">
        <f t="shared" si="889"/>
        <v>0</v>
      </c>
      <c r="BL2267" s="226">
        <f t="shared" si="890"/>
        <v>0</v>
      </c>
      <c r="BM2267" s="226">
        <f t="shared" si="891"/>
        <v>0</v>
      </c>
      <c r="BN2267" s="237">
        <f t="shared" si="892"/>
        <v>0</v>
      </c>
      <c r="BO2267" s="237">
        <f t="shared" si="893"/>
        <v>0</v>
      </c>
      <c r="BP2267" s="237">
        <f t="shared" si="894"/>
        <v>0</v>
      </c>
      <c r="BQ2267" s="238">
        <f t="shared" si="895"/>
        <v>0</v>
      </c>
    </row>
    <row r="2268" spans="1:69">
      <c r="A2268" s="170">
        <v>2322</v>
      </c>
      <c r="B2268" s="170"/>
      <c r="C2268" s="153"/>
      <c r="D2268" s="130"/>
      <c r="E2268" s="172"/>
      <c r="F2268" s="172"/>
      <c r="G2268" s="272"/>
      <c r="H2268" s="272"/>
      <c r="I2268" s="272"/>
      <c r="J2268" s="105"/>
      <c r="K2268" s="197" t="e">
        <f>VLOOKUP(J2268,'[3]Item List (3)'!A$1:B$110000,2,FALSE)</f>
        <v>#N/A</v>
      </c>
      <c r="L2268" s="170"/>
      <c r="M2268" s="170"/>
      <c r="N2268" s="153"/>
      <c r="O2268" s="130"/>
      <c r="P2268" s="172"/>
      <c r="Q2268" s="265"/>
      <c r="R2268" s="276"/>
      <c r="S2268" s="276"/>
      <c r="T2268" s="170"/>
      <c r="U2268" s="170"/>
      <c r="V2268" s="153"/>
      <c r="W2268" s="130"/>
      <c r="X2268" s="172"/>
      <c r="Y2268" s="172"/>
      <c r="Z2268" s="272"/>
      <c r="AA2268" s="272"/>
      <c r="AB2268" s="272"/>
      <c r="AC2268" s="105"/>
      <c r="AD2268" s="278"/>
      <c r="AE2268" s="170"/>
      <c r="AF2268" s="170"/>
      <c r="AG2268" s="153"/>
      <c r="AH2268" s="130"/>
      <c r="AI2268" s="172"/>
      <c r="AJ2268" s="265"/>
      <c r="AK2268" s="276"/>
      <c r="AL2268" s="276"/>
      <c r="AM2268" s="170"/>
      <c r="AN2268" s="170"/>
      <c r="AO2268" s="153"/>
      <c r="AP2268" s="130"/>
      <c r="AQ2268" s="172"/>
      <c r="AR2268" s="172"/>
      <c r="AS2268" s="272"/>
      <c r="AT2268" s="272"/>
      <c r="AU2268" s="272"/>
      <c r="AV2268" s="105"/>
      <c r="AW2268" s="278"/>
      <c r="AX2268" s="170"/>
      <c r="AY2268" s="170"/>
      <c r="AZ2268" s="153"/>
      <c r="BA2268" s="130"/>
      <c r="BB2268" s="172"/>
      <c r="BC2268" s="265"/>
      <c r="BD2268" s="276"/>
      <c r="BE2268" s="276"/>
      <c r="BF2268" s="170"/>
      <c r="BG2268" s="223">
        <f t="shared" si="886"/>
        <v>0</v>
      </c>
      <c r="BH2268" s="153">
        <f t="shared" si="885"/>
        <v>0</v>
      </c>
      <c r="BI2268" s="225">
        <f t="shared" si="887"/>
        <v>0</v>
      </c>
      <c r="BJ2268" s="225">
        <f t="shared" si="888"/>
        <v>0</v>
      </c>
      <c r="BK2268" s="226">
        <f t="shared" si="889"/>
        <v>0</v>
      </c>
      <c r="BL2268" s="226">
        <f t="shared" si="890"/>
        <v>0</v>
      </c>
      <c r="BM2268" s="226">
        <f t="shared" si="891"/>
        <v>0</v>
      </c>
      <c r="BN2268" s="237">
        <f t="shared" si="892"/>
        <v>0</v>
      </c>
      <c r="BO2268" s="237">
        <f t="shared" si="893"/>
        <v>0</v>
      </c>
      <c r="BP2268" s="237">
        <f t="shared" si="894"/>
        <v>0</v>
      </c>
      <c r="BQ2268" s="238">
        <f t="shared" si="895"/>
        <v>0</v>
      </c>
    </row>
    <row r="2269" spans="1:69">
      <c r="A2269" s="170">
        <v>2323</v>
      </c>
      <c r="B2269" s="170"/>
      <c r="C2269" s="153"/>
      <c r="D2269" s="130"/>
      <c r="E2269" s="172"/>
      <c r="F2269" s="172"/>
      <c r="G2269" s="272"/>
      <c r="H2269" s="272"/>
      <c r="I2269" s="272"/>
      <c r="J2269" s="105"/>
      <c r="K2269" s="197" t="e">
        <f>VLOOKUP(J2269,'[3]Item List (3)'!A$1:B$110000,2,FALSE)</f>
        <v>#N/A</v>
      </c>
      <c r="L2269" s="170"/>
      <c r="M2269" s="170"/>
      <c r="N2269" s="153"/>
      <c r="O2269" s="130"/>
      <c r="P2269" s="172"/>
      <c r="Q2269" s="265"/>
      <c r="R2269" s="276"/>
      <c r="S2269" s="276"/>
      <c r="T2269" s="170"/>
      <c r="U2269" s="170"/>
      <c r="V2269" s="153"/>
      <c r="W2269" s="130"/>
      <c r="X2269" s="172"/>
      <c r="Y2269" s="172"/>
      <c r="Z2269" s="272"/>
      <c r="AA2269" s="272"/>
      <c r="AB2269" s="272"/>
      <c r="AC2269" s="105"/>
      <c r="AD2269" s="278"/>
      <c r="AE2269" s="170"/>
      <c r="AF2269" s="170"/>
      <c r="AG2269" s="153"/>
      <c r="AH2269" s="130"/>
      <c r="AI2269" s="172"/>
      <c r="AJ2269" s="265"/>
      <c r="AK2269" s="276"/>
      <c r="AL2269" s="276"/>
      <c r="AM2269" s="170"/>
      <c r="AN2269" s="170"/>
      <c r="AO2269" s="153"/>
      <c r="AP2269" s="130"/>
      <c r="AQ2269" s="172"/>
      <c r="AR2269" s="172"/>
      <c r="AS2269" s="272"/>
      <c r="AT2269" s="272"/>
      <c r="AU2269" s="272"/>
      <c r="AV2269" s="105"/>
      <c r="AW2269" s="278"/>
      <c r="AX2269" s="170"/>
      <c r="AY2269" s="170"/>
      <c r="AZ2269" s="153"/>
      <c r="BA2269" s="130"/>
      <c r="BB2269" s="172"/>
      <c r="BC2269" s="265"/>
      <c r="BD2269" s="276"/>
      <c r="BE2269" s="276"/>
      <c r="BF2269" s="170"/>
      <c r="BG2269" s="223">
        <f t="shared" si="886"/>
        <v>0</v>
      </c>
      <c r="BH2269" s="153">
        <f t="shared" si="885"/>
        <v>0</v>
      </c>
      <c r="BI2269" s="225">
        <f t="shared" si="887"/>
        <v>0</v>
      </c>
      <c r="BJ2269" s="225">
        <f t="shared" si="888"/>
        <v>0</v>
      </c>
      <c r="BK2269" s="226">
        <f t="shared" si="889"/>
        <v>0</v>
      </c>
      <c r="BL2269" s="226">
        <f t="shared" si="890"/>
        <v>0</v>
      </c>
      <c r="BM2269" s="226">
        <f t="shared" si="891"/>
        <v>0</v>
      </c>
      <c r="BN2269" s="237">
        <f t="shared" si="892"/>
        <v>0</v>
      </c>
      <c r="BO2269" s="237">
        <f t="shared" si="893"/>
        <v>0</v>
      </c>
      <c r="BP2269" s="237">
        <f t="shared" si="894"/>
        <v>0</v>
      </c>
      <c r="BQ2269" s="238">
        <f t="shared" si="895"/>
        <v>0</v>
      </c>
    </row>
    <row r="2270" spans="1:69">
      <c r="A2270" s="170">
        <v>2324</v>
      </c>
      <c r="B2270" s="170"/>
      <c r="C2270" s="153"/>
      <c r="D2270" s="130"/>
      <c r="E2270" s="172"/>
      <c r="F2270" s="172"/>
      <c r="G2270" s="272"/>
      <c r="H2270" s="272"/>
      <c r="I2270" s="272"/>
      <c r="J2270" s="105"/>
      <c r="K2270" s="197" t="e">
        <f>VLOOKUP(J2270,'[3]Item List (3)'!A$1:B$110000,2,FALSE)</f>
        <v>#N/A</v>
      </c>
      <c r="L2270" s="170"/>
      <c r="M2270" s="170"/>
      <c r="N2270" s="153"/>
      <c r="O2270" s="130"/>
      <c r="P2270" s="172"/>
      <c r="Q2270" s="265"/>
      <c r="R2270" s="276"/>
      <c r="S2270" s="276"/>
      <c r="T2270" s="170"/>
      <c r="U2270" s="170"/>
      <c r="V2270" s="153"/>
      <c r="W2270" s="130"/>
      <c r="X2270" s="172"/>
      <c r="Y2270" s="172"/>
      <c r="Z2270" s="272"/>
      <c r="AA2270" s="272"/>
      <c r="AB2270" s="272"/>
      <c r="AC2270" s="105"/>
      <c r="AD2270" s="278"/>
      <c r="AE2270" s="170"/>
      <c r="AF2270" s="170"/>
      <c r="AG2270" s="153"/>
      <c r="AH2270" s="130"/>
      <c r="AI2270" s="172"/>
      <c r="AJ2270" s="265"/>
      <c r="AK2270" s="276"/>
      <c r="AL2270" s="276"/>
      <c r="AM2270" s="170"/>
      <c r="AN2270" s="170"/>
      <c r="AO2270" s="153"/>
      <c r="AP2270" s="130"/>
      <c r="AQ2270" s="172"/>
      <c r="AR2270" s="172"/>
      <c r="AS2270" s="272"/>
      <c r="AT2270" s="272"/>
      <c r="AU2270" s="272"/>
      <c r="AV2270" s="105"/>
      <c r="AW2270" s="278"/>
      <c r="AX2270" s="170"/>
      <c r="AY2270" s="170"/>
      <c r="AZ2270" s="153"/>
      <c r="BA2270" s="130"/>
      <c r="BB2270" s="172"/>
      <c r="BC2270" s="265"/>
      <c r="BD2270" s="276"/>
      <c r="BE2270" s="276"/>
      <c r="BF2270" s="170"/>
      <c r="BG2270" s="223">
        <f t="shared" si="886"/>
        <v>0</v>
      </c>
      <c r="BH2270" s="153">
        <f t="shared" si="885"/>
        <v>0</v>
      </c>
      <c r="BI2270" s="225">
        <f t="shared" si="887"/>
        <v>0</v>
      </c>
      <c r="BJ2270" s="225">
        <f t="shared" si="888"/>
        <v>0</v>
      </c>
      <c r="BK2270" s="226">
        <f t="shared" si="889"/>
        <v>0</v>
      </c>
      <c r="BL2270" s="226">
        <f t="shared" si="890"/>
        <v>0</v>
      </c>
      <c r="BM2270" s="226">
        <f t="shared" si="891"/>
        <v>0</v>
      </c>
      <c r="BN2270" s="237">
        <f t="shared" si="892"/>
        <v>0</v>
      </c>
      <c r="BO2270" s="237">
        <f t="shared" si="893"/>
        <v>0</v>
      </c>
      <c r="BP2270" s="237">
        <f t="shared" si="894"/>
        <v>0</v>
      </c>
      <c r="BQ2270" s="238">
        <f t="shared" si="895"/>
        <v>0</v>
      </c>
    </row>
    <row r="2271" spans="1:69">
      <c r="A2271" s="170">
        <v>2325</v>
      </c>
      <c r="B2271" s="170"/>
      <c r="C2271" s="153"/>
      <c r="D2271" s="130"/>
      <c r="E2271" s="172"/>
      <c r="F2271" s="172"/>
      <c r="G2271" s="272"/>
      <c r="H2271" s="272"/>
      <c r="I2271" s="272"/>
      <c r="J2271" s="105"/>
      <c r="K2271" s="197" t="e">
        <f>VLOOKUP(J2271,'[3]Item List (3)'!A$1:B$110000,2,FALSE)</f>
        <v>#N/A</v>
      </c>
      <c r="L2271" s="170"/>
      <c r="M2271" s="170"/>
      <c r="N2271" s="153"/>
      <c r="O2271" s="130"/>
      <c r="P2271" s="172"/>
      <c r="Q2271" s="265"/>
      <c r="R2271" s="276"/>
      <c r="S2271" s="276"/>
      <c r="T2271" s="170"/>
      <c r="U2271" s="170"/>
      <c r="V2271" s="153"/>
      <c r="W2271" s="130"/>
      <c r="X2271" s="172"/>
      <c r="Y2271" s="172"/>
      <c r="Z2271" s="272"/>
      <c r="AA2271" s="272"/>
      <c r="AB2271" s="272"/>
      <c r="AC2271" s="105"/>
      <c r="AD2271" s="278"/>
      <c r="AE2271" s="170"/>
      <c r="AF2271" s="170"/>
      <c r="AG2271" s="153"/>
      <c r="AH2271" s="130"/>
      <c r="AI2271" s="172"/>
      <c r="AJ2271" s="265"/>
      <c r="AK2271" s="276"/>
      <c r="AL2271" s="276"/>
      <c r="AM2271" s="170"/>
      <c r="AN2271" s="170"/>
      <c r="AO2271" s="153"/>
      <c r="AP2271" s="130"/>
      <c r="AQ2271" s="172"/>
      <c r="AR2271" s="172"/>
      <c r="AS2271" s="272"/>
      <c r="AT2271" s="272"/>
      <c r="AU2271" s="272"/>
      <c r="AV2271" s="105"/>
      <c r="AW2271" s="278"/>
      <c r="AX2271" s="170"/>
      <c r="AY2271" s="170"/>
      <c r="AZ2271" s="153"/>
      <c r="BA2271" s="130"/>
      <c r="BB2271" s="172"/>
      <c r="BC2271" s="265"/>
      <c r="BD2271" s="276"/>
      <c r="BE2271" s="276"/>
      <c r="BF2271" s="170"/>
      <c r="BG2271" s="223">
        <f t="shared" si="886"/>
        <v>0</v>
      </c>
      <c r="BH2271" s="153">
        <f t="shared" si="885"/>
        <v>0</v>
      </c>
      <c r="BI2271" s="225">
        <f t="shared" si="887"/>
        <v>0</v>
      </c>
      <c r="BJ2271" s="225">
        <f t="shared" si="888"/>
        <v>0</v>
      </c>
      <c r="BK2271" s="226">
        <f t="shared" si="889"/>
        <v>0</v>
      </c>
      <c r="BL2271" s="226">
        <f t="shared" si="890"/>
        <v>0</v>
      </c>
      <c r="BM2271" s="226">
        <f t="shared" si="891"/>
        <v>0</v>
      </c>
      <c r="BN2271" s="237">
        <f t="shared" si="892"/>
        <v>0</v>
      </c>
      <c r="BO2271" s="237">
        <f t="shared" si="893"/>
        <v>0</v>
      </c>
      <c r="BP2271" s="237">
        <f t="shared" si="894"/>
        <v>0</v>
      </c>
      <c r="BQ2271" s="238">
        <f t="shared" si="895"/>
        <v>0</v>
      </c>
    </row>
    <row r="2272" spans="1:69">
      <c r="A2272" s="170">
        <v>2326</v>
      </c>
      <c r="B2272" s="170"/>
      <c r="C2272" s="153"/>
      <c r="D2272" s="130"/>
      <c r="E2272" s="172"/>
      <c r="F2272" s="172"/>
      <c r="G2272" s="272"/>
      <c r="H2272" s="272"/>
      <c r="I2272" s="272"/>
      <c r="J2272" s="105"/>
      <c r="K2272" s="197" t="e">
        <f>VLOOKUP(J2272,'[3]Item List (3)'!A$1:B$110000,2,FALSE)</f>
        <v>#N/A</v>
      </c>
      <c r="L2272" s="170"/>
      <c r="M2272" s="170"/>
      <c r="N2272" s="153"/>
      <c r="O2272" s="130"/>
      <c r="P2272" s="172"/>
      <c r="Q2272" s="265"/>
      <c r="R2272" s="276"/>
      <c r="S2272" s="276"/>
      <c r="T2272" s="170"/>
      <c r="U2272" s="170"/>
      <c r="V2272" s="153"/>
      <c r="W2272" s="130"/>
      <c r="X2272" s="172"/>
      <c r="Y2272" s="172"/>
      <c r="Z2272" s="272"/>
      <c r="AA2272" s="272"/>
      <c r="AB2272" s="272"/>
      <c r="AC2272" s="105"/>
      <c r="AD2272" s="278"/>
      <c r="AE2272" s="170"/>
      <c r="AF2272" s="170"/>
      <c r="AG2272" s="153"/>
      <c r="AH2272" s="130"/>
      <c r="AI2272" s="172"/>
      <c r="AJ2272" s="265"/>
      <c r="AK2272" s="276"/>
      <c r="AL2272" s="276"/>
      <c r="AM2272" s="170"/>
      <c r="AN2272" s="170"/>
      <c r="AO2272" s="153"/>
      <c r="AP2272" s="130"/>
      <c r="AQ2272" s="172"/>
      <c r="AR2272" s="172"/>
      <c r="AS2272" s="272"/>
      <c r="AT2272" s="272"/>
      <c r="AU2272" s="272"/>
      <c r="AV2272" s="105"/>
      <c r="AW2272" s="278"/>
      <c r="AX2272" s="170"/>
      <c r="AY2272" s="170"/>
      <c r="AZ2272" s="153"/>
      <c r="BA2272" s="130"/>
      <c r="BB2272" s="172"/>
      <c r="BC2272" s="265"/>
      <c r="BD2272" s="276"/>
      <c r="BE2272" s="276"/>
      <c r="BF2272" s="170"/>
      <c r="BG2272" s="223">
        <f t="shared" si="886"/>
        <v>0</v>
      </c>
      <c r="BH2272" s="153">
        <f t="shared" si="885"/>
        <v>0</v>
      </c>
      <c r="BI2272" s="225">
        <f t="shared" si="887"/>
        <v>0</v>
      </c>
      <c r="BJ2272" s="225">
        <f t="shared" si="888"/>
        <v>0</v>
      </c>
      <c r="BK2272" s="226">
        <f t="shared" si="889"/>
        <v>0</v>
      </c>
      <c r="BL2272" s="226">
        <f t="shared" si="890"/>
        <v>0</v>
      </c>
      <c r="BM2272" s="226">
        <f t="shared" si="891"/>
        <v>0</v>
      </c>
      <c r="BN2272" s="237">
        <f t="shared" si="892"/>
        <v>0</v>
      </c>
      <c r="BO2272" s="237">
        <f t="shared" si="893"/>
        <v>0</v>
      </c>
      <c r="BP2272" s="237">
        <f t="shared" si="894"/>
        <v>0</v>
      </c>
      <c r="BQ2272" s="238">
        <f t="shared" si="895"/>
        <v>0</v>
      </c>
    </row>
    <row r="2273" spans="1:69">
      <c r="A2273" s="170">
        <v>2327</v>
      </c>
      <c r="B2273" s="170"/>
      <c r="C2273" s="153"/>
      <c r="D2273" s="130"/>
      <c r="E2273" s="172"/>
      <c r="F2273" s="172"/>
      <c r="G2273" s="272"/>
      <c r="H2273" s="272"/>
      <c r="I2273" s="272"/>
      <c r="J2273" s="105"/>
      <c r="K2273" s="197" t="e">
        <f>VLOOKUP(J2273,'[3]Item List (3)'!A$1:B$110000,2,FALSE)</f>
        <v>#N/A</v>
      </c>
      <c r="L2273" s="170"/>
      <c r="M2273" s="170"/>
      <c r="N2273" s="153"/>
      <c r="O2273" s="130"/>
      <c r="P2273" s="172"/>
      <c r="Q2273" s="265"/>
      <c r="R2273" s="276"/>
      <c r="S2273" s="276"/>
      <c r="T2273" s="170"/>
      <c r="U2273" s="170"/>
      <c r="V2273" s="153"/>
      <c r="W2273" s="130"/>
      <c r="X2273" s="172"/>
      <c r="Y2273" s="172"/>
      <c r="Z2273" s="272"/>
      <c r="AA2273" s="272"/>
      <c r="AB2273" s="272"/>
      <c r="AC2273" s="105"/>
      <c r="AD2273" s="278"/>
      <c r="AE2273" s="170"/>
      <c r="AF2273" s="170"/>
      <c r="AG2273" s="153"/>
      <c r="AH2273" s="130"/>
      <c r="AI2273" s="172"/>
      <c r="AJ2273" s="265"/>
      <c r="AK2273" s="276"/>
      <c r="AL2273" s="276"/>
      <c r="AM2273" s="170"/>
      <c r="AN2273" s="170"/>
      <c r="AO2273" s="153"/>
      <c r="AP2273" s="130"/>
      <c r="AQ2273" s="172"/>
      <c r="AR2273" s="172"/>
      <c r="AS2273" s="272"/>
      <c r="AT2273" s="272"/>
      <c r="AU2273" s="272"/>
      <c r="AV2273" s="105"/>
      <c r="AW2273" s="278"/>
      <c r="AX2273" s="170"/>
      <c r="AY2273" s="170"/>
      <c r="AZ2273" s="153"/>
      <c r="BA2273" s="130"/>
      <c r="BB2273" s="172"/>
      <c r="BC2273" s="265"/>
      <c r="BD2273" s="276"/>
      <c r="BE2273" s="276"/>
      <c r="BF2273" s="170"/>
      <c r="BG2273" s="223">
        <f t="shared" si="886"/>
        <v>0</v>
      </c>
      <c r="BH2273" s="153">
        <f t="shared" si="885"/>
        <v>0</v>
      </c>
      <c r="BI2273" s="225">
        <f t="shared" si="887"/>
        <v>0</v>
      </c>
      <c r="BJ2273" s="225">
        <f t="shared" si="888"/>
        <v>0</v>
      </c>
      <c r="BK2273" s="226">
        <f t="shared" si="889"/>
        <v>0</v>
      </c>
      <c r="BL2273" s="226">
        <f t="shared" si="890"/>
        <v>0</v>
      </c>
      <c r="BM2273" s="226">
        <f t="shared" si="891"/>
        <v>0</v>
      </c>
      <c r="BN2273" s="237">
        <f t="shared" si="892"/>
        <v>0</v>
      </c>
      <c r="BO2273" s="237">
        <f t="shared" si="893"/>
        <v>0</v>
      </c>
      <c r="BP2273" s="237">
        <f t="shared" si="894"/>
        <v>0</v>
      </c>
      <c r="BQ2273" s="238">
        <f t="shared" si="895"/>
        <v>0</v>
      </c>
    </row>
    <row r="2274" spans="1:69">
      <c r="A2274" s="170">
        <v>2328</v>
      </c>
      <c r="B2274" s="170"/>
      <c r="C2274" s="153"/>
      <c r="D2274" s="130"/>
      <c r="E2274" s="172"/>
      <c r="F2274" s="172"/>
      <c r="G2274" s="272"/>
      <c r="H2274" s="272"/>
      <c r="I2274" s="272"/>
      <c r="J2274" s="105"/>
      <c r="K2274" s="197" t="e">
        <f>VLOOKUP(J2274,'[3]Item List (3)'!A$1:B$110000,2,FALSE)</f>
        <v>#N/A</v>
      </c>
      <c r="L2274" s="170"/>
      <c r="M2274" s="170"/>
      <c r="N2274" s="153"/>
      <c r="O2274" s="130"/>
      <c r="P2274" s="172"/>
      <c r="Q2274" s="265"/>
      <c r="R2274" s="276"/>
      <c r="S2274" s="276"/>
      <c r="T2274" s="170"/>
      <c r="U2274" s="170"/>
      <c r="V2274" s="153"/>
      <c r="W2274" s="130"/>
      <c r="X2274" s="172"/>
      <c r="Y2274" s="172"/>
      <c r="Z2274" s="272"/>
      <c r="AA2274" s="272"/>
      <c r="AB2274" s="272"/>
      <c r="AC2274" s="105"/>
      <c r="AD2274" s="278"/>
      <c r="AE2274" s="170"/>
      <c r="AF2274" s="170"/>
      <c r="AG2274" s="153"/>
      <c r="AH2274" s="130"/>
      <c r="AI2274" s="172"/>
      <c r="AJ2274" s="265"/>
      <c r="AK2274" s="276"/>
      <c r="AL2274" s="276"/>
      <c r="AM2274" s="170"/>
      <c r="AN2274" s="170"/>
      <c r="AO2274" s="153"/>
      <c r="AP2274" s="130"/>
      <c r="AQ2274" s="172"/>
      <c r="AR2274" s="172"/>
      <c r="AS2274" s="272"/>
      <c r="AT2274" s="272"/>
      <c r="AU2274" s="272"/>
      <c r="AV2274" s="105"/>
      <c r="AW2274" s="278"/>
      <c r="AX2274" s="170"/>
      <c r="AY2274" s="170"/>
      <c r="AZ2274" s="153"/>
      <c r="BA2274" s="130"/>
      <c r="BB2274" s="172"/>
      <c r="BC2274" s="265"/>
      <c r="BD2274" s="276"/>
      <c r="BE2274" s="276"/>
      <c r="BF2274" s="170"/>
      <c r="BG2274" s="223">
        <f t="shared" si="886"/>
        <v>0</v>
      </c>
      <c r="BH2274" s="153">
        <f t="shared" si="885"/>
        <v>0</v>
      </c>
      <c r="BI2274" s="225">
        <f t="shared" si="887"/>
        <v>0</v>
      </c>
      <c r="BJ2274" s="225">
        <f t="shared" si="888"/>
        <v>0</v>
      </c>
      <c r="BK2274" s="226">
        <f t="shared" si="889"/>
        <v>0</v>
      </c>
      <c r="BL2274" s="226">
        <f t="shared" si="890"/>
        <v>0</v>
      </c>
      <c r="BM2274" s="226">
        <f t="shared" si="891"/>
        <v>0</v>
      </c>
      <c r="BN2274" s="237">
        <f t="shared" si="892"/>
        <v>0</v>
      </c>
      <c r="BO2274" s="237">
        <f t="shared" si="893"/>
        <v>0</v>
      </c>
      <c r="BP2274" s="237">
        <f t="shared" si="894"/>
        <v>0</v>
      </c>
      <c r="BQ2274" s="238">
        <f t="shared" si="895"/>
        <v>0</v>
      </c>
    </row>
    <row r="2275" spans="1:69">
      <c r="A2275" s="170">
        <v>2329</v>
      </c>
      <c r="B2275" s="170"/>
      <c r="C2275" s="153"/>
      <c r="D2275" s="130"/>
      <c r="E2275" s="172"/>
      <c r="F2275" s="172"/>
      <c r="G2275" s="272"/>
      <c r="H2275" s="272"/>
      <c r="I2275" s="272"/>
      <c r="J2275" s="105"/>
      <c r="K2275" s="197" t="e">
        <f>VLOOKUP(J2275,'[3]Item List (3)'!A$1:B$110000,2,FALSE)</f>
        <v>#N/A</v>
      </c>
      <c r="L2275" s="170"/>
      <c r="M2275" s="170"/>
      <c r="N2275" s="153"/>
      <c r="O2275" s="130"/>
      <c r="P2275" s="172"/>
      <c r="Q2275" s="265"/>
      <c r="R2275" s="276"/>
      <c r="S2275" s="276"/>
      <c r="T2275" s="170"/>
      <c r="U2275" s="170"/>
      <c r="V2275" s="153"/>
      <c r="W2275" s="130"/>
      <c r="X2275" s="172"/>
      <c r="Y2275" s="172"/>
      <c r="Z2275" s="272"/>
      <c r="AA2275" s="272"/>
      <c r="AB2275" s="272"/>
      <c r="AC2275" s="105"/>
      <c r="AD2275" s="278"/>
      <c r="AE2275" s="170"/>
      <c r="AF2275" s="170"/>
      <c r="AG2275" s="153"/>
      <c r="AH2275" s="130"/>
      <c r="AI2275" s="172"/>
      <c r="AJ2275" s="265"/>
      <c r="AK2275" s="276"/>
      <c r="AL2275" s="276"/>
      <c r="AM2275" s="170"/>
      <c r="AN2275" s="170"/>
      <c r="AO2275" s="153"/>
      <c r="AP2275" s="130"/>
      <c r="AQ2275" s="172"/>
      <c r="AR2275" s="172"/>
      <c r="AS2275" s="272"/>
      <c r="AT2275" s="272"/>
      <c r="AU2275" s="272"/>
      <c r="AV2275" s="105"/>
      <c r="AW2275" s="278"/>
      <c r="AX2275" s="170"/>
      <c r="AY2275" s="170"/>
      <c r="AZ2275" s="153"/>
      <c r="BA2275" s="130"/>
      <c r="BB2275" s="172"/>
      <c r="BC2275" s="265"/>
      <c r="BD2275" s="276"/>
      <c r="BE2275" s="276"/>
      <c r="BF2275" s="170"/>
      <c r="BG2275" s="223">
        <f t="shared" si="886"/>
        <v>0</v>
      </c>
      <c r="BH2275" s="153">
        <f t="shared" si="885"/>
        <v>0</v>
      </c>
      <c r="BI2275" s="225">
        <f t="shared" si="887"/>
        <v>0</v>
      </c>
      <c r="BJ2275" s="225">
        <f t="shared" si="888"/>
        <v>0</v>
      </c>
      <c r="BK2275" s="226">
        <f t="shared" si="889"/>
        <v>0</v>
      </c>
      <c r="BL2275" s="226">
        <f t="shared" si="890"/>
        <v>0</v>
      </c>
      <c r="BM2275" s="226">
        <f t="shared" si="891"/>
        <v>0</v>
      </c>
      <c r="BN2275" s="237">
        <f t="shared" si="892"/>
        <v>0</v>
      </c>
      <c r="BO2275" s="237">
        <f t="shared" si="893"/>
        <v>0</v>
      </c>
      <c r="BP2275" s="237">
        <f t="shared" si="894"/>
        <v>0</v>
      </c>
      <c r="BQ2275" s="238">
        <f t="shared" si="895"/>
        <v>0</v>
      </c>
    </row>
    <row r="2276" spans="1:69">
      <c r="A2276" s="170">
        <v>2330</v>
      </c>
      <c r="B2276" s="170"/>
      <c r="C2276" s="153"/>
      <c r="D2276" s="130"/>
      <c r="E2276" s="172"/>
      <c r="F2276" s="172"/>
      <c r="G2276" s="272"/>
      <c r="H2276" s="272"/>
      <c r="I2276" s="272"/>
      <c r="J2276" s="105"/>
      <c r="K2276" s="197" t="e">
        <f>VLOOKUP(J2276,'[3]Item List (3)'!A$1:B$110000,2,FALSE)</f>
        <v>#N/A</v>
      </c>
      <c r="L2276" s="170"/>
      <c r="M2276" s="170"/>
      <c r="N2276" s="153"/>
      <c r="O2276" s="130"/>
      <c r="P2276" s="172"/>
      <c r="Q2276" s="265"/>
      <c r="R2276" s="276"/>
      <c r="S2276" s="276"/>
      <c r="T2276" s="170"/>
      <c r="U2276" s="170"/>
      <c r="V2276" s="153"/>
      <c r="W2276" s="130"/>
      <c r="X2276" s="172"/>
      <c r="Y2276" s="172"/>
      <c r="Z2276" s="272"/>
      <c r="AA2276" s="272"/>
      <c r="AB2276" s="272"/>
      <c r="AC2276" s="105"/>
      <c r="AD2276" s="278"/>
      <c r="AE2276" s="170"/>
      <c r="AF2276" s="170"/>
      <c r="AG2276" s="153"/>
      <c r="AH2276" s="130"/>
      <c r="AI2276" s="172"/>
      <c r="AJ2276" s="265"/>
      <c r="AK2276" s="276"/>
      <c r="AL2276" s="276"/>
      <c r="AM2276" s="170"/>
      <c r="AN2276" s="170"/>
      <c r="AO2276" s="153"/>
      <c r="AP2276" s="130"/>
      <c r="AQ2276" s="172"/>
      <c r="AR2276" s="172"/>
      <c r="AS2276" s="272"/>
      <c r="AT2276" s="272"/>
      <c r="AU2276" s="272"/>
      <c r="AV2276" s="105"/>
      <c r="AW2276" s="278"/>
      <c r="AX2276" s="170"/>
      <c r="AY2276" s="170"/>
      <c r="AZ2276" s="153"/>
      <c r="BA2276" s="130"/>
      <c r="BB2276" s="172"/>
      <c r="BC2276" s="265"/>
      <c r="BD2276" s="276"/>
      <c r="BE2276" s="276"/>
      <c r="BF2276" s="170"/>
      <c r="BG2276" s="223">
        <f t="shared" si="886"/>
        <v>0</v>
      </c>
      <c r="BH2276" s="153">
        <f t="shared" si="885"/>
        <v>0</v>
      </c>
      <c r="BI2276" s="225">
        <f t="shared" si="887"/>
        <v>0</v>
      </c>
      <c r="BJ2276" s="225">
        <f t="shared" si="888"/>
        <v>0</v>
      </c>
      <c r="BK2276" s="226">
        <f t="shared" si="889"/>
        <v>0</v>
      </c>
      <c r="BL2276" s="226">
        <f t="shared" si="890"/>
        <v>0</v>
      </c>
      <c r="BM2276" s="226">
        <f t="shared" si="891"/>
        <v>0</v>
      </c>
      <c r="BN2276" s="237">
        <f t="shared" si="892"/>
        <v>0</v>
      </c>
      <c r="BO2276" s="237">
        <f t="shared" si="893"/>
        <v>0</v>
      </c>
      <c r="BP2276" s="237">
        <f t="shared" si="894"/>
        <v>0</v>
      </c>
      <c r="BQ2276" s="238">
        <f t="shared" si="895"/>
        <v>0</v>
      </c>
    </row>
    <row r="2277" spans="1:69">
      <c r="A2277" s="170">
        <v>2331</v>
      </c>
      <c r="B2277" s="170"/>
      <c r="C2277" s="153"/>
      <c r="D2277" s="130"/>
      <c r="E2277" s="172"/>
      <c r="F2277" s="172"/>
      <c r="G2277" s="272"/>
      <c r="H2277" s="272"/>
      <c r="I2277" s="272"/>
      <c r="J2277" s="105"/>
      <c r="K2277" s="197" t="e">
        <f>VLOOKUP(J2277,'[3]Item List (3)'!A$1:B$110000,2,FALSE)</f>
        <v>#N/A</v>
      </c>
      <c r="L2277" s="170"/>
      <c r="M2277" s="170"/>
      <c r="N2277" s="153"/>
      <c r="O2277" s="130"/>
      <c r="P2277" s="172"/>
      <c r="Q2277" s="265"/>
      <c r="R2277" s="276"/>
      <c r="S2277" s="276"/>
      <c r="T2277" s="170"/>
      <c r="U2277" s="170"/>
      <c r="V2277" s="153"/>
      <c r="W2277" s="130"/>
      <c r="X2277" s="172"/>
      <c r="Y2277" s="172"/>
      <c r="Z2277" s="272"/>
      <c r="AA2277" s="272"/>
      <c r="AB2277" s="272"/>
      <c r="AC2277" s="105"/>
      <c r="AD2277" s="278"/>
      <c r="AE2277" s="170"/>
      <c r="AF2277" s="170"/>
      <c r="AG2277" s="153"/>
      <c r="AH2277" s="130"/>
      <c r="AI2277" s="172"/>
      <c r="AJ2277" s="265"/>
      <c r="AK2277" s="276"/>
      <c r="AL2277" s="276"/>
      <c r="AM2277" s="170"/>
      <c r="AN2277" s="170"/>
      <c r="AO2277" s="153"/>
      <c r="AP2277" s="130"/>
      <c r="AQ2277" s="172"/>
      <c r="AR2277" s="172"/>
      <c r="AS2277" s="272"/>
      <c r="AT2277" s="272"/>
      <c r="AU2277" s="272"/>
      <c r="AV2277" s="105"/>
      <c r="AW2277" s="278"/>
      <c r="AX2277" s="170"/>
      <c r="AY2277" s="170"/>
      <c r="AZ2277" s="153"/>
      <c r="BA2277" s="130"/>
      <c r="BB2277" s="172"/>
      <c r="BC2277" s="265"/>
      <c r="BD2277" s="276"/>
      <c r="BE2277" s="276"/>
      <c r="BF2277" s="170"/>
      <c r="BG2277" s="223">
        <f t="shared" si="886"/>
        <v>0</v>
      </c>
      <c r="BH2277" s="153">
        <f t="shared" si="885"/>
        <v>0</v>
      </c>
      <c r="BI2277" s="225">
        <f t="shared" si="887"/>
        <v>0</v>
      </c>
      <c r="BJ2277" s="225">
        <f t="shared" si="888"/>
        <v>0</v>
      </c>
      <c r="BK2277" s="226">
        <f t="shared" si="889"/>
        <v>0</v>
      </c>
      <c r="BL2277" s="226">
        <f t="shared" si="890"/>
        <v>0</v>
      </c>
      <c r="BM2277" s="226">
        <f t="shared" si="891"/>
        <v>0</v>
      </c>
      <c r="BN2277" s="237">
        <f t="shared" si="892"/>
        <v>0</v>
      </c>
      <c r="BO2277" s="237">
        <f t="shared" si="893"/>
        <v>0</v>
      </c>
      <c r="BP2277" s="237">
        <f t="shared" si="894"/>
        <v>0</v>
      </c>
      <c r="BQ2277" s="238">
        <f t="shared" si="895"/>
        <v>0</v>
      </c>
    </row>
    <row r="2278" spans="1:69">
      <c r="A2278" s="170">
        <v>2332</v>
      </c>
      <c r="B2278" s="170"/>
      <c r="C2278" s="153"/>
      <c r="D2278" s="130"/>
      <c r="E2278" s="172"/>
      <c r="F2278" s="172"/>
      <c r="G2278" s="272"/>
      <c r="H2278" s="272"/>
      <c r="I2278" s="272"/>
      <c r="J2278" s="105"/>
      <c r="K2278" s="197" t="e">
        <f>VLOOKUP(J2278,'[3]Item List (3)'!A$1:B$110000,2,FALSE)</f>
        <v>#N/A</v>
      </c>
      <c r="L2278" s="170"/>
      <c r="M2278" s="170"/>
      <c r="N2278" s="153"/>
      <c r="O2278" s="130"/>
      <c r="P2278" s="172"/>
      <c r="Q2278" s="265"/>
      <c r="R2278" s="276"/>
      <c r="S2278" s="276"/>
      <c r="T2278" s="170"/>
      <c r="U2278" s="170"/>
      <c r="V2278" s="153"/>
      <c r="W2278" s="130"/>
      <c r="X2278" s="172"/>
      <c r="Y2278" s="172"/>
      <c r="Z2278" s="272"/>
      <c r="AA2278" s="272"/>
      <c r="AB2278" s="272"/>
      <c r="AC2278" s="105"/>
      <c r="AD2278" s="278"/>
      <c r="AE2278" s="170"/>
      <c r="AF2278" s="170"/>
      <c r="AG2278" s="153"/>
      <c r="AH2278" s="130"/>
      <c r="AI2278" s="172"/>
      <c r="AJ2278" s="265"/>
      <c r="AK2278" s="276"/>
      <c r="AL2278" s="276"/>
      <c r="AM2278" s="170"/>
      <c r="AN2278" s="170"/>
      <c r="AO2278" s="153"/>
      <c r="AP2278" s="130"/>
      <c r="AQ2278" s="172"/>
      <c r="AR2278" s="172"/>
      <c r="AS2278" s="272"/>
      <c r="AT2278" s="272"/>
      <c r="AU2278" s="272"/>
      <c r="AV2278" s="105"/>
      <c r="AW2278" s="278"/>
      <c r="AX2278" s="170"/>
      <c r="AY2278" s="170"/>
      <c r="AZ2278" s="153"/>
      <c r="BA2278" s="130"/>
      <c r="BB2278" s="172"/>
      <c r="BC2278" s="265"/>
      <c r="BD2278" s="276"/>
      <c r="BE2278" s="276"/>
      <c r="BF2278" s="170"/>
      <c r="BG2278" s="223">
        <f t="shared" si="886"/>
        <v>0</v>
      </c>
      <c r="BH2278" s="153">
        <f t="shared" si="885"/>
        <v>0</v>
      </c>
      <c r="BI2278" s="225">
        <f t="shared" si="887"/>
        <v>0</v>
      </c>
      <c r="BJ2278" s="225">
        <f t="shared" si="888"/>
        <v>0</v>
      </c>
      <c r="BK2278" s="226">
        <f t="shared" si="889"/>
        <v>0</v>
      </c>
      <c r="BL2278" s="226">
        <f t="shared" si="890"/>
        <v>0</v>
      </c>
      <c r="BM2278" s="226">
        <f t="shared" si="891"/>
        <v>0</v>
      </c>
      <c r="BN2278" s="237">
        <f t="shared" si="892"/>
        <v>0</v>
      </c>
      <c r="BO2278" s="237">
        <f t="shared" si="893"/>
        <v>0</v>
      </c>
      <c r="BP2278" s="237">
        <f t="shared" si="894"/>
        <v>0</v>
      </c>
      <c r="BQ2278" s="238">
        <f t="shared" si="895"/>
        <v>0</v>
      </c>
    </row>
    <row r="2279" spans="1:69">
      <c r="A2279" s="170">
        <v>2333</v>
      </c>
      <c r="B2279" s="170"/>
      <c r="C2279" s="153"/>
      <c r="D2279" s="130"/>
      <c r="E2279" s="172"/>
      <c r="F2279" s="172"/>
      <c r="G2279" s="272"/>
      <c r="H2279" s="272"/>
      <c r="I2279" s="272"/>
      <c r="J2279" s="105"/>
      <c r="K2279" s="197" t="e">
        <f>VLOOKUP(J2279,'[3]Item List (3)'!A$1:B$110000,2,FALSE)</f>
        <v>#N/A</v>
      </c>
      <c r="L2279" s="170"/>
      <c r="M2279" s="170"/>
      <c r="N2279" s="153"/>
      <c r="O2279" s="130"/>
      <c r="P2279" s="172"/>
      <c r="Q2279" s="265"/>
      <c r="R2279" s="276"/>
      <c r="S2279" s="276"/>
      <c r="T2279" s="170"/>
      <c r="U2279" s="170"/>
      <c r="V2279" s="153"/>
      <c r="W2279" s="130"/>
      <c r="X2279" s="172"/>
      <c r="Y2279" s="172"/>
      <c r="Z2279" s="272"/>
      <c r="AA2279" s="272"/>
      <c r="AB2279" s="272"/>
      <c r="AC2279" s="105"/>
      <c r="AD2279" s="278"/>
      <c r="AE2279" s="170"/>
      <c r="AF2279" s="170"/>
      <c r="AG2279" s="153"/>
      <c r="AH2279" s="130"/>
      <c r="AI2279" s="172"/>
      <c r="AJ2279" s="265"/>
      <c r="AK2279" s="276"/>
      <c r="AL2279" s="276"/>
      <c r="AM2279" s="170"/>
      <c r="AN2279" s="170"/>
      <c r="AO2279" s="153"/>
      <c r="AP2279" s="130"/>
      <c r="AQ2279" s="172"/>
      <c r="AR2279" s="172"/>
      <c r="AS2279" s="272"/>
      <c r="AT2279" s="272"/>
      <c r="AU2279" s="272"/>
      <c r="AV2279" s="105"/>
      <c r="AW2279" s="278"/>
      <c r="AX2279" s="170"/>
      <c r="AY2279" s="170"/>
      <c r="AZ2279" s="153"/>
      <c r="BA2279" s="130"/>
      <c r="BB2279" s="172"/>
      <c r="BC2279" s="265"/>
      <c r="BD2279" s="276"/>
      <c r="BE2279" s="276"/>
      <c r="BF2279" s="170"/>
      <c r="BG2279" s="223">
        <f t="shared" si="886"/>
        <v>0</v>
      </c>
      <c r="BH2279" s="153">
        <f t="shared" si="885"/>
        <v>0</v>
      </c>
      <c r="BI2279" s="225">
        <f t="shared" si="887"/>
        <v>0</v>
      </c>
      <c r="BJ2279" s="225">
        <f t="shared" si="888"/>
        <v>0</v>
      </c>
      <c r="BK2279" s="226">
        <f t="shared" si="889"/>
        <v>0</v>
      </c>
      <c r="BL2279" s="226">
        <f t="shared" si="890"/>
        <v>0</v>
      </c>
      <c r="BM2279" s="226">
        <f t="shared" si="891"/>
        <v>0</v>
      </c>
      <c r="BN2279" s="237">
        <f t="shared" si="892"/>
        <v>0</v>
      </c>
      <c r="BO2279" s="237">
        <f t="shared" si="893"/>
        <v>0</v>
      </c>
      <c r="BP2279" s="237">
        <f t="shared" si="894"/>
        <v>0</v>
      </c>
      <c r="BQ2279" s="238">
        <f t="shared" si="895"/>
        <v>0</v>
      </c>
    </row>
    <row r="2280" spans="1:69">
      <c r="A2280" s="170">
        <v>2334</v>
      </c>
      <c r="B2280" s="170"/>
      <c r="C2280" s="153"/>
      <c r="D2280" s="130"/>
      <c r="E2280" s="172"/>
      <c r="F2280" s="172"/>
      <c r="G2280" s="272"/>
      <c r="H2280" s="272"/>
      <c r="I2280" s="272"/>
      <c r="J2280" s="105"/>
      <c r="K2280" s="197" t="e">
        <f>VLOOKUP(J2280,'[3]Item List (3)'!A$1:B$110000,2,FALSE)</f>
        <v>#N/A</v>
      </c>
      <c r="L2280" s="170"/>
      <c r="M2280" s="170"/>
      <c r="N2280" s="153"/>
      <c r="O2280" s="130"/>
      <c r="P2280" s="172"/>
      <c r="Q2280" s="265"/>
      <c r="R2280" s="276"/>
      <c r="S2280" s="276"/>
      <c r="T2280" s="170"/>
      <c r="U2280" s="170"/>
      <c r="V2280" s="153"/>
      <c r="W2280" s="130"/>
      <c r="X2280" s="172"/>
      <c r="Y2280" s="172"/>
      <c r="Z2280" s="272"/>
      <c r="AA2280" s="272"/>
      <c r="AB2280" s="272"/>
      <c r="AC2280" s="105"/>
      <c r="AD2280" s="278"/>
      <c r="AE2280" s="170"/>
      <c r="AF2280" s="170"/>
      <c r="AG2280" s="153"/>
      <c r="AH2280" s="130"/>
      <c r="AI2280" s="172"/>
      <c r="AJ2280" s="265"/>
      <c r="AK2280" s="276"/>
      <c r="AL2280" s="276"/>
      <c r="AM2280" s="170"/>
      <c r="AN2280" s="170"/>
      <c r="AO2280" s="153"/>
      <c r="AP2280" s="130"/>
      <c r="AQ2280" s="172"/>
      <c r="AR2280" s="172"/>
      <c r="AS2280" s="272"/>
      <c r="AT2280" s="272"/>
      <c r="AU2280" s="272"/>
      <c r="AV2280" s="105"/>
      <c r="AW2280" s="278"/>
      <c r="AX2280" s="170"/>
      <c r="AY2280" s="170"/>
      <c r="AZ2280" s="153"/>
      <c r="BA2280" s="130"/>
      <c r="BB2280" s="172"/>
      <c r="BC2280" s="265"/>
      <c r="BD2280" s="276"/>
      <c r="BE2280" s="276"/>
      <c r="BF2280" s="170"/>
      <c r="BG2280" s="223">
        <f t="shared" si="886"/>
        <v>0</v>
      </c>
      <c r="BH2280" s="153">
        <f t="shared" si="885"/>
        <v>0</v>
      </c>
      <c r="BI2280" s="225">
        <f t="shared" si="887"/>
        <v>0</v>
      </c>
      <c r="BJ2280" s="225">
        <f t="shared" si="888"/>
        <v>0</v>
      </c>
      <c r="BK2280" s="226">
        <f t="shared" si="889"/>
        <v>0</v>
      </c>
      <c r="BL2280" s="226">
        <f t="shared" si="890"/>
        <v>0</v>
      </c>
      <c r="BM2280" s="226">
        <f t="shared" si="891"/>
        <v>0</v>
      </c>
      <c r="BN2280" s="237">
        <f t="shared" si="892"/>
        <v>0</v>
      </c>
      <c r="BO2280" s="237">
        <f t="shared" si="893"/>
        <v>0</v>
      </c>
      <c r="BP2280" s="237">
        <f t="shared" si="894"/>
        <v>0</v>
      </c>
      <c r="BQ2280" s="238">
        <f t="shared" si="895"/>
        <v>0</v>
      </c>
    </row>
    <row r="2281" spans="1:69">
      <c r="A2281" s="170">
        <v>2335</v>
      </c>
      <c r="B2281" s="170"/>
      <c r="C2281" s="153"/>
      <c r="D2281" s="130"/>
      <c r="E2281" s="172"/>
      <c r="F2281" s="172"/>
      <c r="G2281" s="272"/>
      <c r="H2281" s="272"/>
      <c r="I2281" s="272"/>
      <c r="J2281" s="105"/>
      <c r="K2281" s="197" t="e">
        <f>VLOOKUP(J2281,'[3]Item List (3)'!A$1:B$110000,2,FALSE)</f>
        <v>#N/A</v>
      </c>
      <c r="L2281" s="170"/>
      <c r="M2281" s="170"/>
      <c r="N2281" s="153"/>
      <c r="O2281" s="130"/>
      <c r="P2281" s="172"/>
      <c r="Q2281" s="265"/>
      <c r="R2281" s="276"/>
      <c r="S2281" s="276"/>
      <c r="T2281" s="170"/>
      <c r="U2281" s="170"/>
      <c r="V2281" s="153"/>
      <c r="W2281" s="130"/>
      <c r="X2281" s="172"/>
      <c r="Y2281" s="172"/>
      <c r="Z2281" s="272"/>
      <c r="AA2281" s="272"/>
      <c r="AB2281" s="272"/>
      <c r="AC2281" s="105"/>
      <c r="AD2281" s="278"/>
      <c r="AE2281" s="170"/>
      <c r="AF2281" s="170"/>
      <c r="AG2281" s="153"/>
      <c r="AH2281" s="130"/>
      <c r="AI2281" s="172"/>
      <c r="AJ2281" s="265"/>
      <c r="AK2281" s="276"/>
      <c r="AL2281" s="276"/>
      <c r="AM2281" s="170"/>
      <c r="AN2281" s="170"/>
      <c r="AO2281" s="153"/>
      <c r="AP2281" s="130"/>
      <c r="AQ2281" s="172"/>
      <c r="AR2281" s="172"/>
      <c r="AS2281" s="272"/>
      <c r="AT2281" s="272"/>
      <c r="AU2281" s="272"/>
      <c r="AV2281" s="105"/>
      <c r="AW2281" s="278"/>
      <c r="AX2281" s="170"/>
      <c r="AY2281" s="170"/>
      <c r="AZ2281" s="153"/>
      <c r="BA2281" s="130"/>
      <c r="BB2281" s="172"/>
      <c r="BC2281" s="265"/>
      <c r="BD2281" s="276"/>
      <c r="BE2281" s="276"/>
      <c r="BF2281" s="170"/>
      <c r="BG2281" s="223">
        <f t="shared" si="886"/>
        <v>0</v>
      </c>
      <c r="BH2281" s="153">
        <f t="shared" si="885"/>
        <v>0</v>
      </c>
      <c r="BI2281" s="225">
        <f t="shared" si="887"/>
        <v>0</v>
      </c>
      <c r="BJ2281" s="225">
        <f t="shared" si="888"/>
        <v>0</v>
      </c>
      <c r="BK2281" s="226">
        <f t="shared" si="889"/>
        <v>0</v>
      </c>
      <c r="BL2281" s="226">
        <f t="shared" si="890"/>
        <v>0</v>
      </c>
      <c r="BM2281" s="226">
        <f t="shared" si="891"/>
        <v>0</v>
      </c>
      <c r="BN2281" s="237">
        <f t="shared" si="892"/>
        <v>0</v>
      </c>
      <c r="BO2281" s="237">
        <f t="shared" si="893"/>
        <v>0</v>
      </c>
      <c r="BP2281" s="237">
        <f t="shared" si="894"/>
        <v>0</v>
      </c>
      <c r="BQ2281" s="238">
        <f t="shared" si="895"/>
        <v>0</v>
      </c>
    </row>
    <row r="2282" spans="1:69">
      <c r="A2282" s="170">
        <v>2336</v>
      </c>
      <c r="B2282" s="170"/>
      <c r="C2282" s="153"/>
      <c r="D2282" s="130"/>
      <c r="E2282" s="172"/>
      <c r="F2282" s="172"/>
      <c r="G2282" s="272"/>
      <c r="H2282" s="272"/>
      <c r="I2282" s="272"/>
      <c r="J2282" s="105"/>
      <c r="K2282" s="197" t="e">
        <f>VLOOKUP(J2282,'[3]Item List (3)'!A$1:B$110000,2,FALSE)</f>
        <v>#N/A</v>
      </c>
      <c r="L2282" s="170"/>
      <c r="M2282" s="170"/>
      <c r="N2282" s="153"/>
      <c r="O2282" s="130"/>
      <c r="P2282" s="172"/>
      <c r="Q2282" s="265"/>
      <c r="R2282" s="276"/>
      <c r="S2282" s="276"/>
      <c r="T2282" s="170"/>
      <c r="U2282" s="170"/>
      <c r="V2282" s="153"/>
      <c r="W2282" s="130"/>
      <c r="X2282" s="172"/>
      <c r="Y2282" s="172"/>
      <c r="Z2282" s="272"/>
      <c r="AA2282" s="272"/>
      <c r="AB2282" s="272"/>
      <c r="AC2282" s="105"/>
      <c r="AD2282" s="278"/>
      <c r="AE2282" s="170"/>
      <c r="AF2282" s="170"/>
      <c r="AG2282" s="153"/>
      <c r="AH2282" s="130"/>
      <c r="AI2282" s="172"/>
      <c r="AJ2282" s="265"/>
      <c r="AK2282" s="276"/>
      <c r="AL2282" s="276"/>
      <c r="AM2282" s="170"/>
      <c r="AN2282" s="170"/>
      <c r="AO2282" s="153"/>
      <c r="AP2282" s="130"/>
      <c r="AQ2282" s="172"/>
      <c r="AR2282" s="172"/>
      <c r="AS2282" s="272"/>
      <c r="AT2282" s="272"/>
      <c r="AU2282" s="272"/>
      <c r="AV2282" s="105"/>
      <c r="AW2282" s="278"/>
      <c r="AX2282" s="170"/>
      <c r="AY2282" s="170"/>
      <c r="AZ2282" s="153"/>
      <c r="BA2282" s="130"/>
      <c r="BB2282" s="172"/>
      <c r="BC2282" s="265"/>
      <c r="BD2282" s="276"/>
      <c r="BE2282" s="276"/>
      <c r="BF2282" s="170"/>
      <c r="BG2282" s="223">
        <f t="shared" si="886"/>
        <v>0</v>
      </c>
      <c r="BH2282" s="153">
        <f t="shared" si="885"/>
        <v>0</v>
      </c>
      <c r="BI2282" s="225">
        <f t="shared" si="887"/>
        <v>0</v>
      </c>
      <c r="BJ2282" s="225">
        <f t="shared" si="888"/>
        <v>0</v>
      </c>
      <c r="BK2282" s="226">
        <f t="shared" si="889"/>
        <v>0</v>
      </c>
      <c r="BL2282" s="226">
        <f t="shared" si="890"/>
        <v>0</v>
      </c>
      <c r="BM2282" s="226">
        <f t="shared" si="891"/>
        <v>0</v>
      </c>
      <c r="BN2282" s="237">
        <f t="shared" si="892"/>
        <v>0</v>
      </c>
      <c r="BO2282" s="237">
        <f t="shared" si="893"/>
        <v>0</v>
      </c>
      <c r="BP2282" s="237">
        <f t="shared" si="894"/>
        <v>0</v>
      </c>
      <c r="BQ2282" s="238">
        <f t="shared" si="895"/>
        <v>0</v>
      </c>
    </row>
    <row r="2283" spans="1:69">
      <c r="A2283" s="170">
        <v>2337</v>
      </c>
      <c r="B2283" s="170"/>
      <c r="C2283" s="153"/>
      <c r="D2283" s="130"/>
      <c r="E2283" s="172"/>
      <c r="F2283" s="172"/>
      <c r="G2283" s="272"/>
      <c r="H2283" s="272"/>
      <c r="I2283" s="272"/>
      <c r="J2283" s="105"/>
      <c r="K2283" s="197" t="e">
        <f>VLOOKUP(J2283,'[3]Item List (3)'!A$1:B$110000,2,FALSE)</f>
        <v>#N/A</v>
      </c>
      <c r="L2283" s="170"/>
      <c r="M2283" s="170"/>
      <c r="N2283" s="153"/>
      <c r="O2283" s="130"/>
      <c r="P2283" s="172"/>
      <c r="Q2283" s="265"/>
      <c r="R2283" s="276"/>
      <c r="S2283" s="276"/>
      <c r="T2283" s="170"/>
      <c r="U2283" s="170"/>
      <c r="V2283" s="153"/>
      <c r="W2283" s="130"/>
      <c r="X2283" s="172"/>
      <c r="Y2283" s="172"/>
      <c r="Z2283" s="272"/>
      <c r="AA2283" s="272"/>
      <c r="AB2283" s="272"/>
      <c r="AC2283" s="105"/>
      <c r="AD2283" s="278"/>
      <c r="AE2283" s="170"/>
      <c r="AF2283" s="170"/>
      <c r="AG2283" s="153"/>
      <c r="AH2283" s="130"/>
      <c r="AI2283" s="172"/>
      <c r="AJ2283" s="265"/>
      <c r="AK2283" s="276"/>
      <c r="AL2283" s="276"/>
      <c r="AM2283" s="170"/>
      <c r="AN2283" s="170"/>
      <c r="AO2283" s="153"/>
      <c r="AP2283" s="130"/>
      <c r="AQ2283" s="172"/>
      <c r="AR2283" s="172"/>
      <c r="AS2283" s="272"/>
      <c r="AT2283" s="272"/>
      <c r="AU2283" s="272"/>
      <c r="AV2283" s="105"/>
      <c r="AW2283" s="278"/>
      <c r="AX2283" s="170"/>
      <c r="AY2283" s="170"/>
      <c r="AZ2283" s="153"/>
      <c r="BA2283" s="130"/>
      <c r="BB2283" s="172"/>
      <c r="BC2283" s="265"/>
      <c r="BD2283" s="276"/>
      <c r="BE2283" s="276"/>
      <c r="BF2283" s="170"/>
      <c r="BG2283" s="223">
        <f t="shared" si="886"/>
        <v>0</v>
      </c>
      <c r="BH2283" s="153">
        <f t="shared" si="885"/>
        <v>0</v>
      </c>
      <c r="BI2283" s="225">
        <f t="shared" si="887"/>
        <v>0</v>
      </c>
      <c r="BJ2283" s="225">
        <f t="shared" si="888"/>
        <v>0</v>
      </c>
      <c r="BK2283" s="226">
        <f t="shared" si="889"/>
        <v>0</v>
      </c>
      <c r="BL2283" s="226">
        <f t="shared" si="890"/>
        <v>0</v>
      </c>
      <c r="BM2283" s="226">
        <f t="shared" si="891"/>
        <v>0</v>
      </c>
      <c r="BN2283" s="237">
        <f t="shared" si="892"/>
        <v>0</v>
      </c>
      <c r="BO2283" s="237">
        <f t="shared" si="893"/>
        <v>0</v>
      </c>
      <c r="BP2283" s="237">
        <f t="shared" si="894"/>
        <v>0</v>
      </c>
      <c r="BQ2283" s="238">
        <f t="shared" si="895"/>
        <v>0</v>
      </c>
    </row>
    <row r="2284" spans="1:69">
      <c r="A2284" s="170">
        <v>2338</v>
      </c>
      <c r="B2284" s="170"/>
      <c r="C2284" s="153"/>
      <c r="D2284" s="130"/>
      <c r="E2284" s="172"/>
      <c r="F2284" s="172"/>
      <c r="G2284" s="272"/>
      <c r="H2284" s="272"/>
      <c r="I2284" s="272"/>
      <c r="J2284" s="105"/>
      <c r="K2284" s="197" t="e">
        <f>VLOOKUP(J2284,'[3]Item List (3)'!A$1:B$110000,2,FALSE)</f>
        <v>#N/A</v>
      </c>
      <c r="L2284" s="170"/>
      <c r="M2284" s="170"/>
      <c r="N2284" s="153"/>
      <c r="O2284" s="130"/>
      <c r="P2284" s="172"/>
      <c r="Q2284" s="265"/>
      <c r="R2284" s="276"/>
      <c r="S2284" s="276"/>
      <c r="T2284" s="170"/>
      <c r="U2284" s="170"/>
      <c r="V2284" s="153"/>
      <c r="W2284" s="130"/>
      <c r="X2284" s="172"/>
      <c r="Y2284" s="172"/>
      <c r="Z2284" s="272"/>
      <c r="AA2284" s="272"/>
      <c r="AB2284" s="272"/>
      <c r="AC2284" s="105"/>
      <c r="AD2284" s="278"/>
      <c r="AE2284" s="170"/>
      <c r="AF2284" s="170"/>
      <c r="AG2284" s="153"/>
      <c r="AH2284" s="130"/>
      <c r="AI2284" s="172"/>
      <c r="AJ2284" s="265"/>
      <c r="AK2284" s="276"/>
      <c r="AL2284" s="276"/>
      <c r="AM2284" s="170"/>
      <c r="AN2284" s="170"/>
      <c r="AO2284" s="153"/>
      <c r="AP2284" s="130"/>
      <c r="AQ2284" s="172"/>
      <c r="AR2284" s="172"/>
      <c r="AS2284" s="272"/>
      <c r="AT2284" s="272"/>
      <c r="AU2284" s="272"/>
      <c r="AV2284" s="105"/>
      <c r="AW2284" s="278"/>
      <c r="AX2284" s="170"/>
      <c r="AY2284" s="170"/>
      <c r="AZ2284" s="153"/>
      <c r="BA2284" s="130"/>
      <c r="BB2284" s="172"/>
      <c r="BC2284" s="265"/>
      <c r="BD2284" s="276"/>
      <c r="BE2284" s="276"/>
      <c r="BF2284" s="170"/>
      <c r="BG2284" s="223">
        <f t="shared" si="886"/>
        <v>0</v>
      </c>
      <c r="BH2284" s="153">
        <f t="shared" si="885"/>
        <v>0</v>
      </c>
      <c r="BI2284" s="225">
        <f t="shared" si="887"/>
        <v>0</v>
      </c>
      <c r="BJ2284" s="225">
        <f t="shared" si="888"/>
        <v>0</v>
      </c>
      <c r="BK2284" s="226">
        <f t="shared" si="889"/>
        <v>0</v>
      </c>
      <c r="BL2284" s="226">
        <f t="shared" si="890"/>
        <v>0</v>
      </c>
      <c r="BM2284" s="226">
        <f t="shared" si="891"/>
        <v>0</v>
      </c>
      <c r="BN2284" s="237">
        <f t="shared" si="892"/>
        <v>0</v>
      </c>
      <c r="BO2284" s="237">
        <f t="shared" si="893"/>
        <v>0</v>
      </c>
      <c r="BP2284" s="237">
        <f t="shared" si="894"/>
        <v>0</v>
      </c>
      <c r="BQ2284" s="238">
        <f t="shared" si="895"/>
        <v>0</v>
      </c>
    </row>
    <row r="2285" spans="1:69">
      <c r="A2285" s="170">
        <v>2339</v>
      </c>
      <c r="B2285" s="170"/>
      <c r="C2285" s="153"/>
      <c r="D2285" s="130"/>
      <c r="E2285" s="172"/>
      <c r="F2285" s="172"/>
      <c r="G2285" s="272"/>
      <c r="H2285" s="272"/>
      <c r="I2285" s="272"/>
      <c r="J2285" s="105"/>
      <c r="K2285" s="197" t="e">
        <f>VLOOKUP(J2285,'[3]Item List (3)'!A$1:B$110000,2,FALSE)</f>
        <v>#N/A</v>
      </c>
      <c r="L2285" s="170"/>
      <c r="M2285" s="170"/>
      <c r="N2285" s="153"/>
      <c r="O2285" s="130"/>
      <c r="P2285" s="172"/>
      <c r="Q2285" s="265"/>
      <c r="R2285" s="276"/>
      <c r="S2285" s="276"/>
      <c r="T2285" s="170"/>
      <c r="U2285" s="170"/>
      <c r="V2285" s="153"/>
      <c r="W2285" s="130"/>
      <c r="X2285" s="172"/>
      <c r="Y2285" s="172"/>
      <c r="Z2285" s="272"/>
      <c r="AA2285" s="272"/>
      <c r="AB2285" s="272"/>
      <c r="AC2285" s="105"/>
      <c r="AD2285" s="278"/>
      <c r="AE2285" s="170"/>
      <c r="AF2285" s="170"/>
      <c r="AG2285" s="153"/>
      <c r="AH2285" s="130"/>
      <c r="AI2285" s="172"/>
      <c r="AJ2285" s="265"/>
      <c r="AK2285" s="276"/>
      <c r="AL2285" s="276"/>
      <c r="AM2285" s="170"/>
      <c r="AN2285" s="170"/>
      <c r="AO2285" s="153"/>
      <c r="AP2285" s="130"/>
      <c r="AQ2285" s="172"/>
      <c r="AR2285" s="172"/>
      <c r="AS2285" s="272"/>
      <c r="AT2285" s="272"/>
      <c r="AU2285" s="272"/>
      <c r="AV2285" s="105"/>
      <c r="AW2285" s="278"/>
      <c r="AX2285" s="170"/>
      <c r="AY2285" s="170"/>
      <c r="AZ2285" s="153"/>
      <c r="BA2285" s="130"/>
      <c r="BB2285" s="172"/>
      <c r="BC2285" s="265"/>
      <c r="BD2285" s="276"/>
      <c r="BE2285" s="276"/>
      <c r="BF2285" s="170"/>
      <c r="BG2285" s="223">
        <f t="shared" si="886"/>
        <v>0</v>
      </c>
      <c r="BH2285" s="153">
        <f t="shared" si="885"/>
        <v>0</v>
      </c>
      <c r="BI2285" s="225">
        <f t="shared" si="887"/>
        <v>0</v>
      </c>
      <c r="BJ2285" s="225">
        <f t="shared" si="888"/>
        <v>0</v>
      </c>
      <c r="BK2285" s="226">
        <f t="shared" si="889"/>
        <v>0</v>
      </c>
      <c r="BL2285" s="226">
        <f t="shared" si="890"/>
        <v>0</v>
      </c>
      <c r="BM2285" s="226">
        <f t="shared" si="891"/>
        <v>0</v>
      </c>
      <c r="BN2285" s="237">
        <f t="shared" si="892"/>
        <v>0</v>
      </c>
      <c r="BO2285" s="237">
        <f t="shared" si="893"/>
        <v>0</v>
      </c>
      <c r="BP2285" s="237">
        <f t="shared" si="894"/>
        <v>0</v>
      </c>
      <c r="BQ2285" s="238">
        <f t="shared" si="895"/>
        <v>0</v>
      </c>
    </row>
    <row r="2286" spans="1:69">
      <c r="A2286" s="170">
        <v>2340</v>
      </c>
      <c r="B2286" s="170"/>
      <c r="C2286" s="153"/>
      <c r="D2286" s="130"/>
      <c r="E2286" s="172"/>
      <c r="F2286" s="172"/>
      <c r="G2286" s="272"/>
      <c r="H2286" s="272"/>
      <c r="I2286" s="272"/>
      <c r="J2286" s="105"/>
      <c r="K2286" s="197" t="e">
        <f>VLOOKUP(J2286,'[3]Item List (3)'!A$1:B$110000,2,FALSE)</f>
        <v>#N/A</v>
      </c>
      <c r="L2286" s="170"/>
      <c r="M2286" s="170"/>
      <c r="N2286" s="153"/>
      <c r="O2286" s="130"/>
      <c r="P2286" s="172"/>
      <c r="Q2286" s="265"/>
      <c r="R2286" s="276"/>
      <c r="S2286" s="276"/>
      <c r="T2286" s="170"/>
      <c r="U2286" s="170"/>
      <c r="V2286" s="153"/>
      <c r="W2286" s="130"/>
      <c r="X2286" s="172"/>
      <c r="Y2286" s="172"/>
      <c r="Z2286" s="272"/>
      <c r="AA2286" s="272"/>
      <c r="AB2286" s="272"/>
      <c r="AC2286" s="105"/>
      <c r="AD2286" s="278"/>
      <c r="AE2286" s="170"/>
      <c r="AF2286" s="170"/>
      <c r="AG2286" s="153"/>
      <c r="AH2286" s="130"/>
      <c r="AI2286" s="172"/>
      <c r="AJ2286" s="265"/>
      <c r="AK2286" s="276"/>
      <c r="AL2286" s="276"/>
      <c r="AM2286" s="170"/>
      <c r="AN2286" s="170"/>
      <c r="AO2286" s="153"/>
      <c r="AP2286" s="130"/>
      <c r="AQ2286" s="172"/>
      <c r="AR2286" s="172"/>
      <c r="AS2286" s="272"/>
      <c r="AT2286" s="272"/>
      <c r="AU2286" s="272"/>
      <c r="AV2286" s="105"/>
      <c r="AW2286" s="278"/>
      <c r="AX2286" s="170"/>
      <c r="AY2286" s="170"/>
      <c r="AZ2286" s="153"/>
      <c r="BA2286" s="130"/>
      <c r="BB2286" s="172"/>
      <c r="BC2286" s="265"/>
      <c r="BD2286" s="276"/>
      <c r="BE2286" s="276"/>
      <c r="BF2286" s="170"/>
      <c r="BG2286" s="223">
        <f t="shared" si="886"/>
        <v>0</v>
      </c>
      <c r="BH2286" s="153">
        <f t="shared" si="885"/>
        <v>0</v>
      </c>
      <c r="BI2286" s="225">
        <f t="shared" si="887"/>
        <v>0</v>
      </c>
      <c r="BJ2286" s="225">
        <f t="shared" si="888"/>
        <v>0</v>
      </c>
      <c r="BK2286" s="226">
        <f t="shared" si="889"/>
        <v>0</v>
      </c>
      <c r="BL2286" s="226">
        <f t="shared" si="890"/>
        <v>0</v>
      </c>
      <c r="BM2286" s="226">
        <f t="shared" si="891"/>
        <v>0</v>
      </c>
      <c r="BN2286" s="237">
        <f t="shared" si="892"/>
        <v>0</v>
      </c>
      <c r="BO2286" s="237">
        <f t="shared" si="893"/>
        <v>0</v>
      </c>
      <c r="BP2286" s="237">
        <f t="shared" si="894"/>
        <v>0</v>
      </c>
      <c r="BQ2286" s="238">
        <f t="shared" si="895"/>
        <v>0</v>
      </c>
    </row>
    <row r="2287" spans="1:69">
      <c r="A2287" s="170">
        <v>2341</v>
      </c>
      <c r="B2287" s="170"/>
      <c r="C2287" s="153"/>
      <c r="D2287" s="130"/>
      <c r="E2287" s="172"/>
      <c r="F2287" s="172"/>
      <c r="G2287" s="272"/>
      <c r="H2287" s="272"/>
      <c r="I2287" s="272"/>
      <c r="J2287" s="105"/>
      <c r="K2287" s="197" t="e">
        <f>VLOOKUP(J2287,'[3]Item List (3)'!A$1:B$110000,2,FALSE)</f>
        <v>#N/A</v>
      </c>
      <c r="L2287" s="170"/>
      <c r="M2287" s="170"/>
      <c r="N2287" s="153"/>
      <c r="O2287" s="130"/>
      <c r="P2287" s="172"/>
      <c r="Q2287" s="265"/>
      <c r="R2287" s="276"/>
      <c r="S2287" s="276"/>
      <c r="T2287" s="170"/>
      <c r="U2287" s="170"/>
      <c r="V2287" s="153"/>
      <c r="W2287" s="130"/>
      <c r="X2287" s="172"/>
      <c r="Y2287" s="172"/>
      <c r="Z2287" s="272"/>
      <c r="AA2287" s="272"/>
      <c r="AB2287" s="272"/>
      <c r="AC2287" s="105"/>
      <c r="AD2287" s="278"/>
      <c r="AE2287" s="170"/>
      <c r="AF2287" s="170"/>
      <c r="AG2287" s="153"/>
      <c r="AH2287" s="130"/>
      <c r="AI2287" s="172"/>
      <c r="AJ2287" s="265"/>
      <c r="AK2287" s="276"/>
      <c r="AL2287" s="276"/>
      <c r="AM2287" s="170"/>
      <c r="AN2287" s="170"/>
      <c r="AO2287" s="153"/>
      <c r="AP2287" s="130"/>
      <c r="AQ2287" s="172"/>
      <c r="AR2287" s="172"/>
      <c r="AS2287" s="272"/>
      <c r="AT2287" s="272"/>
      <c r="AU2287" s="272"/>
      <c r="AV2287" s="105"/>
      <c r="AW2287" s="278"/>
      <c r="AX2287" s="170"/>
      <c r="AY2287" s="170"/>
      <c r="AZ2287" s="153"/>
      <c r="BA2287" s="130"/>
      <c r="BB2287" s="172"/>
      <c r="BC2287" s="265"/>
      <c r="BD2287" s="276"/>
      <c r="BE2287" s="276"/>
      <c r="BF2287" s="170"/>
      <c r="BG2287" s="223">
        <f t="shared" si="886"/>
        <v>0</v>
      </c>
      <c r="BH2287" s="153">
        <f t="shared" si="885"/>
        <v>0</v>
      </c>
      <c r="BI2287" s="225">
        <f t="shared" si="887"/>
        <v>0</v>
      </c>
      <c r="BJ2287" s="225">
        <f t="shared" si="888"/>
        <v>0</v>
      </c>
      <c r="BK2287" s="226">
        <f t="shared" si="889"/>
        <v>0</v>
      </c>
      <c r="BL2287" s="226">
        <f t="shared" si="890"/>
        <v>0</v>
      </c>
      <c r="BM2287" s="226">
        <f t="shared" si="891"/>
        <v>0</v>
      </c>
      <c r="BN2287" s="237">
        <f t="shared" si="892"/>
        <v>0</v>
      </c>
      <c r="BO2287" s="237">
        <f t="shared" si="893"/>
        <v>0</v>
      </c>
      <c r="BP2287" s="237">
        <f t="shared" si="894"/>
        <v>0</v>
      </c>
      <c r="BQ2287" s="238">
        <f t="shared" si="895"/>
        <v>0</v>
      </c>
    </row>
    <row r="2288" spans="1:69">
      <c r="A2288" s="170">
        <v>2342</v>
      </c>
      <c r="B2288" s="170"/>
      <c r="C2288" s="153"/>
      <c r="D2288" s="130"/>
      <c r="E2288" s="172"/>
      <c r="F2288" s="172"/>
      <c r="G2288" s="272"/>
      <c r="H2288" s="272"/>
      <c r="I2288" s="272"/>
      <c r="J2288" s="105"/>
      <c r="K2288" s="197" t="e">
        <f>VLOOKUP(J2288,'[3]Item List (3)'!A$1:B$110000,2,FALSE)</f>
        <v>#N/A</v>
      </c>
      <c r="L2288" s="170"/>
      <c r="M2288" s="170"/>
      <c r="N2288" s="153"/>
      <c r="O2288" s="130"/>
      <c r="P2288" s="172"/>
      <c r="Q2288" s="265"/>
      <c r="R2288" s="276"/>
      <c r="S2288" s="276"/>
      <c r="T2288" s="170"/>
      <c r="U2288" s="170"/>
      <c r="V2288" s="153"/>
      <c r="W2288" s="130"/>
      <c r="X2288" s="172"/>
      <c r="Y2288" s="172"/>
      <c r="Z2288" s="272"/>
      <c r="AA2288" s="272"/>
      <c r="AB2288" s="272"/>
      <c r="AC2288" s="105"/>
      <c r="AD2288" s="278"/>
      <c r="AE2288" s="170"/>
      <c r="AF2288" s="170"/>
      <c r="AG2288" s="153"/>
      <c r="AH2288" s="130"/>
      <c r="AI2288" s="172"/>
      <c r="AJ2288" s="265"/>
      <c r="AK2288" s="276"/>
      <c r="AL2288" s="276"/>
      <c r="AM2288" s="170"/>
      <c r="AN2288" s="170"/>
      <c r="AO2288" s="153"/>
      <c r="AP2288" s="130"/>
      <c r="AQ2288" s="172"/>
      <c r="AR2288" s="172"/>
      <c r="AS2288" s="272"/>
      <c r="AT2288" s="272"/>
      <c r="AU2288" s="272"/>
      <c r="AV2288" s="105"/>
      <c r="AW2288" s="278"/>
      <c r="AX2288" s="170"/>
      <c r="AY2288" s="170"/>
      <c r="AZ2288" s="153"/>
      <c r="BA2288" s="130"/>
      <c r="BB2288" s="172"/>
      <c r="BC2288" s="265"/>
      <c r="BD2288" s="276"/>
      <c r="BE2288" s="276"/>
      <c r="BF2288" s="170"/>
      <c r="BG2288" s="223">
        <f t="shared" si="886"/>
        <v>0</v>
      </c>
      <c r="BH2288" s="153">
        <f t="shared" si="885"/>
        <v>0</v>
      </c>
      <c r="BI2288" s="225">
        <f t="shared" si="887"/>
        <v>0</v>
      </c>
      <c r="BJ2288" s="225">
        <f t="shared" si="888"/>
        <v>0</v>
      </c>
      <c r="BK2288" s="226">
        <f t="shared" si="889"/>
        <v>0</v>
      </c>
      <c r="BL2288" s="226">
        <f t="shared" si="890"/>
        <v>0</v>
      </c>
      <c r="BM2288" s="226">
        <f t="shared" si="891"/>
        <v>0</v>
      </c>
      <c r="BN2288" s="237">
        <f t="shared" si="892"/>
        <v>0</v>
      </c>
      <c r="BO2288" s="237">
        <f t="shared" si="893"/>
        <v>0</v>
      </c>
      <c r="BP2288" s="237">
        <f t="shared" si="894"/>
        <v>0</v>
      </c>
      <c r="BQ2288" s="238">
        <f t="shared" si="895"/>
        <v>0</v>
      </c>
    </row>
    <row r="2289" spans="1:69">
      <c r="A2289" s="170">
        <v>2343</v>
      </c>
      <c r="B2289" s="170"/>
      <c r="C2289" s="153"/>
      <c r="D2289" s="130"/>
      <c r="E2289" s="172"/>
      <c r="F2289" s="172"/>
      <c r="G2289" s="272"/>
      <c r="H2289" s="272"/>
      <c r="I2289" s="272"/>
      <c r="J2289" s="105"/>
      <c r="K2289" s="197" t="e">
        <f>VLOOKUP(J2289,'[3]Item List (3)'!A$1:B$110000,2,FALSE)</f>
        <v>#N/A</v>
      </c>
      <c r="L2289" s="170"/>
      <c r="M2289" s="170"/>
      <c r="N2289" s="153"/>
      <c r="O2289" s="130"/>
      <c r="P2289" s="172"/>
      <c r="Q2289" s="265"/>
      <c r="R2289" s="276"/>
      <c r="S2289" s="276"/>
      <c r="T2289" s="170"/>
      <c r="U2289" s="170"/>
      <c r="V2289" s="153"/>
      <c r="W2289" s="130"/>
      <c r="X2289" s="172"/>
      <c r="Y2289" s="172"/>
      <c r="Z2289" s="272"/>
      <c r="AA2289" s="272"/>
      <c r="AB2289" s="272"/>
      <c r="AC2289" s="105"/>
      <c r="AD2289" s="278"/>
      <c r="AE2289" s="170"/>
      <c r="AF2289" s="170"/>
      <c r="AG2289" s="153"/>
      <c r="AH2289" s="130"/>
      <c r="AI2289" s="172"/>
      <c r="AJ2289" s="265"/>
      <c r="AK2289" s="276"/>
      <c r="AL2289" s="276"/>
      <c r="AM2289" s="170"/>
      <c r="AN2289" s="170"/>
      <c r="AO2289" s="153"/>
      <c r="AP2289" s="130"/>
      <c r="AQ2289" s="172"/>
      <c r="AR2289" s="172"/>
      <c r="AS2289" s="272"/>
      <c r="AT2289" s="272"/>
      <c r="AU2289" s="272"/>
      <c r="AV2289" s="105"/>
      <c r="AW2289" s="278"/>
      <c r="AX2289" s="170"/>
      <c r="AY2289" s="170"/>
      <c r="AZ2289" s="153"/>
      <c r="BA2289" s="130"/>
      <c r="BB2289" s="172"/>
      <c r="BC2289" s="265"/>
      <c r="BD2289" s="276"/>
      <c r="BE2289" s="276"/>
      <c r="BF2289" s="170"/>
      <c r="BG2289" s="223">
        <f t="shared" si="886"/>
        <v>0</v>
      </c>
      <c r="BH2289" s="153">
        <f t="shared" ref="BH2289:BH2314" si="896">BG2289/60</f>
        <v>0</v>
      </c>
      <c r="BI2289" s="225">
        <f t="shared" si="887"/>
        <v>0</v>
      </c>
      <c r="BJ2289" s="225">
        <f t="shared" si="888"/>
        <v>0</v>
      </c>
      <c r="BK2289" s="226">
        <f t="shared" si="889"/>
        <v>0</v>
      </c>
      <c r="BL2289" s="226">
        <f t="shared" si="890"/>
        <v>0</v>
      </c>
      <c r="BM2289" s="226">
        <f t="shared" si="891"/>
        <v>0</v>
      </c>
      <c r="BN2289" s="237">
        <f t="shared" si="892"/>
        <v>0</v>
      </c>
      <c r="BO2289" s="237">
        <f t="shared" si="893"/>
        <v>0</v>
      </c>
      <c r="BP2289" s="237">
        <f t="shared" si="894"/>
        <v>0</v>
      </c>
      <c r="BQ2289" s="238">
        <f t="shared" si="895"/>
        <v>0</v>
      </c>
    </row>
    <row r="2290" spans="1:69">
      <c r="A2290" s="170">
        <v>2344</v>
      </c>
      <c r="B2290" s="170"/>
      <c r="C2290" s="153"/>
      <c r="D2290" s="130"/>
      <c r="E2290" s="172"/>
      <c r="F2290" s="172"/>
      <c r="G2290" s="272"/>
      <c r="H2290" s="272"/>
      <c r="I2290" s="272"/>
      <c r="J2290" s="105"/>
      <c r="K2290" s="197" t="e">
        <f>VLOOKUP(J2290,'[3]Item List (3)'!A$1:B$110000,2,FALSE)</f>
        <v>#N/A</v>
      </c>
      <c r="L2290" s="170"/>
      <c r="M2290" s="170"/>
      <c r="N2290" s="153"/>
      <c r="O2290" s="130"/>
      <c r="P2290" s="172"/>
      <c r="Q2290" s="265"/>
      <c r="R2290" s="276"/>
      <c r="S2290" s="276"/>
      <c r="T2290" s="170"/>
      <c r="U2290" s="170"/>
      <c r="V2290" s="153"/>
      <c r="W2290" s="130"/>
      <c r="X2290" s="172"/>
      <c r="Y2290" s="172"/>
      <c r="Z2290" s="272"/>
      <c r="AA2290" s="272"/>
      <c r="AB2290" s="272"/>
      <c r="AC2290" s="105"/>
      <c r="AD2290" s="278"/>
      <c r="AE2290" s="170"/>
      <c r="AF2290" s="170"/>
      <c r="AG2290" s="153"/>
      <c r="AH2290" s="130"/>
      <c r="AI2290" s="172"/>
      <c r="AJ2290" s="265"/>
      <c r="AK2290" s="276"/>
      <c r="AL2290" s="276"/>
      <c r="AM2290" s="170"/>
      <c r="AN2290" s="170"/>
      <c r="AO2290" s="153"/>
      <c r="AP2290" s="130"/>
      <c r="AQ2290" s="172"/>
      <c r="AR2290" s="172"/>
      <c r="AS2290" s="272"/>
      <c r="AT2290" s="272"/>
      <c r="AU2290" s="272"/>
      <c r="AV2290" s="105"/>
      <c r="AW2290" s="278"/>
      <c r="AX2290" s="170"/>
      <c r="AY2290" s="170"/>
      <c r="AZ2290" s="153"/>
      <c r="BA2290" s="130"/>
      <c r="BB2290" s="172"/>
      <c r="BC2290" s="265"/>
      <c r="BD2290" s="276"/>
      <c r="BE2290" s="276"/>
      <c r="BF2290" s="170"/>
      <c r="BG2290" s="223">
        <f t="shared" ref="BG2290:BG2314" si="897">SUM(V2290:BF2290)</f>
        <v>0</v>
      </c>
      <c r="BH2290" s="153">
        <f t="shared" si="896"/>
        <v>0</v>
      </c>
      <c r="BI2290" s="225">
        <f t="shared" si="887"/>
        <v>0</v>
      </c>
      <c r="BJ2290" s="225">
        <f t="shared" si="888"/>
        <v>0</v>
      </c>
      <c r="BK2290" s="226">
        <f t="shared" si="889"/>
        <v>0</v>
      </c>
      <c r="BL2290" s="226">
        <f t="shared" si="890"/>
        <v>0</v>
      </c>
      <c r="BM2290" s="226">
        <f t="shared" si="891"/>
        <v>0</v>
      </c>
      <c r="BN2290" s="237">
        <f t="shared" si="892"/>
        <v>0</v>
      </c>
      <c r="BO2290" s="237">
        <f t="shared" si="893"/>
        <v>0</v>
      </c>
      <c r="BP2290" s="237">
        <f t="shared" si="894"/>
        <v>0</v>
      </c>
      <c r="BQ2290" s="238">
        <f t="shared" si="895"/>
        <v>0</v>
      </c>
    </row>
    <row r="2291" spans="1:69">
      <c r="A2291" s="170">
        <v>2345</v>
      </c>
      <c r="B2291" s="170"/>
      <c r="C2291" s="153"/>
      <c r="D2291" s="130"/>
      <c r="E2291" s="172"/>
      <c r="F2291" s="172"/>
      <c r="G2291" s="272"/>
      <c r="H2291" s="272"/>
      <c r="I2291" s="272"/>
      <c r="J2291" s="105"/>
      <c r="K2291" s="197" t="e">
        <f>VLOOKUP(J2291,'[3]Item List (3)'!A$1:B$110000,2,FALSE)</f>
        <v>#N/A</v>
      </c>
      <c r="L2291" s="170"/>
      <c r="M2291" s="170"/>
      <c r="N2291" s="153"/>
      <c r="O2291" s="130"/>
      <c r="P2291" s="172"/>
      <c r="Q2291" s="265"/>
      <c r="R2291" s="276"/>
      <c r="S2291" s="276"/>
      <c r="T2291" s="170"/>
      <c r="U2291" s="170"/>
      <c r="V2291" s="153"/>
      <c r="W2291" s="130"/>
      <c r="X2291" s="172"/>
      <c r="Y2291" s="172"/>
      <c r="Z2291" s="272"/>
      <c r="AA2291" s="272"/>
      <c r="AB2291" s="272"/>
      <c r="AC2291" s="105"/>
      <c r="AD2291" s="278"/>
      <c r="AE2291" s="170"/>
      <c r="AF2291" s="170"/>
      <c r="AG2291" s="153"/>
      <c r="AH2291" s="130"/>
      <c r="AI2291" s="172"/>
      <c r="AJ2291" s="265"/>
      <c r="AK2291" s="276"/>
      <c r="AL2291" s="276"/>
      <c r="AM2291" s="170"/>
      <c r="AN2291" s="170"/>
      <c r="AO2291" s="153"/>
      <c r="AP2291" s="130"/>
      <c r="AQ2291" s="172"/>
      <c r="AR2291" s="172"/>
      <c r="AS2291" s="272"/>
      <c r="AT2291" s="272"/>
      <c r="AU2291" s="272"/>
      <c r="AV2291" s="105"/>
      <c r="AW2291" s="278"/>
      <c r="AX2291" s="170"/>
      <c r="AY2291" s="170"/>
      <c r="AZ2291" s="153"/>
      <c r="BA2291" s="130"/>
      <c r="BB2291" s="172"/>
      <c r="BC2291" s="265"/>
      <c r="BD2291" s="276"/>
      <c r="BE2291" s="276"/>
      <c r="BF2291" s="170"/>
      <c r="BG2291" s="223">
        <f t="shared" si="897"/>
        <v>0</v>
      </c>
      <c r="BH2291" s="153">
        <f t="shared" si="896"/>
        <v>0</v>
      </c>
      <c r="BI2291" s="225">
        <f t="shared" si="887"/>
        <v>0</v>
      </c>
      <c r="BJ2291" s="225">
        <f t="shared" si="888"/>
        <v>0</v>
      </c>
      <c r="BK2291" s="226">
        <f t="shared" si="889"/>
        <v>0</v>
      </c>
      <c r="BL2291" s="226">
        <f t="shared" si="890"/>
        <v>0</v>
      </c>
      <c r="BM2291" s="226">
        <f t="shared" si="891"/>
        <v>0</v>
      </c>
      <c r="BN2291" s="237">
        <f t="shared" si="892"/>
        <v>0</v>
      </c>
      <c r="BO2291" s="237">
        <f t="shared" si="893"/>
        <v>0</v>
      </c>
      <c r="BP2291" s="237">
        <f t="shared" si="894"/>
        <v>0</v>
      </c>
      <c r="BQ2291" s="238">
        <f t="shared" si="895"/>
        <v>0</v>
      </c>
    </row>
    <row r="2292" spans="1:69">
      <c r="A2292" s="170">
        <v>2346</v>
      </c>
      <c r="B2292" s="170"/>
      <c r="C2292" s="153"/>
      <c r="D2292" s="130"/>
      <c r="E2292" s="172"/>
      <c r="F2292" s="172"/>
      <c r="G2292" s="272"/>
      <c r="H2292" s="272"/>
      <c r="I2292" s="272"/>
      <c r="J2292" s="105"/>
      <c r="K2292" s="197" t="e">
        <f>VLOOKUP(J2292,'[3]Item List (3)'!A$1:B$110000,2,FALSE)</f>
        <v>#N/A</v>
      </c>
      <c r="L2292" s="170"/>
      <c r="M2292" s="170"/>
      <c r="N2292" s="153"/>
      <c r="O2292" s="130"/>
      <c r="P2292" s="172"/>
      <c r="Q2292" s="265"/>
      <c r="R2292" s="276"/>
      <c r="S2292" s="276"/>
      <c r="T2292" s="170"/>
      <c r="U2292" s="170"/>
      <c r="V2292" s="153"/>
      <c r="W2292" s="130"/>
      <c r="X2292" s="172"/>
      <c r="Y2292" s="172"/>
      <c r="Z2292" s="272"/>
      <c r="AA2292" s="272"/>
      <c r="AB2292" s="272"/>
      <c r="AC2292" s="105"/>
      <c r="AD2292" s="278"/>
      <c r="AE2292" s="170"/>
      <c r="AF2292" s="170"/>
      <c r="AG2292" s="153"/>
      <c r="AH2292" s="130"/>
      <c r="AI2292" s="172"/>
      <c r="AJ2292" s="265"/>
      <c r="AK2292" s="276"/>
      <c r="AL2292" s="276"/>
      <c r="AM2292" s="170"/>
      <c r="AN2292" s="170"/>
      <c r="AO2292" s="153"/>
      <c r="AP2292" s="130"/>
      <c r="AQ2292" s="172"/>
      <c r="AR2292" s="172"/>
      <c r="AS2292" s="272"/>
      <c r="AT2292" s="272"/>
      <c r="AU2292" s="272"/>
      <c r="AV2292" s="105"/>
      <c r="AW2292" s="278"/>
      <c r="AX2292" s="170"/>
      <c r="AY2292" s="170"/>
      <c r="AZ2292" s="153"/>
      <c r="BA2292" s="130"/>
      <c r="BB2292" s="172"/>
      <c r="BC2292" s="265"/>
      <c r="BD2292" s="276"/>
      <c r="BE2292" s="276"/>
      <c r="BF2292" s="170"/>
      <c r="BG2292" s="223">
        <f t="shared" si="897"/>
        <v>0</v>
      </c>
      <c r="BH2292" s="153">
        <f t="shared" si="896"/>
        <v>0</v>
      </c>
      <c r="BI2292" s="225">
        <f t="shared" si="887"/>
        <v>0</v>
      </c>
      <c r="BJ2292" s="225">
        <f t="shared" si="888"/>
        <v>0</v>
      </c>
      <c r="BK2292" s="226">
        <f t="shared" si="889"/>
        <v>0</v>
      </c>
      <c r="BL2292" s="226">
        <f t="shared" si="890"/>
        <v>0</v>
      </c>
      <c r="BM2292" s="226">
        <f t="shared" si="891"/>
        <v>0</v>
      </c>
      <c r="BN2292" s="237">
        <f t="shared" si="892"/>
        <v>0</v>
      </c>
      <c r="BO2292" s="237">
        <f t="shared" si="893"/>
        <v>0</v>
      </c>
      <c r="BP2292" s="237">
        <f t="shared" si="894"/>
        <v>0</v>
      </c>
      <c r="BQ2292" s="238">
        <f t="shared" si="895"/>
        <v>0</v>
      </c>
    </row>
    <row r="2293" spans="1:69">
      <c r="A2293" s="170">
        <v>2347</v>
      </c>
      <c r="B2293" s="170"/>
      <c r="C2293" s="153"/>
      <c r="D2293" s="130"/>
      <c r="E2293" s="172"/>
      <c r="F2293" s="172"/>
      <c r="G2293" s="272"/>
      <c r="H2293" s="272"/>
      <c r="I2293" s="272"/>
      <c r="J2293" s="105"/>
      <c r="K2293" s="197" t="e">
        <f>VLOOKUP(J2293,'[3]Item List (3)'!A$1:B$110000,2,FALSE)</f>
        <v>#N/A</v>
      </c>
      <c r="L2293" s="170"/>
      <c r="M2293" s="170"/>
      <c r="N2293" s="153"/>
      <c r="O2293" s="130"/>
      <c r="P2293" s="172"/>
      <c r="Q2293" s="265"/>
      <c r="R2293" s="276"/>
      <c r="S2293" s="276"/>
      <c r="T2293" s="170"/>
      <c r="U2293" s="170"/>
      <c r="V2293" s="153"/>
      <c r="W2293" s="130"/>
      <c r="X2293" s="172"/>
      <c r="Y2293" s="172"/>
      <c r="Z2293" s="272"/>
      <c r="AA2293" s="272"/>
      <c r="AB2293" s="272"/>
      <c r="AC2293" s="105"/>
      <c r="AD2293" s="278"/>
      <c r="AE2293" s="170"/>
      <c r="AF2293" s="170"/>
      <c r="AG2293" s="153"/>
      <c r="AH2293" s="130"/>
      <c r="AI2293" s="172"/>
      <c r="AJ2293" s="265"/>
      <c r="AK2293" s="276"/>
      <c r="AL2293" s="276"/>
      <c r="AM2293" s="170"/>
      <c r="AN2293" s="170"/>
      <c r="AO2293" s="153"/>
      <c r="AP2293" s="130"/>
      <c r="AQ2293" s="172"/>
      <c r="AR2293" s="172"/>
      <c r="AS2293" s="272"/>
      <c r="AT2293" s="272"/>
      <c r="AU2293" s="272"/>
      <c r="AV2293" s="105"/>
      <c r="AW2293" s="278"/>
      <c r="AX2293" s="170"/>
      <c r="AY2293" s="170"/>
      <c r="AZ2293" s="153"/>
      <c r="BA2293" s="130"/>
      <c r="BB2293" s="172"/>
      <c r="BC2293" s="265"/>
      <c r="BD2293" s="276"/>
      <c r="BE2293" s="276"/>
      <c r="BF2293" s="170"/>
      <c r="BG2293" s="223">
        <f t="shared" si="897"/>
        <v>0</v>
      </c>
      <c r="BH2293" s="153">
        <f t="shared" si="896"/>
        <v>0</v>
      </c>
      <c r="BI2293" s="225">
        <f t="shared" si="887"/>
        <v>0</v>
      </c>
      <c r="BJ2293" s="225">
        <f t="shared" si="888"/>
        <v>0</v>
      </c>
      <c r="BK2293" s="226">
        <f t="shared" si="889"/>
        <v>0</v>
      </c>
      <c r="BL2293" s="226">
        <f t="shared" si="890"/>
        <v>0</v>
      </c>
      <c r="BM2293" s="226">
        <f t="shared" si="891"/>
        <v>0</v>
      </c>
      <c r="BN2293" s="237">
        <f t="shared" si="892"/>
        <v>0</v>
      </c>
      <c r="BO2293" s="237">
        <f t="shared" si="893"/>
        <v>0</v>
      </c>
      <c r="BP2293" s="237">
        <f t="shared" si="894"/>
        <v>0</v>
      </c>
      <c r="BQ2293" s="238">
        <f t="shared" si="895"/>
        <v>0</v>
      </c>
    </row>
    <row r="2294" spans="1:69">
      <c r="A2294" s="170">
        <v>2348</v>
      </c>
      <c r="B2294" s="170"/>
      <c r="C2294" s="153"/>
      <c r="D2294" s="130"/>
      <c r="E2294" s="172"/>
      <c r="F2294" s="172"/>
      <c r="G2294" s="272"/>
      <c r="H2294" s="272"/>
      <c r="I2294" s="272"/>
      <c r="J2294" s="105"/>
      <c r="K2294" s="197" t="e">
        <f>VLOOKUP(J2294,'[3]Item List (3)'!A$1:B$110000,2,FALSE)</f>
        <v>#N/A</v>
      </c>
      <c r="L2294" s="170"/>
      <c r="M2294" s="170"/>
      <c r="N2294" s="153"/>
      <c r="O2294" s="130"/>
      <c r="P2294" s="172"/>
      <c r="Q2294" s="265"/>
      <c r="R2294" s="276"/>
      <c r="S2294" s="276"/>
      <c r="T2294" s="170"/>
      <c r="U2294" s="170"/>
      <c r="V2294" s="153"/>
      <c r="W2294" s="130"/>
      <c r="X2294" s="172"/>
      <c r="Y2294" s="172"/>
      <c r="Z2294" s="272"/>
      <c r="AA2294" s="272"/>
      <c r="AB2294" s="272"/>
      <c r="AC2294" s="105"/>
      <c r="AD2294" s="278"/>
      <c r="AE2294" s="170"/>
      <c r="AF2294" s="170"/>
      <c r="AG2294" s="153"/>
      <c r="AH2294" s="130"/>
      <c r="AI2294" s="172"/>
      <c r="AJ2294" s="265"/>
      <c r="AK2294" s="276"/>
      <c r="AL2294" s="276"/>
      <c r="AM2294" s="170"/>
      <c r="AN2294" s="170"/>
      <c r="AO2294" s="153"/>
      <c r="AP2294" s="130"/>
      <c r="AQ2294" s="172"/>
      <c r="AR2294" s="172"/>
      <c r="AS2294" s="272"/>
      <c r="AT2294" s="272"/>
      <c r="AU2294" s="272"/>
      <c r="AV2294" s="105"/>
      <c r="AW2294" s="278"/>
      <c r="AX2294" s="170"/>
      <c r="AY2294" s="170"/>
      <c r="AZ2294" s="153"/>
      <c r="BA2294" s="130"/>
      <c r="BB2294" s="172"/>
      <c r="BC2294" s="265"/>
      <c r="BD2294" s="276"/>
      <c r="BE2294" s="276"/>
      <c r="BF2294" s="170"/>
      <c r="BG2294" s="223">
        <f t="shared" si="897"/>
        <v>0</v>
      </c>
      <c r="BH2294" s="153">
        <f t="shared" si="896"/>
        <v>0</v>
      </c>
      <c r="BI2294" s="225">
        <f t="shared" si="887"/>
        <v>0</v>
      </c>
      <c r="BJ2294" s="225">
        <f t="shared" si="888"/>
        <v>0</v>
      </c>
      <c r="BK2294" s="226">
        <f t="shared" si="889"/>
        <v>0</v>
      </c>
      <c r="BL2294" s="226">
        <f t="shared" si="890"/>
        <v>0</v>
      </c>
      <c r="BM2294" s="226">
        <f t="shared" si="891"/>
        <v>0</v>
      </c>
      <c r="BN2294" s="237">
        <f t="shared" si="892"/>
        <v>0</v>
      </c>
      <c r="BO2294" s="237">
        <f t="shared" si="893"/>
        <v>0</v>
      </c>
      <c r="BP2294" s="237">
        <f t="shared" si="894"/>
        <v>0</v>
      </c>
      <c r="BQ2294" s="238">
        <f t="shared" si="895"/>
        <v>0</v>
      </c>
    </row>
    <row r="2295" spans="1:69">
      <c r="A2295" s="170">
        <v>2349</v>
      </c>
      <c r="B2295" s="170"/>
      <c r="C2295" s="153"/>
      <c r="D2295" s="130"/>
      <c r="E2295" s="172"/>
      <c r="F2295" s="172"/>
      <c r="G2295" s="272"/>
      <c r="H2295" s="272"/>
      <c r="I2295" s="272"/>
      <c r="J2295" s="105"/>
      <c r="K2295" s="197" t="e">
        <f>VLOOKUP(J2295,'[3]Item List (3)'!A$1:B$110000,2,FALSE)</f>
        <v>#N/A</v>
      </c>
      <c r="L2295" s="170"/>
      <c r="M2295" s="170"/>
      <c r="N2295" s="153"/>
      <c r="O2295" s="130"/>
      <c r="P2295" s="172"/>
      <c r="Q2295" s="265"/>
      <c r="R2295" s="276"/>
      <c r="S2295" s="276"/>
      <c r="T2295" s="170"/>
      <c r="U2295" s="170"/>
      <c r="V2295" s="153"/>
      <c r="W2295" s="130"/>
      <c r="X2295" s="172"/>
      <c r="Y2295" s="172"/>
      <c r="Z2295" s="272"/>
      <c r="AA2295" s="272"/>
      <c r="AB2295" s="272"/>
      <c r="AC2295" s="105"/>
      <c r="AD2295" s="278"/>
      <c r="AE2295" s="170"/>
      <c r="AF2295" s="170"/>
      <c r="AG2295" s="153"/>
      <c r="AH2295" s="130"/>
      <c r="AI2295" s="172"/>
      <c r="AJ2295" s="265"/>
      <c r="AK2295" s="276"/>
      <c r="AL2295" s="276"/>
      <c r="AM2295" s="170"/>
      <c r="AN2295" s="170"/>
      <c r="AO2295" s="153"/>
      <c r="AP2295" s="130"/>
      <c r="AQ2295" s="172"/>
      <c r="AR2295" s="172"/>
      <c r="AS2295" s="272"/>
      <c r="AT2295" s="272"/>
      <c r="AU2295" s="272"/>
      <c r="AV2295" s="105"/>
      <c r="AW2295" s="278"/>
      <c r="AX2295" s="170"/>
      <c r="AY2295" s="170"/>
      <c r="AZ2295" s="153"/>
      <c r="BA2295" s="130"/>
      <c r="BB2295" s="172"/>
      <c r="BC2295" s="265"/>
      <c r="BD2295" s="276"/>
      <c r="BE2295" s="276"/>
      <c r="BF2295" s="170"/>
      <c r="BG2295" s="223">
        <f t="shared" si="897"/>
        <v>0</v>
      </c>
      <c r="BH2295" s="153">
        <f t="shared" si="896"/>
        <v>0</v>
      </c>
      <c r="BI2295" s="225">
        <f t="shared" si="887"/>
        <v>0</v>
      </c>
      <c r="BJ2295" s="225">
        <f t="shared" si="888"/>
        <v>0</v>
      </c>
      <c r="BK2295" s="226">
        <f t="shared" si="889"/>
        <v>0</v>
      </c>
      <c r="BL2295" s="226">
        <f t="shared" si="890"/>
        <v>0</v>
      </c>
      <c r="BM2295" s="226">
        <f t="shared" si="891"/>
        <v>0</v>
      </c>
      <c r="BN2295" s="237">
        <f t="shared" si="892"/>
        <v>0</v>
      </c>
      <c r="BO2295" s="237">
        <f t="shared" si="893"/>
        <v>0</v>
      </c>
      <c r="BP2295" s="237">
        <f t="shared" si="894"/>
        <v>0</v>
      </c>
      <c r="BQ2295" s="238">
        <f t="shared" si="895"/>
        <v>0</v>
      </c>
    </row>
    <row r="2296" spans="1:69">
      <c r="A2296" s="170">
        <v>2350</v>
      </c>
      <c r="B2296" s="170"/>
      <c r="C2296" s="153"/>
      <c r="D2296" s="130"/>
      <c r="E2296" s="172"/>
      <c r="F2296" s="172"/>
      <c r="G2296" s="272"/>
      <c r="H2296" s="272"/>
      <c r="I2296" s="272"/>
      <c r="J2296" s="105"/>
      <c r="K2296" s="197" t="e">
        <f>VLOOKUP(J2296,'[3]Item List (3)'!A$1:B$110000,2,FALSE)</f>
        <v>#N/A</v>
      </c>
      <c r="L2296" s="170"/>
      <c r="M2296" s="170"/>
      <c r="N2296" s="153"/>
      <c r="O2296" s="130"/>
      <c r="P2296" s="172"/>
      <c r="Q2296" s="265"/>
      <c r="R2296" s="276"/>
      <c r="S2296" s="276"/>
      <c r="T2296" s="170"/>
      <c r="U2296" s="170"/>
      <c r="V2296" s="153"/>
      <c r="W2296" s="130"/>
      <c r="X2296" s="172"/>
      <c r="Y2296" s="172"/>
      <c r="Z2296" s="272"/>
      <c r="AA2296" s="272"/>
      <c r="AB2296" s="272"/>
      <c r="AC2296" s="105"/>
      <c r="AD2296" s="278"/>
      <c r="AE2296" s="170"/>
      <c r="AF2296" s="170"/>
      <c r="AG2296" s="153"/>
      <c r="AH2296" s="130"/>
      <c r="AI2296" s="172"/>
      <c r="AJ2296" s="265"/>
      <c r="AK2296" s="276"/>
      <c r="AL2296" s="276"/>
      <c r="AM2296" s="170"/>
      <c r="AN2296" s="170"/>
      <c r="AO2296" s="153"/>
      <c r="AP2296" s="130"/>
      <c r="AQ2296" s="172"/>
      <c r="AR2296" s="172"/>
      <c r="AS2296" s="272"/>
      <c r="AT2296" s="272"/>
      <c r="AU2296" s="272"/>
      <c r="AV2296" s="105"/>
      <c r="AW2296" s="278"/>
      <c r="AX2296" s="170"/>
      <c r="AY2296" s="170"/>
      <c r="AZ2296" s="153"/>
      <c r="BA2296" s="130"/>
      <c r="BB2296" s="172"/>
      <c r="BC2296" s="265"/>
      <c r="BD2296" s="276"/>
      <c r="BE2296" s="276"/>
      <c r="BF2296" s="170"/>
      <c r="BG2296" s="223">
        <f t="shared" si="897"/>
        <v>0</v>
      </c>
      <c r="BH2296" s="153">
        <f t="shared" si="896"/>
        <v>0</v>
      </c>
      <c r="BI2296" s="225">
        <f t="shared" si="887"/>
        <v>0</v>
      </c>
      <c r="BJ2296" s="225">
        <f t="shared" si="888"/>
        <v>0</v>
      </c>
      <c r="BK2296" s="226">
        <f t="shared" si="889"/>
        <v>0</v>
      </c>
      <c r="BL2296" s="226">
        <f t="shared" si="890"/>
        <v>0</v>
      </c>
      <c r="BM2296" s="226">
        <f t="shared" si="891"/>
        <v>0</v>
      </c>
      <c r="BN2296" s="237">
        <f t="shared" si="892"/>
        <v>0</v>
      </c>
      <c r="BO2296" s="237">
        <f t="shared" si="893"/>
        <v>0</v>
      </c>
      <c r="BP2296" s="237">
        <f t="shared" si="894"/>
        <v>0</v>
      </c>
      <c r="BQ2296" s="238">
        <f t="shared" si="895"/>
        <v>0</v>
      </c>
    </row>
    <row r="2297" spans="1:69">
      <c r="A2297" s="170">
        <v>2351</v>
      </c>
      <c r="B2297" s="170"/>
      <c r="C2297" s="153"/>
      <c r="D2297" s="130"/>
      <c r="E2297" s="172"/>
      <c r="F2297" s="172"/>
      <c r="G2297" s="272"/>
      <c r="H2297" s="272"/>
      <c r="I2297" s="272"/>
      <c r="J2297" s="105"/>
      <c r="K2297" s="197" t="e">
        <f>VLOOKUP(J2297,'[3]Item List (3)'!A$1:B$110000,2,FALSE)</f>
        <v>#N/A</v>
      </c>
      <c r="L2297" s="170"/>
      <c r="M2297" s="170"/>
      <c r="N2297" s="153"/>
      <c r="O2297" s="130"/>
      <c r="P2297" s="172"/>
      <c r="Q2297" s="265"/>
      <c r="R2297" s="276"/>
      <c r="S2297" s="276"/>
      <c r="T2297" s="170"/>
      <c r="U2297" s="170"/>
      <c r="V2297" s="153"/>
      <c r="W2297" s="130"/>
      <c r="X2297" s="172"/>
      <c r="Y2297" s="172"/>
      <c r="Z2297" s="272"/>
      <c r="AA2297" s="272"/>
      <c r="AB2297" s="272"/>
      <c r="AC2297" s="105"/>
      <c r="AD2297" s="278"/>
      <c r="AE2297" s="170"/>
      <c r="AF2297" s="170"/>
      <c r="AG2297" s="153"/>
      <c r="AH2297" s="130"/>
      <c r="AI2297" s="172"/>
      <c r="AJ2297" s="265"/>
      <c r="AK2297" s="276"/>
      <c r="AL2297" s="276"/>
      <c r="AM2297" s="170"/>
      <c r="AN2297" s="170"/>
      <c r="AO2297" s="153"/>
      <c r="AP2297" s="130"/>
      <c r="AQ2297" s="172"/>
      <c r="AR2297" s="172"/>
      <c r="AS2297" s="272"/>
      <c r="AT2297" s="272"/>
      <c r="AU2297" s="272"/>
      <c r="AV2297" s="105"/>
      <c r="AW2297" s="278"/>
      <c r="AX2297" s="170"/>
      <c r="AY2297" s="170"/>
      <c r="AZ2297" s="153"/>
      <c r="BA2297" s="130"/>
      <c r="BB2297" s="172"/>
      <c r="BC2297" s="265"/>
      <c r="BD2297" s="276"/>
      <c r="BE2297" s="276"/>
      <c r="BF2297" s="170"/>
      <c r="BG2297" s="223">
        <f t="shared" si="897"/>
        <v>0</v>
      </c>
      <c r="BH2297" s="153">
        <f t="shared" si="896"/>
        <v>0</v>
      </c>
      <c r="BI2297" s="225">
        <f t="shared" si="887"/>
        <v>0</v>
      </c>
      <c r="BJ2297" s="225">
        <f t="shared" si="888"/>
        <v>0</v>
      </c>
      <c r="BK2297" s="226">
        <f t="shared" si="889"/>
        <v>0</v>
      </c>
      <c r="BL2297" s="226">
        <f t="shared" si="890"/>
        <v>0</v>
      </c>
      <c r="BM2297" s="226">
        <f t="shared" si="891"/>
        <v>0</v>
      </c>
      <c r="BN2297" s="237">
        <f t="shared" si="892"/>
        <v>0</v>
      </c>
      <c r="BO2297" s="237">
        <f t="shared" si="893"/>
        <v>0</v>
      </c>
      <c r="BP2297" s="237">
        <f t="shared" si="894"/>
        <v>0</v>
      </c>
      <c r="BQ2297" s="238">
        <f t="shared" si="895"/>
        <v>0</v>
      </c>
    </row>
    <row r="2298" spans="1:69">
      <c r="A2298" s="170">
        <v>2352</v>
      </c>
      <c r="B2298" s="170"/>
      <c r="C2298" s="153"/>
      <c r="D2298" s="130"/>
      <c r="E2298" s="172"/>
      <c r="F2298" s="172"/>
      <c r="G2298" s="272"/>
      <c r="H2298" s="272"/>
      <c r="I2298" s="272"/>
      <c r="J2298" s="105"/>
      <c r="K2298" s="197" t="e">
        <f>VLOOKUP(J2298,'[3]Item List (3)'!A$1:B$110000,2,FALSE)</f>
        <v>#N/A</v>
      </c>
      <c r="L2298" s="170"/>
      <c r="M2298" s="170"/>
      <c r="N2298" s="153"/>
      <c r="O2298" s="130"/>
      <c r="P2298" s="172"/>
      <c r="Q2298" s="265"/>
      <c r="R2298" s="276"/>
      <c r="S2298" s="276"/>
      <c r="T2298" s="170"/>
      <c r="U2298" s="170"/>
      <c r="V2298" s="153"/>
      <c r="W2298" s="130"/>
      <c r="X2298" s="172"/>
      <c r="Y2298" s="172"/>
      <c r="Z2298" s="272"/>
      <c r="AA2298" s="272"/>
      <c r="AB2298" s="272"/>
      <c r="AC2298" s="105"/>
      <c r="AD2298" s="278"/>
      <c r="AE2298" s="170"/>
      <c r="AF2298" s="170"/>
      <c r="AG2298" s="153"/>
      <c r="AH2298" s="130"/>
      <c r="AI2298" s="172"/>
      <c r="AJ2298" s="265"/>
      <c r="AK2298" s="276"/>
      <c r="AL2298" s="276"/>
      <c r="AM2298" s="170"/>
      <c r="AN2298" s="170"/>
      <c r="AO2298" s="153"/>
      <c r="AP2298" s="130"/>
      <c r="AQ2298" s="172"/>
      <c r="AR2298" s="172"/>
      <c r="AS2298" s="272"/>
      <c r="AT2298" s="272"/>
      <c r="AU2298" s="272"/>
      <c r="AV2298" s="105"/>
      <c r="AW2298" s="278"/>
      <c r="AX2298" s="170"/>
      <c r="AY2298" s="170"/>
      <c r="AZ2298" s="153"/>
      <c r="BA2298" s="130"/>
      <c r="BB2298" s="172"/>
      <c r="BC2298" s="265"/>
      <c r="BD2298" s="276"/>
      <c r="BE2298" s="276"/>
      <c r="BF2298" s="170"/>
      <c r="BG2298" s="223">
        <f t="shared" si="897"/>
        <v>0</v>
      </c>
      <c r="BH2298" s="153">
        <f t="shared" si="896"/>
        <v>0</v>
      </c>
      <c r="BI2298" s="225">
        <f t="shared" si="887"/>
        <v>0</v>
      </c>
      <c r="BJ2298" s="225">
        <f t="shared" si="888"/>
        <v>0</v>
      </c>
      <c r="BK2298" s="226">
        <f t="shared" si="889"/>
        <v>0</v>
      </c>
      <c r="BL2298" s="226">
        <f t="shared" si="890"/>
        <v>0</v>
      </c>
      <c r="BM2298" s="226">
        <f t="shared" si="891"/>
        <v>0</v>
      </c>
      <c r="BN2298" s="237">
        <f t="shared" si="892"/>
        <v>0</v>
      </c>
      <c r="BO2298" s="237">
        <f t="shared" si="893"/>
        <v>0</v>
      </c>
      <c r="BP2298" s="237">
        <f t="shared" si="894"/>
        <v>0</v>
      </c>
      <c r="BQ2298" s="238">
        <f t="shared" si="895"/>
        <v>0</v>
      </c>
    </row>
    <row r="2299" spans="1:69">
      <c r="A2299" s="170">
        <v>2353</v>
      </c>
      <c r="B2299" s="170"/>
      <c r="C2299" s="153"/>
      <c r="D2299" s="130"/>
      <c r="E2299" s="172"/>
      <c r="F2299" s="172"/>
      <c r="G2299" s="272"/>
      <c r="H2299" s="272"/>
      <c r="I2299" s="272"/>
      <c r="J2299" s="105"/>
      <c r="K2299" s="197" t="e">
        <f>VLOOKUP(J2299,'[3]Item List (3)'!A$1:B$110000,2,FALSE)</f>
        <v>#N/A</v>
      </c>
      <c r="L2299" s="170"/>
      <c r="M2299" s="170"/>
      <c r="N2299" s="153"/>
      <c r="O2299" s="130"/>
      <c r="P2299" s="172"/>
      <c r="Q2299" s="265"/>
      <c r="R2299" s="276"/>
      <c r="S2299" s="276"/>
      <c r="T2299" s="170"/>
      <c r="U2299" s="170"/>
      <c r="V2299" s="153"/>
      <c r="W2299" s="130"/>
      <c r="X2299" s="172"/>
      <c r="Y2299" s="172"/>
      <c r="Z2299" s="272"/>
      <c r="AA2299" s="272"/>
      <c r="AB2299" s="272"/>
      <c r="AC2299" s="105"/>
      <c r="AD2299" s="278"/>
      <c r="AE2299" s="170"/>
      <c r="AF2299" s="170"/>
      <c r="AG2299" s="153"/>
      <c r="AH2299" s="130"/>
      <c r="AI2299" s="172"/>
      <c r="AJ2299" s="265"/>
      <c r="AK2299" s="276"/>
      <c r="AL2299" s="276"/>
      <c r="AM2299" s="170"/>
      <c r="AN2299" s="170"/>
      <c r="AO2299" s="153"/>
      <c r="AP2299" s="130"/>
      <c r="AQ2299" s="172"/>
      <c r="AR2299" s="172"/>
      <c r="AS2299" s="272"/>
      <c r="AT2299" s="272"/>
      <c r="AU2299" s="272"/>
      <c r="AV2299" s="105"/>
      <c r="AW2299" s="278"/>
      <c r="AX2299" s="170"/>
      <c r="AY2299" s="170"/>
      <c r="AZ2299" s="153"/>
      <c r="BA2299" s="130"/>
      <c r="BB2299" s="172"/>
      <c r="BC2299" s="265"/>
      <c r="BD2299" s="276"/>
      <c r="BE2299" s="276"/>
      <c r="BF2299" s="170"/>
      <c r="BG2299" s="223">
        <f t="shared" si="897"/>
        <v>0</v>
      </c>
      <c r="BH2299" s="153">
        <f t="shared" si="896"/>
        <v>0</v>
      </c>
      <c r="BI2299" s="225">
        <f t="shared" si="887"/>
        <v>0</v>
      </c>
      <c r="BJ2299" s="225">
        <f t="shared" si="888"/>
        <v>0</v>
      </c>
      <c r="BK2299" s="226">
        <f t="shared" si="889"/>
        <v>0</v>
      </c>
      <c r="BL2299" s="226">
        <f t="shared" si="890"/>
        <v>0</v>
      </c>
      <c r="BM2299" s="226">
        <f t="shared" si="891"/>
        <v>0</v>
      </c>
      <c r="BN2299" s="237">
        <f t="shared" si="892"/>
        <v>0</v>
      </c>
      <c r="BO2299" s="237">
        <f t="shared" si="893"/>
        <v>0</v>
      </c>
      <c r="BP2299" s="237">
        <f t="shared" si="894"/>
        <v>0</v>
      </c>
      <c r="BQ2299" s="238">
        <f t="shared" si="895"/>
        <v>0</v>
      </c>
    </row>
    <row r="2300" spans="1:69">
      <c r="A2300" s="170">
        <v>2354</v>
      </c>
      <c r="B2300" s="170"/>
      <c r="C2300" s="153"/>
      <c r="D2300" s="130"/>
      <c r="E2300" s="172"/>
      <c r="F2300" s="172"/>
      <c r="G2300" s="272"/>
      <c r="H2300" s="272"/>
      <c r="I2300" s="272"/>
      <c r="J2300" s="105"/>
      <c r="K2300" s="197" t="e">
        <f>VLOOKUP(J2300,'[3]Item List (3)'!A$1:B$110000,2,FALSE)</f>
        <v>#N/A</v>
      </c>
      <c r="L2300" s="170"/>
      <c r="M2300" s="170"/>
      <c r="N2300" s="153"/>
      <c r="O2300" s="130"/>
      <c r="P2300" s="172"/>
      <c r="Q2300" s="265"/>
      <c r="R2300" s="276"/>
      <c r="S2300" s="276"/>
      <c r="T2300" s="170"/>
      <c r="U2300" s="170"/>
      <c r="V2300" s="153"/>
      <c r="W2300" s="130"/>
      <c r="X2300" s="172"/>
      <c r="Y2300" s="172"/>
      <c r="Z2300" s="272"/>
      <c r="AA2300" s="272"/>
      <c r="AB2300" s="272"/>
      <c r="AC2300" s="105"/>
      <c r="AD2300" s="278"/>
      <c r="AE2300" s="170"/>
      <c r="AF2300" s="170"/>
      <c r="AG2300" s="153"/>
      <c r="AH2300" s="130"/>
      <c r="AI2300" s="172"/>
      <c r="AJ2300" s="265"/>
      <c r="AK2300" s="276"/>
      <c r="AL2300" s="276"/>
      <c r="AM2300" s="170"/>
      <c r="AN2300" s="170"/>
      <c r="AO2300" s="153"/>
      <c r="AP2300" s="130"/>
      <c r="AQ2300" s="172"/>
      <c r="AR2300" s="172"/>
      <c r="AS2300" s="272"/>
      <c r="AT2300" s="272"/>
      <c r="AU2300" s="272"/>
      <c r="AV2300" s="105"/>
      <c r="AW2300" s="278"/>
      <c r="AX2300" s="170"/>
      <c r="AY2300" s="170"/>
      <c r="AZ2300" s="153"/>
      <c r="BA2300" s="130"/>
      <c r="BB2300" s="172"/>
      <c r="BC2300" s="265"/>
      <c r="BD2300" s="276"/>
      <c r="BE2300" s="276"/>
      <c r="BF2300" s="170"/>
      <c r="BG2300" s="223">
        <f t="shared" si="897"/>
        <v>0</v>
      </c>
      <c r="BH2300" s="153">
        <f t="shared" si="896"/>
        <v>0</v>
      </c>
      <c r="BI2300" s="225">
        <f t="shared" si="887"/>
        <v>0</v>
      </c>
      <c r="BJ2300" s="225">
        <f t="shared" si="888"/>
        <v>0</v>
      </c>
      <c r="BK2300" s="226">
        <f t="shared" si="889"/>
        <v>0</v>
      </c>
      <c r="BL2300" s="226">
        <f t="shared" si="890"/>
        <v>0</v>
      </c>
      <c r="BM2300" s="226">
        <f t="shared" si="891"/>
        <v>0</v>
      </c>
      <c r="BN2300" s="237">
        <f t="shared" si="892"/>
        <v>0</v>
      </c>
      <c r="BO2300" s="237">
        <f t="shared" si="893"/>
        <v>0</v>
      </c>
      <c r="BP2300" s="237">
        <f t="shared" si="894"/>
        <v>0</v>
      </c>
      <c r="BQ2300" s="238">
        <f t="shared" si="895"/>
        <v>0</v>
      </c>
    </row>
    <row r="2301" spans="1:69">
      <c r="A2301" s="170">
        <v>2355</v>
      </c>
      <c r="B2301" s="170"/>
      <c r="C2301" s="153"/>
      <c r="D2301" s="130"/>
      <c r="E2301" s="172"/>
      <c r="F2301" s="172"/>
      <c r="G2301" s="272"/>
      <c r="H2301" s="272"/>
      <c r="I2301" s="272"/>
      <c r="J2301" s="105"/>
      <c r="K2301" s="197" t="e">
        <f>VLOOKUP(J2301,'[3]Item List (3)'!A$1:B$110000,2,FALSE)</f>
        <v>#N/A</v>
      </c>
      <c r="L2301" s="170"/>
      <c r="M2301" s="170"/>
      <c r="N2301" s="153"/>
      <c r="O2301" s="130"/>
      <c r="P2301" s="172"/>
      <c r="Q2301" s="265"/>
      <c r="R2301" s="276"/>
      <c r="S2301" s="276"/>
      <c r="T2301" s="170"/>
      <c r="U2301" s="170"/>
      <c r="V2301" s="153"/>
      <c r="W2301" s="130"/>
      <c r="X2301" s="172"/>
      <c r="Y2301" s="172"/>
      <c r="Z2301" s="272"/>
      <c r="AA2301" s="272"/>
      <c r="AB2301" s="272"/>
      <c r="AC2301" s="105"/>
      <c r="AD2301" s="278"/>
      <c r="AE2301" s="170"/>
      <c r="AF2301" s="170"/>
      <c r="AG2301" s="153"/>
      <c r="AH2301" s="130"/>
      <c r="AI2301" s="172"/>
      <c r="AJ2301" s="265"/>
      <c r="AK2301" s="276"/>
      <c r="AL2301" s="276"/>
      <c r="AM2301" s="170"/>
      <c r="AN2301" s="170"/>
      <c r="AO2301" s="153"/>
      <c r="AP2301" s="130"/>
      <c r="AQ2301" s="172"/>
      <c r="AR2301" s="172"/>
      <c r="AS2301" s="272"/>
      <c r="AT2301" s="272"/>
      <c r="AU2301" s="272"/>
      <c r="AV2301" s="105"/>
      <c r="AW2301" s="278"/>
      <c r="AX2301" s="170"/>
      <c r="AY2301" s="170"/>
      <c r="AZ2301" s="153"/>
      <c r="BA2301" s="130"/>
      <c r="BB2301" s="172"/>
      <c r="BC2301" s="265"/>
      <c r="BD2301" s="276"/>
      <c r="BE2301" s="276"/>
      <c r="BF2301" s="170"/>
      <c r="BG2301" s="223">
        <f t="shared" si="897"/>
        <v>0</v>
      </c>
      <c r="BH2301" s="153">
        <f t="shared" si="896"/>
        <v>0</v>
      </c>
      <c r="BI2301" s="225">
        <f t="shared" si="887"/>
        <v>0</v>
      </c>
      <c r="BJ2301" s="225">
        <f t="shared" si="888"/>
        <v>0</v>
      </c>
      <c r="BK2301" s="226">
        <f t="shared" si="889"/>
        <v>0</v>
      </c>
      <c r="BL2301" s="226">
        <f t="shared" si="890"/>
        <v>0</v>
      </c>
      <c r="BM2301" s="226">
        <f t="shared" si="891"/>
        <v>0</v>
      </c>
      <c r="BN2301" s="237">
        <f t="shared" si="892"/>
        <v>0</v>
      </c>
      <c r="BO2301" s="237">
        <f t="shared" si="893"/>
        <v>0</v>
      </c>
      <c r="BP2301" s="237">
        <f t="shared" si="894"/>
        <v>0</v>
      </c>
      <c r="BQ2301" s="238">
        <f t="shared" si="895"/>
        <v>0</v>
      </c>
    </row>
    <row r="2302" spans="1:69">
      <c r="A2302" s="170">
        <v>2356</v>
      </c>
      <c r="B2302" s="170"/>
      <c r="C2302" s="153"/>
      <c r="D2302" s="130"/>
      <c r="E2302" s="172"/>
      <c r="F2302" s="172"/>
      <c r="G2302" s="272"/>
      <c r="H2302" s="272"/>
      <c r="I2302" s="272"/>
      <c r="J2302" s="105"/>
      <c r="K2302" s="197" t="e">
        <f>VLOOKUP(J2302,'[3]Item List (3)'!A$1:B$110000,2,FALSE)</f>
        <v>#N/A</v>
      </c>
      <c r="L2302" s="170"/>
      <c r="M2302" s="170"/>
      <c r="N2302" s="153"/>
      <c r="O2302" s="130"/>
      <c r="P2302" s="172"/>
      <c r="Q2302" s="265"/>
      <c r="R2302" s="276"/>
      <c r="S2302" s="276"/>
      <c r="T2302" s="170"/>
      <c r="U2302" s="170"/>
      <c r="V2302" s="153"/>
      <c r="W2302" s="130"/>
      <c r="X2302" s="172"/>
      <c r="Y2302" s="172"/>
      <c r="Z2302" s="272"/>
      <c r="AA2302" s="272"/>
      <c r="AB2302" s="272"/>
      <c r="AC2302" s="105"/>
      <c r="AD2302" s="278"/>
      <c r="AE2302" s="170"/>
      <c r="AF2302" s="170"/>
      <c r="AG2302" s="153"/>
      <c r="AH2302" s="130"/>
      <c r="AI2302" s="172"/>
      <c r="AJ2302" s="265"/>
      <c r="AK2302" s="276"/>
      <c r="AL2302" s="276"/>
      <c r="AM2302" s="170"/>
      <c r="AN2302" s="170"/>
      <c r="AO2302" s="153"/>
      <c r="AP2302" s="130"/>
      <c r="AQ2302" s="172"/>
      <c r="AR2302" s="172"/>
      <c r="AS2302" s="272"/>
      <c r="AT2302" s="272"/>
      <c r="AU2302" s="272"/>
      <c r="AV2302" s="105"/>
      <c r="AW2302" s="278"/>
      <c r="AX2302" s="170"/>
      <c r="AY2302" s="170"/>
      <c r="AZ2302" s="153"/>
      <c r="BA2302" s="130"/>
      <c r="BB2302" s="172"/>
      <c r="BC2302" s="265"/>
      <c r="BD2302" s="276"/>
      <c r="BE2302" s="276"/>
      <c r="BF2302" s="170"/>
      <c r="BG2302" s="223">
        <f t="shared" si="897"/>
        <v>0</v>
      </c>
      <c r="BH2302" s="153">
        <f t="shared" si="896"/>
        <v>0</v>
      </c>
      <c r="BI2302" s="225">
        <f t="shared" si="887"/>
        <v>0</v>
      </c>
      <c r="BJ2302" s="225">
        <f t="shared" si="888"/>
        <v>0</v>
      </c>
      <c r="BK2302" s="226">
        <f t="shared" si="889"/>
        <v>0</v>
      </c>
      <c r="BL2302" s="226">
        <f t="shared" si="890"/>
        <v>0</v>
      </c>
      <c r="BM2302" s="226">
        <f t="shared" si="891"/>
        <v>0</v>
      </c>
      <c r="BN2302" s="237">
        <f t="shared" si="892"/>
        <v>0</v>
      </c>
      <c r="BO2302" s="237">
        <f t="shared" si="893"/>
        <v>0</v>
      </c>
      <c r="BP2302" s="237">
        <f t="shared" si="894"/>
        <v>0</v>
      </c>
      <c r="BQ2302" s="238">
        <f t="shared" si="895"/>
        <v>0</v>
      </c>
    </row>
    <row r="2303" spans="1:69">
      <c r="A2303" s="170">
        <v>2357</v>
      </c>
      <c r="B2303" s="170"/>
      <c r="C2303" s="153"/>
      <c r="D2303" s="130"/>
      <c r="E2303" s="172"/>
      <c r="F2303" s="172"/>
      <c r="G2303" s="272"/>
      <c r="H2303" s="272"/>
      <c r="I2303" s="272"/>
      <c r="J2303" s="105"/>
      <c r="K2303" s="197" t="e">
        <f>VLOOKUP(J2303,'[3]Item List (3)'!A$1:B$110000,2,FALSE)</f>
        <v>#N/A</v>
      </c>
      <c r="L2303" s="170"/>
      <c r="M2303" s="170"/>
      <c r="N2303" s="153"/>
      <c r="O2303" s="130"/>
      <c r="P2303" s="172"/>
      <c r="Q2303" s="265"/>
      <c r="R2303" s="276"/>
      <c r="S2303" s="276"/>
      <c r="T2303" s="170"/>
      <c r="U2303" s="170"/>
      <c r="V2303" s="153"/>
      <c r="W2303" s="130"/>
      <c r="X2303" s="172"/>
      <c r="Y2303" s="172"/>
      <c r="Z2303" s="272"/>
      <c r="AA2303" s="272"/>
      <c r="AB2303" s="272"/>
      <c r="AC2303" s="105"/>
      <c r="AD2303" s="278"/>
      <c r="AE2303" s="170"/>
      <c r="AF2303" s="170"/>
      <c r="AG2303" s="153"/>
      <c r="AH2303" s="130"/>
      <c r="AI2303" s="172"/>
      <c r="AJ2303" s="265"/>
      <c r="AK2303" s="276"/>
      <c r="AL2303" s="276"/>
      <c r="AM2303" s="170"/>
      <c r="AN2303" s="170"/>
      <c r="AO2303" s="153"/>
      <c r="AP2303" s="130"/>
      <c r="AQ2303" s="172"/>
      <c r="AR2303" s="172"/>
      <c r="AS2303" s="272"/>
      <c r="AT2303" s="272"/>
      <c r="AU2303" s="272"/>
      <c r="AV2303" s="105"/>
      <c r="AW2303" s="278"/>
      <c r="AX2303" s="170"/>
      <c r="AY2303" s="170"/>
      <c r="AZ2303" s="153"/>
      <c r="BA2303" s="130"/>
      <c r="BB2303" s="172"/>
      <c r="BC2303" s="265"/>
      <c r="BD2303" s="276"/>
      <c r="BE2303" s="276"/>
      <c r="BF2303" s="170"/>
      <c r="BG2303" s="223">
        <f t="shared" si="897"/>
        <v>0</v>
      </c>
      <c r="BH2303" s="153">
        <f t="shared" si="896"/>
        <v>0</v>
      </c>
      <c r="BI2303" s="225">
        <f t="shared" si="887"/>
        <v>0</v>
      </c>
      <c r="BJ2303" s="225">
        <f t="shared" si="888"/>
        <v>0</v>
      </c>
      <c r="BK2303" s="226">
        <f t="shared" si="889"/>
        <v>0</v>
      </c>
      <c r="BL2303" s="226">
        <f t="shared" si="890"/>
        <v>0</v>
      </c>
      <c r="BM2303" s="226">
        <f t="shared" si="891"/>
        <v>0</v>
      </c>
      <c r="BN2303" s="237">
        <f t="shared" si="892"/>
        <v>0</v>
      </c>
      <c r="BO2303" s="237">
        <f t="shared" si="893"/>
        <v>0</v>
      </c>
      <c r="BP2303" s="237">
        <f t="shared" si="894"/>
        <v>0</v>
      </c>
      <c r="BQ2303" s="238">
        <f t="shared" si="895"/>
        <v>0</v>
      </c>
    </row>
    <row r="2304" spans="1:69">
      <c r="A2304" s="170">
        <v>2358</v>
      </c>
      <c r="B2304" s="170"/>
      <c r="C2304" s="153"/>
      <c r="D2304" s="130"/>
      <c r="E2304" s="172"/>
      <c r="F2304" s="172"/>
      <c r="G2304" s="272"/>
      <c r="H2304" s="272"/>
      <c r="I2304" s="272"/>
      <c r="J2304" s="105"/>
      <c r="K2304" s="197" t="e">
        <f>VLOOKUP(J2304,'[3]Item List (3)'!A$1:B$110000,2,FALSE)</f>
        <v>#N/A</v>
      </c>
      <c r="L2304" s="170"/>
      <c r="M2304" s="170"/>
      <c r="N2304" s="153"/>
      <c r="O2304" s="130"/>
      <c r="P2304" s="172"/>
      <c r="Q2304" s="265"/>
      <c r="R2304" s="276"/>
      <c r="S2304" s="276"/>
      <c r="T2304" s="170"/>
      <c r="U2304" s="170"/>
      <c r="V2304" s="153"/>
      <c r="W2304" s="130"/>
      <c r="X2304" s="172"/>
      <c r="Y2304" s="172"/>
      <c r="Z2304" s="272"/>
      <c r="AA2304" s="272"/>
      <c r="AB2304" s="272"/>
      <c r="AC2304" s="105"/>
      <c r="AD2304" s="278"/>
      <c r="AE2304" s="170"/>
      <c r="AF2304" s="170"/>
      <c r="AG2304" s="153"/>
      <c r="AH2304" s="130"/>
      <c r="AI2304" s="172"/>
      <c r="AJ2304" s="265"/>
      <c r="AK2304" s="276"/>
      <c r="AL2304" s="276"/>
      <c r="AM2304" s="170"/>
      <c r="AN2304" s="170"/>
      <c r="AO2304" s="153"/>
      <c r="AP2304" s="130"/>
      <c r="AQ2304" s="172"/>
      <c r="AR2304" s="172"/>
      <c r="AS2304" s="272"/>
      <c r="AT2304" s="272"/>
      <c r="AU2304" s="272"/>
      <c r="AV2304" s="105"/>
      <c r="AW2304" s="278"/>
      <c r="AX2304" s="170"/>
      <c r="AY2304" s="170"/>
      <c r="AZ2304" s="153"/>
      <c r="BA2304" s="130"/>
      <c r="BB2304" s="172"/>
      <c r="BC2304" s="265"/>
      <c r="BD2304" s="276"/>
      <c r="BE2304" s="276"/>
      <c r="BF2304" s="170"/>
      <c r="BG2304" s="223">
        <f t="shared" si="897"/>
        <v>0</v>
      </c>
      <c r="BH2304" s="153">
        <f t="shared" si="896"/>
        <v>0</v>
      </c>
      <c r="BI2304" s="225">
        <f t="shared" si="887"/>
        <v>0</v>
      </c>
      <c r="BJ2304" s="225">
        <f t="shared" si="888"/>
        <v>0</v>
      </c>
      <c r="BK2304" s="226">
        <f t="shared" si="889"/>
        <v>0</v>
      </c>
      <c r="BL2304" s="226">
        <f t="shared" si="890"/>
        <v>0</v>
      </c>
      <c r="BM2304" s="226">
        <f t="shared" si="891"/>
        <v>0</v>
      </c>
      <c r="BN2304" s="237">
        <f t="shared" si="892"/>
        <v>0</v>
      </c>
      <c r="BO2304" s="237">
        <f t="shared" si="893"/>
        <v>0</v>
      </c>
      <c r="BP2304" s="237">
        <f t="shared" si="894"/>
        <v>0</v>
      </c>
      <c r="BQ2304" s="238">
        <f t="shared" si="895"/>
        <v>0</v>
      </c>
    </row>
    <row r="2305" spans="1:69">
      <c r="A2305" s="170">
        <v>2359</v>
      </c>
      <c r="B2305" s="170"/>
      <c r="C2305" s="153"/>
      <c r="D2305" s="130"/>
      <c r="E2305" s="172"/>
      <c r="F2305" s="172"/>
      <c r="G2305" s="272"/>
      <c r="H2305" s="272"/>
      <c r="I2305" s="272"/>
      <c r="J2305" s="105"/>
      <c r="K2305" s="197" t="e">
        <f>VLOOKUP(J2305,'[3]Item List (3)'!A$1:B$110000,2,FALSE)</f>
        <v>#N/A</v>
      </c>
      <c r="L2305" s="170"/>
      <c r="M2305" s="170"/>
      <c r="N2305" s="153"/>
      <c r="O2305" s="130"/>
      <c r="P2305" s="172"/>
      <c r="Q2305" s="265">
        <v>440</v>
      </c>
      <c r="R2305" s="276"/>
      <c r="S2305" s="276"/>
      <c r="T2305" s="170"/>
      <c r="U2305" s="170"/>
      <c r="V2305" s="153"/>
      <c r="W2305" s="130"/>
      <c r="X2305" s="172"/>
      <c r="Y2305" s="172"/>
      <c r="Z2305" s="272"/>
      <c r="AA2305" s="272"/>
      <c r="AB2305" s="272"/>
      <c r="AC2305" s="105"/>
      <c r="AD2305" s="278"/>
      <c r="AE2305" s="170"/>
      <c r="AF2305" s="170"/>
      <c r="AG2305" s="153"/>
      <c r="AH2305" s="130"/>
      <c r="AI2305" s="172"/>
      <c r="AJ2305" s="265"/>
      <c r="AK2305" s="276"/>
      <c r="AL2305" s="276"/>
      <c r="AM2305" s="170"/>
      <c r="AN2305" s="170"/>
      <c r="AO2305" s="153"/>
      <c r="AP2305" s="130"/>
      <c r="AQ2305" s="172"/>
      <c r="AR2305" s="172"/>
      <c r="AS2305" s="272"/>
      <c r="AT2305" s="272"/>
      <c r="AU2305" s="272"/>
      <c r="AV2305" s="105"/>
      <c r="AW2305" s="278"/>
      <c r="AX2305" s="170"/>
      <c r="AY2305" s="170"/>
      <c r="AZ2305" s="153"/>
      <c r="BA2305" s="130"/>
      <c r="BB2305" s="172"/>
      <c r="BC2305" s="265"/>
      <c r="BD2305" s="276"/>
      <c r="BE2305" s="276"/>
      <c r="BF2305" s="170"/>
      <c r="BG2305" s="223">
        <f t="shared" si="897"/>
        <v>0</v>
      </c>
      <c r="BH2305" s="153">
        <f t="shared" si="896"/>
        <v>0</v>
      </c>
      <c r="BI2305" s="225">
        <f t="shared" si="887"/>
        <v>0</v>
      </c>
      <c r="BJ2305" s="225">
        <f t="shared" si="888"/>
        <v>0</v>
      </c>
      <c r="BK2305" s="226">
        <f t="shared" si="889"/>
        <v>0</v>
      </c>
      <c r="BL2305" s="226">
        <f t="shared" si="890"/>
        <v>0</v>
      </c>
      <c r="BM2305" s="226">
        <f t="shared" si="891"/>
        <v>0</v>
      </c>
      <c r="BN2305" s="237">
        <f t="shared" si="892"/>
        <v>0</v>
      </c>
      <c r="BO2305" s="237">
        <f t="shared" si="893"/>
        <v>0</v>
      </c>
      <c r="BP2305" s="237">
        <f t="shared" si="894"/>
        <v>0</v>
      </c>
      <c r="BQ2305" s="238">
        <f t="shared" si="895"/>
        <v>0</v>
      </c>
    </row>
    <row r="2306" spans="1:69">
      <c r="A2306" s="170">
        <v>2360</v>
      </c>
      <c r="B2306" s="170"/>
      <c r="C2306" s="153"/>
      <c r="D2306" s="130"/>
      <c r="E2306" s="172"/>
      <c r="F2306" s="172"/>
      <c r="G2306" s="272"/>
      <c r="H2306" s="272"/>
      <c r="I2306" s="272"/>
      <c r="J2306" s="105"/>
      <c r="K2306" s="197" t="e">
        <f>VLOOKUP(J2306,'[3]Item List (3)'!A$1:B$110000,2,FALSE)</f>
        <v>#N/A</v>
      </c>
      <c r="L2306" s="170"/>
      <c r="M2306" s="170"/>
      <c r="N2306" s="153"/>
      <c r="O2306" s="130"/>
      <c r="P2306" s="172"/>
      <c r="Q2306" s="265">
        <v>220</v>
      </c>
      <c r="R2306" s="276"/>
      <c r="S2306" s="276"/>
      <c r="T2306" s="170"/>
      <c r="U2306" s="170"/>
      <c r="V2306" s="153"/>
      <c r="W2306" s="130"/>
      <c r="X2306" s="172"/>
      <c r="Y2306" s="172"/>
      <c r="Z2306" s="272"/>
      <c r="AA2306" s="272"/>
      <c r="AB2306" s="272"/>
      <c r="AC2306" s="105"/>
      <c r="AD2306" s="278"/>
      <c r="AE2306" s="170"/>
      <c r="AF2306" s="170"/>
      <c r="AG2306" s="153"/>
      <c r="AH2306" s="130"/>
      <c r="AI2306" s="172"/>
      <c r="AJ2306" s="265"/>
      <c r="AK2306" s="276"/>
      <c r="AL2306" s="276"/>
      <c r="AM2306" s="170"/>
      <c r="AN2306" s="170"/>
      <c r="AO2306" s="153"/>
      <c r="AP2306" s="130"/>
      <c r="AQ2306" s="172"/>
      <c r="AR2306" s="172"/>
      <c r="AS2306" s="272"/>
      <c r="AT2306" s="272"/>
      <c r="AU2306" s="272"/>
      <c r="AV2306" s="105"/>
      <c r="AW2306" s="278"/>
      <c r="AX2306" s="170"/>
      <c r="AY2306" s="170"/>
      <c r="AZ2306" s="153"/>
      <c r="BA2306" s="130"/>
      <c r="BB2306" s="172"/>
      <c r="BC2306" s="265"/>
      <c r="BD2306" s="276"/>
      <c r="BE2306" s="276"/>
      <c r="BF2306" s="170"/>
      <c r="BG2306" s="223">
        <f t="shared" si="897"/>
        <v>0</v>
      </c>
      <c r="BH2306" s="153">
        <f t="shared" si="896"/>
        <v>0</v>
      </c>
      <c r="BI2306" s="225">
        <f t="shared" si="887"/>
        <v>0</v>
      </c>
      <c r="BJ2306" s="225">
        <f t="shared" si="888"/>
        <v>0</v>
      </c>
      <c r="BK2306" s="226">
        <f t="shared" si="889"/>
        <v>0</v>
      </c>
      <c r="BL2306" s="226">
        <f t="shared" si="890"/>
        <v>0</v>
      </c>
      <c r="BM2306" s="226">
        <f t="shared" si="891"/>
        <v>0</v>
      </c>
      <c r="BN2306" s="237">
        <f t="shared" si="892"/>
        <v>0</v>
      </c>
      <c r="BO2306" s="237">
        <f t="shared" si="893"/>
        <v>0</v>
      </c>
      <c r="BP2306" s="237">
        <f t="shared" si="894"/>
        <v>0</v>
      </c>
      <c r="BQ2306" s="238">
        <f t="shared" si="895"/>
        <v>0</v>
      </c>
    </row>
    <row r="2307" spans="1:69">
      <c r="A2307" s="170">
        <v>2361</v>
      </c>
      <c r="B2307" s="170"/>
      <c r="C2307" s="153"/>
      <c r="D2307" s="130"/>
      <c r="E2307" s="172"/>
      <c r="F2307" s="172"/>
      <c r="G2307" s="272"/>
      <c r="H2307" s="272"/>
      <c r="I2307" s="272"/>
      <c r="J2307" s="105"/>
      <c r="K2307" s="197" t="e">
        <f>VLOOKUP(J2307,'[3]Item List (3)'!A$1:B$110000,2,FALSE)</f>
        <v>#N/A</v>
      </c>
      <c r="L2307" s="170"/>
      <c r="M2307" s="170"/>
      <c r="N2307" s="153"/>
      <c r="O2307" s="130"/>
      <c r="P2307" s="172"/>
      <c r="Q2307" s="265">
        <v>318</v>
      </c>
      <c r="R2307" s="276"/>
      <c r="S2307" s="276"/>
      <c r="T2307" s="170"/>
      <c r="U2307" s="170"/>
      <c r="V2307" s="153"/>
      <c r="W2307" s="130"/>
      <c r="X2307" s="172"/>
      <c r="Y2307" s="172"/>
      <c r="Z2307" s="272"/>
      <c r="AA2307" s="272"/>
      <c r="AB2307" s="272"/>
      <c r="AC2307" s="105"/>
      <c r="AD2307" s="278"/>
      <c r="AE2307" s="170"/>
      <c r="AF2307" s="170"/>
      <c r="AG2307" s="153"/>
      <c r="AH2307" s="130"/>
      <c r="AI2307" s="172"/>
      <c r="AJ2307" s="265"/>
      <c r="AK2307" s="276"/>
      <c r="AL2307" s="276"/>
      <c r="AM2307" s="170"/>
      <c r="AN2307" s="170"/>
      <c r="AO2307" s="153"/>
      <c r="AP2307" s="130"/>
      <c r="AQ2307" s="172"/>
      <c r="AR2307" s="172"/>
      <c r="AS2307" s="272"/>
      <c r="AT2307" s="272"/>
      <c r="AU2307" s="272"/>
      <c r="AV2307" s="105"/>
      <c r="AW2307" s="278"/>
      <c r="AX2307" s="170"/>
      <c r="AY2307" s="170"/>
      <c r="AZ2307" s="153"/>
      <c r="BA2307" s="130"/>
      <c r="BB2307" s="172"/>
      <c r="BC2307" s="265"/>
      <c r="BD2307" s="276"/>
      <c r="BE2307" s="276"/>
      <c r="BF2307" s="170"/>
      <c r="BG2307" s="223">
        <f t="shared" si="897"/>
        <v>0</v>
      </c>
      <c r="BH2307" s="153">
        <f t="shared" si="896"/>
        <v>0</v>
      </c>
      <c r="BI2307" s="225">
        <f t="shared" si="887"/>
        <v>0</v>
      </c>
      <c r="BJ2307" s="225">
        <f t="shared" si="888"/>
        <v>0</v>
      </c>
      <c r="BK2307" s="226">
        <f t="shared" si="889"/>
        <v>0</v>
      </c>
      <c r="BL2307" s="226">
        <f t="shared" si="890"/>
        <v>0</v>
      </c>
      <c r="BM2307" s="226">
        <f t="shared" si="891"/>
        <v>0</v>
      </c>
      <c r="BN2307" s="237">
        <f t="shared" si="892"/>
        <v>0</v>
      </c>
      <c r="BO2307" s="237">
        <f t="shared" si="893"/>
        <v>0</v>
      </c>
      <c r="BP2307" s="237">
        <f t="shared" si="894"/>
        <v>0</v>
      </c>
      <c r="BQ2307" s="238">
        <f t="shared" si="895"/>
        <v>0</v>
      </c>
    </row>
    <row r="2308" spans="1:69">
      <c r="A2308" s="170">
        <v>2362</v>
      </c>
      <c r="B2308" s="170"/>
      <c r="C2308" s="153"/>
      <c r="D2308" s="130"/>
      <c r="E2308" s="172"/>
      <c r="F2308" s="172"/>
      <c r="G2308" s="272"/>
      <c r="H2308" s="272"/>
      <c r="I2308" s="272"/>
      <c r="J2308" s="105"/>
      <c r="K2308" s="197" t="e">
        <f>VLOOKUP(J2308,'[3]Item List (3)'!A$1:B$110000,2,FALSE)</f>
        <v>#N/A</v>
      </c>
      <c r="L2308" s="170"/>
      <c r="M2308" s="170"/>
      <c r="N2308" s="153"/>
      <c r="O2308" s="130"/>
      <c r="P2308" s="172"/>
      <c r="Q2308" s="265">
        <v>400</v>
      </c>
      <c r="R2308" s="276"/>
      <c r="S2308" s="276"/>
      <c r="T2308" s="170"/>
      <c r="U2308" s="170"/>
      <c r="V2308" s="153"/>
      <c r="W2308" s="130"/>
      <c r="X2308" s="172"/>
      <c r="Y2308" s="172"/>
      <c r="Z2308" s="272"/>
      <c r="AA2308" s="272"/>
      <c r="AB2308" s="272"/>
      <c r="AC2308" s="105"/>
      <c r="AD2308" s="278"/>
      <c r="AE2308" s="170"/>
      <c r="AF2308" s="170"/>
      <c r="AG2308" s="153"/>
      <c r="AH2308" s="130"/>
      <c r="AI2308" s="172"/>
      <c r="AJ2308" s="265"/>
      <c r="AK2308" s="276"/>
      <c r="AL2308" s="276"/>
      <c r="AM2308" s="170"/>
      <c r="AN2308" s="170"/>
      <c r="AO2308" s="153"/>
      <c r="AP2308" s="130"/>
      <c r="AQ2308" s="172"/>
      <c r="AR2308" s="172"/>
      <c r="AS2308" s="272"/>
      <c r="AT2308" s="272"/>
      <c r="AU2308" s="272"/>
      <c r="AV2308" s="105"/>
      <c r="AW2308" s="278"/>
      <c r="AX2308" s="170"/>
      <c r="AY2308" s="170"/>
      <c r="AZ2308" s="153"/>
      <c r="BA2308" s="130"/>
      <c r="BB2308" s="172"/>
      <c r="BC2308" s="265"/>
      <c r="BD2308" s="276"/>
      <c r="BE2308" s="276"/>
      <c r="BF2308" s="170"/>
      <c r="BG2308" s="223">
        <f t="shared" si="897"/>
        <v>0</v>
      </c>
      <c r="BH2308" s="153">
        <f t="shared" si="896"/>
        <v>0</v>
      </c>
      <c r="BI2308" s="225">
        <f t="shared" si="887"/>
        <v>0</v>
      </c>
      <c r="BJ2308" s="225">
        <f t="shared" si="888"/>
        <v>0</v>
      </c>
      <c r="BK2308" s="226">
        <f t="shared" si="889"/>
        <v>0</v>
      </c>
      <c r="BL2308" s="226">
        <f t="shared" si="890"/>
        <v>0</v>
      </c>
      <c r="BM2308" s="226">
        <f t="shared" si="891"/>
        <v>0</v>
      </c>
      <c r="BN2308" s="237">
        <f t="shared" si="892"/>
        <v>0</v>
      </c>
      <c r="BO2308" s="237">
        <f t="shared" si="893"/>
        <v>0</v>
      </c>
      <c r="BP2308" s="237">
        <f t="shared" si="894"/>
        <v>0</v>
      </c>
      <c r="BQ2308" s="238">
        <f t="shared" si="895"/>
        <v>0</v>
      </c>
    </row>
    <row r="2309" spans="1:69">
      <c r="A2309" s="170">
        <v>2363</v>
      </c>
      <c r="B2309" s="273"/>
      <c r="C2309" s="153"/>
      <c r="D2309" s="130"/>
      <c r="E2309" s="172"/>
      <c r="F2309" s="172"/>
      <c r="G2309" s="272"/>
      <c r="H2309" s="272"/>
      <c r="I2309" s="272"/>
      <c r="J2309" s="105"/>
      <c r="K2309" s="197" t="e">
        <f>VLOOKUP(J2309,'[3]Item List (3)'!A$1:B$110000,2,FALSE)</f>
        <v>#N/A</v>
      </c>
      <c r="L2309" s="170"/>
      <c r="M2309" s="170"/>
      <c r="N2309" s="153"/>
      <c r="O2309" s="130"/>
      <c r="P2309" s="172"/>
      <c r="Q2309" s="265"/>
      <c r="R2309" s="276"/>
      <c r="S2309" s="276"/>
      <c r="T2309" s="170"/>
      <c r="U2309" s="170"/>
      <c r="V2309" s="153"/>
      <c r="W2309" s="130"/>
      <c r="X2309" s="172"/>
      <c r="Y2309" s="172"/>
      <c r="Z2309" s="272"/>
      <c r="AA2309" s="272"/>
      <c r="AB2309" s="272"/>
      <c r="AC2309" s="105"/>
      <c r="AD2309" s="278"/>
      <c r="AE2309" s="170"/>
      <c r="AF2309" s="170"/>
      <c r="AG2309" s="153"/>
      <c r="AH2309" s="130"/>
      <c r="AI2309" s="172"/>
      <c r="AJ2309" s="265"/>
      <c r="AK2309" s="276"/>
      <c r="AL2309" s="276"/>
      <c r="AM2309" s="170"/>
      <c r="AN2309" s="170"/>
      <c r="AO2309" s="153"/>
      <c r="AP2309" s="130"/>
      <c r="AQ2309" s="172"/>
      <c r="AR2309" s="172"/>
      <c r="AS2309" s="272"/>
      <c r="AT2309" s="272"/>
      <c r="AU2309" s="272"/>
      <c r="AV2309" s="105"/>
      <c r="AW2309" s="278"/>
      <c r="AX2309" s="170"/>
      <c r="AY2309" s="170"/>
      <c r="AZ2309" s="153"/>
      <c r="BA2309" s="130"/>
      <c r="BB2309" s="172"/>
      <c r="BC2309" s="265"/>
      <c r="BD2309" s="276"/>
      <c r="BE2309" s="276"/>
      <c r="BF2309" s="170"/>
      <c r="BG2309" s="223">
        <f t="shared" si="897"/>
        <v>0</v>
      </c>
      <c r="BH2309" s="153">
        <f t="shared" si="896"/>
        <v>0</v>
      </c>
      <c r="BI2309" s="225">
        <f t="shared" si="887"/>
        <v>0</v>
      </c>
      <c r="BJ2309" s="225">
        <f t="shared" si="888"/>
        <v>0</v>
      </c>
      <c r="BK2309" s="226">
        <f t="shared" si="889"/>
        <v>0</v>
      </c>
      <c r="BL2309" s="226">
        <f t="shared" si="890"/>
        <v>0</v>
      </c>
      <c r="BM2309" s="226">
        <f t="shared" si="891"/>
        <v>0</v>
      </c>
      <c r="BN2309" s="237">
        <f t="shared" si="892"/>
        <v>0</v>
      </c>
      <c r="BO2309" s="237">
        <f t="shared" si="893"/>
        <v>0</v>
      </c>
      <c r="BP2309" s="237">
        <f t="shared" si="894"/>
        <v>0</v>
      </c>
      <c r="BQ2309" s="238">
        <f t="shared" si="895"/>
        <v>0</v>
      </c>
    </row>
    <row r="2310" spans="1:69">
      <c r="A2310" s="170">
        <v>2364</v>
      </c>
      <c r="B2310" s="170"/>
      <c r="C2310" s="153"/>
      <c r="D2310" s="130"/>
      <c r="E2310" s="172"/>
      <c r="F2310" s="172"/>
      <c r="G2310" s="272"/>
      <c r="H2310" s="272"/>
      <c r="I2310" s="272"/>
      <c r="J2310" s="105"/>
      <c r="K2310" s="197" t="e">
        <f>VLOOKUP(J2310,'[3]Item List (3)'!A$1:B$110000,2,FALSE)</f>
        <v>#N/A</v>
      </c>
      <c r="L2310" s="170"/>
      <c r="M2310" s="170"/>
      <c r="N2310" s="153"/>
      <c r="O2310" s="130"/>
      <c r="P2310" s="172"/>
      <c r="Q2310" s="265"/>
      <c r="R2310" s="276"/>
      <c r="S2310" s="276"/>
      <c r="T2310" s="170"/>
      <c r="U2310" s="170"/>
      <c r="V2310" s="153"/>
      <c r="W2310" s="130"/>
      <c r="X2310" s="172"/>
      <c r="Y2310" s="172"/>
      <c r="Z2310" s="272"/>
      <c r="AA2310" s="272"/>
      <c r="AB2310" s="272"/>
      <c r="AC2310" s="105"/>
      <c r="AD2310" s="278"/>
      <c r="AE2310" s="170"/>
      <c r="AF2310" s="170"/>
      <c r="AG2310" s="153"/>
      <c r="AH2310" s="130"/>
      <c r="AI2310" s="172"/>
      <c r="AJ2310" s="265"/>
      <c r="AK2310" s="276"/>
      <c r="AL2310" s="276"/>
      <c r="AM2310" s="170"/>
      <c r="AN2310" s="170"/>
      <c r="AO2310" s="153"/>
      <c r="AP2310" s="130"/>
      <c r="AQ2310" s="172"/>
      <c r="AR2310" s="172"/>
      <c r="AS2310" s="272"/>
      <c r="AT2310" s="272"/>
      <c r="AU2310" s="272"/>
      <c r="AV2310" s="105"/>
      <c r="AW2310" s="278"/>
      <c r="AX2310" s="170"/>
      <c r="AY2310" s="170"/>
      <c r="AZ2310" s="153"/>
      <c r="BA2310" s="130"/>
      <c r="BB2310" s="172"/>
      <c r="BC2310" s="265"/>
      <c r="BD2310" s="276"/>
      <c r="BE2310" s="276"/>
      <c r="BF2310" s="170"/>
      <c r="BG2310" s="223">
        <f t="shared" si="897"/>
        <v>0</v>
      </c>
      <c r="BH2310" s="153">
        <f t="shared" si="896"/>
        <v>0</v>
      </c>
      <c r="BI2310" s="225">
        <f t="shared" si="887"/>
        <v>0</v>
      </c>
      <c r="BJ2310" s="225">
        <f t="shared" si="888"/>
        <v>0</v>
      </c>
      <c r="BK2310" s="226">
        <f t="shared" si="889"/>
        <v>0</v>
      </c>
      <c r="BL2310" s="226">
        <f t="shared" si="890"/>
        <v>0</v>
      </c>
      <c r="BM2310" s="226">
        <f t="shared" si="891"/>
        <v>0</v>
      </c>
      <c r="BN2310" s="237">
        <f t="shared" si="892"/>
        <v>0</v>
      </c>
      <c r="BO2310" s="237">
        <f t="shared" si="893"/>
        <v>0</v>
      </c>
      <c r="BP2310" s="237">
        <f t="shared" si="894"/>
        <v>0</v>
      </c>
      <c r="BQ2310" s="238">
        <f t="shared" si="895"/>
        <v>0</v>
      </c>
    </row>
    <row r="2311" spans="1:69">
      <c r="A2311" s="170">
        <v>2365</v>
      </c>
      <c r="B2311" s="170"/>
      <c r="C2311" s="153"/>
      <c r="D2311" s="130"/>
      <c r="E2311" s="172"/>
      <c r="F2311" s="172"/>
      <c r="G2311" s="272"/>
      <c r="H2311" s="272"/>
      <c r="I2311" s="272"/>
      <c r="J2311" s="105"/>
      <c r="K2311" s="197" t="e">
        <f>VLOOKUP(J2311,'[3]Item List (3)'!A$1:B$110000,2,FALSE)</f>
        <v>#N/A</v>
      </c>
      <c r="L2311" s="170"/>
      <c r="M2311" s="170"/>
      <c r="N2311" s="153"/>
      <c r="O2311" s="130"/>
      <c r="P2311" s="172"/>
      <c r="Q2311" s="265"/>
      <c r="R2311" s="276"/>
      <c r="S2311" s="276"/>
      <c r="T2311" s="170"/>
      <c r="U2311" s="170"/>
      <c r="V2311" s="153"/>
      <c r="W2311" s="130"/>
      <c r="X2311" s="172"/>
      <c r="Y2311" s="172"/>
      <c r="Z2311" s="272"/>
      <c r="AA2311" s="272"/>
      <c r="AB2311" s="272"/>
      <c r="AC2311" s="105"/>
      <c r="AD2311" s="278"/>
      <c r="AE2311" s="170"/>
      <c r="AF2311" s="170"/>
      <c r="AG2311" s="153"/>
      <c r="AH2311" s="130"/>
      <c r="AI2311" s="172"/>
      <c r="AJ2311" s="265"/>
      <c r="AK2311" s="276"/>
      <c r="AL2311" s="276"/>
      <c r="AM2311" s="170"/>
      <c r="AN2311" s="170"/>
      <c r="AO2311" s="153"/>
      <c r="AP2311" s="130"/>
      <c r="AQ2311" s="172"/>
      <c r="AR2311" s="172"/>
      <c r="AS2311" s="272"/>
      <c r="AT2311" s="272"/>
      <c r="AU2311" s="272"/>
      <c r="AV2311" s="105"/>
      <c r="AW2311" s="278"/>
      <c r="AX2311" s="170"/>
      <c r="AY2311" s="170"/>
      <c r="AZ2311" s="153"/>
      <c r="BA2311" s="130"/>
      <c r="BB2311" s="172"/>
      <c r="BC2311" s="265"/>
      <c r="BD2311" s="276"/>
      <c r="BE2311" s="276"/>
      <c r="BF2311" s="170"/>
      <c r="BG2311" s="223">
        <f t="shared" si="897"/>
        <v>0</v>
      </c>
      <c r="BH2311" s="153">
        <f t="shared" si="896"/>
        <v>0</v>
      </c>
      <c r="BI2311" s="225">
        <f t="shared" si="887"/>
        <v>0</v>
      </c>
      <c r="BJ2311" s="225">
        <f t="shared" si="888"/>
        <v>0</v>
      </c>
      <c r="BK2311" s="226">
        <f t="shared" si="889"/>
        <v>0</v>
      </c>
      <c r="BL2311" s="226">
        <f t="shared" si="890"/>
        <v>0</v>
      </c>
      <c r="BM2311" s="226">
        <f t="shared" si="891"/>
        <v>0</v>
      </c>
      <c r="BN2311" s="237">
        <f t="shared" si="892"/>
        <v>0</v>
      </c>
      <c r="BO2311" s="237">
        <f t="shared" si="893"/>
        <v>0</v>
      </c>
      <c r="BP2311" s="237">
        <f t="shared" si="894"/>
        <v>0</v>
      </c>
      <c r="BQ2311" s="238">
        <f t="shared" si="895"/>
        <v>0</v>
      </c>
    </row>
    <row r="2312" spans="1:69">
      <c r="A2312" s="170">
        <v>2366</v>
      </c>
      <c r="B2312" s="170"/>
      <c r="C2312" s="153"/>
      <c r="D2312" s="130"/>
      <c r="E2312" s="172"/>
      <c r="F2312" s="172"/>
      <c r="G2312" s="272"/>
      <c r="H2312" s="272"/>
      <c r="I2312" s="272"/>
      <c r="J2312" s="105"/>
      <c r="K2312" s="197" t="e">
        <f>VLOOKUP(J2312,'[3]Item List (3)'!A$1:B$110000,2,FALSE)</f>
        <v>#N/A</v>
      </c>
      <c r="L2312" s="170"/>
      <c r="M2312" s="170"/>
      <c r="N2312" s="153"/>
      <c r="O2312" s="130"/>
      <c r="P2312" s="172"/>
      <c r="Q2312" s="265"/>
      <c r="R2312" s="276"/>
      <c r="S2312" s="276"/>
      <c r="T2312" s="170"/>
      <c r="U2312" s="170"/>
      <c r="V2312" s="153"/>
      <c r="W2312" s="130"/>
      <c r="X2312" s="172"/>
      <c r="Y2312" s="172"/>
      <c r="Z2312" s="272"/>
      <c r="AA2312" s="272"/>
      <c r="AB2312" s="272"/>
      <c r="AC2312" s="105"/>
      <c r="AD2312" s="278"/>
      <c r="AE2312" s="170"/>
      <c r="AF2312" s="170"/>
      <c r="AG2312" s="153"/>
      <c r="AH2312" s="130"/>
      <c r="AI2312" s="172"/>
      <c r="AJ2312" s="265"/>
      <c r="AK2312" s="276"/>
      <c r="AL2312" s="276"/>
      <c r="AM2312" s="170"/>
      <c r="AN2312" s="170"/>
      <c r="AO2312" s="153"/>
      <c r="AP2312" s="130"/>
      <c r="AQ2312" s="172"/>
      <c r="AR2312" s="172"/>
      <c r="AS2312" s="272"/>
      <c r="AT2312" s="272"/>
      <c r="AU2312" s="272"/>
      <c r="AV2312" s="105"/>
      <c r="AW2312" s="278"/>
      <c r="AX2312" s="170"/>
      <c r="AY2312" s="170"/>
      <c r="AZ2312" s="153"/>
      <c r="BA2312" s="130"/>
      <c r="BB2312" s="172"/>
      <c r="BC2312" s="265"/>
      <c r="BD2312" s="276"/>
      <c r="BE2312" s="276"/>
      <c r="BF2312" s="170"/>
      <c r="BG2312" s="223">
        <f t="shared" si="897"/>
        <v>0</v>
      </c>
      <c r="BH2312" s="153">
        <f t="shared" si="896"/>
        <v>0</v>
      </c>
      <c r="BI2312" s="225">
        <f t="shared" si="887"/>
        <v>0</v>
      </c>
      <c r="BJ2312" s="225">
        <f t="shared" si="888"/>
        <v>0</v>
      </c>
      <c r="BK2312" s="226">
        <f t="shared" si="889"/>
        <v>0</v>
      </c>
      <c r="BL2312" s="226">
        <f t="shared" si="890"/>
        <v>0</v>
      </c>
      <c r="BM2312" s="226">
        <f t="shared" si="891"/>
        <v>0</v>
      </c>
      <c r="BN2312" s="237">
        <f t="shared" si="892"/>
        <v>0</v>
      </c>
      <c r="BO2312" s="237">
        <f t="shared" si="893"/>
        <v>0</v>
      </c>
      <c r="BP2312" s="237">
        <f t="shared" si="894"/>
        <v>0</v>
      </c>
      <c r="BQ2312" s="238">
        <f t="shared" si="895"/>
        <v>0</v>
      </c>
    </row>
    <row r="2313" spans="1:69">
      <c r="A2313" s="170">
        <v>2367</v>
      </c>
      <c r="B2313" s="170"/>
      <c r="C2313" s="153"/>
      <c r="D2313" s="130" t="str">
        <f t="shared" ref="D2309:D2336" si="898">LEFT(E2313,2)</f>
        <v/>
      </c>
      <c r="E2313" s="172"/>
      <c r="F2313" s="172"/>
      <c r="G2313" s="272"/>
      <c r="H2313" s="272"/>
      <c r="I2313" s="272"/>
      <c r="J2313" s="105"/>
      <c r="K2313" s="197" t="e">
        <f>VLOOKUP(J2313,'[3]Item List (3)'!A$1:B$110000,2,FALSE)</f>
        <v>#N/A</v>
      </c>
      <c r="L2313" s="170"/>
      <c r="M2313" s="170"/>
      <c r="N2313" s="153"/>
      <c r="O2313" s="130"/>
      <c r="P2313" s="172"/>
      <c r="Q2313" s="265"/>
      <c r="R2313" s="276"/>
      <c r="S2313" s="276"/>
      <c r="T2313" s="170"/>
      <c r="U2313" s="170"/>
      <c r="V2313" s="153"/>
      <c r="W2313" s="130"/>
      <c r="X2313" s="172"/>
      <c r="Y2313" s="172"/>
      <c r="Z2313" s="272"/>
      <c r="AA2313" s="272"/>
      <c r="AB2313" s="272"/>
      <c r="AC2313" s="105"/>
      <c r="AD2313" s="278"/>
      <c r="AE2313" s="170"/>
      <c r="AF2313" s="170"/>
      <c r="AG2313" s="153"/>
      <c r="AH2313" s="130"/>
      <c r="AI2313" s="172"/>
      <c r="AJ2313" s="265"/>
      <c r="AK2313" s="276"/>
      <c r="AL2313" s="276"/>
      <c r="AM2313" s="170"/>
      <c r="AN2313" s="170"/>
      <c r="AO2313" s="153"/>
      <c r="AP2313" s="130"/>
      <c r="AQ2313" s="172"/>
      <c r="AR2313" s="172"/>
      <c r="AS2313" s="272"/>
      <c r="AT2313" s="272"/>
      <c r="AU2313" s="272"/>
      <c r="AV2313" s="105"/>
      <c r="AW2313" s="278"/>
      <c r="AX2313" s="170"/>
      <c r="AY2313" s="170"/>
      <c r="AZ2313" s="153"/>
      <c r="BA2313" s="130"/>
      <c r="BB2313" s="172"/>
      <c r="BC2313" s="265"/>
      <c r="BD2313" s="276"/>
      <c r="BE2313" s="276"/>
      <c r="BF2313" s="170"/>
      <c r="BG2313" s="223">
        <f t="shared" si="897"/>
        <v>0</v>
      </c>
      <c r="BH2313" s="153">
        <f t="shared" si="896"/>
        <v>0</v>
      </c>
      <c r="BI2313" s="225">
        <f t="shared" si="887"/>
        <v>0</v>
      </c>
      <c r="BJ2313" s="225">
        <f t="shared" si="888"/>
        <v>0</v>
      </c>
      <c r="BK2313" s="226">
        <f t="shared" si="889"/>
        <v>0</v>
      </c>
      <c r="BL2313" s="226">
        <f t="shared" si="890"/>
        <v>0</v>
      </c>
      <c r="BM2313" s="226">
        <f t="shared" si="891"/>
        <v>0</v>
      </c>
      <c r="BN2313" s="237">
        <f t="shared" si="892"/>
        <v>0</v>
      </c>
      <c r="BO2313" s="237">
        <f t="shared" si="893"/>
        <v>0</v>
      </c>
      <c r="BP2313" s="237">
        <f t="shared" si="894"/>
        <v>0</v>
      </c>
      <c r="BQ2313" s="238">
        <f t="shared" si="895"/>
        <v>0</v>
      </c>
    </row>
    <row r="2314" spans="1:69">
      <c r="A2314" s="170">
        <v>2368</v>
      </c>
      <c r="B2314" s="170"/>
      <c r="C2314" s="153"/>
      <c r="D2314" s="130" t="str">
        <f t="shared" si="898"/>
        <v/>
      </c>
      <c r="E2314" s="172"/>
      <c r="F2314" s="172"/>
      <c r="G2314" s="272"/>
      <c r="H2314" s="272"/>
      <c r="I2314" s="272"/>
      <c r="J2314" s="105"/>
      <c r="K2314" s="197" t="e">
        <f>VLOOKUP(J2314,'[3]Item List (3)'!A$1:B$110000,2,FALSE)</f>
        <v>#N/A</v>
      </c>
      <c r="L2314" s="170"/>
      <c r="M2314" s="170"/>
      <c r="N2314" s="153"/>
      <c r="O2314" s="130"/>
      <c r="P2314" s="172"/>
      <c r="Q2314" s="265"/>
      <c r="R2314" s="276"/>
      <c r="S2314" s="276"/>
      <c r="T2314" s="170"/>
      <c r="U2314" s="170"/>
      <c r="V2314" s="153"/>
      <c r="W2314" s="130"/>
      <c r="X2314" s="172"/>
      <c r="Y2314" s="172"/>
      <c r="Z2314" s="272"/>
      <c r="AA2314" s="272"/>
      <c r="AB2314" s="272"/>
      <c r="AC2314" s="105"/>
      <c r="AD2314" s="278"/>
      <c r="AE2314" s="170"/>
      <c r="AF2314" s="170"/>
      <c r="AG2314" s="153"/>
      <c r="AH2314" s="130"/>
      <c r="AI2314" s="172"/>
      <c r="AJ2314" s="265"/>
      <c r="AK2314" s="276"/>
      <c r="AL2314" s="276"/>
      <c r="AM2314" s="170"/>
      <c r="AN2314" s="170"/>
      <c r="AO2314" s="153"/>
      <c r="AP2314" s="130"/>
      <c r="AQ2314" s="172"/>
      <c r="AR2314" s="172"/>
      <c r="AS2314" s="272"/>
      <c r="AT2314" s="272"/>
      <c r="AU2314" s="272"/>
      <c r="AV2314" s="105"/>
      <c r="AW2314" s="278"/>
      <c r="AX2314" s="170"/>
      <c r="AY2314" s="170"/>
      <c r="AZ2314" s="153"/>
      <c r="BA2314" s="130"/>
      <c r="BB2314" s="172"/>
      <c r="BC2314" s="265"/>
      <c r="BD2314" s="276"/>
      <c r="BE2314" s="276"/>
      <c r="BF2314" s="170"/>
      <c r="BG2314" s="223">
        <f t="shared" si="897"/>
        <v>0</v>
      </c>
      <c r="BH2314" s="153">
        <f t="shared" si="896"/>
        <v>0</v>
      </c>
      <c r="BI2314" s="225">
        <f t="shared" si="887"/>
        <v>0</v>
      </c>
      <c r="BJ2314" s="225">
        <f t="shared" si="888"/>
        <v>0</v>
      </c>
      <c r="BK2314" s="226">
        <f t="shared" si="889"/>
        <v>0</v>
      </c>
      <c r="BL2314" s="226">
        <f t="shared" si="890"/>
        <v>0</v>
      </c>
      <c r="BM2314" s="226">
        <f t="shared" si="891"/>
        <v>0</v>
      </c>
      <c r="BN2314" s="237">
        <f t="shared" si="892"/>
        <v>0</v>
      </c>
      <c r="BO2314" s="237">
        <f t="shared" si="893"/>
        <v>0</v>
      </c>
      <c r="BP2314" s="237">
        <f t="shared" si="894"/>
        <v>0</v>
      </c>
      <c r="BQ2314" s="238">
        <f t="shared" si="895"/>
        <v>0</v>
      </c>
    </row>
    <row r="2315" customFormat="1" ht="15" spans="1:76">
      <c r="A2315" s="170"/>
      <c r="B2315" s="170"/>
      <c r="C2315" s="153"/>
      <c r="D2315" s="130" t="str">
        <f t="shared" si="898"/>
        <v/>
      </c>
      <c r="E2315" s="172"/>
      <c r="F2315" s="172"/>
      <c r="G2315" s="272"/>
      <c r="H2315" s="272"/>
      <c r="I2315" s="272"/>
      <c r="J2315" s="105"/>
      <c r="K2315" s="278"/>
      <c r="L2315" s="170"/>
      <c r="M2315" s="170"/>
      <c r="N2315" s="153"/>
      <c r="O2315" s="130"/>
      <c r="P2315" s="172"/>
      <c r="Q2315" s="265"/>
      <c r="R2315" s="276"/>
      <c r="S2315" s="276"/>
      <c r="T2315" s="170"/>
      <c r="U2315" s="170"/>
      <c r="V2315" s="153"/>
      <c r="W2315" s="130"/>
      <c r="X2315" s="172"/>
      <c r="Y2315" s="172"/>
      <c r="Z2315" s="272"/>
      <c r="AA2315" s="272"/>
      <c r="AB2315" s="272"/>
      <c r="AC2315" s="105"/>
      <c r="AD2315" s="278"/>
      <c r="AE2315" s="170"/>
      <c r="AF2315" s="170"/>
      <c r="AG2315" s="153"/>
      <c r="AH2315" s="130"/>
      <c r="AI2315" s="172"/>
      <c r="AJ2315" s="265"/>
      <c r="AK2315" s="276"/>
      <c r="AL2315" s="276"/>
      <c r="AM2315" s="170"/>
      <c r="AN2315" s="170"/>
      <c r="AO2315" s="153"/>
      <c r="AP2315" s="130"/>
      <c r="AQ2315" s="172"/>
      <c r="AR2315" s="172"/>
      <c r="AS2315" s="272"/>
      <c r="AT2315" s="272"/>
      <c r="AU2315" s="272"/>
      <c r="AV2315" s="105"/>
      <c r="AW2315" s="278"/>
      <c r="AX2315" s="170"/>
      <c r="AY2315" s="170"/>
      <c r="AZ2315" s="153"/>
      <c r="BA2315" s="130"/>
      <c r="BB2315" s="172"/>
      <c r="BC2315" s="265"/>
      <c r="BD2315" s="276"/>
      <c r="BE2315" s="276"/>
      <c r="BF2315" s="170"/>
      <c r="BG2315" s="170"/>
      <c r="BH2315" s="153"/>
      <c r="BI2315" s="130"/>
      <c r="BR2315" s="252"/>
      <c r="BS2315" s="252"/>
      <c r="BT2315" s="252"/>
      <c r="BU2315" s="253"/>
      <c r="BV2315" s="252"/>
      <c r="BW2315" s="129"/>
      <c r="BX2315" s="129"/>
    </row>
    <row r="2316" customFormat="1" ht="15" spans="1:76">
      <c r="A2316" s="170"/>
      <c r="B2316" s="170"/>
      <c r="C2316" s="153"/>
      <c r="D2316" s="130" t="str">
        <f t="shared" si="898"/>
        <v/>
      </c>
      <c r="E2316" s="172"/>
      <c r="F2316" s="172"/>
      <c r="G2316" s="272"/>
      <c r="H2316" s="272"/>
      <c r="I2316" s="272"/>
      <c r="J2316" s="105"/>
      <c r="K2316" s="278"/>
      <c r="L2316" s="170"/>
      <c r="M2316" s="170"/>
      <c r="N2316" s="153"/>
      <c r="O2316" s="130"/>
      <c r="P2316" s="172"/>
      <c r="Q2316" s="265"/>
      <c r="R2316" s="276"/>
      <c r="S2316" s="276"/>
      <c r="T2316" s="170"/>
      <c r="U2316" s="170"/>
      <c r="V2316" s="153"/>
      <c r="W2316" s="130"/>
      <c r="X2316" s="172"/>
      <c r="Y2316" s="172"/>
      <c r="Z2316" s="272"/>
      <c r="AA2316" s="272"/>
      <c r="AB2316" s="272"/>
      <c r="AC2316" s="105"/>
      <c r="AD2316" s="278"/>
      <c r="AE2316" s="170"/>
      <c r="AF2316" s="170"/>
      <c r="AG2316" s="153"/>
      <c r="AH2316" s="130"/>
      <c r="AI2316" s="172"/>
      <c r="AJ2316" s="265"/>
      <c r="AK2316" s="276"/>
      <c r="AL2316" s="276"/>
      <c r="AM2316" s="170"/>
      <c r="AN2316" s="170"/>
      <c r="AO2316" s="153"/>
      <c r="AP2316" s="130"/>
      <c r="AQ2316" s="172"/>
      <c r="AR2316" s="172"/>
      <c r="AS2316" s="272"/>
      <c r="AT2316" s="272"/>
      <c r="AU2316" s="272"/>
      <c r="AV2316" s="105"/>
      <c r="AW2316" s="278"/>
      <c r="AX2316" s="170"/>
      <c r="AY2316" s="170"/>
      <c r="AZ2316" s="153"/>
      <c r="BA2316" s="130"/>
      <c r="BB2316" s="172"/>
      <c r="BC2316" s="265"/>
      <c r="BD2316" s="276"/>
      <c r="BE2316" s="276"/>
      <c r="BF2316" s="170"/>
      <c r="BG2316" s="170"/>
      <c r="BH2316" s="153"/>
      <c r="BI2316" s="130"/>
      <c r="BR2316" s="252"/>
      <c r="BS2316" s="252"/>
      <c r="BT2316" s="252"/>
      <c r="BU2316" s="253"/>
      <c r="BV2316" s="252"/>
      <c r="BW2316" s="129"/>
      <c r="BX2316" s="129"/>
    </row>
    <row r="2317" customFormat="1" ht="15" spans="1:76">
      <c r="A2317" s="170"/>
      <c r="B2317" s="170"/>
      <c r="C2317" s="153"/>
      <c r="D2317" s="130" t="str">
        <f t="shared" si="898"/>
        <v/>
      </c>
      <c r="E2317" s="172"/>
      <c r="F2317" s="172"/>
      <c r="G2317" s="272"/>
      <c r="H2317" s="272"/>
      <c r="I2317" s="272"/>
      <c r="J2317" s="105"/>
      <c r="K2317" s="278"/>
      <c r="L2317" s="170"/>
      <c r="M2317" s="170"/>
      <c r="N2317" s="153"/>
      <c r="O2317" s="130"/>
      <c r="P2317" s="172"/>
      <c r="Q2317" s="265"/>
      <c r="R2317" s="276"/>
      <c r="S2317" s="276"/>
      <c r="T2317" s="170"/>
      <c r="U2317" s="170"/>
      <c r="V2317" s="153"/>
      <c r="W2317" s="130"/>
      <c r="X2317" s="172"/>
      <c r="Y2317" s="172"/>
      <c r="Z2317" s="272"/>
      <c r="AA2317" s="272"/>
      <c r="AB2317" s="272"/>
      <c r="AC2317" s="105"/>
      <c r="AD2317" s="278"/>
      <c r="AE2317" s="170"/>
      <c r="AF2317" s="170"/>
      <c r="AG2317" s="153"/>
      <c r="AH2317" s="130"/>
      <c r="AI2317" s="172"/>
      <c r="AJ2317" s="265"/>
      <c r="AK2317" s="276"/>
      <c r="AL2317" s="276"/>
      <c r="AM2317" s="170"/>
      <c r="AN2317" s="170"/>
      <c r="AO2317" s="153"/>
      <c r="AP2317" s="130"/>
      <c r="AQ2317" s="172"/>
      <c r="AR2317" s="172"/>
      <c r="AS2317" s="272"/>
      <c r="AT2317" s="272"/>
      <c r="AU2317" s="272"/>
      <c r="AV2317" s="105"/>
      <c r="AW2317" s="278"/>
      <c r="AX2317" s="170"/>
      <c r="AY2317" s="170"/>
      <c r="AZ2317" s="153"/>
      <c r="BA2317" s="130"/>
      <c r="BB2317" s="172"/>
      <c r="BC2317" s="265"/>
      <c r="BD2317" s="276"/>
      <c r="BE2317" s="276"/>
      <c r="BF2317" s="170"/>
      <c r="BG2317" s="170"/>
      <c r="BH2317" s="153"/>
      <c r="BI2317" s="130"/>
      <c r="BR2317" s="252"/>
      <c r="BS2317" s="252"/>
      <c r="BT2317" s="252"/>
      <c r="BU2317" s="253"/>
      <c r="BV2317" s="252"/>
      <c r="BW2317" s="129"/>
      <c r="BX2317" s="129"/>
    </row>
    <row r="2318" customFormat="1" ht="15" spans="1:76">
      <c r="A2318" s="170"/>
      <c r="B2318" s="170"/>
      <c r="C2318" s="153"/>
      <c r="D2318" s="130" t="str">
        <f t="shared" si="898"/>
        <v/>
      </c>
      <c r="E2318" s="172"/>
      <c r="F2318" s="172"/>
      <c r="G2318" s="272"/>
      <c r="H2318" s="272"/>
      <c r="I2318" s="272"/>
      <c r="J2318" s="105"/>
      <c r="K2318" s="278"/>
      <c r="L2318" s="170"/>
      <c r="M2318" s="170"/>
      <c r="N2318" s="153"/>
      <c r="O2318" s="130"/>
      <c r="P2318" s="172"/>
      <c r="Q2318" s="265"/>
      <c r="R2318" s="276"/>
      <c r="S2318" s="276"/>
      <c r="T2318" s="170"/>
      <c r="U2318" s="170"/>
      <c r="V2318" s="153"/>
      <c r="W2318" s="130"/>
      <c r="X2318" s="172"/>
      <c r="Y2318" s="172"/>
      <c r="Z2318" s="272"/>
      <c r="AA2318" s="272"/>
      <c r="AB2318" s="272"/>
      <c r="AC2318" s="105"/>
      <c r="AD2318" s="278"/>
      <c r="AE2318" s="170"/>
      <c r="AF2318" s="170"/>
      <c r="AG2318" s="153"/>
      <c r="AH2318" s="130"/>
      <c r="AI2318" s="172"/>
      <c r="AJ2318" s="265"/>
      <c r="AK2318" s="276"/>
      <c r="AL2318" s="276"/>
      <c r="AM2318" s="170"/>
      <c r="AN2318" s="170"/>
      <c r="AO2318" s="153"/>
      <c r="AP2318" s="130"/>
      <c r="AQ2318" s="172"/>
      <c r="AR2318" s="172"/>
      <c r="AS2318" s="272"/>
      <c r="AT2318" s="272"/>
      <c r="AU2318" s="272"/>
      <c r="AV2318" s="105"/>
      <c r="AW2318" s="278"/>
      <c r="AX2318" s="170"/>
      <c r="AY2318" s="170"/>
      <c r="AZ2318" s="153"/>
      <c r="BA2318" s="130"/>
      <c r="BB2318" s="172"/>
      <c r="BC2318" s="265"/>
      <c r="BD2318" s="276"/>
      <c r="BE2318" s="276"/>
      <c r="BF2318" s="170"/>
      <c r="BG2318" s="170"/>
      <c r="BH2318" s="153"/>
      <c r="BI2318" s="130"/>
      <c r="BR2318" s="252"/>
      <c r="BS2318" s="252"/>
      <c r="BT2318" s="252"/>
      <c r="BU2318" s="253"/>
      <c r="BV2318" s="252"/>
      <c r="BW2318" s="129"/>
      <c r="BX2318" s="129"/>
    </row>
    <row r="2319" customFormat="1" ht="15" spans="1:76">
      <c r="A2319" s="170"/>
      <c r="B2319" s="170"/>
      <c r="C2319" s="153"/>
      <c r="D2319" s="130" t="str">
        <f t="shared" si="898"/>
        <v/>
      </c>
      <c r="E2319" s="172"/>
      <c r="F2319" s="172"/>
      <c r="G2319" s="272"/>
      <c r="H2319" s="272"/>
      <c r="I2319" s="272"/>
      <c r="J2319" s="105"/>
      <c r="K2319" s="278"/>
      <c r="L2319" s="170"/>
      <c r="M2319" s="170"/>
      <c r="N2319" s="153"/>
      <c r="O2319" s="130"/>
      <c r="P2319" s="172"/>
      <c r="Q2319" s="265"/>
      <c r="R2319" s="276"/>
      <c r="S2319" s="276"/>
      <c r="T2319" s="170"/>
      <c r="U2319" s="170"/>
      <c r="V2319" s="153"/>
      <c r="W2319" s="130"/>
      <c r="X2319" s="172"/>
      <c r="Y2319" s="172"/>
      <c r="Z2319" s="272"/>
      <c r="AA2319" s="272"/>
      <c r="AB2319" s="272"/>
      <c r="AC2319" s="105"/>
      <c r="AD2319" s="278"/>
      <c r="AE2319" s="170"/>
      <c r="AF2319" s="170"/>
      <c r="AG2319" s="153"/>
      <c r="AH2319" s="130"/>
      <c r="AI2319" s="172"/>
      <c r="AJ2319" s="265"/>
      <c r="AK2319" s="276"/>
      <c r="AL2319" s="276"/>
      <c r="AM2319" s="170"/>
      <c r="AN2319" s="170"/>
      <c r="AO2319" s="153"/>
      <c r="AP2319" s="130"/>
      <c r="AQ2319" s="172"/>
      <c r="AR2319" s="172"/>
      <c r="AS2319" s="272"/>
      <c r="AT2319" s="272"/>
      <c r="AU2319" s="272"/>
      <c r="AV2319" s="105"/>
      <c r="AW2319" s="278"/>
      <c r="AX2319" s="170"/>
      <c r="AY2319" s="170"/>
      <c r="AZ2319" s="153"/>
      <c r="BA2319" s="130"/>
      <c r="BB2319" s="172"/>
      <c r="BC2319" s="265"/>
      <c r="BD2319" s="276"/>
      <c r="BE2319" s="276"/>
      <c r="BF2319" s="170"/>
      <c r="BG2319" s="170"/>
      <c r="BH2319" s="153"/>
      <c r="BI2319" s="130"/>
      <c r="BR2319" s="252"/>
      <c r="BS2319" s="252"/>
      <c r="BT2319" s="252"/>
      <c r="BU2319" s="253"/>
      <c r="BV2319" s="252"/>
      <c r="BW2319" s="129"/>
      <c r="BX2319" s="129"/>
    </row>
    <row r="2320" customFormat="1" ht="15" spans="1:76">
      <c r="A2320" s="170"/>
      <c r="B2320" s="170"/>
      <c r="C2320" s="153"/>
      <c r="D2320" s="130" t="str">
        <f t="shared" si="898"/>
        <v/>
      </c>
      <c r="E2320" s="172"/>
      <c r="F2320" s="172"/>
      <c r="G2320" s="272"/>
      <c r="H2320" s="272"/>
      <c r="I2320" s="272"/>
      <c r="J2320" s="105"/>
      <c r="K2320" s="278"/>
      <c r="L2320" s="170"/>
      <c r="M2320" s="170"/>
      <c r="N2320" s="153"/>
      <c r="O2320" s="130"/>
      <c r="P2320" s="172"/>
      <c r="Q2320" s="265"/>
      <c r="R2320" s="276"/>
      <c r="S2320" s="276"/>
      <c r="T2320" s="170"/>
      <c r="U2320" s="170"/>
      <c r="V2320" s="153"/>
      <c r="W2320" s="130"/>
      <c r="X2320" s="172"/>
      <c r="Y2320" s="172"/>
      <c r="Z2320" s="272"/>
      <c r="AA2320" s="272"/>
      <c r="AB2320" s="272"/>
      <c r="AC2320" s="105"/>
      <c r="AD2320" s="278"/>
      <c r="AE2320" s="170"/>
      <c r="AF2320" s="170"/>
      <c r="AG2320" s="153"/>
      <c r="AH2320" s="130"/>
      <c r="AI2320" s="172"/>
      <c r="AJ2320" s="265"/>
      <c r="AK2320" s="276"/>
      <c r="AL2320" s="276"/>
      <c r="AM2320" s="170"/>
      <c r="AN2320" s="170"/>
      <c r="AO2320" s="153"/>
      <c r="AP2320" s="130"/>
      <c r="AQ2320" s="172"/>
      <c r="AR2320" s="172"/>
      <c r="AS2320" s="272"/>
      <c r="AT2320" s="272"/>
      <c r="AU2320" s="272"/>
      <c r="AV2320" s="105"/>
      <c r="AW2320" s="278"/>
      <c r="AX2320" s="170"/>
      <c r="AY2320" s="170"/>
      <c r="AZ2320" s="153"/>
      <c r="BA2320" s="130"/>
      <c r="BB2320" s="172"/>
      <c r="BC2320" s="265"/>
      <c r="BD2320" s="276"/>
      <c r="BE2320" s="276"/>
      <c r="BF2320" s="170"/>
      <c r="BG2320" s="170"/>
      <c r="BH2320" s="153"/>
      <c r="BI2320" s="130"/>
      <c r="BR2320" s="252"/>
      <c r="BS2320" s="252"/>
      <c r="BT2320" s="252"/>
      <c r="BU2320" s="253"/>
      <c r="BV2320" s="252"/>
      <c r="BW2320" s="129"/>
      <c r="BX2320" s="129"/>
    </row>
    <row r="2321" customFormat="1" ht="15" spans="1:76">
      <c r="A2321" s="170"/>
      <c r="B2321" s="170"/>
      <c r="C2321" s="153"/>
      <c r="D2321" s="130" t="str">
        <f t="shared" si="898"/>
        <v/>
      </c>
      <c r="E2321" s="172"/>
      <c r="F2321" s="172"/>
      <c r="G2321" s="272"/>
      <c r="H2321" s="272"/>
      <c r="I2321" s="272"/>
      <c r="J2321" s="105"/>
      <c r="K2321" s="278"/>
      <c r="L2321" s="170"/>
      <c r="M2321" s="170"/>
      <c r="N2321" s="153"/>
      <c r="O2321" s="130"/>
      <c r="P2321" s="172"/>
      <c r="Q2321" s="265"/>
      <c r="R2321" s="276"/>
      <c r="S2321" s="276"/>
      <c r="T2321" s="170"/>
      <c r="U2321" s="170"/>
      <c r="V2321" s="153"/>
      <c r="W2321" s="130"/>
      <c r="X2321" s="172"/>
      <c r="Y2321" s="172"/>
      <c r="Z2321" s="272"/>
      <c r="AA2321" s="272"/>
      <c r="AB2321" s="272"/>
      <c r="AC2321" s="105"/>
      <c r="AD2321" s="278"/>
      <c r="AE2321" s="170"/>
      <c r="AF2321" s="170"/>
      <c r="AG2321" s="153"/>
      <c r="AH2321" s="130"/>
      <c r="AI2321" s="172"/>
      <c r="AJ2321" s="265"/>
      <c r="AK2321" s="276"/>
      <c r="AL2321" s="276"/>
      <c r="AM2321" s="170"/>
      <c r="AN2321" s="170"/>
      <c r="AO2321" s="153"/>
      <c r="AP2321" s="130"/>
      <c r="AQ2321" s="172"/>
      <c r="AR2321" s="172"/>
      <c r="AS2321" s="272"/>
      <c r="AT2321" s="272"/>
      <c r="AU2321" s="272"/>
      <c r="AV2321" s="105"/>
      <c r="AW2321" s="278"/>
      <c r="AX2321" s="170"/>
      <c r="AY2321" s="170"/>
      <c r="AZ2321" s="153"/>
      <c r="BA2321" s="130"/>
      <c r="BB2321" s="172"/>
      <c r="BC2321" s="265"/>
      <c r="BD2321" s="276"/>
      <c r="BE2321" s="276"/>
      <c r="BF2321" s="170"/>
      <c r="BG2321" s="170"/>
      <c r="BH2321" s="153"/>
      <c r="BI2321" s="130"/>
      <c r="BR2321" s="252"/>
      <c r="BS2321" s="252"/>
      <c r="BT2321" s="252"/>
      <c r="BU2321" s="253"/>
      <c r="BV2321" s="252"/>
      <c r="BW2321" s="129"/>
      <c r="BX2321" s="129"/>
    </row>
    <row r="2322" customFormat="1" ht="15" spans="1:76">
      <c r="A2322" s="170"/>
      <c r="B2322" s="170"/>
      <c r="C2322" s="153"/>
      <c r="D2322" s="130" t="str">
        <f t="shared" si="898"/>
        <v/>
      </c>
      <c r="E2322" s="172"/>
      <c r="F2322" s="172"/>
      <c r="G2322" s="272"/>
      <c r="H2322" s="272"/>
      <c r="I2322" s="272"/>
      <c r="J2322" s="105"/>
      <c r="K2322" s="278"/>
      <c r="L2322" s="170"/>
      <c r="M2322" s="170"/>
      <c r="N2322" s="153"/>
      <c r="O2322" s="130"/>
      <c r="P2322" s="172"/>
      <c r="Q2322" s="265"/>
      <c r="R2322" s="276"/>
      <c r="S2322" s="276"/>
      <c r="T2322" s="170"/>
      <c r="U2322" s="170"/>
      <c r="V2322" s="153"/>
      <c r="W2322" s="130"/>
      <c r="X2322" s="172"/>
      <c r="Y2322" s="172"/>
      <c r="Z2322" s="272"/>
      <c r="AA2322" s="272"/>
      <c r="AB2322" s="272"/>
      <c r="AC2322" s="105"/>
      <c r="AD2322" s="278"/>
      <c r="AE2322" s="170"/>
      <c r="AF2322" s="170"/>
      <c r="AG2322" s="153"/>
      <c r="AH2322" s="130"/>
      <c r="AI2322" s="172"/>
      <c r="AJ2322" s="265"/>
      <c r="AK2322" s="276"/>
      <c r="AL2322" s="276"/>
      <c r="AM2322" s="170"/>
      <c r="AN2322" s="170"/>
      <c r="AO2322" s="153"/>
      <c r="AP2322" s="130"/>
      <c r="AQ2322" s="172"/>
      <c r="AR2322" s="172"/>
      <c r="AS2322" s="272"/>
      <c r="AT2322" s="272"/>
      <c r="AU2322" s="272"/>
      <c r="AV2322" s="105"/>
      <c r="AW2322" s="278"/>
      <c r="AX2322" s="170"/>
      <c r="AY2322" s="170"/>
      <c r="AZ2322" s="153"/>
      <c r="BA2322" s="130"/>
      <c r="BB2322" s="172"/>
      <c r="BC2322" s="265"/>
      <c r="BD2322" s="276"/>
      <c r="BE2322" s="276"/>
      <c r="BF2322" s="170"/>
      <c r="BG2322" s="170"/>
      <c r="BH2322" s="153"/>
      <c r="BI2322" s="130"/>
      <c r="BR2322" s="252"/>
      <c r="BS2322" s="252"/>
      <c r="BT2322" s="252"/>
      <c r="BU2322" s="253"/>
      <c r="BV2322" s="252"/>
      <c r="BW2322" s="129"/>
      <c r="BX2322" s="129"/>
    </row>
    <row r="2323" customFormat="1" ht="15" spans="1:76">
      <c r="A2323" s="170"/>
      <c r="B2323" s="170"/>
      <c r="C2323" s="153"/>
      <c r="D2323" s="130" t="str">
        <f t="shared" si="898"/>
        <v/>
      </c>
      <c r="E2323" s="172"/>
      <c r="F2323" s="172"/>
      <c r="G2323" s="272"/>
      <c r="H2323" s="272"/>
      <c r="I2323" s="272"/>
      <c r="J2323" s="105"/>
      <c r="K2323" s="278"/>
      <c r="L2323" s="170"/>
      <c r="M2323" s="170"/>
      <c r="N2323" s="153"/>
      <c r="O2323" s="130"/>
      <c r="P2323" s="172"/>
      <c r="Q2323" s="265"/>
      <c r="R2323" s="276"/>
      <c r="S2323" s="276"/>
      <c r="T2323" s="170"/>
      <c r="U2323" s="170"/>
      <c r="V2323" s="153"/>
      <c r="W2323" s="130"/>
      <c r="X2323" s="172"/>
      <c r="Y2323" s="172"/>
      <c r="Z2323" s="272"/>
      <c r="AA2323" s="272"/>
      <c r="AB2323" s="272"/>
      <c r="AC2323" s="105"/>
      <c r="AD2323" s="278"/>
      <c r="AE2323" s="170"/>
      <c r="AF2323" s="170"/>
      <c r="AG2323" s="153"/>
      <c r="AH2323" s="130"/>
      <c r="AI2323" s="172"/>
      <c r="AJ2323" s="265"/>
      <c r="AK2323" s="276"/>
      <c r="AL2323" s="276"/>
      <c r="AM2323" s="170"/>
      <c r="AN2323" s="170"/>
      <c r="AO2323" s="153"/>
      <c r="AP2323" s="130"/>
      <c r="AQ2323" s="172"/>
      <c r="AR2323" s="172"/>
      <c r="AS2323" s="272"/>
      <c r="AT2323" s="272"/>
      <c r="AU2323" s="272"/>
      <c r="AV2323" s="105"/>
      <c r="AW2323" s="278"/>
      <c r="AX2323" s="170"/>
      <c r="AY2323" s="170"/>
      <c r="AZ2323" s="153"/>
      <c r="BA2323" s="130"/>
      <c r="BB2323" s="172"/>
      <c r="BC2323" s="265"/>
      <c r="BD2323" s="276"/>
      <c r="BE2323" s="276"/>
      <c r="BF2323" s="170"/>
      <c r="BG2323" s="170"/>
      <c r="BH2323" s="153"/>
      <c r="BI2323" s="130"/>
      <c r="BR2323" s="252"/>
      <c r="BS2323" s="252"/>
      <c r="BT2323" s="252"/>
      <c r="BU2323" s="253"/>
      <c r="BV2323" s="252"/>
      <c r="BW2323" s="129"/>
      <c r="BX2323" s="129"/>
    </row>
    <row r="2324" customFormat="1" ht="15" spans="1:76">
      <c r="A2324" s="170"/>
      <c r="B2324" s="170"/>
      <c r="C2324" s="153"/>
      <c r="D2324" s="130" t="str">
        <f t="shared" si="898"/>
        <v/>
      </c>
      <c r="E2324" s="172"/>
      <c r="F2324" s="172"/>
      <c r="G2324" s="272"/>
      <c r="H2324" s="272"/>
      <c r="I2324" s="272"/>
      <c r="J2324" s="105"/>
      <c r="K2324" s="278"/>
      <c r="L2324" s="170"/>
      <c r="M2324" s="170"/>
      <c r="N2324" s="153"/>
      <c r="O2324" s="130"/>
      <c r="P2324" s="172"/>
      <c r="Q2324" s="265"/>
      <c r="R2324" s="276"/>
      <c r="S2324" s="276"/>
      <c r="T2324" s="170"/>
      <c r="U2324" s="170"/>
      <c r="V2324" s="153"/>
      <c r="W2324" s="130"/>
      <c r="X2324" s="172"/>
      <c r="Y2324" s="172"/>
      <c r="Z2324" s="272"/>
      <c r="AA2324" s="272"/>
      <c r="AB2324" s="272"/>
      <c r="AC2324" s="105"/>
      <c r="AD2324" s="278"/>
      <c r="AE2324" s="170"/>
      <c r="AF2324" s="170"/>
      <c r="AG2324" s="153"/>
      <c r="AH2324" s="130"/>
      <c r="AI2324" s="172"/>
      <c r="AJ2324" s="265"/>
      <c r="AK2324" s="276"/>
      <c r="AL2324" s="276"/>
      <c r="AM2324" s="170"/>
      <c r="AN2324" s="170"/>
      <c r="AO2324" s="153"/>
      <c r="AP2324" s="130"/>
      <c r="AQ2324" s="172"/>
      <c r="AR2324" s="172"/>
      <c r="AS2324" s="272"/>
      <c r="AT2324" s="272"/>
      <c r="AU2324" s="272"/>
      <c r="AV2324" s="105"/>
      <c r="AW2324" s="278"/>
      <c r="AX2324" s="170"/>
      <c r="AY2324" s="170"/>
      <c r="AZ2324" s="153"/>
      <c r="BA2324" s="130"/>
      <c r="BB2324" s="172"/>
      <c r="BC2324" s="265"/>
      <c r="BD2324" s="276"/>
      <c r="BE2324" s="276"/>
      <c r="BF2324" s="170"/>
      <c r="BG2324" s="170"/>
      <c r="BH2324" s="153"/>
      <c r="BI2324" s="130"/>
      <c r="BR2324" s="252"/>
      <c r="BS2324" s="252"/>
      <c r="BT2324" s="252"/>
      <c r="BU2324" s="253"/>
      <c r="BV2324" s="252"/>
      <c r="BW2324" s="129"/>
      <c r="BX2324" s="129"/>
    </row>
    <row r="2325" customFormat="1" ht="15" spans="1:76">
      <c r="A2325" s="170"/>
      <c r="B2325" s="170"/>
      <c r="C2325" s="153"/>
      <c r="D2325" s="130" t="str">
        <f t="shared" si="898"/>
        <v/>
      </c>
      <c r="E2325" s="172"/>
      <c r="F2325" s="172"/>
      <c r="G2325" s="272"/>
      <c r="H2325" s="272"/>
      <c r="I2325" s="272"/>
      <c r="J2325" s="105"/>
      <c r="K2325" s="278"/>
      <c r="L2325" s="170"/>
      <c r="M2325" s="170"/>
      <c r="N2325" s="153"/>
      <c r="O2325" s="130"/>
      <c r="P2325" s="172"/>
      <c r="Q2325" s="265"/>
      <c r="R2325" s="276"/>
      <c r="S2325" s="276"/>
      <c r="T2325" s="170"/>
      <c r="U2325" s="170"/>
      <c r="V2325" s="153"/>
      <c r="W2325" s="130"/>
      <c r="X2325" s="172"/>
      <c r="Y2325" s="172"/>
      <c r="Z2325" s="272"/>
      <c r="AA2325" s="272"/>
      <c r="AB2325" s="272"/>
      <c r="AC2325" s="105"/>
      <c r="AD2325" s="278"/>
      <c r="AE2325" s="170"/>
      <c r="AF2325" s="170"/>
      <c r="AG2325" s="153"/>
      <c r="AH2325" s="130"/>
      <c r="AI2325" s="172"/>
      <c r="AJ2325" s="265"/>
      <c r="AK2325" s="276"/>
      <c r="AL2325" s="276"/>
      <c r="AM2325" s="170"/>
      <c r="AN2325" s="170"/>
      <c r="AO2325" s="153"/>
      <c r="AP2325" s="130"/>
      <c r="AQ2325" s="172"/>
      <c r="AR2325" s="172"/>
      <c r="AS2325" s="272"/>
      <c r="AT2325" s="272"/>
      <c r="AU2325" s="272"/>
      <c r="AV2325" s="105"/>
      <c r="AW2325" s="278"/>
      <c r="AX2325" s="170"/>
      <c r="AY2325" s="170"/>
      <c r="AZ2325" s="153"/>
      <c r="BA2325" s="130"/>
      <c r="BB2325" s="172"/>
      <c r="BC2325" s="265"/>
      <c r="BD2325" s="276"/>
      <c r="BE2325" s="276"/>
      <c r="BF2325" s="170"/>
      <c r="BG2325" s="170"/>
      <c r="BH2325" s="153"/>
      <c r="BI2325" s="130"/>
      <c r="BR2325" s="252"/>
      <c r="BS2325" s="252"/>
      <c r="BT2325" s="252"/>
      <c r="BU2325" s="253"/>
      <c r="BV2325" s="252"/>
      <c r="BW2325" s="129"/>
      <c r="BX2325" s="129"/>
    </row>
    <row r="2326" customFormat="1" ht="15" spans="1:76">
      <c r="A2326" s="170"/>
      <c r="B2326" s="170"/>
      <c r="C2326" s="153"/>
      <c r="D2326" s="130" t="str">
        <f t="shared" si="898"/>
        <v/>
      </c>
      <c r="E2326" s="172"/>
      <c r="F2326" s="172"/>
      <c r="G2326" s="272"/>
      <c r="H2326" s="272"/>
      <c r="I2326" s="272"/>
      <c r="J2326" s="105"/>
      <c r="K2326" s="278"/>
      <c r="L2326" s="170"/>
      <c r="M2326" s="170"/>
      <c r="N2326" s="153"/>
      <c r="O2326" s="130"/>
      <c r="P2326" s="172"/>
      <c r="Q2326" s="265"/>
      <c r="R2326" s="276"/>
      <c r="S2326" s="276"/>
      <c r="T2326" s="170"/>
      <c r="U2326" s="170"/>
      <c r="V2326" s="153"/>
      <c r="W2326" s="130"/>
      <c r="X2326" s="172"/>
      <c r="Y2326" s="172"/>
      <c r="Z2326" s="272"/>
      <c r="AA2326" s="272"/>
      <c r="AB2326" s="272"/>
      <c r="AC2326" s="105"/>
      <c r="AD2326" s="278"/>
      <c r="AE2326" s="170"/>
      <c r="AF2326" s="170"/>
      <c r="AG2326" s="153"/>
      <c r="AH2326" s="130"/>
      <c r="AI2326" s="172"/>
      <c r="AJ2326" s="265"/>
      <c r="AK2326" s="276"/>
      <c r="AL2326" s="276"/>
      <c r="AM2326" s="170"/>
      <c r="AN2326" s="170"/>
      <c r="AO2326" s="153"/>
      <c r="AP2326" s="130"/>
      <c r="AQ2326" s="172"/>
      <c r="AR2326" s="172"/>
      <c r="AS2326" s="272"/>
      <c r="AT2326" s="272"/>
      <c r="AU2326" s="272"/>
      <c r="AV2326" s="105"/>
      <c r="AW2326" s="278"/>
      <c r="AX2326" s="170"/>
      <c r="AY2326" s="170"/>
      <c r="AZ2326" s="153"/>
      <c r="BA2326" s="130"/>
      <c r="BB2326" s="172"/>
      <c r="BC2326" s="265"/>
      <c r="BD2326" s="276"/>
      <c r="BE2326" s="276"/>
      <c r="BF2326" s="170"/>
      <c r="BG2326" s="170"/>
      <c r="BH2326" s="153"/>
      <c r="BI2326" s="130"/>
      <c r="BR2326" s="252"/>
      <c r="BS2326" s="252"/>
      <c r="BT2326" s="252"/>
      <c r="BU2326" s="253"/>
      <c r="BV2326" s="252"/>
      <c r="BW2326" s="129"/>
      <c r="BX2326" s="129"/>
    </row>
    <row r="2327" customFormat="1" ht="15" spans="1:76">
      <c r="A2327" s="170"/>
      <c r="B2327" s="170"/>
      <c r="C2327" s="153"/>
      <c r="D2327" s="130" t="str">
        <f t="shared" si="898"/>
        <v/>
      </c>
      <c r="E2327" s="172"/>
      <c r="F2327" s="172"/>
      <c r="G2327" s="272"/>
      <c r="H2327" s="272"/>
      <c r="I2327" s="272"/>
      <c r="J2327" s="105"/>
      <c r="K2327" s="278"/>
      <c r="L2327" s="170"/>
      <c r="M2327" s="170"/>
      <c r="N2327" s="153"/>
      <c r="O2327" s="130"/>
      <c r="P2327" s="172"/>
      <c r="Q2327" s="265"/>
      <c r="R2327" s="276"/>
      <c r="S2327" s="276"/>
      <c r="T2327" s="170"/>
      <c r="U2327" s="170"/>
      <c r="V2327" s="153"/>
      <c r="W2327" s="130"/>
      <c r="X2327" s="172"/>
      <c r="Y2327" s="172"/>
      <c r="Z2327" s="272"/>
      <c r="AA2327" s="272"/>
      <c r="AB2327" s="272"/>
      <c r="AC2327" s="105"/>
      <c r="AD2327" s="278"/>
      <c r="AE2327" s="170"/>
      <c r="AF2327" s="170"/>
      <c r="AG2327" s="153"/>
      <c r="AH2327" s="130"/>
      <c r="AI2327" s="172"/>
      <c r="AJ2327" s="265"/>
      <c r="AK2327" s="276"/>
      <c r="AL2327" s="276"/>
      <c r="AM2327" s="170"/>
      <c r="AN2327" s="170"/>
      <c r="AO2327" s="153"/>
      <c r="AP2327" s="130"/>
      <c r="AQ2327" s="172"/>
      <c r="AR2327" s="172"/>
      <c r="AS2327" s="272"/>
      <c r="AT2327" s="272"/>
      <c r="AU2327" s="272"/>
      <c r="AV2327" s="105"/>
      <c r="AW2327" s="278"/>
      <c r="AX2327" s="170"/>
      <c r="AY2327" s="170"/>
      <c r="AZ2327" s="153"/>
      <c r="BA2327" s="130"/>
      <c r="BB2327" s="172"/>
      <c r="BC2327" s="265"/>
      <c r="BD2327" s="276"/>
      <c r="BE2327" s="276"/>
      <c r="BF2327" s="170"/>
      <c r="BG2327" s="170"/>
      <c r="BH2327" s="153"/>
      <c r="BI2327" s="130"/>
      <c r="BR2327" s="252"/>
      <c r="BS2327" s="252"/>
      <c r="BT2327" s="252"/>
      <c r="BU2327" s="253"/>
      <c r="BV2327" s="252"/>
      <c r="BW2327" s="129"/>
      <c r="BX2327" s="129"/>
    </row>
    <row r="2328" customFormat="1" ht="15" spans="1:76">
      <c r="A2328" s="170"/>
      <c r="B2328" s="170"/>
      <c r="C2328" s="153"/>
      <c r="D2328" s="130" t="str">
        <f t="shared" si="898"/>
        <v/>
      </c>
      <c r="E2328" s="172"/>
      <c r="F2328" s="172"/>
      <c r="G2328" s="272"/>
      <c r="H2328" s="272"/>
      <c r="I2328" s="272"/>
      <c r="J2328" s="105"/>
      <c r="K2328" s="278"/>
      <c r="L2328" s="170"/>
      <c r="M2328" s="170"/>
      <c r="N2328" s="153"/>
      <c r="O2328" s="130"/>
      <c r="P2328" s="172"/>
      <c r="Q2328" s="265"/>
      <c r="R2328" s="276"/>
      <c r="S2328" s="276"/>
      <c r="T2328" s="170"/>
      <c r="U2328" s="170"/>
      <c r="V2328" s="153"/>
      <c r="W2328" s="130"/>
      <c r="X2328" s="172"/>
      <c r="Y2328" s="172"/>
      <c r="Z2328" s="272"/>
      <c r="AA2328" s="272"/>
      <c r="AB2328" s="272"/>
      <c r="AC2328" s="105"/>
      <c r="AD2328" s="278"/>
      <c r="AE2328" s="170"/>
      <c r="AF2328" s="170"/>
      <c r="AG2328" s="153"/>
      <c r="AH2328" s="130"/>
      <c r="AI2328" s="172"/>
      <c r="AJ2328" s="265"/>
      <c r="AK2328" s="276"/>
      <c r="AL2328" s="276"/>
      <c r="AM2328" s="170"/>
      <c r="AN2328" s="170"/>
      <c r="AO2328" s="153"/>
      <c r="AP2328" s="130"/>
      <c r="AQ2328" s="172"/>
      <c r="AR2328" s="172"/>
      <c r="AS2328" s="272"/>
      <c r="AT2328" s="272"/>
      <c r="AU2328" s="272"/>
      <c r="AV2328" s="105"/>
      <c r="AW2328" s="278"/>
      <c r="AX2328" s="170"/>
      <c r="AY2328" s="170"/>
      <c r="AZ2328" s="153"/>
      <c r="BA2328" s="130"/>
      <c r="BB2328" s="172"/>
      <c r="BC2328" s="265"/>
      <c r="BD2328" s="276"/>
      <c r="BE2328" s="276"/>
      <c r="BF2328" s="170"/>
      <c r="BG2328" s="170"/>
      <c r="BH2328" s="153"/>
      <c r="BI2328" s="130"/>
      <c r="BR2328" s="252"/>
      <c r="BS2328" s="252"/>
      <c r="BT2328" s="252"/>
      <c r="BU2328" s="253"/>
      <c r="BV2328" s="252"/>
      <c r="BW2328" s="129"/>
      <c r="BX2328" s="129"/>
    </row>
    <row r="2329" customFormat="1" ht="15" spans="1:76">
      <c r="A2329" s="170"/>
      <c r="B2329" s="170"/>
      <c r="C2329" s="153"/>
      <c r="D2329" s="130" t="str">
        <f t="shared" si="898"/>
        <v/>
      </c>
      <c r="E2329" s="172"/>
      <c r="F2329" s="172"/>
      <c r="G2329" s="272"/>
      <c r="H2329" s="272"/>
      <c r="I2329" s="272"/>
      <c r="J2329" s="105"/>
      <c r="K2329" s="278"/>
      <c r="L2329" s="170"/>
      <c r="M2329" s="170"/>
      <c r="N2329" s="153"/>
      <c r="O2329" s="130"/>
      <c r="P2329" s="172"/>
      <c r="Q2329" s="265"/>
      <c r="R2329" s="276"/>
      <c r="S2329" s="276"/>
      <c r="T2329" s="170"/>
      <c r="U2329" s="170"/>
      <c r="V2329" s="153"/>
      <c r="W2329" s="130"/>
      <c r="X2329" s="172"/>
      <c r="Y2329" s="172"/>
      <c r="Z2329" s="272"/>
      <c r="AA2329" s="272"/>
      <c r="AB2329" s="272"/>
      <c r="AC2329" s="105"/>
      <c r="AD2329" s="278"/>
      <c r="AE2329" s="170"/>
      <c r="AF2329" s="170"/>
      <c r="AG2329" s="153"/>
      <c r="AH2329" s="130"/>
      <c r="AI2329" s="172"/>
      <c r="AJ2329" s="265"/>
      <c r="AK2329" s="276"/>
      <c r="AL2329" s="276"/>
      <c r="AM2329" s="170"/>
      <c r="AN2329" s="170"/>
      <c r="AO2329" s="153"/>
      <c r="AP2329" s="130"/>
      <c r="AQ2329" s="172"/>
      <c r="AR2329" s="172"/>
      <c r="AS2329" s="272"/>
      <c r="AT2329" s="272"/>
      <c r="AU2329" s="272"/>
      <c r="AV2329" s="105"/>
      <c r="AW2329" s="278"/>
      <c r="AX2329" s="170"/>
      <c r="AY2329" s="170"/>
      <c r="AZ2329" s="153"/>
      <c r="BA2329" s="130"/>
      <c r="BB2329" s="172"/>
      <c r="BC2329" s="265"/>
      <c r="BD2329" s="276"/>
      <c r="BE2329" s="276"/>
      <c r="BF2329" s="170"/>
      <c r="BG2329" s="170"/>
      <c r="BH2329" s="153"/>
      <c r="BI2329" s="130"/>
      <c r="BR2329" s="252"/>
      <c r="BS2329" s="252"/>
      <c r="BT2329" s="252"/>
      <c r="BU2329" s="253"/>
      <c r="BV2329" s="252"/>
      <c r="BW2329" s="129"/>
      <c r="BX2329" s="129"/>
    </row>
    <row r="2330" customFormat="1" ht="15" spans="1:76">
      <c r="A2330" s="170"/>
      <c r="B2330" s="170"/>
      <c r="C2330" s="153"/>
      <c r="D2330" s="130" t="str">
        <f t="shared" si="898"/>
        <v/>
      </c>
      <c r="E2330" s="172"/>
      <c r="F2330" s="172"/>
      <c r="G2330" s="272"/>
      <c r="H2330" s="272"/>
      <c r="I2330" s="272"/>
      <c r="J2330" s="105"/>
      <c r="K2330" s="278"/>
      <c r="L2330" s="170"/>
      <c r="M2330" s="170"/>
      <c r="N2330" s="153"/>
      <c r="O2330" s="130"/>
      <c r="P2330" s="172"/>
      <c r="Q2330" s="265"/>
      <c r="R2330" s="276"/>
      <c r="S2330" s="276"/>
      <c r="T2330" s="170"/>
      <c r="U2330" s="170"/>
      <c r="V2330" s="153"/>
      <c r="W2330" s="130"/>
      <c r="X2330" s="172"/>
      <c r="Y2330" s="172"/>
      <c r="Z2330" s="272"/>
      <c r="AA2330" s="272"/>
      <c r="AB2330" s="272"/>
      <c r="AC2330" s="105"/>
      <c r="AD2330" s="278"/>
      <c r="AE2330" s="170"/>
      <c r="AF2330" s="170"/>
      <c r="AG2330" s="153"/>
      <c r="AH2330" s="130"/>
      <c r="AI2330" s="172"/>
      <c r="AJ2330" s="265"/>
      <c r="AK2330" s="276"/>
      <c r="AL2330" s="276"/>
      <c r="AM2330" s="170"/>
      <c r="AN2330" s="170"/>
      <c r="AO2330" s="153"/>
      <c r="AP2330" s="130"/>
      <c r="AQ2330" s="172"/>
      <c r="AR2330" s="172"/>
      <c r="AS2330" s="272"/>
      <c r="AT2330" s="272"/>
      <c r="AU2330" s="272"/>
      <c r="AV2330" s="105"/>
      <c r="AW2330" s="278"/>
      <c r="AX2330" s="170"/>
      <c r="AY2330" s="170"/>
      <c r="AZ2330" s="153"/>
      <c r="BA2330" s="130"/>
      <c r="BB2330" s="172"/>
      <c r="BC2330" s="265"/>
      <c r="BD2330" s="276"/>
      <c r="BE2330" s="276"/>
      <c r="BF2330" s="170"/>
      <c r="BG2330" s="170"/>
      <c r="BH2330" s="153"/>
      <c r="BI2330" s="130"/>
      <c r="BR2330" s="252"/>
      <c r="BS2330" s="252"/>
      <c r="BT2330" s="252"/>
      <c r="BU2330" s="253"/>
      <c r="BV2330" s="252"/>
      <c r="BW2330" s="129"/>
      <c r="BX2330" s="129"/>
    </row>
    <row r="2331" customFormat="1" ht="15" spans="1:76">
      <c r="A2331" s="170"/>
      <c r="B2331" s="170"/>
      <c r="C2331" s="153"/>
      <c r="D2331" s="130" t="str">
        <f t="shared" si="898"/>
        <v/>
      </c>
      <c r="E2331" s="172"/>
      <c r="F2331" s="172"/>
      <c r="G2331" s="272"/>
      <c r="H2331" s="272"/>
      <c r="I2331" s="272"/>
      <c r="J2331" s="105"/>
      <c r="K2331" s="278"/>
      <c r="L2331" s="170"/>
      <c r="M2331" s="170"/>
      <c r="N2331" s="153"/>
      <c r="O2331" s="130"/>
      <c r="P2331" s="172"/>
      <c r="Q2331" s="265"/>
      <c r="R2331" s="276"/>
      <c r="S2331" s="276"/>
      <c r="T2331" s="170"/>
      <c r="U2331" s="170"/>
      <c r="V2331" s="153"/>
      <c r="W2331" s="130"/>
      <c r="X2331" s="172"/>
      <c r="Y2331" s="172"/>
      <c r="Z2331" s="272"/>
      <c r="AA2331" s="272"/>
      <c r="AB2331" s="272"/>
      <c r="AC2331" s="105"/>
      <c r="AD2331" s="278"/>
      <c r="AE2331" s="170"/>
      <c r="AF2331" s="170"/>
      <c r="AG2331" s="153"/>
      <c r="AH2331" s="130"/>
      <c r="AI2331" s="172"/>
      <c r="AJ2331" s="265"/>
      <c r="AK2331" s="276"/>
      <c r="AL2331" s="276"/>
      <c r="AM2331" s="170"/>
      <c r="AN2331" s="170"/>
      <c r="AO2331" s="153"/>
      <c r="AP2331" s="130"/>
      <c r="AQ2331" s="172"/>
      <c r="AR2331" s="172"/>
      <c r="AS2331" s="272"/>
      <c r="AT2331" s="272"/>
      <c r="AU2331" s="272"/>
      <c r="AV2331" s="105"/>
      <c r="AW2331" s="278"/>
      <c r="AX2331" s="170"/>
      <c r="AY2331" s="170"/>
      <c r="AZ2331" s="153"/>
      <c r="BA2331" s="130"/>
      <c r="BB2331" s="172"/>
      <c r="BC2331" s="265"/>
      <c r="BD2331" s="276"/>
      <c r="BE2331" s="276"/>
      <c r="BF2331" s="170"/>
      <c r="BG2331" s="170"/>
      <c r="BH2331" s="153"/>
      <c r="BI2331" s="130"/>
      <c r="BR2331" s="252"/>
      <c r="BS2331" s="252"/>
      <c r="BT2331" s="252"/>
      <c r="BU2331" s="253"/>
      <c r="BV2331" s="252"/>
      <c r="BW2331" s="129"/>
      <c r="BX2331" s="129"/>
    </row>
    <row r="2332" customFormat="1" ht="15" spans="1:76">
      <c r="A2332" s="170"/>
      <c r="B2332" s="170"/>
      <c r="C2332" s="153"/>
      <c r="D2332" s="130" t="str">
        <f t="shared" si="898"/>
        <v/>
      </c>
      <c r="E2332" s="172"/>
      <c r="F2332" s="172"/>
      <c r="G2332" s="272"/>
      <c r="H2332" s="272"/>
      <c r="I2332" s="272"/>
      <c r="J2332" s="105"/>
      <c r="K2332" s="278"/>
      <c r="L2332" s="170"/>
      <c r="M2332" s="170"/>
      <c r="N2332" s="153"/>
      <c r="O2332" s="130"/>
      <c r="P2332" s="172"/>
      <c r="Q2332" s="265"/>
      <c r="R2332" s="276"/>
      <c r="S2332" s="276"/>
      <c r="T2332" s="170"/>
      <c r="U2332" s="170"/>
      <c r="V2332" s="153"/>
      <c r="W2332" s="130"/>
      <c r="X2332" s="172"/>
      <c r="Y2332" s="172"/>
      <c r="Z2332" s="272"/>
      <c r="AA2332" s="272"/>
      <c r="AB2332" s="272"/>
      <c r="AC2332" s="105"/>
      <c r="AD2332" s="278"/>
      <c r="AE2332" s="170"/>
      <c r="AF2332" s="170"/>
      <c r="AG2332" s="153"/>
      <c r="AH2332" s="130"/>
      <c r="AI2332" s="172"/>
      <c r="AJ2332" s="265"/>
      <c r="AK2332" s="276"/>
      <c r="AL2332" s="276"/>
      <c r="AM2332" s="170"/>
      <c r="AN2332" s="170"/>
      <c r="AO2332" s="153"/>
      <c r="AP2332" s="130"/>
      <c r="AQ2332" s="172"/>
      <c r="AR2332" s="172"/>
      <c r="AS2332" s="272"/>
      <c r="AT2332" s="272"/>
      <c r="AU2332" s="272"/>
      <c r="AV2332" s="105"/>
      <c r="AW2332" s="278"/>
      <c r="AX2332" s="170"/>
      <c r="AY2332" s="170"/>
      <c r="AZ2332" s="153"/>
      <c r="BA2332" s="130"/>
      <c r="BB2332" s="172"/>
      <c r="BC2332" s="265"/>
      <c r="BD2332" s="276"/>
      <c r="BE2332" s="276"/>
      <c r="BF2332" s="170"/>
      <c r="BG2332" s="170"/>
      <c r="BH2332" s="153"/>
      <c r="BI2332" s="130"/>
      <c r="BR2332" s="252"/>
      <c r="BS2332" s="252"/>
      <c r="BT2332" s="252"/>
      <c r="BU2332" s="253"/>
      <c r="BV2332" s="252"/>
      <c r="BW2332" s="129"/>
      <c r="BX2332" s="129"/>
    </row>
    <row r="2333" customFormat="1" ht="15" spans="1:76">
      <c r="A2333" s="170"/>
      <c r="B2333" s="170"/>
      <c r="C2333" s="153"/>
      <c r="D2333" s="130" t="str">
        <f t="shared" si="898"/>
        <v/>
      </c>
      <c r="E2333" s="172"/>
      <c r="F2333" s="172"/>
      <c r="G2333" s="272"/>
      <c r="H2333" s="272"/>
      <c r="I2333" s="272"/>
      <c r="J2333" s="105"/>
      <c r="K2333" s="278"/>
      <c r="L2333" s="170"/>
      <c r="M2333" s="170"/>
      <c r="N2333" s="153"/>
      <c r="O2333" s="130"/>
      <c r="P2333" s="172"/>
      <c r="Q2333" s="265"/>
      <c r="R2333" s="276"/>
      <c r="S2333" s="276"/>
      <c r="T2333" s="170"/>
      <c r="U2333" s="170"/>
      <c r="V2333" s="153"/>
      <c r="W2333" s="130"/>
      <c r="X2333" s="172"/>
      <c r="Y2333" s="172"/>
      <c r="Z2333" s="272"/>
      <c r="AA2333" s="272"/>
      <c r="AB2333" s="272"/>
      <c r="AC2333" s="105"/>
      <c r="AD2333" s="278"/>
      <c r="AE2333" s="170"/>
      <c r="AF2333" s="170"/>
      <c r="AG2333" s="153"/>
      <c r="AH2333" s="130"/>
      <c r="AI2333" s="172"/>
      <c r="AJ2333" s="265"/>
      <c r="AK2333" s="276"/>
      <c r="AL2333" s="276"/>
      <c r="AM2333" s="170"/>
      <c r="AN2333" s="170"/>
      <c r="AO2333" s="153"/>
      <c r="AP2333" s="130"/>
      <c r="AQ2333" s="172"/>
      <c r="AR2333" s="172"/>
      <c r="AS2333" s="272"/>
      <c r="AT2333" s="272"/>
      <c r="AU2333" s="272"/>
      <c r="AV2333" s="105"/>
      <c r="AW2333" s="278"/>
      <c r="AX2333" s="170"/>
      <c r="AY2333" s="170"/>
      <c r="AZ2333" s="153"/>
      <c r="BA2333" s="130"/>
      <c r="BB2333" s="172"/>
      <c r="BC2333" s="265"/>
      <c r="BD2333" s="276"/>
      <c r="BE2333" s="276"/>
      <c r="BF2333" s="170"/>
      <c r="BG2333" s="170"/>
      <c r="BH2333" s="153"/>
      <c r="BI2333" s="130"/>
      <c r="BR2333" s="252"/>
      <c r="BS2333" s="252"/>
      <c r="BT2333" s="252"/>
      <c r="BU2333" s="253"/>
      <c r="BV2333" s="252"/>
      <c r="BW2333" s="129"/>
      <c r="BX2333" s="129"/>
    </row>
    <row r="2334" customFormat="1" ht="15" spans="1:76">
      <c r="A2334" s="170"/>
      <c r="B2334" s="170"/>
      <c r="C2334" s="153"/>
      <c r="D2334" s="130" t="str">
        <f t="shared" si="898"/>
        <v/>
      </c>
      <c r="E2334" s="172"/>
      <c r="F2334" s="172"/>
      <c r="G2334" s="272"/>
      <c r="H2334" s="272"/>
      <c r="I2334" s="272"/>
      <c r="J2334" s="105"/>
      <c r="K2334" s="278"/>
      <c r="L2334" s="170"/>
      <c r="M2334" s="170"/>
      <c r="N2334" s="153"/>
      <c r="O2334" s="130"/>
      <c r="P2334" s="172"/>
      <c r="Q2334" s="265"/>
      <c r="R2334" s="276"/>
      <c r="S2334" s="276"/>
      <c r="T2334" s="170"/>
      <c r="U2334" s="170"/>
      <c r="V2334" s="153"/>
      <c r="W2334" s="130"/>
      <c r="X2334" s="172"/>
      <c r="Y2334" s="172"/>
      <c r="Z2334" s="272"/>
      <c r="AA2334" s="272"/>
      <c r="AB2334" s="272"/>
      <c r="AC2334" s="105"/>
      <c r="AD2334" s="278"/>
      <c r="AE2334" s="170"/>
      <c r="AF2334" s="170"/>
      <c r="AG2334" s="153"/>
      <c r="AH2334" s="130"/>
      <c r="AI2334" s="172"/>
      <c r="AJ2334" s="265"/>
      <c r="AK2334" s="276"/>
      <c r="AL2334" s="276"/>
      <c r="AM2334" s="170"/>
      <c r="AN2334" s="170"/>
      <c r="AO2334" s="153"/>
      <c r="AP2334" s="130"/>
      <c r="AQ2334" s="172"/>
      <c r="AR2334" s="172"/>
      <c r="AS2334" s="272"/>
      <c r="AT2334" s="272"/>
      <c r="AU2334" s="272"/>
      <c r="AV2334" s="105"/>
      <c r="AW2334" s="278"/>
      <c r="AX2334" s="170"/>
      <c r="AY2334" s="170"/>
      <c r="AZ2334" s="153"/>
      <c r="BA2334" s="130"/>
      <c r="BB2334" s="172"/>
      <c r="BC2334" s="265"/>
      <c r="BD2334" s="276"/>
      <c r="BE2334" s="276"/>
      <c r="BF2334" s="170"/>
      <c r="BG2334" s="170"/>
      <c r="BH2334" s="153"/>
      <c r="BI2334" s="130"/>
      <c r="BR2334" s="252"/>
      <c r="BS2334" s="252"/>
      <c r="BT2334" s="252"/>
      <c r="BU2334" s="253"/>
      <c r="BV2334" s="252"/>
      <c r="BW2334" s="129"/>
      <c r="BX2334" s="129"/>
    </row>
    <row r="2335" customFormat="1" ht="15" spans="1:76">
      <c r="A2335" s="170"/>
      <c r="B2335" s="170"/>
      <c r="C2335" s="153"/>
      <c r="D2335" s="130" t="str">
        <f t="shared" si="898"/>
        <v/>
      </c>
      <c r="E2335" s="172"/>
      <c r="F2335" s="172"/>
      <c r="G2335" s="272"/>
      <c r="H2335" s="272"/>
      <c r="I2335" s="272"/>
      <c r="J2335" s="105"/>
      <c r="K2335" s="278"/>
      <c r="L2335" s="170"/>
      <c r="M2335" s="170"/>
      <c r="N2335" s="153"/>
      <c r="O2335" s="130"/>
      <c r="P2335" s="172"/>
      <c r="Q2335" s="265"/>
      <c r="R2335" s="276"/>
      <c r="S2335" s="276"/>
      <c r="T2335" s="170"/>
      <c r="U2335" s="170"/>
      <c r="V2335" s="153"/>
      <c r="W2335" s="130"/>
      <c r="X2335" s="172"/>
      <c r="Y2335" s="172"/>
      <c r="Z2335" s="272"/>
      <c r="AA2335" s="272"/>
      <c r="AB2335" s="272"/>
      <c r="AC2335" s="105"/>
      <c r="AD2335" s="278"/>
      <c r="AE2335" s="170"/>
      <c r="AF2335" s="170"/>
      <c r="AG2335" s="153"/>
      <c r="AH2335" s="130"/>
      <c r="AI2335" s="172"/>
      <c r="AJ2335" s="265"/>
      <c r="AK2335" s="276"/>
      <c r="AL2335" s="276"/>
      <c r="AM2335" s="170"/>
      <c r="AN2335" s="170"/>
      <c r="AO2335" s="153"/>
      <c r="AP2335" s="130"/>
      <c r="AQ2335" s="172"/>
      <c r="AR2335" s="172"/>
      <c r="AS2335" s="272"/>
      <c r="AT2335" s="272"/>
      <c r="AU2335" s="272"/>
      <c r="AV2335" s="105"/>
      <c r="AW2335" s="278"/>
      <c r="AX2335" s="170"/>
      <c r="AY2335" s="170"/>
      <c r="AZ2335" s="153"/>
      <c r="BA2335" s="130"/>
      <c r="BB2335" s="172"/>
      <c r="BC2335" s="265"/>
      <c r="BD2335" s="276"/>
      <c r="BE2335" s="276"/>
      <c r="BF2335" s="170"/>
      <c r="BG2335" s="170"/>
      <c r="BH2335" s="153"/>
      <c r="BI2335" s="130"/>
      <c r="BR2335" s="252"/>
      <c r="BS2335" s="252"/>
      <c r="BT2335" s="252"/>
      <c r="BU2335" s="253"/>
      <c r="BV2335" s="252"/>
      <c r="BW2335" s="129"/>
      <c r="BX2335" s="129"/>
    </row>
    <row r="2336" customFormat="1" ht="15" spans="1:76">
      <c r="A2336" s="170"/>
      <c r="B2336" s="170"/>
      <c r="C2336" s="153"/>
      <c r="D2336" s="130" t="str">
        <f t="shared" si="898"/>
        <v/>
      </c>
      <c r="E2336" s="172"/>
      <c r="F2336" s="172"/>
      <c r="G2336" s="272"/>
      <c r="H2336" s="272"/>
      <c r="I2336" s="272"/>
      <c r="J2336" s="105"/>
      <c r="K2336" s="278"/>
      <c r="L2336" s="170"/>
      <c r="M2336" s="170"/>
      <c r="N2336" s="153"/>
      <c r="O2336" s="130"/>
      <c r="P2336" s="172"/>
      <c r="Q2336" s="265"/>
      <c r="R2336" s="276"/>
      <c r="S2336" s="276"/>
      <c r="T2336" s="170"/>
      <c r="U2336" s="170"/>
      <c r="V2336" s="153"/>
      <c r="W2336" s="130"/>
      <c r="X2336" s="172"/>
      <c r="Y2336" s="172"/>
      <c r="Z2336" s="272"/>
      <c r="AA2336" s="272"/>
      <c r="AB2336" s="272"/>
      <c r="AC2336" s="105"/>
      <c r="AD2336" s="278"/>
      <c r="AE2336" s="170"/>
      <c r="AF2336" s="170"/>
      <c r="AG2336" s="153"/>
      <c r="AH2336" s="130"/>
      <c r="AI2336" s="172"/>
      <c r="AJ2336" s="265"/>
      <c r="AK2336" s="276"/>
      <c r="AL2336" s="276"/>
      <c r="AM2336" s="170"/>
      <c r="AN2336" s="170"/>
      <c r="AO2336" s="153"/>
      <c r="AP2336" s="130"/>
      <c r="AQ2336" s="172"/>
      <c r="AR2336" s="172"/>
      <c r="AS2336" s="272"/>
      <c r="AT2336" s="272"/>
      <c r="AU2336" s="272"/>
      <c r="AV2336" s="105"/>
      <c r="AW2336" s="278"/>
      <c r="AX2336" s="170"/>
      <c r="AY2336" s="170"/>
      <c r="AZ2336" s="153"/>
      <c r="BA2336" s="130"/>
      <c r="BB2336" s="172"/>
      <c r="BC2336" s="265"/>
      <c r="BD2336" s="276"/>
      <c r="BE2336" s="276"/>
      <c r="BF2336" s="170"/>
      <c r="BG2336" s="170"/>
      <c r="BH2336" s="153"/>
      <c r="BI2336" s="130"/>
      <c r="BR2336" s="252"/>
      <c r="BS2336" s="252"/>
      <c r="BT2336" s="252"/>
      <c r="BU2336" s="253"/>
      <c r="BV2336" s="252"/>
      <c r="BW2336" s="129"/>
      <c r="BX2336" s="129"/>
    </row>
    <row r="2337" customFormat="1" ht="15" spans="1:76">
      <c r="A2337" s="170"/>
      <c r="B2337" s="171"/>
      <c r="C2337" s="153"/>
      <c r="D2337" s="130"/>
      <c r="E2337" s="172"/>
      <c r="F2337" s="172"/>
      <c r="G2337" s="272"/>
      <c r="H2337" s="272"/>
      <c r="I2337" s="272"/>
      <c r="J2337" s="105"/>
      <c r="K2337" s="278"/>
      <c r="L2337" s="170"/>
      <c r="M2337" s="170"/>
      <c r="N2337" s="153"/>
      <c r="O2337" s="130"/>
      <c r="P2337" s="172"/>
      <c r="Q2337" s="265">
        <v>640</v>
      </c>
      <c r="R2337" s="276"/>
      <c r="S2337" s="276"/>
      <c r="T2337" s="170"/>
      <c r="U2337" s="170"/>
      <c r="V2337" s="153"/>
      <c r="W2337" s="130"/>
      <c r="X2337" s="172"/>
      <c r="Y2337" s="172"/>
      <c r="Z2337" s="272"/>
      <c r="AA2337" s="272"/>
      <c r="AB2337" s="272"/>
      <c r="AC2337" s="105"/>
      <c r="AD2337" s="278"/>
      <c r="AE2337" s="170"/>
      <c r="AF2337" s="170"/>
      <c r="AG2337" s="153"/>
      <c r="AH2337" s="130"/>
      <c r="AI2337" s="172"/>
      <c r="AJ2337" s="265"/>
      <c r="AK2337" s="276"/>
      <c r="AL2337" s="276"/>
      <c r="AM2337" s="170"/>
      <c r="AN2337" s="170"/>
      <c r="AO2337" s="153"/>
      <c r="AP2337" s="130"/>
      <c r="AQ2337" s="172"/>
      <c r="AR2337" s="172"/>
      <c r="AS2337" s="272"/>
      <c r="AT2337" s="272"/>
      <c r="AU2337" s="272"/>
      <c r="AV2337" s="105"/>
      <c r="AW2337" s="278"/>
      <c r="AX2337" s="170"/>
      <c r="AY2337" s="170"/>
      <c r="AZ2337" s="153"/>
      <c r="BA2337" s="130"/>
      <c r="BB2337" s="172"/>
      <c r="BC2337" s="265"/>
      <c r="BD2337" s="276"/>
      <c r="BE2337" s="276"/>
      <c r="BF2337" s="170"/>
      <c r="BG2337" s="170"/>
      <c r="BH2337" s="153"/>
      <c r="BI2337" s="130"/>
      <c r="BR2337" s="252"/>
      <c r="BS2337" s="252"/>
      <c r="BT2337" s="252"/>
      <c r="BU2337" s="253"/>
      <c r="BV2337" s="252"/>
      <c r="BW2337" s="129"/>
      <c r="BX2337" s="129"/>
    </row>
    <row r="2338" customFormat="1" ht="15" spans="1:76">
      <c r="A2338" s="170"/>
      <c r="B2338" s="170"/>
      <c r="C2338" s="153"/>
      <c r="D2338" s="130"/>
      <c r="E2338" s="172"/>
      <c r="F2338" s="172"/>
      <c r="G2338" s="272"/>
      <c r="H2338" s="272"/>
      <c r="I2338" s="272"/>
      <c r="J2338" s="105"/>
      <c r="K2338" s="278"/>
      <c r="L2338" s="170"/>
      <c r="M2338" s="170"/>
      <c r="N2338" s="153"/>
      <c r="O2338" s="130"/>
      <c r="P2338" s="172"/>
      <c r="Q2338" s="265"/>
      <c r="R2338" s="276"/>
      <c r="S2338" s="276"/>
      <c r="T2338" s="170"/>
      <c r="U2338" s="170"/>
      <c r="V2338" s="153"/>
      <c r="W2338" s="130"/>
      <c r="X2338" s="172"/>
      <c r="Y2338" s="172"/>
      <c r="Z2338" s="272"/>
      <c r="AA2338" s="272"/>
      <c r="AB2338" s="272"/>
      <c r="AC2338" s="105"/>
      <c r="AD2338" s="278"/>
      <c r="AE2338" s="170"/>
      <c r="AF2338" s="170"/>
      <c r="AG2338" s="153"/>
      <c r="AH2338" s="130"/>
      <c r="AI2338" s="172"/>
      <c r="AJ2338" s="265"/>
      <c r="AK2338" s="276"/>
      <c r="AL2338" s="276"/>
      <c r="AM2338" s="170"/>
      <c r="AN2338" s="170"/>
      <c r="AO2338" s="153"/>
      <c r="AP2338" s="130"/>
      <c r="AQ2338" s="172"/>
      <c r="AR2338" s="172"/>
      <c r="AS2338" s="272"/>
      <c r="AT2338" s="272"/>
      <c r="AU2338" s="272"/>
      <c r="AV2338" s="105"/>
      <c r="AW2338" s="278"/>
      <c r="AX2338" s="170"/>
      <c r="AY2338" s="170"/>
      <c r="AZ2338" s="153"/>
      <c r="BA2338" s="130"/>
      <c r="BB2338" s="172"/>
      <c r="BC2338" s="265"/>
      <c r="BD2338" s="276"/>
      <c r="BE2338" s="276"/>
      <c r="BF2338" s="170"/>
      <c r="BG2338" s="170"/>
      <c r="BH2338" s="153"/>
      <c r="BI2338" s="130"/>
      <c r="BR2338" s="252"/>
      <c r="BS2338" s="252"/>
      <c r="BT2338" s="252"/>
      <c r="BU2338" s="253"/>
      <c r="BV2338" s="252"/>
      <c r="BW2338" s="129"/>
      <c r="BX2338" s="129"/>
    </row>
    <row r="2339" customFormat="1" ht="15" spans="1:76">
      <c r="A2339" s="170"/>
      <c r="B2339" s="170"/>
      <c r="C2339" s="153"/>
      <c r="D2339" s="130"/>
      <c r="E2339" s="172"/>
      <c r="F2339" s="172"/>
      <c r="G2339" s="272"/>
      <c r="H2339" s="272"/>
      <c r="I2339" s="272"/>
      <c r="J2339" s="105"/>
      <c r="K2339" s="278"/>
      <c r="L2339" s="170"/>
      <c r="M2339" s="170"/>
      <c r="N2339" s="153"/>
      <c r="O2339" s="130"/>
      <c r="P2339" s="172"/>
      <c r="Q2339" s="265"/>
      <c r="R2339" s="276"/>
      <c r="S2339" s="276"/>
      <c r="T2339" s="170"/>
      <c r="U2339" s="170"/>
      <c r="V2339" s="153"/>
      <c r="W2339" s="130"/>
      <c r="X2339" s="172"/>
      <c r="Y2339" s="172"/>
      <c r="Z2339" s="272"/>
      <c r="AA2339" s="272"/>
      <c r="AB2339" s="272"/>
      <c r="AC2339" s="105"/>
      <c r="AD2339" s="278"/>
      <c r="AE2339" s="170"/>
      <c r="AF2339" s="170"/>
      <c r="AG2339" s="153"/>
      <c r="AH2339" s="130"/>
      <c r="AI2339" s="172"/>
      <c r="AJ2339" s="265"/>
      <c r="AK2339" s="276"/>
      <c r="AL2339" s="276"/>
      <c r="AM2339" s="170"/>
      <c r="AN2339" s="170"/>
      <c r="AO2339" s="153"/>
      <c r="AP2339" s="130"/>
      <c r="AQ2339" s="172"/>
      <c r="AR2339" s="172"/>
      <c r="AS2339" s="272"/>
      <c r="AT2339" s="272"/>
      <c r="AU2339" s="272"/>
      <c r="AV2339" s="105"/>
      <c r="AW2339" s="278"/>
      <c r="AX2339" s="170"/>
      <c r="AY2339" s="170"/>
      <c r="AZ2339" s="153"/>
      <c r="BA2339" s="130"/>
      <c r="BB2339" s="172"/>
      <c r="BC2339" s="265"/>
      <c r="BD2339" s="276"/>
      <c r="BE2339" s="276"/>
      <c r="BF2339" s="170"/>
      <c r="BG2339" s="170"/>
      <c r="BH2339" s="153"/>
      <c r="BI2339" s="130"/>
      <c r="BR2339" s="252"/>
      <c r="BS2339" s="252"/>
      <c r="BT2339" s="252"/>
      <c r="BU2339" s="253"/>
      <c r="BV2339" s="252"/>
      <c r="BW2339" s="129"/>
      <c r="BX2339" s="129"/>
    </row>
    <row r="2340" customFormat="1" ht="15" spans="1:76">
      <c r="A2340" s="170"/>
      <c r="B2340" s="170"/>
      <c r="C2340" s="153"/>
      <c r="D2340" s="130"/>
      <c r="E2340" s="172"/>
      <c r="F2340" s="172"/>
      <c r="G2340" s="272"/>
      <c r="H2340" s="272"/>
      <c r="I2340" s="272"/>
      <c r="J2340" s="105"/>
      <c r="K2340" s="278"/>
      <c r="L2340" s="170"/>
      <c r="M2340" s="170"/>
      <c r="N2340" s="153"/>
      <c r="O2340" s="130"/>
      <c r="P2340" s="172"/>
      <c r="Q2340" s="265"/>
      <c r="R2340" s="276"/>
      <c r="S2340" s="276"/>
      <c r="T2340" s="170"/>
      <c r="U2340" s="170"/>
      <c r="V2340" s="153"/>
      <c r="W2340" s="130"/>
      <c r="X2340" s="172"/>
      <c r="Y2340" s="172"/>
      <c r="Z2340" s="272"/>
      <c r="AA2340" s="272"/>
      <c r="AB2340" s="272"/>
      <c r="AC2340" s="105"/>
      <c r="AD2340" s="278"/>
      <c r="AE2340" s="170"/>
      <c r="AF2340" s="170"/>
      <c r="AG2340" s="153"/>
      <c r="AH2340" s="130"/>
      <c r="AI2340" s="172"/>
      <c r="AJ2340" s="265"/>
      <c r="AK2340" s="276"/>
      <c r="AL2340" s="276"/>
      <c r="AM2340" s="170"/>
      <c r="AN2340" s="170"/>
      <c r="AO2340" s="153"/>
      <c r="AP2340" s="130"/>
      <c r="AQ2340" s="172"/>
      <c r="AR2340" s="172"/>
      <c r="AS2340" s="272"/>
      <c r="AT2340" s="272"/>
      <c r="AU2340" s="272"/>
      <c r="AV2340" s="105"/>
      <c r="AW2340" s="278"/>
      <c r="AX2340" s="170"/>
      <c r="AY2340" s="170"/>
      <c r="AZ2340" s="153"/>
      <c r="BA2340" s="130"/>
      <c r="BB2340" s="172"/>
      <c r="BC2340" s="265"/>
      <c r="BD2340" s="276"/>
      <c r="BE2340" s="276"/>
      <c r="BF2340" s="170"/>
      <c r="BG2340" s="170"/>
      <c r="BH2340" s="153"/>
      <c r="BI2340" s="130"/>
      <c r="BR2340" s="252"/>
      <c r="BS2340" s="252"/>
      <c r="BT2340" s="252"/>
      <c r="BU2340" s="253"/>
      <c r="BV2340" s="252"/>
      <c r="BW2340" s="129"/>
      <c r="BX2340" s="129"/>
    </row>
    <row r="2341" customFormat="1" ht="15" spans="1:76">
      <c r="A2341" s="170"/>
      <c r="B2341" s="170"/>
      <c r="C2341" s="153"/>
      <c r="D2341" s="130"/>
      <c r="E2341" s="172"/>
      <c r="F2341" s="172"/>
      <c r="G2341" s="272"/>
      <c r="H2341" s="272"/>
      <c r="I2341" s="272"/>
      <c r="J2341" s="105"/>
      <c r="K2341" s="278"/>
      <c r="L2341" s="170"/>
      <c r="M2341" s="170"/>
      <c r="N2341" s="153"/>
      <c r="O2341" s="130"/>
      <c r="P2341" s="172"/>
      <c r="Q2341" s="265"/>
      <c r="R2341" s="276"/>
      <c r="S2341" s="276"/>
      <c r="T2341" s="170"/>
      <c r="U2341" s="170"/>
      <c r="V2341" s="153"/>
      <c r="W2341" s="130"/>
      <c r="X2341" s="172"/>
      <c r="Y2341" s="172"/>
      <c r="Z2341" s="272"/>
      <c r="AA2341" s="272"/>
      <c r="AB2341" s="272"/>
      <c r="AC2341" s="105"/>
      <c r="AD2341" s="278"/>
      <c r="AE2341" s="170"/>
      <c r="AF2341" s="170"/>
      <c r="AG2341" s="153"/>
      <c r="AH2341" s="130"/>
      <c r="AI2341" s="172"/>
      <c r="AJ2341" s="265"/>
      <c r="AK2341" s="276"/>
      <c r="AL2341" s="276"/>
      <c r="AM2341" s="170"/>
      <c r="AN2341" s="170"/>
      <c r="AO2341" s="153"/>
      <c r="AP2341" s="130"/>
      <c r="AQ2341" s="172"/>
      <c r="AR2341" s="172"/>
      <c r="AS2341" s="272"/>
      <c r="AT2341" s="272"/>
      <c r="AU2341" s="272"/>
      <c r="AV2341" s="105"/>
      <c r="AW2341" s="278"/>
      <c r="AX2341" s="170"/>
      <c r="AY2341" s="170"/>
      <c r="AZ2341" s="153"/>
      <c r="BA2341" s="130"/>
      <c r="BB2341" s="172"/>
      <c r="BC2341" s="265"/>
      <c r="BD2341" s="276"/>
      <c r="BE2341" s="276"/>
      <c r="BF2341" s="170"/>
      <c r="BG2341" s="170"/>
      <c r="BH2341" s="153"/>
      <c r="BI2341" s="130"/>
      <c r="BR2341" s="252"/>
      <c r="BS2341" s="252"/>
      <c r="BT2341" s="252"/>
      <c r="BU2341" s="253"/>
      <c r="BV2341" s="252"/>
      <c r="BW2341" s="129"/>
      <c r="BX2341" s="129"/>
    </row>
    <row r="2342" customFormat="1" ht="15" spans="1:76">
      <c r="A2342" s="170"/>
      <c r="B2342" s="170"/>
      <c r="C2342" s="153"/>
      <c r="D2342" s="130"/>
      <c r="E2342" s="172"/>
      <c r="F2342" s="172"/>
      <c r="G2342" s="272"/>
      <c r="H2342" s="272"/>
      <c r="I2342" s="272"/>
      <c r="J2342" s="105"/>
      <c r="K2342" s="278"/>
      <c r="L2342" s="170"/>
      <c r="M2342" s="170"/>
      <c r="N2342" s="153"/>
      <c r="O2342" s="130"/>
      <c r="P2342" s="172"/>
      <c r="Q2342" s="265"/>
      <c r="R2342" s="276"/>
      <c r="S2342" s="276"/>
      <c r="T2342" s="170"/>
      <c r="U2342" s="170"/>
      <c r="V2342" s="153"/>
      <c r="W2342" s="130"/>
      <c r="X2342" s="172"/>
      <c r="Y2342" s="172"/>
      <c r="Z2342" s="272"/>
      <c r="AA2342" s="272"/>
      <c r="AB2342" s="272"/>
      <c r="AC2342" s="105"/>
      <c r="AD2342" s="278"/>
      <c r="AE2342" s="170"/>
      <c r="AF2342" s="170"/>
      <c r="AG2342" s="153"/>
      <c r="AH2342" s="130"/>
      <c r="AI2342" s="172"/>
      <c r="AJ2342" s="265"/>
      <c r="AK2342" s="276"/>
      <c r="AL2342" s="276"/>
      <c r="AM2342" s="170"/>
      <c r="AN2342" s="170"/>
      <c r="AO2342" s="153"/>
      <c r="AP2342" s="130"/>
      <c r="AQ2342" s="172"/>
      <c r="AR2342" s="172"/>
      <c r="AS2342" s="272"/>
      <c r="AT2342" s="272"/>
      <c r="AU2342" s="272"/>
      <c r="AV2342" s="105"/>
      <c r="AW2342" s="278"/>
      <c r="AX2342" s="170"/>
      <c r="AY2342" s="170"/>
      <c r="AZ2342" s="153"/>
      <c r="BA2342" s="130"/>
      <c r="BB2342" s="172"/>
      <c r="BC2342" s="265"/>
      <c r="BD2342" s="276"/>
      <c r="BE2342" s="276"/>
      <c r="BF2342" s="170"/>
      <c r="BG2342" s="170"/>
      <c r="BH2342" s="153"/>
      <c r="BI2342" s="130"/>
      <c r="BR2342" s="252"/>
      <c r="BS2342" s="252"/>
      <c r="BT2342" s="252"/>
      <c r="BU2342" s="253"/>
      <c r="BV2342" s="252"/>
      <c r="BW2342" s="129"/>
      <c r="BX2342" s="129"/>
    </row>
    <row r="2343" customFormat="1" ht="15" spans="1:76">
      <c r="A2343" s="170"/>
      <c r="B2343" s="170"/>
      <c r="C2343" s="153"/>
      <c r="D2343" s="130"/>
      <c r="E2343" s="172"/>
      <c r="F2343" s="172"/>
      <c r="G2343" s="272"/>
      <c r="H2343" s="272"/>
      <c r="I2343" s="272"/>
      <c r="J2343" s="105"/>
      <c r="K2343" s="278"/>
      <c r="L2343" s="170"/>
      <c r="M2343" s="170"/>
      <c r="N2343" s="153"/>
      <c r="O2343" s="130"/>
      <c r="P2343" s="172"/>
      <c r="Q2343" s="265"/>
      <c r="R2343" s="276"/>
      <c r="S2343" s="276"/>
      <c r="T2343" s="170"/>
      <c r="U2343" s="170"/>
      <c r="V2343" s="153"/>
      <c r="W2343" s="130"/>
      <c r="X2343" s="172"/>
      <c r="Y2343" s="172"/>
      <c r="Z2343" s="272"/>
      <c r="AA2343" s="272"/>
      <c r="AB2343" s="272"/>
      <c r="AC2343" s="105"/>
      <c r="AD2343" s="278"/>
      <c r="AE2343" s="170"/>
      <c r="AF2343" s="170"/>
      <c r="AG2343" s="153"/>
      <c r="AH2343" s="130"/>
      <c r="AI2343" s="172"/>
      <c r="AJ2343" s="265"/>
      <c r="AK2343" s="276"/>
      <c r="AL2343" s="276"/>
      <c r="AM2343" s="170"/>
      <c r="AN2343" s="170"/>
      <c r="AO2343" s="153"/>
      <c r="AP2343" s="130"/>
      <c r="AQ2343" s="172"/>
      <c r="AR2343" s="172"/>
      <c r="AS2343" s="272"/>
      <c r="AT2343" s="272"/>
      <c r="AU2343" s="272"/>
      <c r="AV2343" s="105"/>
      <c r="AW2343" s="278"/>
      <c r="AX2343" s="170"/>
      <c r="AY2343" s="170"/>
      <c r="AZ2343" s="153"/>
      <c r="BA2343" s="130"/>
      <c r="BB2343" s="172"/>
      <c r="BC2343" s="265"/>
      <c r="BD2343" s="276"/>
      <c r="BE2343" s="276"/>
      <c r="BF2343" s="170"/>
      <c r="BG2343" s="170"/>
      <c r="BH2343" s="153"/>
      <c r="BI2343" s="130"/>
      <c r="BR2343" s="252"/>
      <c r="BS2343" s="252"/>
      <c r="BT2343" s="252"/>
      <c r="BU2343" s="253"/>
      <c r="BV2343" s="252"/>
      <c r="BW2343" s="129"/>
      <c r="BX2343" s="129"/>
    </row>
    <row r="2344" customFormat="1" ht="15" spans="1:76">
      <c r="A2344" s="170"/>
      <c r="B2344" s="170"/>
      <c r="C2344" s="153"/>
      <c r="D2344" s="130"/>
      <c r="E2344" s="172"/>
      <c r="F2344" s="172"/>
      <c r="G2344" s="272"/>
      <c r="H2344" s="272"/>
      <c r="I2344" s="272"/>
      <c r="J2344" s="105"/>
      <c r="K2344" s="278"/>
      <c r="L2344" s="170"/>
      <c r="M2344" s="170"/>
      <c r="N2344" s="153"/>
      <c r="O2344" s="130"/>
      <c r="P2344" s="172"/>
      <c r="Q2344" s="265"/>
      <c r="R2344" s="276"/>
      <c r="S2344" s="276"/>
      <c r="T2344" s="170"/>
      <c r="U2344" s="170"/>
      <c r="V2344" s="153"/>
      <c r="W2344" s="130"/>
      <c r="X2344" s="172"/>
      <c r="Y2344" s="172"/>
      <c r="Z2344" s="272"/>
      <c r="AA2344" s="272"/>
      <c r="AB2344" s="272"/>
      <c r="AC2344" s="105"/>
      <c r="AD2344" s="278"/>
      <c r="AE2344" s="170"/>
      <c r="AF2344" s="170"/>
      <c r="AG2344" s="153"/>
      <c r="AH2344" s="130"/>
      <c r="AI2344" s="172"/>
      <c r="AJ2344" s="265"/>
      <c r="AK2344" s="276"/>
      <c r="AL2344" s="276"/>
      <c r="AM2344" s="170"/>
      <c r="AN2344" s="170"/>
      <c r="AO2344" s="153"/>
      <c r="AP2344" s="130"/>
      <c r="AQ2344" s="172"/>
      <c r="AR2344" s="172"/>
      <c r="AS2344" s="272"/>
      <c r="AT2344" s="272"/>
      <c r="AU2344" s="272"/>
      <c r="AV2344" s="105"/>
      <c r="AW2344" s="278"/>
      <c r="AX2344" s="170"/>
      <c r="AY2344" s="170"/>
      <c r="AZ2344" s="153"/>
      <c r="BA2344" s="130"/>
      <c r="BB2344" s="172"/>
      <c r="BC2344" s="265"/>
      <c r="BD2344" s="276"/>
      <c r="BE2344" s="276"/>
      <c r="BF2344" s="170"/>
      <c r="BG2344" s="170"/>
      <c r="BH2344" s="153"/>
      <c r="BI2344" s="130"/>
      <c r="BR2344" s="252"/>
      <c r="BS2344" s="252"/>
      <c r="BT2344" s="252"/>
      <c r="BU2344" s="253"/>
      <c r="BV2344" s="252"/>
      <c r="BW2344" s="129"/>
      <c r="BX2344" s="129"/>
    </row>
    <row r="2345" customFormat="1" ht="15" spans="1:76">
      <c r="A2345" s="170"/>
      <c r="B2345" s="170"/>
      <c r="C2345" s="153"/>
      <c r="D2345" s="130"/>
      <c r="E2345" s="172"/>
      <c r="F2345" s="172"/>
      <c r="G2345" s="272"/>
      <c r="H2345" s="272"/>
      <c r="I2345" s="272"/>
      <c r="J2345" s="105"/>
      <c r="K2345" s="278"/>
      <c r="L2345" s="170"/>
      <c r="M2345" s="170"/>
      <c r="N2345" s="153"/>
      <c r="O2345" s="130"/>
      <c r="P2345" s="172"/>
      <c r="Q2345" s="265"/>
      <c r="R2345" s="276"/>
      <c r="S2345" s="276"/>
      <c r="T2345" s="170"/>
      <c r="U2345" s="170"/>
      <c r="V2345" s="153"/>
      <c r="W2345" s="130"/>
      <c r="X2345" s="172"/>
      <c r="Y2345" s="172"/>
      <c r="Z2345" s="272"/>
      <c r="AA2345" s="272"/>
      <c r="AB2345" s="272"/>
      <c r="AC2345" s="105"/>
      <c r="AD2345" s="278"/>
      <c r="AE2345" s="170"/>
      <c r="AF2345" s="170"/>
      <c r="AG2345" s="153"/>
      <c r="AH2345" s="130"/>
      <c r="AI2345" s="172"/>
      <c r="AJ2345" s="265"/>
      <c r="AK2345" s="276"/>
      <c r="AL2345" s="276"/>
      <c r="AM2345" s="170"/>
      <c r="AN2345" s="170"/>
      <c r="AO2345" s="153"/>
      <c r="AP2345" s="130"/>
      <c r="AQ2345" s="172"/>
      <c r="AR2345" s="172"/>
      <c r="AS2345" s="272"/>
      <c r="AT2345" s="272"/>
      <c r="AU2345" s="272"/>
      <c r="AV2345" s="105"/>
      <c r="AW2345" s="278"/>
      <c r="AX2345" s="170"/>
      <c r="AY2345" s="170"/>
      <c r="AZ2345" s="153"/>
      <c r="BA2345" s="130"/>
      <c r="BB2345" s="172"/>
      <c r="BC2345" s="265"/>
      <c r="BD2345" s="276"/>
      <c r="BE2345" s="276"/>
      <c r="BF2345" s="170"/>
      <c r="BG2345" s="170"/>
      <c r="BH2345" s="153"/>
      <c r="BI2345" s="130"/>
      <c r="BR2345" s="252"/>
      <c r="BS2345" s="252"/>
      <c r="BT2345" s="252"/>
      <c r="BU2345" s="253"/>
      <c r="BV2345" s="252"/>
      <c r="BW2345" s="129"/>
      <c r="BX2345" s="129"/>
    </row>
    <row r="2346" customFormat="1" ht="15" spans="1:76">
      <c r="A2346" s="170"/>
      <c r="B2346" s="170"/>
      <c r="C2346" s="153"/>
      <c r="D2346" s="130"/>
      <c r="E2346" s="172"/>
      <c r="F2346" s="172"/>
      <c r="G2346" s="272"/>
      <c r="H2346" s="272"/>
      <c r="I2346" s="272"/>
      <c r="J2346" s="105"/>
      <c r="K2346" s="278"/>
      <c r="L2346" s="170"/>
      <c r="M2346" s="170"/>
      <c r="N2346" s="153"/>
      <c r="O2346" s="130"/>
      <c r="P2346" s="172"/>
      <c r="Q2346" s="265"/>
      <c r="R2346" s="276"/>
      <c r="S2346" s="276"/>
      <c r="T2346" s="170"/>
      <c r="U2346" s="170"/>
      <c r="V2346" s="153"/>
      <c r="W2346" s="130"/>
      <c r="X2346" s="172"/>
      <c r="Y2346" s="172"/>
      <c r="Z2346" s="272"/>
      <c r="AA2346" s="272"/>
      <c r="AB2346" s="272"/>
      <c r="AC2346" s="105"/>
      <c r="AD2346" s="278"/>
      <c r="AE2346" s="170"/>
      <c r="AF2346" s="170"/>
      <c r="AG2346" s="153"/>
      <c r="AH2346" s="130"/>
      <c r="AI2346" s="172"/>
      <c r="AJ2346" s="265"/>
      <c r="AK2346" s="276"/>
      <c r="AL2346" s="276"/>
      <c r="AM2346" s="170"/>
      <c r="AN2346" s="170"/>
      <c r="AO2346" s="153"/>
      <c r="AP2346" s="130"/>
      <c r="AQ2346" s="172"/>
      <c r="AR2346" s="172"/>
      <c r="AS2346" s="272"/>
      <c r="AT2346" s="272"/>
      <c r="AU2346" s="272"/>
      <c r="AV2346" s="105"/>
      <c r="AW2346" s="278"/>
      <c r="AX2346" s="170"/>
      <c r="AY2346" s="170"/>
      <c r="AZ2346" s="153"/>
      <c r="BA2346" s="130"/>
      <c r="BB2346" s="172"/>
      <c r="BC2346" s="265"/>
      <c r="BD2346" s="276"/>
      <c r="BE2346" s="276"/>
      <c r="BF2346" s="170"/>
      <c r="BG2346" s="170"/>
      <c r="BH2346" s="153"/>
      <c r="BI2346" s="130"/>
      <c r="BR2346" s="252"/>
      <c r="BS2346" s="252"/>
      <c r="BT2346" s="252"/>
      <c r="BU2346" s="253"/>
      <c r="BV2346" s="252"/>
      <c r="BW2346" s="129"/>
      <c r="BX2346" s="129"/>
    </row>
    <row r="2347" customFormat="1" ht="15" spans="1:76">
      <c r="A2347" s="170"/>
      <c r="B2347" s="170"/>
      <c r="C2347" s="153"/>
      <c r="D2347" s="130"/>
      <c r="E2347" s="172"/>
      <c r="F2347" s="172"/>
      <c r="G2347" s="272"/>
      <c r="H2347" s="272"/>
      <c r="I2347" s="272"/>
      <c r="J2347" s="105"/>
      <c r="K2347" s="278"/>
      <c r="L2347" s="170"/>
      <c r="M2347" s="170"/>
      <c r="N2347" s="153"/>
      <c r="O2347" s="130"/>
      <c r="P2347" s="172"/>
      <c r="Q2347" s="265"/>
      <c r="R2347" s="276"/>
      <c r="S2347" s="276"/>
      <c r="T2347" s="170"/>
      <c r="U2347" s="170"/>
      <c r="V2347" s="153"/>
      <c r="W2347" s="130"/>
      <c r="X2347" s="172"/>
      <c r="Y2347" s="172"/>
      <c r="Z2347" s="272"/>
      <c r="AA2347" s="272"/>
      <c r="AB2347" s="272"/>
      <c r="AC2347" s="105"/>
      <c r="AD2347" s="278"/>
      <c r="AE2347" s="170"/>
      <c r="AF2347" s="170"/>
      <c r="AG2347" s="153"/>
      <c r="AH2347" s="130"/>
      <c r="AI2347" s="172"/>
      <c r="AJ2347" s="265"/>
      <c r="AK2347" s="276"/>
      <c r="AL2347" s="276"/>
      <c r="AM2347" s="170"/>
      <c r="AN2347" s="170"/>
      <c r="AO2347" s="153"/>
      <c r="AP2347" s="130"/>
      <c r="AQ2347" s="172"/>
      <c r="AR2347" s="172"/>
      <c r="AS2347" s="272"/>
      <c r="AT2347" s="272"/>
      <c r="AU2347" s="272"/>
      <c r="AV2347" s="105"/>
      <c r="AW2347" s="278"/>
      <c r="AX2347" s="170"/>
      <c r="AY2347" s="170"/>
      <c r="AZ2347" s="153"/>
      <c r="BA2347" s="130"/>
      <c r="BB2347" s="172"/>
      <c r="BC2347" s="265"/>
      <c r="BD2347" s="276"/>
      <c r="BE2347" s="276"/>
      <c r="BF2347" s="170"/>
      <c r="BG2347" s="170"/>
      <c r="BH2347" s="153"/>
      <c r="BI2347" s="130"/>
      <c r="BR2347" s="252"/>
      <c r="BS2347" s="252"/>
      <c r="BT2347" s="252"/>
      <c r="BU2347" s="253"/>
      <c r="BV2347" s="252"/>
      <c r="BW2347" s="129"/>
      <c r="BX2347" s="129"/>
    </row>
    <row r="2348" customFormat="1" ht="15" spans="1:76">
      <c r="A2348" s="170"/>
      <c r="B2348" s="170"/>
      <c r="C2348" s="153"/>
      <c r="D2348" s="130"/>
      <c r="E2348" s="172"/>
      <c r="F2348" s="172"/>
      <c r="G2348" s="272"/>
      <c r="H2348" s="272"/>
      <c r="I2348" s="272"/>
      <c r="J2348" s="105"/>
      <c r="K2348" s="278"/>
      <c r="L2348" s="170"/>
      <c r="M2348" s="170"/>
      <c r="N2348" s="153"/>
      <c r="O2348" s="130"/>
      <c r="P2348" s="172"/>
      <c r="Q2348" s="265"/>
      <c r="R2348" s="276"/>
      <c r="S2348" s="276"/>
      <c r="T2348" s="170"/>
      <c r="U2348" s="170"/>
      <c r="V2348" s="153"/>
      <c r="W2348" s="130"/>
      <c r="X2348" s="172"/>
      <c r="Y2348" s="172"/>
      <c r="Z2348" s="272"/>
      <c r="AA2348" s="272"/>
      <c r="AB2348" s="272"/>
      <c r="AC2348" s="105"/>
      <c r="AD2348" s="278"/>
      <c r="AE2348" s="170"/>
      <c r="AF2348" s="170"/>
      <c r="AG2348" s="153"/>
      <c r="AH2348" s="130"/>
      <c r="AI2348" s="172"/>
      <c r="AJ2348" s="265"/>
      <c r="AK2348" s="276"/>
      <c r="AL2348" s="276"/>
      <c r="AM2348" s="170"/>
      <c r="AN2348" s="170"/>
      <c r="AO2348" s="153"/>
      <c r="AP2348" s="130"/>
      <c r="AQ2348" s="172"/>
      <c r="AR2348" s="172"/>
      <c r="AS2348" s="272"/>
      <c r="AT2348" s="272"/>
      <c r="AU2348" s="272"/>
      <c r="AV2348" s="105"/>
      <c r="AW2348" s="278"/>
      <c r="AX2348" s="170"/>
      <c r="AY2348" s="170"/>
      <c r="AZ2348" s="153"/>
      <c r="BA2348" s="130"/>
      <c r="BB2348" s="172"/>
      <c r="BC2348" s="265"/>
      <c r="BD2348" s="276"/>
      <c r="BE2348" s="276"/>
      <c r="BF2348" s="170"/>
      <c r="BG2348" s="170"/>
      <c r="BH2348" s="153"/>
      <c r="BI2348" s="130"/>
      <c r="BR2348" s="252"/>
      <c r="BS2348" s="252"/>
      <c r="BT2348" s="252"/>
      <c r="BU2348" s="253"/>
      <c r="BV2348" s="252"/>
      <c r="BW2348" s="129"/>
      <c r="BX2348" s="129"/>
    </row>
    <row r="2349" customFormat="1" ht="15" spans="1:76">
      <c r="A2349" s="170"/>
      <c r="B2349" s="170"/>
      <c r="C2349" s="153"/>
      <c r="D2349" s="130"/>
      <c r="E2349" s="172"/>
      <c r="F2349" s="172"/>
      <c r="G2349" s="272"/>
      <c r="H2349" s="272"/>
      <c r="I2349" s="272"/>
      <c r="J2349" s="105"/>
      <c r="K2349" s="278"/>
      <c r="L2349" s="170"/>
      <c r="M2349" s="170"/>
      <c r="N2349" s="153"/>
      <c r="O2349" s="130"/>
      <c r="P2349" s="172"/>
      <c r="Q2349" s="265"/>
      <c r="R2349" s="276"/>
      <c r="S2349" s="276"/>
      <c r="T2349" s="170"/>
      <c r="U2349" s="170"/>
      <c r="V2349" s="153"/>
      <c r="W2349" s="130"/>
      <c r="X2349" s="172"/>
      <c r="Y2349" s="172"/>
      <c r="Z2349" s="272"/>
      <c r="AA2349" s="272"/>
      <c r="AB2349" s="272"/>
      <c r="AC2349" s="105"/>
      <c r="AD2349" s="278"/>
      <c r="AE2349" s="170"/>
      <c r="AF2349" s="170"/>
      <c r="AG2349" s="153"/>
      <c r="AH2349" s="130"/>
      <c r="AI2349" s="172"/>
      <c r="AJ2349" s="265"/>
      <c r="AK2349" s="276"/>
      <c r="AL2349" s="276"/>
      <c r="AM2349" s="170"/>
      <c r="AN2349" s="170"/>
      <c r="AO2349" s="153"/>
      <c r="AP2349" s="130"/>
      <c r="AQ2349" s="172"/>
      <c r="AR2349" s="172"/>
      <c r="AS2349" s="272"/>
      <c r="AT2349" s="272"/>
      <c r="AU2349" s="272"/>
      <c r="AV2349" s="105"/>
      <c r="AW2349" s="278"/>
      <c r="AX2349" s="170"/>
      <c r="AY2349" s="170"/>
      <c r="AZ2349" s="153"/>
      <c r="BA2349" s="130"/>
      <c r="BB2349" s="172"/>
      <c r="BC2349" s="265"/>
      <c r="BD2349" s="276"/>
      <c r="BE2349" s="276"/>
      <c r="BF2349" s="170"/>
      <c r="BG2349" s="170"/>
      <c r="BH2349" s="153"/>
      <c r="BI2349" s="130"/>
      <c r="BR2349" s="252"/>
      <c r="BS2349" s="252"/>
      <c r="BT2349" s="252"/>
      <c r="BU2349" s="253"/>
      <c r="BV2349" s="252"/>
      <c r="BW2349" s="129"/>
      <c r="BX2349" s="129"/>
    </row>
    <row r="2350" customFormat="1" ht="15" spans="1:76">
      <c r="A2350" s="170"/>
      <c r="B2350" s="170"/>
      <c r="C2350" s="153"/>
      <c r="D2350" s="130"/>
      <c r="E2350" s="172"/>
      <c r="F2350" s="172"/>
      <c r="G2350" s="272"/>
      <c r="H2350" s="272"/>
      <c r="I2350" s="272"/>
      <c r="J2350" s="105"/>
      <c r="K2350" s="278"/>
      <c r="L2350" s="170"/>
      <c r="M2350" s="170"/>
      <c r="N2350" s="153"/>
      <c r="O2350" s="130"/>
      <c r="P2350" s="172"/>
      <c r="Q2350" s="265"/>
      <c r="R2350" s="276"/>
      <c r="S2350" s="276"/>
      <c r="T2350" s="170"/>
      <c r="U2350" s="170"/>
      <c r="V2350" s="153"/>
      <c r="W2350" s="130"/>
      <c r="X2350" s="172"/>
      <c r="Y2350" s="172"/>
      <c r="Z2350" s="272"/>
      <c r="AA2350" s="272"/>
      <c r="AB2350" s="272"/>
      <c r="AC2350" s="105"/>
      <c r="AD2350" s="278"/>
      <c r="AE2350" s="170"/>
      <c r="AF2350" s="170"/>
      <c r="AG2350" s="153"/>
      <c r="AH2350" s="130"/>
      <c r="AI2350" s="172"/>
      <c r="AJ2350" s="265"/>
      <c r="AK2350" s="276"/>
      <c r="AL2350" s="276"/>
      <c r="AM2350" s="170"/>
      <c r="AN2350" s="170"/>
      <c r="AO2350" s="153"/>
      <c r="AP2350" s="130"/>
      <c r="AQ2350" s="172"/>
      <c r="AR2350" s="172"/>
      <c r="AS2350" s="272"/>
      <c r="AT2350" s="272"/>
      <c r="AU2350" s="272"/>
      <c r="AV2350" s="105"/>
      <c r="AW2350" s="278"/>
      <c r="AX2350" s="170"/>
      <c r="AY2350" s="170"/>
      <c r="AZ2350" s="153"/>
      <c r="BA2350" s="130"/>
      <c r="BB2350" s="172"/>
      <c r="BC2350" s="265"/>
      <c r="BD2350" s="276"/>
      <c r="BE2350" s="276"/>
      <c r="BF2350" s="170"/>
      <c r="BG2350" s="170"/>
      <c r="BH2350" s="153"/>
      <c r="BI2350" s="130"/>
      <c r="BR2350" s="252"/>
      <c r="BS2350" s="252"/>
      <c r="BT2350" s="252"/>
      <c r="BU2350" s="253"/>
      <c r="BV2350" s="252"/>
      <c r="BW2350" s="129"/>
      <c r="BX2350" s="129"/>
    </row>
    <row r="2351" customFormat="1" ht="15" spans="1:76">
      <c r="A2351" s="170"/>
      <c r="B2351" s="170"/>
      <c r="C2351" s="153"/>
      <c r="D2351" s="130"/>
      <c r="E2351" s="172"/>
      <c r="F2351" s="172"/>
      <c r="G2351" s="272"/>
      <c r="H2351" s="272"/>
      <c r="I2351" s="272"/>
      <c r="J2351" s="105"/>
      <c r="K2351" s="278"/>
      <c r="L2351" s="170"/>
      <c r="M2351" s="170"/>
      <c r="N2351" s="153"/>
      <c r="O2351" s="130"/>
      <c r="P2351" s="172"/>
      <c r="Q2351" s="265"/>
      <c r="R2351" s="276"/>
      <c r="S2351" s="276"/>
      <c r="T2351" s="170"/>
      <c r="U2351" s="170"/>
      <c r="V2351" s="153"/>
      <c r="W2351" s="130"/>
      <c r="X2351" s="172"/>
      <c r="Y2351" s="172"/>
      <c r="Z2351" s="272"/>
      <c r="AA2351" s="272"/>
      <c r="AB2351" s="272"/>
      <c r="AC2351" s="105"/>
      <c r="AD2351" s="278"/>
      <c r="AE2351" s="170"/>
      <c r="AF2351" s="170"/>
      <c r="AG2351" s="153"/>
      <c r="AH2351" s="130"/>
      <c r="AI2351" s="172"/>
      <c r="AJ2351" s="265"/>
      <c r="AK2351" s="276"/>
      <c r="AL2351" s="276"/>
      <c r="AM2351" s="170"/>
      <c r="AN2351" s="170"/>
      <c r="AO2351" s="153"/>
      <c r="AP2351" s="130"/>
      <c r="AQ2351" s="172"/>
      <c r="AR2351" s="172"/>
      <c r="AS2351" s="272"/>
      <c r="AT2351" s="272"/>
      <c r="AU2351" s="272"/>
      <c r="AV2351" s="105"/>
      <c r="AW2351" s="278"/>
      <c r="AX2351" s="170"/>
      <c r="AY2351" s="170"/>
      <c r="AZ2351" s="153"/>
      <c r="BA2351" s="130"/>
      <c r="BB2351" s="172"/>
      <c r="BC2351" s="265"/>
      <c r="BD2351" s="276"/>
      <c r="BE2351" s="276"/>
      <c r="BF2351" s="170"/>
      <c r="BG2351" s="170"/>
      <c r="BH2351" s="153"/>
      <c r="BI2351" s="130"/>
      <c r="BR2351" s="252"/>
      <c r="BS2351" s="252"/>
      <c r="BT2351" s="252"/>
      <c r="BU2351" s="253"/>
      <c r="BV2351" s="252"/>
      <c r="BW2351" s="129"/>
      <c r="BX2351" s="129"/>
    </row>
    <row r="2352" customFormat="1" ht="15" spans="1:76">
      <c r="A2352" s="170"/>
      <c r="B2352" s="170"/>
      <c r="C2352" s="153"/>
      <c r="D2352" s="130"/>
      <c r="E2352" s="172"/>
      <c r="F2352" s="172"/>
      <c r="G2352" s="272"/>
      <c r="H2352" s="272"/>
      <c r="I2352" s="272"/>
      <c r="J2352" s="105"/>
      <c r="K2352" s="278"/>
      <c r="L2352" s="170"/>
      <c r="M2352" s="170"/>
      <c r="N2352" s="153"/>
      <c r="O2352" s="130"/>
      <c r="P2352" s="172"/>
      <c r="Q2352" s="265"/>
      <c r="R2352" s="276"/>
      <c r="S2352" s="276"/>
      <c r="T2352" s="170"/>
      <c r="U2352" s="170"/>
      <c r="V2352" s="153"/>
      <c r="W2352" s="130"/>
      <c r="X2352" s="172"/>
      <c r="Y2352" s="172"/>
      <c r="Z2352" s="272"/>
      <c r="AA2352" s="272"/>
      <c r="AB2352" s="272"/>
      <c r="AC2352" s="105"/>
      <c r="AD2352" s="278"/>
      <c r="AE2352" s="170"/>
      <c r="AF2352" s="170"/>
      <c r="AG2352" s="153"/>
      <c r="AH2352" s="130"/>
      <c r="AI2352" s="172"/>
      <c r="AJ2352" s="265"/>
      <c r="AK2352" s="276"/>
      <c r="AL2352" s="276"/>
      <c r="AM2352" s="170"/>
      <c r="AN2352" s="170"/>
      <c r="AO2352" s="153"/>
      <c r="AP2352" s="130"/>
      <c r="AQ2352" s="172"/>
      <c r="AR2352" s="172"/>
      <c r="AS2352" s="272"/>
      <c r="AT2352" s="272"/>
      <c r="AU2352" s="272"/>
      <c r="AV2352" s="105"/>
      <c r="AW2352" s="278"/>
      <c r="AX2352" s="170"/>
      <c r="AY2352" s="170"/>
      <c r="AZ2352" s="153"/>
      <c r="BA2352" s="130"/>
      <c r="BB2352" s="172"/>
      <c r="BC2352" s="265"/>
      <c r="BD2352" s="276"/>
      <c r="BE2352" s="276"/>
      <c r="BF2352" s="170"/>
      <c r="BG2352" s="170"/>
      <c r="BH2352" s="153"/>
      <c r="BI2352" s="130"/>
      <c r="BR2352" s="252"/>
      <c r="BS2352" s="252"/>
      <c r="BT2352" s="252"/>
      <c r="BU2352" s="253"/>
      <c r="BV2352" s="252"/>
      <c r="BW2352" s="129"/>
      <c r="BX2352" s="129"/>
    </row>
    <row r="2353" customFormat="1" ht="15" spans="1:76">
      <c r="A2353" s="170"/>
      <c r="B2353" s="170"/>
      <c r="C2353" s="153"/>
      <c r="D2353" s="130"/>
      <c r="E2353" s="172"/>
      <c r="F2353" s="172"/>
      <c r="G2353" s="272"/>
      <c r="H2353" s="272"/>
      <c r="I2353" s="272"/>
      <c r="J2353" s="105"/>
      <c r="K2353" s="278"/>
      <c r="L2353" s="170"/>
      <c r="M2353" s="170"/>
      <c r="N2353" s="153"/>
      <c r="O2353" s="130"/>
      <c r="P2353" s="172"/>
      <c r="Q2353" s="265"/>
      <c r="R2353" s="276"/>
      <c r="S2353" s="276"/>
      <c r="T2353" s="170"/>
      <c r="U2353" s="170"/>
      <c r="V2353" s="153"/>
      <c r="W2353" s="130"/>
      <c r="X2353" s="172"/>
      <c r="Y2353" s="172"/>
      <c r="Z2353" s="272"/>
      <c r="AA2353" s="272"/>
      <c r="AB2353" s="272"/>
      <c r="AC2353" s="105"/>
      <c r="AD2353" s="278"/>
      <c r="AE2353" s="170"/>
      <c r="AF2353" s="170"/>
      <c r="AG2353" s="153"/>
      <c r="AH2353" s="130"/>
      <c r="AI2353" s="172"/>
      <c r="AJ2353" s="265"/>
      <c r="AK2353" s="276"/>
      <c r="AL2353" s="276"/>
      <c r="AM2353" s="170"/>
      <c r="AN2353" s="170"/>
      <c r="AO2353" s="153"/>
      <c r="AP2353" s="130"/>
      <c r="AQ2353" s="172"/>
      <c r="AR2353" s="172"/>
      <c r="AS2353" s="272"/>
      <c r="AT2353" s="272"/>
      <c r="AU2353" s="272"/>
      <c r="AV2353" s="105"/>
      <c r="AW2353" s="278"/>
      <c r="AX2353" s="170"/>
      <c r="AY2353" s="170"/>
      <c r="AZ2353" s="153"/>
      <c r="BA2353" s="130"/>
      <c r="BB2353" s="172"/>
      <c r="BC2353" s="265"/>
      <c r="BD2353" s="276"/>
      <c r="BE2353" s="276"/>
      <c r="BF2353" s="170"/>
      <c r="BG2353" s="170"/>
      <c r="BH2353" s="153"/>
      <c r="BI2353" s="130"/>
      <c r="BR2353" s="252"/>
      <c r="BS2353" s="252"/>
      <c r="BT2353" s="252"/>
      <c r="BU2353" s="253"/>
      <c r="BV2353" s="252"/>
      <c r="BW2353" s="129"/>
      <c r="BX2353" s="129"/>
    </row>
    <row r="2354" customFormat="1" ht="15" spans="1:76">
      <c r="A2354" s="170"/>
      <c r="B2354" s="170"/>
      <c r="C2354" s="153"/>
      <c r="D2354" s="130"/>
      <c r="E2354" s="172"/>
      <c r="F2354" s="172"/>
      <c r="G2354" s="272"/>
      <c r="H2354" s="272"/>
      <c r="I2354" s="272"/>
      <c r="J2354" s="105"/>
      <c r="K2354" s="278"/>
      <c r="L2354" s="170"/>
      <c r="M2354" s="170"/>
      <c r="N2354" s="153"/>
      <c r="O2354" s="130"/>
      <c r="P2354" s="172"/>
      <c r="Q2354" s="265"/>
      <c r="R2354" s="276"/>
      <c r="S2354" s="276"/>
      <c r="T2354" s="170"/>
      <c r="U2354" s="170"/>
      <c r="V2354" s="153"/>
      <c r="W2354" s="130"/>
      <c r="X2354" s="172"/>
      <c r="Y2354" s="172"/>
      <c r="Z2354" s="272"/>
      <c r="AA2354" s="272"/>
      <c r="AB2354" s="272"/>
      <c r="AC2354" s="105"/>
      <c r="AD2354" s="278"/>
      <c r="AE2354" s="170"/>
      <c r="AF2354" s="170"/>
      <c r="AG2354" s="153"/>
      <c r="AH2354" s="130"/>
      <c r="AI2354" s="172"/>
      <c r="AJ2354" s="265"/>
      <c r="AK2354" s="276"/>
      <c r="AL2354" s="276"/>
      <c r="AM2354" s="170"/>
      <c r="AN2354" s="170"/>
      <c r="AO2354" s="153"/>
      <c r="AP2354" s="130"/>
      <c r="AQ2354" s="172"/>
      <c r="AR2354" s="172"/>
      <c r="AS2354" s="272"/>
      <c r="AT2354" s="272"/>
      <c r="AU2354" s="272"/>
      <c r="AV2354" s="105"/>
      <c r="AW2354" s="278"/>
      <c r="AX2354" s="170"/>
      <c r="AY2354" s="170"/>
      <c r="AZ2354" s="153"/>
      <c r="BA2354" s="130"/>
      <c r="BB2354" s="172"/>
      <c r="BC2354" s="265"/>
      <c r="BD2354" s="276"/>
      <c r="BE2354" s="276"/>
      <c r="BF2354" s="170"/>
      <c r="BG2354" s="170"/>
      <c r="BH2354" s="153"/>
      <c r="BI2354" s="130"/>
      <c r="BR2354" s="252"/>
      <c r="BS2354" s="252"/>
      <c r="BT2354" s="252"/>
      <c r="BU2354" s="253"/>
      <c r="BV2354" s="252"/>
      <c r="BW2354" s="129"/>
      <c r="BX2354" s="129"/>
    </row>
    <row r="2355" customFormat="1" ht="15" spans="1:76">
      <c r="A2355" s="170"/>
      <c r="B2355" s="170"/>
      <c r="C2355" s="153"/>
      <c r="D2355" s="130"/>
      <c r="E2355" s="172"/>
      <c r="F2355" s="172"/>
      <c r="G2355" s="272"/>
      <c r="H2355" s="272"/>
      <c r="I2355" s="272"/>
      <c r="J2355" s="105"/>
      <c r="K2355" s="278"/>
      <c r="L2355" s="170"/>
      <c r="M2355" s="170"/>
      <c r="N2355" s="153"/>
      <c r="O2355" s="130"/>
      <c r="P2355" s="172"/>
      <c r="Q2355" s="265"/>
      <c r="R2355" s="276"/>
      <c r="S2355" s="276"/>
      <c r="T2355" s="170"/>
      <c r="U2355" s="170"/>
      <c r="V2355" s="153"/>
      <c r="W2355" s="130"/>
      <c r="X2355" s="172"/>
      <c r="Y2355" s="172"/>
      <c r="Z2355" s="272"/>
      <c r="AA2355" s="272"/>
      <c r="AB2355" s="272"/>
      <c r="AC2355" s="105"/>
      <c r="AD2355" s="278"/>
      <c r="AE2355" s="170"/>
      <c r="AF2355" s="170"/>
      <c r="AG2355" s="153"/>
      <c r="AH2355" s="130"/>
      <c r="AI2355" s="172"/>
      <c r="AJ2355" s="265"/>
      <c r="AK2355" s="276"/>
      <c r="AL2355" s="276"/>
      <c r="AM2355" s="170"/>
      <c r="AN2355" s="170"/>
      <c r="AO2355" s="153"/>
      <c r="AP2355" s="130"/>
      <c r="AQ2355" s="172"/>
      <c r="AR2355" s="172"/>
      <c r="AS2355" s="272"/>
      <c r="AT2355" s="272"/>
      <c r="AU2355" s="272"/>
      <c r="AV2355" s="105"/>
      <c r="AW2355" s="278"/>
      <c r="AX2355" s="170"/>
      <c r="AY2355" s="170"/>
      <c r="AZ2355" s="153"/>
      <c r="BA2355" s="130"/>
      <c r="BB2355" s="172"/>
      <c r="BC2355" s="265"/>
      <c r="BD2355" s="276"/>
      <c r="BE2355" s="276"/>
      <c r="BF2355" s="170"/>
      <c r="BG2355" s="170"/>
      <c r="BH2355" s="153"/>
      <c r="BI2355" s="130"/>
      <c r="BR2355" s="252"/>
      <c r="BS2355" s="252"/>
      <c r="BT2355" s="252"/>
      <c r="BU2355" s="253"/>
      <c r="BV2355" s="252"/>
      <c r="BW2355" s="129"/>
      <c r="BX2355" s="129"/>
    </row>
    <row r="2356" customFormat="1" ht="15" spans="1:76">
      <c r="A2356" s="170"/>
      <c r="B2356" s="170"/>
      <c r="C2356" s="153"/>
      <c r="D2356" s="130"/>
      <c r="E2356" s="172"/>
      <c r="F2356" s="172"/>
      <c r="G2356" s="272"/>
      <c r="H2356" s="272"/>
      <c r="I2356" s="272"/>
      <c r="J2356" s="105"/>
      <c r="K2356" s="278"/>
      <c r="L2356" s="170"/>
      <c r="M2356" s="170"/>
      <c r="N2356" s="153"/>
      <c r="O2356" s="130"/>
      <c r="P2356" s="172"/>
      <c r="Q2356" s="265"/>
      <c r="R2356" s="276"/>
      <c r="S2356" s="276"/>
      <c r="T2356" s="170"/>
      <c r="U2356" s="170"/>
      <c r="V2356" s="153"/>
      <c r="W2356" s="130"/>
      <c r="X2356" s="172"/>
      <c r="Y2356" s="172"/>
      <c r="Z2356" s="272"/>
      <c r="AA2356" s="272"/>
      <c r="AB2356" s="272"/>
      <c r="AC2356" s="105"/>
      <c r="AD2356" s="278"/>
      <c r="AE2356" s="170"/>
      <c r="AF2356" s="170"/>
      <c r="AG2356" s="153"/>
      <c r="AH2356" s="130"/>
      <c r="AI2356" s="172"/>
      <c r="AJ2356" s="265"/>
      <c r="AK2356" s="276"/>
      <c r="AL2356" s="276"/>
      <c r="AM2356" s="170"/>
      <c r="AN2356" s="170"/>
      <c r="AO2356" s="153"/>
      <c r="AP2356" s="130"/>
      <c r="AQ2356" s="172"/>
      <c r="AR2356" s="172"/>
      <c r="AS2356" s="272"/>
      <c r="AT2356" s="272"/>
      <c r="AU2356" s="272"/>
      <c r="AV2356" s="105"/>
      <c r="AW2356" s="278"/>
      <c r="AX2356" s="170"/>
      <c r="AY2356" s="170"/>
      <c r="AZ2356" s="153"/>
      <c r="BA2356" s="130"/>
      <c r="BB2356" s="172"/>
      <c r="BC2356" s="265"/>
      <c r="BD2356" s="276"/>
      <c r="BE2356" s="276"/>
      <c r="BF2356" s="170"/>
      <c r="BG2356" s="170"/>
      <c r="BH2356" s="153"/>
      <c r="BI2356" s="130"/>
      <c r="BR2356" s="252"/>
      <c r="BS2356" s="252"/>
      <c r="BT2356" s="252"/>
      <c r="BU2356" s="253"/>
      <c r="BV2356" s="252"/>
      <c r="BW2356" s="129"/>
      <c r="BX2356" s="129"/>
    </row>
    <row r="2357" customFormat="1" ht="15" spans="1:76">
      <c r="A2357" s="170"/>
      <c r="B2357" s="170"/>
      <c r="C2357" s="153"/>
      <c r="D2357" s="130"/>
      <c r="E2357" s="172"/>
      <c r="F2357" s="172"/>
      <c r="G2357" s="272"/>
      <c r="H2357" s="272"/>
      <c r="I2357" s="272"/>
      <c r="J2357" s="105"/>
      <c r="K2357" s="278"/>
      <c r="L2357" s="170"/>
      <c r="M2357" s="170"/>
      <c r="N2357" s="153"/>
      <c r="O2357" s="130"/>
      <c r="P2357" s="172"/>
      <c r="Q2357" s="265"/>
      <c r="R2357" s="276"/>
      <c r="S2357" s="276"/>
      <c r="T2357" s="170"/>
      <c r="U2357" s="170"/>
      <c r="V2357" s="153"/>
      <c r="W2357" s="130"/>
      <c r="X2357" s="172"/>
      <c r="Y2357" s="172"/>
      <c r="Z2357" s="272"/>
      <c r="AA2357" s="272"/>
      <c r="AB2357" s="272"/>
      <c r="AC2357" s="105"/>
      <c r="AD2357" s="278"/>
      <c r="AE2357" s="170"/>
      <c r="AF2357" s="170"/>
      <c r="AG2357" s="153"/>
      <c r="AH2357" s="130"/>
      <c r="AI2357" s="172"/>
      <c r="AJ2357" s="265"/>
      <c r="AK2357" s="276"/>
      <c r="AL2357" s="276"/>
      <c r="AM2357" s="170"/>
      <c r="AN2357" s="170"/>
      <c r="AO2357" s="153"/>
      <c r="AP2357" s="130"/>
      <c r="AQ2357" s="172"/>
      <c r="AR2357" s="172"/>
      <c r="AS2357" s="272"/>
      <c r="AT2357" s="272"/>
      <c r="AU2357" s="272"/>
      <c r="AV2357" s="105"/>
      <c r="AW2357" s="278"/>
      <c r="AX2357" s="170"/>
      <c r="AY2357" s="170"/>
      <c r="AZ2357" s="153"/>
      <c r="BA2357" s="130"/>
      <c r="BB2357" s="172"/>
      <c r="BC2357" s="265"/>
      <c r="BD2357" s="276"/>
      <c r="BE2357" s="276"/>
      <c r="BF2357" s="170"/>
      <c r="BG2357" s="170"/>
      <c r="BH2357" s="153"/>
      <c r="BI2357" s="130"/>
      <c r="BR2357" s="252"/>
      <c r="BS2357" s="252"/>
      <c r="BT2357" s="252"/>
      <c r="BU2357" s="253"/>
      <c r="BV2357" s="252"/>
      <c r="BW2357" s="129"/>
      <c r="BX2357" s="129"/>
    </row>
    <row r="2358" customFormat="1" ht="15" spans="1:76">
      <c r="A2358" s="170"/>
      <c r="B2358" s="170"/>
      <c r="C2358" s="153"/>
      <c r="D2358" s="130"/>
      <c r="E2358" s="172"/>
      <c r="F2358" s="172"/>
      <c r="G2358" s="272"/>
      <c r="H2358" s="272"/>
      <c r="I2358" s="272"/>
      <c r="J2358" s="105"/>
      <c r="K2358" s="278"/>
      <c r="L2358" s="170"/>
      <c r="M2358" s="170"/>
      <c r="N2358" s="153"/>
      <c r="O2358" s="130"/>
      <c r="P2358" s="172"/>
      <c r="Q2358" s="265"/>
      <c r="R2358" s="276"/>
      <c r="S2358" s="276"/>
      <c r="T2358" s="170"/>
      <c r="U2358" s="170"/>
      <c r="V2358" s="153"/>
      <c r="W2358" s="130"/>
      <c r="X2358" s="172"/>
      <c r="Y2358" s="172"/>
      <c r="Z2358" s="272"/>
      <c r="AA2358" s="272"/>
      <c r="AB2358" s="272"/>
      <c r="AC2358" s="105"/>
      <c r="AD2358" s="278"/>
      <c r="AE2358" s="170"/>
      <c r="AF2358" s="170"/>
      <c r="AG2358" s="153"/>
      <c r="AH2358" s="130"/>
      <c r="AI2358" s="172"/>
      <c r="AJ2358" s="265"/>
      <c r="AK2358" s="276"/>
      <c r="AL2358" s="276"/>
      <c r="AM2358" s="170"/>
      <c r="AN2358" s="170"/>
      <c r="AO2358" s="153"/>
      <c r="AP2358" s="130"/>
      <c r="AQ2358" s="172"/>
      <c r="AR2358" s="172"/>
      <c r="AS2358" s="272"/>
      <c r="AT2358" s="272"/>
      <c r="AU2358" s="272"/>
      <c r="AV2358" s="105"/>
      <c r="AW2358" s="278"/>
      <c r="AX2358" s="170"/>
      <c r="AY2358" s="170"/>
      <c r="AZ2358" s="153"/>
      <c r="BA2358" s="130"/>
      <c r="BB2358" s="172"/>
      <c r="BC2358" s="265"/>
      <c r="BD2358" s="276"/>
      <c r="BE2358" s="276"/>
      <c r="BF2358" s="170"/>
      <c r="BG2358" s="170"/>
      <c r="BH2358" s="153"/>
      <c r="BI2358" s="130"/>
      <c r="BR2358" s="252"/>
      <c r="BS2358" s="252"/>
      <c r="BT2358" s="252"/>
      <c r="BU2358" s="253"/>
      <c r="BV2358" s="252"/>
      <c r="BW2358" s="129"/>
      <c r="BX2358" s="129"/>
    </row>
    <row r="2359" customFormat="1" ht="15" spans="1:76">
      <c r="A2359" s="170"/>
      <c r="B2359" s="170"/>
      <c r="C2359" s="153"/>
      <c r="D2359" s="130"/>
      <c r="E2359" s="172"/>
      <c r="F2359" s="172"/>
      <c r="G2359" s="272"/>
      <c r="H2359" s="272"/>
      <c r="I2359" s="272"/>
      <c r="J2359" s="105"/>
      <c r="K2359" s="278"/>
      <c r="L2359" s="170"/>
      <c r="M2359" s="170"/>
      <c r="N2359" s="153"/>
      <c r="O2359" s="130"/>
      <c r="P2359" s="172"/>
      <c r="Q2359" s="265"/>
      <c r="R2359" s="276"/>
      <c r="S2359" s="276"/>
      <c r="T2359" s="170"/>
      <c r="U2359" s="170"/>
      <c r="V2359" s="153"/>
      <c r="W2359" s="130"/>
      <c r="X2359" s="172"/>
      <c r="Y2359" s="172"/>
      <c r="Z2359" s="272"/>
      <c r="AA2359" s="272"/>
      <c r="AB2359" s="272"/>
      <c r="AC2359" s="105"/>
      <c r="AD2359" s="278"/>
      <c r="AE2359" s="170"/>
      <c r="AF2359" s="170"/>
      <c r="AG2359" s="153"/>
      <c r="AH2359" s="130"/>
      <c r="AI2359" s="172"/>
      <c r="AJ2359" s="265"/>
      <c r="AK2359" s="276"/>
      <c r="AL2359" s="276"/>
      <c r="AM2359" s="170"/>
      <c r="AN2359" s="170"/>
      <c r="AO2359" s="153"/>
      <c r="AP2359" s="130"/>
      <c r="AQ2359" s="172"/>
      <c r="AR2359" s="172"/>
      <c r="AS2359" s="272"/>
      <c r="AT2359" s="272"/>
      <c r="AU2359" s="272"/>
      <c r="AV2359" s="105"/>
      <c r="AW2359" s="278"/>
      <c r="AX2359" s="170"/>
      <c r="AY2359" s="170"/>
      <c r="AZ2359" s="153"/>
      <c r="BA2359" s="130"/>
      <c r="BB2359" s="172"/>
      <c r="BC2359" s="265"/>
      <c r="BD2359" s="276"/>
      <c r="BE2359" s="276"/>
      <c r="BF2359" s="170"/>
      <c r="BG2359" s="170"/>
      <c r="BH2359" s="153"/>
      <c r="BI2359" s="130"/>
      <c r="BR2359" s="252"/>
      <c r="BS2359" s="252"/>
      <c r="BT2359" s="252"/>
      <c r="BU2359" s="253"/>
      <c r="BV2359" s="252"/>
      <c r="BW2359" s="129"/>
      <c r="BX2359" s="129"/>
    </row>
    <row r="2360" customFormat="1" ht="15" spans="1:76">
      <c r="A2360" s="170"/>
      <c r="B2360" s="170"/>
      <c r="C2360" s="153"/>
      <c r="D2360" s="130"/>
      <c r="E2360" s="172"/>
      <c r="F2360" s="172"/>
      <c r="G2360" s="272"/>
      <c r="H2360" s="272"/>
      <c r="I2360" s="272"/>
      <c r="J2360" s="105"/>
      <c r="K2360" s="278"/>
      <c r="L2360" s="170"/>
      <c r="M2360" s="170"/>
      <c r="N2360" s="153"/>
      <c r="O2360" s="130"/>
      <c r="P2360" s="172"/>
      <c r="Q2360" s="265"/>
      <c r="R2360" s="276"/>
      <c r="S2360" s="276"/>
      <c r="T2360" s="170"/>
      <c r="U2360" s="170"/>
      <c r="V2360" s="153"/>
      <c r="W2360" s="130"/>
      <c r="X2360" s="172"/>
      <c r="Y2360" s="172"/>
      <c r="Z2360" s="272"/>
      <c r="AA2360" s="272"/>
      <c r="AB2360" s="272"/>
      <c r="AC2360" s="105"/>
      <c r="AD2360" s="278"/>
      <c r="AE2360" s="170"/>
      <c r="AF2360" s="170"/>
      <c r="AG2360" s="153"/>
      <c r="AH2360" s="130"/>
      <c r="AI2360" s="172"/>
      <c r="AJ2360" s="265"/>
      <c r="AK2360" s="276"/>
      <c r="AL2360" s="276"/>
      <c r="AM2360" s="170"/>
      <c r="AN2360" s="170"/>
      <c r="AO2360" s="153"/>
      <c r="AP2360" s="130"/>
      <c r="AQ2360" s="172"/>
      <c r="AR2360" s="172"/>
      <c r="AS2360" s="272"/>
      <c r="AT2360" s="272"/>
      <c r="AU2360" s="272"/>
      <c r="AV2360" s="105"/>
      <c r="AW2360" s="278"/>
      <c r="AX2360" s="170"/>
      <c r="AY2360" s="170"/>
      <c r="AZ2360" s="153"/>
      <c r="BA2360" s="130"/>
      <c r="BB2360" s="172"/>
      <c r="BC2360" s="265"/>
      <c r="BD2360" s="276"/>
      <c r="BE2360" s="276"/>
      <c r="BF2360" s="170"/>
      <c r="BG2360" s="170"/>
      <c r="BH2360" s="153"/>
      <c r="BI2360" s="130"/>
      <c r="BR2360" s="252"/>
      <c r="BS2360" s="252"/>
      <c r="BT2360" s="252"/>
      <c r="BU2360" s="253"/>
      <c r="BV2360" s="252"/>
      <c r="BW2360" s="129"/>
      <c r="BX2360" s="129"/>
    </row>
    <row r="2361" customFormat="1" ht="15" spans="1:76">
      <c r="A2361" s="170"/>
      <c r="B2361" s="170"/>
      <c r="C2361" s="153"/>
      <c r="D2361" s="130"/>
      <c r="E2361" s="172"/>
      <c r="F2361" s="172"/>
      <c r="G2361" s="272"/>
      <c r="H2361" s="272"/>
      <c r="I2361" s="272"/>
      <c r="J2361" s="105"/>
      <c r="K2361" s="278"/>
      <c r="L2361" s="170"/>
      <c r="M2361" s="170"/>
      <c r="N2361" s="153"/>
      <c r="O2361" s="130"/>
      <c r="P2361" s="172"/>
      <c r="Q2361" s="265"/>
      <c r="R2361" s="276"/>
      <c r="S2361" s="276"/>
      <c r="T2361" s="170"/>
      <c r="U2361" s="170"/>
      <c r="V2361" s="153"/>
      <c r="W2361" s="130"/>
      <c r="X2361" s="172"/>
      <c r="Y2361" s="172"/>
      <c r="Z2361" s="272"/>
      <c r="AA2361" s="272"/>
      <c r="AB2361" s="272"/>
      <c r="AC2361" s="105"/>
      <c r="AD2361" s="278"/>
      <c r="AE2361" s="170"/>
      <c r="AF2361" s="170"/>
      <c r="AG2361" s="153"/>
      <c r="AH2361" s="130"/>
      <c r="AI2361" s="172"/>
      <c r="AJ2361" s="265"/>
      <c r="AK2361" s="276"/>
      <c r="AL2361" s="276"/>
      <c r="AM2361" s="170"/>
      <c r="AN2361" s="170"/>
      <c r="AO2361" s="153"/>
      <c r="AP2361" s="130"/>
      <c r="AQ2361" s="172"/>
      <c r="AR2361" s="172"/>
      <c r="AS2361" s="272"/>
      <c r="AT2361" s="272"/>
      <c r="AU2361" s="272"/>
      <c r="AV2361" s="105"/>
      <c r="AW2361" s="278"/>
      <c r="AX2361" s="170"/>
      <c r="AY2361" s="170"/>
      <c r="AZ2361" s="153"/>
      <c r="BA2361" s="130"/>
      <c r="BB2361" s="172"/>
      <c r="BC2361" s="265"/>
      <c r="BD2361" s="276"/>
      <c r="BE2361" s="276"/>
      <c r="BF2361" s="170"/>
      <c r="BG2361" s="170"/>
      <c r="BH2361" s="153"/>
      <c r="BI2361" s="130"/>
      <c r="BR2361" s="252"/>
      <c r="BS2361" s="252"/>
      <c r="BT2361" s="252"/>
      <c r="BU2361" s="253"/>
      <c r="BV2361" s="252"/>
      <c r="BW2361" s="129"/>
      <c r="BX2361" s="129"/>
    </row>
    <row r="2362" customFormat="1" ht="15" spans="1:76">
      <c r="A2362" s="170"/>
      <c r="B2362" s="170"/>
      <c r="C2362" s="153"/>
      <c r="D2362" s="130"/>
      <c r="E2362" s="172"/>
      <c r="F2362" s="172"/>
      <c r="G2362" s="272"/>
      <c r="H2362" s="272"/>
      <c r="I2362" s="272"/>
      <c r="J2362" s="105"/>
      <c r="K2362" s="278"/>
      <c r="L2362" s="170"/>
      <c r="M2362" s="170"/>
      <c r="N2362" s="153"/>
      <c r="O2362" s="130"/>
      <c r="P2362" s="172"/>
      <c r="Q2362" s="265"/>
      <c r="R2362" s="276"/>
      <c r="S2362" s="276"/>
      <c r="T2362" s="170"/>
      <c r="U2362" s="170"/>
      <c r="V2362" s="153"/>
      <c r="W2362" s="130"/>
      <c r="X2362" s="172"/>
      <c r="Y2362" s="172"/>
      <c r="Z2362" s="272"/>
      <c r="AA2362" s="272"/>
      <c r="AB2362" s="272"/>
      <c r="AC2362" s="105"/>
      <c r="AD2362" s="278"/>
      <c r="AE2362" s="170"/>
      <c r="AF2362" s="170"/>
      <c r="AG2362" s="153"/>
      <c r="AH2362" s="130"/>
      <c r="AI2362" s="172"/>
      <c r="AJ2362" s="265"/>
      <c r="AK2362" s="276"/>
      <c r="AL2362" s="276"/>
      <c r="AM2362" s="170"/>
      <c r="AN2362" s="170"/>
      <c r="AO2362" s="153"/>
      <c r="AP2362" s="130"/>
      <c r="AQ2362" s="172"/>
      <c r="AR2362" s="172"/>
      <c r="AS2362" s="272"/>
      <c r="AT2362" s="272"/>
      <c r="AU2362" s="272"/>
      <c r="AV2362" s="105"/>
      <c r="AW2362" s="278"/>
      <c r="AX2362" s="170"/>
      <c r="AY2362" s="170"/>
      <c r="AZ2362" s="153"/>
      <c r="BA2362" s="130"/>
      <c r="BB2362" s="172"/>
      <c r="BC2362" s="265"/>
      <c r="BD2362" s="276"/>
      <c r="BE2362" s="276"/>
      <c r="BF2362" s="170"/>
      <c r="BG2362" s="170"/>
      <c r="BH2362" s="153"/>
      <c r="BI2362" s="130"/>
      <c r="BR2362" s="252"/>
      <c r="BS2362" s="252"/>
      <c r="BT2362" s="252"/>
      <c r="BU2362" s="253"/>
      <c r="BV2362" s="252"/>
      <c r="BW2362" s="129"/>
      <c r="BX2362" s="129"/>
    </row>
    <row r="2363" customFormat="1" ht="15" spans="1:76">
      <c r="A2363" s="170"/>
      <c r="B2363" s="170"/>
      <c r="C2363" s="153"/>
      <c r="D2363" s="130"/>
      <c r="E2363" s="172"/>
      <c r="F2363" s="172"/>
      <c r="G2363" s="272"/>
      <c r="H2363" s="272"/>
      <c r="I2363" s="272"/>
      <c r="J2363" s="105"/>
      <c r="K2363" s="278"/>
      <c r="L2363" s="170"/>
      <c r="M2363" s="170"/>
      <c r="N2363" s="153"/>
      <c r="O2363" s="130"/>
      <c r="P2363" s="172"/>
      <c r="Q2363" s="265"/>
      <c r="R2363" s="276"/>
      <c r="S2363" s="276"/>
      <c r="T2363" s="170"/>
      <c r="U2363" s="170"/>
      <c r="V2363" s="153"/>
      <c r="W2363" s="130"/>
      <c r="X2363" s="172"/>
      <c r="Y2363" s="172"/>
      <c r="Z2363" s="272"/>
      <c r="AA2363" s="272"/>
      <c r="AB2363" s="272"/>
      <c r="AC2363" s="105"/>
      <c r="AD2363" s="278"/>
      <c r="AE2363" s="170"/>
      <c r="AF2363" s="170"/>
      <c r="AG2363" s="153"/>
      <c r="AH2363" s="130"/>
      <c r="AI2363" s="172"/>
      <c r="AJ2363" s="265"/>
      <c r="AK2363" s="276"/>
      <c r="AL2363" s="276"/>
      <c r="AM2363" s="170"/>
      <c r="AN2363" s="170"/>
      <c r="AO2363" s="153"/>
      <c r="AP2363" s="130"/>
      <c r="AQ2363" s="172"/>
      <c r="AR2363" s="172"/>
      <c r="AS2363" s="272"/>
      <c r="AT2363" s="272"/>
      <c r="AU2363" s="272"/>
      <c r="AV2363" s="105"/>
      <c r="AW2363" s="278"/>
      <c r="AX2363" s="170"/>
      <c r="AY2363" s="170"/>
      <c r="AZ2363" s="153"/>
      <c r="BA2363" s="130"/>
      <c r="BB2363" s="172"/>
      <c r="BC2363" s="265"/>
      <c r="BD2363" s="276"/>
      <c r="BE2363" s="276"/>
      <c r="BF2363" s="170"/>
      <c r="BG2363" s="170"/>
      <c r="BH2363" s="153"/>
      <c r="BI2363" s="130"/>
      <c r="BR2363" s="252"/>
      <c r="BS2363" s="252"/>
      <c r="BT2363" s="252"/>
      <c r="BU2363" s="253"/>
      <c r="BV2363" s="252"/>
      <c r="BW2363" s="129"/>
      <c r="BX2363" s="129"/>
    </row>
    <row r="2364" customFormat="1" ht="15" spans="1:76">
      <c r="A2364" s="170"/>
      <c r="B2364" s="170"/>
      <c r="C2364" s="153"/>
      <c r="D2364" s="130"/>
      <c r="E2364" s="172"/>
      <c r="F2364" s="172"/>
      <c r="G2364" s="272"/>
      <c r="H2364" s="272"/>
      <c r="I2364" s="272"/>
      <c r="J2364" s="105"/>
      <c r="K2364" s="278"/>
      <c r="L2364" s="170"/>
      <c r="M2364" s="170"/>
      <c r="N2364" s="153"/>
      <c r="O2364" s="130"/>
      <c r="P2364" s="172"/>
      <c r="Q2364" s="265"/>
      <c r="R2364" s="276"/>
      <c r="S2364" s="276"/>
      <c r="T2364" s="170"/>
      <c r="U2364" s="170"/>
      <c r="V2364" s="153"/>
      <c r="W2364" s="130"/>
      <c r="X2364" s="172"/>
      <c r="Y2364" s="172"/>
      <c r="Z2364" s="272"/>
      <c r="AA2364" s="272"/>
      <c r="AB2364" s="272"/>
      <c r="AC2364" s="105"/>
      <c r="AD2364" s="278"/>
      <c r="AE2364" s="170"/>
      <c r="AF2364" s="170"/>
      <c r="AG2364" s="153"/>
      <c r="AH2364" s="130"/>
      <c r="AI2364" s="172"/>
      <c r="AJ2364" s="265"/>
      <c r="AK2364" s="276"/>
      <c r="AL2364" s="276"/>
      <c r="AM2364" s="170"/>
      <c r="AN2364" s="170"/>
      <c r="AO2364" s="153"/>
      <c r="AP2364" s="130"/>
      <c r="AQ2364" s="172"/>
      <c r="AR2364" s="172"/>
      <c r="AS2364" s="272"/>
      <c r="AT2364" s="272"/>
      <c r="AU2364" s="272"/>
      <c r="AV2364" s="105"/>
      <c r="AW2364" s="278"/>
      <c r="AX2364" s="170"/>
      <c r="AY2364" s="170"/>
      <c r="AZ2364" s="153"/>
      <c r="BA2364" s="130"/>
      <c r="BB2364" s="172"/>
      <c r="BC2364" s="265"/>
      <c r="BD2364" s="276"/>
      <c r="BE2364" s="276"/>
      <c r="BF2364" s="170"/>
      <c r="BG2364" s="170"/>
      <c r="BH2364" s="153"/>
      <c r="BI2364" s="130"/>
      <c r="BR2364" s="252"/>
      <c r="BS2364" s="252"/>
      <c r="BT2364" s="252"/>
      <c r="BU2364" s="253"/>
      <c r="BV2364" s="252"/>
      <c r="BW2364" s="129"/>
      <c r="BX2364" s="129"/>
    </row>
    <row r="2365" customFormat="1" ht="15" spans="1:76">
      <c r="A2365" s="170"/>
      <c r="B2365" s="170"/>
      <c r="C2365" s="153"/>
      <c r="D2365" s="130"/>
      <c r="E2365" s="172"/>
      <c r="F2365" s="172"/>
      <c r="G2365" s="272"/>
      <c r="H2365" s="272"/>
      <c r="I2365" s="272"/>
      <c r="J2365" s="105"/>
      <c r="K2365" s="278"/>
      <c r="L2365" s="170"/>
      <c r="M2365" s="170"/>
      <c r="N2365" s="153"/>
      <c r="O2365" s="130"/>
      <c r="P2365" s="172"/>
      <c r="Q2365" s="265"/>
      <c r="R2365" s="276"/>
      <c r="S2365" s="276"/>
      <c r="T2365" s="170"/>
      <c r="U2365" s="170"/>
      <c r="V2365" s="153"/>
      <c r="W2365" s="130"/>
      <c r="X2365" s="172"/>
      <c r="Y2365" s="172"/>
      <c r="Z2365" s="272"/>
      <c r="AA2365" s="272"/>
      <c r="AB2365" s="272"/>
      <c r="AC2365" s="105"/>
      <c r="AD2365" s="278"/>
      <c r="AE2365" s="170"/>
      <c r="AF2365" s="170"/>
      <c r="AG2365" s="153"/>
      <c r="AH2365" s="130"/>
      <c r="AI2365" s="172"/>
      <c r="AJ2365" s="265"/>
      <c r="AK2365" s="276"/>
      <c r="AL2365" s="276"/>
      <c r="AM2365" s="170"/>
      <c r="AN2365" s="170"/>
      <c r="AO2365" s="153"/>
      <c r="AP2365" s="130"/>
      <c r="AQ2365" s="172"/>
      <c r="AR2365" s="172"/>
      <c r="AS2365" s="272"/>
      <c r="AT2365" s="272"/>
      <c r="AU2365" s="272"/>
      <c r="AV2365" s="105"/>
      <c r="AW2365" s="278"/>
      <c r="AX2365" s="170"/>
      <c r="AY2365" s="170"/>
      <c r="AZ2365" s="153"/>
      <c r="BA2365" s="130"/>
      <c r="BB2365" s="172"/>
      <c r="BC2365" s="265"/>
      <c r="BD2365" s="276"/>
      <c r="BE2365" s="276"/>
      <c r="BF2365" s="170"/>
      <c r="BG2365" s="170"/>
      <c r="BH2365" s="153"/>
      <c r="BI2365" s="130"/>
      <c r="BR2365" s="252"/>
      <c r="BS2365" s="252"/>
      <c r="BT2365" s="252"/>
      <c r="BU2365" s="253"/>
      <c r="BV2365" s="252"/>
      <c r="BW2365" s="129"/>
      <c r="BX2365" s="129"/>
    </row>
    <row r="2366" customFormat="1" ht="15" spans="1:76">
      <c r="A2366" s="170"/>
      <c r="B2366" s="170"/>
      <c r="C2366" s="153"/>
      <c r="D2366" s="130"/>
      <c r="E2366" s="172"/>
      <c r="F2366" s="172"/>
      <c r="G2366" s="272"/>
      <c r="H2366" s="272"/>
      <c r="I2366" s="272"/>
      <c r="J2366" s="105"/>
      <c r="K2366" s="278"/>
      <c r="L2366" s="170"/>
      <c r="M2366" s="170"/>
      <c r="N2366" s="153"/>
      <c r="O2366" s="130"/>
      <c r="P2366" s="172"/>
      <c r="Q2366" s="265"/>
      <c r="R2366" s="276"/>
      <c r="S2366" s="276"/>
      <c r="T2366" s="170"/>
      <c r="U2366" s="170"/>
      <c r="V2366" s="153"/>
      <c r="W2366" s="130"/>
      <c r="X2366" s="172"/>
      <c r="Y2366" s="172"/>
      <c r="Z2366" s="272"/>
      <c r="AA2366" s="272"/>
      <c r="AB2366" s="272"/>
      <c r="AC2366" s="105"/>
      <c r="AD2366" s="278"/>
      <c r="AE2366" s="170"/>
      <c r="AF2366" s="170"/>
      <c r="AG2366" s="153"/>
      <c r="AH2366" s="130"/>
      <c r="AI2366" s="172"/>
      <c r="AJ2366" s="265"/>
      <c r="AK2366" s="276"/>
      <c r="AL2366" s="276"/>
      <c r="AM2366" s="170"/>
      <c r="AN2366" s="170"/>
      <c r="AO2366" s="153"/>
      <c r="AP2366" s="130"/>
      <c r="AQ2366" s="172"/>
      <c r="AR2366" s="172"/>
      <c r="AS2366" s="272"/>
      <c r="AT2366" s="272"/>
      <c r="AU2366" s="272"/>
      <c r="AV2366" s="105"/>
      <c r="AW2366" s="278"/>
      <c r="AX2366" s="170"/>
      <c r="AY2366" s="170"/>
      <c r="AZ2366" s="153"/>
      <c r="BA2366" s="130"/>
      <c r="BB2366" s="172"/>
      <c r="BC2366" s="265"/>
      <c r="BD2366" s="276"/>
      <c r="BE2366" s="276"/>
      <c r="BF2366" s="170"/>
      <c r="BG2366" s="170"/>
      <c r="BH2366" s="153"/>
      <c r="BI2366" s="130"/>
      <c r="BR2366" s="252"/>
      <c r="BS2366" s="252"/>
      <c r="BT2366" s="252"/>
      <c r="BU2366" s="253"/>
      <c r="BV2366" s="252"/>
      <c r="BW2366" s="129"/>
      <c r="BX2366" s="129"/>
    </row>
    <row r="2367" customFormat="1" ht="15" spans="1:76">
      <c r="A2367" s="170"/>
      <c r="B2367" s="170"/>
      <c r="C2367" s="153"/>
      <c r="D2367" s="130"/>
      <c r="E2367" s="172"/>
      <c r="F2367" s="172"/>
      <c r="G2367" s="272"/>
      <c r="H2367" s="272"/>
      <c r="I2367" s="272"/>
      <c r="J2367" s="105"/>
      <c r="K2367" s="278"/>
      <c r="L2367" s="170"/>
      <c r="M2367" s="170"/>
      <c r="N2367" s="153"/>
      <c r="O2367" s="130"/>
      <c r="P2367" s="172"/>
      <c r="Q2367" s="265"/>
      <c r="R2367" s="276"/>
      <c r="S2367" s="276"/>
      <c r="T2367" s="170"/>
      <c r="U2367" s="170"/>
      <c r="V2367" s="153"/>
      <c r="W2367" s="130"/>
      <c r="X2367" s="172"/>
      <c r="Y2367" s="172"/>
      <c r="Z2367" s="272"/>
      <c r="AA2367" s="272"/>
      <c r="AB2367" s="272"/>
      <c r="AC2367" s="105"/>
      <c r="AD2367" s="278"/>
      <c r="AE2367" s="170"/>
      <c r="AF2367" s="170"/>
      <c r="AG2367" s="153"/>
      <c r="AH2367" s="130"/>
      <c r="AI2367" s="172"/>
      <c r="AJ2367" s="265"/>
      <c r="AK2367" s="276"/>
      <c r="AL2367" s="276"/>
      <c r="AM2367" s="170"/>
      <c r="AN2367" s="170"/>
      <c r="AO2367" s="153"/>
      <c r="AP2367" s="130"/>
      <c r="AQ2367" s="172"/>
      <c r="AR2367" s="172"/>
      <c r="AS2367" s="272"/>
      <c r="AT2367" s="272"/>
      <c r="AU2367" s="272"/>
      <c r="AV2367" s="105"/>
      <c r="AW2367" s="278"/>
      <c r="AX2367" s="170"/>
      <c r="AY2367" s="170"/>
      <c r="AZ2367" s="153"/>
      <c r="BA2367" s="130"/>
      <c r="BB2367" s="172"/>
      <c r="BC2367" s="265"/>
      <c r="BD2367" s="276"/>
      <c r="BE2367" s="276"/>
      <c r="BF2367" s="170"/>
      <c r="BG2367" s="170"/>
      <c r="BH2367" s="153"/>
      <c r="BI2367" s="130"/>
      <c r="BR2367" s="252"/>
      <c r="BS2367" s="252"/>
      <c r="BT2367" s="252"/>
      <c r="BU2367" s="253"/>
      <c r="BV2367" s="252"/>
      <c r="BW2367" s="129"/>
      <c r="BX2367" s="129"/>
    </row>
    <row r="2368" customFormat="1" ht="15" spans="1:76">
      <c r="A2368" s="170"/>
      <c r="B2368" s="170"/>
      <c r="C2368" s="153"/>
      <c r="D2368" s="130"/>
      <c r="E2368" s="172"/>
      <c r="F2368" s="172"/>
      <c r="G2368" s="272"/>
      <c r="H2368" s="272"/>
      <c r="I2368" s="272"/>
      <c r="J2368" s="105"/>
      <c r="K2368" s="278"/>
      <c r="L2368" s="170"/>
      <c r="M2368" s="170"/>
      <c r="N2368" s="153"/>
      <c r="O2368" s="130"/>
      <c r="P2368" s="172"/>
      <c r="Q2368" s="265"/>
      <c r="R2368" s="276"/>
      <c r="S2368" s="276"/>
      <c r="T2368" s="170"/>
      <c r="U2368" s="170"/>
      <c r="V2368" s="153"/>
      <c r="W2368" s="130"/>
      <c r="X2368" s="172"/>
      <c r="Y2368" s="172"/>
      <c r="Z2368" s="272"/>
      <c r="AA2368" s="272"/>
      <c r="AB2368" s="272"/>
      <c r="AC2368" s="105"/>
      <c r="AD2368" s="278"/>
      <c r="AE2368" s="170"/>
      <c r="AF2368" s="170"/>
      <c r="AG2368" s="153"/>
      <c r="AH2368" s="130"/>
      <c r="AI2368" s="172"/>
      <c r="AJ2368" s="265"/>
      <c r="AK2368" s="276"/>
      <c r="AL2368" s="276"/>
      <c r="AM2368" s="170"/>
      <c r="AN2368" s="170"/>
      <c r="AO2368" s="153"/>
      <c r="AP2368" s="130"/>
      <c r="AQ2368" s="172"/>
      <c r="AR2368" s="172"/>
      <c r="AS2368" s="272"/>
      <c r="AT2368" s="272"/>
      <c r="AU2368" s="272"/>
      <c r="AV2368" s="105"/>
      <c r="AW2368" s="278"/>
      <c r="AX2368" s="170"/>
      <c r="AY2368" s="170"/>
      <c r="AZ2368" s="153"/>
      <c r="BA2368" s="130"/>
      <c r="BB2368" s="172"/>
      <c r="BC2368" s="265"/>
      <c r="BD2368" s="276"/>
      <c r="BE2368" s="276"/>
      <c r="BF2368" s="170"/>
      <c r="BG2368" s="170"/>
      <c r="BH2368" s="153"/>
      <c r="BI2368" s="130"/>
      <c r="BR2368" s="252"/>
      <c r="BS2368" s="252"/>
      <c r="BT2368" s="252"/>
      <c r="BU2368" s="253"/>
      <c r="BV2368" s="252"/>
      <c r="BW2368" s="129"/>
      <c r="BX2368" s="129"/>
    </row>
    <row r="2369" customFormat="1" ht="15" spans="1:76">
      <c r="A2369" s="170"/>
      <c r="B2369" s="170"/>
      <c r="C2369" s="153"/>
      <c r="D2369" s="130"/>
      <c r="E2369" s="172"/>
      <c r="F2369" s="172"/>
      <c r="G2369" s="272"/>
      <c r="H2369" s="272"/>
      <c r="I2369" s="272"/>
      <c r="J2369" s="105"/>
      <c r="K2369" s="278"/>
      <c r="L2369" s="170"/>
      <c r="M2369" s="170"/>
      <c r="N2369" s="153"/>
      <c r="O2369" s="130"/>
      <c r="P2369" s="172"/>
      <c r="Q2369" s="265"/>
      <c r="R2369" s="276"/>
      <c r="S2369" s="276"/>
      <c r="T2369" s="170"/>
      <c r="U2369" s="170"/>
      <c r="V2369" s="153"/>
      <c r="W2369" s="130"/>
      <c r="X2369" s="172"/>
      <c r="Y2369" s="172"/>
      <c r="Z2369" s="272"/>
      <c r="AA2369" s="272"/>
      <c r="AB2369" s="272"/>
      <c r="AC2369" s="105"/>
      <c r="AD2369" s="278"/>
      <c r="AE2369" s="170"/>
      <c r="AF2369" s="170"/>
      <c r="AG2369" s="153"/>
      <c r="AH2369" s="130"/>
      <c r="AI2369" s="172"/>
      <c r="AJ2369" s="265"/>
      <c r="AK2369" s="276"/>
      <c r="AL2369" s="276"/>
      <c r="AM2369" s="170"/>
      <c r="AN2369" s="170"/>
      <c r="AO2369" s="153"/>
      <c r="AP2369" s="130"/>
      <c r="AQ2369" s="172"/>
      <c r="AR2369" s="172"/>
      <c r="AS2369" s="272"/>
      <c r="AT2369" s="272"/>
      <c r="AU2369" s="272"/>
      <c r="AV2369" s="105"/>
      <c r="AW2369" s="278"/>
      <c r="AX2369" s="170"/>
      <c r="AY2369" s="170"/>
      <c r="AZ2369" s="153"/>
      <c r="BA2369" s="130"/>
      <c r="BB2369" s="172"/>
      <c r="BC2369" s="265"/>
      <c r="BD2369" s="276"/>
      <c r="BE2369" s="276"/>
      <c r="BF2369" s="170"/>
      <c r="BG2369" s="170"/>
      <c r="BH2369" s="153"/>
      <c r="BI2369" s="130"/>
      <c r="BR2369" s="252"/>
      <c r="BS2369" s="252"/>
      <c r="BT2369" s="252"/>
      <c r="BU2369" s="253"/>
      <c r="BV2369" s="252"/>
      <c r="BW2369" s="129"/>
      <c r="BX2369" s="129"/>
    </row>
    <row r="2370" customFormat="1" ht="15" spans="1:76">
      <c r="A2370" s="170"/>
      <c r="B2370" s="170"/>
      <c r="C2370" s="153"/>
      <c r="D2370" s="130"/>
      <c r="E2370" s="172"/>
      <c r="F2370" s="172"/>
      <c r="G2370" s="272"/>
      <c r="H2370" s="272"/>
      <c r="I2370" s="272"/>
      <c r="J2370" s="105"/>
      <c r="K2370" s="278"/>
      <c r="L2370" s="170"/>
      <c r="M2370" s="170"/>
      <c r="N2370" s="153"/>
      <c r="O2370" s="130"/>
      <c r="P2370" s="172"/>
      <c r="Q2370" s="265"/>
      <c r="R2370" s="276"/>
      <c r="S2370" s="276"/>
      <c r="T2370" s="170"/>
      <c r="U2370" s="170"/>
      <c r="V2370" s="153"/>
      <c r="W2370" s="130"/>
      <c r="X2370" s="172"/>
      <c r="Y2370" s="172"/>
      <c r="Z2370" s="272"/>
      <c r="AA2370" s="272"/>
      <c r="AB2370" s="272"/>
      <c r="AC2370" s="105"/>
      <c r="AD2370" s="278"/>
      <c r="AE2370" s="170"/>
      <c r="AF2370" s="170"/>
      <c r="AG2370" s="153"/>
      <c r="AH2370" s="130"/>
      <c r="AI2370" s="172"/>
      <c r="AJ2370" s="265"/>
      <c r="AK2370" s="276"/>
      <c r="AL2370" s="276"/>
      <c r="AM2370" s="170"/>
      <c r="AN2370" s="170"/>
      <c r="AO2370" s="153"/>
      <c r="AP2370" s="130"/>
      <c r="AQ2370" s="172"/>
      <c r="AR2370" s="172"/>
      <c r="AS2370" s="272"/>
      <c r="AT2370" s="272"/>
      <c r="AU2370" s="272"/>
      <c r="AV2370" s="105"/>
      <c r="AW2370" s="278"/>
      <c r="AX2370" s="170"/>
      <c r="AY2370" s="170"/>
      <c r="AZ2370" s="153"/>
      <c r="BA2370" s="130"/>
      <c r="BB2370" s="172"/>
      <c r="BC2370" s="265"/>
      <c r="BD2370" s="276"/>
      <c r="BE2370" s="276"/>
      <c r="BF2370" s="170"/>
      <c r="BG2370" s="170"/>
      <c r="BH2370" s="153"/>
      <c r="BI2370" s="130"/>
      <c r="BR2370" s="252"/>
      <c r="BS2370" s="252"/>
      <c r="BT2370" s="252"/>
      <c r="BU2370" s="253"/>
      <c r="BV2370" s="252"/>
      <c r="BW2370" s="129"/>
      <c r="BX2370" s="129"/>
    </row>
    <row r="2371" customFormat="1" ht="15" spans="1:76">
      <c r="A2371" s="170"/>
      <c r="B2371" s="170"/>
      <c r="C2371" s="153"/>
      <c r="D2371" s="130"/>
      <c r="E2371" s="172"/>
      <c r="F2371" s="172"/>
      <c r="G2371" s="272"/>
      <c r="H2371" s="272"/>
      <c r="I2371" s="272"/>
      <c r="J2371" s="105"/>
      <c r="K2371" s="278"/>
      <c r="L2371" s="170"/>
      <c r="M2371" s="170"/>
      <c r="N2371" s="153"/>
      <c r="O2371" s="130"/>
      <c r="P2371" s="172"/>
      <c r="Q2371" s="265"/>
      <c r="R2371" s="276"/>
      <c r="S2371" s="276"/>
      <c r="T2371" s="170"/>
      <c r="U2371" s="170"/>
      <c r="V2371" s="153"/>
      <c r="W2371" s="130"/>
      <c r="X2371" s="172"/>
      <c r="Y2371" s="172"/>
      <c r="Z2371" s="272"/>
      <c r="AA2371" s="272"/>
      <c r="AB2371" s="272"/>
      <c r="AC2371" s="105"/>
      <c r="AD2371" s="278"/>
      <c r="AE2371" s="170"/>
      <c r="AF2371" s="170"/>
      <c r="AG2371" s="153"/>
      <c r="AH2371" s="130"/>
      <c r="AI2371" s="172"/>
      <c r="AJ2371" s="265"/>
      <c r="AK2371" s="276"/>
      <c r="AL2371" s="276"/>
      <c r="AM2371" s="170"/>
      <c r="AN2371" s="170"/>
      <c r="AO2371" s="153"/>
      <c r="AP2371" s="130"/>
      <c r="AQ2371" s="172"/>
      <c r="AR2371" s="172"/>
      <c r="AS2371" s="272"/>
      <c r="AT2371" s="272"/>
      <c r="AU2371" s="272"/>
      <c r="AV2371" s="105"/>
      <c r="AW2371" s="278"/>
      <c r="AX2371" s="170"/>
      <c r="AY2371" s="170"/>
      <c r="AZ2371" s="153"/>
      <c r="BA2371" s="130"/>
      <c r="BB2371" s="172"/>
      <c r="BC2371" s="265"/>
      <c r="BD2371" s="276"/>
      <c r="BE2371" s="276"/>
      <c r="BF2371" s="170"/>
      <c r="BG2371" s="170"/>
      <c r="BH2371" s="153"/>
      <c r="BI2371" s="130"/>
      <c r="BR2371" s="252"/>
      <c r="BS2371" s="252"/>
      <c r="BT2371" s="252"/>
      <c r="BU2371" s="253"/>
      <c r="BV2371" s="252"/>
      <c r="BW2371" s="129"/>
      <c r="BX2371" s="129"/>
    </row>
    <row r="2372" customFormat="1" ht="15" spans="1:76">
      <c r="A2372" s="170"/>
      <c r="B2372" s="170"/>
      <c r="C2372" s="153"/>
      <c r="D2372" s="130"/>
      <c r="E2372" s="172"/>
      <c r="F2372" s="172"/>
      <c r="G2372" s="272"/>
      <c r="H2372" s="272"/>
      <c r="I2372" s="272"/>
      <c r="J2372" s="105"/>
      <c r="K2372" s="278"/>
      <c r="L2372" s="170"/>
      <c r="M2372" s="170"/>
      <c r="N2372" s="153"/>
      <c r="O2372" s="130"/>
      <c r="P2372" s="172"/>
      <c r="Q2372" s="265"/>
      <c r="R2372" s="276"/>
      <c r="S2372" s="276"/>
      <c r="T2372" s="170"/>
      <c r="U2372" s="170"/>
      <c r="V2372" s="153"/>
      <c r="W2372" s="130"/>
      <c r="X2372" s="172"/>
      <c r="Y2372" s="172"/>
      <c r="Z2372" s="272"/>
      <c r="AA2372" s="272"/>
      <c r="AB2372" s="272"/>
      <c r="AC2372" s="105"/>
      <c r="AD2372" s="278"/>
      <c r="AE2372" s="170"/>
      <c r="AF2372" s="170"/>
      <c r="AG2372" s="153"/>
      <c r="AH2372" s="130"/>
      <c r="AI2372" s="172"/>
      <c r="AJ2372" s="265"/>
      <c r="AK2372" s="276"/>
      <c r="AL2372" s="276"/>
      <c r="AM2372" s="170"/>
      <c r="AN2372" s="170"/>
      <c r="AO2372" s="153"/>
      <c r="AP2372" s="130"/>
      <c r="AQ2372" s="172"/>
      <c r="AR2372" s="172"/>
      <c r="AS2372" s="272"/>
      <c r="AT2372" s="272"/>
      <c r="AU2372" s="272"/>
      <c r="AV2372" s="105"/>
      <c r="AW2372" s="278"/>
      <c r="AX2372" s="170"/>
      <c r="AY2372" s="170"/>
      <c r="AZ2372" s="153"/>
      <c r="BA2372" s="130"/>
      <c r="BB2372" s="172"/>
      <c r="BC2372" s="265"/>
      <c r="BD2372" s="276"/>
      <c r="BE2372" s="276"/>
      <c r="BF2372" s="170"/>
      <c r="BG2372" s="170"/>
      <c r="BH2372" s="153"/>
      <c r="BI2372" s="130"/>
      <c r="BR2372" s="252"/>
      <c r="BS2372" s="252"/>
      <c r="BT2372" s="252"/>
      <c r="BU2372" s="253"/>
      <c r="BV2372" s="252"/>
      <c r="BW2372" s="129"/>
      <c r="BX2372" s="129"/>
    </row>
    <row r="2373" customFormat="1" ht="15" spans="1:76">
      <c r="A2373" s="170"/>
      <c r="B2373" s="170"/>
      <c r="C2373" s="153"/>
      <c r="D2373" s="130"/>
      <c r="E2373" s="172"/>
      <c r="F2373" s="172"/>
      <c r="G2373" s="272"/>
      <c r="H2373" s="272"/>
      <c r="I2373" s="272"/>
      <c r="J2373" s="105"/>
      <c r="K2373" s="278"/>
      <c r="L2373" s="170"/>
      <c r="M2373" s="170"/>
      <c r="N2373" s="153"/>
      <c r="O2373" s="130"/>
      <c r="P2373" s="172"/>
      <c r="Q2373" s="265"/>
      <c r="R2373" s="276"/>
      <c r="S2373" s="276"/>
      <c r="T2373" s="170"/>
      <c r="U2373" s="170"/>
      <c r="V2373" s="153"/>
      <c r="W2373" s="130"/>
      <c r="X2373" s="172"/>
      <c r="Y2373" s="172"/>
      <c r="Z2373" s="272"/>
      <c r="AA2373" s="272"/>
      <c r="AB2373" s="272"/>
      <c r="AC2373" s="105"/>
      <c r="AD2373" s="278"/>
      <c r="AE2373" s="170"/>
      <c r="AF2373" s="170"/>
      <c r="AG2373" s="153"/>
      <c r="AH2373" s="130"/>
      <c r="AI2373" s="172"/>
      <c r="AJ2373" s="265"/>
      <c r="AK2373" s="276"/>
      <c r="AL2373" s="276"/>
      <c r="AM2373" s="170"/>
      <c r="AN2373" s="170"/>
      <c r="AO2373" s="153"/>
      <c r="AP2373" s="130"/>
      <c r="AQ2373" s="172"/>
      <c r="AR2373" s="172"/>
      <c r="AS2373" s="272"/>
      <c r="AT2373" s="272"/>
      <c r="AU2373" s="272"/>
      <c r="AV2373" s="105"/>
      <c r="AW2373" s="278"/>
      <c r="AX2373" s="170"/>
      <c r="AY2373" s="170"/>
      <c r="AZ2373" s="153"/>
      <c r="BA2373" s="130"/>
      <c r="BB2373" s="172"/>
      <c r="BC2373" s="265"/>
      <c r="BD2373" s="276"/>
      <c r="BE2373" s="276"/>
      <c r="BF2373" s="170"/>
      <c r="BG2373" s="170"/>
      <c r="BH2373" s="153"/>
      <c r="BI2373" s="130"/>
      <c r="BR2373" s="252"/>
      <c r="BS2373" s="252"/>
      <c r="BT2373" s="252"/>
      <c r="BU2373" s="253"/>
      <c r="BV2373" s="252"/>
      <c r="BW2373" s="129"/>
      <c r="BX2373" s="129"/>
    </row>
    <row r="2374" customFormat="1" ht="15" spans="1:76">
      <c r="A2374" s="170"/>
      <c r="B2374" s="170"/>
      <c r="C2374" s="153"/>
      <c r="D2374" s="130"/>
      <c r="E2374" s="172"/>
      <c r="F2374" s="172"/>
      <c r="G2374" s="272"/>
      <c r="H2374" s="272"/>
      <c r="I2374" s="272"/>
      <c r="J2374" s="105"/>
      <c r="K2374" s="278"/>
      <c r="L2374" s="170"/>
      <c r="M2374" s="170"/>
      <c r="N2374" s="153"/>
      <c r="O2374" s="130"/>
      <c r="P2374" s="172"/>
      <c r="Q2374" s="265"/>
      <c r="R2374" s="276"/>
      <c r="S2374" s="276"/>
      <c r="T2374" s="170"/>
      <c r="U2374" s="170"/>
      <c r="V2374" s="153"/>
      <c r="W2374" s="130"/>
      <c r="X2374" s="172"/>
      <c r="Y2374" s="172"/>
      <c r="Z2374" s="272"/>
      <c r="AA2374" s="272"/>
      <c r="AB2374" s="272"/>
      <c r="AC2374" s="105"/>
      <c r="AD2374" s="278"/>
      <c r="AE2374" s="170"/>
      <c r="AF2374" s="170"/>
      <c r="AG2374" s="153"/>
      <c r="AH2374" s="130"/>
      <c r="AI2374" s="172"/>
      <c r="AJ2374" s="265"/>
      <c r="AK2374" s="276"/>
      <c r="AL2374" s="276"/>
      <c r="AM2374" s="170"/>
      <c r="AN2374" s="170"/>
      <c r="AO2374" s="153"/>
      <c r="AP2374" s="130"/>
      <c r="AQ2374" s="172"/>
      <c r="AR2374" s="172"/>
      <c r="AS2374" s="272"/>
      <c r="AT2374" s="272"/>
      <c r="AU2374" s="272"/>
      <c r="AV2374" s="105"/>
      <c r="AW2374" s="278"/>
      <c r="AX2374" s="170"/>
      <c r="AY2374" s="170"/>
      <c r="AZ2374" s="153"/>
      <c r="BA2374" s="130"/>
      <c r="BB2374" s="172"/>
      <c r="BC2374" s="265"/>
      <c r="BD2374" s="276"/>
      <c r="BE2374" s="276"/>
      <c r="BF2374" s="170"/>
      <c r="BG2374" s="170"/>
      <c r="BH2374" s="153"/>
      <c r="BI2374" s="130"/>
      <c r="BR2374" s="252"/>
      <c r="BS2374" s="252"/>
      <c r="BT2374" s="252"/>
      <c r="BU2374" s="253"/>
      <c r="BV2374" s="252"/>
      <c r="BW2374" s="129"/>
      <c r="BX2374" s="129"/>
    </row>
    <row r="2375" customFormat="1" ht="15" spans="1:76">
      <c r="A2375" s="170"/>
      <c r="B2375" s="170"/>
      <c r="C2375" s="153"/>
      <c r="D2375" s="130"/>
      <c r="E2375" s="172"/>
      <c r="F2375" s="172"/>
      <c r="G2375" s="272"/>
      <c r="H2375" s="272"/>
      <c r="I2375" s="272"/>
      <c r="J2375" s="105"/>
      <c r="K2375" s="278"/>
      <c r="L2375" s="170"/>
      <c r="M2375" s="170"/>
      <c r="N2375" s="153"/>
      <c r="O2375" s="130"/>
      <c r="P2375" s="172"/>
      <c r="Q2375" s="265"/>
      <c r="R2375" s="276"/>
      <c r="S2375" s="276"/>
      <c r="T2375" s="170"/>
      <c r="U2375" s="170"/>
      <c r="V2375" s="153"/>
      <c r="W2375" s="130"/>
      <c r="X2375" s="172"/>
      <c r="Y2375" s="172"/>
      <c r="Z2375" s="272"/>
      <c r="AA2375" s="272"/>
      <c r="AB2375" s="272"/>
      <c r="AC2375" s="105"/>
      <c r="AD2375" s="278"/>
      <c r="AE2375" s="170"/>
      <c r="AF2375" s="170"/>
      <c r="AG2375" s="153"/>
      <c r="AH2375" s="130"/>
      <c r="AI2375" s="172"/>
      <c r="AJ2375" s="265"/>
      <c r="AK2375" s="276"/>
      <c r="AL2375" s="276"/>
      <c r="AM2375" s="170"/>
      <c r="AN2375" s="170"/>
      <c r="AO2375" s="153"/>
      <c r="AP2375" s="130"/>
      <c r="AQ2375" s="172"/>
      <c r="AR2375" s="172"/>
      <c r="AS2375" s="272"/>
      <c r="AT2375" s="272"/>
      <c r="AU2375" s="272"/>
      <c r="AV2375" s="105"/>
      <c r="AW2375" s="278"/>
      <c r="AX2375" s="170"/>
      <c r="AY2375" s="170"/>
      <c r="AZ2375" s="153"/>
      <c r="BA2375" s="130"/>
      <c r="BB2375" s="172"/>
      <c r="BC2375" s="265"/>
      <c r="BD2375" s="276"/>
      <c r="BE2375" s="276"/>
      <c r="BF2375" s="170"/>
      <c r="BG2375" s="170"/>
      <c r="BH2375" s="153"/>
      <c r="BI2375" s="130"/>
      <c r="BR2375" s="252"/>
      <c r="BS2375" s="252"/>
      <c r="BT2375" s="252"/>
      <c r="BU2375" s="253"/>
      <c r="BV2375" s="252"/>
      <c r="BW2375" s="129"/>
      <c r="BX2375" s="129"/>
    </row>
    <row r="2376" customFormat="1" ht="15" spans="1:76">
      <c r="A2376" s="170"/>
      <c r="B2376" s="170"/>
      <c r="C2376" s="153"/>
      <c r="D2376" s="130"/>
      <c r="E2376" s="172"/>
      <c r="F2376" s="172"/>
      <c r="G2376" s="272"/>
      <c r="H2376" s="272"/>
      <c r="I2376" s="272"/>
      <c r="J2376" s="105"/>
      <c r="K2376" s="278"/>
      <c r="L2376" s="170"/>
      <c r="M2376" s="170"/>
      <c r="N2376" s="153"/>
      <c r="O2376" s="130"/>
      <c r="P2376" s="172"/>
      <c r="Q2376" s="265"/>
      <c r="R2376" s="276"/>
      <c r="S2376" s="276"/>
      <c r="T2376" s="170"/>
      <c r="U2376" s="170"/>
      <c r="V2376" s="153"/>
      <c r="W2376" s="130"/>
      <c r="X2376" s="172"/>
      <c r="Y2376" s="172"/>
      <c r="Z2376" s="272"/>
      <c r="AA2376" s="272"/>
      <c r="AB2376" s="272"/>
      <c r="AC2376" s="105"/>
      <c r="AD2376" s="278"/>
      <c r="AE2376" s="170"/>
      <c r="AF2376" s="170"/>
      <c r="AG2376" s="153"/>
      <c r="AH2376" s="130"/>
      <c r="AI2376" s="172"/>
      <c r="AJ2376" s="265"/>
      <c r="AK2376" s="276"/>
      <c r="AL2376" s="276"/>
      <c r="AM2376" s="170"/>
      <c r="AN2376" s="170"/>
      <c r="AO2376" s="153"/>
      <c r="AP2376" s="130"/>
      <c r="AQ2376" s="172"/>
      <c r="AR2376" s="172"/>
      <c r="AS2376" s="272"/>
      <c r="AT2376" s="272"/>
      <c r="AU2376" s="272"/>
      <c r="AV2376" s="105"/>
      <c r="AW2376" s="278"/>
      <c r="AX2376" s="170"/>
      <c r="AY2376" s="170"/>
      <c r="AZ2376" s="153"/>
      <c r="BA2376" s="130"/>
      <c r="BB2376" s="172"/>
      <c r="BC2376" s="265"/>
      <c r="BD2376" s="276"/>
      <c r="BE2376" s="276"/>
      <c r="BF2376" s="170"/>
      <c r="BG2376" s="170"/>
      <c r="BH2376" s="153"/>
      <c r="BI2376" s="130"/>
      <c r="BR2376" s="252"/>
      <c r="BS2376" s="252"/>
      <c r="BT2376" s="252"/>
      <c r="BU2376" s="253"/>
      <c r="BV2376" s="252"/>
      <c r="BW2376" s="129"/>
      <c r="BX2376" s="129"/>
    </row>
    <row r="2377" customFormat="1" ht="15" spans="1:76">
      <c r="A2377" s="170"/>
      <c r="B2377" s="170"/>
      <c r="C2377" s="153"/>
      <c r="D2377" s="130"/>
      <c r="E2377" s="172"/>
      <c r="F2377" s="172"/>
      <c r="G2377" s="272"/>
      <c r="H2377" s="272"/>
      <c r="I2377" s="272"/>
      <c r="J2377" s="105"/>
      <c r="K2377" s="278"/>
      <c r="L2377" s="170"/>
      <c r="M2377" s="170"/>
      <c r="N2377" s="153"/>
      <c r="O2377" s="130"/>
      <c r="P2377" s="172"/>
      <c r="Q2377" s="265"/>
      <c r="R2377" s="276"/>
      <c r="S2377" s="276"/>
      <c r="T2377" s="170"/>
      <c r="U2377" s="170"/>
      <c r="V2377" s="153"/>
      <c r="W2377" s="130"/>
      <c r="X2377" s="172"/>
      <c r="Y2377" s="172"/>
      <c r="Z2377" s="272"/>
      <c r="AA2377" s="272"/>
      <c r="AB2377" s="272"/>
      <c r="AC2377" s="105"/>
      <c r="AD2377" s="278"/>
      <c r="AE2377" s="170"/>
      <c r="AF2377" s="170"/>
      <c r="AG2377" s="153"/>
      <c r="AH2377" s="130"/>
      <c r="AI2377" s="172"/>
      <c r="AJ2377" s="265"/>
      <c r="AK2377" s="276"/>
      <c r="AL2377" s="276"/>
      <c r="AM2377" s="170"/>
      <c r="AN2377" s="170"/>
      <c r="AO2377" s="153"/>
      <c r="AP2377" s="130"/>
      <c r="AQ2377" s="172"/>
      <c r="AR2377" s="172"/>
      <c r="AS2377" s="272"/>
      <c r="AT2377" s="272"/>
      <c r="AU2377" s="272"/>
      <c r="AV2377" s="105"/>
      <c r="AW2377" s="278"/>
      <c r="AX2377" s="170"/>
      <c r="AY2377" s="170"/>
      <c r="AZ2377" s="153"/>
      <c r="BA2377" s="130"/>
      <c r="BB2377" s="172"/>
      <c r="BC2377" s="265"/>
      <c r="BD2377" s="276"/>
      <c r="BE2377" s="276"/>
      <c r="BF2377" s="170"/>
      <c r="BG2377" s="170"/>
      <c r="BH2377" s="153"/>
      <c r="BI2377" s="130"/>
      <c r="BR2377" s="252"/>
      <c r="BS2377" s="252"/>
      <c r="BT2377" s="252"/>
      <c r="BU2377" s="253"/>
      <c r="BV2377" s="252"/>
      <c r="BW2377" s="129"/>
      <c r="BX2377" s="129"/>
    </row>
    <row r="2378" customFormat="1" ht="15" spans="1:76">
      <c r="A2378" s="170"/>
      <c r="B2378" s="170"/>
      <c r="C2378" s="153"/>
      <c r="D2378" s="130"/>
      <c r="E2378" s="172"/>
      <c r="F2378" s="172"/>
      <c r="G2378" s="272"/>
      <c r="H2378" s="272"/>
      <c r="I2378" s="272"/>
      <c r="J2378" s="105"/>
      <c r="K2378" s="278"/>
      <c r="L2378" s="170"/>
      <c r="M2378" s="170"/>
      <c r="N2378" s="153"/>
      <c r="O2378" s="130"/>
      <c r="P2378" s="172"/>
      <c r="Q2378" s="265"/>
      <c r="R2378" s="276"/>
      <c r="S2378" s="276"/>
      <c r="T2378" s="170"/>
      <c r="U2378" s="170"/>
      <c r="V2378" s="153"/>
      <c r="W2378" s="130"/>
      <c r="X2378" s="172"/>
      <c r="Y2378" s="172"/>
      <c r="Z2378" s="272"/>
      <c r="AA2378" s="272"/>
      <c r="AB2378" s="272"/>
      <c r="AC2378" s="105"/>
      <c r="AD2378" s="278"/>
      <c r="AE2378" s="170"/>
      <c r="AF2378" s="170"/>
      <c r="AG2378" s="153"/>
      <c r="AH2378" s="130"/>
      <c r="AI2378" s="172"/>
      <c r="AJ2378" s="265"/>
      <c r="AK2378" s="276"/>
      <c r="AL2378" s="276"/>
      <c r="AM2378" s="170"/>
      <c r="AN2378" s="170"/>
      <c r="AO2378" s="153"/>
      <c r="AP2378" s="130"/>
      <c r="AQ2378" s="172"/>
      <c r="AR2378" s="172"/>
      <c r="AS2378" s="272"/>
      <c r="AT2378" s="272"/>
      <c r="AU2378" s="272"/>
      <c r="AV2378" s="105"/>
      <c r="AW2378" s="278"/>
      <c r="AX2378" s="170"/>
      <c r="AY2378" s="170"/>
      <c r="AZ2378" s="153"/>
      <c r="BA2378" s="130"/>
      <c r="BB2378" s="172"/>
      <c r="BC2378" s="265"/>
      <c r="BD2378" s="276"/>
      <c r="BE2378" s="276"/>
      <c r="BF2378" s="170"/>
      <c r="BG2378" s="170"/>
      <c r="BH2378" s="153"/>
      <c r="BI2378" s="130"/>
      <c r="BR2378" s="252"/>
      <c r="BS2378" s="252"/>
      <c r="BT2378" s="252"/>
      <c r="BU2378" s="253"/>
      <c r="BV2378" s="252"/>
      <c r="BW2378" s="129"/>
      <c r="BX2378" s="129"/>
    </row>
    <row r="2379" customFormat="1" ht="15" spans="1:76">
      <c r="A2379" s="170"/>
      <c r="B2379" s="170"/>
      <c r="C2379" s="153"/>
      <c r="D2379" s="130"/>
      <c r="E2379" s="172"/>
      <c r="F2379" s="172"/>
      <c r="G2379" s="272"/>
      <c r="H2379" s="272"/>
      <c r="I2379" s="272"/>
      <c r="J2379" s="105"/>
      <c r="K2379" s="278"/>
      <c r="L2379" s="170"/>
      <c r="M2379" s="170"/>
      <c r="N2379" s="153"/>
      <c r="O2379" s="130"/>
      <c r="P2379" s="172"/>
      <c r="Q2379" s="265"/>
      <c r="R2379" s="276"/>
      <c r="S2379" s="276"/>
      <c r="T2379" s="170"/>
      <c r="U2379" s="170"/>
      <c r="V2379" s="153"/>
      <c r="W2379" s="130"/>
      <c r="X2379" s="172"/>
      <c r="Y2379" s="172"/>
      <c r="Z2379" s="272"/>
      <c r="AA2379" s="272"/>
      <c r="AB2379" s="272"/>
      <c r="AC2379" s="105"/>
      <c r="AD2379" s="278"/>
      <c r="AE2379" s="170"/>
      <c r="AF2379" s="170"/>
      <c r="AG2379" s="153"/>
      <c r="AH2379" s="130"/>
      <c r="AI2379" s="172"/>
      <c r="AJ2379" s="265"/>
      <c r="AK2379" s="276"/>
      <c r="AL2379" s="276"/>
      <c r="AM2379" s="170"/>
      <c r="AN2379" s="170"/>
      <c r="AO2379" s="153"/>
      <c r="AP2379" s="130"/>
      <c r="AQ2379" s="172"/>
      <c r="AR2379" s="172"/>
      <c r="AS2379" s="272"/>
      <c r="AT2379" s="272"/>
      <c r="AU2379" s="272"/>
      <c r="AV2379" s="105"/>
      <c r="AW2379" s="278"/>
      <c r="AX2379" s="170"/>
      <c r="AY2379" s="170"/>
      <c r="AZ2379" s="153"/>
      <c r="BA2379" s="130"/>
      <c r="BB2379" s="172"/>
      <c r="BC2379" s="265"/>
      <c r="BD2379" s="276"/>
      <c r="BE2379" s="276"/>
      <c r="BF2379" s="170"/>
      <c r="BG2379" s="170"/>
      <c r="BH2379" s="153"/>
      <c r="BI2379" s="130"/>
      <c r="BR2379" s="252"/>
      <c r="BS2379" s="252"/>
      <c r="BT2379" s="252"/>
      <c r="BU2379" s="253"/>
      <c r="BV2379" s="252"/>
      <c r="BW2379" s="129"/>
      <c r="BX2379" s="129"/>
    </row>
    <row r="2380" customFormat="1" ht="15" spans="1:76">
      <c r="A2380" s="170"/>
      <c r="B2380" s="170"/>
      <c r="C2380" s="153"/>
      <c r="D2380" s="130"/>
      <c r="E2380" s="172"/>
      <c r="F2380" s="172"/>
      <c r="G2380" s="272"/>
      <c r="H2380" s="272"/>
      <c r="I2380" s="272"/>
      <c r="J2380" s="105"/>
      <c r="K2380" s="278"/>
      <c r="L2380" s="170"/>
      <c r="M2380" s="170"/>
      <c r="N2380" s="153"/>
      <c r="O2380" s="130"/>
      <c r="P2380" s="172"/>
      <c r="Q2380" s="265"/>
      <c r="R2380" s="276"/>
      <c r="S2380" s="276"/>
      <c r="T2380" s="170"/>
      <c r="U2380" s="170"/>
      <c r="V2380" s="153"/>
      <c r="W2380" s="130"/>
      <c r="X2380" s="172"/>
      <c r="Y2380" s="172"/>
      <c r="Z2380" s="272"/>
      <c r="AA2380" s="272"/>
      <c r="AB2380" s="272"/>
      <c r="AC2380" s="105"/>
      <c r="AD2380" s="278"/>
      <c r="AE2380" s="170"/>
      <c r="AF2380" s="170"/>
      <c r="AG2380" s="153"/>
      <c r="AH2380" s="130"/>
      <c r="AI2380" s="172"/>
      <c r="AJ2380" s="265"/>
      <c r="AK2380" s="276"/>
      <c r="AL2380" s="276"/>
      <c r="AM2380" s="170"/>
      <c r="AN2380" s="170"/>
      <c r="AO2380" s="153"/>
      <c r="AP2380" s="130"/>
      <c r="AQ2380" s="172"/>
      <c r="AR2380" s="172"/>
      <c r="AS2380" s="272"/>
      <c r="AT2380" s="272"/>
      <c r="AU2380" s="272"/>
      <c r="AV2380" s="105"/>
      <c r="AW2380" s="278"/>
      <c r="AX2380" s="170"/>
      <c r="AY2380" s="170"/>
      <c r="AZ2380" s="153"/>
      <c r="BA2380" s="130"/>
      <c r="BB2380" s="172"/>
      <c r="BC2380" s="265"/>
      <c r="BD2380" s="276"/>
      <c r="BE2380" s="276"/>
      <c r="BF2380" s="170"/>
      <c r="BG2380" s="170"/>
      <c r="BH2380" s="153"/>
      <c r="BI2380" s="130"/>
      <c r="BR2380" s="252"/>
      <c r="BS2380" s="252"/>
      <c r="BT2380" s="252"/>
      <c r="BU2380" s="253"/>
      <c r="BV2380" s="252"/>
      <c r="BW2380" s="129"/>
      <c r="BX2380" s="129"/>
    </row>
    <row r="2381" customFormat="1" ht="15" spans="1:76">
      <c r="A2381" s="170"/>
      <c r="B2381" s="170"/>
      <c r="C2381" s="153"/>
      <c r="D2381" s="130"/>
      <c r="E2381" s="172"/>
      <c r="F2381" s="172"/>
      <c r="G2381" s="272"/>
      <c r="H2381" s="272"/>
      <c r="I2381" s="272"/>
      <c r="J2381" s="105"/>
      <c r="K2381" s="278"/>
      <c r="L2381" s="170"/>
      <c r="M2381" s="170"/>
      <c r="N2381" s="153"/>
      <c r="O2381" s="130"/>
      <c r="P2381" s="172"/>
      <c r="Q2381" s="265"/>
      <c r="R2381" s="276"/>
      <c r="S2381" s="276"/>
      <c r="T2381" s="170"/>
      <c r="U2381" s="170"/>
      <c r="V2381" s="153"/>
      <c r="W2381" s="130"/>
      <c r="X2381" s="172"/>
      <c r="Y2381" s="172"/>
      <c r="Z2381" s="272"/>
      <c r="AA2381" s="272"/>
      <c r="AB2381" s="272"/>
      <c r="AC2381" s="105"/>
      <c r="AD2381" s="278"/>
      <c r="AE2381" s="170"/>
      <c r="AF2381" s="170"/>
      <c r="AG2381" s="153"/>
      <c r="AH2381" s="130"/>
      <c r="AI2381" s="172"/>
      <c r="AJ2381" s="265"/>
      <c r="AK2381" s="276"/>
      <c r="AL2381" s="276"/>
      <c r="AM2381" s="170"/>
      <c r="AN2381" s="170"/>
      <c r="AO2381" s="153"/>
      <c r="AP2381" s="130"/>
      <c r="AQ2381" s="172"/>
      <c r="AR2381" s="172"/>
      <c r="AS2381" s="272"/>
      <c r="AT2381" s="272"/>
      <c r="AU2381" s="272"/>
      <c r="AV2381" s="105"/>
      <c r="AW2381" s="278"/>
      <c r="AX2381" s="170"/>
      <c r="AY2381" s="170"/>
      <c r="AZ2381" s="153"/>
      <c r="BA2381" s="130"/>
      <c r="BB2381" s="172"/>
      <c r="BC2381" s="265"/>
      <c r="BD2381" s="276"/>
      <c r="BE2381" s="276"/>
      <c r="BF2381" s="170"/>
      <c r="BG2381" s="170"/>
      <c r="BH2381" s="153"/>
      <c r="BI2381" s="130"/>
      <c r="BR2381" s="252"/>
      <c r="BS2381" s="252"/>
      <c r="BT2381" s="252"/>
      <c r="BU2381" s="253"/>
      <c r="BV2381" s="252"/>
      <c r="BW2381" s="129"/>
      <c r="BX2381" s="129"/>
    </row>
    <row r="2382" customFormat="1" ht="15" spans="1:76">
      <c r="A2382" s="170"/>
      <c r="B2382" s="170"/>
      <c r="C2382" s="153"/>
      <c r="D2382" s="130"/>
      <c r="E2382" s="172"/>
      <c r="F2382" s="172"/>
      <c r="G2382" s="272"/>
      <c r="H2382" s="272"/>
      <c r="I2382" s="272"/>
      <c r="J2382" s="105"/>
      <c r="K2382" s="278"/>
      <c r="L2382" s="170"/>
      <c r="M2382" s="170"/>
      <c r="N2382" s="153"/>
      <c r="O2382" s="130"/>
      <c r="P2382" s="172"/>
      <c r="Q2382" s="265"/>
      <c r="R2382" s="276"/>
      <c r="S2382" s="276"/>
      <c r="T2382" s="170"/>
      <c r="U2382" s="170"/>
      <c r="V2382" s="153"/>
      <c r="W2382" s="130"/>
      <c r="X2382" s="172"/>
      <c r="Y2382" s="172"/>
      <c r="Z2382" s="272"/>
      <c r="AA2382" s="272"/>
      <c r="AB2382" s="272"/>
      <c r="AC2382" s="105"/>
      <c r="AD2382" s="278"/>
      <c r="AE2382" s="170"/>
      <c r="AF2382" s="170"/>
      <c r="AG2382" s="153"/>
      <c r="AH2382" s="130"/>
      <c r="AI2382" s="172"/>
      <c r="AJ2382" s="265"/>
      <c r="AK2382" s="276"/>
      <c r="AL2382" s="276"/>
      <c r="AM2382" s="170"/>
      <c r="AN2382" s="170"/>
      <c r="AO2382" s="153"/>
      <c r="AP2382" s="130"/>
      <c r="AQ2382" s="172"/>
      <c r="AR2382" s="172"/>
      <c r="AS2382" s="272"/>
      <c r="AT2382" s="272"/>
      <c r="AU2382" s="272"/>
      <c r="AV2382" s="105"/>
      <c r="AW2382" s="278"/>
      <c r="AX2382" s="170"/>
      <c r="AY2382" s="170"/>
      <c r="AZ2382" s="153"/>
      <c r="BA2382" s="130"/>
      <c r="BB2382" s="172"/>
      <c r="BC2382" s="265"/>
      <c r="BD2382" s="276"/>
      <c r="BE2382" s="276"/>
      <c r="BF2382" s="170"/>
      <c r="BG2382" s="170"/>
      <c r="BH2382" s="153"/>
      <c r="BI2382" s="130"/>
      <c r="BR2382" s="252"/>
      <c r="BS2382" s="252"/>
      <c r="BT2382" s="252"/>
      <c r="BU2382" s="253"/>
      <c r="BV2382" s="252"/>
      <c r="BW2382" s="129"/>
      <c r="BX2382" s="129"/>
    </row>
    <row r="2383" customFormat="1" ht="15" spans="1:76">
      <c r="A2383" s="170"/>
      <c r="B2383" s="170"/>
      <c r="C2383" s="153"/>
      <c r="D2383" s="130"/>
      <c r="E2383" s="172"/>
      <c r="F2383" s="172"/>
      <c r="G2383" s="272"/>
      <c r="H2383" s="272"/>
      <c r="I2383" s="272"/>
      <c r="J2383" s="105"/>
      <c r="K2383" s="278"/>
      <c r="L2383" s="170"/>
      <c r="M2383" s="170"/>
      <c r="N2383" s="153"/>
      <c r="O2383" s="130"/>
      <c r="P2383" s="172"/>
      <c r="Q2383" s="265"/>
      <c r="R2383" s="276"/>
      <c r="S2383" s="276"/>
      <c r="T2383" s="170"/>
      <c r="U2383" s="170"/>
      <c r="V2383" s="153"/>
      <c r="W2383" s="130"/>
      <c r="X2383" s="172"/>
      <c r="Y2383" s="172"/>
      <c r="Z2383" s="272"/>
      <c r="AA2383" s="272"/>
      <c r="AB2383" s="272"/>
      <c r="AC2383" s="105"/>
      <c r="AD2383" s="278"/>
      <c r="AE2383" s="170"/>
      <c r="AF2383" s="170"/>
      <c r="AG2383" s="153"/>
      <c r="AH2383" s="130"/>
      <c r="AI2383" s="172"/>
      <c r="AJ2383" s="265"/>
      <c r="AK2383" s="276"/>
      <c r="AL2383" s="276"/>
      <c r="AM2383" s="170"/>
      <c r="AN2383" s="170"/>
      <c r="AO2383" s="153"/>
      <c r="AP2383" s="130"/>
      <c r="AQ2383" s="172"/>
      <c r="AR2383" s="172"/>
      <c r="AS2383" s="272"/>
      <c r="AT2383" s="272"/>
      <c r="AU2383" s="272"/>
      <c r="AV2383" s="105"/>
      <c r="AW2383" s="278"/>
      <c r="AX2383" s="170"/>
      <c r="AY2383" s="170"/>
      <c r="AZ2383" s="153"/>
      <c r="BA2383" s="130"/>
      <c r="BB2383" s="172"/>
      <c r="BC2383" s="265"/>
      <c r="BD2383" s="276"/>
      <c r="BE2383" s="276"/>
      <c r="BF2383" s="170"/>
      <c r="BG2383" s="170"/>
      <c r="BH2383" s="153"/>
      <c r="BI2383" s="130"/>
      <c r="BR2383" s="252"/>
      <c r="BS2383" s="252"/>
      <c r="BT2383" s="252"/>
      <c r="BU2383" s="253"/>
      <c r="BV2383" s="252"/>
      <c r="BW2383" s="129"/>
      <c r="BX2383" s="129"/>
    </row>
    <row r="2384" customFormat="1" ht="15" spans="1:76">
      <c r="A2384" s="170"/>
      <c r="B2384" s="170"/>
      <c r="C2384" s="153"/>
      <c r="D2384" s="130"/>
      <c r="E2384" s="172"/>
      <c r="F2384" s="172"/>
      <c r="G2384" s="272"/>
      <c r="H2384" s="272"/>
      <c r="I2384" s="272"/>
      <c r="J2384" s="105"/>
      <c r="K2384" s="278"/>
      <c r="L2384" s="170"/>
      <c r="M2384" s="170"/>
      <c r="N2384" s="153"/>
      <c r="O2384" s="130"/>
      <c r="P2384" s="172"/>
      <c r="Q2384" s="265"/>
      <c r="R2384" s="276"/>
      <c r="S2384" s="276"/>
      <c r="T2384" s="170"/>
      <c r="U2384" s="170"/>
      <c r="V2384" s="153"/>
      <c r="W2384" s="130"/>
      <c r="X2384" s="172"/>
      <c r="Y2384" s="172"/>
      <c r="Z2384" s="272"/>
      <c r="AA2384" s="272"/>
      <c r="AB2384" s="272"/>
      <c r="AC2384" s="105"/>
      <c r="AD2384" s="278"/>
      <c r="AE2384" s="170"/>
      <c r="AF2384" s="170"/>
      <c r="AG2384" s="153"/>
      <c r="AH2384" s="130"/>
      <c r="AI2384" s="172"/>
      <c r="AJ2384" s="265"/>
      <c r="AK2384" s="276"/>
      <c r="AL2384" s="276"/>
      <c r="AM2384" s="170"/>
      <c r="AN2384" s="170"/>
      <c r="AO2384" s="153"/>
      <c r="AP2384" s="130"/>
      <c r="AQ2384" s="172"/>
      <c r="AR2384" s="172"/>
      <c r="AS2384" s="272"/>
      <c r="AT2384" s="272"/>
      <c r="AU2384" s="272"/>
      <c r="AV2384" s="105"/>
      <c r="AW2384" s="278"/>
      <c r="AX2384" s="170"/>
      <c r="AY2384" s="170"/>
      <c r="AZ2384" s="153"/>
      <c r="BA2384" s="130"/>
      <c r="BB2384" s="172"/>
      <c r="BC2384" s="265"/>
      <c r="BD2384" s="276"/>
      <c r="BE2384" s="276"/>
      <c r="BF2384" s="170"/>
      <c r="BG2384" s="170"/>
      <c r="BH2384" s="153"/>
      <c r="BI2384" s="130"/>
      <c r="BR2384" s="252"/>
      <c r="BS2384" s="252"/>
      <c r="BT2384" s="252"/>
      <c r="BU2384" s="253"/>
      <c r="BV2384" s="252"/>
      <c r="BW2384" s="129"/>
      <c r="BX2384" s="129"/>
    </row>
    <row r="2385" customFormat="1" ht="15" spans="1:76">
      <c r="A2385" s="170"/>
      <c r="B2385" s="170"/>
      <c r="C2385" s="153"/>
      <c r="D2385" s="130"/>
      <c r="E2385" s="172"/>
      <c r="F2385" s="172"/>
      <c r="G2385" s="272"/>
      <c r="H2385" s="272"/>
      <c r="I2385" s="272"/>
      <c r="J2385" s="105"/>
      <c r="K2385" s="278"/>
      <c r="L2385" s="170"/>
      <c r="M2385" s="170"/>
      <c r="N2385" s="153"/>
      <c r="O2385" s="130"/>
      <c r="P2385" s="172"/>
      <c r="Q2385" s="265"/>
      <c r="R2385" s="276"/>
      <c r="S2385" s="276"/>
      <c r="T2385" s="170"/>
      <c r="U2385" s="170"/>
      <c r="V2385" s="153"/>
      <c r="W2385" s="130"/>
      <c r="X2385" s="172"/>
      <c r="Y2385" s="172"/>
      <c r="Z2385" s="272"/>
      <c r="AA2385" s="272"/>
      <c r="AB2385" s="272"/>
      <c r="AC2385" s="105"/>
      <c r="AD2385" s="278"/>
      <c r="AE2385" s="170"/>
      <c r="AF2385" s="170"/>
      <c r="AG2385" s="153"/>
      <c r="AH2385" s="130"/>
      <c r="AI2385" s="172"/>
      <c r="AJ2385" s="265"/>
      <c r="AK2385" s="276"/>
      <c r="AL2385" s="276"/>
      <c r="AM2385" s="170"/>
      <c r="AN2385" s="170"/>
      <c r="AO2385" s="153"/>
      <c r="AP2385" s="130"/>
      <c r="AQ2385" s="172"/>
      <c r="AR2385" s="172"/>
      <c r="AS2385" s="272"/>
      <c r="AT2385" s="272"/>
      <c r="AU2385" s="272"/>
      <c r="AV2385" s="105"/>
      <c r="AW2385" s="278"/>
      <c r="AX2385" s="170"/>
      <c r="AY2385" s="170"/>
      <c r="AZ2385" s="153"/>
      <c r="BA2385" s="130"/>
      <c r="BB2385" s="172"/>
      <c r="BC2385" s="265"/>
      <c r="BD2385" s="276"/>
      <c r="BE2385" s="276"/>
      <c r="BF2385" s="170"/>
      <c r="BG2385" s="170"/>
      <c r="BH2385" s="153"/>
      <c r="BI2385" s="130"/>
      <c r="BR2385" s="252"/>
      <c r="BS2385" s="252"/>
      <c r="BT2385" s="252"/>
      <c r="BU2385" s="253"/>
      <c r="BV2385" s="252"/>
      <c r="BW2385" s="129"/>
      <c r="BX2385" s="129"/>
    </row>
    <row r="2386" customFormat="1" ht="15" spans="1:76">
      <c r="A2386" s="170"/>
      <c r="B2386" s="170"/>
      <c r="C2386" s="153"/>
      <c r="D2386" s="130"/>
      <c r="E2386" s="172"/>
      <c r="F2386" s="172"/>
      <c r="G2386" s="272"/>
      <c r="H2386" s="272"/>
      <c r="I2386" s="272"/>
      <c r="J2386" s="105"/>
      <c r="K2386" s="278"/>
      <c r="L2386" s="170"/>
      <c r="M2386" s="170"/>
      <c r="N2386" s="153"/>
      <c r="O2386" s="130"/>
      <c r="P2386" s="172"/>
      <c r="Q2386" s="265"/>
      <c r="R2386" s="276"/>
      <c r="S2386" s="276"/>
      <c r="T2386" s="170"/>
      <c r="U2386" s="170"/>
      <c r="V2386" s="153"/>
      <c r="W2386" s="130"/>
      <c r="X2386" s="172"/>
      <c r="Y2386" s="172"/>
      <c r="Z2386" s="272"/>
      <c r="AA2386" s="272"/>
      <c r="AB2386" s="272"/>
      <c r="AC2386" s="105"/>
      <c r="AD2386" s="278"/>
      <c r="AE2386" s="170"/>
      <c r="AF2386" s="170"/>
      <c r="AG2386" s="153"/>
      <c r="AH2386" s="130"/>
      <c r="AI2386" s="172"/>
      <c r="AJ2386" s="265"/>
      <c r="AK2386" s="276"/>
      <c r="AL2386" s="276"/>
      <c r="AM2386" s="170"/>
      <c r="AN2386" s="170"/>
      <c r="AO2386" s="153"/>
      <c r="AP2386" s="130"/>
      <c r="AQ2386" s="172"/>
      <c r="AR2386" s="172"/>
      <c r="AS2386" s="272"/>
      <c r="AT2386" s="272"/>
      <c r="AU2386" s="272"/>
      <c r="AV2386" s="105"/>
      <c r="AW2386" s="278"/>
      <c r="AX2386" s="170"/>
      <c r="AY2386" s="170"/>
      <c r="AZ2386" s="153"/>
      <c r="BA2386" s="130"/>
      <c r="BB2386" s="172"/>
      <c r="BC2386" s="265"/>
      <c r="BD2386" s="276"/>
      <c r="BE2386" s="276"/>
      <c r="BF2386" s="170"/>
      <c r="BG2386" s="170"/>
      <c r="BH2386" s="153"/>
      <c r="BI2386" s="130"/>
      <c r="BR2386" s="252"/>
      <c r="BS2386" s="252"/>
      <c r="BT2386" s="252"/>
      <c r="BU2386" s="253"/>
      <c r="BV2386" s="252"/>
      <c r="BW2386" s="129"/>
      <c r="BX2386" s="129"/>
    </row>
    <row r="2387" customFormat="1" ht="15" spans="1:76">
      <c r="A2387" s="170"/>
      <c r="B2387" s="170"/>
      <c r="C2387" s="153"/>
      <c r="D2387" s="130"/>
      <c r="E2387" s="172"/>
      <c r="F2387" s="172"/>
      <c r="G2387" s="272"/>
      <c r="H2387" s="272"/>
      <c r="I2387" s="272"/>
      <c r="J2387" s="105"/>
      <c r="K2387" s="278"/>
      <c r="L2387" s="170"/>
      <c r="M2387" s="170"/>
      <c r="N2387" s="153"/>
      <c r="O2387" s="130"/>
      <c r="P2387" s="172"/>
      <c r="Q2387" s="265"/>
      <c r="R2387" s="276"/>
      <c r="S2387" s="276"/>
      <c r="T2387" s="170"/>
      <c r="U2387" s="170"/>
      <c r="V2387" s="153"/>
      <c r="W2387" s="130"/>
      <c r="X2387" s="172"/>
      <c r="Y2387" s="172"/>
      <c r="Z2387" s="272"/>
      <c r="AA2387" s="272"/>
      <c r="AB2387" s="272"/>
      <c r="AC2387" s="105"/>
      <c r="AD2387" s="278"/>
      <c r="AE2387" s="170"/>
      <c r="AF2387" s="170"/>
      <c r="AG2387" s="153"/>
      <c r="AH2387" s="130"/>
      <c r="AI2387" s="172"/>
      <c r="AJ2387" s="265"/>
      <c r="AK2387" s="276"/>
      <c r="AL2387" s="276"/>
      <c r="AM2387" s="170"/>
      <c r="AN2387" s="170"/>
      <c r="AO2387" s="153"/>
      <c r="AP2387" s="130"/>
      <c r="AQ2387" s="172"/>
      <c r="AR2387" s="172"/>
      <c r="AS2387" s="272"/>
      <c r="AT2387" s="272"/>
      <c r="AU2387" s="272"/>
      <c r="AV2387" s="105"/>
      <c r="AW2387" s="278"/>
      <c r="AX2387" s="170"/>
      <c r="AY2387" s="170"/>
      <c r="AZ2387" s="153"/>
      <c r="BA2387" s="130"/>
      <c r="BB2387" s="172"/>
      <c r="BC2387" s="265"/>
      <c r="BD2387" s="276"/>
      <c r="BE2387" s="276"/>
      <c r="BF2387" s="170"/>
      <c r="BG2387" s="170"/>
      <c r="BH2387" s="153"/>
      <c r="BI2387" s="130"/>
      <c r="BR2387" s="252"/>
      <c r="BS2387" s="252"/>
      <c r="BT2387" s="252"/>
      <c r="BU2387" s="253"/>
      <c r="BV2387" s="252"/>
      <c r="BW2387" s="129"/>
      <c r="BX2387" s="129"/>
    </row>
    <row r="2388" customFormat="1" ht="15" spans="1:76">
      <c r="A2388" s="170"/>
      <c r="B2388" s="170"/>
      <c r="C2388" s="153"/>
      <c r="D2388" s="130"/>
      <c r="E2388" s="172"/>
      <c r="F2388" s="172"/>
      <c r="G2388" s="272"/>
      <c r="H2388" s="272"/>
      <c r="I2388" s="272"/>
      <c r="J2388" s="105"/>
      <c r="K2388" s="278"/>
      <c r="L2388" s="170"/>
      <c r="M2388" s="170"/>
      <c r="N2388" s="153"/>
      <c r="O2388" s="130"/>
      <c r="P2388" s="172"/>
      <c r="Q2388" s="265"/>
      <c r="R2388" s="276"/>
      <c r="S2388" s="276"/>
      <c r="T2388" s="170"/>
      <c r="U2388" s="170"/>
      <c r="V2388" s="153"/>
      <c r="W2388" s="130"/>
      <c r="X2388" s="172"/>
      <c r="Y2388" s="172"/>
      <c r="Z2388" s="272"/>
      <c r="AA2388" s="272"/>
      <c r="AB2388" s="272"/>
      <c r="AC2388" s="105"/>
      <c r="AD2388" s="278"/>
      <c r="AE2388" s="170"/>
      <c r="AF2388" s="170"/>
      <c r="AG2388" s="153"/>
      <c r="AH2388" s="130"/>
      <c r="AI2388" s="172"/>
      <c r="AJ2388" s="265"/>
      <c r="AK2388" s="276"/>
      <c r="AL2388" s="276"/>
      <c r="AM2388" s="170"/>
      <c r="AN2388" s="170"/>
      <c r="AO2388" s="153"/>
      <c r="AP2388" s="130"/>
      <c r="AQ2388" s="172"/>
      <c r="AR2388" s="172"/>
      <c r="AS2388" s="272"/>
      <c r="AT2388" s="272"/>
      <c r="AU2388" s="272"/>
      <c r="AV2388" s="105"/>
      <c r="AW2388" s="278"/>
      <c r="AX2388" s="170"/>
      <c r="AY2388" s="170"/>
      <c r="AZ2388" s="153"/>
      <c r="BA2388" s="130"/>
      <c r="BB2388" s="172"/>
      <c r="BC2388" s="265"/>
      <c r="BD2388" s="276"/>
      <c r="BE2388" s="276"/>
      <c r="BF2388" s="170"/>
      <c r="BG2388" s="170"/>
      <c r="BH2388" s="153"/>
      <c r="BI2388" s="130"/>
      <c r="BR2388" s="252"/>
      <c r="BS2388" s="252"/>
      <c r="BT2388" s="252"/>
      <c r="BU2388" s="253"/>
      <c r="BV2388" s="252"/>
      <c r="BW2388" s="129"/>
      <c r="BX2388" s="129"/>
    </row>
    <row r="2389" customFormat="1" ht="15" spans="1:76">
      <c r="A2389" s="170"/>
      <c r="B2389" s="170"/>
      <c r="C2389" s="153"/>
      <c r="D2389" s="130"/>
      <c r="E2389" s="172"/>
      <c r="F2389" s="172"/>
      <c r="G2389" s="272"/>
      <c r="H2389" s="272"/>
      <c r="I2389" s="272"/>
      <c r="J2389" s="105"/>
      <c r="K2389" s="278"/>
      <c r="L2389" s="170"/>
      <c r="M2389" s="170"/>
      <c r="N2389" s="153"/>
      <c r="O2389" s="130"/>
      <c r="P2389" s="172"/>
      <c r="Q2389" s="265"/>
      <c r="R2389" s="276"/>
      <c r="S2389" s="276"/>
      <c r="T2389" s="170"/>
      <c r="U2389" s="170"/>
      <c r="V2389" s="153"/>
      <c r="W2389" s="130"/>
      <c r="X2389" s="172"/>
      <c r="Y2389" s="172"/>
      <c r="Z2389" s="272"/>
      <c r="AA2389" s="272"/>
      <c r="AB2389" s="272"/>
      <c r="AC2389" s="105"/>
      <c r="AD2389" s="278"/>
      <c r="AE2389" s="170"/>
      <c r="AF2389" s="170"/>
      <c r="AG2389" s="153"/>
      <c r="AH2389" s="130"/>
      <c r="AI2389" s="172"/>
      <c r="AJ2389" s="265"/>
      <c r="AK2389" s="276"/>
      <c r="AL2389" s="276"/>
      <c r="AM2389" s="170"/>
      <c r="AN2389" s="170"/>
      <c r="AO2389" s="153"/>
      <c r="AP2389" s="130"/>
      <c r="AQ2389" s="172"/>
      <c r="AR2389" s="172"/>
      <c r="AS2389" s="272"/>
      <c r="AT2389" s="272"/>
      <c r="AU2389" s="272"/>
      <c r="AV2389" s="105"/>
      <c r="AW2389" s="278"/>
      <c r="AX2389" s="170"/>
      <c r="AY2389" s="170"/>
      <c r="AZ2389" s="153"/>
      <c r="BA2389" s="130"/>
      <c r="BB2389" s="172"/>
      <c r="BC2389" s="265"/>
      <c r="BD2389" s="276"/>
      <c r="BE2389" s="276"/>
      <c r="BF2389" s="170"/>
      <c r="BG2389" s="170"/>
      <c r="BH2389" s="153"/>
      <c r="BI2389" s="130"/>
      <c r="BR2389" s="252"/>
      <c r="BS2389" s="252"/>
      <c r="BT2389" s="252"/>
      <c r="BU2389" s="253"/>
      <c r="BV2389" s="252"/>
      <c r="BW2389" s="129"/>
      <c r="BX2389" s="129"/>
    </row>
    <row r="2390" customFormat="1" ht="15" spans="1:76">
      <c r="A2390" s="170"/>
      <c r="B2390" s="170"/>
      <c r="C2390" s="153"/>
      <c r="D2390" s="130"/>
      <c r="E2390" s="172"/>
      <c r="F2390" s="172"/>
      <c r="G2390" s="272"/>
      <c r="H2390" s="272"/>
      <c r="I2390" s="272"/>
      <c r="J2390" s="105"/>
      <c r="K2390" s="278"/>
      <c r="L2390" s="170"/>
      <c r="M2390" s="170"/>
      <c r="N2390" s="153"/>
      <c r="O2390" s="130"/>
      <c r="P2390" s="172"/>
      <c r="Q2390" s="265"/>
      <c r="R2390" s="276"/>
      <c r="S2390" s="276"/>
      <c r="T2390" s="170"/>
      <c r="U2390" s="170"/>
      <c r="V2390" s="153"/>
      <c r="W2390" s="130"/>
      <c r="X2390" s="172"/>
      <c r="Y2390" s="172"/>
      <c r="Z2390" s="272"/>
      <c r="AA2390" s="272"/>
      <c r="AB2390" s="272"/>
      <c r="AC2390" s="105"/>
      <c r="AD2390" s="278"/>
      <c r="AE2390" s="170"/>
      <c r="AF2390" s="170"/>
      <c r="AG2390" s="153"/>
      <c r="AH2390" s="130"/>
      <c r="AI2390" s="172"/>
      <c r="AJ2390" s="265"/>
      <c r="AK2390" s="276"/>
      <c r="AL2390" s="276"/>
      <c r="AM2390" s="170"/>
      <c r="AN2390" s="170"/>
      <c r="AO2390" s="153"/>
      <c r="AP2390" s="130"/>
      <c r="AQ2390" s="172"/>
      <c r="AR2390" s="172"/>
      <c r="AS2390" s="272"/>
      <c r="AT2390" s="272"/>
      <c r="AU2390" s="272"/>
      <c r="AV2390" s="105"/>
      <c r="AW2390" s="278"/>
      <c r="AX2390" s="170"/>
      <c r="AY2390" s="170"/>
      <c r="AZ2390" s="153"/>
      <c r="BA2390" s="130"/>
      <c r="BB2390" s="172"/>
      <c r="BC2390" s="265"/>
      <c r="BD2390" s="276"/>
      <c r="BE2390" s="276"/>
      <c r="BF2390" s="170"/>
      <c r="BG2390" s="170"/>
      <c r="BH2390" s="153"/>
      <c r="BI2390" s="130"/>
      <c r="BR2390" s="252"/>
      <c r="BS2390" s="252"/>
      <c r="BT2390" s="252"/>
      <c r="BU2390" s="253"/>
      <c r="BV2390" s="252"/>
      <c r="BW2390" s="129"/>
      <c r="BX2390" s="129"/>
    </row>
    <row r="2391" customFormat="1" ht="15" spans="1:76">
      <c r="A2391" s="170"/>
      <c r="B2391" s="170"/>
      <c r="C2391" s="153"/>
      <c r="D2391" s="130"/>
      <c r="E2391" s="172"/>
      <c r="F2391" s="172"/>
      <c r="G2391" s="272"/>
      <c r="H2391" s="272"/>
      <c r="I2391" s="272"/>
      <c r="J2391" s="105"/>
      <c r="K2391" s="278"/>
      <c r="L2391" s="170"/>
      <c r="M2391" s="170"/>
      <c r="N2391" s="153"/>
      <c r="O2391" s="130"/>
      <c r="P2391" s="172"/>
      <c r="Q2391" s="265"/>
      <c r="R2391" s="276"/>
      <c r="S2391" s="276"/>
      <c r="T2391" s="170"/>
      <c r="U2391" s="170"/>
      <c r="V2391" s="153"/>
      <c r="W2391" s="130"/>
      <c r="X2391" s="172"/>
      <c r="Y2391" s="172"/>
      <c r="Z2391" s="272"/>
      <c r="AA2391" s="272"/>
      <c r="AB2391" s="272"/>
      <c r="AC2391" s="105"/>
      <c r="AD2391" s="278"/>
      <c r="AE2391" s="170"/>
      <c r="AF2391" s="170"/>
      <c r="AG2391" s="153"/>
      <c r="AH2391" s="130"/>
      <c r="AI2391" s="172"/>
      <c r="AJ2391" s="265"/>
      <c r="AK2391" s="276"/>
      <c r="AL2391" s="276"/>
      <c r="AM2391" s="170"/>
      <c r="AN2391" s="170"/>
      <c r="AO2391" s="153"/>
      <c r="AP2391" s="130"/>
      <c r="AQ2391" s="172"/>
      <c r="AR2391" s="172"/>
      <c r="AS2391" s="272"/>
      <c r="AT2391" s="272"/>
      <c r="AU2391" s="272"/>
      <c r="AV2391" s="105"/>
      <c r="AW2391" s="278"/>
      <c r="AX2391" s="170"/>
      <c r="AY2391" s="170"/>
      <c r="AZ2391" s="153"/>
      <c r="BA2391" s="130"/>
      <c r="BB2391" s="172"/>
      <c r="BC2391" s="265"/>
      <c r="BD2391" s="276"/>
      <c r="BE2391" s="276"/>
      <c r="BF2391" s="170"/>
      <c r="BG2391" s="170"/>
      <c r="BH2391" s="153"/>
      <c r="BI2391" s="130"/>
      <c r="BR2391" s="252"/>
      <c r="BS2391" s="252"/>
      <c r="BT2391" s="252"/>
      <c r="BU2391" s="253"/>
      <c r="BV2391" s="252"/>
      <c r="BW2391" s="129"/>
      <c r="BX2391" s="129"/>
    </row>
    <row r="2392" customFormat="1" ht="15" spans="1:76">
      <c r="A2392" s="170"/>
      <c r="B2392" s="170"/>
      <c r="C2392" s="153"/>
      <c r="D2392" s="130"/>
      <c r="E2392" s="172"/>
      <c r="F2392" s="172"/>
      <c r="G2392" s="272"/>
      <c r="H2392" s="272"/>
      <c r="I2392" s="272"/>
      <c r="J2392" s="105"/>
      <c r="K2392" s="278"/>
      <c r="L2392" s="170"/>
      <c r="M2392" s="170"/>
      <c r="N2392" s="153"/>
      <c r="O2392" s="130"/>
      <c r="P2392" s="172"/>
      <c r="Q2392" s="265"/>
      <c r="R2392" s="276"/>
      <c r="S2392" s="276"/>
      <c r="T2392" s="170"/>
      <c r="U2392" s="170"/>
      <c r="V2392" s="153"/>
      <c r="W2392" s="130"/>
      <c r="X2392" s="172"/>
      <c r="Y2392" s="172"/>
      <c r="Z2392" s="272"/>
      <c r="AA2392" s="272"/>
      <c r="AB2392" s="272"/>
      <c r="AC2392" s="105"/>
      <c r="AD2392" s="278"/>
      <c r="AE2392" s="170"/>
      <c r="AF2392" s="170"/>
      <c r="AG2392" s="153"/>
      <c r="AH2392" s="130"/>
      <c r="AI2392" s="172"/>
      <c r="AJ2392" s="265"/>
      <c r="AK2392" s="276"/>
      <c r="AL2392" s="276"/>
      <c r="AM2392" s="170"/>
      <c r="AN2392" s="170"/>
      <c r="AO2392" s="153"/>
      <c r="AP2392" s="130"/>
      <c r="AQ2392" s="172"/>
      <c r="AR2392" s="172"/>
      <c r="AS2392" s="272"/>
      <c r="AT2392" s="272"/>
      <c r="AU2392" s="272"/>
      <c r="AV2392" s="105"/>
      <c r="AW2392" s="278"/>
      <c r="AX2392" s="170"/>
      <c r="AY2392" s="170"/>
      <c r="AZ2392" s="153"/>
      <c r="BA2392" s="130"/>
      <c r="BB2392" s="172"/>
      <c r="BC2392" s="265"/>
      <c r="BD2392" s="276"/>
      <c r="BE2392" s="276"/>
      <c r="BF2392" s="170"/>
      <c r="BG2392" s="170"/>
      <c r="BH2392" s="153"/>
      <c r="BI2392" s="130"/>
      <c r="BR2392" s="252"/>
      <c r="BS2392" s="252"/>
      <c r="BT2392" s="252"/>
      <c r="BU2392" s="253"/>
      <c r="BV2392" s="252"/>
      <c r="BW2392" s="129"/>
      <c r="BX2392" s="129"/>
    </row>
    <row r="2393" customFormat="1" ht="15" spans="1:76">
      <c r="A2393" s="170"/>
      <c r="B2393" s="170"/>
      <c r="C2393" s="153"/>
      <c r="D2393" s="130"/>
      <c r="E2393" s="172"/>
      <c r="F2393" s="172"/>
      <c r="G2393" s="272"/>
      <c r="H2393" s="272"/>
      <c r="I2393" s="272"/>
      <c r="J2393" s="105"/>
      <c r="K2393" s="278"/>
      <c r="L2393" s="170"/>
      <c r="M2393" s="170"/>
      <c r="N2393" s="153"/>
      <c r="O2393" s="130"/>
      <c r="P2393" s="172"/>
      <c r="Q2393" s="265"/>
      <c r="R2393" s="276"/>
      <c r="S2393" s="276"/>
      <c r="T2393" s="170"/>
      <c r="U2393" s="170"/>
      <c r="V2393" s="153"/>
      <c r="W2393" s="130"/>
      <c r="X2393" s="172"/>
      <c r="Y2393" s="172"/>
      <c r="Z2393" s="272"/>
      <c r="AA2393" s="272"/>
      <c r="AB2393" s="272"/>
      <c r="AC2393" s="105"/>
      <c r="AD2393" s="278"/>
      <c r="AE2393" s="170"/>
      <c r="AF2393" s="170"/>
      <c r="AG2393" s="153"/>
      <c r="AH2393" s="130"/>
      <c r="AI2393" s="172"/>
      <c r="AJ2393" s="265"/>
      <c r="AK2393" s="276"/>
      <c r="AL2393" s="276"/>
      <c r="AM2393" s="170"/>
      <c r="AN2393" s="170"/>
      <c r="AO2393" s="153"/>
      <c r="AP2393" s="130"/>
      <c r="AQ2393" s="172"/>
      <c r="AR2393" s="172"/>
      <c r="AS2393" s="272"/>
      <c r="AT2393" s="272"/>
      <c r="AU2393" s="272"/>
      <c r="AV2393" s="105"/>
      <c r="AW2393" s="278"/>
      <c r="AX2393" s="170"/>
      <c r="AY2393" s="170"/>
      <c r="AZ2393" s="153"/>
      <c r="BA2393" s="130"/>
      <c r="BB2393" s="172"/>
      <c r="BC2393" s="265"/>
      <c r="BD2393" s="276"/>
      <c r="BE2393" s="276"/>
      <c r="BF2393" s="170"/>
      <c r="BG2393" s="170"/>
      <c r="BH2393" s="153"/>
      <c r="BI2393" s="130"/>
      <c r="BR2393" s="252"/>
      <c r="BS2393" s="252"/>
      <c r="BT2393" s="252"/>
      <c r="BU2393" s="253"/>
      <c r="BV2393" s="252"/>
      <c r="BW2393" s="129"/>
      <c r="BX2393" s="129"/>
    </row>
    <row r="2394" customFormat="1" ht="15" spans="1:76">
      <c r="A2394" s="170"/>
      <c r="B2394" s="170"/>
      <c r="C2394" s="153"/>
      <c r="D2394" s="130"/>
      <c r="E2394" s="172"/>
      <c r="F2394" s="172"/>
      <c r="G2394" s="272"/>
      <c r="H2394" s="272"/>
      <c r="I2394" s="272"/>
      <c r="J2394" s="105"/>
      <c r="K2394" s="278"/>
      <c r="L2394" s="170"/>
      <c r="M2394" s="170"/>
      <c r="N2394" s="153"/>
      <c r="O2394" s="130"/>
      <c r="P2394" s="172"/>
      <c r="Q2394" s="265"/>
      <c r="R2394" s="276"/>
      <c r="S2394" s="276"/>
      <c r="T2394" s="170"/>
      <c r="U2394" s="170"/>
      <c r="V2394" s="153"/>
      <c r="W2394" s="130"/>
      <c r="X2394" s="172"/>
      <c r="Y2394" s="172"/>
      <c r="Z2394" s="272"/>
      <c r="AA2394" s="272"/>
      <c r="AB2394" s="272"/>
      <c r="AC2394" s="105"/>
      <c r="AD2394" s="278"/>
      <c r="AE2394" s="170"/>
      <c r="AF2394" s="170"/>
      <c r="AG2394" s="153"/>
      <c r="AH2394" s="130"/>
      <c r="AI2394" s="172"/>
      <c r="AJ2394" s="265"/>
      <c r="AK2394" s="276"/>
      <c r="AL2394" s="276"/>
      <c r="AM2394" s="170"/>
      <c r="AN2394" s="170"/>
      <c r="AO2394" s="153"/>
      <c r="AP2394" s="130"/>
      <c r="AQ2394" s="172"/>
      <c r="AR2394" s="172"/>
      <c r="AS2394" s="272"/>
      <c r="AT2394" s="272"/>
      <c r="AU2394" s="272"/>
      <c r="AV2394" s="105"/>
      <c r="AW2394" s="278"/>
      <c r="AX2394" s="170"/>
      <c r="AY2394" s="170"/>
      <c r="AZ2394" s="153"/>
      <c r="BA2394" s="130"/>
      <c r="BB2394" s="172"/>
      <c r="BC2394" s="265"/>
      <c r="BD2394" s="276"/>
      <c r="BE2394" s="276"/>
      <c r="BF2394" s="170"/>
      <c r="BG2394" s="170"/>
      <c r="BH2394" s="153"/>
      <c r="BI2394" s="130"/>
      <c r="BR2394" s="252"/>
      <c r="BS2394" s="252"/>
      <c r="BT2394" s="252"/>
      <c r="BU2394" s="253"/>
      <c r="BV2394" s="252"/>
      <c r="BW2394" s="129"/>
      <c r="BX2394" s="129"/>
    </row>
    <row r="2395" customFormat="1" ht="15" spans="1:76">
      <c r="A2395" s="170"/>
      <c r="B2395" s="170"/>
      <c r="C2395" s="153"/>
      <c r="D2395" s="130"/>
      <c r="E2395" s="172"/>
      <c r="F2395" s="172"/>
      <c r="G2395" s="272"/>
      <c r="H2395" s="272"/>
      <c r="I2395" s="272"/>
      <c r="J2395" s="105"/>
      <c r="K2395" s="278"/>
      <c r="L2395" s="170"/>
      <c r="M2395" s="170"/>
      <c r="N2395" s="153"/>
      <c r="O2395" s="130"/>
      <c r="P2395" s="172"/>
      <c r="Q2395" s="265"/>
      <c r="R2395" s="276"/>
      <c r="S2395" s="276"/>
      <c r="T2395" s="170"/>
      <c r="U2395" s="170"/>
      <c r="V2395" s="153"/>
      <c r="W2395" s="130"/>
      <c r="X2395" s="172"/>
      <c r="Y2395" s="172"/>
      <c r="Z2395" s="272"/>
      <c r="AA2395" s="272"/>
      <c r="AB2395" s="272"/>
      <c r="AC2395" s="105"/>
      <c r="AD2395" s="278"/>
      <c r="AE2395" s="170"/>
      <c r="AF2395" s="170"/>
      <c r="AG2395" s="153"/>
      <c r="AH2395" s="130"/>
      <c r="AI2395" s="172"/>
      <c r="AJ2395" s="265"/>
      <c r="AK2395" s="276"/>
      <c r="AL2395" s="276"/>
      <c r="AM2395" s="170"/>
      <c r="AN2395" s="170"/>
      <c r="AO2395" s="153"/>
      <c r="AP2395" s="130"/>
      <c r="AQ2395" s="172"/>
      <c r="AR2395" s="172"/>
      <c r="AS2395" s="272"/>
      <c r="AT2395" s="272"/>
      <c r="AU2395" s="272"/>
      <c r="AV2395" s="105"/>
      <c r="AW2395" s="278"/>
      <c r="AX2395" s="170"/>
      <c r="AY2395" s="170"/>
      <c r="AZ2395" s="153"/>
      <c r="BA2395" s="130"/>
      <c r="BB2395" s="172"/>
      <c r="BC2395" s="265"/>
      <c r="BD2395" s="276"/>
      <c r="BE2395" s="276"/>
      <c r="BF2395" s="170"/>
      <c r="BG2395" s="170"/>
      <c r="BH2395" s="153"/>
      <c r="BI2395" s="130"/>
      <c r="BR2395" s="252"/>
      <c r="BS2395" s="252"/>
      <c r="BT2395" s="252"/>
      <c r="BU2395" s="253"/>
      <c r="BV2395" s="252"/>
      <c r="BW2395" s="129"/>
      <c r="BX2395" s="129"/>
    </row>
    <row r="2396" customFormat="1" ht="15" spans="1:76">
      <c r="A2396" s="170"/>
      <c r="B2396" s="170"/>
      <c r="C2396" s="153"/>
      <c r="D2396" s="130"/>
      <c r="E2396" s="172"/>
      <c r="F2396" s="172"/>
      <c r="G2396" s="272"/>
      <c r="H2396" s="272"/>
      <c r="I2396" s="272"/>
      <c r="J2396" s="105"/>
      <c r="K2396" s="278"/>
      <c r="L2396" s="170"/>
      <c r="M2396" s="170"/>
      <c r="N2396" s="153"/>
      <c r="O2396" s="130"/>
      <c r="P2396" s="172"/>
      <c r="Q2396" s="265"/>
      <c r="R2396" s="276"/>
      <c r="S2396" s="276"/>
      <c r="T2396" s="170"/>
      <c r="U2396" s="170"/>
      <c r="V2396" s="153"/>
      <c r="W2396" s="130"/>
      <c r="X2396" s="172"/>
      <c r="Y2396" s="172"/>
      <c r="Z2396" s="272"/>
      <c r="AA2396" s="272"/>
      <c r="AB2396" s="272"/>
      <c r="AC2396" s="105"/>
      <c r="AD2396" s="278"/>
      <c r="AE2396" s="170"/>
      <c r="AF2396" s="170"/>
      <c r="AG2396" s="153"/>
      <c r="AH2396" s="130"/>
      <c r="AI2396" s="172"/>
      <c r="AJ2396" s="265"/>
      <c r="AK2396" s="276"/>
      <c r="AL2396" s="276"/>
      <c r="AM2396" s="170"/>
      <c r="AN2396" s="170"/>
      <c r="AO2396" s="153"/>
      <c r="AP2396" s="130"/>
      <c r="AQ2396" s="172"/>
      <c r="AR2396" s="172"/>
      <c r="AS2396" s="272"/>
      <c r="AT2396" s="272"/>
      <c r="AU2396" s="272"/>
      <c r="AV2396" s="105"/>
      <c r="AW2396" s="278"/>
      <c r="AX2396" s="170"/>
      <c r="AY2396" s="170"/>
      <c r="AZ2396" s="153"/>
      <c r="BA2396" s="130"/>
      <c r="BB2396" s="172"/>
      <c r="BC2396" s="265"/>
      <c r="BD2396" s="276"/>
      <c r="BE2396" s="276"/>
      <c r="BF2396" s="170"/>
      <c r="BG2396" s="170"/>
      <c r="BH2396" s="153"/>
      <c r="BI2396" s="130"/>
      <c r="BR2396" s="252"/>
      <c r="BS2396" s="252"/>
      <c r="BT2396" s="252"/>
      <c r="BU2396" s="253"/>
      <c r="BV2396" s="252"/>
      <c r="BW2396" s="129"/>
      <c r="BX2396" s="129"/>
    </row>
    <row r="2397" customFormat="1" ht="15" spans="1:76">
      <c r="A2397" s="170"/>
      <c r="B2397" s="170"/>
      <c r="C2397" s="153"/>
      <c r="D2397" s="130"/>
      <c r="E2397" s="172"/>
      <c r="F2397" s="172"/>
      <c r="G2397" s="272"/>
      <c r="H2397" s="272"/>
      <c r="I2397" s="272"/>
      <c r="J2397" s="105"/>
      <c r="K2397" s="278"/>
      <c r="L2397" s="170"/>
      <c r="M2397" s="170"/>
      <c r="N2397" s="153"/>
      <c r="O2397" s="130"/>
      <c r="P2397" s="172"/>
      <c r="Q2397" s="265"/>
      <c r="R2397" s="276"/>
      <c r="S2397" s="276"/>
      <c r="T2397" s="170"/>
      <c r="U2397" s="170"/>
      <c r="V2397" s="153"/>
      <c r="W2397" s="130"/>
      <c r="X2397" s="172"/>
      <c r="Y2397" s="172"/>
      <c r="Z2397" s="272"/>
      <c r="AA2397" s="272"/>
      <c r="AB2397" s="272"/>
      <c r="AC2397" s="105"/>
      <c r="AD2397" s="278"/>
      <c r="AE2397" s="170"/>
      <c r="AF2397" s="170"/>
      <c r="AG2397" s="153"/>
      <c r="AH2397" s="130"/>
      <c r="AI2397" s="172"/>
      <c r="AJ2397" s="265"/>
      <c r="AK2397" s="276"/>
      <c r="AL2397" s="276"/>
      <c r="AM2397" s="170"/>
      <c r="AN2397" s="170"/>
      <c r="AO2397" s="153"/>
      <c r="AP2397" s="130"/>
      <c r="AQ2397" s="172"/>
      <c r="AR2397" s="172"/>
      <c r="AS2397" s="272"/>
      <c r="AT2397" s="272"/>
      <c r="AU2397" s="272"/>
      <c r="AV2397" s="105"/>
      <c r="AW2397" s="278"/>
      <c r="AX2397" s="170"/>
      <c r="AY2397" s="170"/>
      <c r="AZ2397" s="153"/>
      <c r="BA2397" s="130"/>
      <c r="BB2397" s="172"/>
      <c r="BC2397" s="265"/>
      <c r="BD2397" s="276"/>
      <c r="BE2397" s="276"/>
      <c r="BF2397" s="170"/>
      <c r="BG2397" s="170"/>
      <c r="BH2397" s="153"/>
      <c r="BI2397" s="130"/>
      <c r="BR2397" s="252"/>
      <c r="BS2397" s="252"/>
      <c r="BT2397" s="252"/>
      <c r="BU2397" s="253"/>
      <c r="BV2397" s="252"/>
      <c r="BW2397" s="129"/>
      <c r="BX2397" s="129"/>
    </row>
    <row r="2398" customFormat="1" ht="15" spans="1:76">
      <c r="A2398" s="170"/>
      <c r="B2398" s="170"/>
      <c r="C2398" s="153"/>
      <c r="D2398" s="130"/>
      <c r="E2398" s="172"/>
      <c r="F2398" s="172"/>
      <c r="G2398" s="272"/>
      <c r="H2398" s="272"/>
      <c r="I2398" s="272"/>
      <c r="J2398" s="105"/>
      <c r="K2398" s="278"/>
      <c r="L2398" s="170"/>
      <c r="M2398" s="170"/>
      <c r="N2398" s="153"/>
      <c r="O2398" s="130"/>
      <c r="P2398" s="172"/>
      <c r="Q2398" s="265"/>
      <c r="R2398" s="276"/>
      <c r="S2398" s="276"/>
      <c r="T2398" s="170"/>
      <c r="U2398" s="170"/>
      <c r="V2398" s="153"/>
      <c r="W2398" s="130"/>
      <c r="X2398" s="172"/>
      <c r="Y2398" s="172"/>
      <c r="Z2398" s="272"/>
      <c r="AA2398" s="272"/>
      <c r="AB2398" s="272"/>
      <c r="AC2398" s="105"/>
      <c r="AD2398" s="278"/>
      <c r="AE2398" s="170"/>
      <c r="AF2398" s="170"/>
      <c r="AG2398" s="153"/>
      <c r="AH2398" s="130"/>
      <c r="AI2398" s="172"/>
      <c r="AJ2398" s="265"/>
      <c r="AK2398" s="276"/>
      <c r="AL2398" s="276"/>
      <c r="AM2398" s="170"/>
      <c r="AN2398" s="170"/>
      <c r="AO2398" s="153"/>
      <c r="AP2398" s="130"/>
      <c r="AQ2398" s="172"/>
      <c r="AR2398" s="172"/>
      <c r="AS2398" s="272"/>
      <c r="AT2398" s="272"/>
      <c r="AU2398" s="272"/>
      <c r="AV2398" s="105"/>
      <c r="AW2398" s="278"/>
      <c r="AX2398" s="170"/>
      <c r="AY2398" s="170"/>
      <c r="AZ2398" s="153"/>
      <c r="BA2398" s="130"/>
      <c r="BB2398" s="172"/>
      <c r="BC2398" s="265"/>
      <c r="BD2398" s="276"/>
      <c r="BE2398" s="276"/>
      <c r="BF2398" s="170"/>
      <c r="BG2398" s="170"/>
      <c r="BH2398" s="153"/>
      <c r="BI2398" s="130"/>
      <c r="BR2398" s="252"/>
      <c r="BS2398" s="252"/>
      <c r="BT2398" s="252"/>
      <c r="BU2398" s="253"/>
      <c r="BV2398" s="252"/>
      <c r="BW2398" s="129"/>
      <c r="BX2398" s="129"/>
    </row>
    <row r="2399" customFormat="1" ht="15" spans="1:76">
      <c r="A2399" s="170"/>
      <c r="B2399" s="170"/>
      <c r="C2399" s="153"/>
      <c r="D2399" s="130"/>
      <c r="E2399" s="172"/>
      <c r="F2399" s="172"/>
      <c r="G2399" s="272"/>
      <c r="H2399" s="272"/>
      <c r="I2399" s="272"/>
      <c r="J2399" s="105"/>
      <c r="K2399" s="278"/>
      <c r="L2399" s="170"/>
      <c r="M2399" s="170"/>
      <c r="N2399" s="153"/>
      <c r="O2399" s="130"/>
      <c r="P2399" s="172"/>
      <c r="Q2399" s="265"/>
      <c r="R2399" s="276"/>
      <c r="S2399" s="276"/>
      <c r="T2399" s="170"/>
      <c r="U2399" s="170"/>
      <c r="V2399" s="153"/>
      <c r="W2399" s="130"/>
      <c r="X2399" s="172"/>
      <c r="Y2399" s="172"/>
      <c r="Z2399" s="272"/>
      <c r="AA2399" s="272"/>
      <c r="AB2399" s="272"/>
      <c r="AC2399" s="105"/>
      <c r="AD2399" s="278"/>
      <c r="AE2399" s="170"/>
      <c r="AF2399" s="170"/>
      <c r="AG2399" s="153"/>
      <c r="AH2399" s="130"/>
      <c r="AI2399" s="172"/>
      <c r="AJ2399" s="265"/>
      <c r="AK2399" s="276"/>
      <c r="AL2399" s="276"/>
      <c r="AM2399" s="170"/>
      <c r="AN2399" s="170"/>
      <c r="AO2399" s="153"/>
      <c r="AP2399" s="130"/>
      <c r="AQ2399" s="172"/>
      <c r="AR2399" s="172"/>
      <c r="AS2399" s="272"/>
      <c r="AT2399" s="272"/>
      <c r="AU2399" s="272"/>
      <c r="AV2399" s="105"/>
      <c r="AW2399" s="278"/>
      <c r="AX2399" s="170"/>
      <c r="AY2399" s="170"/>
      <c r="AZ2399" s="153"/>
      <c r="BA2399" s="130"/>
      <c r="BB2399" s="172"/>
      <c r="BC2399" s="265"/>
      <c r="BD2399" s="276"/>
      <c r="BE2399" s="276"/>
      <c r="BF2399" s="170"/>
      <c r="BG2399" s="170"/>
      <c r="BH2399" s="153"/>
      <c r="BI2399" s="130"/>
      <c r="BR2399" s="252"/>
      <c r="BS2399" s="252"/>
      <c r="BT2399" s="252"/>
      <c r="BU2399" s="253"/>
      <c r="BV2399" s="252"/>
      <c r="BW2399" s="129"/>
      <c r="BX2399" s="129"/>
    </row>
    <row r="2400" customFormat="1" ht="15" spans="1:76">
      <c r="A2400" s="170"/>
      <c r="B2400" s="170"/>
      <c r="C2400" s="153"/>
      <c r="D2400" s="130"/>
      <c r="E2400" s="172"/>
      <c r="F2400" s="172"/>
      <c r="G2400" s="272"/>
      <c r="H2400" s="272"/>
      <c r="I2400" s="272"/>
      <c r="J2400" s="105"/>
      <c r="K2400" s="278"/>
      <c r="L2400" s="170"/>
      <c r="M2400" s="170"/>
      <c r="N2400" s="153"/>
      <c r="O2400" s="130"/>
      <c r="P2400" s="172"/>
      <c r="Q2400" s="265"/>
      <c r="R2400" s="276"/>
      <c r="S2400" s="276"/>
      <c r="T2400" s="170"/>
      <c r="U2400" s="170"/>
      <c r="V2400" s="153"/>
      <c r="W2400" s="130"/>
      <c r="X2400" s="172"/>
      <c r="Y2400" s="172"/>
      <c r="Z2400" s="272"/>
      <c r="AA2400" s="272"/>
      <c r="AB2400" s="272"/>
      <c r="AC2400" s="105"/>
      <c r="AD2400" s="278"/>
      <c r="AE2400" s="170"/>
      <c r="AF2400" s="170"/>
      <c r="AG2400" s="153"/>
      <c r="AH2400" s="130"/>
      <c r="AI2400" s="172"/>
      <c r="AJ2400" s="265"/>
      <c r="AK2400" s="276"/>
      <c r="AL2400" s="276"/>
      <c r="AM2400" s="170"/>
      <c r="AN2400" s="170"/>
      <c r="AO2400" s="153"/>
      <c r="AP2400" s="130"/>
      <c r="AQ2400" s="172"/>
      <c r="AR2400" s="172"/>
      <c r="AS2400" s="272"/>
      <c r="AT2400" s="272"/>
      <c r="AU2400" s="272"/>
      <c r="AV2400" s="105"/>
      <c r="AW2400" s="278"/>
      <c r="AX2400" s="170"/>
      <c r="AY2400" s="170"/>
      <c r="AZ2400" s="153"/>
      <c r="BA2400" s="130"/>
      <c r="BB2400" s="172"/>
      <c r="BC2400" s="265"/>
      <c r="BD2400" s="276"/>
      <c r="BE2400" s="276"/>
      <c r="BF2400" s="170"/>
      <c r="BG2400" s="170"/>
      <c r="BH2400" s="153"/>
      <c r="BI2400" s="130"/>
      <c r="BR2400" s="252"/>
      <c r="BS2400" s="252"/>
      <c r="BT2400" s="252"/>
      <c r="BU2400" s="253"/>
      <c r="BV2400" s="252"/>
      <c r="BW2400" s="129"/>
      <c r="BX2400" s="129"/>
    </row>
    <row r="2401" customFormat="1" ht="15" spans="1:76">
      <c r="A2401" s="170"/>
      <c r="B2401" s="170"/>
      <c r="C2401" s="153"/>
      <c r="D2401" s="130"/>
      <c r="E2401" s="172"/>
      <c r="F2401" s="172"/>
      <c r="G2401" s="272"/>
      <c r="H2401" s="272"/>
      <c r="I2401" s="272"/>
      <c r="J2401" s="105"/>
      <c r="K2401" s="278"/>
      <c r="L2401" s="170"/>
      <c r="M2401" s="170"/>
      <c r="N2401" s="153"/>
      <c r="O2401" s="130"/>
      <c r="P2401" s="172"/>
      <c r="Q2401" s="265"/>
      <c r="R2401" s="276"/>
      <c r="S2401" s="276"/>
      <c r="T2401" s="170"/>
      <c r="U2401" s="170"/>
      <c r="V2401" s="153"/>
      <c r="W2401" s="130"/>
      <c r="X2401" s="172"/>
      <c r="Y2401" s="172"/>
      <c r="Z2401" s="272"/>
      <c r="AA2401" s="272"/>
      <c r="AB2401" s="272"/>
      <c r="AC2401" s="105"/>
      <c r="AD2401" s="278"/>
      <c r="AE2401" s="170"/>
      <c r="AF2401" s="170"/>
      <c r="AG2401" s="153"/>
      <c r="AH2401" s="130"/>
      <c r="AI2401" s="172"/>
      <c r="AJ2401" s="265"/>
      <c r="AK2401" s="276"/>
      <c r="AL2401" s="276"/>
      <c r="AM2401" s="170"/>
      <c r="AN2401" s="170"/>
      <c r="AO2401" s="153"/>
      <c r="AP2401" s="130"/>
      <c r="AQ2401" s="172"/>
      <c r="AR2401" s="172"/>
      <c r="AS2401" s="272"/>
      <c r="AT2401" s="272"/>
      <c r="AU2401" s="272"/>
      <c r="AV2401" s="105"/>
      <c r="AW2401" s="278"/>
      <c r="AX2401" s="170"/>
      <c r="AY2401" s="170"/>
      <c r="AZ2401" s="153"/>
      <c r="BA2401" s="130"/>
      <c r="BB2401" s="172"/>
      <c r="BC2401" s="265"/>
      <c r="BD2401" s="276"/>
      <c r="BE2401" s="276"/>
      <c r="BF2401" s="170"/>
      <c r="BG2401" s="170"/>
      <c r="BH2401" s="153"/>
      <c r="BI2401" s="130"/>
      <c r="BR2401" s="252"/>
      <c r="BS2401" s="252"/>
      <c r="BT2401" s="252"/>
      <c r="BU2401" s="253"/>
      <c r="BV2401" s="252"/>
      <c r="BW2401" s="129"/>
      <c r="BX2401" s="129"/>
    </row>
    <row r="2402" customFormat="1" ht="15" spans="1:76">
      <c r="A2402" s="170"/>
      <c r="B2402" s="170"/>
      <c r="C2402" s="153"/>
      <c r="D2402" s="130"/>
      <c r="E2402" s="172"/>
      <c r="F2402" s="172"/>
      <c r="G2402" s="272"/>
      <c r="H2402" s="272"/>
      <c r="I2402" s="272"/>
      <c r="J2402" s="105"/>
      <c r="K2402" s="278"/>
      <c r="L2402" s="170"/>
      <c r="M2402" s="170"/>
      <c r="N2402" s="153"/>
      <c r="O2402" s="130"/>
      <c r="P2402" s="172"/>
      <c r="Q2402" s="265"/>
      <c r="R2402" s="276"/>
      <c r="S2402" s="276"/>
      <c r="T2402" s="170"/>
      <c r="U2402" s="170"/>
      <c r="V2402" s="153"/>
      <c r="W2402" s="130"/>
      <c r="X2402" s="172"/>
      <c r="Y2402" s="172"/>
      <c r="Z2402" s="272"/>
      <c r="AA2402" s="272"/>
      <c r="AB2402" s="272"/>
      <c r="AC2402" s="105"/>
      <c r="AD2402" s="278"/>
      <c r="AE2402" s="170"/>
      <c r="AF2402" s="170"/>
      <c r="AG2402" s="153"/>
      <c r="AH2402" s="130"/>
      <c r="AI2402" s="172"/>
      <c r="AJ2402" s="265"/>
      <c r="AK2402" s="276"/>
      <c r="AL2402" s="276"/>
      <c r="AM2402" s="170"/>
      <c r="AN2402" s="170"/>
      <c r="AO2402" s="153"/>
      <c r="AP2402" s="130"/>
      <c r="AQ2402" s="172"/>
      <c r="AR2402" s="172"/>
      <c r="AS2402" s="272"/>
      <c r="AT2402" s="272"/>
      <c r="AU2402" s="272"/>
      <c r="AV2402" s="105"/>
      <c r="AW2402" s="278"/>
      <c r="AX2402" s="170"/>
      <c r="AY2402" s="170"/>
      <c r="AZ2402" s="153"/>
      <c r="BA2402" s="130"/>
      <c r="BB2402" s="172"/>
      <c r="BC2402" s="265"/>
      <c r="BD2402" s="276"/>
      <c r="BE2402" s="276"/>
      <c r="BF2402" s="170"/>
      <c r="BG2402" s="170"/>
      <c r="BH2402" s="153"/>
      <c r="BI2402" s="130"/>
      <c r="BR2402" s="252"/>
      <c r="BS2402" s="252"/>
      <c r="BT2402" s="252"/>
      <c r="BU2402" s="253"/>
      <c r="BV2402" s="252"/>
      <c r="BW2402" s="129"/>
      <c r="BX2402" s="129"/>
    </row>
    <row r="2403" customFormat="1" ht="15" spans="1:76">
      <c r="A2403" s="170"/>
      <c r="B2403" s="170"/>
      <c r="C2403" s="153"/>
      <c r="D2403" s="130"/>
      <c r="E2403" s="172"/>
      <c r="F2403" s="172"/>
      <c r="G2403" s="272"/>
      <c r="H2403" s="272"/>
      <c r="I2403" s="272"/>
      <c r="J2403" s="105"/>
      <c r="K2403" s="278"/>
      <c r="L2403" s="170"/>
      <c r="M2403" s="170"/>
      <c r="N2403" s="153"/>
      <c r="O2403" s="130"/>
      <c r="P2403" s="172"/>
      <c r="Q2403" s="265"/>
      <c r="R2403" s="276"/>
      <c r="S2403" s="276"/>
      <c r="T2403" s="170"/>
      <c r="U2403" s="170"/>
      <c r="V2403" s="153"/>
      <c r="W2403" s="130"/>
      <c r="X2403" s="172"/>
      <c r="Y2403" s="172"/>
      <c r="Z2403" s="272"/>
      <c r="AA2403" s="272"/>
      <c r="AB2403" s="272"/>
      <c r="AC2403" s="105"/>
      <c r="AD2403" s="278"/>
      <c r="AE2403" s="170"/>
      <c r="AF2403" s="170"/>
      <c r="AG2403" s="153"/>
      <c r="AH2403" s="130"/>
      <c r="AI2403" s="172"/>
      <c r="AJ2403" s="265"/>
      <c r="AK2403" s="276"/>
      <c r="AL2403" s="276"/>
      <c r="AM2403" s="170"/>
      <c r="AN2403" s="170"/>
      <c r="AO2403" s="153"/>
      <c r="AP2403" s="130"/>
      <c r="AQ2403" s="172"/>
      <c r="AR2403" s="172"/>
      <c r="AS2403" s="272"/>
      <c r="AT2403" s="272"/>
      <c r="AU2403" s="272"/>
      <c r="AV2403" s="105"/>
      <c r="AW2403" s="278"/>
      <c r="AX2403" s="170"/>
      <c r="AY2403" s="170"/>
      <c r="AZ2403" s="153"/>
      <c r="BA2403" s="130"/>
      <c r="BB2403" s="172"/>
      <c r="BC2403" s="265"/>
      <c r="BD2403" s="276"/>
      <c r="BE2403" s="276"/>
      <c r="BF2403" s="170"/>
      <c r="BG2403" s="170"/>
      <c r="BH2403" s="153"/>
      <c r="BI2403" s="130"/>
      <c r="BR2403" s="252"/>
      <c r="BS2403" s="252"/>
      <c r="BT2403" s="252"/>
      <c r="BU2403" s="253"/>
      <c r="BV2403" s="252"/>
      <c r="BW2403" s="129"/>
      <c r="BX2403" s="129"/>
    </row>
    <row r="2404" customFormat="1" ht="15" spans="1:76">
      <c r="A2404" s="170"/>
      <c r="B2404" s="170"/>
      <c r="C2404" s="153"/>
      <c r="D2404" s="130"/>
      <c r="E2404" s="172"/>
      <c r="F2404" s="172"/>
      <c r="G2404" s="272"/>
      <c r="H2404" s="272"/>
      <c r="I2404" s="272"/>
      <c r="J2404" s="105"/>
      <c r="K2404" s="278"/>
      <c r="L2404" s="170"/>
      <c r="M2404" s="170"/>
      <c r="N2404" s="153"/>
      <c r="O2404" s="130"/>
      <c r="P2404" s="172"/>
      <c r="Q2404" s="265"/>
      <c r="R2404" s="276"/>
      <c r="S2404" s="276"/>
      <c r="T2404" s="170"/>
      <c r="U2404" s="170"/>
      <c r="V2404" s="153"/>
      <c r="W2404" s="130"/>
      <c r="X2404" s="172"/>
      <c r="Y2404" s="172"/>
      <c r="Z2404" s="272"/>
      <c r="AA2404" s="272"/>
      <c r="AB2404" s="272"/>
      <c r="AC2404" s="105"/>
      <c r="AD2404" s="278"/>
      <c r="AE2404" s="170"/>
      <c r="AF2404" s="170"/>
      <c r="AG2404" s="153"/>
      <c r="AH2404" s="130"/>
      <c r="AI2404" s="172"/>
      <c r="AJ2404" s="265"/>
      <c r="AK2404" s="276"/>
      <c r="AL2404" s="276"/>
      <c r="AM2404" s="170"/>
      <c r="AN2404" s="170"/>
      <c r="AO2404" s="153"/>
      <c r="AP2404" s="130"/>
      <c r="AQ2404" s="172"/>
      <c r="AR2404" s="172"/>
      <c r="AS2404" s="272"/>
      <c r="AT2404" s="272"/>
      <c r="AU2404" s="272"/>
      <c r="AV2404" s="105"/>
      <c r="AW2404" s="278"/>
      <c r="AX2404" s="170"/>
      <c r="AY2404" s="170"/>
      <c r="AZ2404" s="153"/>
      <c r="BA2404" s="130"/>
      <c r="BB2404" s="172"/>
      <c r="BC2404" s="265"/>
      <c r="BD2404" s="276"/>
      <c r="BE2404" s="276"/>
      <c r="BF2404" s="170"/>
      <c r="BG2404" s="170"/>
      <c r="BH2404" s="153"/>
      <c r="BI2404" s="130"/>
      <c r="BR2404" s="252"/>
      <c r="BS2404" s="252"/>
      <c r="BT2404" s="252"/>
      <c r="BU2404" s="253"/>
      <c r="BV2404" s="252"/>
      <c r="BW2404" s="129"/>
      <c r="BX2404" s="129"/>
    </row>
  </sheetData>
  <autoFilter ref="A5:XFD2373"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71" priority="227707">
      <formula>LEN(INT(J4))&lt;6</formula>
    </cfRule>
    <cfRule type="expression" dxfId="472" priority="227708">
      <formula>LEN(INT(J4))&gt;6</formula>
    </cfRule>
  </conditionalFormatting>
  <conditionalFormatting sqref="F4 F6">
    <cfRule type="expression" dxfId="471" priority="227770">
      <formula>LEN(INT(F4))&lt;6</formula>
    </cfRule>
    <cfRule type="expression" dxfId="472" priority="227772">
      <formula>LEN(INT(F4))&gt;6</formula>
    </cfRule>
  </conditionalFormatting>
  <dataValidations count="7">
    <dataValidation type="list" allowBlank="1" showInputMessage="1" showErrorMessage="1" sqref="G7:H7 G8:G27 G378:G419 G422:G423 G613:G649 G1524:G1581 H8:H13 H615:H639 H1548:H1581 I7:I13 I615:I624 I627:I639 I1548:I1646 G1582:H1647 G28:I377 G424:I612 G650:I1523 G1648:I1879 H14:I27 H613:I614 H378:I423 H640:I649 H1524:I1547">
      <formula1>MACHINE!$A$2:$A$107</formula1>
    </dataValidation>
    <dataValidation type="list" allowBlank="1" showInputMessage="1" showErrorMessage="1" sqref="I1647">
      <formula1>[5]MACHINE!#REF!</formula1>
    </dataValidation>
    <dataValidation type="list" allowBlank="1" showInputMessage="1" showErrorMessage="1" sqref="E1971 E1972 E1977 E1978 E1979 E1980 E1983 E1984 E2023 E2028 E7:E290 E295:E1968 E1969:E1970 E1973:E1974 E1975:E1976 E1981:E1982 E1985:E1986 E1987:E1988 E1989:E1990 E1991:E1992 E1993:E1994 E1995:E1996 E1997:E1998 E1999:E2000 E2001:E2002 E2003:E2004 E2005:E2006 E2007:E2008 E2009:E2010 E2011:E2012 E2013:E2014 E2015:E2016 E2017:E2018 E2019:E2020 E2021:E2022 E2024:E2025 E2026:E2027 E2029:E2030">
      <formula1>MACHINE!$B$2:$B$54</formula1>
    </dataValidation>
    <dataValidation type="list" allowBlank="1" showInputMessage="1" showErrorMessage="1" sqref="G1972 H1972 I1974 G1975 H1975:I1975 G1976 H1976 I1976 G1977 H1977 I1977 G1980 H1980 I1980 G1983 H1983 I1983 G2026 G2027 G1917:G1971 G1973:G1974 G1978:G1979 G1981:G1982 G1984:G1985 G1986:G2023 G2024:G2025 G2028:G2029 G2030:G2167 H1973:H1974 H1978:H1979 H1981:H1982 H1984:H1985 H2025:H2026 I1972:I1973 I1978:I1979 I1981:I1982 I1984:I1985 I2025:I2026 G1880:I1916 H1917:I1971 H1986:I2024 H2027:I2079">
      <formula1>MACHINE!$A$2:$A$117</formula1>
    </dataValidation>
    <dataValidation type="list" allowBlank="1" showInputMessage="1" showErrorMessage="1" sqref="F1975 F2022 F2023 F2024 F2025 F2026 F2027 F7:F1974 F1976:F1977 F1978:F2021 F2028:F2029 F2030:F2169">
      <formula1>MACHINE!$C$2:$C$23</formula1>
    </dataValidation>
    <dataValidation type="list" allowBlank="1" showInputMessage="1" showErrorMessage="1" sqref="E2031:E2032 E2033:E2034 E2035:E2071">
      <formula1>MACHINE!$B$2:$B$48</formula1>
    </dataValidation>
    <dataValidation allowBlank="1" showInputMessage="1" showErrorMessage="1" sqref="M7:M2233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7" manualBreakCount="7">
    <brk id="131" max="16383" man="1"/>
    <brk id="385" max="16383" man="1"/>
    <brk id="440" max="16383" man="1"/>
    <brk id="494" max="16383" man="1"/>
    <brk id="548" max="16383" man="1"/>
    <brk id="985" max="16383" man="1"/>
    <brk id="1039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G25"/>
  <sheetViews>
    <sheetView view="pageBreakPreview" zoomScaleNormal="115" zoomScaleSheetLayoutView="100" workbookViewId="0">
      <pane xSplit="1" topLeftCell="Q1" activePane="topRight" state="frozen"/>
      <selection/>
      <selection pane="topRight" activeCell="AD16" sqref="AD16:AD17"/>
    </sheetView>
  </sheetViews>
  <sheetFormatPr defaultColWidth="9.14285714285714" defaultRowHeight="15"/>
  <cols>
    <col min="2" max="32" width="11" customWidth="1"/>
    <col min="33" max="33" width="12.8571428571429"/>
  </cols>
  <sheetData>
    <row r="10" ht="27" customHeight="1" spans="1:1">
      <c r="A10" s="107" t="s">
        <v>230</v>
      </c>
    </row>
    <row r="11" s="106" customFormat="1" ht="31" customHeight="1" spans="1:33">
      <c r="A11" s="108" t="s">
        <v>231</v>
      </c>
      <c r="B11" s="109">
        <v>46054</v>
      </c>
      <c r="C11" s="109">
        <v>46055</v>
      </c>
      <c r="D11" s="109">
        <v>46056</v>
      </c>
      <c r="E11" s="109">
        <v>46057</v>
      </c>
      <c r="F11" s="109">
        <v>46058</v>
      </c>
      <c r="G11" s="109">
        <v>46059</v>
      </c>
      <c r="H11" s="109">
        <v>46060</v>
      </c>
      <c r="I11" s="109">
        <v>46061</v>
      </c>
      <c r="J11" s="109">
        <v>46062</v>
      </c>
      <c r="K11" s="109">
        <v>46063</v>
      </c>
      <c r="L11" s="109">
        <v>46064</v>
      </c>
      <c r="M11" s="109">
        <v>46065</v>
      </c>
      <c r="N11" s="109">
        <v>46066</v>
      </c>
      <c r="O11" s="109">
        <v>46067</v>
      </c>
      <c r="P11" s="109">
        <v>46068</v>
      </c>
      <c r="Q11" s="109">
        <v>46069</v>
      </c>
      <c r="R11" s="109">
        <v>46070</v>
      </c>
      <c r="S11" s="109">
        <v>46071</v>
      </c>
      <c r="T11" s="109">
        <v>46072</v>
      </c>
      <c r="U11" s="109">
        <v>46073</v>
      </c>
      <c r="V11" s="109">
        <v>46074</v>
      </c>
      <c r="W11" s="109">
        <v>46075</v>
      </c>
      <c r="X11" s="109">
        <v>46076</v>
      </c>
      <c r="Y11" s="109">
        <v>46077</v>
      </c>
      <c r="Z11" s="109">
        <v>46078</v>
      </c>
      <c r="AA11" s="109">
        <v>46079</v>
      </c>
      <c r="AB11" s="109">
        <v>46080</v>
      </c>
      <c r="AC11" s="119">
        <v>46081</v>
      </c>
      <c r="AD11" s="120" t="s">
        <v>232</v>
      </c>
      <c r="AE11"/>
      <c r="AF11"/>
      <c r="AG11" s="124" t="s">
        <v>232</v>
      </c>
    </row>
    <row r="12" spans="1:30">
      <c r="A12" s="110" t="s">
        <v>132</v>
      </c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>
        <v>1.59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21">
        <v>1.53</v>
      </c>
      <c r="AD12" s="75">
        <f>AVERAGE(B12:AC12)</f>
        <v>1.56</v>
      </c>
    </row>
    <row r="13" spans="1:30">
      <c r="A13" s="110" t="s">
        <v>133</v>
      </c>
      <c r="B13" s="113"/>
      <c r="C13" s="114"/>
      <c r="D13" s="114"/>
      <c r="E13" s="114"/>
      <c r="F13" s="114">
        <v>1.17</v>
      </c>
      <c r="G13" s="114"/>
      <c r="H13" s="114"/>
      <c r="I13" s="114"/>
      <c r="J13" s="114"/>
      <c r="K13" s="114"/>
      <c r="L13" s="114"/>
      <c r="M13" s="114"/>
      <c r="N13" s="114"/>
      <c r="O13" s="114">
        <v>0.99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22"/>
      <c r="AD13" s="75">
        <f>AVERAGE(B13:AC13)</f>
        <v>1.08</v>
      </c>
    </row>
    <row r="14" spans="1:30">
      <c r="A14" s="110" t="s">
        <v>137</v>
      </c>
      <c r="B14" s="113"/>
      <c r="C14" s="114"/>
      <c r="D14" s="114">
        <v>1.15</v>
      </c>
      <c r="E14" s="114">
        <v>2.29</v>
      </c>
      <c r="F14" s="114"/>
      <c r="G14" s="114"/>
      <c r="H14" s="114">
        <v>1.2</v>
      </c>
      <c r="I14" s="114"/>
      <c r="J14" s="114"/>
      <c r="K14" s="114"/>
      <c r="L14" s="114"/>
      <c r="M14" s="114"/>
      <c r="N14" s="114"/>
      <c r="O14" s="114"/>
      <c r="P14" s="114"/>
      <c r="Q14" s="114">
        <v>1.16</v>
      </c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22"/>
      <c r="AD14" s="75">
        <f>AVERAGE(B14:AC14)</f>
        <v>1.45</v>
      </c>
    </row>
    <row r="15" spans="1:30">
      <c r="A15" s="110" t="s">
        <v>138</v>
      </c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>
        <v>0.42</v>
      </c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22"/>
      <c r="AD15" s="75">
        <f>AVERAGE(B15:AC15)</f>
        <v>0.42</v>
      </c>
    </row>
    <row r="16" spans="1:30">
      <c r="A16" s="110" t="s">
        <v>139</v>
      </c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22"/>
      <c r="AD16" s="75" t="e">
        <f>AVERAGE(B16:AC16)</f>
        <v>#DIV/0!</v>
      </c>
    </row>
    <row r="17" spans="1:30">
      <c r="A17" s="110" t="s">
        <v>144</v>
      </c>
      <c r="B17" s="11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22"/>
      <c r="AD17" s="75" t="e">
        <f t="shared" ref="AD13:AD21" si="0">AVERAGE(B17:AC17)</f>
        <v>#DIV/0!</v>
      </c>
    </row>
    <row r="18" spans="1:30">
      <c r="A18" s="110" t="s">
        <v>146</v>
      </c>
      <c r="B18" s="113"/>
      <c r="C18" s="114">
        <v>1.24</v>
      </c>
      <c r="D18" s="114"/>
      <c r="E18" s="114"/>
      <c r="F18" s="114"/>
      <c r="G18" s="115"/>
      <c r="H18" s="114">
        <v>1.18</v>
      </c>
      <c r="I18" s="114"/>
      <c r="J18" s="114"/>
      <c r="K18" s="114"/>
      <c r="L18" s="114"/>
      <c r="M18" s="114"/>
      <c r="N18" s="114"/>
      <c r="O18" s="114"/>
      <c r="P18" s="114"/>
      <c r="Q18" s="114"/>
      <c r="R18" s="114">
        <v>1.43</v>
      </c>
      <c r="S18" s="114"/>
      <c r="T18" s="114"/>
      <c r="U18" s="114"/>
      <c r="V18" s="114"/>
      <c r="W18" s="114"/>
      <c r="X18" s="114"/>
      <c r="Y18" s="114">
        <v>1.11</v>
      </c>
      <c r="Z18" s="114"/>
      <c r="AA18" s="114"/>
      <c r="AB18" s="114"/>
      <c r="AC18" s="122"/>
      <c r="AD18" s="75">
        <f t="shared" si="0"/>
        <v>1.24</v>
      </c>
    </row>
    <row r="19" spans="1:30">
      <c r="A19" s="110" t="s">
        <v>149</v>
      </c>
      <c r="B19" s="114"/>
      <c r="C19" s="114"/>
      <c r="D19" s="114"/>
      <c r="E19" s="114"/>
      <c r="F19" s="114"/>
      <c r="G19" s="114"/>
      <c r="H19" s="114"/>
      <c r="I19" s="114">
        <v>1.01</v>
      </c>
      <c r="J19" s="114"/>
      <c r="K19" s="114"/>
      <c r="L19" s="114"/>
      <c r="M19" s="114"/>
      <c r="N19" s="114"/>
      <c r="O19" s="114"/>
      <c r="P19" s="118"/>
      <c r="Q19" s="114"/>
      <c r="R19" s="114">
        <v>1.51</v>
      </c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22"/>
      <c r="AD19" s="75">
        <f t="shared" si="0"/>
        <v>1.26</v>
      </c>
    </row>
    <row r="20" spans="1:30">
      <c r="A20" s="110" t="s">
        <v>152</v>
      </c>
      <c r="B20" s="113"/>
      <c r="C20" s="114"/>
      <c r="D20" s="114"/>
      <c r="E20" s="114"/>
      <c r="F20" s="114">
        <v>1.02</v>
      </c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>
        <v>1.13</v>
      </c>
      <c r="Z20" s="114"/>
      <c r="AA20" s="114"/>
      <c r="AB20" s="114"/>
      <c r="AC20" s="122"/>
      <c r="AD20" s="75">
        <f t="shared" si="0"/>
        <v>1.075</v>
      </c>
    </row>
    <row r="21" spans="1:30">
      <c r="A21" s="110" t="s">
        <v>153</v>
      </c>
      <c r="B21" s="116"/>
      <c r="C21" s="117"/>
      <c r="D21" s="117">
        <v>1.52</v>
      </c>
      <c r="E21" s="117"/>
      <c r="F21" s="117"/>
      <c r="G21" s="117"/>
      <c r="H21" s="117"/>
      <c r="I21" s="117">
        <v>1.26</v>
      </c>
      <c r="J21" s="117"/>
      <c r="K21" s="117"/>
      <c r="L21" s="117"/>
      <c r="M21" s="117"/>
      <c r="N21" s="117"/>
      <c r="O21" s="117"/>
      <c r="P21" s="117"/>
      <c r="Q21" s="117"/>
      <c r="R21" s="117">
        <v>1.2</v>
      </c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23"/>
      <c r="AD21" s="75">
        <f t="shared" si="0"/>
        <v>1.32666666666667</v>
      </c>
    </row>
    <row r="22" spans="30:30">
      <c r="AD22" s="75"/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zoomScaleSheetLayoutView="100" workbookViewId="0">
      <pane ySplit="1" topLeftCell="A2" activePane="bottomLeft" state="frozen"/>
      <selection/>
      <selection pane="bottomLeft" activeCell="F1548" sqref="F1548"/>
    </sheetView>
  </sheetViews>
  <sheetFormatPr defaultColWidth="9.14285714285714" defaultRowHeight="15" outlineLevelCol="1"/>
  <cols>
    <col min="1" max="1" width="20.8571428571429" style="86" customWidth="1"/>
    <col min="2" max="2" width="40.1428571428571" style="87" customWidth="1"/>
    <col min="3" max="3" width="27.5714285714286" style="88" customWidth="1"/>
    <col min="4" max="4" width="14.1428571428571" style="88" customWidth="1"/>
    <col min="5" max="5" width="11.2857142857143" style="88" customWidth="1"/>
    <col min="6" max="6" width="9.14285714285714" style="88"/>
    <col min="7" max="7" width="10.8571428571429" style="88" customWidth="1"/>
    <col min="8" max="16384" width="9.14285714285714" style="88"/>
  </cols>
  <sheetData>
    <row r="1" ht="30" customHeight="1" spans="1:2">
      <c r="A1" s="89" t="s">
        <v>233</v>
      </c>
      <c r="B1" s="90" t="s">
        <v>234</v>
      </c>
    </row>
    <row r="2" ht="17" customHeight="1" spans="1:2">
      <c r="A2" s="91" t="s">
        <v>235</v>
      </c>
      <c r="B2" s="92" t="s">
        <v>236</v>
      </c>
    </row>
    <row r="3" ht="17" customHeight="1" spans="1:2">
      <c r="A3" s="93">
        <v>1.05</v>
      </c>
      <c r="B3" s="94" t="s">
        <v>237</v>
      </c>
    </row>
    <row r="4" ht="17" customHeight="1" spans="1:2">
      <c r="A4" s="93">
        <v>1.06</v>
      </c>
      <c r="B4" s="94" t="s">
        <v>238</v>
      </c>
    </row>
    <row r="5" ht="17" customHeight="1" spans="1:2">
      <c r="A5" s="93">
        <v>1.1</v>
      </c>
      <c r="B5" s="94" t="s">
        <v>239</v>
      </c>
    </row>
    <row r="6" ht="17" customHeight="1" spans="1:2">
      <c r="A6" s="93">
        <v>10</v>
      </c>
      <c r="B6" s="94" t="s">
        <v>240</v>
      </c>
    </row>
    <row r="7" ht="17" customHeight="1" spans="1:2">
      <c r="A7" s="93">
        <v>100</v>
      </c>
      <c r="B7" s="94" t="s">
        <v>241</v>
      </c>
    </row>
    <row r="8" ht="17" customHeight="1" spans="1:2">
      <c r="A8" s="93">
        <v>100.02</v>
      </c>
      <c r="B8" s="94" t="s">
        <v>242</v>
      </c>
    </row>
    <row r="9" ht="17" customHeight="1" spans="1:2">
      <c r="A9" s="93">
        <v>100.05</v>
      </c>
      <c r="B9" s="94" t="s">
        <v>243</v>
      </c>
    </row>
    <row r="10" ht="17" customHeight="1" spans="1:2">
      <c r="A10" s="93">
        <v>100.15</v>
      </c>
      <c r="B10" s="94" t="s">
        <v>244</v>
      </c>
    </row>
    <row r="11" ht="17" customHeight="1" spans="1:2">
      <c r="A11" s="93">
        <v>100006</v>
      </c>
      <c r="B11" s="94" t="s">
        <v>245</v>
      </c>
    </row>
    <row r="12" ht="17" customHeight="1" spans="1:2">
      <c r="A12" s="93">
        <v>100007</v>
      </c>
      <c r="B12" s="94" t="s">
        <v>246</v>
      </c>
    </row>
    <row r="13" ht="17" customHeight="1" spans="1:2">
      <c r="A13" s="93">
        <v>100009</v>
      </c>
      <c r="B13" s="94" t="s">
        <v>247</v>
      </c>
    </row>
    <row r="14" ht="17" customHeight="1" spans="1:2">
      <c r="A14" s="93">
        <v>100040.01</v>
      </c>
      <c r="B14" s="94" t="s">
        <v>248</v>
      </c>
    </row>
    <row r="15" ht="17" customHeight="1" spans="1:2">
      <c r="A15" s="93">
        <v>1001</v>
      </c>
      <c r="B15" s="94" t="s">
        <v>249</v>
      </c>
    </row>
    <row r="16" ht="17" customHeight="1" spans="1:2">
      <c r="A16" s="93">
        <v>100184.2</v>
      </c>
      <c r="B16" s="94" t="s">
        <v>250</v>
      </c>
    </row>
    <row r="17" ht="17" customHeight="1" spans="1:2">
      <c r="A17" s="93">
        <v>100184.3</v>
      </c>
      <c r="B17" s="94" t="s">
        <v>251</v>
      </c>
    </row>
    <row r="18" ht="17" customHeight="1" spans="1:2">
      <c r="A18" s="93">
        <v>100187.3</v>
      </c>
      <c r="B18" s="94" t="s">
        <v>252</v>
      </c>
    </row>
    <row r="19" ht="17" customHeight="1" spans="1:2">
      <c r="A19" s="93">
        <v>100262</v>
      </c>
      <c r="B19" s="94" t="s">
        <v>253</v>
      </c>
    </row>
    <row r="20" ht="17" customHeight="1" spans="1:2">
      <c r="A20" s="93">
        <v>100263</v>
      </c>
      <c r="B20" s="94" t="s">
        <v>254</v>
      </c>
    </row>
    <row r="21" ht="17" customHeight="1" spans="1:2">
      <c r="A21" s="93">
        <v>100264</v>
      </c>
      <c r="B21" s="94" t="s">
        <v>255</v>
      </c>
    </row>
    <row r="22" ht="17" customHeight="1" spans="1:2">
      <c r="A22" s="93">
        <v>100279</v>
      </c>
      <c r="B22" s="94" t="s">
        <v>256</v>
      </c>
    </row>
    <row r="23" ht="17" customHeight="1" spans="1:2">
      <c r="A23" s="93">
        <v>100282.21</v>
      </c>
      <c r="B23" s="94" t="s">
        <v>257</v>
      </c>
    </row>
    <row r="24" ht="17" customHeight="1" spans="1:2">
      <c r="A24" s="93">
        <v>100286.02</v>
      </c>
      <c r="B24" s="94" t="s">
        <v>258</v>
      </c>
    </row>
    <row r="25" ht="17" customHeight="1" spans="1:2">
      <c r="A25" s="93">
        <v>100286.04</v>
      </c>
      <c r="B25" s="94" t="s">
        <v>259</v>
      </c>
    </row>
    <row r="26" ht="17" customHeight="1" spans="1:2">
      <c r="A26" s="93">
        <v>100286.05</v>
      </c>
      <c r="B26" s="94" t="s">
        <v>260</v>
      </c>
    </row>
    <row r="27" ht="17" customHeight="1" spans="1:2">
      <c r="A27" s="93">
        <v>100299.13</v>
      </c>
      <c r="B27" s="94" t="s">
        <v>261</v>
      </c>
    </row>
    <row r="28" ht="17" customHeight="1" spans="1:2">
      <c r="A28" s="93">
        <v>100299.22</v>
      </c>
      <c r="B28" s="94" t="s">
        <v>262</v>
      </c>
    </row>
    <row r="29" ht="17" customHeight="1" spans="1:2">
      <c r="A29" s="93">
        <v>100299.24</v>
      </c>
      <c r="B29" s="94" t="s">
        <v>263</v>
      </c>
    </row>
    <row r="30" ht="17" customHeight="1" spans="1:2">
      <c r="A30" s="93">
        <v>100299.26</v>
      </c>
      <c r="B30" s="94" t="s">
        <v>219</v>
      </c>
    </row>
    <row r="31" ht="17" customHeight="1" spans="1:2">
      <c r="A31" s="93">
        <v>1003</v>
      </c>
      <c r="B31" s="94" t="s">
        <v>264</v>
      </c>
    </row>
    <row r="32" ht="17" customHeight="1" spans="1:2">
      <c r="A32" s="93">
        <v>1003.21</v>
      </c>
      <c r="B32" s="94" t="s">
        <v>265</v>
      </c>
    </row>
    <row r="33" ht="17" customHeight="1" spans="1:2">
      <c r="A33" s="93">
        <v>1003.31</v>
      </c>
      <c r="B33" s="94" t="s">
        <v>266</v>
      </c>
    </row>
    <row r="34" ht="17" customHeight="1" spans="1:2">
      <c r="A34" s="93">
        <v>1003.33</v>
      </c>
      <c r="B34" s="94" t="s">
        <v>267</v>
      </c>
    </row>
    <row r="35" ht="17" customHeight="1" spans="1:2">
      <c r="A35" s="93">
        <v>1003.41</v>
      </c>
      <c r="B35" s="94" t="s">
        <v>268</v>
      </c>
    </row>
    <row r="36" ht="17" customHeight="1" spans="1:2">
      <c r="A36" s="93">
        <v>100311.7</v>
      </c>
      <c r="B36" s="94" t="s">
        <v>269</v>
      </c>
    </row>
    <row r="37" ht="17" customHeight="1" spans="1:2">
      <c r="A37" s="93">
        <v>100311.8</v>
      </c>
      <c r="B37" s="94" t="s">
        <v>270</v>
      </c>
    </row>
    <row r="38" ht="17" customHeight="1" spans="1:2">
      <c r="A38" s="93">
        <v>100311.9</v>
      </c>
      <c r="B38" s="94" t="s">
        <v>271</v>
      </c>
    </row>
    <row r="39" ht="17" customHeight="1" spans="1:2">
      <c r="A39" s="93">
        <v>100355.1</v>
      </c>
      <c r="B39" s="94" t="s">
        <v>272</v>
      </c>
    </row>
    <row r="40" ht="17" customHeight="1" spans="1:2">
      <c r="A40" s="93">
        <v>100355.12</v>
      </c>
      <c r="B40" s="94" t="s">
        <v>273</v>
      </c>
    </row>
    <row r="41" ht="17" customHeight="1" spans="1:2">
      <c r="A41" s="93">
        <v>100355.15</v>
      </c>
      <c r="B41" s="94" t="s">
        <v>274</v>
      </c>
    </row>
    <row r="42" ht="17" customHeight="1" spans="1:2">
      <c r="A42" s="93">
        <v>100397.21</v>
      </c>
      <c r="B42" s="94" t="s">
        <v>275</v>
      </c>
    </row>
    <row r="43" ht="17" customHeight="1" spans="1:2">
      <c r="A43" s="93">
        <v>100397.22</v>
      </c>
      <c r="B43" s="94" t="s">
        <v>276</v>
      </c>
    </row>
    <row r="44" ht="17" customHeight="1" spans="1:2">
      <c r="A44" s="93">
        <v>1004</v>
      </c>
      <c r="B44" s="94" t="s">
        <v>277</v>
      </c>
    </row>
    <row r="45" ht="17" customHeight="1" spans="1:2">
      <c r="A45" s="93">
        <v>1005</v>
      </c>
      <c r="B45" s="94" t="s">
        <v>278</v>
      </c>
    </row>
    <row r="46" ht="17" customHeight="1" spans="1:2">
      <c r="A46" s="93">
        <v>100507.1</v>
      </c>
      <c r="B46" s="94" t="s">
        <v>279</v>
      </c>
    </row>
    <row r="47" ht="17" customHeight="1" spans="1:2">
      <c r="A47" s="93">
        <v>100542.01</v>
      </c>
      <c r="B47" s="94" t="s">
        <v>280</v>
      </c>
    </row>
    <row r="48" ht="17" customHeight="1" spans="1:2">
      <c r="A48" s="93">
        <v>100542.02</v>
      </c>
      <c r="B48" s="94" t="s">
        <v>281</v>
      </c>
    </row>
    <row r="49" ht="17" customHeight="1" spans="1:2">
      <c r="A49" s="93">
        <v>100543.01</v>
      </c>
      <c r="B49" s="94" t="s">
        <v>282</v>
      </c>
    </row>
    <row r="50" ht="17" customHeight="1" spans="1:2">
      <c r="A50" s="93">
        <v>100543.02</v>
      </c>
      <c r="B50" s="94" t="s">
        <v>283</v>
      </c>
    </row>
    <row r="51" ht="17" customHeight="1" spans="1:2">
      <c r="A51" s="93">
        <v>100544.01</v>
      </c>
      <c r="B51" s="94" t="s">
        <v>284</v>
      </c>
    </row>
    <row r="52" ht="17" customHeight="1" spans="1:2">
      <c r="A52" s="93">
        <v>100544.02</v>
      </c>
      <c r="B52" s="94" t="s">
        <v>285</v>
      </c>
    </row>
    <row r="53" ht="17" customHeight="1" spans="1:2">
      <c r="A53" s="93">
        <v>100545.01</v>
      </c>
      <c r="B53" s="94" t="s">
        <v>286</v>
      </c>
    </row>
    <row r="54" ht="17" customHeight="1" spans="1:2">
      <c r="A54" s="93">
        <v>100545.02</v>
      </c>
      <c r="B54" s="94" t="s">
        <v>287</v>
      </c>
    </row>
    <row r="55" ht="17" customHeight="1" spans="1:2">
      <c r="A55" s="93">
        <v>100557.31</v>
      </c>
      <c r="B55" s="94" t="s">
        <v>288</v>
      </c>
    </row>
    <row r="56" ht="17" customHeight="1" spans="1:2">
      <c r="A56" s="93">
        <v>100558</v>
      </c>
      <c r="B56" s="94" t="s">
        <v>289</v>
      </c>
    </row>
    <row r="57" ht="17" customHeight="1" spans="1:2">
      <c r="A57" s="93">
        <v>1006</v>
      </c>
      <c r="B57" s="94" t="s">
        <v>290</v>
      </c>
    </row>
    <row r="58" ht="17" customHeight="1" spans="1:2">
      <c r="A58" s="93">
        <v>100603.07</v>
      </c>
      <c r="B58" s="94" t="s">
        <v>291</v>
      </c>
    </row>
    <row r="59" ht="17" customHeight="1" spans="1:2">
      <c r="A59" s="93">
        <v>100608.11</v>
      </c>
      <c r="B59" s="94" t="s">
        <v>292</v>
      </c>
    </row>
    <row r="60" ht="17" customHeight="1" spans="1:2">
      <c r="A60" s="93">
        <v>100608.12</v>
      </c>
      <c r="B60" s="94" t="s">
        <v>293</v>
      </c>
    </row>
    <row r="61" ht="17" customHeight="1" spans="1:2">
      <c r="A61" s="93">
        <v>100616</v>
      </c>
      <c r="B61" s="94" t="s">
        <v>294</v>
      </c>
    </row>
    <row r="62" ht="17" customHeight="1" spans="1:2">
      <c r="A62" s="93">
        <v>100616.1</v>
      </c>
      <c r="B62" s="94" t="s">
        <v>295</v>
      </c>
    </row>
    <row r="63" ht="17" customHeight="1" spans="1:2">
      <c r="A63" s="93">
        <v>100617.1</v>
      </c>
      <c r="B63" s="94" t="s">
        <v>296</v>
      </c>
    </row>
    <row r="64" ht="17" customHeight="1" spans="1:2">
      <c r="A64" s="93">
        <v>1007</v>
      </c>
      <c r="B64" s="94" t="s">
        <v>297</v>
      </c>
    </row>
    <row r="65" ht="17" customHeight="1" spans="1:2">
      <c r="A65" s="93">
        <v>100729.01</v>
      </c>
      <c r="B65" s="94" t="s">
        <v>298</v>
      </c>
    </row>
    <row r="66" ht="17" customHeight="1" spans="1:2">
      <c r="A66" s="93">
        <v>100729.02</v>
      </c>
      <c r="B66" s="94" t="s">
        <v>299</v>
      </c>
    </row>
    <row r="67" ht="17" customHeight="1" spans="1:2">
      <c r="A67" s="93">
        <v>100729.03</v>
      </c>
      <c r="B67" s="94" t="s">
        <v>300</v>
      </c>
    </row>
    <row r="68" ht="17" customHeight="1" spans="1:2">
      <c r="A68" s="93">
        <v>100729.1</v>
      </c>
      <c r="B68" s="94" t="s">
        <v>301</v>
      </c>
    </row>
    <row r="69" ht="17" customHeight="1" spans="1:2">
      <c r="A69" s="93">
        <v>100729.2</v>
      </c>
      <c r="B69" s="94" t="s">
        <v>302</v>
      </c>
    </row>
    <row r="70" ht="17" customHeight="1" spans="1:2">
      <c r="A70" s="93">
        <v>100733.04</v>
      </c>
      <c r="B70" s="94" t="s">
        <v>303</v>
      </c>
    </row>
    <row r="71" ht="17" customHeight="1" spans="1:2">
      <c r="A71" s="93">
        <v>100740</v>
      </c>
      <c r="B71" s="94" t="s">
        <v>304</v>
      </c>
    </row>
    <row r="72" ht="17" customHeight="1" spans="1:2">
      <c r="A72" s="93">
        <v>100741</v>
      </c>
      <c r="B72" s="94" t="s">
        <v>305</v>
      </c>
    </row>
    <row r="73" ht="17" customHeight="1" spans="1:2">
      <c r="A73" s="93">
        <v>100742</v>
      </c>
      <c r="B73" s="94" t="s">
        <v>306</v>
      </c>
    </row>
    <row r="74" ht="17" customHeight="1" spans="1:2">
      <c r="A74" s="93">
        <v>100743</v>
      </c>
      <c r="B74" s="94" t="s">
        <v>307</v>
      </c>
    </row>
    <row r="75" ht="17" customHeight="1" spans="1:2">
      <c r="A75" s="93">
        <v>100744</v>
      </c>
      <c r="B75" s="94" t="s">
        <v>308</v>
      </c>
    </row>
    <row r="76" ht="17" customHeight="1" spans="1:2">
      <c r="A76" s="93">
        <v>100745</v>
      </c>
      <c r="B76" s="94" t="s">
        <v>309</v>
      </c>
    </row>
    <row r="77" ht="17" customHeight="1" spans="1:2">
      <c r="A77" s="93">
        <v>100750</v>
      </c>
      <c r="B77" s="94" t="s">
        <v>310</v>
      </c>
    </row>
    <row r="78" ht="17" customHeight="1" spans="1:2">
      <c r="A78" s="93">
        <v>100791</v>
      </c>
      <c r="B78" s="94" t="s">
        <v>311</v>
      </c>
    </row>
    <row r="79" ht="17" customHeight="1" spans="1:2">
      <c r="A79" s="93">
        <v>100791.01</v>
      </c>
      <c r="B79" s="94" t="s">
        <v>312</v>
      </c>
    </row>
    <row r="80" ht="17" customHeight="1" spans="1:2">
      <c r="A80" s="93">
        <v>1008</v>
      </c>
      <c r="B80" s="94" t="s">
        <v>313</v>
      </c>
    </row>
    <row r="81" ht="17" customHeight="1" spans="1:2">
      <c r="A81" s="93">
        <v>1008.01</v>
      </c>
      <c r="B81" s="94" t="s">
        <v>314</v>
      </c>
    </row>
    <row r="82" ht="17" customHeight="1" spans="1:2">
      <c r="A82" s="93">
        <v>1008.02</v>
      </c>
      <c r="B82" s="94" t="s">
        <v>315</v>
      </c>
    </row>
    <row r="83" ht="17" customHeight="1" spans="1:2">
      <c r="A83" s="93">
        <v>100816.5</v>
      </c>
      <c r="B83" s="94" t="s">
        <v>316</v>
      </c>
    </row>
    <row r="84" ht="17" customHeight="1" spans="1:2">
      <c r="A84" s="93">
        <v>100819.1</v>
      </c>
      <c r="B84" s="94" t="s">
        <v>317</v>
      </c>
    </row>
    <row r="85" ht="17" customHeight="1" spans="1:2">
      <c r="A85" s="93">
        <v>100820.5</v>
      </c>
      <c r="B85" s="94" t="s">
        <v>318</v>
      </c>
    </row>
    <row r="86" ht="17" customHeight="1" spans="1:2">
      <c r="A86" s="93">
        <v>1009</v>
      </c>
      <c r="B86" s="94" t="s">
        <v>319</v>
      </c>
    </row>
    <row r="87" ht="17" customHeight="1" spans="1:2">
      <c r="A87" s="93">
        <v>100930</v>
      </c>
      <c r="B87" s="94">
        <v>220315004</v>
      </c>
    </row>
    <row r="88" ht="17" customHeight="1" spans="1:2">
      <c r="A88" s="93">
        <v>100931</v>
      </c>
      <c r="B88" s="94" t="s">
        <v>320</v>
      </c>
    </row>
    <row r="89" ht="17" customHeight="1" spans="1:2">
      <c r="A89" s="93">
        <v>100932</v>
      </c>
      <c r="B89" s="94" t="s">
        <v>321</v>
      </c>
    </row>
    <row r="90" ht="17" customHeight="1" spans="1:2">
      <c r="A90" s="93">
        <v>100933</v>
      </c>
      <c r="B90" s="94" t="s">
        <v>322</v>
      </c>
    </row>
    <row r="91" ht="17" customHeight="1" spans="1:2">
      <c r="A91" s="93">
        <v>100934</v>
      </c>
      <c r="B91" s="94" t="s">
        <v>323</v>
      </c>
    </row>
    <row r="92" ht="17" customHeight="1" spans="1:2">
      <c r="A92" s="93">
        <v>100935</v>
      </c>
      <c r="B92" s="94" t="s">
        <v>324</v>
      </c>
    </row>
    <row r="93" ht="17" customHeight="1" spans="1:2">
      <c r="A93" s="93">
        <v>100937</v>
      </c>
      <c r="B93" s="94" t="s">
        <v>325</v>
      </c>
    </row>
    <row r="94" ht="17" customHeight="1" spans="1:2">
      <c r="A94" s="93">
        <v>100946.03</v>
      </c>
      <c r="B94" s="94" t="s">
        <v>326</v>
      </c>
    </row>
    <row r="95" ht="17" customHeight="1" spans="1:2">
      <c r="A95" s="93">
        <v>1010</v>
      </c>
      <c r="B95" s="94" t="s">
        <v>327</v>
      </c>
    </row>
    <row r="96" ht="17" customHeight="1" spans="1:2">
      <c r="A96" s="93">
        <v>101001</v>
      </c>
      <c r="B96" s="94" t="s">
        <v>328</v>
      </c>
    </row>
    <row r="97" ht="17" customHeight="1" spans="1:2">
      <c r="A97" s="93">
        <v>101001.01</v>
      </c>
      <c r="B97" s="94" t="s">
        <v>329</v>
      </c>
    </row>
    <row r="98" ht="17" customHeight="1" spans="1:2">
      <c r="A98" s="93">
        <v>101003.31</v>
      </c>
      <c r="B98" s="94" t="s">
        <v>330</v>
      </c>
    </row>
    <row r="99" ht="17" customHeight="1" spans="1:2">
      <c r="A99" s="93">
        <v>101003.32</v>
      </c>
      <c r="B99" s="94" t="s">
        <v>331</v>
      </c>
    </row>
    <row r="100" ht="17" customHeight="1" spans="1:2">
      <c r="A100" s="93">
        <v>101003.33</v>
      </c>
      <c r="B100" s="94" t="s">
        <v>332</v>
      </c>
    </row>
    <row r="101" ht="17" customHeight="1" spans="1:2">
      <c r="A101" s="93">
        <v>101003.34</v>
      </c>
      <c r="B101" s="94" t="s">
        <v>333</v>
      </c>
    </row>
    <row r="102" ht="17" customHeight="1" spans="1:2">
      <c r="A102" s="93">
        <v>101004</v>
      </c>
      <c r="B102" s="94" t="s">
        <v>334</v>
      </c>
    </row>
    <row r="103" ht="17" customHeight="1" spans="1:2">
      <c r="A103" s="93">
        <v>101005</v>
      </c>
      <c r="B103" s="94" t="s">
        <v>335</v>
      </c>
    </row>
    <row r="104" ht="17" customHeight="1" spans="1:2">
      <c r="A104" s="93">
        <v>101006</v>
      </c>
      <c r="B104" s="94" t="s">
        <v>336</v>
      </c>
    </row>
    <row r="105" ht="17" customHeight="1" spans="1:2">
      <c r="A105" s="93">
        <v>101006.01</v>
      </c>
      <c r="B105" s="94" t="s">
        <v>337</v>
      </c>
    </row>
    <row r="106" ht="17" customHeight="1" spans="1:2">
      <c r="A106" s="93">
        <v>101012</v>
      </c>
      <c r="B106" s="94" t="s">
        <v>338</v>
      </c>
    </row>
    <row r="107" ht="17" customHeight="1" spans="1:2">
      <c r="A107" s="93">
        <v>101012.2</v>
      </c>
      <c r="B107" s="94" t="s">
        <v>339</v>
      </c>
    </row>
    <row r="108" ht="17" customHeight="1" spans="1:2">
      <c r="A108" s="93">
        <v>101013.01</v>
      </c>
      <c r="B108" s="94" t="s">
        <v>340</v>
      </c>
    </row>
    <row r="109" ht="17" customHeight="1" spans="1:2">
      <c r="A109" s="93">
        <v>101014</v>
      </c>
      <c r="B109" s="94" t="s">
        <v>341</v>
      </c>
    </row>
    <row r="110" ht="17" customHeight="1" spans="1:2">
      <c r="A110" s="93">
        <v>101015</v>
      </c>
      <c r="B110" s="94" t="s">
        <v>342</v>
      </c>
    </row>
    <row r="111" ht="17" customHeight="1" spans="1:2">
      <c r="A111" s="93">
        <v>101018</v>
      </c>
      <c r="B111" s="94" t="s">
        <v>343</v>
      </c>
    </row>
    <row r="112" ht="17" customHeight="1" spans="1:2">
      <c r="A112" s="93">
        <v>101024</v>
      </c>
      <c r="B112" s="94" t="s">
        <v>344</v>
      </c>
    </row>
    <row r="113" ht="17" customHeight="1" spans="1:2">
      <c r="A113" s="93">
        <v>101026</v>
      </c>
      <c r="B113" s="94" t="s">
        <v>345</v>
      </c>
    </row>
    <row r="114" ht="17" customHeight="1" spans="1:2">
      <c r="A114" s="93">
        <v>101026.01</v>
      </c>
      <c r="B114" s="94" t="s">
        <v>346</v>
      </c>
    </row>
    <row r="115" ht="17" customHeight="1" spans="1:2">
      <c r="A115" s="93">
        <v>101027</v>
      </c>
      <c r="B115" s="94" t="s">
        <v>347</v>
      </c>
    </row>
    <row r="116" ht="17" customHeight="1" spans="1:2">
      <c r="A116" s="93">
        <v>101028</v>
      </c>
      <c r="B116" s="94" t="s">
        <v>348</v>
      </c>
    </row>
    <row r="117" ht="17" customHeight="1" spans="1:2">
      <c r="A117" s="93">
        <v>101029</v>
      </c>
      <c r="B117" s="94" t="s">
        <v>349</v>
      </c>
    </row>
    <row r="118" ht="17" customHeight="1" spans="1:2">
      <c r="A118" s="93">
        <v>101041</v>
      </c>
      <c r="B118" s="94" t="s">
        <v>350</v>
      </c>
    </row>
    <row r="119" ht="17" customHeight="1" spans="1:2">
      <c r="A119" s="93">
        <v>101044</v>
      </c>
      <c r="B119" s="94" t="s">
        <v>351</v>
      </c>
    </row>
    <row r="120" ht="17" customHeight="1" spans="1:2">
      <c r="A120" s="93">
        <v>101045</v>
      </c>
      <c r="B120" s="94" t="s">
        <v>352</v>
      </c>
    </row>
    <row r="121" ht="17" customHeight="1" spans="1:2">
      <c r="A121" s="93">
        <v>101049.21</v>
      </c>
      <c r="B121" s="94" t="s">
        <v>353</v>
      </c>
    </row>
    <row r="122" ht="17" customHeight="1" spans="1:2">
      <c r="A122" s="93">
        <v>101049.31</v>
      </c>
      <c r="B122" s="94" t="s">
        <v>354</v>
      </c>
    </row>
    <row r="123" ht="17" customHeight="1" spans="1:2">
      <c r="A123" s="93">
        <v>101054</v>
      </c>
      <c r="B123" s="94" t="s">
        <v>355</v>
      </c>
    </row>
    <row r="124" ht="17" customHeight="1" spans="1:2">
      <c r="A124" s="93">
        <v>101055</v>
      </c>
      <c r="B124" s="94" t="s">
        <v>356</v>
      </c>
    </row>
    <row r="125" ht="17" customHeight="1" spans="1:2">
      <c r="A125" s="93">
        <v>101057</v>
      </c>
      <c r="B125" s="94" t="s">
        <v>357</v>
      </c>
    </row>
    <row r="126" ht="17" customHeight="1" spans="1:2">
      <c r="A126" s="93">
        <v>101058.01</v>
      </c>
      <c r="B126" s="94" t="s">
        <v>358</v>
      </c>
    </row>
    <row r="127" ht="17" customHeight="1" spans="1:2">
      <c r="A127" s="93">
        <v>101059</v>
      </c>
      <c r="B127" s="94" t="s">
        <v>359</v>
      </c>
    </row>
    <row r="128" ht="17" customHeight="1" spans="1:2">
      <c r="A128" s="93">
        <v>101060</v>
      </c>
      <c r="B128" s="94" t="s">
        <v>360</v>
      </c>
    </row>
    <row r="129" ht="17" customHeight="1" spans="1:2">
      <c r="A129" s="93">
        <v>101061</v>
      </c>
      <c r="B129" s="94" t="s">
        <v>361</v>
      </c>
    </row>
    <row r="130" ht="17" customHeight="1" spans="1:2">
      <c r="A130" s="93">
        <v>101062</v>
      </c>
      <c r="B130" s="94" t="s">
        <v>362</v>
      </c>
    </row>
    <row r="131" ht="17" customHeight="1" spans="1:2">
      <c r="A131" s="93">
        <v>101063</v>
      </c>
      <c r="B131" s="94" t="s">
        <v>363</v>
      </c>
    </row>
    <row r="132" ht="17" customHeight="1" spans="1:2">
      <c r="A132" s="93">
        <v>101064</v>
      </c>
      <c r="B132" s="94" t="s">
        <v>364</v>
      </c>
    </row>
    <row r="133" ht="17" customHeight="1" spans="1:2">
      <c r="A133" s="93">
        <v>101065</v>
      </c>
      <c r="B133" s="94" t="s">
        <v>365</v>
      </c>
    </row>
    <row r="134" ht="17" customHeight="1" spans="1:2">
      <c r="A134" s="93">
        <v>101066</v>
      </c>
      <c r="B134" s="94" t="s">
        <v>366</v>
      </c>
    </row>
    <row r="135" ht="17" customHeight="1" spans="1:2">
      <c r="A135" s="93">
        <v>101067</v>
      </c>
      <c r="B135" s="94" t="s">
        <v>367</v>
      </c>
    </row>
    <row r="136" ht="17" customHeight="1" spans="1:2">
      <c r="A136" s="93">
        <v>101068</v>
      </c>
      <c r="B136" s="94" t="s">
        <v>368</v>
      </c>
    </row>
    <row r="137" ht="17" customHeight="1" spans="1:2">
      <c r="A137" s="93">
        <v>101068.01</v>
      </c>
      <c r="B137" s="94" t="s">
        <v>369</v>
      </c>
    </row>
    <row r="138" ht="17" customHeight="1" spans="1:2">
      <c r="A138" s="93">
        <v>1011</v>
      </c>
      <c r="B138" s="94" t="s">
        <v>370</v>
      </c>
    </row>
    <row r="139" ht="17" customHeight="1" spans="1:2">
      <c r="A139" s="93">
        <v>101102.5</v>
      </c>
      <c r="B139" s="94" t="s">
        <v>371</v>
      </c>
    </row>
    <row r="140" ht="17" customHeight="1" spans="1:2">
      <c r="A140" s="93">
        <v>101103.5</v>
      </c>
      <c r="B140" s="94" t="s">
        <v>372</v>
      </c>
    </row>
    <row r="141" ht="17" customHeight="1" spans="1:2">
      <c r="A141" s="93">
        <v>101104.5</v>
      </c>
      <c r="B141" s="94" t="s">
        <v>373</v>
      </c>
    </row>
    <row r="142" ht="17" customHeight="1" spans="1:2">
      <c r="A142" s="93">
        <v>101105</v>
      </c>
      <c r="B142" s="94" t="s">
        <v>374</v>
      </c>
    </row>
    <row r="143" ht="17" customHeight="1" spans="1:2">
      <c r="A143" s="93">
        <v>101106.5</v>
      </c>
      <c r="B143" s="94" t="s">
        <v>375</v>
      </c>
    </row>
    <row r="144" ht="17" customHeight="1" spans="1:2">
      <c r="A144" s="93">
        <v>101107.5</v>
      </c>
      <c r="B144" s="94" t="s">
        <v>376</v>
      </c>
    </row>
    <row r="145" ht="17" customHeight="1" spans="1:2">
      <c r="A145" s="93">
        <v>101108.5</v>
      </c>
      <c r="B145" s="94" t="s">
        <v>377</v>
      </c>
    </row>
    <row r="146" ht="17" customHeight="1" spans="1:2">
      <c r="A146" s="93">
        <v>101109.5</v>
      </c>
      <c r="B146" s="94" t="s">
        <v>378</v>
      </c>
    </row>
    <row r="147" ht="17" customHeight="1" spans="1:2">
      <c r="A147" s="93">
        <v>101110.5</v>
      </c>
      <c r="B147" s="94" t="s">
        <v>379</v>
      </c>
    </row>
    <row r="148" ht="17" customHeight="1" spans="1:2">
      <c r="A148" s="93">
        <v>101111.5</v>
      </c>
      <c r="B148" s="94" t="s">
        <v>380</v>
      </c>
    </row>
    <row r="149" ht="17" customHeight="1" spans="1:2">
      <c r="A149" s="93">
        <v>101116.5</v>
      </c>
      <c r="B149" s="94" t="s">
        <v>381</v>
      </c>
    </row>
    <row r="150" ht="17" customHeight="1" spans="1:2">
      <c r="A150" s="93">
        <v>101117.5</v>
      </c>
      <c r="B150" s="94" t="s">
        <v>382</v>
      </c>
    </row>
    <row r="151" ht="17" customHeight="1" spans="1:2">
      <c r="A151" s="93">
        <v>101118.5</v>
      </c>
      <c r="B151" s="94" t="s">
        <v>383</v>
      </c>
    </row>
    <row r="152" ht="17" customHeight="1" spans="1:2">
      <c r="A152" s="93">
        <v>101119.5</v>
      </c>
      <c r="B152" s="94" t="s">
        <v>384</v>
      </c>
    </row>
    <row r="153" ht="17" customHeight="1" spans="1:2">
      <c r="A153" s="93">
        <v>101120.5</v>
      </c>
      <c r="B153" s="94" t="s">
        <v>385</v>
      </c>
    </row>
    <row r="154" ht="17" customHeight="1" spans="1:2">
      <c r="A154" s="93">
        <v>101122.5</v>
      </c>
      <c r="B154" s="94" t="s">
        <v>386</v>
      </c>
    </row>
    <row r="155" ht="17" customHeight="1" spans="1:2">
      <c r="A155" s="93">
        <v>101123.5</v>
      </c>
      <c r="B155" s="94" t="s">
        <v>387</v>
      </c>
    </row>
    <row r="156" ht="17" customHeight="1" spans="1:2">
      <c r="A156" s="93">
        <v>101124.5</v>
      </c>
      <c r="B156" s="94" t="s">
        <v>388</v>
      </c>
    </row>
    <row r="157" ht="17" customHeight="1" spans="1:2">
      <c r="A157" s="93">
        <v>101125.5</v>
      </c>
      <c r="B157" s="94" t="s">
        <v>389</v>
      </c>
    </row>
    <row r="158" ht="17" customHeight="1" spans="1:2">
      <c r="A158" s="93">
        <v>101135</v>
      </c>
      <c r="B158" s="94" t="s">
        <v>390</v>
      </c>
    </row>
    <row r="159" ht="17" customHeight="1" spans="1:2">
      <c r="A159" s="93">
        <v>101136</v>
      </c>
      <c r="B159" s="94" t="s">
        <v>391</v>
      </c>
    </row>
    <row r="160" ht="17" customHeight="1" spans="1:2">
      <c r="A160" s="93">
        <v>101137</v>
      </c>
      <c r="B160" s="94" t="s">
        <v>392</v>
      </c>
    </row>
    <row r="161" ht="17" customHeight="1" spans="1:2">
      <c r="A161" s="93">
        <v>101138</v>
      </c>
      <c r="B161" s="94" t="s">
        <v>393</v>
      </c>
    </row>
    <row r="162" ht="17" customHeight="1" spans="1:2">
      <c r="A162" s="93">
        <v>101139</v>
      </c>
      <c r="B162" s="94" t="s">
        <v>394</v>
      </c>
    </row>
    <row r="163" ht="17" customHeight="1" spans="1:2">
      <c r="A163" s="93">
        <v>101140</v>
      </c>
      <c r="B163" s="94" t="s">
        <v>395</v>
      </c>
    </row>
    <row r="164" ht="17" customHeight="1" spans="1:2">
      <c r="A164" s="93">
        <v>101141</v>
      </c>
      <c r="B164" s="94" t="s">
        <v>396</v>
      </c>
    </row>
    <row r="165" ht="17" customHeight="1" spans="1:2">
      <c r="A165" s="93">
        <v>101142</v>
      </c>
      <c r="B165" s="94" t="s">
        <v>397</v>
      </c>
    </row>
    <row r="166" ht="17" customHeight="1" spans="1:2">
      <c r="A166" s="93">
        <v>101147</v>
      </c>
      <c r="B166" s="94" t="s">
        <v>398</v>
      </c>
    </row>
    <row r="167" ht="17" customHeight="1" spans="1:2">
      <c r="A167" s="93">
        <v>101148</v>
      </c>
      <c r="B167" s="94" t="s">
        <v>399</v>
      </c>
    </row>
    <row r="168" ht="17" customHeight="1" spans="1:2">
      <c r="A168" s="93">
        <v>101149</v>
      </c>
      <c r="B168" s="94" t="s">
        <v>400</v>
      </c>
    </row>
    <row r="169" ht="17" customHeight="1" spans="1:2">
      <c r="A169" s="93">
        <v>101150</v>
      </c>
      <c r="B169" s="94" t="s">
        <v>401</v>
      </c>
    </row>
    <row r="170" ht="17" customHeight="1" spans="1:2">
      <c r="A170" s="93">
        <v>101153</v>
      </c>
      <c r="B170" s="94" t="s">
        <v>402</v>
      </c>
    </row>
    <row r="171" ht="17" customHeight="1" spans="1:2">
      <c r="A171" s="93">
        <v>101154</v>
      </c>
      <c r="B171" s="94" t="s">
        <v>403</v>
      </c>
    </row>
    <row r="172" ht="17" customHeight="1" spans="1:2">
      <c r="A172" s="93">
        <v>101155</v>
      </c>
      <c r="B172" s="94" t="s">
        <v>404</v>
      </c>
    </row>
    <row r="173" ht="17" customHeight="1" spans="1:2">
      <c r="A173" s="93">
        <v>101156</v>
      </c>
      <c r="B173" s="94" t="s">
        <v>405</v>
      </c>
    </row>
    <row r="174" ht="17" customHeight="1" spans="1:2">
      <c r="A174" s="93">
        <v>101157</v>
      </c>
      <c r="B174" s="94" t="s">
        <v>406</v>
      </c>
    </row>
    <row r="175" ht="17" customHeight="1" spans="1:2">
      <c r="A175" s="93">
        <v>101158</v>
      </c>
      <c r="B175" s="94" t="s">
        <v>407</v>
      </c>
    </row>
    <row r="176" ht="17" customHeight="1" spans="1:2">
      <c r="A176" s="93">
        <v>101159</v>
      </c>
      <c r="B176" s="94" t="s">
        <v>408</v>
      </c>
    </row>
    <row r="177" ht="17" customHeight="1" spans="1:2">
      <c r="A177" s="93">
        <v>101160</v>
      </c>
      <c r="B177" s="94" t="s">
        <v>409</v>
      </c>
    </row>
    <row r="178" ht="17" customHeight="1" spans="1:2">
      <c r="A178" s="93">
        <v>101161</v>
      </c>
      <c r="B178" s="94" t="s">
        <v>410</v>
      </c>
    </row>
    <row r="179" ht="17" customHeight="1" spans="1:2">
      <c r="A179" s="93">
        <v>101162</v>
      </c>
      <c r="B179" s="94" t="s">
        <v>411</v>
      </c>
    </row>
    <row r="180" ht="17" customHeight="1" spans="1:2">
      <c r="A180" s="93">
        <v>101163</v>
      </c>
      <c r="B180" s="94" t="s">
        <v>412</v>
      </c>
    </row>
    <row r="181" ht="17" customHeight="1" spans="1:2">
      <c r="A181" s="93">
        <v>1012</v>
      </c>
      <c r="B181" s="94" t="s">
        <v>413</v>
      </c>
    </row>
    <row r="182" ht="17" customHeight="1" spans="1:2">
      <c r="A182" s="93">
        <v>1012.1</v>
      </c>
      <c r="B182" s="94" t="s">
        <v>414</v>
      </c>
    </row>
    <row r="183" ht="17" customHeight="1" spans="1:2">
      <c r="A183" s="93">
        <v>1012.2</v>
      </c>
      <c r="B183" s="94" t="s">
        <v>415</v>
      </c>
    </row>
    <row r="184" ht="17" customHeight="1" spans="1:2">
      <c r="A184" s="93">
        <v>101202</v>
      </c>
      <c r="B184" s="94" t="s">
        <v>416</v>
      </c>
    </row>
    <row r="185" ht="17" customHeight="1" spans="1:2">
      <c r="A185" s="93">
        <v>101203.2</v>
      </c>
      <c r="B185" s="94" t="s">
        <v>417</v>
      </c>
    </row>
    <row r="186" ht="17" customHeight="1" spans="1:2">
      <c r="A186" s="93">
        <v>101204.2</v>
      </c>
      <c r="B186" s="94" t="s">
        <v>418</v>
      </c>
    </row>
    <row r="187" ht="17" customHeight="1" spans="1:2">
      <c r="A187" s="93">
        <v>101209</v>
      </c>
      <c r="B187" s="94" t="s">
        <v>419</v>
      </c>
    </row>
    <row r="188" ht="17" customHeight="1" spans="1:2">
      <c r="A188" s="93">
        <v>1013</v>
      </c>
      <c r="B188" s="94" t="s">
        <v>420</v>
      </c>
    </row>
    <row r="189" ht="17" customHeight="1" spans="1:2">
      <c r="A189" s="93">
        <v>1013.01</v>
      </c>
      <c r="B189" s="94" t="s">
        <v>421</v>
      </c>
    </row>
    <row r="190" ht="17" customHeight="1" spans="1:2">
      <c r="A190" s="93">
        <v>1014</v>
      </c>
      <c r="B190" s="94" t="s">
        <v>422</v>
      </c>
    </row>
    <row r="191" ht="17" customHeight="1" spans="1:2">
      <c r="A191" s="93">
        <v>1014002</v>
      </c>
      <c r="B191" s="94" t="s">
        <v>423</v>
      </c>
    </row>
    <row r="192" ht="17" customHeight="1" spans="1:2">
      <c r="A192" s="93">
        <v>1014003</v>
      </c>
      <c r="B192" s="94" t="s">
        <v>424</v>
      </c>
    </row>
    <row r="193" ht="17" customHeight="1" spans="1:2">
      <c r="A193" s="93">
        <v>1014004</v>
      </c>
      <c r="B193" s="94" t="s">
        <v>425</v>
      </c>
    </row>
    <row r="194" ht="17" customHeight="1" spans="1:2">
      <c r="A194" s="93">
        <v>1014009</v>
      </c>
      <c r="B194" s="94" t="s">
        <v>426</v>
      </c>
    </row>
    <row r="195" ht="17" customHeight="1" spans="1:2">
      <c r="A195" s="93">
        <v>1014027</v>
      </c>
      <c r="B195" s="94" t="s">
        <v>427</v>
      </c>
    </row>
    <row r="196" ht="17" customHeight="1" spans="1:2">
      <c r="A196" s="93">
        <v>1014041</v>
      </c>
      <c r="B196" s="94" t="s">
        <v>428</v>
      </c>
    </row>
    <row r="197" ht="17" customHeight="1" spans="1:2">
      <c r="A197" s="93">
        <v>1014042</v>
      </c>
      <c r="B197" s="94" t="s">
        <v>429</v>
      </c>
    </row>
    <row r="198" ht="17" customHeight="1" spans="1:2">
      <c r="A198" s="93">
        <v>1014044</v>
      </c>
      <c r="B198" s="94" t="s">
        <v>430</v>
      </c>
    </row>
    <row r="199" ht="17" customHeight="1" spans="1:2">
      <c r="A199" s="93">
        <v>1014045</v>
      </c>
      <c r="B199" s="94" t="s">
        <v>431</v>
      </c>
    </row>
    <row r="200" ht="17" customHeight="1" spans="1:2">
      <c r="A200" s="93">
        <v>1014049</v>
      </c>
      <c r="B200" s="94" t="s">
        <v>432</v>
      </c>
    </row>
    <row r="201" ht="17" customHeight="1" spans="1:2">
      <c r="A201" s="93">
        <v>1014061</v>
      </c>
      <c r="B201" s="94" t="s">
        <v>433</v>
      </c>
    </row>
    <row r="202" ht="17" customHeight="1" spans="1:2">
      <c r="A202" s="93">
        <v>1014062</v>
      </c>
      <c r="B202" s="94" t="s">
        <v>434</v>
      </c>
    </row>
    <row r="203" ht="17" customHeight="1" spans="1:2">
      <c r="A203" s="93">
        <v>1014065</v>
      </c>
      <c r="B203" s="94" t="s">
        <v>435</v>
      </c>
    </row>
    <row r="204" ht="17" customHeight="1" spans="1:2">
      <c r="A204" s="93">
        <v>1014075</v>
      </c>
      <c r="B204" s="94" t="s">
        <v>436</v>
      </c>
    </row>
    <row r="205" ht="17" customHeight="1" spans="1:2">
      <c r="A205" s="93">
        <v>1014076</v>
      </c>
      <c r="B205" s="94" t="s">
        <v>437</v>
      </c>
    </row>
    <row r="206" ht="17" customHeight="1" spans="1:2">
      <c r="A206" s="93">
        <v>1014078</v>
      </c>
      <c r="B206" s="94" t="s">
        <v>438</v>
      </c>
    </row>
    <row r="207" ht="17" customHeight="1" spans="1:2">
      <c r="A207" s="93">
        <v>1014078.26</v>
      </c>
      <c r="B207" s="94" t="s">
        <v>439</v>
      </c>
    </row>
    <row r="208" ht="17" customHeight="1" spans="1:2">
      <c r="A208" s="93">
        <v>1014079</v>
      </c>
      <c r="B208" s="94" t="s">
        <v>440</v>
      </c>
    </row>
    <row r="209" ht="17" customHeight="1" spans="1:2">
      <c r="A209" s="93">
        <v>1014090</v>
      </c>
      <c r="B209" s="94" t="s">
        <v>441</v>
      </c>
    </row>
    <row r="210" ht="17" customHeight="1" spans="1:2">
      <c r="A210" s="93">
        <v>1014091</v>
      </c>
      <c r="B210" s="94" t="s">
        <v>442</v>
      </c>
    </row>
    <row r="211" ht="17" customHeight="1" spans="1:2">
      <c r="A211" s="93">
        <v>1014111</v>
      </c>
      <c r="B211" s="94" t="s">
        <v>443</v>
      </c>
    </row>
    <row r="212" ht="17" customHeight="1" spans="1:2">
      <c r="A212" s="93">
        <v>1014116</v>
      </c>
      <c r="B212" s="94" t="s">
        <v>444</v>
      </c>
    </row>
    <row r="213" ht="17" customHeight="1" spans="1:2">
      <c r="A213" s="93">
        <v>1014120</v>
      </c>
      <c r="B213" s="94" t="s">
        <v>445</v>
      </c>
    </row>
    <row r="214" ht="17" customHeight="1" spans="1:2">
      <c r="A214" s="93">
        <v>1014121</v>
      </c>
      <c r="B214" s="94" t="s">
        <v>446</v>
      </c>
    </row>
    <row r="215" ht="17" customHeight="1" spans="1:2">
      <c r="A215" s="93">
        <v>1014125</v>
      </c>
      <c r="B215" s="94" t="s">
        <v>447</v>
      </c>
    </row>
    <row r="216" ht="17" customHeight="1" spans="1:2">
      <c r="A216" s="93">
        <v>1014126</v>
      </c>
      <c r="B216" s="94" t="s">
        <v>448</v>
      </c>
    </row>
    <row r="217" ht="17" customHeight="1" spans="1:2">
      <c r="A217" s="93">
        <v>1014128</v>
      </c>
      <c r="B217" s="94" t="s">
        <v>449</v>
      </c>
    </row>
    <row r="218" ht="17" customHeight="1" spans="1:2">
      <c r="A218" s="93">
        <v>1014133</v>
      </c>
      <c r="B218" s="94" t="s">
        <v>450</v>
      </c>
    </row>
    <row r="219" ht="17" customHeight="1" spans="1:2">
      <c r="A219" s="93">
        <v>1014134</v>
      </c>
      <c r="B219" s="94" t="s">
        <v>451</v>
      </c>
    </row>
    <row r="220" ht="17" customHeight="1" spans="1:2">
      <c r="A220" s="93">
        <v>1014139</v>
      </c>
      <c r="B220" s="94" t="s">
        <v>452</v>
      </c>
    </row>
    <row r="221" ht="17" customHeight="1" spans="1:2">
      <c r="A221" s="93">
        <v>1014140</v>
      </c>
      <c r="B221" s="94" t="s">
        <v>453</v>
      </c>
    </row>
    <row r="222" ht="17" customHeight="1" spans="1:2">
      <c r="A222" s="93">
        <v>1014150</v>
      </c>
      <c r="B222" s="94" t="s">
        <v>454</v>
      </c>
    </row>
    <row r="223" ht="17" customHeight="1" spans="1:2">
      <c r="A223" s="93">
        <v>1014151</v>
      </c>
      <c r="B223" s="94" t="s">
        <v>455</v>
      </c>
    </row>
    <row r="224" ht="17" customHeight="1" spans="1:2">
      <c r="A224" s="93">
        <v>1014156</v>
      </c>
      <c r="B224" s="94" t="s">
        <v>456</v>
      </c>
    </row>
    <row r="225" ht="17" customHeight="1" spans="1:2">
      <c r="A225" s="93">
        <v>1014161</v>
      </c>
      <c r="B225" s="94" t="s">
        <v>457</v>
      </c>
    </row>
    <row r="226" ht="17" customHeight="1" spans="1:2">
      <c r="A226" s="93">
        <v>1014162</v>
      </c>
      <c r="B226" s="94" t="s">
        <v>458</v>
      </c>
    </row>
    <row r="227" ht="17" customHeight="1" spans="1:2">
      <c r="A227" s="93">
        <v>1014166.01</v>
      </c>
      <c r="B227" s="94" t="s">
        <v>459</v>
      </c>
    </row>
    <row r="228" ht="17" customHeight="1" spans="1:2">
      <c r="A228" s="93">
        <v>1014167</v>
      </c>
      <c r="B228" s="94" t="s">
        <v>460</v>
      </c>
    </row>
    <row r="229" ht="17" customHeight="1" spans="1:2">
      <c r="A229" s="93">
        <v>1014170</v>
      </c>
      <c r="B229" s="94" t="s">
        <v>461</v>
      </c>
    </row>
    <row r="230" ht="17" customHeight="1" spans="1:2">
      <c r="A230" s="93">
        <v>1014171</v>
      </c>
      <c r="B230" s="94" t="s">
        <v>462</v>
      </c>
    </row>
    <row r="231" ht="17" customHeight="1" spans="1:2">
      <c r="A231" s="93">
        <v>1014172</v>
      </c>
      <c r="B231" s="94" t="s">
        <v>463</v>
      </c>
    </row>
    <row r="232" ht="17" customHeight="1" spans="1:2">
      <c r="A232" s="93">
        <v>1014176</v>
      </c>
      <c r="B232" s="94" t="s">
        <v>464</v>
      </c>
    </row>
    <row r="233" ht="17" customHeight="1" spans="1:2">
      <c r="A233" s="93">
        <v>1014200</v>
      </c>
      <c r="B233" s="94" t="s">
        <v>465</v>
      </c>
    </row>
    <row r="234" ht="17" customHeight="1" spans="1:2">
      <c r="A234" s="93">
        <v>1014201</v>
      </c>
      <c r="B234" s="94" t="s">
        <v>466</v>
      </c>
    </row>
    <row r="235" ht="17" customHeight="1" spans="1:2">
      <c r="A235" s="93">
        <v>1014203</v>
      </c>
      <c r="B235" s="94" t="s">
        <v>467</v>
      </c>
    </row>
    <row r="236" ht="17" customHeight="1" spans="1:2">
      <c r="A236" s="93">
        <v>1014204</v>
      </c>
      <c r="B236" s="94" t="s">
        <v>468</v>
      </c>
    </row>
    <row r="237" ht="17" customHeight="1" spans="1:2">
      <c r="A237" s="93">
        <v>1014206</v>
      </c>
      <c r="B237" s="94" t="s">
        <v>469</v>
      </c>
    </row>
    <row r="238" ht="17" customHeight="1" spans="1:2">
      <c r="A238" s="93">
        <v>1014207</v>
      </c>
      <c r="B238" s="94" t="s">
        <v>470</v>
      </c>
    </row>
    <row r="239" ht="17" customHeight="1" spans="1:2">
      <c r="A239" s="93">
        <v>1014226.02</v>
      </c>
      <c r="B239" s="94" t="s">
        <v>471</v>
      </c>
    </row>
    <row r="240" ht="17" customHeight="1" spans="1:2">
      <c r="A240" s="93">
        <v>1014250.01</v>
      </c>
      <c r="B240" s="94" t="s">
        <v>472</v>
      </c>
    </row>
    <row r="241" ht="17" customHeight="1" spans="1:2">
      <c r="A241" s="93">
        <v>1014260.01</v>
      </c>
      <c r="B241" s="94" t="s">
        <v>473</v>
      </c>
    </row>
    <row r="242" ht="17" customHeight="1" spans="1:2">
      <c r="A242" s="93">
        <v>1014264.01</v>
      </c>
      <c r="B242" s="94" t="s">
        <v>474</v>
      </c>
    </row>
    <row r="243" ht="17" customHeight="1" spans="1:2">
      <c r="A243" s="93">
        <v>1014265.01</v>
      </c>
      <c r="B243" s="94" t="s">
        <v>475</v>
      </c>
    </row>
    <row r="244" ht="17" customHeight="1" spans="1:2">
      <c r="A244" s="93">
        <v>1014282.02</v>
      </c>
      <c r="B244" s="94" t="s">
        <v>476</v>
      </c>
    </row>
    <row r="245" ht="17" customHeight="1" spans="1:2">
      <c r="A245" s="93">
        <v>1014283.01</v>
      </c>
      <c r="B245" s="94" t="s">
        <v>477</v>
      </c>
    </row>
    <row r="246" ht="17" customHeight="1" spans="1:2">
      <c r="A246" s="93">
        <v>1014283.02</v>
      </c>
      <c r="B246" s="94" t="s">
        <v>478</v>
      </c>
    </row>
    <row r="247" ht="17" customHeight="1" spans="1:2">
      <c r="A247" s="93">
        <v>1014287.01</v>
      </c>
      <c r="B247" s="94" t="s">
        <v>479</v>
      </c>
    </row>
    <row r="248" ht="17" customHeight="1" spans="1:2">
      <c r="A248" s="93">
        <v>1014288.01</v>
      </c>
      <c r="B248" s="94" t="s">
        <v>480</v>
      </c>
    </row>
    <row r="249" ht="17" customHeight="1" spans="1:2">
      <c r="A249" s="93">
        <v>1014301.01</v>
      </c>
      <c r="B249" s="94" t="s">
        <v>481</v>
      </c>
    </row>
    <row r="250" ht="17" customHeight="1" spans="1:2">
      <c r="A250" s="93">
        <v>1014301.02</v>
      </c>
      <c r="B250" s="94" t="s">
        <v>482</v>
      </c>
    </row>
    <row r="251" ht="17" customHeight="1" spans="1:2">
      <c r="A251" s="93">
        <v>1014302.01</v>
      </c>
      <c r="B251" s="94" t="s">
        <v>483</v>
      </c>
    </row>
    <row r="252" ht="17" customHeight="1" spans="1:2">
      <c r="A252" s="93">
        <v>1014302.02</v>
      </c>
      <c r="B252" s="94" t="s">
        <v>484</v>
      </c>
    </row>
    <row r="253" ht="17" customHeight="1" spans="1:2">
      <c r="A253" s="93">
        <v>1014303.01</v>
      </c>
      <c r="B253" s="94" t="s">
        <v>485</v>
      </c>
    </row>
    <row r="254" ht="17" customHeight="1" spans="1:2">
      <c r="A254" s="93">
        <v>1014304.01</v>
      </c>
      <c r="B254" s="94" t="s">
        <v>486</v>
      </c>
    </row>
    <row r="255" ht="17" customHeight="1" spans="1:2">
      <c r="A255" s="93">
        <v>1014305.01</v>
      </c>
      <c r="B255" s="94" t="s">
        <v>487</v>
      </c>
    </row>
    <row r="256" ht="17" customHeight="1" spans="1:2">
      <c r="A256" s="93">
        <v>1014305.02</v>
      </c>
      <c r="B256" s="94" t="s">
        <v>488</v>
      </c>
    </row>
    <row r="257" ht="17" customHeight="1" spans="1:2">
      <c r="A257" s="93">
        <v>1014306.02</v>
      </c>
      <c r="B257" s="94" t="s">
        <v>489</v>
      </c>
    </row>
    <row r="258" ht="17" customHeight="1" spans="1:2">
      <c r="A258" s="93">
        <v>1014307.01</v>
      </c>
      <c r="B258" s="94" t="s">
        <v>490</v>
      </c>
    </row>
    <row r="259" ht="17" customHeight="1" spans="1:2">
      <c r="A259" s="93">
        <v>1014309.01</v>
      </c>
      <c r="B259" s="94" t="s">
        <v>491</v>
      </c>
    </row>
    <row r="260" ht="17" customHeight="1" spans="1:2">
      <c r="A260" s="93">
        <v>1014309.02</v>
      </c>
      <c r="B260" s="94" t="s">
        <v>492</v>
      </c>
    </row>
    <row r="261" ht="17" customHeight="1" spans="1:2">
      <c r="A261" s="93">
        <v>1014310.01</v>
      </c>
      <c r="B261" s="94" t="s">
        <v>493</v>
      </c>
    </row>
    <row r="262" ht="17" customHeight="1" spans="1:2">
      <c r="A262" s="93">
        <v>1014311.01</v>
      </c>
      <c r="B262" s="94" t="s">
        <v>494</v>
      </c>
    </row>
    <row r="263" ht="17" customHeight="1" spans="1:2">
      <c r="A263" s="93">
        <v>1014311.02</v>
      </c>
      <c r="B263" s="94" t="s">
        <v>495</v>
      </c>
    </row>
    <row r="264" ht="17" customHeight="1" spans="1:2">
      <c r="A264" s="93">
        <v>1014312.02</v>
      </c>
      <c r="B264" s="94" t="s">
        <v>496</v>
      </c>
    </row>
    <row r="265" ht="17" customHeight="1" spans="1:2">
      <c r="A265" s="93">
        <v>1014313.01</v>
      </c>
      <c r="B265" s="94" t="s">
        <v>497</v>
      </c>
    </row>
    <row r="266" ht="17" customHeight="1" spans="1:2">
      <c r="A266" s="93">
        <v>1014314.02</v>
      </c>
      <c r="B266" s="94" t="s">
        <v>498</v>
      </c>
    </row>
    <row r="267" ht="17" customHeight="1" spans="1:2">
      <c r="A267" s="93">
        <v>1014316.01</v>
      </c>
      <c r="B267" s="94" t="s">
        <v>499</v>
      </c>
    </row>
    <row r="268" ht="17" customHeight="1" spans="1:2">
      <c r="A268" s="93">
        <v>1014317.02</v>
      </c>
      <c r="B268" s="94" t="s">
        <v>500</v>
      </c>
    </row>
    <row r="269" ht="17" customHeight="1" spans="1:2">
      <c r="A269" s="93">
        <v>1014318.01</v>
      </c>
      <c r="B269" s="94" t="s">
        <v>501</v>
      </c>
    </row>
    <row r="270" ht="17" customHeight="1" spans="1:2">
      <c r="A270" s="93">
        <v>1014319.01</v>
      </c>
      <c r="B270" s="94" t="s">
        <v>502</v>
      </c>
    </row>
    <row r="271" ht="17" customHeight="1" spans="1:2">
      <c r="A271" s="93">
        <v>1014319.02</v>
      </c>
      <c r="B271" s="94" t="s">
        <v>503</v>
      </c>
    </row>
    <row r="272" ht="17" customHeight="1" spans="1:2">
      <c r="A272" s="93">
        <v>1014319.03</v>
      </c>
      <c r="B272" s="94" t="s">
        <v>504</v>
      </c>
    </row>
    <row r="273" ht="17" customHeight="1" spans="1:2">
      <c r="A273" s="93">
        <v>1014325.01</v>
      </c>
      <c r="B273" s="94" t="s">
        <v>505</v>
      </c>
    </row>
    <row r="274" ht="17" customHeight="1" spans="1:2">
      <c r="A274" s="93">
        <v>1014325.02</v>
      </c>
      <c r="B274" s="94" t="s">
        <v>506</v>
      </c>
    </row>
    <row r="275" ht="17" customHeight="1" spans="1:2">
      <c r="A275" s="93">
        <v>1014326.01</v>
      </c>
      <c r="B275" s="94" t="s">
        <v>507</v>
      </c>
    </row>
    <row r="276" ht="17" customHeight="1" spans="1:2">
      <c r="A276" s="93">
        <v>1014327.01</v>
      </c>
      <c r="B276" s="94" t="s">
        <v>508</v>
      </c>
    </row>
    <row r="277" ht="17" customHeight="1" spans="1:2">
      <c r="A277" s="93">
        <v>1014328.01</v>
      </c>
      <c r="B277" s="94" t="s">
        <v>509</v>
      </c>
    </row>
    <row r="278" ht="17" customHeight="1" spans="1:2">
      <c r="A278" s="93">
        <v>1014329.01</v>
      </c>
      <c r="B278" s="94" t="s">
        <v>510</v>
      </c>
    </row>
    <row r="279" ht="17" customHeight="1" spans="1:2">
      <c r="A279" s="93">
        <v>1014330.01</v>
      </c>
      <c r="B279" s="94" t="s">
        <v>511</v>
      </c>
    </row>
    <row r="280" ht="17" customHeight="1" spans="1:2">
      <c r="A280" s="93">
        <v>1014330.02</v>
      </c>
      <c r="B280" s="94" t="s">
        <v>512</v>
      </c>
    </row>
    <row r="281" ht="17" customHeight="1" spans="1:2">
      <c r="A281" s="93">
        <v>1014331.01</v>
      </c>
      <c r="B281" s="94" t="s">
        <v>513</v>
      </c>
    </row>
    <row r="282" ht="17" customHeight="1" spans="1:2">
      <c r="A282" s="93">
        <v>1014332.01</v>
      </c>
      <c r="B282" s="94" t="s">
        <v>514</v>
      </c>
    </row>
    <row r="283" ht="17" customHeight="1" spans="1:2">
      <c r="A283" s="93">
        <v>1014333.01</v>
      </c>
      <c r="B283" s="94" t="s">
        <v>515</v>
      </c>
    </row>
    <row r="284" ht="17" customHeight="1" spans="1:2">
      <c r="A284" s="93">
        <v>1014335.01</v>
      </c>
      <c r="B284" s="94" t="s">
        <v>516</v>
      </c>
    </row>
    <row r="285" ht="17" customHeight="1" spans="1:2">
      <c r="A285" s="93">
        <v>1014335.02</v>
      </c>
      <c r="B285" s="94" t="s">
        <v>517</v>
      </c>
    </row>
    <row r="286" ht="17" customHeight="1" spans="1:2">
      <c r="A286" s="93">
        <v>1014336.01</v>
      </c>
      <c r="B286" s="94" t="s">
        <v>518</v>
      </c>
    </row>
    <row r="287" ht="17" customHeight="1" spans="1:2">
      <c r="A287" s="93">
        <v>1014337.01</v>
      </c>
      <c r="B287" s="94" t="s">
        <v>519</v>
      </c>
    </row>
    <row r="288" ht="17" customHeight="1" spans="1:2">
      <c r="A288" s="93">
        <v>1014338.01</v>
      </c>
      <c r="B288" s="94" t="s">
        <v>520</v>
      </c>
    </row>
    <row r="289" ht="17" customHeight="1" spans="1:2">
      <c r="A289" s="93">
        <v>1014339.01</v>
      </c>
      <c r="B289" s="94" t="s">
        <v>521</v>
      </c>
    </row>
    <row r="290" ht="17" customHeight="1" spans="1:2">
      <c r="A290" s="93">
        <v>1014340.01</v>
      </c>
      <c r="B290" s="94" t="s">
        <v>522</v>
      </c>
    </row>
    <row r="291" ht="17" customHeight="1" spans="1:2">
      <c r="A291" s="93">
        <v>1014340.02</v>
      </c>
      <c r="B291" s="94" t="s">
        <v>523</v>
      </c>
    </row>
    <row r="292" ht="17" customHeight="1" spans="1:2">
      <c r="A292" s="93">
        <v>1014342.01</v>
      </c>
      <c r="B292" s="94" t="s">
        <v>524</v>
      </c>
    </row>
    <row r="293" ht="17" customHeight="1" spans="1:2">
      <c r="A293" s="93">
        <v>1014342.02</v>
      </c>
      <c r="B293" s="94" t="s">
        <v>525</v>
      </c>
    </row>
    <row r="294" ht="17" customHeight="1" spans="1:2">
      <c r="A294" s="93">
        <v>1014343.01</v>
      </c>
      <c r="B294" s="94" t="s">
        <v>526</v>
      </c>
    </row>
    <row r="295" ht="17" customHeight="1" spans="1:2">
      <c r="A295" s="93">
        <v>1014367</v>
      </c>
      <c r="B295" s="94" t="s">
        <v>527</v>
      </c>
    </row>
    <row r="296" ht="17" customHeight="1" spans="1:2">
      <c r="A296" s="93">
        <v>1014373</v>
      </c>
      <c r="B296" s="94" t="s">
        <v>528</v>
      </c>
    </row>
    <row r="297" ht="17" customHeight="1" spans="1:2">
      <c r="A297" s="93">
        <v>1014378.02</v>
      </c>
      <c r="B297" s="94" t="s">
        <v>529</v>
      </c>
    </row>
    <row r="298" ht="17" customHeight="1" spans="1:2">
      <c r="A298" s="93">
        <v>1014380.01</v>
      </c>
      <c r="B298" s="94" t="s">
        <v>530</v>
      </c>
    </row>
    <row r="299" ht="17" customHeight="1" spans="1:2">
      <c r="A299" s="93">
        <v>1014382.02</v>
      </c>
      <c r="B299" s="94" t="s">
        <v>531</v>
      </c>
    </row>
    <row r="300" ht="17" customHeight="1" spans="1:2">
      <c r="A300" s="93">
        <v>1014403</v>
      </c>
      <c r="B300" s="94" t="s">
        <v>532</v>
      </c>
    </row>
    <row r="301" ht="17" customHeight="1" spans="1:2">
      <c r="A301" s="93">
        <v>1014424</v>
      </c>
      <c r="B301" s="94" t="s">
        <v>533</v>
      </c>
    </row>
    <row r="302" ht="17" customHeight="1" spans="1:2">
      <c r="A302" s="93">
        <v>1014450</v>
      </c>
      <c r="B302" s="94" t="s">
        <v>534</v>
      </c>
    </row>
    <row r="303" ht="17" customHeight="1" spans="1:2">
      <c r="A303" s="93">
        <v>1014483</v>
      </c>
      <c r="B303" s="94" t="s">
        <v>535</v>
      </c>
    </row>
    <row r="304" ht="17" customHeight="1" spans="1:2">
      <c r="A304" s="93">
        <v>1014504.01</v>
      </c>
      <c r="B304" s="94" t="s">
        <v>536</v>
      </c>
    </row>
    <row r="305" ht="17" customHeight="1" spans="1:2">
      <c r="A305" s="93">
        <v>1014506.01</v>
      </c>
      <c r="B305" s="94" t="s">
        <v>537</v>
      </c>
    </row>
    <row r="306" ht="17" customHeight="1" spans="1:2">
      <c r="A306" s="93">
        <v>1014507.02</v>
      </c>
      <c r="B306" s="94" t="s">
        <v>538</v>
      </c>
    </row>
    <row r="307" ht="17" customHeight="1" spans="1:2">
      <c r="A307" s="93">
        <v>1014510.01</v>
      </c>
      <c r="B307" s="94" t="s">
        <v>539</v>
      </c>
    </row>
    <row r="308" ht="17" customHeight="1" spans="1:2">
      <c r="A308" s="93">
        <v>1014511.11</v>
      </c>
      <c r="B308" s="94" t="s">
        <v>540</v>
      </c>
    </row>
    <row r="309" ht="17" customHeight="1" spans="1:2">
      <c r="A309" s="93">
        <v>1014513.01</v>
      </c>
      <c r="B309" s="94" t="s">
        <v>541</v>
      </c>
    </row>
    <row r="310" ht="17" customHeight="1" spans="1:2">
      <c r="A310" s="93">
        <v>1014514.02</v>
      </c>
      <c r="B310" s="94" t="s">
        <v>542</v>
      </c>
    </row>
    <row r="311" ht="17" customHeight="1" spans="1:2">
      <c r="A311" s="93">
        <v>1014751</v>
      </c>
      <c r="B311" s="94" t="s">
        <v>543</v>
      </c>
    </row>
    <row r="312" ht="17" customHeight="1" spans="1:2">
      <c r="A312" s="93">
        <v>1014756</v>
      </c>
      <c r="B312" s="94" t="s">
        <v>544</v>
      </c>
    </row>
    <row r="313" ht="17" customHeight="1" spans="1:2">
      <c r="A313" s="93">
        <v>1014762</v>
      </c>
      <c r="B313" s="94" t="s">
        <v>545</v>
      </c>
    </row>
    <row r="314" ht="17" customHeight="1" spans="1:2">
      <c r="A314" s="93">
        <v>1014807.02</v>
      </c>
      <c r="B314" s="94" t="s">
        <v>546</v>
      </c>
    </row>
    <row r="315" ht="17" customHeight="1" spans="1:2">
      <c r="A315" s="93">
        <v>1014823.02</v>
      </c>
      <c r="B315" s="94" t="s">
        <v>547</v>
      </c>
    </row>
    <row r="316" ht="17" customHeight="1" spans="1:2">
      <c r="A316" s="93">
        <v>1014824.02</v>
      </c>
      <c r="B316" s="94" t="s">
        <v>548</v>
      </c>
    </row>
    <row r="317" ht="17" customHeight="1" spans="1:2">
      <c r="A317" s="93">
        <v>1014825.02</v>
      </c>
      <c r="B317" s="94" t="s">
        <v>549</v>
      </c>
    </row>
    <row r="318" ht="17" customHeight="1" spans="1:2">
      <c r="A318" s="93">
        <v>1014828.02</v>
      </c>
      <c r="B318" s="94" t="s">
        <v>550</v>
      </c>
    </row>
    <row r="319" ht="17" customHeight="1" spans="1:2">
      <c r="A319" s="93">
        <v>1014830.02</v>
      </c>
      <c r="B319" s="94" t="s">
        <v>551</v>
      </c>
    </row>
    <row r="320" ht="17" customHeight="1" spans="1:2">
      <c r="A320" s="93">
        <v>1014831.02</v>
      </c>
      <c r="B320" s="94" t="s">
        <v>552</v>
      </c>
    </row>
    <row r="321" ht="17" customHeight="1" spans="1:2">
      <c r="A321" s="93">
        <v>10144000.02</v>
      </c>
      <c r="B321" s="94" t="s">
        <v>553</v>
      </c>
    </row>
    <row r="322" ht="17" customHeight="1" spans="1:2">
      <c r="A322" s="93">
        <v>1014834.02</v>
      </c>
      <c r="B322" s="94" t="s">
        <v>554</v>
      </c>
    </row>
    <row r="323" ht="17" customHeight="1" spans="1:2">
      <c r="A323" s="93">
        <v>1014836.02</v>
      </c>
      <c r="B323" s="94" t="s">
        <v>555</v>
      </c>
    </row>
    <row r="324" ht="17" customHeight="1" spans="1:2">
      <c r="A324" s="93">
        <v>1014838.02</v>
      </c>
      <c r="B324" s="94" t="s">
        <v>556</v>
      </c>
    </row>
    <row r="325" ht="17" customHeight="1" spans="1:2">
      <c r="A325" s="93">
        <v>1014839.02</v>
      </c>
      <c r="B325" s="94" t="s">
        <v>557</v>
      </c>
    </row>
    <row r="326" ht="17" customHeight="1" spans="1:2">
      <c r="A326" s="93">
        <v>1014840.02</v>
      </c>
      <c r="B326" s="94" t="s">
        <v>558</v>
      </c>
    </row>
    <row r="327" ht="17" customHeight="1" spans="1:2">
      <c r="A327" s="93">
        <v>1014845.02</v>
      </c>
      <c r="B327" s="94" t="s">
        <v>559</v>
      </c>
    </row>
    <row r="328" ht="17" customHeight="1" spans="1:2">
      <c r="A328" s="93">
        <v>1014849.02</v>
      </c>
      <c r="B328" s="94" t="s">
        <v>560</v>
      </c>
    </row>
    <row r="329" ht="17" customHeight="1" spans="1:2">
      <c r="A329" s="93">
        <v>1014869.02</v>
      </c>
      <c r="B329" s="94" t="s">
        <v>561</v>
      </c>
    </row>
    <row r="330" ht="17" customHeight="1" spans="1:2">
      <c r="A330" s="93">
        <v>1014880.01</v>
      </c>
      <c r="B330" s="94" t="s">
        <v>562</v>
      </c>
    </row>
    <row r="331" ht="17" customHeight="1" spans="1:2">
      <c r="A331" s="93">
        <v>1014894.02</v>
      </c>
      <c r="B331" s="94" t="s">
        <v>563</v>
      </c>
    </row>
    <row r="332" ht="17" customHeight="1" spans="1:2">
      <c r="A332" s="93">
        <v>1014895.02</v>
      </c>
      <c r="B332" s="94" t="s">
        <v>564</v>
      </c>
    </row>
    <row r="333" ht="17" customHeight="1" spans="1:2">
      <c r="A333" s="93">
        <v>1014896.02</v>
      </c>
      <c r="B333" s="94" t="s">
        <v>565</v>
      </c>
    </row>
    <row r="334" ht="17" customHeight="1" spans="1:2">
      <c r="A334" s="93">
        <v>1014897.02</v>
      </c>
      <c r="B334" s="94" t="s">
        <v>566</v>
      </c>
    </row>
    <row r="335" ht="17" customHeight="1" spans="1:2">
      <c r="A335" s="93">
        <v>1014914.02</v>
      </c>
      <c r="B335" s="94" t="s">
        <v>567</v>
      </c>
    </row>
    <row r="336" ht="17" customHeight="1" spans="1:2">
      <c r="A336" s="93">
        <v>1014941</v>
      </c>
      <c r="B336" s="94" t="s">
        <v>568</v>
      </c>
    </row>
    <row r="337" ht="17" customHeight="1" spans="1:2">
      <c r="A337" s="93">
        <v>1014942</v>
      </c>
      <c r="B337" s="94" t="s">
        <v>569</v>
      </c>
    </row>
    <row r="338" ht="17" customHeight="1" spans="1:2">
      <c r="A338" s="93">
        <v>1014944</v>
      </c>
      <c r="B338" s="94" t="s">
        <v>570</v>
      </c>
    </row>
    <row r="339" ht="17" customHeight="1" spans="1:2">
      <c r="A339" s="93">
        <v>1015</v>
      </c>
      <c r="B339" s="94" t="s">
        <v>571</v>
      </c>
    </row>
    <row r="340" ht="17" customHeight="1" spans="1:2">
      <c r="A340" s="93">
        <v>1016</v>
      </c>
      <c r="B340" s="94" t="s">
        <v>572</v>
      </c>
    </row>
    <row r="341" ht="17" customHeight="1" spans="1:2">
      <c r="A341" s="93">
        <v>1017</v>
      </c>
      <c r="B341" s="94" t="s">
        <v>573</v>
      </c>
    </row>
    <row r="342" ht="17" customHeight="1" spans="1:2">
      <c r="A342" s="93">
        <v>1018</v>
      </c>
      <c r="B342" s="94" t="s">
        <v>574</v>
      </c>
    </row>
    <row r="343" ht="17" customHeight="1" spans="1:2">
      <c r="A343" s="93">
        <v>1019</v>
      </c>
      <c r="B343" s="94" t="s">
        <v>575</v>
      </c>
    </row>
    <row r="344" ht="17" customHeight="1" spans="1:2">
      <c r="A344" s="93">
        <v>102017.1</v>
      </c>
      <c r="B344" s="94" t="s">
        <v>576</v>
      </c>
    </row>
    <row r="345" ht="17" customHeight="1" spans="1:2">
      <c r="A345" s="93">
        <v>1021</v>
      </c>
      <c r="B345" s="94" t="s">
        <v>577</v>
      </c>
    </row>
    <row r="346" ht="17" customHeight="1" spans="1:2">
      <c r="A346" s="93">
        <v>1022</v>
      </c>
      <c r="B346" s="94" t="s">
        <v>578</v>
      </c>
    </row>
    <row r="347" ht="17" customHeight="1" spans="1:2">
      <c r="A347" s="93">
        <v>1024</v>
      </c>
      <c r="B347" s="94" t="s">
        <v>579</v>
      </c>
    </row>
    <row r="348" ht="17" customHeight="1" spans="1:2">
      <c r="A348" s="93">
        <v>1026</v>
      </c>
      <c r="B348" s="94" t="s">
        <v>580</v>
      </c>
    </row>
    <row r="349" ht="17" customHeight="1" spans="1:2">
      <c r="A349" s="93">
        <v>1027</v>
      </c>
      <c r="B349" s="94" t="s">
        <v>581</v>
      </c>
    </row>
    <row r="350" ht="17" customHeight="1" spans="1:2">
      <c r="A350" s="93">
        <v>1028</v>
      </c>
      <c r="B350" s="94" t="s">
        <v>582</v>
      </c>
    </row>
    <row r="351" ht="17" customHeight="1" spans="1:2">
      <c r="A351" s="93">
        <v>1029</v>
      </c>
      <c r="B351" s="94" t="s">
        <v>583</v>
      </c>
    </row>
    <row r="352" ht="17" customHeight="1" spans="1:2">
      <c r="A352" s="93">
        <v>1030</v>
      </c>
      <c r="B352" s="94" t="s">
        <v>584</v>
      </c>
    </row>
    <row r="353" ht="17" customHeight="1" spans="1:2">
      <c r="A353" s="93">
        <v>103001</v>
      </c>
      <c r="B353" s="94" t="s">
        <v>585</v>
      </c>
    </row>
    <row r="354" ht="17" customHeight="1" spans="1:2">
      <c r="A354" s="93">
        <v>103002</v>
      </c>
      <c r="B354" s="94" t="s">
        <v>586</v>
      </c>
    </row>
    <row r="355" ht="17" customHeight="1" spans="1:2">
      <c r="A355" s="93">
        <v>103003</v>
      </c>
      <c r="B355" s="94" t="s">
        <v>587</v>
      </c>
    </row>
    <row r="356" ht="17" customHeight="1" spans="1:2">
      <c r="A356" s="93">
        <v>103004</v>
      </c>
      <c r="B356" s="94" t="s">
        <v>588</v>
      </c>
    </row>
    <row r="357" ht="17" customHeight="1" spans="1:2">
      <c r="A357" s="93">
        <v>103004.01</v>
      </c>
      <c r="B357" s="94" t="s">
        <v>589</v>
      </c>
    </row>
    <row r="358" ht="17" customHeight="1" spans="1:2">
      <c r="A358" s="93">
        <v>103005</v>
      </c>
      <c r="B358" s="94" t="s">
        <v>590</v>
      </c>
    </row>
    <row r="359" ht="17" customHeight="1" spans="1:2">
      <c r="A359" s="93">
        <v>103006</v>
      </c>
      <c r="B359" s="94" t="s">
        <v>591</v>
      </c>
    </row>
    <row r="360" ht="17" customHeight="1" spans="1:2">
      <c r="A360" s="93">
        <v>103007</v>
      </c>
      <c r="B360" s="94" t="s">
        <v>592</v>
      </c>
    </row>
    <row r="361" ht="17" customHeight="1" spans="1:2">
      <c r="A361" s="93">
        <v>103008</v>
      </c>
      <c r="B361" s="94" t="s">
        <v>593</v>
      </c>
    </row>
    <row r="362" ht="17" customHeight="1" spans="1:2">
      <c r="A362" s="93">
        <v>1031</v>
      </c>
      <c r="B362" s="94" t="s">
        <v>594</v>
      </c>
    </row>
    <row r="363" ht="17" customHeight="1" spans="1:2">
      <c r="A363" s="93">
        <v>1032</v>
      </c>
      <c r="B363" s="94" t="s">
        <v>595</v>
      </c>
    </row>
    <row r="364" ht="17" customHeight="1" spans="1:2">
      <c r="A364" s="93">
        <v>1033</v>
      </c>
      <c r="B364" s="94" t="s">
        <v>596</v>
      </c>
    </row>
    <row r="365" ht="17" customHeight="1" spans="1:2">
      <c r="A365" s="93">
        <v>1034</v>
      </c>
      <c r="B365" s="94" t="s">
        <v>597</v>
      </c>
    </row>
    <row r="366" ht="17" customHeight="1" spans="1:2">
      <c r="A366" s="93">
        <v>1035</v>
      </c>
      <c r="B366" s="94" t="s">
        <v>598</v>
      </c>
    </row>
    <row r="367" ht="17" customHeight="1" spans="1:2">
      <c r="A367" s="93">
        <v>1036</v>
      </c>
      <c r="B367" s="94" t="s">
        <v>599</v>
      </c>
    </row>
    <row r="368" ht="17" customHeight="1" spans="1:2">
      <c r="A368" s="93">
        <v>1037</v>
      </c>
      <c r="B368" s="94" t="s">
        <v>600</v>
      </c>
    </row>
    <row r="369" ht="17" customHeight="1" spans="1:2">
      <c r="A369" s="93">
        <v>1037.01</v>
      </c>
      <c r="B369" s="94" t="s">
        <v>601</v>
      </c>
    </row>
    <row r="370" ht="17" customHeight="1" spans="1:2">
      <c r="A370" s="93">
        <v>1038</v>
      </c>
      <c r="B370" s="94" t="s">
        <v>602</v>
      </c>
    </row>
    <row r="371" ht="17" customHeight="1" spans="1:2">
      <c r="A371" s="93">
        <v>1039</v>
      </c>
      <c r="B371" s="94" t="s">
        <v>603</v>
      </c>
    </row>
    <row r="372" ht="17" customHeight="1" spans="1:2">
      <c r="A372" s="93">
        <v>1040</v>
      </c>
      <c r="B372" s="94" t="s">
        <v>604</v>
      </c>
    </row>
    <row r="373" ht="17" customHeight="1" spans="1:2">
      <c r="A373" s="93">
        <v>104001</v>
      </c>
      <c r="B373" s="94" t="s">
        <v>605</v>
      </c>
    </row>
    <row r="374" ht="17" customHeight="1" spans="1:2">
      <c r="A374" s="93">
        <v>104002</v>
      </c>
      <c r="B374" s="94" t="s">
        <v>606</v>
      </c>
    </row>
    <row r="375" ht="17" customHeight="1" spans="1:2">
      <c r="A375" s="93">
        <v>104003</v>
      </c>
      <c r="B375" s="94" t="s">
        <v>607</v>
      </c>
    </row>
    <row r="376" ht="17" customHeight="1" spans="1:2">
      <c r="A376" s="93">
        <v>104004</v>
      </c>
      <c r="B376" s="94" t="s">
        <v>608</v>
      </c>
    </row>
    <row r="377" ht="17" customHeight="1" spans="1:2">
      <c r="A377" s="93">
        <v>104005</v>
      </c>
      <c r="B377" s="94" t="s">
        <v>609</v>
      </c>
    </row>
    <row r="378" ht="17" customHeight="1" spans="1:2">
      <c r="A378" s="93">
        <v>104006</v>
      </c>
      <c r="B378" s="94" t="s">
        <v>610</v>
      </c>
    </row>
    <row r="379" ht="17" customHeight="1" spans="1:2">
      <c r="A379" s="93">
        <v>104009</v>
      </c>
      <c r="B379" s="94" t="s">
        <v>611</v>
      </c>
    </row>
    <row r="380" ht="17" customHeight="1" spans="1:2">
      <c r="A380" s="93">
        <v>104011</v>
      </c>
      <c r="B380" s="94" t="s">
        <v>612</v>
      </c>
    </row>
    <row r="381" ht="17" customHeight="1" spans="1:2">
      <c r="A381" s="93">
        <v>104025</v>
      </c>
      <c r="B381" s="94" t="s">
        <v>613</v>
      </c>
    </row>
    <row r="382" ht="17" customHeight="1" spans="1:2">
      <c r="A382" s="93">
        <v>104026</v>
      </c>
      <c r="B382" s="94" t="s">
        <v>614</v>
      </c>
    </row>
    <row r="383" ht="17" customHeight="1" spans="1:2">
      <c r="A383" s="93">
        <v>104030</v>
      </c>
      <c r="B383" s="94" t="s">
        <v>615</v>
      </c>
    </row>
    <row r="384" ht="17" customHeight="1" spans="1:2">
      <c r="A384" s="93">
        <v>104046</v>
      </c>
      <c r="B384" s="94" t="s">
        <v>616</v>
      </c>
    </row>
    <row r="385" ht="17" customHeight="1" spans="1:2">
      <c r="A385" s="93">
        <v>104060</v>
      </c>
      <c r="B385" s="94" t="s">
        <v>617</v>
      </c>
    </row>
    <row r="386" ht="17" customHeight="1" spans="1:2">
      <c r="A386" s="93">
        <v>104061</v>
      </c>
      <c r="B386" s="94" t="s">
        <v>618</v>
      </c>
    </row>
    <row r="387" ht="17" customHeight="1" spans="1:2">
      <c r="A387" s="93">
        <v>104067</v>
      </c>
      <c r="B387" s="94" t="s">
        <v>619</v>
      </c>
    </row>
    <row r="388" ht="17" customHeight="1" spans="1:2">
      <c r="A388" s="93">
        <v>104074</v>
      </c>
      <c r="B388" s="94" t="s">
        <v>620</v>
      </c>
    </row>
    <row r="389" ht="17" customHeight="1" spans="1:2">
      <c r="A389" s="93">
        <v>104075</v>
      </c>
      <c r="B389" s="94" t="s">
        <v>621</v>
      </c>
    </row>
    <row r="390" ht="17" customHeight="1" spans="1:2">
      <c r="A390" s="93">
        <v>104077</v>
      </c>
      <c r="B390" s="94" t="s">
        <v>622</v>
      </c>
    </row>
    <row r="391" ht="17" customHeight="1" spans="1:2">
      <c r="A391" s="93">
        <v>104078</v>
      </c>
      <c r="B391" s="94" t="s">
        <v>623</v>
      </c>
    </row>
    <row r="392" ht="17" customHeight="1" spans="1:2">
      <c r="A392" s="93">
        <v>104080</v>
      </c>
      <c r="B392" s="94" t="s">
        <v>624</v>
      </c>
    </row>
    <row r="393" ht="17" customHeight="1" spans="1:2">
      <c r="A393" s="93">
        <v>104090</v>
      </c>
      <c r="B393" s="94" t="s">
        <v>625</v>
      </c>
    </row>
    <row r="394" ht="17" customHeight="1" spans="1:2">
      <c r="A394" s="93">
        <v>104091</v>
      </c>
      <c r="B394" s="94" t="s">
        <v>626</v>
      </c>
    </row>
    <row r="395" ht="17" customHeight="1" spans="1:2">
      <c r="A395" s="93">
        <v>104093</v>
      </c>
      <c r="B395" s="94" t="s">
        <v>627</v>
      </c>
    </row>
    <row r="396" ht="17" customHeight="1" spans="1:2">
      <c r="A396" s="93">
        <v>104094</v>
      </c>
      <c r="B396" s="94" t="s">
        <v>628</v>
      </c>
    </row>
    <row r="397" ht="17" customHeight="1" spans="1:2">
      <c r="A397" s="93">
        <v>1041</v>
      </c>
      <c r="B397" s="94" t="s">
        <v>629</v>
      </c>
    </row>
    <row r="398" ht="17" customHeight="1" spans="1:2">
      <c r="A398" s="93">
        <v>1041.11</v>
      </c>
      <c r="B398" s="94" t="s">
        <v>630</v>
      </c>
    </row>
    <row r="399" ht="17" customHeight="1" spans="1:2">
      <c r="A399" s="93">
        <v>1041.12</v>
      </c>
      <c r="B399" s="94" t="s">
        <v>631</v>
      </c>
    </row>
    <row r="400" ht="17" customHeight="1" spans="1:2">
      <c r="A400" s="93">
        <v>1041.13</v>
      </c>
      <c r="B400" s="94" t="s">
        <v>632</v>
      </c>
    </row>
    <row r="401" ht="17" customHeight="1" spans="1:2">
      <c r="A401" s="93">
        <v>1041.14</v>
      </c>
      <c r="B401" s="94" t="s">
        <v>633</v>
      </c>
    </row>
    <row r="402" ht="17" customHeight="1" spans="1:2">
      <c r="A402" s="93">
        <v>1041.15</v>
      </c>
      <c r="B402" s="94" t="s">
        <v>634</v>
      </c>
    </row>
    <row r="403" ht="17" customHeight="1" spans="1:2">
      <c r="A403" s="93">
        <v>1041.16</v>
      </c>
      <c r="B403" s="94" t="s">
        <v>635</v>
      </c>
    </row>
    <row r="404" ht="17" customHeight="1" spans="1:2">
      <c r="A404" s="93">
        <v>1041.17</v>
      </c>
      <c r="B404" s="94" t="s">
        <v>636</v>
      </c>
    </row>
    <row r="405" ht="17" customHeight="1" spans="1:2">
      <c r="A405" s="93">
        <v>1041.18</v>
      </c>
      <c r="B405" s="94" t="s">
        <v>637</v>
      </c>
    </row>
    <row r="406" ht="17" customHeight="1" spans="1:2">
      <c r="A406" s="93">
        <v>1041.19</v>
      </c>
      <c r="B406" s="94" t="s">
        <v>638</v>
      </c>
    </row>
    <row r="407" ht="17" customHeight="1" spans="1:2">
      <c r="A407" s="93">
        <v>1041.2</v>
      </c>
      <c r="B407" s="94" t="s">
        <v>639</v>
      </c>
    </row>
    <row r="408" ht="17" customHeight="1" spans="1:2">
      <c r="A408" s="93">
        <v>1041.21</v>
      </c>
      <c r="B408" s="94" t="s">
        <v>640</v>
      </c>
    </row>
    <row r="409" ht="17" customHeight="1" spans="1:2">
      <c r="A409" s="93">
        <v>1041.22</v>
      </c>
      <c r="B409" s="94" t="s">
        <v>641</v>
      </c>
    </row>
    <row r="410" ht="17" customHeight="1" spans="1:2">
      <c r="A410" s="93">
        <v>1041.23</v>
      </c>
      <c r="B410" s="94" t="s">
        <v>642</v>
      </c>
    </row>
    <row r="411" ht="17" customHeight="1" spans="1:2">
      <c r="A411" s="93">
        <v>1041.24</v>
      </c>
      <c r="B411" s="94" t="s">
        <v>643</v>
      </c>
    </row>
    <row r="412" ht="17" customHeight="1" spans="1:2">
      <c r="A412" s="93">
        <v>1041.25</v>
      </c>
      <c r="B412" s="94" t="s">
        <v>644</v>
      </c>
    </row>
    <row r="413" ht="17" customHeight="1" spans="1:2">
      <c r="A413" s="93">
        <v>1041.26</v>
      </c>
      <c r="B413" s="94" t="s">
        <v>645</v>
      </c>
    </row>
    <row r="414" ht="17" customHeight="1" spans="1:2">
      <c r="A414" s="93">
        <v>1041.27</v>
      </c>
      <c r="B414" s="94" t="s">
        <v>646</v>
      </c>
    </row>
    <row r="415" ht="17" customHeight="1" spans="1:2">
      <c r="A415" s="93">
        <v>1041.28</v>
      </c>
      <c r="B415" s="94" t="s">
        <v>647</v>
      </c>
    </row>
    <row r="416" ht="17" customHeight="1" spans="1:2">
      <c r="A416" s="93">
        <v>1041.29</v>
      </c>
      <c r="B416" s="94" t="s">
        <v>648</v>
      </c>
    </row>
    <row r="417" ht="17" customHeight="1" spans="1:2">
      <c r="A417" s="93">
        <v>1041.3</v>
      </c>
      <c r="B417" s="94" t="s">
        <v>649</v>
      </c>
    </row>
    <row r="418" ht="17" customHeight="1" spans="1:2">
      <c r="A418" s="93">
        <v>1041.6</v>
      </c>
      <c r="B418" s="94" t="s">
        <v>650</v>
      </c>
    </row>
    <row r="419" ht="17" customHeight="1" spans="1:2">
      <c r="A419" s="93">
        <v>1041.91</v>
      </c>
      <c r="B419" s="94" t="s">
        <v>651</v>
      </c>
    </row>
    <row r="420" ht="17" customHeight="1" spans="1:2">
      <c r="A420" s="93">
        <v>104100</v>
      </c>
      <c r="B420" s="94" t="s">
        <v>652</v>
      </c>
    </row>
    <row r="421" ht="17" customHeight="1" spans="1:2">
      <c r="A421" s="93">
        <v>104111</v>
      </c>
      <c r="B421" s="94" t="s">
        <v>653</v>
      </c>
    </row>
    <row r="422" ht="17" customHeight="1" spans="1:2">
      <c r="A422" s="93">
        <v>104115</v>
      </c>
      <c r="B422" s="94" t="s">
        <v>654</v>
      </c>
    </row>
    <row r="423" ht="17" customHeight="1" spans="1:2">
      <c r="A423" s="93">
        <v>104123</v>
      </c>
      <c r="B423" s="94" t="s">
        <v>655</v>
      </c>
    </row>
    <row r="424" ht="17" customHeight="1" spans="1:2">
      <c r="A424" s="93">
        <v>104125</v>
      </c>
      <c r="B424" s="94" t="s">
        <v>656</v>
      </c>
    </row>
    <row r="425" ht="17" customHeight="1" spans="1:2">
      <c r="A425" s="93">
        <v>104126</v>
      </c>
      <c r="B425" s="94" t="s">
        <v>657</v>
      </c>
    </row>
    <row r="426" ht="17" customHeight="1" spans="1:2">
      <c r="A426" s="93">
        <v>104129</v>
      </c>
      <c r="B426" s="94" t="s">
        <v>658</v>
      </c>
    </row>
    <row r="427" ht="17" customHeight="1" spans="1:2">
      <c r="A427" s="93">
        <v>104130</v>
      </c>
      <c r="B427" s="94" t="s">
        <v>659</v>
      </c>
    </row>
    <row r="428" ht="17" customHeight="1" spans="1:2">
      <c r="A428" s="93">
        <v>104130.15</v>
      </c>
      <c r="B428" s="94" t="s">
        <v>660</v>
      </c>
    </row>
    <row r="429" ht="17" customHeight="1" spans="1:2">
      <c r="A429" s="93">
        <v>104133</v>
      </c>
      <c r="B429" s="94" t="s">
        <v>661</v>
      </c>
    </row>
    <row r="430" ht="17" customHeight="1" spans="1:2">
      <c r="A430" s="93">
        <v>104134</v>
      </c>
      <c r="B430" s="94" t="s">
        <v>662</v>
      </c>
    </row>
    <row r="431" ht="17" customHeight="1" spans="1:2">
      <c r="A431" s="93">
        <v>104138</v>
      </c>
      <c r="B431" s="94" t="s">
        <v>663</v>
      </c>
    </row>
    <row r="432" ht="17" customHeight="1" spans="1:2">
      <c r="A432" s="93">
        <v>104140</v>
      </c>
      <c r="B432" s="94" t="s">
        <v>664</v>
      </c>
    </row>
    <row r="433" ht="17" customHeight="1" spans="1:2">
      <c r="A433" s="93">
        <v>104146</v>
      </c>
      <c r="B433" s="94" t="s">
        <v>665</v>
      </c>
    </row>
    <row r="434" ht="17" customHeight="1" spans="1:2">
      <c r="A434" s="93">
        <v>104148</v>
      </c>
      <c r="B434" s="94" t="s">
        <v>666</v>
      </c>
    </row>
    <row r="435" ht="17" customHeight="1" spans="1:2">
      <c r="A435" s="93">
        <v>104148.01</v>
      </c>
      <c r="B435" s="94" t="s">
        <v>667</v>
      </c>
    </row>
    <row r="436" ht="17" customHeight="1" spans="1:2">
      <c r="A436" s="93">
        <v>104148.02</v>
      </c>
      <c r="B436" s="94" t="s">
        <v>668</v>
      </c>
    </row>
    <row r="437" ht="17" customHeight="1" spans="1:2">
      <c r="A437" s="93">
        <v>104150</v>
      </c>
      <c r="B437" s="94" t="s">
        <v>669</v>
      </c>
    </row>
    <row r="438" ht="17" customHeight="1" spans="1:2">
      <c r="A438" s="93">
        <v>104151</v>
      </c>
      <c r="B438" s="94" t="s">
        <v>670</v>
      </c>
    </row>
    <row r="439" ht="17" customHeight="1" spans="1:2">
      <c r="A439" s="93">
        <v>104153</v>
      </c>
      <c r="B439" s="94" t="s">
        <v>671</v>
      </c>
    </row>
    <row r="440" ht="17" customHeight="1" spans="1:2">
      <c r="A440" s="93">
        <v>104155</v>
      </c>
      <c r="B440" s="94" t="s">
        <v>672</v>
      </c>
    </row>
    <row r="441" ht="17" customHeight="1" spans="1:2">
      <c r="A441" s="93">
        <v>104156</v>
      </c>
      <c r="B441" s="94" t="s">
        <v>673</v>
      </c>
    </row>
    <row r="442" ht="17" customHeight="1" spans="1:2">
      <c r="A442" s="93">
        <v>104161</v>
      </c>
      <c r="B442" s="94" t="s">
        <v>674</v>
      </c>
    </row>
    <row r="443" ht="17" customHeight="1" spans="1:2">
      <c r="A443" s="93">
        <v>104162</v>
      </c>
      <c r="B443" s="94" t="s">
        <v>675</v>
      </c>
    </row>
    <row r="444" ht="17" customHeight="1" spans="1:2">
      <c r="A444" s="93">
        <v>104164</v>
      </c>
      <c r="B444" s="94" t="s">
        <v>676</v>
      </c>
    </row>
    <row r="445" ht="17" customHeight="1" spans="1:2">
      <c r="A445" s="93">
        <v>104167</v>
      </c>
      <c r="B445" s="94" t="s">
        <v>677</v>
      </c>
    </row>
    <row r="446" ht="17" customHeight="1" spans="1:2">
      <c r="A446" s="93">
        <v>104168</v>
      </c>
      <c r="B446" s="94" t="s">
        <v>678</v>
      </c>
    </row>
    <row r="447" ht="17" customHeight="1" spans="1:2">
      <c r="A447" s="93">
        <v>104169</v>
      </c>
      <c r="B447" s="94" t="s">
        <v>679</v>
      </c>
    </row>
    <row r="448" ht="17" customHeight="1" spans="1:2">
      <c r="A448" s="93">
        <v>104170</v>
      </c>
      <c r="B448" s="94" t="s">
        <v>680</v>
      </c>
    </row>
    <row r="449" ht="17" customHeight="1" spans="1:2">
      <c r="A449" s="93">
        <v>104171</v>
      </c>
      <c r="B449" s="94" t="s">
        <v>681</v>
      </c>
    </row>
    <row r="450" ht="17" customHeight="1" spans="1:2">
      <c r="A450" s="93">
        <v>104172.01</v>
      </c>
      <c r="B450" s="94" t="s">
        <v>682</v>
      </c>
    </row>
    <row r="451" ht="17" customHeight="1" spans="1:2">
      <c r="A451" s="93">
        <v>104173</v>
      </c>
      <c r="B451" s="94" t="s">
        <v>683</v>
      </c>
    </row>
    <row r="452" ht="17" customHeight="1" spans="1:2">
      <c r="A452" s="93">
        <v>104174</v>
      </c>
      <c r="B452" s="94" t="s">
        <v>684</v>
      </c>
    </row>
    <row r="453" ht="17" customHeight="1" spans="1:2">
      <c r="A453" s="93">
        <v>104175</v>
      </c>
      <c r="B453" s="94" t="s">
        <v>685</v>
      </c>
    </row>
    <row r="454" ht="17" customHeight="1" spans="1:2">
      <c r="A454" s="93">
        <v>104176</v>
      </c>
      <c r="B454" s="94" t="s">
        <v>686</v>
      </c>
    </row>
    <row r="455" ht="17" customHeight="1" spans="1:2">
      <c r="A455" s="93">
        <v>104177</v>
      </c>
      <c r="B455" s="94" t="s">
        <v>687</v>
      </c>
    </row>
    <row r="456" ht="17" customHeight="1" spans="1:2">
      <c r="A456" s="93">
        <v>104178</v>
      </c>
      <c r="B456" s="94" t="s">
        <v>688</v>
      </c>
    </row>
    <row r="457" ht="17" customHeight="1" spans="1:2">
      <c r="A457" s="93">
        <v>104179</v>
      </c>
      <c r="B457" s="94" t="s">
        <v>689</v>
      </c>
    </row>
    <row r="458" ht="17" customHeight="1" spans="1:2">
      <c r="A458" s="93">
        <v>104180</v>
      </c>
      <c r="B458" s="94" t="s">
        <v>690</v>
      </c>
    </row>
    <row r="459" ht="17" customHeight="1" spans="1:2">
      <c r="A459" s="93">
        <v>104181</v>
      </c>
      <c r="B459" s="94" t="s">
        <v>691</v>
      </c>
    </row>
    <row r="460" ht="17" customHeight="1" spans="1:2">
      <c r="A460" s="93">
        <v>104182</v>
      </c>
      <c r="B460" s="94" t="s">
        <v>692</v>
      </c>
    </row>
    <row r="461" ht="17" customHeight="1" spans="1:2">
      <c r="A461" s="93">
        <v>104183</v>
      </c>
      <c r="B461" s="94" t="s">
        <v>693</v>
      </c>
    </row>
    <row r="462" ht="17" customHeight="1" spans="1:2">
      <c r="A462" s="93">
        <v>104184</v>
      </c>
      <c r="B462" s="94" t="s">
        <v>694</v>
      </c>
    </row>
    <row r="463" ht="17" customHeight="1" spans="1:2">
      <c r="A463" s="93">
        <v>104185.01</v>
      </c>
      <c r="B463" s="94" t="s">
        <v>695</v>
      </c>
    </row>
    <row r="464" ht="17" customHeight="1" spans="1:2">
      <c r="A464" s="93">
        <v>104185.02</v>
      </c>
      <c r="B464" s="94" t="s">
        <v>696</v>
      </c>
    </row>
    <row r="465" ht="17" customHeight="1" spans="1:2">
      <c r="A465" s="93">
        <v>104186</v>
      </c>
      <c r="B465" s="94" t="s">
        <v>697</v>
      </c>
    </row>
    <row r="466" ht="17" customHeight="1" spans="1:2">
      <c r="A466" s="93">
        <v>104187</v>
      </c>
      <c r="B466" s="94" t="s">
        <v>698</v>
      </c>
    </row>
    <row r="467" ht="17" customHeight="1" spans="1:2">
      <c r="A467" s="93">
        <v>104187.01</v>
      </c>
      <c r="B467" s="94" t="s">
        <v>699</v>
      </c>
    </row>
    <row r="468" ht="17" customHeight="1" spans="1:2">
      <c r="A468" s="93">
        <v>104189</v>
      </c>
      <c r="B468" s="94" t="s">
        <v>700</v>
      </c>
    </row>
    <row r="469" ht="17" customHeight="1" spans="1:2">
      <c r="A469" s="93">
        <v>104190</v>
      </c>
      <c r="B469" s="94" t="s">
        <v>701</v>
      </c>
    </row>
    <row r="470" ht="17" customHeight="1" spans="1:2">
      <c r="A470" s="93">
        <v>104192</v>
      </c>
      <c r="B470" s="94" t="s">
        <v>702</v>
      </c>
    </row>
    <row r="471" ht="17" customHeight="1" spans="1:2">
      <c r="A471" s="93">
        <v>104192.01</v>
      </c>
      <c r="B471" s="94" t="s">
        <v>703</v>
      </c>
    </row>
    <row r="472" ht="17" customHeight="1" spans="1:2">
      <c r="A472" s="93">
        <v>104193</v>
      </c>
      <c r="B472" s="94" t="s">
        <v>704</v>
      </c>
    </row>
    <row r="473" ht="17" customHeight="1" spans="1:2">
      <c r="A473" s="93">
        <v>104196</v>
      </c>
      <c r="B473" s="94" t="s">
        <v>705</v>
      </c>
    </row>
    <row r="474" ht="17" customHeight="1" spans="1:2">
      <c r="A474" s="93">
        <v>104197</v>
      </c>
      <c r="B474" s="94" t="s">
        <v>706</v>
      </c>
    </row>
    <row r="475" ht="17" customHeight="1" spans="1:2">
      <c r="A475" s="93">
        <v>104198</v>
      </c>
      <c r="B475" s="94" t="s">
        <v>707</v>
      </c>
    </row>
    <row r="476" ht="17" customHeight="1" spans="1:2">
      <c r="A476" s="93">
        <v>104198.02</v>
      </c>
      <c r="B476" s="94" t="s">
        <v>708</v>
      </c>
    </row>
    <row r="477" ht="17" customHeight="1" spans="1:2">
      <c r="A477" s="93">
        <v>104199</v>
      </c>
      <c r="B477" s="94" t="s">
        <v>709</v>
      </c>
    </row>
    <row r="478" ht="17" customHeight="1" spans="1:2">
      <c r="A478" s="93">
        <v>1042</v>
      </c>
      <c r="B478" s="94" t="s">
        <v>710</v>
      </c>
    </row>
    <row r="479" ht="17" customHeight="1" spans="1:2">
      <c r="A479" s="93">
        <v>104200</v>
      </c>
      <c r="B479" s="94" t="s">
        <v>711</v>
      </c>
    </row>
    <row r="480" ht="17" customHeight="1" spans="1:2">
      <c r="A480" s="93">
        <v>104201</v>
      </c>
      <c r="B480" s="94" t="s">
        <v>712</v>
      </c>
    </row>
    <row r="481" ht="17" customHeight="1" spans="1:2">
      <c r="A481" s="93">
        <v>104202</v>
      </c>
      <c r="B481" s="94" t="s">
        <v>713</v>
      </c>
    </row>
    <row r="482" ht="17" customHeight="1" spans="1:2">
      <c r="A482" s="93">
        <v>104203</v>
      </c>
      <c r="B482" s="94" t="s">
        <v>714</v>
      </c>
    </row>
    <row r="483" ht="17" customHeight="1" spans="1:2">
      <c r="A483" s="93">
        <v>104204</v>
      </c>
      <c r="B483" s="94" t="s">
        <v>715</v>
      </c>
    </row>
    <row r="484" ht="17" customHeight="1" spans="1:2">
      <c r="A484" s="93">
        <v>104205</v>
      </c>
      <c r="B484" s="94" t="s">
        <v>716</v>
      </c>
    </row>
    <row r="485" ht="17" customHeight="1" spans="1:2">
      <c r="A485" s="93">
        <v>104206</v>
      </c>
      <c r="B485" s="94" t="s">
        <v>717</v>
      </c>
    </row>
    <row r="486" ht="17" customHeight="1" spans="1:2">
      <c r="A486" s="93">
        <v>104207</v>
      </c>
      <c r="B486" s="94" t="s">
        <v>718</v>
      </c>
    </row>
    <row r="487" ht="17" customHeight="1" spans="1:2">
      <c r="A487" s="93">
        <v>104208</v>
      </c>
      <c r="B487" s="94" t="s">
        <v>719</v>
      </c>
    </row>
    <row r="488" ht="17" customHeight="1" spans="1:2">
      <c r="A488" s="93">
        <v>104210</v>
      </c>
      <c r="B488" s="94" t="s">
        <v>720</v>
      </c>
    </row>
    <row r="489" ht="17" customHeight="1" spans="1:2">
      <c r="A489" s="93">
        <v>104211</v>
      </c>
      <c r="B489" s="94" t="s">
        <v>721</v>
      </c>
    </row>
    <row r="490" ht="17" customHeight="1" spans="1:2">
      <c r="A490" s="93">
        <v>104212</v>
      </c>
      <c r="B490" s="94" t="s">
        <v>722</v>
      </c>
    </row>
    <row r="491" ht="17" customHeight="1" spans="1:2">
      <c r="A491" s="93">
        <v>104213.01</v>
      </c>
      <c r="B491" s="94" t="s">
        <v>723</v>
      </c>
    </row>
    <row r="492" ht="17" customHeight="1" spans="1:2">
      <c r="A492" s="93">
        <v>104214</v>
      </c>
      <c r="B492" s="94" t="s">
        <v>724</v>
      </c>
    </row>
    <row r="493" ht="17" customHeight="1" spans="1:2">
      <c r="A493" s="93">
        <v>104215</v>
      </c>
      <c r="B493" s="94" t="s">
        <v>725</v>
      </c>
    </row>
    <row r="494" ht="17" customHeight="1" spans="1:2">
      <c r="A494" s="93">
        <v>104216</v>
      </c>
      <c r="B494" s="94" t="s">
        <v>726</v>
      </c>
    </row>
    <row r="495" ht="17" customHeight="1" spans="1:2">
      <c r="A495" s="93">
        <v>104217</v>
      </c>
      <c r="B495" s="94" t="s">
        <v>727</v>
      </c>
    </row>
    <row r="496" ht="17" customHeight="1" spans="1:2">
      <c r="A496" s="93">
        <v>104219</v>
      </c>
      <c r="B496" s="94" t="s">
        <v>728</v>
      </c>
    </row>
    <row r="497" ht="17" customHeight="1" spans="1:2">
      <c r="A497" s="93">
        <v>104221</v>
      </c>
      <c r="B497" s="94" t="s">
        <v>729</v>
      </c>
    </row>
    <row r="498" ht="17" customHeight="1" spans="1:2">
      <c r="A498" s="93">
        <v>104222</v>
      </c>
      <c r="B498" s="94" t="s">
        <v>730</v>
      </c>
    </row>
    <row r="499" ht="17" customHeight="1" spans="1:2">
      <c r="A499" s="93">
        <v>104229</v>
      </c>
      <c r="B499" s="94" t="s">
        <v>731</v>
      </c>
    </row>
    <row r="500" ht="17" customHeight="1" spans="1:2">
      <c r="A500" s="93">
        <v>104230</v>
      </c>
      <c r="B500" s="94" t="s">
        <v>732</v>
      </c>
    </row>
    <row r="501" ht="17" customHeight="1" spans="1:2">
      <c r="A501" s="93">
        <v>104231</v>
      </c>
      <c r="B501" s="94" t="s">
        <v>733</v>
      </c>
    </row>
    <row r="502" ht="17" customHeight="1" spans="1:2">
      <c r="A502" s="93">
        <v>104232</v>
      </c>
      <c r="B502" s="94" t="s">
        <v>734</v>
      </c>
    </row>
    <row r="503" ht="17" customHeight="1" spans="1:2">
      <c r="A503" s="93">
        <v>104233</v>
      </c>
      <c r="B503" s="94" t="s">
        <v>735</v>
      </c>
    </row>
    <row r="504" ht="17" customHeight="1" spans="1:2">
      <c r="A504" s="93">
        <v>104234</v>
      </c>
      <c r="B504" s="94" t="s">
        <v>736</v>
      </c>
    </row>
    <row r="505" ht="17" customHeight="1" spans="1:2">
      <c r="A505" s="93">
        <v>104235</v>
      </c>
      <c r="B505" s="94" t="s">
        <v>737</v>
      </c>
    </row>
    <row r="506" ht="17" customHeight="1" spans="1:2">
      <c r="A506" s="93">
        <v>104236</v>
      </c>
      <c r="B506" s="94" t="s">
        <v>738</v>
      </c>
    </row>
    <row r="507" ht="17" customHeight="1" spans="1:2">
      <c r="A507" s="93">
        <v>104236.01</v>
      </c>
      <c r="B507" s="94" t="s">
        <v>739</v>
      </c>
    </row>
    <row r="508" ht="17" customHeight="1" spans="1:2">
      <c r="A508" s="93">
        <v>104237</v>
      </c>
      <c r="B508" s="94" t="s">
        <v>740</v>
      </c>
    </row>
    <row r="509" ht="17" customHeight="1" spans="1:2">
      <c r="A509" s="93">
        <v>104238</v>
      </c>
      <c r="B509" s="94" t="s">
        <v>741</v>
      </c>
    </row>
    <row r="510" ht="17" customHeight="1" spans="1:2">
      <c r="A510" s="93">
        <v>104239</v>
      </c>
      <c r="B510" s="94" t="s">
        <v>742</v>
      </c>
    </row>
    <row r="511" ht="17" customHeight="1" spans="1:2">
      <c r="A511" s="93">
        <v>104241</v>
      </c>
      <c r="B511" s="94" t="s">
        <v>743</v>
      </c>
    </row>
    <row r="512" ht="17" customHeight="1" spans="1:2">
      <c r="A512" s="93">
        <v>104243</v>
      </c>
      <c r="B512" s="94" t="s">
        <v>744</v>
      </c>
    </row>
    <row r="513" ht="17" customHeight="1" spans="1:2">
      <c r="A513" s="93">
        <v>104245</v>
      </c>
      <c r="B513" s="94" t="s">
        <v>745</v>
      </c>
    </row>
    <row r="514" ht="17" customHeight="1" spans="1:2">
      <c r="A514" s="93">
        <v>104246.01</v>
      </c>
      <c r="B514" s="94" t="s">
        <v>746</v>
      </c>
    </row>
    <row r="515" ht="17" customHeight="1" spans="1:2">
      <c r="A515" s="93">
        <v>104248</v>
      </c>
      <c r="B515" s="94" t="s">
        <v>747</v>
      </c>
    </row>
    <row r="516" ht="17" customHeight="1" spans="1:2">
      <c r="A516" s="93">
        <v>104257</v>
      </c>
      <c r="B516" s="94" t="s">
        <v>748</v>
      </c>
    </row>
    <row r="517" ht="17" customHeight="1" spans="1:2">
      <c r="A517" s="93">
        <v>104258</v>
      </c>
      <c r="B517" s="94" t="s">
        <v>749</v>
      </c>
    </row>
    <row r="518" ht="17" customHeight="1" spans="1:2">
      <c r="A518" s="93">
        <v>104259</v>
      </c>
      <c r="B518" s="94" t="s">
        <v>750</v>
      </c>
    </row>
    <row r="519" ht="17" customHeight="1" spans="1:2">
      <c r="A519" s="93">
        <v>104260</v>
      </c>
      <c r="B519" s="94" t="s">
        <v>751</v>
      </c>
    </row>
    <row r="520" ht="17" customHeight="1" spans="1:2">
      <c r="A520" s="93">
        <v>104266</v>
      </c>
      <c r="B520" s="94" t="s">
        <v>752</v>
      </c>
    </row>
    <row r="521" ht="17" customHeight="1" spans="1:2">
      <c r="A521" s="93">
        <v>104268</v>
      </c>
      <c r="B521" s="94" t="s">
        <v>753</v>
      </c>
    </row>
    <row r="522" ht="17" customHeight="1" spans="1:2">
      <c r="A522" s="93">
        <v>104268.21</v>
      </c>
      <c r="B522" s="94" t="s">
        <v>754</v>
      </c>
    </row>
    <row r="523" ht="17" customHeight="1" spans="1:2">
      <c r="A523" s="93">
        <v>104270</v>
      </c>
      <c r="B523" s="94" t="s">
        <v>755</v>
      </c>
    </row>
    <row r="524" ht="17" customHeight="1" spans="1:2">
      <c r="A524" s="93">
        <v>104272</v>
      </c>
      <c r="B524" s="94" t="s">
        <v>756</v>
      </c>
    </row>
    <row r="525" ht="17" customHeight="1" spans="1:2">
      <c r="A525" s="93">
        <v>104274</v>
      </c>
      <c r="B525" s="94" t="s">
        <v>757</v>
      </c>
    </row>
    <row r="526" ht="17" customHeight="1" spans="1:2">
      <c r="A526" s="93">
        <v>104275</v>
      </c>
      <c r="B526" s="94" t="s">
        <v>758</v>
      </c>
    </row>
    <row r="527" ht="17" customHeight="1" spans="1:2">
      <c r="A527" s="93">
        <v>104280.4</v>
      </c>
      <c r="B527" s="94" t="s">
        <v>759</v>
      </c>
    </row>
    <row r="528" ht="17" customHeight="1" spans="1:2">
      <c r="A528" s="93">
        <v>104281</v>
      </c>
      <c r="B528" s="94" t="s">
        <v>760</v>
      </c>
    </row>
    <row r="529" ht="17" customHeight="1" spans="1:2">
      <c r="A529" s="93">
        <v>104282</v>
      </c>
      <c r="B529" s="94" t="s">
        <v>761</v>
      </c>
    </row>
    <row r="530" ht="17" customHeight="1" spans="1:2">
      <c r="A530" s="93">
        <v>104282.11</v>
      </c>
      <c r="B530" s="94" t="s">
        <v>762</v>
      </c>
    </row>
    <row r="531" ht="17" customHeight="1" spans="1:2">
      <c r="A531" s="93">
        <v>104282.31</v>
      </c>
      <c r="B531" s="94" t="s">
        <v>763</v>
      </c>
    </row>
    <row r="532" ht="17" customHeight="1" spans="1:2">
      <c r="A532" s="93">
        <v>104282.4</v>
      </c>
      <c r="B532" s="94" t="s">
        <v>764</v>
      </c>
    </row>
    <row r="533" ht="17" customHeight="1" spans="1:2">
      <c r="A533" s="93">
        <v>104283</v>
      </c>
      <c r="B533" s="94" t="s">
        <v>765</v>
      </c>
    </row>
    <row r="534" ht="17" customHeight="1" spans="1:2">
      <c r="A534" s="93">
        <v>104284</v>
      </c>
      <c r="B534" s="94" t="s">
        <v>766</v>
      </c>
    </row>
    <row r="535" ht="17" customHeight="1" spans="1:2">
      <c r="A535" s="93">
        <v>104284.01</v>
      </c>
      <c r="B535" s="94" t="s">
        <v>767</v>
      </c>
    </row>
    <row r="536" ht="17" customHeight="1" spans="1:2">
      <c r="A536" s="93">
        <v>104285.01</v>
      </c>
      <c r="B536" s="94" t="s">
        <v>768</v>
      </c>
    </row>
    <row r="537" ht="17" customHeight="1" spans="1:2">
      <c r="A537" s="93">
        <v>104286</v>
      </c>
      <c r="B537" s="94" t="s">
        <v>769</v>
      </c>
    </row>
    <row r="538" ht="17" customHeight="1" spans="1:2">
      <c r="A538" s="93">
        <v>104286.01</v>
      </c>
      <c r="B538" s="94" t="s">
        <v>770</v>
      </c>
    </row>
    <row r="539" ht="17" customHeight="1" spans="1:2">
      <c r="A539" s="93">
        <v>104286.51</v>
      </c>
      <c r="B539" s="94" t="s">
        <v>771</v>
      </c>
    </row>
    <row r="540" ht="17" customHeight="1" spans="1:2">
      <c r="A540" s="93">
        <v>104287</v>
      </c>
      <c r="B540" s="94" t="s">
        <v>772</v>
      </c>
    </row>
    <row r="541" ht="17" customHeight="1" spans="1:2">
      <c r="A541" s="93">
        <v>104287.01</v>
      </c>
      <c r="B541" s="94" t="s">
        <v>773</v>
      </c>
    </row>
    <row r="542" ht="17" customHeight="1" spans="1:2">
      <c r="A542" s="93">
        <v>104288</v>
      </c>
      <c r="B542" s="94" t="s">
        <v>774</v>
      </c>
    </row>
    <row r="543" ht="17" customHeight="1" spans="1:2">
      <c r="A543" s="93">
        <v>104289.01</v>
      </c>
      <c r="B543" s="94" t="s">
        <v>775</v>
      </c>
    </row>
    <row r="544" ht="17" customHeight="1" spans="1:2">
      <c r="A544" s="93">
        <v>104290.01</v>
      </c>
      <c r="B544" s="94" t="s">
        <v>776</v>
      </c>
    </row>
    <row r="545" ht="17" customHeight="1" spans="1:2">
      <c r="A545" s="93">
        <v>104291.01</v>
      </c>
      <c r="B545" s="94" t="s">
        <v>777</v>
      </c>
    </row>
    <row r="546" ht="17" customHeight="1" spans="1:2">
      <c r="A546" s="93">
        <v>104292.01</v>
      </c>
      <c r="B546" s="94" t="s">
        <v>778</v>
      </c>
    </row>
    <row r="547" ht="17" customHeight="1" spans="1:2">
      <c r="A547" s="93">
        <v>104293</v>
      </c>
      <c r="B547" s="94" t="s">
        <v>779</v>
      </c>
    </row>
    <row r="548" ht="17" customHeight="1" spans="1:2">
      <c r="A548" s="93">
        <v>104294.02</v>
      </c>
      <c r="B548" s="94" t="s">
        <v>780</v>
      </c>
    </row>
    <row r="549" ht="17" customHeight="1" spans="1:2">
      <c r="A549" s="93">
        <v>104296</v>
      </c>
      <c r="B549" s="94" t="s">
        <v>781</v>
      </c>
    </row>
    <row r="550" ht="17" customHeight="1" spans="1:2">
      <c r="A550" s="93">
        <v>104296.01</v>
      </c>
      <c r="B550" s="94" t="s">
        <v>782</v>
      </c>
    </row>
    <row r="551" ht="17" customHeight="1" spans="1:2">
      <c r="A551" s="93">
        <v>104298</v>
      </c>
      <c r="B551" s="94" t="s">
        <v>783</v>
      </c>
    </row>
    <row r="552" ht="17" customHeight="1" spans="1:2">
      <c r="A552" s="93">
        <v>104299</v>
      </c>
      <c r="B552" s="94" t="s">
        <v>784</v>
      </c>
    </row>
    <row r="553" ht="17" customHeight="1" spans="1:2">
      <c r="A553" s="93">
        <v>104300.01</v>
      </c>
      <c r="B553" s="94" t="s">
        <v>785</v>
      </c>
    </row>
    <row r="554" ht="17" customHeight="1" spans="1:2">
      <c r="A554" s="93">
        <v>104301.11</v>
      </c>
      <c r="B554" s="94" t="s">
        <v>786</v>
      </c>
    </row>
    <row r="555" ht="17" customHeight="1" spans="1:2">
      <c r="A555" s="93">
        <v>104302.01</v>
      </c>
      <c r="B555" s="94" t="s">
        <v>787</v>
      </c>
    </row>
    <row r="556" ht="17" customHeight="1" spans="1:2">
      <c r="A556" s="93">
        <v>104303.01</v>
      </c>
      <c r="B556" s="94" t="s">
        <v>788</v>
      </c>
    </row>
    <row r="557" ht="17" customHeight="1" spans="1:2">
      <c r="A557" s="93">
        <v>104303.11</v>
      </c>
      <c r="B557" s="94" t="s">
        <v>789</v>
      </c>
    </row>
    <row r="558" ht="17" customHeight="1" spans="1:2">
      <c r="A558" s="93">
        <v>104304.01</v>
      </c>
      <c r="B558" s="94" t="s">
        <v>790</v>
      </c>
    </row>
    <row r="559" ht="17" customHeight="1" spans="1:2">
      <c r="A559" s="93">
        <v>104305.01</v>
      </c>
      <c r="B559" s="94" t="s">
        <v>791</v>
      </c>
    </row>
    <row r="560" ht="17" customHeight="1" spans="1:2">
      <c r="A560" s="93">
        <v>104305.11</v>
      </c>
      <c r="B560" s="94" t="s">
        <v>792</v>
      </c>
    </row>
    <row r="561" ht="17" customHeight="1" spans="1:2">
      <c r="A561" s="93">
        <v>104306.01</v>
      </c>
      <c r="B561" s="94" t="s">
        <v>793</v>
      </c>
    </row>
    <row r="562" ht="17" customHeight="1" spans="1:2">
      <c r="A562" s="93">
        <v>104307.01</v>
      </c>
      <c r="B562" s="94" t="s">
        <v>794</v>
      </c>
    </row>
    <row r="563" ht="17" customHeight="1" spans="1:2">
      <c r="A563" s="93">
        <v>104308.01</v>
      </c>
      <c r="B563" s="94" t="s">
        <v>795</v>
      </c>
    </row>
    <row r="564" ht="17" customHeight="1" spans="1:2">
      <c r="A564" s="93">
        <v>104308.11</v>
      </c>
      <c r="B564" s="94" t="s">
        <v>796</v>
      </c>
    </row>
    <row r="565" ht="17" customHeight="1" spans="1:2">
      <c r="A565" s="93">
        <v>104308.21</v>
      </c>
      <c r="B565" s="94" t="s">
        <v>797</v>
      </c>
    </row>
    <row r="566" ht="17" customHeight="1" spans="1:2">
      <c r="A566" s="93">
        <v>104310.01</v>
      </c>
      <c r="B566" s="94" t="s">
        <v>798</v>
      </c>
    </row>
    <row r="567" ht="17" customHeight="1" spans="1:2">
      <c r="A567" s="93">
        <v>104310.06</v>
      </c>
      <c r="B567" s="94" t="s">
        <v>799</v>
      </c>
    </row>
    <row r="568" ht="17" customHeight="1" spans="1:2">
      <c r="A568" s="93">
        <v>104311.01</v>
      </c>
      <c r="B568" s="94" t="s">
        <v>800</v>
      </c>
    </row>
    <row r="569" ht="17" customHeight="1" spans="1:2">
      <c r="A569" s="93">
        <v>104311.41</v>
      </c>
      <c r="B569" s="94" t="s">
        <v>801</v>
      </c>
    </row>
    <row r="570" ht="17" customHeight="1" spans="1:2">
      <c r="A570" s="93">
        <v>104311.42</v>
      </c>
      <c r="B570" s="94" t="s">
        <v>802</v>
      </c>
    </row>
    <row r="571" ht="17" customHeight="1" spans="1:2">
      <c r="A571" s="93">
        <v>104311.51</v>
      </c>
      <c r="B571" s="94" t="s">
        <v>803</v>
      </c>
    </row>
    <row r="572" ht="17" customHeight="1" spans="1:2">
      <c r="A572" s="93">
        <v>104312.01</v>
      </c>
      <c r="B572" s="94" t="s">
        <v>804</v>
      </c>
    </row>
    <row r="573" ht="17" customHeight="1" spans="1:2">
      <c r="A573" s="93">
        <v>104313.01</v>
      </c>
      <c r="B573" s="94" t="s">
        <v>805</v>
      </c>
    </row>
    <row r="574" ht="17" customHeight="1" spans="1:2">
      <c r="A574" s="93">
        <v>104315.01</v>
      </c>
      <c r="B574" s="94" t="s">
        <v>806</v>
      </c>
    </row>
    <row r="575" ht="17" customHeight="1" spans="1:2">
      <c r="A575" s="93">
        <v>104316.01</v>
      </c>
      <c r="B575" s="94" t="s">
        <v>807</v>
      </c>
    </row>
    <row r="576" ht="17" customHeight="1" spans="1:2">
      <c r="A576" s="93">
        <v>104317.01</v>
      </c>
      <c r="B576" s="94" t="s">
        <v>808</v>
      </c>
    </row>
    <row r="577" ht="17" customHeight="1" spans="1:2">
      <c r="A577" s="93">
        <v>104318.01</v>
      </c>
      <c r="B577" s="94" t="s">
        <v>809</v>
      </c>
    </row>
    <row r="578" ht="17" customHeight="1" spans="1:2">
      <c r="A578" s="93">
        <v>104319.01</v>
      </c>
      <c r="B578" s="94" t="s">
        <v>810</v>
      </c>
    </row>
    <row r="579" ht="17" customHeight="1" spans="1:2">
      <c r="A579" s="93">
        <v>104320.01</v>
      </c>
      <c r="B579" s="94" t="s">
        <v>811</v>
      </c>
    </row>
    <row r="580" ht="17" customHeight="1" spans="1:2">
      <c r="A580" s="93">
        <v>104321.01</v>
      </c>
      <c r="B580" s="94" t="s">
        <v>812</v>
      </c>
    </row>
    <row r="581" ht="17" customHeight="1" spans="1:2">
      <c r="A581" s="93">
        <v>104322.01</v>
      </c>
      <c r="B581" s="94" t="s">
        <v>813</v>
      </c>
    </row>
    <row r="582" ht="17" customHeight="1" spans="1:2">
      <c r="A582" s="93">
        <v>104323.01</v>
      </c>
      <c r="B582" s="94" t="s">
        <v>814</v>
      </c>
    </row>
    <row r="583" ht="17" customHeight="1" spans="1:2">
      <c r="A583" s="93">
        <v>104325.01</v>
      </c>
      <c r="B583" s="94" t="s">
        <v>815</v>
      </c>
    </row>
    <row r="584" ht="17" customHeight="1" spans="1:2">
      <c r="A584" s="93">
        <v>104326.01</v>
      </c>
      <c r="B584" s="94" t="s">
        <v>816</v>
      </c>
    </row>
    <row r="585" ht="17" customHeight="1" spans="1:2">
      <c r="A585" s="93">
        <v>104327.01</v>
      </c>
      <c r="B585" s="94" t="s">
        <v>817</v>
      </c>
    </row>
    <row r="586" ht="17" customHeight="1" spans="1:2">
      <c r="A586" s="93">
        <v>104328.01</v>
      </c>
      <c r="B586" s="94" t="s">
        <v>818</v>
      </c>
    </row>
    <row r="587" ht="17" customHeight="1" spans="1:2">
      <c r="A587" s="93">
        <v>104329.01</v>
      </c>
      <c r="B587" s="94" t="s">
        <v>819</v>
      </c>
    </row>
    <row r="588" ht="17" customHeight="1" spans="1:2">
      <c r="A588" s="93">
        <v>104330.01</v>
      </c>
      <c r="B588" s="94" t="s">
        <v>820</v>
      </c>
    </row>
    <row r="589" ht="17" customHeight="1" spans="1:2">
      <c r="A589" s="93">
        <v>104331.01</v>
      </c>
      <c r="B589" s="94" t="s">
        <v>821</v>
      </c>
    </row>
    <row r="590" ht="17" customHeight="1" spans="1:2">
      <c r="A590" s="93">
        <v>104332.01</v>
      </c>
      <c r="B590" s="94" t="s">
        <v>822</v>
      </c>
    </row>
    <row r="591" ht="17" customHeight="1" spans="1:2">
      <c r="A591" s="93">
        <v>104333.01</v>
      </c>
      <c r="B591" s="94" t="s">
        <v>823</v>
      </c>
    </row>
    <row r="592" ht="17" customHeight="1" spans="1:2">
      <c r="A592" s="93">
        <v>104334.01</v>
      </c>
      <c r="B592" s="94" t="s">
        <v>824</v>
      </c>
    </row>
    <row r="593" ht="17" customHeight="1" spans="1:2">
      <c r="A593" s="93">
        <v>104336.01</v>
      </c>
      <c r="B593" s="94" t="s">
        <v>825</v>
      </c>
    </row>
    <row r="594" ht="17" customHeight="1" spans="1:2">
      <c r="A594" s="93">
        <v>104337.01</v>
      </c>
      <c r="B594" s="94" t="s">
        <v>826</v>
      </c>
    </row>
    <row r="595" ht="17" customHeight="1" spans="1:2">
      <c r="A595" s="93">
        <v>104338.01</v>
      </c>
      <c r="B595" s="94" t="s">
        <v>827</v>
      </c>
    </row>
    <row r="596" ht="17" customHeight="1" spans="1:2">
      <c r="A596" s="93">
        <v>104339.01</v>
      </c>
      <c r="B596" s="94" t="s">
        <v>828</v>
      </c>
    </row>
    <row r="597" ht="17" customHeight="1" spans="1:2">
      <c r="A597" s="93">
        <v>104340.01</v>
      </c>
      <c r="B597" s="94" t="s">
        <v>829</v>
      </c>
    </row>
    <row r="598" ht="17" customHeight="1" spans="1:2">
      <c r="A598" s="93">
        <v>104341.01</v>
      </c>
      <c r="B598" s="94" t="s">
        <v>830</v>
      </c>
    </row>
    <row r="599" ht="17" customHeight="1" spans="1:2">
      <c r="A599" s="93">
        <v>104342.01</v>
      </c>
      <c r="B599" s="94" t="s">
        <v>831</v>
      </c>
    </row>
    <row r="600" ht="17" customHeight="1" spans="1:2">
      <c r="A600" s="93">
        <v>104343.01</v>
      </c>
      <c r="B600" s="94" t="s">
        <v>832</v>
      </c>
    </row>
    <row r="601" ht="17" customHeight="1" spans="1:2">
      <c r="A601" s="93">
        <v>104345.01</v>
      </c>
      <c r="B601" s="94" t="s">
        <v>833</v>
      </c>
    </row>
    <row r="602" ht="17" customHeight="1" spans="1:2">
      <c r="A602" s="93">
        <v>104346.01</v>
      </c>
      <c r="B602" s="94" t="s">
        <v>834</v>
      </c>
    </row>
    <row r="603" ht="17" customHeight="1" spans="1:2">
      <c r="A603" s="93">
        <v>104346.02</v>
      </c>
      <c r="B603" s="94" t="s">
        <v>835</v>
      </c>
    </row>
    <row r="604" ht="17" customHeight="1" spans="1:2">
      <c r="A604" s="93">
        <v>104346.03</v>
      </c>
      <c r="B604" s="94" t="s">
        <v>836</v>
      </c>
    </row>
    <row r="605" ht="17" customHeight="1" spans="1:2">
      <c r="A605" s="93">
        <v>104346.04</v>
      </c>
      <c r="B605" s="94" t="s">
        <v>837</v>
      </c>
    </row>
    <row r="606" ht="17" customHeight="1" spans="1:2">
      <c r="A606" s="93">
        <v>104346.05</v>
      </c>
      <c r="B606" s="94" t="s">
        <v>838</v>
      </c>
    </row>
    <row r="607" ht="17" customHeight="1" spans="1:2">
      <c r="A607" s="93">
        <v>104346.06</v>
      </c>
      <c r="B607" s="94" t="s">
        <v>839</v>
      </c>
    </row>
    <row r="608" ht="17" customHeight="1" spans="1:2">
      <c r="A608" s="93">
        <v>104346.07</v>
      </c>
      <c r="B608" s="94" t="s">
        <v>840</v>
      </c>
    </row>
    <row r="609" ht="17" customHeight="1" spans="1:2">
      <c r="A609" s="93">
        <v>104346.08</v>
      </c>
      <c r="B609" s="94" t="s">
        <v>841</v>
      </c>
    </row>
    <row r="610" ht="17" customHeight="1" spans="1:2">
      <c r="A610" s="93">
        <v>104346.09</v>
      </c>
      <c r="B610" s="94" t="s">
        <v>842</v>
      </c>
    </row>
    <row r="611" ht="17" customHeight="1" spans="1:2">
      <c r="A611" s="93">
        <v>104346.1</v>
      </c>
      <c r="B611" s="94" t="s">
        <v>843</v>
      </c>
    </row>
    <row r="612" ht="17" customHeight="1" spans="1:2">
      <c r="A612" s="93">
        <v>104346.11</v>
      </c>
      <c r="B612" s="94" t="s">
        <v>844</v>
      </c>
    </row>
    <row r="613" ht="17" customHeight="1" spans="1:2">
      <c r="A613" s="93">
        <v>104346.12</v>
      </c>
      <c r="B613" s="94" t="s">
        <v>845</v>
      </c>
    </row>
    <row r="614" ht="17" customHeight="1" spans="1:2">
      <c r="A614" s="93">
        <v>104346.13</v>
      </c>
      <c r="B614" s="94" t="s">
        <v>846</v>
      </c>
    </row>
    <row r="615" ht="17" customHeight="1" spans="1:2">
      <c r="A615" s="93">
        <v>104346.14</v>
      </c>
      <c r="B615" s="94" t="s">
        <v>847</v>
      </c>
    </row>
    <row r="616" ht="17" customHeight="1" spans="1:2">
      <c r="A616" s="93">
        <v>104346.15</v>
      </c>
      <c r="B616" s="94" t="s">
        <v>848</v>
      </c>
    </row>
    <row r="617" ht="17" customHeight="1" spans="1:2">
      <c r="A617" s="93">
        <v>104346.16</v>
      </c>
      <c r="B617" s="94" t="s">
        <v>849</v>
      </c>
    </row>
    <row r="618" ht="17" customHeight="1" spans="1:2">
      <c r="A618" s="93">
        <v>104346.17</v>
      </c>
      <c r="B618" s="94" t="s">
        <v>850</v>
      </c>
    </row>
    <row r="619" ht="17" customHeight="1" spans="1:2">
      <c r="A619" s="93">
        <v>104346.18</v>
      </c>
      <c r="B619" s="94" t="s">
        <v>851</v>
      </c>
    </row>
    <row r="620" ht="17" customHeight="1" spans="1:2">
      <c r="A620" s="93">
        <v>104346.19</v>
      </c>
      <c r="B620" s="94" t="s">
        <v>852</v>
      </c>
    </row>
    <row r="621" ht="17" customHeight="1" spans="1:2">
      <c r="A621" s="93">
        <v>104346.2</v>
      </c>
      <c r="B621" s="94" t="s">
        <v>853</v>
      </c>
    </row>
    <row r="622" ht="17" customHeight="1" spans="1:2">
      <c r="A622" s="93">
        <v>104346.21</v>
      </c>
      <c r="B622" s="94" t="s">
        <v>854</v>
      </c>
    </row>
    <row r="623" ht="17" customHeight="1" spans="1:2">
      <c r="A623" s="93">
        <v>104346.22</v>
      </c>
      <c r="B623" s="94" t="s">
        <v>855</v>
      </c>
    </row>
    <row r="624" ht="17" customHeight="1" spans="1:2">
      <c r="A624" s="93">
        <v>104347.01</v>
      </c>
      <c r="B624" s="94" t="s">
        <v>856</v>
      </c>
    </row>
    <row r="625" ht="17" customHeight="1" spans="1:2">
      <c r="A625" s="93">
        <v>104347.02</v>
      </c>
      <c r="B625" s="94" t="s">
        <v>857</v>
      </c>
    </row>
    <row r="626" ht="17" customHeight="1" spans="1:2">
      <c r="A626" s="93">
        <v>104347.03</v>
      </c>
      <c r="B626" s="94" t="s">
        <v>858</v>
      </c>
    </row>
    <row r="627" ht="17" customHeight="1" spans="1:2">
      <c r="A627" s="93">
        <v>104347.04</v>
      </c>
      <c r="B627" s="94" t="s">
        <v>859</v>
      </c>
    </row>
    <row r="628" ht="17" customHeight="1" spans="1:2">
      <c r="A628" s="93">
        <v>104347.05</v>
      </c>
      <c r="B628" s="94" t="s">
        <v>860</v>
      </c>
    </row>
    <row r="629" ht="17" customHeight="1" spans="1:2">
      <c r="A629" s="93">
        <v>104347.06</v>
      </c>
      <c r="B629" s="94" t="s">
        <v>861</v>
      </c>
    </row>
    <row r="630" ht="17" customHeight="1" spans="1:2">
      <c r="A630" s="93">
        <v>104347.07</v>
      </c>
      <c r="B630" s="94" t="s">
        <v>862</v>
      </c>
    </row>
    <row r="631" ht="17" customHeight="1" spans="1:2">
      <c r="A631" s="93">
        <v>104347.08</v>
      </c>
      <c r="B631" s="94" t="s">
        <v>863</v>
      </c>
    </row>
    <row r="632" ht="17" customHeight="1" spans="1:2">
      <c r="A632" s="93">
        <v>104347.09</v>
      </c>
      <c r="B632" s="94" t="s">
        <v>864</v>
      </c>
    </row>
    <row r="633" ht="17" customHeight="1" spans="1:2">
      <c r="A633" s="93">
        <v>104347.1</v>
      </c>
      <c r="B633" s="94" t="s">
        <v>865</v>
      </c>
    </row>
    <row r="634" ht="17" customHeight="1" spans="1:2">
      <c r="A634" s="93">
        <v>104347.11</v>
      </c>
      <c r="B634" s="94" t="s">
        <v>866</v>
      </c>
    </row>
    <row r="635" ht="17" customHeight="1" spans="1:2">
      <c r="A635" s="93">
        <v>104347.12</v>
      </c>
      <c r="B635" s="94" t="s">
        <v>867</v>
      </c>
    </row>
    <row r="636" ht="17" customHeight="1" spans="1:2">
      <c r="A636" s="93">
        <v>104347.13</v>
      </c>
      <c r="B636" s="94" t="s">
        <v>868</v>
      </c>
    </row>
    <row r="637" ht="17" customHeight="1" spans="1:2">
      <c r="A637" s="93">
        <v>104347.14</v>
      </c>
      <c r="B637" s="94" t="s">
        <v>869</v>
      </c>
    </row>
    <row r="638" ht="17" customHeight="1" spans="1:2">
      <c r="A638" s="93">
        <v>104347.15</v>
      </c>
      <c r="B638" s="94" t="s">
        <v>870</v>
      </c>
    </row>
    <row r="639" ht="17" customHeight="1" spans="1:2">
      <c r="A639" s="93">
        <v>104347.16</v>
      </c>
      <c r="B639" s="94" t="s">
        <v>871</v>
      </c>
    </row>
    <row r="640" ht="17" customHeight="1" spans="1:2">
      <c r="A640" s="93">
        <v>104347.17</v>
      </c>
      <c r="B640" s="94" t="s">
        <v>872</v>
      </c>
    </row>
    <row r="641" ht="17" customHeight="1" spans="1:2">
      <c r="A641" s="93">
        <v>104347.18</v>
      </c>
      <c r="B641" s="94" t="s">
        <v>873</v>
      </c>
    </row>
    <row r="642" ht="17" customHeight="1" spans="1:2">
      <c r="A642" s="93">
        <v>104347.19</v>
      </c>
      <c r="B642" s="94" t="s">
        <v>874</v>
      </c>
    </row>
    <row r="643" ht="17" customHeight="1" spans="1:2">
      <c r="A643" s="93">
        <v>104347.2</v>
      </c>
      <c r="B643" s="94" t="s">
        <v>875</v>
      </c>
    </row>
    <row r="644" ht="17" customHeight="1" spans="1:2">
      <c r="A644" s="93">
        <v>104347.21</v>
      </c>
      <c r="B644" s="94" t="s">
        <v>876</v>
      </c>
    </row>
    <row r="645" ht="17" customHeight="1" spans="1:2">
      <c r="A645" s="93">
        <v>104347.22</v>
      </c>
      <c r="B645" s="94" t="s">
        <v>877</v>
      </c>
    </row>
    <row r="646" ht="17" customHeight="1" spans="1:2">
      <c r="A646" s="93">
        <v>104348.01</v>
      </c>
      <c r="B646" s="94" t="s">
        <v>878</v>
      </c>
    </row>
    <row r="647" ht="17" customHeight="1" spans="1:2">
      <c r="A647" s="93">
        <v>104348.02</v>
      </c>
      <c r="B647" s="94" t="s">
        <v>879</v>
      </c>
    </row>
    <row r="648" ht="17" customHeight="1" spans="1:2">
      <c r="A648" s="93">
        <v>104348.03</v>
      </c>
      <c r="B648" s="94" t="s">
        <v>880</v>
      </c>
    </row>
    <row r="649" ht="17" customHeight="1" spans="1:2">
      <c r="A649" s="93">
        <v>104348.04</v>
      </c>
      <c r="B649" s="94" t="s">
        <v>881</v>
      </c>
    </row>
    <row r="650" ht="17" customHeight="1" spans="1:2">
      <c r="A650" s="93">
        <v>104349.01</v>
      </c>
      <c r="B650" s="94" t="s">
        <v>882</v>
      </c>
    </row>
    <row r="651" ht="17" customHeight="1" spans="1:2">
      <c r="A651" s="93">
        <v>104349.02</v>
      </c>
      <c r="B651" s="94" t="s">
        <v>883</v>
      </c>
    </row>
    <row r="652" ht="17" customHeight="1" spans="1:2">
      <c r="A652" s="93">
        <v>104349.18</v>
      </c>
      <c r="B652" s="94" t="s">
        <v>884</v>
      </c>
    </row>
    <row r="653" ht="17" customHeight="1" spans="1:2">
      <c r="A653" s="93">
        <v>104349.19</v>
      </c>
      <c r="B653" s="94" t="s">
        <v>885</v>
      </c>
    </row>
    <row r="654" ht="17" customHeight="1" spans="1:2">
      <c r="A654" s="93">
        <v>104349.21</v>
      </c>
      <c r="B654" s="94" t="s">
        <v>886</v>
      </c>
    </row>
    <row r="655" ht="17" customHeight="1" spans="1:2">
      <c r="A655" s="93">
        <v>104349.25</v>
      </c>
      <c r="B655" s="94" t="s">
        <v>887</v>
      </c>
    </row>
    <row r="656" ht="17" customHeight="1" spans="1:2">
      <c r="A656" s="93">
        <v>104350.16</v>
      </c>
      <c r="B656" s="94" t="s">
        <v>888</v>
      </c>
    </row>
    <row r="657" ht="17" customHeight="1" spans="1:2">
      <c r="A657" s="93">
        <v>104357</v>
      </c>
      <c r="B657" s="94" t="s">
        <v>889</v>
      </c>
    </row>
    <row r="658" ht="17" customHeight="1" spans="1:2">
      <c r="A658" s="93">
        <v>104358</v>
      </c>
      <c r="B658" s="94" t="s">
        <v>890</v>
      </c>
    </row>
    <row r="659" ht="17" customHeight="1" spans="1:2">
      <c r="A659" s="93">
        <v>104370</v>
      </c>
      <c r="B659" s="94" t="s">
        <v>891</v>
      </c>
    </row>
    <row r="660" ht="17" customHeight="1" spans="1:2">
      <c r="A660" s="93">
        <v>104371</v>
      </c>
      <c r="B660" s="94" t="s">
        <v>892</v>
      </c>
    </row>
    <row r="661" ht="17" customHeight="1" spans="1:2">
      <c r="A661" s="93">
        <v>104371.01</v>
      </c>
      <c r="B661" s="94" t="s">
        <v>893</v>
      </c>
    </row>
    <row r="662" ht="17" customHeight="1" spans="1:2">
      <c r="A662" s="93">
        <v>104371.4</v>
      </c>
      <c r="B662" s="94" t="s">
        <v>892</v>
      </c>
    </row>
    <row r="663" ht="17" customHeight="1" spans="1:2">
      <c r="A663" s="93">
        <v>104372</v>
      </c>
      <c r="B663" s="94" t="s">
        <v>894</v>
      </c>
    </row>
    <row r="664" ht="17" customHeight="1" spans="1:2">
      <c r="A664" s="93">
        <v>104373</v>
      </c>
      <c r="B664" s="94" t="s">
        <v>895</v>
      </c>
    </row>
    <row r="665" ht="17" customHeight="1" spans="1:2">
      <c r="A665" s="93">
        <v>104375.01</v>
      </c>
      <c r="B665" s="94" t="s">
        <v>896</v>
      </c>
    </row>
    <row r="666" ht="17" customHeight="1" spans="1:2">
      <c r="A666" s="93">
        <v>104376.01</v>
      </c>
      <c r="B666" s="94" t="s">
        <v>897</v>
      </c>
    </row>
    <row r="667" ht="17" customHeight="1" spans="1:2">
      <c r="A667" s="93">
        <v>104377.01</v>
      </c>
      <c r="B667" s="94" t="s">
        <v>898</v>
      </c>
    </row>
    <row r="668" ht="17" customHeight="1" spans="1:2">
      <c r="A668" s="93">
        <v>104379.01</v>
      </c>
      <c r="B668" s="94" t="s">
        <v>899</v>
      </c>
    </row>
    <row r="669" ht="17" customHeight="1" spans="1:2">
      <c r="A669" s="93">
        <v>104380.01</v>
      </c>
      <c r="B669" s="94" t="s">
        <v>900</v>
      </c>
    </row>
    <row r="670" ht="17" customHeight="1" spans="1:2">
      <c r="A670" s="93">
        <v>104381.01</v>
      </c>
      <c r="B670" s="94" t="s">
        <v>901</v>
      </c>
    </row>
    <row r="671" ht="17" customHeight="1" spans="1:2">
      <c r="A671" s="93">
        <v>104382.01</v>
      </c>
      <c r="B671" s="94" t="s">
        <v>902</v>
      </c>
    </row>
    <row r="672" ht="17" customHeight="1" spans="1:2">
      <c r="A672" s="93">
        <v>1044</v>
      </c>
      <c r="B672" s="94" t="s">
        <v>903</v>
      </c>
    </row>
    <row r="673" ht="17" customHeight="1" spans="1:2">
      <c r="A673" s="93">
        <v>104408</v>
      </c>
      <c r="B673" s="94" t="s">
        <v>904</v>
      </c>
    </row>
    <row r="674" ht="17" customHeight="1" spans="1:2">
      <c r="A674" s="93">
        <v>104409</v>
      </c>
      <c r="B674" s="94" t="s">
        <v>905</v>
      </c>
    </row>
    <row r="675" ht="17" customHeight="1" spans="1:2">
      <c r="A675" s="93">
        <v>104410</v>
      </c>
      <c r="B675" s="94" t="s">
        <v>906</v>
      </c>
    </row>
    <row r="676" ht="17" customHeight="1" spans="1:2">
      <c r="A676" s="93">
        <v>104411</v>
      </c>
      <c r="B676" s="94" t="s">
        <v>907</v>
      </c>
    </row>
    <row r="677" ht="17" customHeight="1" spans="1:2">
      <c r="A677" s="93">
        <v>104414</v>
      </c>
      <c r="B677" s="94" t="s">
        <v>908</v>
      </c>
    </row>
    <row r="678" ht="17" customHeight="1" spans="1:2">
      <c r="A678" s="93">
        <v>104419</v>
      </c>
      <c r="B678" s="94" t="s">
        <v>909</v>
      </c>
    </row>
    <row r="679" ht="17" customHeight="1" spans="1:2">
      <c r="A679" s="93">
        <v>104421</v>
      </c>
      <c r="B679" s="94" t="s">
        <v>910</v>
      </c>
    </row>
    <row r="680" ht="17" customHeight="1" spans="1:2">
      <c r="A680" s="93">
        <v>104423</v>
      </c>
      <c r="B680" s="94" t="s">
        <v>911</v>
      </c>
    </row>
    <row r="681" ht="17" customHeight="1" spans="1:2">
      <c r="A681" s="93">
        <v>104425</v>
      </c>
      <c r="B681" s="94" t="s">
        <v>912</v>
      </c>
    </row>
    <row r="682" ht="17" customHeight="1" spans="1:2">
      <c r="A682" s="93">
        <v>104425.01</v>
      </c>
      <c r="B682" s="94" t="s">
        <v>913</v>
      </c>
    </row>
    <row r="683" ht="17" customHeight="1" spans="1:2">
      <c r="A683" s="93">
        <v>104425.02</v>
      </c>
      <c r="B683" s="94" t="s">
        <v>914</v>
      </c>
    </row>
    <row r="684" ht="17" customHeight="1" spans="1:2">
      <c r="A684" s="93">
        <v>104425.03</v>
      </c>
      <c r="B684" s="94" t="s">
        <v>915</v>
      </c>
    </row>
    <row r="685" ht="17" customHeight="1" spans="1:2">
      <c r="A685" s="93">
        <v>104428</v>
      </c>
      <c r="B685" s="94" t="s">
        <v>916</v>
      </c>
    </row>
    <row r="686" ht="17" customHeight="1" spans="1:2">
      <c r="A686" s="93">
        <v>104430</v>
      </c>
      <c r="B686" s="94" t="s">
        <v>917</v>
      </c>
    </row>
    <row r="687" ht="17" customHeight="1" spans="1:2">
      <c r="A687" s="93">
        <v>104433.01</v>
      </c>
      <c r="B687" s="94" t="s">
        <v>918</v>
      </c>
    </row>
    <row r="688" ht="17" customHeight="1" spans="1:2">
      <c r="A688" s="93">
        <v>104437</v>
      </c>
      <c r="B688" s="94" t="s">
        <v>919</v>
      </c>
    </row>
    <row r="689" ht="17" customHeight="1" spans="1:2">
      <c r="A689" s="93">
        <v>104438</v>
      </c>
      <c r="B689" s="94" t="s">
        <v>920</v>
      </c>
    </row>
    <row r="690" ht="17" customHeight="1" spans="1:2">
      <c r="A690" s="93">
        <v>104438.01</v>
      </c>
      <c r="B690" s="94" t="s">
        <v>921</v>
      </c>
    </row>
    <row r="691" ht="17" customHeight="1" spans="1:2">
      <c r="A691" s="93">
        <v>104440</v>
      </c>
      <c r="B691" s="94" t="s">
        <v>922</v>
      </c>
    </row>
    <row r="692" ht="17" customHeight="1" spans="1:2">
      <c r="A692" s="93">
        <v>104441</v>
      </c>
      <c r="B692" s="94" t="s">
        <v>923</v>
      </c>
    </row>
    <row r="693" ht="17" customHeight="1" spans="1:2">
      <c r="A693" s="93">
        <v>104443</v>
      </c>
      <c r="B693" s="94" t="s">
        <v>924</v>
      </c>
    </row>
    <row r="694" ht="17" customHeight="1" spans="1:2">
      <c r="A694" s="93">
        <v>104443.21</v>
      </c>
      <c r="B694" s="94" t="s">
        <v>925</v>
      </c>
    </row>
    <row r="695" ht="17" customHeight="1" spans="1:2">
      <c r="A695" s="93">
        <v>104444</v>
      </c>
      <c r="B695" s="94" t="s">
        <v>926</v>
      </c>
    </row>
    <row r="696" ht="17" customHeight="1" spans="1:2">
      <c r="A696" s="93">
        <v>104445</v>
      </c>
      <c r="B696" s="94" t="s">
        <v>927</v>
      </c>
    </row>
    <row r="697" ht="17" customHeight="1" spans="1:2">
      <c r="A697" s="93">
        <v>104449</v>
      </c>
      <c r="B697" s="94" t="s">
        <v>928</v>
      </c>
    </row>
    <row r="698" ht="17" customHeight="1" spans="1:2">
      <c r="A698" s="93">
        <v>104456</v>
      </c>
      <c r="B698" s="94" t="s">
        <v>929</v>
      </c>
    </row>
    <row r="699" ht="17" customHeight="1" spans="1:2">
      <c r="A699" s="93">
        <v>104461</v>
      </c>
      <c r="B699" s="94" t="s">
        <v>930</v>
      </c>
    </row>
    <row r="700" ht="17" customHeight="1" spans="1:2">
      <c r="A700" s="93">
        <v>104461.01</v>
      </c>
      <c r="B700" s="94" t="s">
        <v>931</v>
      </c>
    </row>
    <row r="701" ht="17" customHeight="1" spans="1:2">
      <c r="A701" s="93">
        <v>104469</v>
      </c>
      <c r="B701" s="94" t="s">
        <v>932</v>
      </c>
    </row>
    <row r="702" ht="17" customHeight="1" spans="1:2">
      <c r="A702" s="93">
        <v>104473</v>
      </c>
      <c r="B702" s="94" t="s">
        <v>933</v>
      </c>
    </row>
    <row r="703" ht="17" customHeight="1" spans="1:2">
      <c r="A703" s="93">
        <v>104474</v>
      </c>
      <c r="B703" s="94" t="s">
        <v>934</v>
      </c>
    </row>
    <row r="704" ht="17" customHeight="1" spans="1:2">
      <c r="A704" s="93">
        <v>104475</v>
      </c>
      <c r="B704" s="94" t="s">
        <v>935</v>
      </c>
    </row>
    <row r="705" ht="17" customHeight="1" spans="1:2">
      <c r="A705" s="93">
        <v>104476</v>
      </c>
      <c r="B705" s="94" t="s">
        <v>936</v>
      </c>
    </row>
    <row r="706" ht="17" customHeight="1" spans="1:2">
      <c r="A706" s="93">
        <v>104479</v>
      </c>
      <c r="B706" s="94" t="s">
        <v>937</v>
      </c>
    </row>
    <row r="707" ht="17" customHeight="1" spans="1:2">
      <c r="A707" s="93">
        <v>104481</v>
      </c>
      <c r="B707" s="94" t="s">
        <v>938</v>
      </c>
    </row>
    <row r="708" ht="17" customHeight="1" spans="1:2">
      <c r="A708" s="93">
        <v>104486</v>
      </c>
      <c r="B708" s="94" t="s">
        <v>939</v>
      </c>
    </row>
    <row r="709" ht="17" customHeight="1" spans="1:2">
      <c r="A709" s="93">
        <v>104487</v>
      </c>
      <c r="B709" s="94" t="s">
        <v>940</v>
      </c>
    </row>
    <row r="710" ht="17" customHeight="1" spans="1:2">
      <c r="A710" s="93">
        <v>104489</v>
      </c>
      <c r="B710" s="94" t="s">
        <v>941</v>
      </c>
    </row>
    <row r="711" ht="17" customHeight="1" spans="1:2">
      <c r="A711" s="93">
        <v>104490</v>
      </c>
      <c r="B711" s="94" t="s">
        <v>942</v>
      </c>
    </row>
    <row r="712" ht="17" customHeight="1" spans="1:2">
      <c r="A712" s="93">
        <v>104491</v>
      </c>
      <c r="B712" s="94" t="s">
        <v>943</v>
      </c>
    </row>
    <row r="713" ht="17" customHeight="1" spans="1:2">
      <c r="A713" s="93">
        <v>104492</v>
      </c>
      <c r="B713" s="94" t="s">
        <v>944</v>
      </c>
    </row>
    <row r="714" ht="17" customHeight="1" spans="1:2">
      <c r="A714" s="93">
        <v>104493</v>
      </c>
      <c r="B714" s="94" t="s">
        <v>945</v>
      </c>
    </row>
    <row r="715" ht="17" customHeight="1" spans="1:2">
      <c r="A715" s="93">
        <v>104496</v>
      </c>
      <c r="B715" s="94" t="s">
        <v>946</v>
      </c>
    </row>
    <row r="716" ht="17" customHeight="1" spans="1:2">
      <c r="A716" s="93">
        <v>1045</v>
      </c>
      <c r="B716" s="94" t="s">
        <v>947</v>
      </c>
    </row>
    <row r="717" ht="17" customHeight="1" spans="1:2">
      <c r="A717" s="93">
        <v>104500.01</v>
      </c>
      <c r="B717" s="94" t="s">
        <v>948</v>
      </c>
    </row>
    <row r="718" ht="17" customHeight="1" spans="1:2">
      <c r="A718" s="93">
        <v>104502.01</v>
      </c>
      <c r="B718" s="94" t="s">
        <v>949</v>
      </c>
    </row>
    <row r="719" ht="17" customHeight="1" spans="1:2">
      <c r="A719" s="93">
        <v>104504.01</v>
      </c>
      <c r="B719" s="94" t="s">
        <v>950</v>
      </c>
    </row>
    <row r="720" ht="17" customHeight="1" spans="1:2">
      <c r="A720" s="93">
        <v>104505.01</v>
      </c>
      <c r="B720" s="94" t="s">
        <v>951</v>
      </c>
    </row>
    <row r="721" ht="17" customHeight="1" spans="1:2">
      <c r="A721" s="93">
        <v>104506.01</v>
      </c>
      <c r="B721" s="94" t="s">
        <v>952</v>
      </c>
    </row>
    <row r="722" ht="17" customHeight="1" spans="1:2">
      <c r="A722" s="93">
        <v>104507.01</v>
      </c>
      <c r="B722" s="94" t="s">
        <v>953</v>
      </c>
    </row>
    <row r="723" ht="17" customHeight="1" spans="1:2">
      <c r="A723" s="93">
        <v>104508.01</v>
      </c>
      <c r="B723" s="94" t="s">
        <v>954</v>
      </c>
    </row>
    <row r="724" ht="17" customHeight="1" spans="1:2">
      <c r="A724" s="93">
        <v>104509.01</v>
      </c>
      <c r="B724" s="94" t="s">
        <v>955</v>
      </c>
    </row>
    <row r="725" ht="17" customHeight="1" spans="1:2">
      <c r="A725" s="93">
        <v>104511.15</v>
      </c>
      <c r="B725" s="94" t="s">
        <v>956</v>
      </c>
    </row>
    <row r="726" ht="17" customHeight="1" spans="1:2">
      <c r="A726" s="93">
        <v>104511.4</v>
      </c>
      <c r="B726" s="94" t="s">
        <v>957</v>
      </c>
    </row>
    <row r="727" ht="17" customHeight="1" spans="1:2">
      <c r="A727" s="93">
        <v>104512.01</v>
      </c>
      <c r="B727" s="94" t="s">
        <v>958</v>
      </c>
    </row>
    <row r="728" ht="17" customHeight="1" spans="1:2">
      <c r="A728" s="93">
        <v>104513.01</v>
      </c>
      <c r="B728" s="94" t="s">
        <v>959</v>
      </c>
    </row>
    <row r="729" ht="17" customHeight="1" spans="1:2">
      <c r="A729" s="93">
        <v>104514.01</v>
      </c>
      <c r="B729" s="94" t="s">
        <v>960</v>
      </c>
    </row>
    <row r="730" ht="17" customHeight="1" spans="1:2">
      <c r="A730" s="93">
        <v>104515.01</v>
      </c>
      <c r="B730" s="94" t="s">
        <v>961</v>
      </c>
    </row>
    <row r="731" ht="17" customHeight="1" spans="1:2">
      <c r="A731" s="93">
        <v>104516.01</v>
      </c>
      <c r="B731" s="94" t="s">
        <v>962</v>
      </c>
    </row>
    <row r="732" ht="17" customHeight="1" spans="1:2">
      <c r="A732" s="93">
        <v>104551</v>
      </c>
      <c r="B732" s="94" t="s">
        <v>963</v>
      </c>
    </row>
    <row r="733" ht="17" customHeight="1" spans="1:2">
      <c r="A733" s="93">
        <v>104551.4</v>
      </c>
      <c r="B733" s="94" t="s">
        <v>964</v>
      </c>
    </row>
    <row r="734" ht="17" customHeight="1" spans="1:2">
      <c r="A734" s="93">
        <v>104552</v>
      </c>
      <c r="B734" s="94" t="s">
        <v>965</v>
      </c>
    </row>
    <row r="735" ht="17" customHeight="1" spans="1:2">
      <c r="A735" s="93">
        <v>104552.01</v>
      </c>
      <c r="B735" s="94" t="s">
        <v>966</v>
      </c>
    </row>
    <row r="736" ht="17" customHeight="1" spans="1:2">
      <c r="A736" s="93">
        <v>104552.4</v>
      </c>
      <c r="B736" s="94" t="s">
        <v>967</v>
      </c>
    </row>
    <row r="737" ht="17" customHeight="1" spans="1:2">
      <c r="A737" s="93">
        <v>104553</v>
      </c>
      <c r="B737" s="94" t="s">
        <v>968</v>
      </c>
    </row>
    <row r="738" ht="17" customHeight="1" spans="1:2">
      <c r="A738" s="93">
        <v>104554</v>
      </c>
      <c r="B738" s="94" t="s">
        <v>969</v>
      </c>
    </row>
    <row r="739" ht="17" customHeight="1" spans="1:2">
      <c r="A739" s="93">
        <v>104555</v>
      </c>
      <c r="B739" s="94" t="s">
        <v>970</v>
      </c>
    </row>
    <row r="740" ht="17" customHeight="1" spans="1:2">
      <c r="A740" s="93">
        <v>104556</v>
      </c>
      <c r="B740" s="94" t="s">
        <v>971</v>
      </c>
    </row>
    <row r="741" ht="17" customHeight="1" spans="1:2">
      <c r="A741" s="93">
        <v>104557</v>
      </c>
      <c r="B741" s="94" t="s">
        <v>972</v>
      </c>
    </row>
    <row r="742" ht="17" customHeight="1" spans="1:2">
      <c r="A742" s="93">
        <v>104557.1</v>
      </c>
      <c r="B742" s="94" t="s">
        <v>973</v>
      </c>
    </row>
    <row r="743" ht="17" customHeight="1" spans="1:2">
      <c r="A743" s="93">
        <v>104559</v>
      </c>
      <c r="B743" s="94" t="s">
        <v>974</v>
      </c>
    </row>
    <row r="744" ht="17" customHeight="1" spans="1:2">
      <c r="A744" s="93">
        <v>104560</v>
      </c>
      <c r="B744" s="94" t="s">
        <v>975</v>
      </c>
    </row>
    <row r="745" ht="17" customHeight="1" spans="1:2">
      <c r="A745" s="93">
        <v>104561</v>
      </c>
      <c r="B745" s="94" t="s">
        <v>976</v>
      </c>
    </row>
    <row r="746" ht="17" customHeight="1" spans="1:2">
      <c r="A746" s="93">
        <v>104562</v>
      </c>
      <c r="B746" s="94" t="s">
        <v>977</v>
      </c>
    </row>
    <row r="747" ht="17" customHeight="1" spans="1:2">
      <c r="A747" s="93">
        <v>104563</v>
      </c>
      <c r="B747" s="94" t="s">
        <v>978</v>
      </c>
    </row>
    <row r="748" ht="17" customHeight="1" spans="1:2">
      <c r="A748" s="93">
        <v>104564</v>
      </c>
      <c r="B748" s="94" t="s">
        <v>979</v>
      </c>
    </row>
    <row r="749" ht="17" customHeight="1" spans="1:2">
      <c r="A749" s="93">
        <v>104565</v>
      </c>
      <c r="B749" s="94" t="s">
        <v>980</v>
      </c>
    </row>
    <row r="750" ht="17" customHeight="1" spans="1:2">
      <c r="A750" s="93">
        <v>104566</v>
      </c>
      <c r="B750" s="94" t="s">
        <v>981</v>
      </c>
    </row>
    <row r="751" ht="17" customHeight="1" spans="1:2">
      <c r="A751" s="93">
        <v>104567</v>
      </c>
      <c r="B751" s="94" t="s">
        <v>982</v>
      </c>
    </row>
    <row r="752" ht="17" customHeight="1" spans="1:2">
      <c r="A752" s="93">
        <v>104575</v>
      </c>
      <c r="B752" s="94" t="s">
        <v>983</v>
      </c>
    </row>
    <row r="753" ht="17" customHeight="1" spans="1:2">
      <c r="A753" s="93">
        <v>1046</v>
      </c>
      <c r="B753" s="94" t="s">
        <v>984</v>
      </c>
    </row>
    <row r="754" ht="17" customHeight="1" spans="1:2">
      <c r="A754" s="93">
        <v>104602.01</v>
      </c>
      <c r="B754" s="94" t="s">
        <v>985</v>
      </c>
    </row>
    <row r="755" ht="17" customHeight="1" spans="1:2">
      <c r="A755" s="93">
        <v>104602.02</v>
      </c>
      <c r="B755" s="94" t="s">
        <v>986</v>
      </c>
    </row>
    <row r="756" ht="17" customHeight="1" spans="1:2">
      <c r="A756" s="93">
        <v>104602.03</v>
      </c>
      <c r="B756" s="94" t="s">
        <v>987</v>
      </c>
    </row>
    <row r="757" ht="17" customHeight="1" spans="1:2">
      <c r="A757" s="93">
        <v>104602.04</v>
      </c>
      <c r="B757" s="94" t="s">
        <v>988</v>
      </c>
    </row>
    <row r="758" ht="17" customHeight="1" spans="1:2">
      <c r="A758" s="93">
        <v>104602.05</v>
      </c>
      <c r="B758" s="94" t="s">
        <v>989</v>
      </c>
    </row>
    <row r="759" ht="17" customHeight="1" spans="1:2">
      <c r="A759" s="93">
        <v>104602.06</v>
      </c>
      <c r="B759" s="94" t="s">
        <v>990</v>
      </c>
    </row>
    <row r="760" ht="17" customHeight="1" spans="1:2">
      <c r="A760" s="93">
        <v>104602.08</v>
      </c>
      <c r="B760" s="94" t="s">
        <v>991</v>
      </c>
    </row>
    <row r="761" ht="17" customHeight="1" spans="1:2">
      <c r="A761" s="93">
        <v>104602.1</v>
      </c>
      <c r="B761" s="94" t="s">
        <v>992</v>
      </c>
    </row>
    <row r="762" ht="17" customHeight="1" spans="1:2">
      <c r="A762" s="93">
        <v>104603.01</v>
      </c>
      <c r="B762" s="94" t="s">
        <v>993</v>
      </c>
    </row>
    <row r="763" ht="17" customHeight="1" spans="1:2">
      <c r="A763" s="93">
        <v>104603.02</v>
      </c>
      <c r="B763" s="94" t="s">
        <v>994</v>
      </c>
    </row>
    <row r="764" ht="17" customHeight="1" spans="1:2">
      <c r="A764" s="93">
        <v>104603.03</v>
      </c>
      <c r="B764" s="94" t="s">
        <v>995</v>
      </c>
    </row>
    <row r="765" ht="17" customHeight="1" spans="1:2">
      <c r="A765" s="93">
        <v>104603.04</v>
      </c>
      <c r="B765" s="94" t="s">
        <v>996</v>
      </c>
    </row>
    <row r="766" ht="17" customHeight="1" spans="1:2">
      <c r="A766" s="93">
        <v>104603.05</v>
      </c>
      <c r="B766" s="94" t="s">
        <v>997</v>
      </c>
    </row>
    <row r="767" ht="17" customHeight="1" spans="1:2">
      <c r="A767" s="93">
        <v>104603.06</v>
      </c>
      <c r="B767" s="94" t="s">
        <v>998</v>
      </c>
    </row>
    <row r="768" ht="17" customHeight="1" spans="1:2">
      <c r="A768" s="93">
        <v>104603.08</v>
      </c>
      <c r="B768" s="94" t="s">
        <v>999</v>
      </c>
    </row>
    <row r="769" ht="17" customHeight="1" spans="1:2">
      <c r="A769" s="93">
        <v>104603.1</v>
      </c>
      <c r="B769" s="94" t="s">
        <v>1000</v>
      </c>
    </row>
    <row r="770" ht="17" customHeight="1" spans="1:2">
      <c r="A770" s="93">
        <v>104604.01</v>
      </c>
      <c r="B770" s="94" t="s">
        <v>1001</v>
      </c>
    </row>
    <row r="771" ht="17" customHeight="1" spans="1:2">
      <c r="A771" s="93">
        <v>104604.02</v>
      </c>
      <c r="B771" s="94" t="s">
        <v>1002</v>
      </c>
    </row>
    <row r="772" ht="17" customHeight="1" spans="1:2">
      <c r="A772" s="93">
        <v>104604.03</v>
      </c>
      <c r="B772" s="94" t="s">
        <v>1003</v>
      </c>
    </row>
    <row r="773" ht="17" customHeight="1" spans="1:2">
      <c r="A773" s="93">
        <v>104604.04</v>
      </c>
      <c r="B773" s="94" t="s">
        <v>1004</v>
      </c>
    </row>
    <row r="774" ht="17" customHeight="1" spans="1:2">
      <c r="A774" s="93">
        <v>104604.05</v>
      </c>
      <c r="B774" s="94" t="s">
        <v>1005</v>
      </c>
    </row>
    <row r="775" ht="17" customHeight="1" spans="1:2">
      <c r="A775" s="93">
        <v>104604.06</v>
      </c>
      <c r="B775" s="94" t="s">
        <v>1006</v>
      </c>
    </row>
    <row r="776" ht="17" customHeight="1" spans="1:2">
      <c r="A776" s="93">
        <v>104604.07</v>
      </c>
      <c r="B776" s="94" t="s">
        <v>1007</v>
      </c>
    </row>
    <row r="777" ht="17" customHeight="1" spans="1:2">
      <c r="A777" s="93">
        <v>104604.08</v>
      </c>
      <c r="B777" s="94" t="s">
        <v>1008</v>
      </c>
    </row>
    <row r="778" ht="17" customHeight="1" spans="1:2">
      <c r="A778" s="93">
        <v>104604.09</v>
      </c>
      <c r="B778" s="94" t="s">
        <v>1009</v>
      </c>
    </row>
    <row r="779" ht="17" customHeight="1" spans="1:2">
      <c r="A779" s="93">
        <v>104604.11</v>
      </c>
      <c r="B779" s="94" t="s">
        <v>1010</v>
      </c>
    </row>
    <row r="780" ht="17" customHeight="1" spans="1:2">
      <c r="A780" s="93">
        <v>104604.12</v>
      </c>
      <c r="B780" s="94" t="s">
        <v>1011</v>
      </c>
    </row>
    <row r="781" ht="17" customHeight="1" spans="1:2">
      <c r="A781" s="93">
        <v>104604.22</v>
      </c>
      <c r="B781" s="94" t="s">
        <v>1012</v>
      </c>
    </row>
    <row r="782" ht="17" customHeight="1" spans="1:2">
      <c r="A782" s="93">
        <v>104605.01</v>
      </c>
      <c r="B782" s="94" t="s">
        <v>1013</v>
      </c>
    </row>
    <row r="783" ht="17" customHeight="1" spans="1:2">
      <c r="A783" s="93">
        <v>104605.02</v>
      </c>
      <c r="B783" s="94" t="s">
        <v>1014</v>
      </c>
    </row>
    <row r="784" ht="17" customHeight="1" spans="1:2">
      <c r="A784" s="93">
        <v>104605.03</v>
      </c>
      <c r="B784" s="94" t="s">
        <v>1015</v>
      </c>
    </row>
    <row r="785" ht="17" customHeight="1" spans="1:2">
      <c r="A785" s="93">
        <v>104605.04</v>
      </c>
      <c r="B785" s="94" t="s">
        <v>1016</v>
      </c>
    </row>
    <row r="786" ht="17" customHeight="1" spans="1:2">
      <c r="A786" s="93">
        <v>104605.05</v>
      </c>
      <c r="B786" s="94" t="s">
        <v>1017</v>
      </c>
    </row>
    <row r="787" ht="17" customHeight="1" spans="1:2">
      <c r="A787" s="93">
        <v>104605.06</v>
      </c>
      <c r="B787" s="94" t="s">
        <v>1018</v>
      </c>
    </row>
    <row r="788" ht="17" customHeight="1" spans="1:2">
      <c r="A788" s="93">
        <v>104605.07</v>
      </c>
      <c r="B788" s="94" t="s">
        <v>1019</v>
      </c>
    </row>
    <row r="789" ht="17" customHeight="1" spans="1:2">
      <c r="A789" s="93">
        <v>104605.08</v>
      </c>
      <c r="B789" s="94" t="s">
        <v>1020</v>
      </c>
    </row>
    <row r="790" ht="17" customHeight="1" spans="1:2">
      <c r="A790" s="93">
        <v>104605.09</v>
      </c>
      <c r="B790" s="94" t="s">
        <v>1021</v>
      </c>
    </row>
    <row r="791" ht="17" customHeight="1" spans="1:2">
      <c r="A791" s="93">
        <v>104605.1</v>
      </c>
      <c r="B791" s="94" t="s">
        <v>1022</v>
      </c>
    </row>
    <row r="792" ht="17" customHeight="1" spans="1:2">
      <c r="A792" s="93">
        <v>104605.11</v>
      </c>
      <c r="B792" s="94" t="s">
        <v>1023</v>
      </c>
    </row>
    <row r="793" ht="17" customHeight="1" spans="1:2">
      <c r="A793" s="93">
        <v>104606.01</v>
      </c>
      <c r="B793" s="94" t="s">
        <v>1024</v>
      </c>
    </row>
    <row r="794" ht="17" customHeight="1" spans="1:2">
      <c r="A794" s="93">
        <v>104606.02</v>
      </c>
      <c r="B794" s="94" t="s">
        <v>1025</v>
      </c>
    </row>
    <row r="795" ht="17" customHeight="1" spans="1:2">
      <c r="A795" s="93">
        <v>104606.03</v>
      </c>
      <c r="B795" s="94" t="s">
        <v>1026</v>
      </c>
    </row>
    <row r="796" ht="17" customHeight="1" spans="1:2">
      <c r="A796" s="93">
        <v>104606.04</v>
      </c>
      <c r="B796" s="94" t="s">
        <v>1027</v>
      </c>
    </row>
    <row r="797" ht="17" customHeight="1" spans="1:2">
      <c r="A797" s="93">
        <v>104606.05</v>
      </c>
      <c r="B797" s="94" t="s">
        <v>1028</v>
      </c>
    </row>
    <row r="798" ht="17" customHeight="1" spans="1:2">
      <c r="A798" s="93">
        <v>104606.06</v>
      </c>
      <c r="B798" s="94" t="s">
        <v>1029</v>
      </c>
    </row>
    <row r="799" ht="17" customHeight="1" spans="1:2">
      <c r="A799" s="93">
        <v>104606.07</v>
      </c>
      <c r="B799" s="94" t="s">
        <v>1030</v>
      </c>
    </row>
    <row r="800" ht="17" customHeight="1" spans="1:2">
      <c r="A800" s="93">
        <v>104606.08</v>
      </c>
      <c r="B800" s="94" t="s">
        <v>1031</v>
      </c>
    </row>
    <row r="801" ht="17" customHeight="1" spans="1:2">
      <c r="A801" s="93">
        <v>104606.09</v>
      </c>
      <c r="B801" s="94" t="s">
        <v>1032</v>
      </c>
    </row>
    <row r="802" ht="17" customHeight="1" spans="1:2">
      <c r="A802" s="93">
        <v>104606.1</v>
      </c>
      <c r="B802" s="94" t="s">
        <v>1033</v>
      </c>
    </row>
    <row r="803" ht="17" customHeight="1" spans="1:2">
      <c r="A803" s="93">
        <v>104607.01</v>
      </c>
      <c r="B803" s="94" t="s">
        <v>1034</v>
      </c>
    </row>
    <row r="804" ht="17" customHeight="1" spans="1:2">
      <c r="A804" s="93">
        <v>104607.02</v>
      </c>
      <c r="B804" s="94" t="s">
        <v>1035</v>
      </c>
    </row>
    <row r="805" ht="17" customHeight="1" spans="1:2">
      <c r="A805" s="93">
        <v>104607.03</v>
      </c>
      <c r="B805" s="94" t="s">
        <v>1036</v>
      </c>
    </row>
    <row r="806" ht="17" customHeight="1" spans="1:2">
      <c r="A806" s="93">
        <v>104607.04</v>
      </c>
      <c r="B806" s="94" t="s">
        <v>1037</v>
      </c>
    </row>
    <row r="807" ht="17" customHeight="1" spans="1:2">
      <c r="A807" s="93">
        <v>104607.05</v>
      </c>
      <c r="B807" s="94" t="s">
        <v>1038</v>
      </c>
    </row>
    <row r="808" ht="17" customHeight="1" spans="1:2">
      <c r="A808" s="93">
        <v>104607.07</v>
      </c>
      <c r="B808" s="94" t="s">
        <v>1039</v>
      </c>
    </row>
    <row r="809" ht="17" customHeight="1" spans="1:2">
      <c r="A809" s="93">
        <v>104607.09</v>
      </c>
      <c r="B809" s="94" t="s">
        <v>1040</v>
      </c>
    </row>
    <row r="810" ht="17" customHeight="1" spans="1:2">
      <c r="A810" s="93">
        <v>104607.1</v>
      </c>
      <c r="B810" s="94" t="s">
        <v>1041</v>
      </c>
    </row>
    <row r="811" ht="17" customHeight="1" spans="1:2">
      <c r="A811" s="93">
        <v>104608.01</v>
      </c>
      <c r="B811" s="94" t="s">
        <v>1042</v>
      </c>
    </row>
    <row r="812" ht="17" customHeight="1" spans="1:2">
      <c r="A812" s="93">
        <v>104608.02</v>
      </c>
      <c r="B812" s="94" t="s">
        <v>1043</v>
      </c>
    </row>
    <row r="813" ht="17" customHeight="1" spans="1:2">
      <c r="A813" s="93">
        <v>104608.03</v>
      </c>
      <c r="B813" s="94" t="s">
        <v>1044</v>
      </c>
    </row>
    <row r="814" ht="17" customHeight="1" spans="1:2">
      <c r="A814" s="93">
        <v>104608.04</v>
      </c>
      <c r="B814" s="94" t="s">
        <v>1045</v>
      </c>
    </row>
    <row r="815" ht="17" customHeight="1" spans="1:2">
      <c r="A815" s="93">
        <v>104608.05</v>
      </c>
      <c r="B815" s="94" t="s">
        <v>1046</v>
      </c>
    </row>
    <row r="816" ht="17" customHeight="1" spans="1:2">
      <c r="A816" s="93">
        <v>104608.06</v>
      </c>
      <c r="B816" s="94" t="s">
        <v>1047</v>
      </c>
    </row>
    <row r="817" ht="17" customHeight="1" spans="1:2">
      <c r="A817" s="93">
        <v>104608.07</v>
      </c>
      <c r="B817" s="94" t="s">
        <v>1048</v>
      </c>
    </row>
    <row r="818" ht="17" customHeight="1" spans="1:2">
      <c r="A818" s="93">
        <v>104608.08</v>
      </c>
      <c r="B818" s="94" t="s">
        <v>1049</v>
      </c>
    </row>
    <row r="819" ht="17" customHeight="1" spans="1:2">
      <c r="A819" s="93">
        <v>104608.09</v>
      </c>
      <c r="B819" s="94" t="s">
        <v>1050</v>
      </c>
    </row>
    <row r="820" ht="17" customHeight="1" spans="1:2">
      <c r="A820" s="93">
        <v>104608.1</v>
      </c>
      <c r="B820" s="94" t="s">
        <v>1051</v>
      </c>
    </row>
    <row r="821" ht="17" customHeight="1" spans="1:2">
      <c r="A821" s="93">
        <v>104609.01</v>
      </c>
      <c r="B821" s="94" t="s">
        <v>1052</v>
      </c>
    </row>
    <row r="822" ht="17" customHeight="1" spans="1:2">
      <c r="A822" s="93">
        <v>104609.02</v>
      </c>
      <c r="B822" s="94" t="s">
        <v>1053</v>
      </c>
    </row>
    <row r="823" ht="17" customHeight="1" spans="1:2">
      <c r="A823" s="93">
        <v>104609.03</v>
      </c>
      <c r="B823" s="94" t="s">
        <v>1054</v>
      </c>
    </row>
    <row r="824" ht="17" customHeight="1" spans="1:2">
      <c r="A824" s="93">
        <v>104609.04</v>
      </c>
      <c r="B824" s="94" t="s">
        <v>1055</v>
      </c>
    </row>
    <row r="825" ht="17" customHeight="1" spans="1:2">
      <c r="A825" s="93">
        <v>104609.05</v>
      </c>
      <c r="B825" s="94" t="s">
        <v>1056</v>
      </c>
    </row>
    <row r="826" ht="17" customHeight="1" spans="1:2">
      <c r="A826" s="93">
        <v>104609.06</v>
      </c>
      <c r="B826" s="94" t="s">
        <v>1057</v>
      </c>
    </row>
    <row r="827" ht="17" customHeight="1" spans="1:2">
      <c r="A827" s="93">
        <v>104609.07</v>
      </c>
      <c r="B827" s="94" t="s">
        <v>1058</v>
      </c>
    </row>
    <row r="828" ht="17" customHeight="1" spans="1:2">
      <c r="A828" s="93">
        <v>104609.09</v>
      </c>
      <c r="B828" s="94" t="s">
        <v>1059</v>
      </c>
    </row>
    <row r="829" ht="17" customHeight="1" spans="1:2">
      <c r="A829" s="93">
        <v>104609.1</v>
      </c>
      <c r="B829" s="94" t="s">
        <v>1060</v>
      </c>
    </row>
    <row r="830" ht="17" customHeight="1" spans="1:2">
      <c r="A830" s="93">
        <v>104610</v>
      </c>
      <c r="B830" s="94" t="s">
        <v>1061</v>
      </c>
    </row>
    <row r="831" ht="17" customHeight="1" spans="1:2">
      <c r="A831" s="93">
        <v>104610.01</v>
      </c>
      <c r="B831" s="94" t="s">
        <v>1062</v>
      </c>
    </row>
    <row r="832" ht="17" customHeight="1" spans="1:2">
      <c r="A832" s="93">
        <v>104610.02</v>
      </c>
      <c r="B832" s="94" t="s">
        <v>1063</v>
      </c>
    </row>
    <row r="833" ht="17" customHeight="1" spans="1:2">
      <c r="A833" s="93">
        <v>104610.03</v>
      </c>
      <c r="B833" s="94" t="s">
        <v>1064</v>
      </c>
    </row>
    <row r="834" ht="17" customHeight="1" spans="1:2">
      <c r="A834" s="93">
        <v>104610.04</v>
      </c>
      <c r="B834" s="94" t="s">
        <v>1065</v>
      </c>
    </row>
    <row r="835" ht="17" customHeight="1" spans="1:2">
      <c r="A835" s="93">
        <v>104610.05</v>
      </c>
      <c r="B835" s="94" t="s">
        <v>1066</v>
      </c>
    </row>
    <row r="836" ht="17" customHeight="1" spans="1:2">
      <c r="A836" s="93">
        <v>104610.06</v>
      </c>
      <c r="B836" s="94" t="s">
        <v>1067</v>
      </c>
    </row>
    <row r="837" ht="17" customHeight="1" spans="1:2">
      <c r="A837" s="93">
        <v>104610.07</v>
      </c>
      <c r="B837" s="94" t="s">
        <v>1068</v>
      </c>
    </row>
    <row r="838" ht="17" customHeight="1" spans="1:2">
      <c r="A838" s="93">
        <v>104610.09</v>
      </c>
      <c r="B838" s="94" t="s">
        <v>1069</v>
      </c>
    </row>
    <row r="839" ht="17" customHeight="1" spans="1:2">
      <c r="A839" s="93">
        <v>104610.1</v>
      </c>
      <c r="B839" s="94" t="s">
        <v>1070</v>
      </c>
    </row>
    <row r="840" ht="17" customHeight="1" spans="1:2">
      <c r="A840" s="93">
        <v>104611.01</v>
      </c>
      <c r="B840" s="94" t="s">
        <v>1071</v>
      </c>
    </row>
    <row r="841" ht="17" customHeight="1" spans="1:2">
      <c r="A841" s="93">
        <v>104611.02</v>
      </c>
      <c r="B841" s="94" t="s">
        <v>1072</v>
      </c>
    </row>
    <row r="842" ht="17" customHeight="1" spans="1:2">
      <c r="A842" s="93">
        <v>104611.03</v>
      </c>
      <c r="B842" s="94" t="s">
        <v>1073</v>
      </c>
    </row>
    <row r="843" ht="17" customHeight="1" spans="1:2">
      <c r="A843" s="93">
        <v>104611.04</v>
      </c>
      <c r="B843" s="94" t="s">
        <v>1074</v>
      </c>
    </row>
    <row r="844" ht="17" customHeight="1" spans="1:2">
      <c r="A844" s="93">
        <v>104611.05</v>
      </c>
      <c r="B844" s="94" t="s">
        <v>1075</v>
      </c>
    </row>
    <row r="845" ht="17" customHeight="1" spans="1:2">
      <c r="A845" s="93">
        <v>104611.06</v>
      </c>
      <c r="B845" s="94" t="s">
        <v>1076</v>
      </c>
    </row>
    <row r="846" ht="17" customHeight="1" spans="1:2">
      <c r="A846" s="93">
        <v>104611.07</v>
      </c>
      <c r="B846" s="94" t="s">
        <v>1077</v>
      </c>
    </row>
    <row r="847" ht="17" customHeight="1" spans="1:2">
      <c r="A847" s="93">
        <v>104611.09</v>
      </c>
      <c r="B847" s="94" t="s">
        <v>1078</v>
      </c>
    </row>
    <row r="848" ht="17" customHeight="1" spans="1:2">
      <c r="A848" s="93">
        <v>104612.06</v>
      </c>
      <c r="B848" s="94" t="s">
        <v>1079</v>
      </c>
    </row>
    <row r="849" ht="17" customHeight="1" spans="1:2">
      <c r="A849" s="93">
        <v>104614.06</v>
      </c>
      <c r="B849" s="94" t="s">
        <v>1080</v>
      </c>
    </row>
    <row r="850" ht="17" customHeight="1" spans="1:2">
      <c r="A850" s="93">
        <v>104615.06</v>
      </c>
      <c r="B850" s="94" t="s">
        <v>1081</v>
      </c>
    </row>
    <row r="851" ht="17" customHeight="1" spans="1:2">
      <c r="A851" s="93">
        <v>104624.01</v>
      </c>
      <c r="B851" s="94" t="s">
        <v>1082</v>
      </c>
    </row>
    <row r="852" ht="17" customHeight="1" spans="1:2">
      <c r="A852" s="93">
        <v>104631.01</v>
      </c>
      <c r="B852" s="94" t="s">
        <v>1083</v>
      </c>
    </row>
    <row r="853" ht="17" customHeight="1" spans="1:2">
      <c r="A853" s="93">
        <v>104635.01</v>
      </c>
      <c r="B853" s="94" t="s">
        <v>1084</v>
      </c>
    </row>
    <row r="854" ht="17" customHeight="1" spans="1:2">
      <c r="A854" s="93">
        <v>104644.01</v>
      </c>
      <c r="B854" s="94" t="s">
        <v>1085</v>
      </c>
    </row>
    <row r="855" ht="17" customHeight="1" spans="1:2">
      <c r="A855" s="93">
        <v>104648.01</v>
      </c>
      <c r="B855" s="94" t="s">
        <v>1086</v>
      </c>
    </row>
    <row r="856" ht="17" customHeight="1" spans="1:2">
      <c r="A856" s="93">
        <v>104651.01</v>
      </c>
      <c r="B856" s="94" t="s">
        <v>1087</v>
      </c>
    </row>
    <row r="857" ht="17" customHeight="1" spans="1:2">
      <c r="A857" s="93">
        <v>104653.01</v>
      </c>
      <c r="B857" s="94" t="s">
        <v>1088</v>
      </c>
    </row>
    <row r="858" ht="17" customHeight="1" spans="1:2">
      <c r="A858" s="93">
        <v>104670.01</v>
      </c>
      <c r="B858" s="94" t="s">
        <v>1089</v>
      </c>
    </row>
    <row r="859" ht="17" customHeight="1" spans="1:2">
      <c r="A859" s="93">
        <v>104671.01</v>
      </c>
      <c r="B859" s="94" t="s">
        <v>1090</v>
      </c>
    </row>
    <row r="860" ht="17" customHeight="1" spans="1:2">
      <c r="A860" s="93">
        <v>104672.01</v>
      </c>
      <c r="B860" s="94" t="s">
        <v>1091</v>
      </c>
    </row>
    <row r="861" ht="17" customHeight="1" spans="1:2">
      <c r="A861" s="93">
        <v>104673.01</v>
      </c>
      <c r="B861" s="94" t="s">
        <v>1092</v>
      </c>
    </row>
    <row r="862" ht="17" customHeight="1" spans="1:2">
      <c r="A862" s="93">
        <v>104674.01</v>
      </c>
      <c r="B862" s="94" t="s">
        <v>1093</v>
      </c>
    </row>
    <row r="863" ht="17" customHeight="1" spans="1:2">
      <c r="A863" s="93">
        <v>104675.01</v>
      </c>
      <c r="B863" s="94" t="s">
        <v>1094</v>
      </c>
    </row>
    <row r="864" ht="17" customHeight="1" spans="1:2">
      <c r="A864" s="93">
        <v>104676.01</v>
      </c>
      <c r="B864" s="94" t="s">
        <v>1095</v>
      </c>
    </row>
    <row r="865" ht="17" customHeight="1" spans="1:2">
      <c r="A865" s="93">
        <v>104677.01</v>
      </c>
      <c r="B865" s="94" t="s">
        <v>1096</v>
      </c>
    </row>
    <row r="866" ht="17" customHeight="1" spans="1:2">
      <c r="A866" s="93">
        <v>104678.01</v>
      </c>
      <c r="B866" s="94" t="s">
        <v>1097</v>
      </c>
    </row>
    <row r="867" ht="17" customHeight="1" spans="1:2">
      <c r="A867" s="93">
        <v>104679.01</v>
      </c>
      <c r="B867" s="94" t="s">
        <v>1098</v>
      </c>
    </row>
    <row r="868" ht="17" customHeight="1" spans="1:2">
      <c r="A868" s="93">
        <v>104680.01</v>
      </c>
      <c r="B868" s="94" t="s">
        <v>1099</v>
      </c>
    </row>
    <row r="869" ht="17" customHeight="1" spans="1:2">
      <c r="A869" s="93">
        <v>104681.01</v>
      </c>
      <c r="B869" s="94" t="s">
        <v>1100</v>
      </c>
    </row>
    <row r="870" ht="17" customHeight="1" spans="1:2">
      <c r="A870" s="93">
        <v>1044000.01</v>
      </c>
      <c r="B870" s="94" t="s">
        <v>1101</v>
      </c>
    </row>
    <row r="871" ht="17" customHeight="1" spans="1:2">
      <c r="A871" s="93">
        <v>104683.01</v>
      </c>
      <c r="B871" s="94" t="s">
        <v>1102</v>
      </c>
    </row>
    <row r="872" ht="17" customHeight="1" spans="1:2">
      <c r="A872" s="93">
        <v>104684.01</v>
      </c>
      <c r="B872" s="94" t="s">
        <v>1103</v>
      </c>
    </row>
    <row r="873" ht="17" customHeight="1" spans="1:2">
      <c r="A873" s="93">
        <v>104689</v>
      </c>
      <c r="B873" s="94" t="s">
        <v>1104</v>
      </c>
    </row>
    <row r="874" ht="17" customHeight="1" spans="1:2">
      <c r="A874" s="93">
        <v>104689.01</v>
      </c>
      <c r="B874" s="94" t="s">
        <v>1105</v>
      </c>
    </row>
    <row r="875" ht="17" customHeight="1" spans="1:2">
      <c r="A875" s="93">
        <v>104692</v>
      </c>
      <c r="B875" s="94" t="s">
        <v>1106</v>
      </c>
    </row>
    <row r="876" ht="17" customHeight="1" spans="1:2">
      <c r="A876" s="93">
        <v>104692.01</v>
      </c>
      <c r="B876" s="94" t="s">
        <v>1107</v>
      </c>
    </row>
    <row r="877" ht="17" customHeight="1" spans="1:2">
      <c r="A877" s="93">
        <v>104699</v>
      </c>
      <c r="B877" s="94" t="s">
        <v>1108</v>
      </c>
    </row>
    <row r="878" ht="17" customHeight="1" spans="1:2">
      <c r="A878" s="93">
        <v>1047</v>
      </c>
      <c r="B878" s="94" t="s">
        <v>1109</v>
      </c>
    </row>
    <row r="879" ht="17" customHeight="1" spans="1:2">
      <c r="A879" s="93">
        <v>104700</v>
      </c>
      <c r="B879" s="94" t="s">
        <v>1110</v>
      </c>
    </row>
    <row r="880" ht="17" customHeight="1" spans="1:2">
      <c r="A880" s="93">
        <v>104701</v>
      </c>
      <c r="B880" s="94" t="s">
        <v>1111</v>
      </c>
    </row>
    <row r="881" ht="17" customHeight="1" spans="1:2">
      <c r="A881" s="93">
        <v>104702</v>
      </c>
      <c r="B881" s="94" t="s">
        <v>1112</v>
      </c>
    </row>
    <row r="882" ht="17" customHeight="1" spans="1:2">
      <c r="A882" s="93">
        <v>104703.21</v>
      </c>
      <c r="B882" s="94" t="s">
        <v>1113</v>
      </c>
    </row>
    <row r="883" ht="17" customHeight="1" spans="1:2">
      <c r="A883" s="93">
        <v>104704</v>
      </c>
      <c r="B883" s="94" t="s">
        <v>1114</v>
      </c>
    </row>
    <row r="884" ht="17" customHeight="1" spans="1:2">
      <c r="A884" s="93">
        <v>104705</v>
      </c>
      <c r="B884" s="94" t="s">
        <v>1115</v>
      </c>
    </row>
    <row r="885" ht="17" customHeight="1" spans="1:2">
      <c r="A885" s="93">
        <v>104707</v>
      </c>
      <c r="B885" s="94" t="s">
        <v>1116</v>
      </c>
    </row>
    <row r="886" ht="17" customHeight="1" spans="1:2">
      <c r="A886" s="93">
        <v>104708</v>
      </c>
      <c r="B886" s="94" t="s">
        <v>1117</v>
      </c>
    </row>
    <row r="887" ht="17" customHeight="1" spans="1:2">
      <c r="A887" s="93">
        <v>104709</v>
      </c>
      <c r="B887" s="94" t="s">
        <v>1118</v>
      </c>
    </row>
    <row r="888" ht="17" customHeight="1" spans="1:2">
      <c r="A888" s="93">
        <v>104710</v>
      </c>
      <c r="B888" s="94" t="s">
        <v>1119</v>
      </c>
    </row>
    <row r="889" ht="17" customHeight="1" spans="1:2">
      <c r="A889" s="93">
        <v>104710.01</v>
      </c>
      <c r="B889" s="94" t="s">
        <v>1120</v>
      </c>
    </row>
    <row r="890" ht="17" customHeight="1" spans="1:2">
      <c r="A890" s="93">
        <v>104711</v>
      </c>
      <c r="B890" s="94" t="s">
        <v>1121</v>
      </c>
    </row>
    <row r="891" ht="17" customHeight="1" spans="1:2">
      <c r="A891" s="93">
        <v>104712</v>
      </c>
      <c r="B891" s="94" t="s">
        <v>1122</v>
      </c>
    </row>
    <row r="892" ht="17" customHeight="1" spans="1:2">
      <c r="A892" s="93">
        <v>104713</v>
      </c>
      <c r="B892" s="94" t="s">
        <v>1123</v>
      </c>
    </row>
    <row r="893" ht="17" customHeight="1" spans="1:2">
      <c r="A893" s="93">
        <v>104714</v>
      </c>
      <c r="B893" s="94" t="s">
        <v>1124</v>
      </c>
    </row>
    <row r="894" ht="17" customHeight="1" spans="1:2">
      <c r="A894" s="93">
        <v>104715</v>
      </c>
      <c r="B894" s="94" t="s">
        <v>1125</v>
      </c>
    </row>
    <row r="895" ht="17" customHeight="1" spans="1:2">
      <c r="A895" s="93">
        <v>104716</v>
      </c>
      <c r="B895" s="94" t="s">
        <v>1126</v>
      </c>
    </row>
    <row r="896" ht="17" customHeight="1" spans="1:2">
      <c r="A896" s="93">
        <v>104717</v>
      </c>
      <c r="B896" s="94" t="s">
        <v>1127</v>
      </c>
    </row>
    <row r="897" ht="17" customHeight="1" spans="1:2">
      <c r="A897" s="93">
        <v>104718</v>
      </c>
      <c r="B897" s="94" t="s">
        <v>1128</v>
      </c>
    </row>
    <row r="898" ht="17" customHeight="1" spans="1:2">
      <c r="A898" s="93">
        <v>104719</v>
      </c>
      <c r="B898" s="94" t="s">
        <v>1129</v>
      </c>
    </row>
    <row r="899" ht="17" customHeight="1" spans="1:2">
      <c r="A899" s="93">
        <v>104720</v>
      </c>
      <c r="B899" s="94" t="s">
        <v>1130</v>
      </c>
    </row>
    <row r="900" ht="17" customHeight="1" spans="1:2">
      <c r="A900" s="93">
        <v>104721</v>
      </c>
      <c r="B900" s="94" t="s">
        <v>1131</v>
      </c>
    </row>
    <row r="901" ht="17" customHeight="1" spans="1:2">
      <c r="A901" s="93">
        <v>104724</v>
      </c>
      <c r="B901" s="94" t="s">
        <v>1132</v>
      </c>
    </row>
    <row r="902" ht="17" customHeight="1" spans="1:2">
      <c r="A902" s="93">
        <v>104724.01</v>
      </c>
      <c r="B902" s="94" t="s">
        <v>1133</v>
      </c>
    </row>
    <row r="903" ht="17" customHeight="1" spans="1:2">
      <c r="A903" s="93">
        <v>104724.02</v>
      </c>
      <c r="B903" s="94" t="s">
        <v>1134</v>
      </c>
    </row>
    <row r="904" ht="17" customHeight="1" spans="1:2">
      <c r="A904" s="93">
        <v>104725</v>
      </c>
      <c r="B904" s="94" t="s">
        <v>1135</v>
      </c>
    </row>
    <row r="905" ht="17" customHeight="1" spans="1:2">
      <c r="A905" s="93">
        <v>104727</v>
      </c>
      <c r="B905" s="94" t="s">
        <v>1136</v>
      </c>
    </row>
    <row r="906" ht="17" customHeight="1" spans="1:2">
      <c r="A906" s="93">
        <v>104728</v>
      </c>
      <c r="B906" s="94" t="s">
        <v>1137</v>
      </c>
    </row>
    <row r="907" ht="17" customHeight="1" spans="1:2">
      <c r="A907" s="93">
        <v>104729</v>
      </c>
      <c r="B907" s="94" t="s">
        <v>1138</v>
      </c>
    </row>
    <row r="908" ht="17" customHeight="1" spans="1:2">
      <c r="A908" s="93">
        <v>104733.01</v>
      </c>
      <c r="B908" s="94" t="s">
        <v>1139</v>
      </c>
    </row>
    <row r="909" ht="17" customHeight="1" spans="1:2">
      <c r="A909" s="93">
        <v>104734</v>
      </c>
      <c r="B909" s="94" t="s">
        <v>1140</v>
      </c>
    </row>
    <row r="910" ht="17" customHeight="1" spans="1:2">
      <c r="A910" s="93">
        <v>104735</v>
      </c>
      <c r="B910" s="94" t="s">
        <v>1141</v>
      </c>
    </row>
    <row r="911" ht="17" customHeight="1" spans="1:2">
      <c r="A911" s="93">
        <v>104736</v>
      </c>
      <c r="B911" s="94" t="s">
        <v>1142</v>
      </c>
    </row>
    <row r="912" ht="17" customHeight="1" spans="1:2">
      <c r="A912" s="93">
        <v>104737</v>
      </c>
      <c r="B912" s="94" t="s">
        <v>1143</v>
      </c>
    </row>
    <row r="913" ht="17" customHeight="1" spans="1:2">
      <c r="A913" s="93">
        <v>104738</v>
      </c>
      <c r="B913" s="94" t="s">
        <v>1144</v>
      </c>
    </row>
    <row r="914" ht="17" customHeight="1" spans="1:2">
      <c r="A914" s="93">
        <v>104739</v>
      </c>
      <c r="B914" s="94" t="s">
        <v>1145</v>
      </c>
    </row>
    <row r="915" ht="17" customHeight="1" spans="1:2">
      <c r="A915" s="93">
        <v>104755</v>
      </c>
      <c r="B915" s="94" t="s">
        <v>1146</v>
      </c>
    </row>
    <row r="916" ht="17" customHeight="1" spans="1:2">
      <c r="A916" s="93">
        <v>104756</v>
      </c>
      <c r="B916" s="94" t="s">
        <v>1147</v>
      </c>
    </row>
    <row r="917" ht="17" customHeight="1" spans="1:2">
      <c r="A917" s="93">
        <v>104758</v>
      </c>
      <c r="B917" s="94" t="s">
        <v>1148</v>
      </c>
    </row>
    <row r="918" ht="17" customHeight="1" spans="1:2">
      <c r="A918" s="93">
        <v>104760</v>
      </c>
      <c r="B918" s="94" t="s">
        <v>1149</v>
      </c>
    </row>
    <row r="919" ht="17" customHeight="1" spans="1:2">
      <c r="A919" s="93">
        <v>104761</v>
      </c>
      <c r="B919" s="94" t="s">
        <v>1150</v>
      </c>
    </row>
    <row r="920" ht="17" customHeight="1" spans="1:2">
      <c r="A920" s="93">
        <v>104762</v>
      </c>
      <c r="B920" s="94" t="s">
        <v>1151</v>
      </c>
    </row>
    <row r="921" ht="17" customHeight="1" spans="1:2">
      <c r="A921" s="93">
        <v>1044000</v>
      </c>
      <c r="B921" s="94" t="s">
        <v>1152</v>
      </c>
    </row>
    <row r="922" ht="17" customHeight="1" spans="1:2">
      <c r="A922" s="93">
        <v>104764</v>
      </c>
      <c r="B922" s="94" t="s">
        <v>1153</v>
      </c>
    </row>
    <row r="923" ht="17" customHeight="1" spans="1:2">
      <c r="A923" s="93">
        <v>104765</v>
      </c>
      <c r="B923" s="94" t="s">
        <v>1154</v>
      </c>
    </row>
    <row r="924" ht="17" customHeight="1" spans="1:2">
      <c r="A924" s="93">
        <v>104766</v>
      </c>
      <c r="B924" s="94" t="s">
        <v>1155</v>
      </c>
    </row>
    <row r="925" ht="17" customHeight="1" spans="1:2">
      <c r="A925" s="93">
        <v>104767</v>
      </c>
      <c r="B925" s="94" t="s">
        <v>1156</v>
      </c>
    </row>
    <row r="926" ht="17" customHeight="1" spans="1:2">
      <c r="A926" s="93">
        <v>104772</v>
      </c>
      <c r="B926" s="94" t="s">
        <v>1157</v>
      </c>
    </row>
    <row r="927" ht="17" customHeight="1" spans="1:2">
      <c r="A927" s="93">
        <v>104778</v>
      </c>
      <c r="B927" s="94" t="s">
        <v>1158</v>
      </c>
    </row>
    <row r="928" ht="17" customHeight="1" spans="1:2">
      <c r="A928" s="93">
        <v>104779</v>
      </c>
      <c r="B928" s="94" t="s">
        <v>1159</v>
      </c>
    </row>
    <row r="929" ht="17" customHeight="1" spans="1:2">
      <c r="A929" s="93">
        <v>1048</v>
      </c>
      <c r="B929" s="94" t="s">
        <v>1160</v>
      </c>
    </row>
    <row r="930" ht="17" customHeight="1" spans="1:2">
      <c r="A930" s="93">
        <v>104800.01</v>
      </c>
      <c r="B930" s="94" t="s">
        <v>1161</v>
      </c>
    </row>
    <row r="931" ht="17" customHeight="1" spans="1:2">
      <c r="A931" s="93">
        <v>104802.01</v>
      </c>
      <c r="B931" s="94" t="s">
        <v>1162</v>
      </c>
    </row>
    <row r="932" ht="17" customHeight="1" spans="1:2">
      <c r="A932" s="93">
        <v>104803.01</v>
      </c>
      <c r="B932" s="94" t="s">
        <v>1163</v>
      </c>
    </row>
    <row r="933" ht="17" customHeight="1" spans="1:2">
      <c r="A933" s="93">
        <v>104804.01</v>
      </c>
      <c r="B933" s="94" t="s">
        <v>1164</v>
      </c>
    </row>
    <row r="934" ht="17" customHeight="1" spans="1:2">
      <c r="A934" s="93">
        <v>104805.01</v>
      </c>
      <c r="B934" s="94" t="s">
        <v>1165</v>
      </c>
    </row>
    <row r="935" ht="17" customHeight="1" spans="1:2">
      <c r="A935" s="93">
        <v>104806.01</v>
      </c>
      <c r="B935" s="94" t="s">
        <v>1166</v>
      </c>
    </row>
    <row r="936" ht="17" customHeight="1" spans="1:2">
      <c r="A936" s="93">
        <v>104807.01</v>
      </c>
      <c r="B936" s="94" t="s">
        <v>1167</v>
      </c>
    </row>
    <row r="937" ht="17" customHeight="1" spans="1:2">
      <c r="A937" s="93">
        <v>104808.01</v>
      </c>
      <c r="B937" s="94" t="s">
        <v>1168</v>
      </c>
    </row>
    <row r="938" ht="17" customHeight="1" spans="1:2">
      <c r="A938" s="93">
        <v>104808.21</v>
      </c>
      <c r="B938" s="94" t="s">
        <v>1169</v>
      </c>
    </row>
    <row r="939" ht="17" customHeight="1" spans="1:2">
      <c r="A939" s="93">
        <v>104809.01</v>
      </c>
      <c r="B939" s="94" t="s">
        <v>1170</v>
      </c>
    </row>
    <row r="940" ht="17" customHeight="1" spans="1:2">
      <c r="A940" s="93">
        <v>104809.21</v>
      </c>
      <c r="B940" s="94" t="s">
        <v>1171</v>
      </c>
    </row>
    <row r="941" ht="17" customHeight="1" spans="1:2">
      <c r="A941" s="93">
        <v>104810.01</v>
      </c>
      <c r="B941" s="94" t="s">
        <v>1172</v>
      </c>
    </row>
    <row r="942" ht="17" customHeight="1" spans="1:2">
      <c r="A942" s="93">
        <v>104811.01</v>
      </c>
      <c r="B942" s="94" t="s">
        <v>1173</v>
      </c>
    </row>
    <row r="943" ht="17" customHeight="1" spans="1:2">
      <c r="A943" s="93">
        <v>104812.01</v>
      </c>
      <c r="B943" s="94" t="s">
        <v>1174</v>
      </c>
    </row>
    <row r="944" ht="17" customHeight="1" spans="1:2">
      <c r="A944" s="93">
        <v>104813.01</v>
      </c>
      <c r="B944" s="94" t="s">
        <v>1175</v>
      </c>
    </row>
    <row r="945" ht="17" customHeight="1" spans="1:2">
      <c r="A945" s="93">
        <v>104814.01</v>
      </c>
      <c r="B945" s="94" t="s">
        <v>1176</v>
      </c>
    </row>
    <row r="946" ht="17" customHeight="1" spans="1:2">
      <c r="A946" s="93">
        <v>104815.01</v>
      </c>
      <c r="B946" s="94" t="s">
        <v>1177</v>
      </c>
    </row>
    <row r="947" ht="17" customHeight="1" spans="1:2">
      <c r="A947" s="93">
        <v>104816.01</v>
      </c>
      <c r="B947" s="94" t="s">
        <v>1178</v>
      </c>
    </row>
    <row r="948" ht="17" customHeight="1" spans="1:2">
      <c r="A948" s="93">
        <v>104817.01</v>
      </c>
      <c r="B948" s="94" t="s">
        <v>1179</v>
      </c>
    </row>
    <row r="949" ht="17" customHeight="1" spans="1:2">
      <c r="A949" s="93">
        <v>104818.01</v>
      </c>
      <c r="B949" s="94" t="s">
        <v>1180</v>
      </c>
    </row>
    <row r="950" ht="17" customHeight="1" spans="1:2">
      <c r="A950" s="93">
        <v>104819.01</v>
      </c>
      <c r="B950" s="94" t="s">
        <v>1181</v>
      </c>
    </row>
    <row r="951" ht="17" customHeight="1" spans="1:2">
      <c r="A951" s="93">
        <v>104820.01</v>
      </c>
      <c r="B951" s="94" t="s">
        <v>1182</v>
      </c>
    </row>
    <row r="952" ht="17" customHeight="1" spans="1:2">
      <c r="A952" s="93">
        <v>104821.01</v>
      </c>
      <c r="B952" s="94" t="s">
        <v>1183</v>
      </c>
    </row>
    <row r="953" ht="17" customHeight="1" spans="1:2">
      <c r="A953" s="93">
        <v>104822.01</v>
      </c>
      <c r="B953" s="94" t="s">
        <v>1184</v>
      </c>
    </row>
    <row r="954" ht="17" customHeight="1" spans="1:2">
      <c r="A954" s="93">
        <v>104823.01</v>
      </c>
      <c r="B954" s="94" t="s">
        <v>1185</v>
      </c>
    </row>
    <row r="955" ht="17" customHeight="1" spans="1:2">
      <c r="A955" s="93">
        <v>104824.01</v>
      </c>
      <c r="B955" s="94" t="s">
        <v>1186</v>
      </c>
    </row>
    <row r="956" ht="17" customHeight="1" spans="1:2">
      <c r="A956" s="93">
        <v>104825.01</v>
      </c>
      <c r="B956" s="94" t="s">
        <v>1187</v>
      </c>
    </row>
    <row r="957" ht="17" customHeight="1" spans="1:2">
      <c r="A957" s="93">
        <v>104826.01</v>
      </c>
      <c r="B957" s="94" t="s">
        <v>1188</v>
      </c>
    </row>
    <row r="958" ht="17" customHeight="1" spans="1:2">
      <c r="A958" s="93">
        <v>104827.01</v>
      </c>
      <c r="B958" s="94" t="s">
        <v>1189</v>
      </c>
    </row>
    <row r="959" ht="17" customHeight="1" spans="1:2">
      <c r="A959" s="93">
        <v>104828.01</v>
      </c>
      <c r="B959" s="94" t="s">
        <v>1190</v>
      </c>
    </row>
    <row r="960" ht="17" customHeight="1" spans="1:2">
      <c r="A960" s="93">
        <v>104829.01</v>
      </c>
      <c r="B960" s="94" t="s">
        <v>1191</v>
      </c>
    </row>
    <row r="961" ht="17" customHeight="1" spans="1:2">
      <c r="A961" s="93">
        <v>104830.01</v>
      </c>
      <c r="B961" s="94" t="s">
        <v>1192</v>
      </c>
    </row>
    <row r="962" ht="17" customHeight="1" spans="1:2">
      <c r="A962" s="93">
        <v>104831.01</v>
      </c>
      <c r="B962" s="94" t="s">
        <v>1193</v>
      </c>
    </row>
    <row r="963" ht="17" customHeight="1" spans="1:2">
      <c r="A963" s="93">
        <v>104832.01</v>
      </c>
      <c r="B963" s="94" t="s">
        <v>1194</v>
      </c>
    </row>
    <row r="964" ht="17" customHeight="1" spans="1:2">
      <c r="A964" s="93">
        <v>1044000.01</v>
      </c>
      <c r="B964" s="94" t="s">
        <v>1195</v>
      </c>
    </row>
    <row r="965" ht="17" customHeight="1" spans="1:2">
      <c r="A965" s="93">
        <v>104834.01</v>
      </c>
      <c r="B965" s="94" t="s">
        <v>1196</v>
      </c>
    </row>
    <row r="966" ht="17" customHeight="1" spans="1:2">
      <c r="A966" s="93">
        <v>104835.01</v>
      </c>
      <c r="B966" s="94" t="s">
        <v>1197</v>
      </c>
    </row>
    <row r="967" ht="17" customHeight="1" spans="1:2">
      <c r="A967" s="93">
        <v>104836.01</v>
      </c>
      <c r="B967" s="94" t="s">
        <v>1198</v>
      </c>
    </row>
    <row r="968" ht="17" customHeight="1" spans="1:2">
      <c r="A968" s="93">
        <v>104837.01</v>
      </c>
      <c r="B968" s="94" t="s">
        <v>1199</v>
      </c>
    </row>
    <row r="969" ht="17" customHeight="1" spans="1:2">
      <c r="A969" s="93">
        <v>104838.01</v>
      </c>
      <c r="B969" s="94" t="s">
        <v>1200</v>
      </c>
    </row>
    <row r="970" ht="17" customHeight="1" spans="1:2">
      <c r="A970" s="93">
        <v>104839.01</v>
      </c>
      <c r="B970" s="94" t="s">
        <v>1201</v>
      </c>
    </row>
    <row r="971" ht="17" customHeight="1" spans="1:2">
      <c r="A971" s="93">
        <v>104840.01</v>
      </c>
      <c r="B971" s="94" t="s">
        <v>1202</v>
      </c>
    </row>
    <row r="972" ht="17" customHeight="1" spans="1:2">
      <c r="A972" s="93">
        <v>104841.01</v>
      </c>
      <c r="B972" s="94" t="s">
        <v>1203</v>
      </c>
    </row>
    <row r="973" ht="17" customHeight="1" spans="1:2">
      <c r="A973" s="93">
        <v>104842.01</v>
      </c>
      <c r="B973" s="94" t="s">
        <v>1204</v>
      </c>
    </row>
    <row r="974" ht="17" customHeight="1" spans="1:2">
      <c r="A974" s="93">
        <v>104843.01</v>
      </c>
      <c r="B974" s="94" t="s">
        <v>1205</v>
      </c>
    </row>
    <row r="975" ht="17" customHeight="1" spans="1:2">
      <c r="A975" s="93">
        <v>104844.01</v>
      </c>
      <c r="B975" s="94" t="s">
        <v>1206</v>
      </c>
    </row>
    <row r="976" ht="17" customHeight="1" spans="1:2">
      <c r="A976" s="93">
        <v>104845.01</v>
      </c>
      <c r="B976" s="94" t="s">
        <v>1207</v>
      </c>
    </row>
    <row r="977" ht="17" customHeight="1" spans="1:2">
      <c r="A977" s="93">
        <v>104846.01</v>
      </c>
      <c r="B977" s="94" t="s">
        <v>1208</v>
      </c>
    </row>
    <row r="978" ht="17" customHeight="1" spans="1:2">
      <c r="A978" s="93">
        <v>104847.01</v>
      </c>
      <c r="B978" s="94" t="s">
        <v>1209</v>
      </c>
    </row>
    <row r="979" ht="17" customHeight="1" spans="1:2">
      <c r="A979" s="93">
        <v>104848.01</v>
      </c>
      <c r="B979" s="94" t="s">
        <v>1210</v>
      </c>
    </row>
    <row r="980" ht="17" customHeight="1" spans="1:2">
      <c r="A980" s="93">
        <v>104849.01</v>
      </c>
      <c r="B980" s="94" t="s">
        <v>1211</v>
      </c>
    </row>
    <row r="981" ht="17" customHeight="1" spans="1:2">
      <c r="A981" s="93">
        <v>104850.01</v>
      </c>
      <c r="B981" s="94" t="s">
        <v>1212</v>
      </c>
    </row>
    <row r="982" ht="17" customHeight="1" spans="1:2">
      <c r="A982" s="93">
        <v>104851.01</v>
      </c>
      <c r="B982" s="94" t="s">
        <v>1213</v>
      </c>
    </row>
    <row r="983" ht="17" customHeight="1" spans="1:2">
      <c r="A983" s="93">
        <v>104852.01</v>
      </c>
      <c r="B983" s="94" t="s">
        <v>1214</v>
      </c>
    </row>
    <row r="984" ht="17" customHeight="1" spans="1:2">
      <c r="A984" s="93">
        <v>104853.01</v>
      </c>
      <c r="B984" s="94" t="s">
        <v>1215</v>
      </c>
    </row>
    <row r="985" ht="17" customHeight="1" spans="1:2">
      <c r="A985" s="93">
        <v>104854.01</v>
      </c>
      <c r="B985" s="94" t="s">
        <v>1216</v>
      </c>
    </row>
    <row r="986" ht="17" customHeight="1" spans="1:2">
      <c r="A986" s="93">
        <v>104855.01</v>
      </c>
      <c r="B986" s="94" t="s">
        <v>1217</v>
      </c>
    </row>
    <row r="987" ht="17" customHeight="1" spans="1:2">
      <c r="A987" s="93">
        <v>104856.01</v>
      </c>
      <c r="B987" s="94" t="s">
        <v>1218</v>
      </c>
    </row>
    <row r="988" ht="17" customHeight="1" spans="1:2">
      <c r="A988" s="93">
        <v>104857.01</v>
      </c>
      <c r="B988" s="94" t="s">
        <v>1219</v>
      </c>
    </row>
    <row r="989" ht="17" customHeight="1" spans="1:2">
      <c r="A989" s="93">
        <v>104858</v>
      </c>
      <c r="B989" s="94" t="s">
        <v>1220</v>
      </c>
    </row>
    <row r="990" ht="17" customHeight="1" spans="1:2">
      <c r="A990" s="93">
        <v>1049</v>
      </c>
      <c r="B990" s="94" t="s">
        <v>1221</v>
      </c>
    </row>
    <row r="991" ht="17" customHeight="1" spans="1:2">
      <c r="A991" s="93">
        <v>1049.11</v>
      </c>
      <c r="B991" s="94" t="s">
        <v>1222</v>
      </c>
    </row>
    <row r="992" ht="17" customHeight="1" spans="1:2">
      <c r="A992" s="93">
        <v>1049.21</v>
      </c>
      <c r="B992" s="94" t="s">
        <v>1223</v>
      </c>
    </row>
    <row r="993" ht="17" customHeight="1" spans="1:2">
      <c r="A993" s="93">
        <v>1049.31</v>
      </c>
      <c r="B993" s="94" t="s">
        <v>1224</v>
      </c>
    </row>
    <row r="994" ht="17" customHeight="1" spans="1:2">
      <c r="A994" s="93">
        <v>104900.01</v>
      </c>
      <c r="B994" s="94" t="s">
        <v>1225</v>
      </c>
    </row>
    <row r="995" ht="17" customHeight="1" spans="1:2">
      <c r="A995" s="93">
        <v>104912.01</v>
      </c>
      <c r="B995" s="94" t="s">
        <v>1226</v>
      </c>
    </row>
    <row r="996" ht="17" customHeight="1" spans="1:2">
      <c r="A996" s="93">
        <v>104917</v>
      </c>
      <c r="B996" s="94" t="s">
        <v>1227</v>
      </c>
    </row>
    <row r="997" ht="17" customHeight="1" spans="1:2">
      <c r="A997" s="93">
        <v>104918</v>
      </c>
      <c r="B997" s="94" t="s">
        <v>1228</v>
      </c>
    </row>
    <row r="998" ht="17" customHeight="1" spans="1:2">
      <c r="A998" s="93">
        <v>104919</v>
      </c>
      <c r="B998" s="94" t="s">
        <v>1229</v>
      </c>
    </row>
    <row r="999" ht="17" customHeight="1" spans="1:2">
      <c r="A999" s="93">
        <v>104921</v>
      </c>
      <c r="B999" s="94" t="s">
        <v>1230</v>
      </c>
    </row>
    <row r="1000" ht="17" customHeight="1" spans="1:2">
      <c r="A1000" s="93">
        <v>104922</v>
      </c>
      <c r="B1000" s="94" t="s">
        <v>1231</v>
      </c>
    </row>
    <row r="1001" ht="17" customHeight="1" spans="1:2">
      <c r="A1001" s="93">
        <v>104922.4</v>
      </c>
      <c r="B1001" s="94" t="s">
        <v>1232</v>
      </c>
    </row>
    <row r="1002" ht="17" customHeight="1" spans="1:2">
      <c r="A1002" s="93">
        <v>104924</v>
      </c>
      <c r="B1002" s="94" t="s">
        <v>1233</v>
      </c>
    </row>
    <row r="1003" ht="17" customHeight="1" spans="1:2">
      <c r="A1003" s="93">
        <v>104925</v>
      </c>
      <c r="B1003" s="94" t="s">
        <v>1234</v>
      </c>
    </row>
    <row r="1004" ht="17" customHeight="1" spans="1:2">
      <c r="A1004" s="93">
        <v>104925.4</v>
      </c>
      <c r="B1004" s="94" t="s">
        <v>1235</v>
      </c>
    </row>
    <row r="1005" ht="17" customHeight="1" spans="1:2">
      <c r="A1005" s="93">
        <v>104926.01</v>
      </c>
      <c r="B1005" s="94" t="s">
        <v>1236</v>
      </c>
    </row>
    <row r="1006" ht="17" customHeight="1" spans="1:2">
      <c r="A1006" s="93">
        <v>104946.01</v>
      </c>
      <c r="B1006" s="94" t="s">
        <v>1237</v>
      </c>
    </row>
    <row r="1007" ht="17" customHeight="1" spans="1:2">
      <c r="A1007" s="93">
        <v>104948</v>
      </c>
      <c r="B1007" s="94" t="s">
        <v>1238</v>
      </c>
    </row>
    <row r="1008" ht="17" customHeight="1" spans="1:2">
      <c r="A1008" s="93">
        <v>104949</v>
      </c>
      <c r="B1008" s="94" t="s">
        <v>1239</v>
      </c>
    </row>
    <row r="1009" ht="17" customHeight="1" spans="1:2">
      <c r="A1009" s="93">
        <v>104950</v>
      </c>
      <c r="B1009" s="94" t="s">
        <v>1240</v>
      </c>
    </row>
    <row r="1010" ht="17" customHeight="1" spans="1:2">
      <c r="A1010" s="93">
        <v>104952</v>
      </c>
      <c r="B1010" s="94" t="s">
        <v>1241</v>
      </c>
    </row>
    <row r="1011" ht="17" customHeight="1" spans="1:2">
      <c r="A1011" s="93">
        <v>104954</v>
      </c>
      <c r="B1011" s="94" t="s">
        <v>1242</v>
      </c>
    </row>
    <row r="1012" ht="17" customHeight="1" spans="1:2">
      <c r="A1012" s="93">
        <v>104955</v>
      </c>
      <c r="B1012" s="94" t="s">
        <v>1151</v>
      </c>
    </row>
    <row r="1013" ht="17" customHeight="1" spans="1:2">
      <c r="A1013" s="93">
        <v>104957</v>
      </c>
      <c r="B1013" s="94" t="s">
        <v>1243</v>
      </c>
    </row>
    <row r="1014" ht="17" customHeight="1" spans="1:2">
      <c r="A1014" s="93">
        <v>104958</v>
      </c>
      <c r="B1014" s="94" t="s">
        <v>1244</v>
      </c>
    </row>
    <row r="1015" ht="17" customHeight="1" spans="1:2">
      <c r="A1015" s="93">
        <v>104966</v>
      </c>
      <c r="B1015" s="94" t="s">
        <v>1245</v>
      </c>
    </row>
    <row r="1016" ht="17" customHeight="1" spans="1:2">
      <c r="A1016" s="93">
        <v>104966.01</v>
      </c>
      <c r="B1016" s="94" t="s">
        <v>1246</v>
      </c>
    </row>
    <row r="1017" ht="17" customHeight="1" spans="1:2">
      <c r="A1017" s="93">
        <v>104967</v>
      </c>
      <c r="B1017" s="94" t="s">
        <v>1247</v>
      </c>
    </row>
    <row r="1018" ht="17" customHeight="1" spans="1:2">
      <c r="A1018" s="93">
        <v>104968</v>
      </c>
      <c r="B1018" s="94" t="s">
        <v>1248</v>
      </c>
    </row>
    <row r="1019" ht="17" customHeight="1" spans="1:2">
      <c r="A1019" s="93">
        <v>104971</v>
      </c>
      <c r="B1019" s="94" t="s">
        <v>1249</v>
      </c>
    </row>
    <row r="1020" ht="17" customHeight="1" spans="1:2">
      <c r="A1020" s="93">
        <v>104972</v>
      </c>
      <c r="B1020" s="94" t="s">
        <v>1250</v>
      </c>
    </row>
    <row r="1021" ht="17" customHeight="1" spans="1:2">
      <c r="A1021" s="93">
        <v>104973</v>
      </c>
      <c r="B1021" s="94" t="s">
        <v>1251</v>
      </c>
    </row>
    <row r="1022" ht="17" customHeight="1" spans="1:2">
      <c r="A1022" s="93">
        <v>104976</v>
      </c>
      <c r="B1022" s="94" t="s">
        <v>1252</v>
      </c>
    </row>
    <row r="1023" ht="17" customHeight="1" spans="1:2">
      <c r="A1023" s="93">
        <v>104986</v>
      </c>
      <c r="B1023" s="94" t="s">
        <v>1253</v>
      </c>
    </row>
    <row r="1024" ht="17" customHeight="1" spans="1:2">
      <c r="A1024" s="93">
        <v>104998</v>
      </c>
      <c r="B1024" s="94" t="s">
        <v>1254</v>
      </c>
    </row>
    <row r="1025" ht="17" customHeight="1" spans="1:2">
      <c r="A1025" s="93">
        <v>1050</v>
      </c>
      <c r="B1025" s="94" t="s">
        <v>1255</v>
      </c>
    </row>
    <row r="1026" ht="17" customHeight="1" spans="1:2">
      <c r="A1026" s="93">
        <v>1051</v>
      </c>
      <c r="B1026" s="94" t="s">
        <v>1256</v>
      </c>
    </row>
    <row r="1027" ht="17" customHeight="1" spans="1:2">
      <c r="A1027" s="93">
        <v>1051.01</v>
      </c>
      <c r="B1027" s="94" t="s">
        <v>1257</v>
      </c>
    </row>
    <row r="1028" ht="17" customHeight="1" spans="1:2">
      <c r="A1028" s="93">
        <v>1051.02</v>
      </c>
      <c r="B1028" s="94" t="s">
        <v>1258</v>
      </c>
    </row>
    <row r="1029" ht="17" customHeight="1" spans="1:2">
      <c r="A1029" s="93">
        <v>105100</v>
      </c>
      <c r="B1029" s="94" t="s">
        <v>1259</v>
      </c>
    </row>
    <row r="1030" ht="17" customHeight="1" spans="1:2">
      <c r="A1030" s="93">
        <v>105102.21</v>
      </c>
      <c r="B1030" s="94" t="s">
        <v>1260</v>
      </c>
    </row>
    <row r="1031" ht="17" customHeight="1" spans="1:2">
      <c r="A1031" s="93">
        <v>105102.31</v>
      </c>
      <c r="B1031" s="94" t="s">
        <v>1261</v>
      </c>
    </row>
    <row r="1032" ht="17" customHeight="1" spans="1:2">
      <c r="A1032" s="93">
        <v>1052</v>
      </c>
      <c r="B1032" s="94" t="s">
        <v>1262</v>
      </c>
    </row>
    <row r="1033" ht="17" customHeight="1" spans="1:2">
      <c r="A1033" s="93">
        <v>1053</v>
      </c>
      <c r="B1033" s="94" t="s">
        <v>1263</v>
      </c>
    </row>
    <row r="1034" ht="17" customHeight="1" spans="1:2">
      <c r="A1034" s="93">
        <v>1053.5</v>
      </c>
      <c r="B1034" s="94" t="s">
        <v>1264</v>
      </c>
    </row>
    <row r="1035" ht="17" customHeight="1" spans="1:2">
      <c r="A1035" s="93">
        <v>1053.91</v>
      </c>
      <c r="B1035" s="94" t="s">
        <v>1265</v>
      </c>
    </row>
    <row r="1036" ht="17" customHeight="1" spans="1:2">
      <c r="A1036" s="93">
        <v>1054</v>
      </c>
      <c r="B1036" s="94" t="s">
        <v>1266</v>
      </c>
    </row>
    <row r="1037" ht="17" customHeight="1" spans="1:2">
      <c r="A1037" s="93">
        <v>1055</v>
      </c>
      <c r="B1037" s="94" t="s">
        <v>1267</v>
      </c>
    </row>
    <row r="1038" ht="17" customHeight="1" spans="1:2">
      <c r="A1038" s="93">
        <v>1056</v>
      </c>
      <c r="B1038" s="94" t="s">
        <v>1268</v>
      </c>
    </row>
    <row r="1039" ht="17" customHeight="1" spans="1:2">
      <c r="A1039" s="93">
        <v>1057</v>
      </c>
      <c r="B1039" s="94" t="s">
        <v>1269</v>
      </c>
    </row>
    <row r="1040" ht="17" customHeight="1" spans="1:2">
      <c r="A1040" s="93">
        <v>1058</v>
      </c>
      <c r="B1040" s="94" t="s">
        <v>1270</v>
      </c>
    </row>
    <row r="1041" ht="17" customHeight="1" spans="1:2">
      <c r="A1041" s="93">
        <v>1058.01</v>
      </c>
      <c r="B1041" s="94" t="s">
        <v>1271</v>
      </c>
    </row>
    <row r="1042" ht="17" customHeight="1" spans="1:2">
      <c r="A1042" s="93">
        <v>1059</v>
      </c>
      <c r="B1042" s="94" t="s">
        <v>1272</v>
      </c>
    </row>
    <row r="1043" ht="17" customHeight="1" spans="1:2">
      <c r="A1043" s="93">
        <v>1060</v>
      </c>
      <c r="B1043" s="94" t="s">
        <v>1273</v>
      </c>
    </row>
    <row r="1044" ht="17" customHeight="1" spans="1:2">
      <c r="A1044" s="93">
        <v>106001</v>
      </c>
      <c r="B1044" s="94" t="s">
        <v>1274</v>
      </c>
    </row>
    <row r="1045" ht="17" customHeight="1" spans="1:2">
      <c r="A1045" s="93">
        <v>106002</v>
      </c>
      <c r="B1045" s="94" t="s">
        <v>1275</v>
      </c>
    </row>
    <row r="1046" ht="17" customHeight="1" spans="1:2">
      <c r="A1046" s="93">
        <v>106003</v>
      </c>
      <c r="B1046" s="94" t="s">
        <v>1276</v>
      </c>
    </row>
    <row r="1047" ht="17" customHeight="1" spans="1:2">
      <c r="A1047" s="93">
        <v>106004</v>
      </c>
      <c r="B1047" s="94" t="s">
        <v>1277</v>
      </c>
    </row>
    <row r="1048" ht="17" customHeight="1" spans="1:2">
      <c r="A1048" s="93">
        <v>106005</v>
      </c>
      <c r="B1048" s="94" t="s">
        <v>1278</v>
      </c>
    </row>
    <row r="1049" ht="17" customHeight="1" spans="1:2">
      <c r="A1049" s="93">
        <v>106006</v>
      </c>
      <c r="B1049" s="94" t="s">
        <v>1279</v>
      </c>
    </row>
    <row r="1050" ht="17" customHeight="1" spans="1:2">
      <c r="A1050" s="93">
        <v>106007</v>
      </c>
      <c r="B1050" s="94" t="s">
        <v>1280</v>
      </c>
    </row>
    <row r="1051" ht="17" customHeight="1" spans="1:2">
      <c r="A1051" s="93">
        <v>106008</v>
      </c>
      <c r="B1051" s="94" t="s">
        <v>1281</v>
      </c>
    </row>
    <row r="1052" ht="17" customHeight="1" spans="1:2">
      <c r="A1052" s="93">
        <v>106009</v>
      </c>
      <c r="B1052" s="94" t="s">
        <v>1282</v>
      </c>
    </row>
    <row r="1053" ht="17" customHeight="1" spans="1:2">
      <c r="A1053" s="93">
        <v>106010</v>
      </c>
      <c r="B1053" s="94" t="s">
        <v>1283</v>
      </c>
    </row>
    <row r="1054" ht="17" customHeight="1" spans="1:2">
      <c r="A1054" s="93">
        <v>106011</v>
      </c>
      <c r="B1054" s="94" t="s">
        <v>1284</v>
      </c>
    </row>
    <row r="1055" ht="17" customHeight="1" spans="1:2">
      <c r="A1055" s="93">
        <v>106012</v>
      </c>
      <c r="B1055" s="94" t="s">
        <v>1285</v>
      </c>
    </row>
    <row r="1056" ht="17" customHeight="1" spans="1:2">
      <c r="A1056" s="93">
        <v>106013</v>
      </c>
      <c r="B1056" s="94" t="s">
        <v>1286</v>
      </c>
    </row>
    <row r="1057" ht="17" customHeight="1" spans="1:2">
      <c r="A1057" s="93">
        <v>1061</v>
      </c>
      <c r="B1057" s="94" t="s">
        <v>1287</v>
      </c>
    </row>
    <row r="1058" ht="17" customHeight="1" spans="1:2">
      <c r="A1058" s="93">
        <v>1061.1</v>
      </c>
      <c r="B1058" s="94" t="s">
        <v>1288</v>
      </c>
    </row>
    <row r="1059" ht="17" customHeight="1" spans="1:2">
      <c r="A1059" s="93">
        <v>1062</v>
      </c>
      <c r="B1059" s="94" t="s">
        <v>1289</v>
      </c>
    </row>
    <row r="1060" ht="17" customHeight="1" spans="1:2">
      <c r="A1060" s="93">
        <v>1063</v>
      </c>
      <c r="B1060" s="94" t="s">
        <v>1290</v>
      </c>
    </row>
    <row r="1061" ht="17" customHeight="1" spans="1:2">
      <c r="A1061" s="93">
        <v>1064</v>
      </c>
      <c r="B1061" s="94" t="s">
        <v>1291</v>
      </c>
    </row>
    <row r="1062" ht="17" customHeight="1" spans="1:2">
      <c r="A1062" s="93">
        <v>1065</v>
      </c>
      <c r="B1062" s="94" t="s">
        <v>1292</v>
      </c>
    </row>
    <row r="1063" ht="17" customHeight="1" spans="1:2">
      <c r="A1063" s="93">
        <v>1066</v>
      </c>
      <c r="B1063" s="94" t="s">
        <v>1293</v>
      </c>
    </row>
    <row r="1064" ht="17" customHeight="1" spans="1:2">
      <c r="A1064" s="93">
        <v>1067</v>
      </c>
      <c r="B1064" s="94" t="s">
        <v>1294</v>
      </c>
    </row>
    <row r="1065" ht="17" customHeight="1" spans="1:2">
      <c r="A1065" s="93">
        <v>1068</v>
      </c>
      <c r="B1065" s="94" t="s">
        <v>1295</v>
      </c>
    </row>
    <row r="1066" ht="17" customHeight="1" spans="1:2">
      <c r="A1066" s="93">
        <v>1099</v>
      </c>
      <c r="B1066" s="94" t="s">
        <v>1296</v>
      </c>
    </row>
    <row r="1067" ht="17" customHeight="1" spans="1:2">
      <c r="A1067" s="93">
        <v>11</v>
      </c>
      <c r="B1067" s="94" t="s">
        <v>1297</v>
      </c>
    </row>
    <row r="1068" ht="17" customHeight="1" spans="1:2">
      <c r="A1068" s="93">
        <v>1102</v>
      </c>
      <c r="B1068" s="94" t="s">
        <v>1298</v>
      </c>
    </row>
    <row r="1069" ht="17" customHeight="1" spans="1:2">
      <c r="A1069" s="93">
        <v>1103</v>
      </c>
      <c r="B1069" s="94" t="s">
        <v>1299</v>
      </c>
    </row>
    <row r="1070" ht="17" customHeight="1" spans="1:2">
      <c r="A1070" s="93">
        <v>1103.5</v>
      </c>
      <c r="B1070" s="94" t="s">
        <v>1300</v>
      </c>
    </row>
    <row r="1071" ht="17" customHeight="1" spans="1:2">
      <c r="A1071" s="93">
        <v>1104</v>
      </c>
      <c r="B1071" s="94" t="s">
        <v>1301</v>
      </c>
    </row>
    <row r="1072" ht="17" customHeight="1" spans="1:2">
      <c r="A1072" s="93">
        <v>1104.5</v>
      </c>
      <c r="B1072" s="94" t="s">
        <v>1302</v>
      </c>
    </row>
    <row r="1073" ht="17" customHeight="1" spans="1:2">
      <c r="A1073" s="93">
        <v>1105</v>
      </c>
      <c r="B1073" s="94" t="s">
        <v>1303</v>
      </c>
    </row>
    <row r="1074" ht="17" customHeight="1" spans="1:2">
      <c r="A1074" s="93">
        <v>1106</v>
      </c>
      <c r="B1074" s="94" t="s">
        <v>1304</v>
      </c>
    </row>
    <row r="1075" ht="17" customHeight="1" spans="1:2">
      <c r="A1075" s="93">
        <v>1106.5</v>
      </c>
      <c r="B1075" s="94" t="s">
        <v>1305</v>
      </c>
    </row>
    <row r="1076" ht="17" customHeight="1" spans="1:2">
      <c r="A1076" s="93">
        <v>110608.12</v>
      </c>
      <c r="B1076" s="94" t="s">
        <v>1306</v>
      </c>
    </row>
    <row r="1077" ht="17" customHeight="1" spans="1:2">
      <c r="A1077" s="93">
        <v>1107</v>
      </c>
      <c r="B1077" s="94" t="s">
        <v>1307</v>
      </c>
    </row>
    <row r="1078" ht="17" customHeight="1" spans="1:2">
      <c r="A1078" s="93">
        <v>1107.5</v>
      </c>
      <c r="B1078" s="94" t="s">
        <v>1308</v>
      </c>
    </row>
    <row r="1079" ht="17" customHeight="1" spans="1:2">
      <c r="A1079" s="93">
        <v>1108</v>
      </c>
      <c r="B1079" s="94" t="s">
        <v>1309</v>
      </c>
    </row>
    <row r="1080" ht="17" customHeight="1" spans="1:2">
      <c r="A1080" s="93">
        <v>1109</v>
      </c>
      <c r="B1080" s="94" t="s">
        <v>1310</v>
      </c>
    </row>
    <row r="1081" ht="17" customHeight="1" spans="1:2">
      <c r="A1081" s="93">
        <v>111</v>
      </c>
      <c r="B1081" s="94" t="s">
        <v>1311</v>
      </c>
    </row>
    <row r="1082" ht="17" customHeight="1" spans="1:2">
      <c r="A1082" s="93">
        <v>111.06</v>
      </c>
      <c r="B1082" s="94" t="s">
        <v>1312</v>
      </c>
    </row>
    <row r="1083" ht="17" customHeight="1" spans="1:2">
      <c r="A1083" s="93">
        <v>111.07</v>
      </c>
      <c r="B1083" s="94" t="s">
        <v>1313</v>
      </c>
    </row>
    <row r="1084" ht="17" customHeight="1" spans="1:2">
      <c r="A1084" s="93">
        <v>1110</v>
      </c>
      <c r="B1084" s="94" t="s">
        <v>1314</v>
      </c>
    </row>
    <row r="1085" ht="17" customHeight="1" spans="1:2">
      <c r="A1085" s="93">
        <v>1111</v>
      </c>
      <c r="B1085" s="94" t="s">
        <v>1315</v>
      </c>
    </row>
    <row r="1086" ht="17" customHeight="1" spans="1:2">
      <c r="A1086" s="93">
        <v>1118</v>
      </c>
      <c r="B1086" s="94" t="s">
        <v>1316</v>
      </c>
    </row>
    <row r="1087" ht="17" customHeight="1" spans="1:2">
      <c r="A1087" s="93">
        <v>1119</v>
      </c>
      <c r="B1087" s="94" t="s">
        <v>1317</v>
      </c>
    </row>
    <row r="1088" ht="17" customHeight="1" spans="1:2">
      <c r="A1088" s="93">
        <v>112</v>
      </c>
      <c r="B1088" s="94" t="s">
        <v>1318</v>
      </c>
    </row>
    <row r="1089" ht="17" customHeight="1" spans="1:2">
      <c r="A1089" s="93">
        <v>1120</v>
      </c>
      <c r="B1089" s="94" t="s">
        <v>1319</v>
      </c>
    </row>
    <row r="1090" ht="17" customHeight="1" spans="1:2">
      <c r="A1090" s="93">
        <v>1121</v>
      </c>
      <c r="B1090" s="94" t="s">
        <v>1320</v>
      </c>
    </row>
    <row r="1091" ht="17" customHeight="1" spans="1:2">
      <c r="A1091" s="93">
        <v>1122</v>
      </c>
      <c r="B1091" s="94" t="s">
        <v>1321</v>
      </c>
    </row>
    <row r="1092" ht="17" customHeight="1" spans="1:2">
      <c r="A1092" s="93">
        <v>1123</v>
      </c>
      <c r="B1092" s="94" t="s">
        <v>1322</v>
      </c>
    </row>
    <row r="1093" ht="17" customHeight="1" spans="1:2">
      <c r="A1093" s="93">
        <v>1123001</v>
      </c>
      <c r="B1093" s="94" t="s">
        <v>1323</v>
      </c>
    </row>
    <row r="1094" ht="17" customHeight="1" spans="1:2">
      <c r="A1094" s="93">
        <v>1123002</v>
      </c>
      <c r="B1094" s="94" t="s">
        <v>1324</v>
      </c>
    </row>
    <row r="1095" ht="17" customHeight="1" spans="1:2">
      <c r="A1095" s="93">
        <v>1123003</v>
      </c>
      <c r="B1095" s="94" t="s">
        <v>1325</v>
      </c>
    </row>
    <row r="1096" ht="17" customHeight="1" spans="1:2">
      <c r="A1096" s="93">
        <v>1123004</v>
      </c>
      <c r="B1096" s="94" t="s">
        <v>1326</v>
      </c>
    </row>
    <row r="1097" ht="17" customHeight="1" spans="1:2">
      <c r="A1097" s="93">
        <v>1123005</v>
      </c>
      <c r="B1097" s="94" t="s">
        <v>1327</v>
      </c>
    </row>
    <row r="1098" ht="17" customHeight="1" spans="1:2">
      <c r="A1098" s="93">
        <v>1123006</v>
      </c>
      <c r="B1098" s="94" t="s">
        <v>1328</v>
      </c>
    </row>
    <row r="1099" ht="17" customHeight="1" spans="1:2">
      <c r="A1099" s="93">
        <v>1123006.01</v>
      </c>
      <c r="B1099" s="94" t="s">
        <v>1329</v>
      </c>
    </row>
    <row r="1100" ht="17" customHeight="1" spans="1:2">
      <c r="A1100" s="93">
        <v>1123006.02</v>
      </c>
      <c r="B1100" s="94" t="s">
        <v>1330</v>
      </c>
    </row>
    <row r="1101" ht="17" customHeight="1" spans="1:2">
      <c r="A1101" s="93">
        <v>1123006.03</v>
      </c>
      <c r="B1101" s="94" t="s">
        <v>1331</v>
      </c>
    </row>
    <row r="1102" ht="17" customHeight="1" spans="1:2">
      <c r="A1102" s="93">
        <v>1123006.04</v>
      </c>
      <c r="B1102" s="94" t="s">
        <v>1332</v>
      </c>
    </row>
    <row r="1103" ht="17" customHeight="1" spans="1:2">
      <c r="A1103" s="93">
        <v>1123006.05</v>
      </c>
      <c r="B1103" s="94" t="s">
        <v>1333</v>
      </c>
    </row>
    <row r="1104" ht="17" customHeight="1" spans="1:2">
      <c r="A1104" s="93">
        <v>1123006.06</v>
      </c>
      <c r="B1104" s="94" t="s">
        <v>1334</v>
      </c>
    </row>
    <row r="1105" ht="17" customHeight="1" spans="1:2">
      <c r="A1105" s="93">
        <v>1123006.07</v>
      </c>
      <c r="B1105" s="94" t="s">
        <v>1335</v>
      </c>
    </row>
    <row r="1106" ht="17" customHeight="1" spans="1:2">
      <c r="A1106" s="93">
        <v>1123006.08</v>
      </c>
      <c r="B1106" s="94" t="s">
        <v>1336</v>
      </c>
    </row>
    <row r="1107" ht="17" customHeight="1" spans="1:2">
      <c r="A1107" s="93">
        <v>1123006.09</v>
      </c>
      <c r="B1107" s="94" t="s">
        <v>1337</v>
      </c>
    </row>
    <row r="1108" ht="17" customHeight="1" spans="1:2">
      <c r="A1108" s="93">
        <v>1123007</v>
      </c>
      <c r="B1108" s="94" t="s">
        <v>1338</v>
      </c>
    </row>
    <row r="1109" ht="17" customHeight="1" spans="1:2">
      <c r="A1109" s="93">
        <v>1123007.1</v>
      </c>
      <c r="B1109" s="94" t="s">
        <v>1339</v>
      </c>
    </row>
    <row r="1110" ht="17" customHeight="1" spans="1:2">
      <c r="A1110" s="93">
        <v>1123007.2</v>
      </c>
      <c r="B1110" s="94" t="s">
        <v>1340</v>
      </c>
    </row>
    <row r="1111" ht="17" customHeight="1" spans="1:2">
      <c r="A1111" s="93">
        <v>1123007.3</v>
      </c>
      <c r="B1111" s="94" t="s">
        <v>1341</v>
      </c>
    </row>
    <row r="1112" ht="17" customHeight="1" spans="1:2">
      <c r="A1112" s="93">
        <v>1123007.4</v>
      </c>
      <c r="B1112" s="94" t="s">
        <v>1342</v>
      </c>
    </row>
    <row r="1113" ht="17" customHeight="1" spans="1:2">
      <c r="A1113" s="93">
        <v>1123007.5</v>
      </c>
      <c r="B1113" s="94" t="s">
        <v>1343</v>
      </c>
    </row>
    <row r="1114" ht="17" customHeight="1" spans="1:2">
      <c r="A1114" s="93">
        <v>1123007.6</v>
      </c>
      <c r="B1114" s="94" t="s">
        <v>1344</v>
      </c>
    </row>
    <row r="1115" ht="17" customHeight="1" spans="1:2">
      <c r="A1115" s="93">
        <v>1123007.61</v>
      </c>
      <c r="B1115" s="94" t="s">
        <v>1344</v>
      </c>
    </row>
    <row r="1116" ht="17" customHeight="1" spans="1:2">
      <c r="A1116" s="93">
        <v>1123007.7</v>
      </c>
      <c r="B1116" s="94" t="s">
        <v>1345</v>
      </c>
    </row>
    <row r="1117" ht="17" customHeight="1" spans="1:2">
      <c r="A1117" s="93">
        <v>1123007.8</v>
      </c>
      <c r="B1117" s="94" t="s">
        <v>1346</v>
      </c>
    </row>
    <row r="1118" ht="17" customHeight="1" spans="1:2">
      <c r="A1118" s="93">
        <v>1123007.9</v>
      </c>
      <c r="B1118" s="94" t="s">
        <v>1347</v>
      </c>
    </row>
    <row r="1119" ht="17" customHeight="1" spans="1:2">
      <c r="A1119" s="93">
        <v>1123007.91</v>
      </c>
      <c r="B1119" s="94" t="s">
        <v>1348</v>
      </c>
    </row>
    <row r="1120" ht="17" customHeight="1" spans="1:2">
      <c r="A1120" s="93">
        <v>1123008</v>
      </c>
      <c r="B1120" s="94" t="s">
        <v>1349</v>
      </c>
    </row>
    <row r="1121" ht="17" customHeight="1" spans="1:2">
      <c r="A1121" s="93">
        <v>1124</v>
      </c>
      <c r="B1121" s="94" t="s">
        <v>1350</v>
      </c>
    </row>
    <row r="1122" ht="17" customHeight="1" spans="1:2">
      <c r="A1122" s="93">
        <v>1125</v>
      </c>
      <c r="B1122" s="94" t="s">
        <v>1351</v>
      </c>
    </row>
    <row r="1123" ht="17" customHeight="1" spans="1:2">
      <c r="A1123" s="93">
        <v>1132</v>
      </c>
      <c r="B1123" s="94" t="s">
        <v>1352</v>
      </c>
    </row>
    <row r="1124" ht="17" customHeight="1" spans="1:2">
      <c r="A1124" s="93">
        <v>1133</v>
      </c>
      <c r="B1124" s="94" t="s">
        <v>1353</v>
      </c>
    </row>
    <row r="1125" ht="17" customHeight="1" spans="1:2">
      <c r="A1125" s="93">
        <v>1134</v>
      </c>
      <c r="B1125" s="94" t="s">
        <v>1354</v>
      </c>
    </row>
    <row r="1126" ht="17" customHeight="1" spans="1:2">
      <c r="A1126" s="93">
        <v>1135</v>
      </c>
      <c r="B1126" s="94" t="s">
        <v>1355</v>
      </c>
    </row>
    <row r="1127" ht="17" customHeight="1" spans="1:2">
      <c r="A1127" s="93">
        <v>1137</v>
      </c>
      <c r="B1127" s="94" t="s">
        <v>1356</v>
      </c>
    </row>
    <row r="1128" ht="17" customHeight="1" spans="1:2">
      <c r="A1128" s="93">
        <v>1138</v>
      </c>
      <c r="B1128" s="94" t="s">
        <v>1357</v>
      </c>
    </row>
    <row r="1129" ht="17" customHeight="1" spans="1:2">
      <c r="A1129" s="93">
        <v>1139</v>
      </c>
      <c r="B1129" s="94" t="s">
        <v>1358</v>
      </c>
    </row>
    <row r="1130" ht="17" customHeight="1" spans="1:2">
      <c r="A1130" s="93">
        <v>1140</v>
      </c>
      <c r="B1130" s="94" t="s">
        <v>1359</v>
      </c>
    </row>
    <row r="1131" ht="17" customHeight="1" spans="1:2">
      <c r="A1131" s="93">
        <v>1141</v>
      </c>
      <c r="B1131" s="94" t="s">
        <v>1360</v>
      </c>
    </row>
    <row r="1132" ht="17" customHeight="1" spans="1:2">
      <c r="A1132" s="93">
        <v>1142</v>
      </c>
      <c r="B1132" s="94" t="s">
        <v>1361</v>
      </c>
    </row>
    <row r="1133" ht="17" customHeight="1" spans="1:2">
      <c r="A1133" s="93">
        <v>1143</v>
      </c>
      <c r="B1133" s="94" t="s">
        <v>1362</v>
      </c>
    </row>
    <row r="1134" ht="17" customHeight="1" spans="1:2">
      <c r="A1134" s="93">
        <v>114301.11</v>
      </c>
      <c r="B1134" s="94" t="s">
        <v>786</v>
      </c>
    </row>
    <row r="1135" ht="17" customHeight="1" spans="1:2">
      <c r="A1135" s="93">
        <v>1144</v>
      </c>
      <c r="B1135" s="94" t="s">
        <v>1363</v>
      </c>
    </row>
    <row r="1136" ht="17" customHeight="1" spans="1:2">
      <c r="A1136" s="93">
        <v>1146</v>
      </c>
      <c r="B1136" s="94" t="s">
        <v>1364</v>
      </c>
    </row>
    <row r="1137" ht="17" customHeight="1" spans="1:2">
      <c r="A1137" s="93">
        <v>1147</v>
      </c>
      <c r="B1137" s="94" t="s">
        <v>1364</v>
      </c>
    </row>
    <row r="1138" ht="17" customHeight="1" spans="1:2">
      <c r="A1138" s="93">
        <v>1148</v>
      </c>
      <c r="B1138" s="94" t="s">
        <v>1365</v>
      </c>
    </row>
    <row r="1139" ht="17" customHeight="1" spans="1:2">
      <c r="A1139" s="93">
        <v>1149</v>
      </c>
      <c r="B1139" s="94" t="s">
        <v>1366</v>
      </c>
    </row>
    <row r="1140" ht="17" customHeight="1" spans="1:2">
      <c r="A1140" s="93">
        <v>115</v>
      </c>
      <c r="B1140" s="94" t="s">
        <v>1367</v>
      </c>
    </row>
    <row r="1141" ht="17" customHeight="1" spans="1:2">
      <c r="A1141" s="93">
        <v>115.05</v>
      </c>
      <c r="B1141" s="94" t="s">
        <v>1368</v>
      </c>
    </row>
    <row r="1142" ht="17" customHeight="1" spans="1:2">
      <c r="A1142" s="93">
        <v>1150</v>
      </c>
      <c r="B1142" s="94" t="s">
        <v>1369</v>
      </c>
    </row>
    <row r="1143" ht="17" customHeight="1" spans="1:2">
      <c r="A1143" s="93">
        <v>1151</v>
      </c>
      <c r="B1143" s="94" t="s">
        <v>1370</v>
      </c>
    </row>
    <row r="1144" ht="17" customHeight="1" spans="1:2">
      <c r="A1144" s="93">
        <v>1152</v>
      </c>
      <c r="B1144" s="94" t="s">
        <v>1371</v>
      </c>
    </row>
    <row r="1145" ht="17" customHeight="1" spans="1:2">
      <c r="A1145" s="93">
        <v>1153</v>
      </c>
      <c r="B1145" s="94" t="s">
        <v>1372</v>
      </c>
    </row>
    <row r="1146" ht="17" customHeight="1" spans="1:2">
      <c r="A1146" s="93">
        <v>1154</v>
      </c>
      <c r="B1146" s="94" t="s">
        <v>1373</v>
      </c>
    </row>
    <row r="1147" ht="17" customHeight="1" spans="1:2">
      <c r="A1147" s="93">
        <v>1155</v>
      </c>
      <c r="B1147" s="94" t="s">
        <v>1374</v>
      </c>
    </row>
    <row r="1148" ht="17" customHeight="1" spans="1:2">
      <c r="A1148" s="93">
        <v>1156</v>
      </c>
      <c r="B1148" s="94" t="s">
        <v>1375</v>
      </c>
    </row>
    <row r="1149" ht="17" customHeight="1" spans="1:2">
      <c r="A1149" s="93">
        <v>1157</v>
      </c>
      <c r="B1149" s="94" t="s">
        <v>1376</v>
      </c>
    </row>
    <row r="1150" ht="17" customHeight="1" spans="1:2">
      <c r="A1150" s="93">
        <v>1158</v>
      </c>
      <c r="B1150" s="94" t="s">
        <v>1377</v>
      </c>
    </row>
    <row r="1151" ht="17" customHeight="1" spans="1:2">
      <c r="A1151" s="93">
        <v>1159</v>
      </c>
      <c r="B1151" s="94" t="s">
        <v>1378</v>
      </c>
    </row>
    <row r="1152" ht="17" customHeight="1" spans="1:2">
      <c r="A1152" s="93">
        <v>116</v>
      </c>
      <c r="B1152" s="94" t="s">
        <v>1379</v>
      </c>
    </row>
    <row r="1153" ht="17" customHeight="1" spans="1:2">
      <c r="A1153" s="93">
        <v>116.05</v>
      </c>
      <c r="B1153" s="94" t="s">
        <v>1380</v>
      </c>
    </row>
    <row r="1154" ht="17" customHeight="1" spans="1:2">
      <c r="A1154" s="93">
        <v>116.06</v>
      </c>
      <c r="B1154" s="94" t="s">
        <v>1381</v>
      </c>
    </row>
    <row r="1155" ht="17" customHeight="1" spans="1:2">
      <c r="A1155" s="93">
        <v>1161</v>
      </c>
      <c r="B1155" s="94" t="s">
        <v>1382</v>
      </c>
    </row>
    <row r="1156" ht="17" customHeight="1" spans="1:2">
      <c r="A1156" s="93">
        <v>1162</v>
      </c>
      <c r="B1156" s="94" t="s">
        <v>1383</v>
      </c>
    </row>
    <row r="1157" ht="17" customHeight="1" spans="1:2">
      <c r="A1157" s="93">
        <v>1163</v>
      </c>
      <c r="B1157" s="94" t="s">
        <v>1384</v>
      </c>
    </row>
    <row r="1158" ht="17" customHeight="1" spans="1:2">
      <c r="A1158" s="93">
        <v>1164</v>
      </c>
      <c r="B1158" s="94" t="s">
        <v>1385</v>
      </c>
    </row>
    <row r="1159" ht="17" customHeight="1" spans="1:2">
      <c r="A1159" s="93">
        <v>1198019</v>
      </c>
      <c r="B1159" s="94" t="s">
        <v>1386</v>
      </c>
    </row>
    <row r="1160" ht="17" customHeight="1" spans="1:2">
      <c r="A1160" s="93">
        <v>12</v>
      </c>
      <c r="B1160" s="94" t="s">
        <v>1387</v>
      </c>
    </row>
    <row r="1161" ht="17" customHeight="1" spans="1:2">
      <c r="A1161" s="93">
        <v>12.05</v>
      </c>
      <c r="B1161" s="94" t="s">
        <v>1388</v>
      </c>
    </row>
    <row r="1162" ht="17" customHeight="1" spans="1:2">
      <c r="A1162" s="93">
        <v>12.06</v>
      </c>
      <c r="B1162" s="94" t="s">
        <v>1389</v>
      </c>
    </row>
    <row r="1163" ht="17" customHeight="1" spans="1:2">
      <c r="A1163" s="93">
        <v>120</v>
      </c>
      <c r="B1163" s="94" t="s">
        <v>1390</v>
      </c>
    </row>
    <row r="1164" ht="17" customHeight="1" spans="1:2">
      <c r="A1164" s="93">
        <v>120.05</v>
      </c>
      <c r="B1164" s="94" t="s">
        <v>1391</v>
      </c>
    </row>
    <row r="1165" ht="17" customHeight="1" spans="1:2">
      <c r="A1165" s="93">
        <v>120.06</v>
      </c>
      <c r="B1165" s="94" t="s">
        <v>1392</v>
      </c>
    </row>
    <row r="1166" ht="17" customHeight="1" spans="1:2">
      <c r="A1166" s="93">
        <v>120.08</v>
      </c>
      <c r="B1166" s="94" t="s">
        <v>1393</v>
      </c>
    </row>
    <row r="1167" ht="17" customHeight="1" spans="1:2">
      <c r="A1167" s="93">
        <v>1200</v>
      </c>
      <c r="B1167" s="94" t="s">
        <v>1394</v>
      </c>
    </row>
    <row r="1168" ht="17" customHeight="1" spans="1:2">
      <c r="A1168" s="93">
        <v>1203.1</v>
      </c>
      <c r="B1168" s="94" t="s">
        <v>1395</v>
      </c>
    </row>
    <row r="1169" ht="17" customHeight="1" spans="1:2">
      <c r="A1169" s="93">
        <v>1203.2</v>
      </c>
      <c r="B1169" s="94" t="s">
        <v>1396</v>
      </c>
    </row>
    <row r="1170" ht="17" customHeight="1" spans="1:2">
      <c r="A1170" s="93">
        <v>1204.1</v>
      </c>
      <c r="B1170" s="94" t="s">
        <v>1397</v>
      </c>
    </row>
    <row r="1171" ht="17" customHeight="1" spans="1:2">
      <c r="A1171" s="93">
        <v>1204.2</v>
      </c>
      <c r="B1171" s="94" t="s">
        <v>1398</v>
      </c>
    </row>
    <row r="1172" ht="17" customHeight="1" spans="1:2">
      <c r="A1172" s="93">
        <v>1206</v>
      </c>
      <c r="B1172" s="94" t="s">
        <v>1399</v>
      </c>
    </row>
    <row r="1173" ht="17" customHeight="1" spans="1:2">
      <c r="A1173" s="93">
        <v>1207</v>
      </c>
      <c r="B1173" s="94" t="s">
        <v>1400</v>
      </c>
    </row>
    <row r="1174" ht="17" customHeight="1" spans="1:2">
      <c r="A1174" s="93">
        <v>1208</v>
      </c>
      <c r="B1174" s="94" t="s">
        <v>1401</v>
      </c>
    </row>
    <row r="1175" ht="17" customHeight="1" spans="1:2">
      <c r="A1175" s="93">
        <v>121</v>
      </c>
      <c r="B1175" s="94" t="s">
        <v>1402</v>
      </c>
    </row>
    <row r="1176" ht="17" customHeight="1" spans="1:2">
      <c r="A1176" s="93">
        <v>121.05</v>
      </c>
      <c r="B1176" s="94" t="s">
        <v>1403</v>
      </c>
    </row>
    <row r="1177" ht="17" customHeight="1" spans="1:2">
      <c r="A1177" s="93">
        <v>123</v>
      </c>
      <c r="B1177" s="94" t="s">
        <v>1404</v>
      </c>
    </row>
    <row r="1178" ht="17" customHeight="1" spans="1:2">
      <c r="A1178" s="93">
        <v>124</v>
      </c>
      <c r="B1178" s="94" t="s">
        <v>1405</v>
      </c>
    </row>
    <row r="1179" ht="17" customHeight="1" spans="1:2">
      <c r="A1179" s="93">
        <v>125</v>
      </c>
      <c r="B1179" s="94" t="s">
        <v>1406</v>
      </c>
    </row>
    <row r="1180" ht="17" customHeight="1" spans="1:2">
      <c r="A1180" s="93">
        <v>125.05</v>
      </c>
      <c r="B1180" s="94" t="s">
        <v>1407</v>
      </c>
    </row>
    <row r="1181" ht="17" customHeight="1" spans="1:2">
      <c r="A1181" s="93">
        <v>125.06</v>
      </c>
      <c r="B1181" s="94" t="s">
        <v>1408</v>
      </c>
    </row>
    <row r="1182" ht="17" customHeight="1" spans="1:2">
      <c r="A1182" s="93">
        <v>125.08</v>
      </c>
      <c r="B1182" s="94" t="s">
        <v>1409</v>
      </c>
    </row>
    <row r="1183" ht="17" customHeight="1" spans="1:2">
      <c r="A1183" s="93">
        <v>125.15</v>
      </c>
      <c r="B1183" s="94" t="s">
        <v>1410</v>
      </c>
    </row>
    <row r="1184" ht="17" customHeight="1" spans="1:2">
      <c r="A1184" s="93">
        <v>126</v>
      </c>
      <c r="B1184" s="94" t="s">
        <v>1411</v>
      </c>
    </row>
    <row r="1185" ht="17" customHeight="1" spans="1:2">
      <c r="A1185" s="93">
        <v>126.06</v>
      </c>
      <c r="B1185" s="94" t="s">
        <v>1412</v>
      </c>
    </row>
    <row r="1186" ht="17" customHeight="1" spans="1:2">
      <c r="A1186" s="93">
        <v>126.15</v>
      </c>
      <c r="B1186" s="94" t="s">
        <v>1413</v>
      </c>
    </row>
    <row r="1187" ht="17" customHeight="1" spans="1:2">
      <c r="A1187" s="93">
        <v>127</v>
      </c>
      <c r="B1187" s="94" t="s">
        <v>1414</v>
      </c>
    </row>
    <row r="1188" ht="17" customHeight="1" spans="1:2">
      <c r="A1188" s="93">
        <v>128</v>
      </c>
      <c r="B1188" s="94" t="s">
        <v>1415</v>
      </c>
    </row>
    <row r="1189" ht="17" customHeight="1" spans="1:2">
      <c r="A1189" s="93">
        <v>129</v>
      </c>
      <c r="B1189" s="94" t="s">
        <v>1416</v>
      </c>
    </row>
    <row r="1190" ht="17" customHeight="1" spans="1:2">
      <c r="A1190" s="93">
        <v>13</v>
      </c>
      <c r="B1190" s="94" t="s">
        <v>1417</v>
      </c>
    </row>
    <row r="1191" ht="17" customHeight="1" spans="1:2">
      <c r="A1191" s="93">
        <v>130</v>
      </c>
      <c r="B1191" s="94" t="s">
        <v>1418</v>
      </c>
    </row>
    <row r="1192" ht="17" customHeight="1" spans="1:2">
      <c r="A1192" s="93">
        <v>130.06</v>
      </c>
      <c r="B1192" s="94" t="s">
        <v>1419</v>
      </c>
    </row>
    <row r="1193" ht="17" customHeight="1" spans="1:2">
      <c r="A1193" s="93">
        <v>130.15</v>
      </c>
      <c r="B1193" s="94" t="s">
        <v>1420</v>
      </c>
    </row>
    <row r="1194" ht="17" customHeight="1" spans="1:2">
      <c r="A1194" s="93">
        <v>1300001</v>
      </c>
      <c r="B1194" s="94" t="s">
        <v>1421</v>
      </c>
    </row>
    <row r="1195" ht="17" customHeight="1" spans="1:2">
      <c r="A1195" s="93">
        <v>1300002</v>
      </c>
      <c r="B1195" s="94" t="s">
        <v>1422</v>
      </c>
    </row>
    <row r="1196" ht="17" customHeight="1" spans="1:2">
      <c r="A1196" s="93">
        <v>1300002.1</v>
      </c>
      <c r="B1196" s="94" t="s">
        <v>1423</v>
      </c>
    </row>
    <row r="1197" ht="17" customHeight="1" spans="1:2">
      <c r="A1197" s="93">
        <v>1300003</v>
      </c>
      <c r="B1197" s="94" t="s">
        <v>1424</v>
      </c>
    </row>
    <row r="1198" ht="17" customHeight="1" spans="1:2">
      <c r="A1198" s="93">
        <v>1300003.1</v>
      </c>
      <c r="B1198" s="94" t="s">
        <v>1425</v>
      </c>
    </row>
    <row r="1199" ht="17" customHeight="1" spans="1:2">
      <c r="A1199" s="93">
        <v>1300004</v>
      </c>
      <c r="B1199" s="94" t="s">
        <v>1426</v>
      </c>
    </row>
    <row r="1200" ht="17" customHeight="1" spans="1:2">
      <c r="A1200" s="93">
        <v>1300004.01</v>
      </c>
      <c r="B1200" s="94" t="s">
        <v>1427</v>
      </c>
    </row>
    <row r="1201" ht="17" customHeight="1" spans="1:2">
      <c r="A1201" s="93">
        <v>1300005</v>
      </c>
      <c r="B1201" s="94" t="s">
        <v>1428</v>
      </c>
    </row>
    <row r="1202" ht="17" customHeight="1" spans="1:2">
      <c r="A1202" s="93">
        <v>1300006</v>
      </c>
      <c r="B1202" s="94" t="s">
        <v>1429</v>
      </c>
    </row>
    <row r="1203" ht="17" customHeight="1" spans="1:2">
      <c r="A1203" s="93">
        <v>1300007</v>
      </c>
      <c r="B1203" s="94" t="s">
        <v>1430</v>
      </c>
    </row>
    <row r="1204" ht="17" customHeight="1" spans="1:2">
      <c r="A1204" s="93">
        <v>1300007.1</v>
      </c>
      <c r="B1204" s="94" t="s">
        <v>1431</v>
      </c>
    </row>
    <row r="1205" ht="17" customHeight="1" spans="1:2">
      <c r="A1205" s="93">
        <v>1300009</v>
      </c>
      <c r="B1205" s="94" t="s">
        <v>1432</v>
      </c>
    </row>
    <row r="1206" ht="17" customHeight="1" spans="1:2">
      <c r="A1206" s="93">
        <v>1300010</v>
      </c>
      <c r="B1206" s="94" t="s">
        <v>1433</v>
      </c>
    </row>
    <row r="1207" ht="17" customHeight="1" spans="1:2">
      <c r="A1207" s="93">
        <v>131</v>
      </c>
      <c r="B1207" s="94" t="s">
        <v>1434</v>
      </c>
    </row>
    <row r="1208" ht="17" customHeight="1" spans="1:2">
      <c r="A1208" s="93">
        <v>131.05</v>
      </c>
      <c r="B1208" s="94" t="s">
        <v>1435</v>
      </c>
    </row>
    <row r="1209" ht="17" customHeight="1" spans="1:2">
      <c r="A1209" s="93">
        <v>132</v>
      </c>
      <c r="B1209" s="94" t="s">
        <v>1436</v>
      </c>
    </row>
    <row r="1210" ht="17" customHeight="1" spans="1:2">
      <c r="A1210" s="93">
        <v>133</v>
      </c>
      <c r="B1210" s="94" t="s">
        <v>1437</v>
      </c>
    </row>
    <row r="1211" ht="17" customHeight="1" spans="1:2">
      <c r="A1211" s="93">
        <v>133.05</v>
      </c>
      <c r="B1211" s="94" t="s">
        <v>1438</v>
      </c>
    </row>
    <row r="1212" ht="17" customHeight="1" spans="1:2">
      <c r="A1212" s="93">
        <v>133.06</v>
      </c>
      <c r="B1212" s="94" t="s">
        <v>1439</v>
      </c>
    </row>
    <row r="1213" ht="17" customHeight="1" spans="1:2">
      <c r="A1213" s="93">
        <v>133.1</v>
      </c>
      <c r="B1213" s="94" t="s">
        <v>1440</v>
      </c>
    </row>
    <row r="1214" ht="17" customHeight="1" spans="1:2">
      <c r="A1214" s="93">
        <v>1330001</v>
      </c>
      <c r="B1214" s="94" t="s">
        <v>1441</v>
      </c>
    </row>
    <row r="1215" ht="17" customHeight="1" spans="1:2">
      <c r="A1215" s="93">
        <v>1330002</v>
      </c>
      <c r="B1215" s="94" t="s">
        <v>1442</v>
      </c>
    </row>
    <row r="1216" ht="17" customHeight="1" spans="1:2">
      <c r="A1216" s="93">
        <v>1330003</v>
      </c>
      <c r="B1216" s="94" t="s">
        <v>1443</v>
      </c>
    </row>
    <row r="1217" ht="17" customHeight="1" spans="1:2">
      <c r="A1217" s="93">
        <v>1330004</v>
      </c>
      <c r="B1217" s="94" t="s">
        <v>1444</v>
      </c>
    </row>
    <row r="1218" ht="17" customHeight="1" spans="1:2">
      <c r="A1218" s="93">
        <v>1330005</v>
      </c>
      <c r="B1218" s="94" t="s">
        <v>1445</v>
      </c>
    </row>
    <row r="1219" ht="17" customHeight="1" spans="1:2">
      <c r="A1219" s="93">
        <v>1330006</v>
      </c>
      <c r="B1219" s="94" t="s">
        <v>1446</v>
      </c>
    </row>
    <row r="1220" ht="17" customHeight="1" spans="1:2">
      <c r="A1220" s="93">
        <v>1330007</v>
      </c>
      <c r="B1220" s="94" t="s">
        <v>1447</v>
      </c>
    </row>
    <row r="1221" ht="17" customHeight="1" spans="1:2">
      <c r="A1221" s="93">
        <v>1330008</v>
      </c>
      <c r="B1221" s="94" t="s">
        <v>1448</v>
      </c>
    </row>
    <row r="1222" ht="17" customHeight="1" spans="1:2">
      <c r="A1222" s="93">
        <v>1330009</v>
      </c>
      <c r="B1222" s="94" t="s">
        <v>1449</v>
      </c>
    </row>
    <row r="1223" ht="17" customHeight="1" spans="1:2">
      <c r="A1223" s="93">
        <v>1330010</v>
      </c>
      <c r="B1223" s="94" t="s">
        <v>1450</v>
      </c>
    </row>
    <row r="1224" ht="17" customHeight="1" spans="1:2">
      <c r="A1224" s="93">
        <v>1330011</v>
      </c>
      <c r="B1224" s="94" t="s">
        <v>1451</v>
      </c>
    </row>
    <row r="1225" ht="17" customHeight="1" spans="1:2">
      <c r="A1225" s="93">
        <v>1330012</v>
      </c>
      <c r="B1225" s="94" t="s">
        <v>1452</v>
      </c>
    </row>
    <row r="1226" ht="17" customHeight="1" spans="1:2">
      <c r="A1226" s="93">
        <v>1330013</v>
      </c>
      <c r="B1226" s="94" t="s">
        <v>1453</v>
      </c>
    </row>
    <row r="1227" ht="17" customHeight="1" spans="1:2">
      <c r="A1227" s="93">
        <v>1330014</v>
      </c>
      <c r="B1227" s="94" t="s">
        <v>1454</v>
      </c>
    </row>
    <row r="1228" ht="17" customHeight="1" spans="1:2">
      <c r="A1228" s="93">
        <v>1330015</v>
      </c>
      <c r="B1228" s="94" t="s">
        <v>1455</v>
      </c>
    </row>
    <row r="1229" ht="17" customHeight="1" spans="1:2">
      <c r="A1229" s="93">
        <v>1330016</v>
      </c>
      <c r="B1229" s="94" t="s">
        <v>1456</v>
      </c>
    </row>
    <row r="1230" ht="17" customHeight="1" spans="1:2">
      <c r="A1230" s="93">
        <v>1330017</v>
      </c>
      <c r="B1230" s="94" t="s">
        <v>1457</v>
      </c>
    </row>
    <row r="1231" ht="17" customHeight="1" spans="1:2">
      <c r="A1231" s="93">
        <v>1330018</v>
      </c>
      <c r="B1231" s="94" t="s">
        <v>1458</v>
      </c>
    </row>
    <row r="1232" ht="17" customHeight="1" spans="1:2">
      <c r="A1232" s="93">
        <v>1330019</v>
      </c>
      <c r="B1232" s="94" t="s">
        <v>1459</v>
      </c>
    </row>
    <row r="1233" ht="17" customHeight="1" spans="1:2">
      <c r="A1233" s="93">
        <v>1330020</v>
      </c>
      <c r="B1233" s="94" t="s">
        <v>1460</v>
      </c>
    </row>
    <row r="1234" ht="17" customHeight="1" spans="1:2">
      <c r="A1234" s="93">
        <v>1330021</v>
      </c>
      <c r="B1234" s="94" t="s">
        <v>1461</v>
      </c>
    </row>
    <row r="1235" ht="17" customHeight="1" spans="1:2">
      <c r="A1235" s="93">
        <v>1330022</v>
      </c>
      <c r="B1235" s="94" t="s">
        <v>1462</v>
      </c>
    </row>
    <row r="1236" ht="17" customHeight="1" spans="1:2">
      <c r="A1236" s="93">
        <v>1330023</v>
      </c>
      <c r="B1236" s="94" t="s">
        <v>1463</v>
      </c>
    </row>
    <row r="1237" ht="17" customHeight="1" spans="1:2">
      <c r="A1237" s="93">
        <v>1330024</v>
      </c>
      <c r="B1237" s="94" t="s">
        <v>1464</v>
      </c>
    </row>
    <row r="1238" ht="17" customHeight="1" spans="1:2">
      <c r="A1238" s="93">
        <v>1330025</v>
      </c>
      <c r="B1238" s="94" t="s">
        <v>1465</v>
      </c>
    </row>
    <row r="1239" ht="17" customHeight="1" spans="1:2">
      <c r="A1239" s="93">
        <v>1330026</v>
      </c>
      <c r="B1239" s="94" t="s">
        <v>1466</v>
      </c>
    </row>
    <row r="1240" ht="17" customHeight="1" spans="1:2">
      <c r="A1240" s="93">
        <v>1330027</v>
      </c>
      <c r="B1240" s="94" t="s">
        <v>1467</v>
      </c>
    </row>
    <row r="1241" ht="17" customHeight="1" spans="1:2">
      <c r="A1241" s="93">
        <v>1330028</v>
      </c>
      <c r="B1241" s="94" t="s">
        <v>1468</v>
      </c>
    </row>
    <row r="1242" ht="17" customHeight="1" spans="1:2">
      <c r="A1242" s="93">
        <v>1330029</v>
      </c>
      <c r="B1242" s="94" t="s">
        <v>1469</v>
      </c>
    </row>
    <row r="1243" ht="17" customHeight="1" spans="1:2">
      <c r="A1243" s="93">
        <v>1330030</v>
      </c>
      <c r="B1243" s="94" t="s">
        <v>1470</v>
      </c>
    </row>
    <row r="1244" ht="17" customHeight="1" spans="1:2">
      <c r="A1244" s="93">
        <v>1330031</v>
      </c>
      <c r="B1244" s="94" t="s">
        <v>1471</v>
      </c>
    </row>
    <row r="1245" ht="17" customHeight="1" spans="1:2">
      <c r="A1245" s="93">
        <v>1330032</v>
      </c>
      <c r="B1245" s="94" t="s">
        <v>1472</v>
      </c>
    </row>
    <row r="1246" ht="17" customHeight="1" spans="1:2">
      <c r="A1246" s="93">
        <v>1330033</v>
      </c>
      <c r="B1246" s="94" t="s">
        <v>1473</v>
      </c>
    </row>
    <row r="1247" ht="17" customHeight="1" spans="1:2">
      <c r="A1247" s="93">
        <v>1330034</v>
      </c>
      <c r="B1247" s="94" t="s">
        <v>1474</v>
      </c>
    </row>
    <row r="1248" ht="17" customHeight="1" spans="1:2">
      <c r="A1248" s="93">
        <v>1330035</v>
      </c>
      <c r="B1248" s="94" t="s">
        <v>1475</v>
      </c>
    </row>
    <row r="1249" ht="17" customHeight="1" spans="1:2">
      <c r="A1249" s="93">
        <v>1330036</v>
      </c>
      <c r="B1249" s="94" t="s">
        <v>1476</v>
      </c>
    </row>
    <row r="1250" ht="17" customHeight="1" spans="1:2">
      <c r="A1250" s="93">
        <v>1330037</v>
      </c>
      <c r="B1250" s="94" t="s">
        <v>1477</v>
      </c>
    </row>
    <row r="1251" ht="17" customHeight="1" spans="1:2">
      <c r="A1251" s="93">
        <v>1330038</v>
      </c>
      <c r="B1251" s="94" t="s">
        <v>1478</v>
      </c>
    </row>
    <row r="1252" ht="17" customHeight="1" spans="1:2">
      <c r="A1252" s="93">
        <v>1330039</v>
      </c>
      <c r="B1252" s="94" t="s">
        <v>1479</v>
      </c>
    </row>
    <row r="1253" ht="17" customHeight="1" spans="1:2">
      <c r="A1253" s="93">
        <v>1330040</v>
      </c>
      <c r="B1253" s="94" t="s">
        <v>1480</v>
      </c>
    </row>
    <row r="1254" ht="17" customHeight="1" spans="1:2">
      <c r="A1254" s="93">
        <v>1330041</v>
      </c>
      <c r="B1254" s="94" t="s">
        <v>1481</v>
      </c>
    </row>
    <row r="1255" ht="17" customHeight="1" spans="1:2">
      <c r="A1255" s="93">
        <v>1330042</v>
      </c>
      <c r="B1255" s="94" t="s">
        <v>1482</v>
      </c>
    </row>
    <row r="1256" ht="17" customHeight="1" spans="1:2">
      <c r="A1256" s="93">
        <v>1330043</v>
      </c>
      <c r="B1256" s="94" t="s">
        <v>1483</v>
      </c>
    </row>
    <row r="1257" ht="17" customHeight="1" spans="1:2">
      <c r="A1257" s="93">
        <v>1330044</v>
      </c>
      <c r="B1257" s="94" t="s">
        <v>1484</v>
      </c>
    </row>
    <row r="1258" ht="17" customHeight="1" spans="1:2">
      <c r="A1258" s="93">
        <v>1330045</v>
      </c>
      <c r="B1258" s="94" t="s">
        <v>1485</v>
      </c>
    </row>
    <row r="1259" ht="17" customHeight="1" spans="1:2">
      <c r="A1259" s="93">
        <v>1330047</v>
      </c>
      <c r="B1259" s="94" t="s">
        <v>1486</v>
      </c>
    </row>
    <row r="1260" ht="17" customHeight="1" spans="1:2">
      <c r="A1260" s="93">
        <v>1330050</v>
      </c>
      <c r="B1260" s="94" t="s">
        <v>1487</v>
      </c>
    </row>
    <row r="1261" ht="17" customHeight="1" spans="1:2">
      <c r="A1261" s="93">
        <v>1330051</v>
      </c>
      <c r="B1261" s="94" t="s">
        <v>1488</v>
      </c>
    </row>
    <row r="1262" ht="17" customHeight="1" spans="1:2">
      <c r="A1262" s="93">
        <v>1330052</v>
      </c>
      <c r="B1262" s="94" t="s">
        <v>1489</v>
      </c>
    </row>
    <row r="1263" ht="17" customHeight="1" spans="1:2">
      <c r="A1263" s="93">
        <v>1330053</v>
      </c>
      <c r="B1263" s="94" t="s">
        <v>1490</v>
      </c>
    </row>
    <row r="1264" ht="17" customHeight="1" spans="1:2">
      <c r="A1264" s="93">
        <v>1330054</v>
      </c>
      <c r="B1264" s="94" t="s">
        <v>1491</v>
      </c>
    </row>
    <row r="1265" ht="17" customHeight="1" spans="1:2">
      <c r="A1265" s="93">
        <v>1330055</v>
      </c>
      <c r="B1265" s="94" t="s">
        <v>1492</v>
      </c>
    </row>
    <row r="1266" ht="17" customHeight="1" spans="1:2">
      <c r="A1266" s="93">
        <v>1330056</v>
      </c>
      <c r="B1266" s="94" t="s">
        <v>1493</v>
      </c>
    </row>
    <row r="1267" ht="17" customHeight="1" spans="1:2">
      <c r="A1267" s="93">
        <v>1330057</v>
      </c>
      <c r="B1267" s="94" t="s">
        <v>1494</v>
      </c>
    </row>
    <row r="1268" ht="17" customHeight="1" spans="1:2">
      <c r="A1268" s="93">
        <v>1330058</v>
      </c>
      <c r="B1268" s="94" t="s">
        <v>1495</v>
      </c>
    </row>
    <row r="1269" ht="17" customHeight="1" spans="1:2">
      <c r="A1269" s="93">
        <v>1330059</v>
      </c>
      <c r="B1269" s="94" t="s">
        <v>1496</v>
      </c>
    </row>
    <row r="1270" ht="17" customHeight="1" spans="1:2">
      <c r="A1270" s="93">
        <v>1330060</v>
      </c>
      <c r="B1270" s="94" t="s">
        <v>1497</v>
      </c>
    </row>
    <row r="1271" ht="17" customHeight="1" spans="1:2">
      <c r="A1271" s="93">
        <v>1330061</v>
      </c>
      <c r="B1271" s="94" t="s">
        <v>1498</v>
      </c>
    </row>
    <row r="1272" ht="17" customHeight="1" spans="1:2">
      <c r="A1272" s="93">
        <v>1330062</v>
      </c>
      <c r="B1272" s="94" t="s">
        <v>1499</v>
      </c>
    </row>
    <row r="1273" ht="17" customHeight="1" spans="1:2">
      <c r="A1273" s="93">
        <v>1330063</v>
      </c>
      <c r="B1273" s="94" t="s">
        <v>1500</v>
      </c>
    </row>
    <row r="1274" ht="17" customHeight="1" spans="1:2">
      <c r="A1274" s="93">
        <v>1330064</v>
      </c>
      <c r="B1274" s="94" t="s">
        <v>1501</v>
      </c>
    </row>
    <row r="1275" ht="17" customHeight="1" spans="1:2">
      <c r="A1275" s="93">
        <v>1330065</v>
      </c>
      <c r="B1275" s="94" t="s">
        <v>1502</v>
      </c>
    </row>
    <row r="1276" ht="17" customHeight="1" spans="1:2">
      <c r="A1276" s="93">
        <v>1330066</v>
      </c>
      <c r="B1276" s="94" t="s">
        <v>1503</v>
      </c>
    </row>
    <row r="1277" ht="17" customHeight="1" spans="1:2">
      <c r="A1277" s="93">
        <v>1330067</v>
      </c>
      <c r="B1277" s="94" t="s">
        <v>1504</v>
      </c>
    </row>
    <row r="1278" ht="17" customHeight="1" spans="1:2">
      <c r="A1278" s="93">
        <v>1330067.01</v>
      </c>
      <c r="B1278" s="94" t="s">
        <v>1505</v>
      </c>
    </row>
    <row r="1279" ht="17" customHeight="1" spans="1:2">
      <c r="A1279" s="93">
        <v>1330067.02</v>
      </c>
      <c r="B1279" s="94" t="s">
        <v>1506</v>
      </c>
    </row>
    <row r="1280" ht="17" customHeight="1" spans="1:2">
      <c r="A1280" s="93">
        <v>1330067.03</v>
      </c>
      <c r="B1280" s="94" t="s">
        <v>1507</v>
      </c>
    </row>
    <row r="1281" ht="17" customHeight="1" spans="1:2">
      <c r="A1281" s="93">
        <v>1330068</v>
      </c>
      <c r="B1281" s="94" t="s">
        <v>1508</v>
      </c>
    </row>
    <row r="1282" ht="17" customHeight="1" spans="1:2">
      <c r="A1282" s="93">
        <v>1330069</v>
      </c>
      <c r="B1282" s="94" t="s">
        <v>1509</v>
      </c>
    </row>
    <row r="1283" ht="17" customHeight="1" spans="1:2">
      <c r="A1283" s="93">
        <v>1330070</v>
      </c>
      <c r="B1283" s="94" t="s">
        <v>1510</v>
      </c>
    </row>
    <row r="1284" ht="17" customHeight="1" spans="1:2">
      <c r="A1284" s="93">
        <v>1330071</v>
      </c>
      <c r="B1284" s="94" t="s">
        <v>1511</v>
      </c>
    </row>
    <row r="1285" ht="17" customHeight="1" spans="1:2">
      <c r="A1285" s="93">
        <v>1330072</v>
      </c>
      <c r="B1285" s="94" t="s">
        <v>1512</v>
      </c>
    </row>
    <row r="1286" ht="17" customHeight="1" spans="1:2">
      <c r="A1286" s="93">
        <v>1330073</v>
      </c>
      <c r="B1286" s="94" t="s">
        <v>1513</v>
      </c>
    </row>
    <row r="1287" ht="17" customHeight="1" spans="1:2">
      <c r="A1287" s="93">
        <v>1330074</v>
      </c>
      <c r="B1287" s="94" t="s">
        <v>1514</v>
      </c>
    </row>
    <row r="1288" ht="17" customHeight="1" spans="1:2">
      <c r="A1288" s="93">
        <v>1330075</v>
      </c>
      <c r="B1288" s="94" t="s">
        <v>1515</v>
      </c>
    </row>
    <row r="1289" ht="17" customHeight="1" spans="1:2">
      <c r="A1289" s="93">
        <v>1330076</v>
      </c>
      <c r="B1289" s="94" t="s">
        <v>1516</v>
      </c>
    </row>
    <row r="1290" ht="17" customHeight="1" spans="1:2">
      <c r="A1290" s="93">
        <v>1330076.01</v>
      </c>
      <c r="B1290" s="94" t="s">
        <v>1517</v>
      </c>
    </row>
    <row r="1291" ht="17" customHeight="1" spans="1:2">
      <c r="A1291" s="93">
        <v>1330076.02</v>
      </c>
      <c r="B1291" s="94" t="s">
        <v>1518</v>
      </c>
    </row>
    <row r="1292" ht="17" customHeight="1" spans="1:2">
      <c r="A1292" s="93">
        <v>1330076.03</v>
      </c>
      <c r="B1292" s="94" t="s">
        <v>1519</v>
      </c>
    </row>
    <row r="1293" ht="17" customHeight="1" spans="1:2">
      <c r="A1293" s="93">
        <v>1330076.04</v>
      </c>
      <c r="B1293" s="94" t="s">
        <v>1520</v>
      </c>
    </row>
    <row r="1294" ht="17" customHeight="1" spans="1:2">
      <c r="A1294" s="93">
        <v>1330076.05</v>
      </c>
      <c r="B1294" s="94" t="s">
        <v>1521</v>
      </c>
    </row>
    <row r="1295" ht="17" customHeight="1" spans="1:2">
      <c r="A1295" s="93">
        <v>1330076.06</v>
      </c>
      <c r="B1295" s="94" t="s">
        <v>1522</v>
      </c>
    </row>
    <row r="1296" ht="17" customHeight="1" spans="1:2">
      <c r="A1296" s="93">
        <v>1330076.07</v>
      </c>
      <c r="B1296" s="94" t="s">
        <v>1523</v>
      </c>
    </row>
    <row r="1297" ht="17" customHeight="1" spans="1:2">
      <c r="A1297" s="93">
        <v>1330076.08</v>
      </c>
      <c r="B1297" s="94" t="s">
        <v>1524</v>
      </c>
    </row>
    <row r="1298" ht="17" customHeight="1" spans="1:2">
      <c r="A1298" s="93">
        <v>1330076.09</v>
      </c>
      <c r="B1298" s="94" t="s">
        <v>1525</v>
      </c>
    </row>
    <row r="1299" ht="17" customHeight="1" spans="1:2">
      <c r="A1299" s="93">
        <v>1330076.1</v>
      </c>
      <c r="B1299" s="94" t="s">
        <v>1526</v>
      </c>
    </row>
    <row r="1300" ht="17" customHeight="1" spans="1:2">
      <c r="A1300" s="93">
        <v>1330076.11</v>
      </c>
      <c r="B1300" s="94" t="s">
        <v>1527</v>
      </c>
    </row>
    <row r="1301" ht="17" customHeight="1" spans="1:2">
      <c r="A1301" s="93">
        <v>1330076.12</v>
      </c>
      <c r="B1301" s="94" t="s">
        <v>1528</v>
      </c>
    </row>
    <row r="1302" ht="17" customHeight="1" spans="1:2">
      <c r="A1302" s="93">
        <v>1330076.13</v>
      </c>
      <c r="B1302" s="94" t="s">
        <v>1529</v>
      </c>
    </row>
    <row r="1303" ht="17" customHeight="1" spans="1:2">
      <c r="A1303" s="93">
        <v>1330076.14</v>
      </c>
      <c r="B1303" s="94" t="s">
        <v>1530</v>
      </c>
    </row>
    <row r="1304" ht="17" customHeight="1" spans="1:2">
      <c r="A1304" s="93">
        <v>1330076.15</v>
      </c>
      <c r="B1304" s="94" t="s">
        <v>1531</v>
      </c>
    </row>
    <row r="1305" ht="17" customHeight="1" spans="1:2">
      <c r="A1305" s="93">
        <v>1330076.16</v>
      </c>
      <c r="B1305" s="94" t="s">
        <v>1532</v>
      </c>
    </row>
    <row r="1306" ht="17" customHeight="1" spans="1:2">
      <c r="A1306" s="93">
        <v>1330076.18</v>
      </c>
      <c r="B1306" s="94" t="s">
        <v>1533</v>
      </c>
    </row>
    <row r="1307" ht="17" customHeight="1" spans="1:2">
      <c r="A1307" s="93">
        <v>1330076.19</v>
      </c>
      <c r="B1307" s="94" t="s">
        <v>1534</v>
      </c>
    </row>
    <row r="1308" ht="17" customHeight="1" spans="1:2">
      <c r="A1308" s="93">
        <v>1330077</v>
      </c>
      <c r="B1308" s="94" t="s">
        <v>1535</v>
      </c>
    </row>
    <row r="1309" ht="17" customHeight="1" spans="1:2">
      <c r="A1309" s="93">
        <v>1330078</v>
      </c>
      <c r="B1309" s="94" t="s">
        <v>1536</v>
      </c>
    </row>
    <row r="1310" ht="17" customHeight="1" spans="1:2">
      <c r="A1310" s="93">
        <v>1330079</v>
      </c>
      <c r="B1310" s="94" t="s">
        <v>1537</v>
      </c>
    </row>
    <row r="1311" ht="17" customHeight="1" spans="1:2">
      <c r="A1311" s="93">
        <v>1330080</v>
      </c>
      <c r="B1311" s="94" t="s">
        <v>1538</v>
      </c>
    </row>
    <row r="1312" ht="17" customHeight="1" spans="1:2">
      <c r="A1312" s="93">
        <v>1330081</v>
      </c>
      <c r="B1312" s="94" t="s">
        <v>1539</v>
      </c>
    </row>
    <row r="1313" ht="17" customHeight="1" spans="1:2">
      <c r="A1313" s="93">
        <v>1330082</v>
      </c>
      <c r="B1313" s="94" t="s">
        <v>1540</v>
      </c>
    </row>
    <row r="1314" ht="17" customHeight="1" spans="1:2">
      <c r="A1314" s="93">
        <v>1330083</v>
      </c>
      <c r="B1314" s="94" t="s">
        <v>1541</v>
      </c>
    </row>
    <row r="1315" ht="17" customHeight="1" spans="1:2">
      <c r="A1315" s="93">
        <v>1330084</v>
      </c>
      <c r="B1315" s="94" t="s">
        <v>1542</v>
      </c>
    </row>
    <row r="1316" ht="17" customHeight="1" spans="1:2">
      <c r="A1316" s="93">
        <v>1330085</v>
      </c>
      <c r="B1316" s="94" t="s">
        <v>1543</v>
      </c>
    </row>
    <row r="1317" ht="17" customHeight="1" spans="1:2">
      <c r="A1317" s="93">
        <v>1330086</v>
      </c>
      <c r="B1317" s="94" t="s">
        <v>1544</v>
      </c>
    </row>
    <row r="1318" ht="17" customHeight="1" spans="1:2">
      <c r="A1318" s="93">
        <v>1330087</v>
      </c>
      <c r="B1318" s="94" t="s">
        <v>1545</v>
      </c>
    </row>
    <row r="1319" ht="17" customHeight="1" spans="1:2">
      <c r="A1319" s="93">
        <v>1330088</v>
      </c>
      <c r="B1319" s="94" t="s">
        <v>1546</v>
      </c>
    </row>
    <row r="1320" ht="17" customHeight="1" spans="1:2">
      <c r="A1320" s="93">
        <v>1330089</v>
      </c>
      <c r="B1320" s="94" t="s">
        <v>1547</v>
      </c>
    </row>
    <row r="1321" ht="17" customHeight="1" spans="1:2">
      <c r="A1321" s="93">
        <v>1330090</v>
      </c>
      <c r="B1321" s="94" t="s">
        <v>1548</v>
      </c>
    </row>
    <row r="1322" ht="17" customHeight="1" spans="1:2">
      <c r="A1322" s="93">
        <v>1330091</v>
      </c>
      <c r="B1322" s="94" t="s">
        <v>1549</v>
      </c>
    </row>
    <row r="1323" ht="17" customHeight="1" spans="1:2">
      <c r="A1323" s="93">
        <v>1330092</v>
      </c>
      <c r="B1323" s="94" t="s">
        <v>1550</v>
      </c>
    </row>
    <row r="1324" ht="17" customHeight="1" spans="1:2">
      <c r="A1324" s="93">
        <v>1330093</v>
      </c>
      <c r="B1324" s="94" t="s">
        <v>1551</v>
      </c>
    </row>
    <row r="1325" ht="17" customHeight="1" spans="1:2">
      <c r="A1325" s="93">
        <v>1330094</v>
      </c>
      <c r="B1325" s="94" t="s">
        <v>1552</v>
      </c>
    </row>
    <row r="1326" ht="17" customHeight="1" spans="1:2">
      <c r="A1326" s="93">
        <v>1330094.01</v>
      </c>
      <c r="B1326" s="94" t="s">
        <v>1553</v>
      </c>
    </row>
    <row r="1327" ht="17" customHeight="1" spans="1:2">
      <c r="A1327" s="93">
        <v>1330094.1</v>
      </c>
      <c r="B1327" s="94" t="s">
        <v>1554</v>
      </c>
    </row>
    <row r="1328" ht="17" customHeight="1" spans="1:2">
      <c r="A1328" s="93">
        <v>1330095</v>
      </c>
      <c r="B1328" s="94" t="s">
        <v>1555</v>
      </c>
    </row>
    <row r="1329" ht="17" customHeight="1" spans="1:2">
      <c r="A1329" s="93">
        <v>1330096</v>
      </c>
      <c r="B1329" s="94" t="s">
        <v>1556</v>
      </c>
    </row>
    <row r="1330" ht="17" customHeight="1" spans="1:2">
      <c r="A1330" s="93">
        <v>1330097</v>
      </c>
      <c r="B1330" s="94" t="s">
        <v>1557</v>
      </c>
    </row>
    <row r="1331" ht="17" customHeight="1" spans="1:2">
      <c r="A1331" s="93">
        <v>1330098</v>
      </c>
      <c r="B1331" s="94" t="s">
        <v>1558</v>
      </c>
    </row>
    <row r="1332" ht="17" customHeight="1" spans="1:2">
      <c r="A1332" s="93">
        <v>1330099</v>
      </c>
      <c r="B1332" s="94" t="s">
        <v>1559</v>
      </c>
    </row>
    <row r="1333" ht="17" customHeight="1" spans="1:2">
      <c r="A1333" s="93">
        <v>1330100</v>
      </c>
      <c r="B1333" s="94" t="s">
        <v>1560</v>
      </c>
    </row>
    <row r="1334" ht="17" customHeight="1" spans="1:2">
      <c r="A1334" s="93">
        <v>1330101</v>
      </c>
      <c r="B1334" s="94" t="s">
        <v>1561</v>
      </c>
    </row>
    <row r="1335" ht="17" customHeight="1" spans="1:2">
      <c r="A1335" s="93">
        <v>1330102</v>
      </c>
      <c r="B1335" s="94" t="s">
        <v>1562</v>
      </c>
    </row>
    <row r="1336" ht="17" customHeight="1" spans="1:2">
      <c r="A1336" s="93">
        <v>1330103</v>
      </c>
      <c r="B1336" s="94" t="s">
        <v>1563</v>
      </c>
    </row>
    <row r="1337" ht="17" customHeight="1" spans="1:2">
      <c r="A1337" s="93">
        <v>1330104</v>
      </c>
      <c r="B1337" s="94" t="s">
        <v>1564</v>
      </c>
    </row>
    <row r="1338" ht="17" customHeight="1" spans="1:2">
      <c r="A1338" s="93">
        <v>1330105</v>
      </c>
      <c r="B1338" s="94" t="s">
        <v>1565</v>
      </c>
    </row>
    <row r="1339" ht="17" customHeight="1" spans="1:2">
      <c r="A1339" s="93">
        <v>1330106</v>
      </c>
      <c r="B1339" s="94" t="s">
        <v>1566</v>
      </c>
    </row>
    <row r="1340" ht="17" customHeight="1" spans="1:2">
      <c r="A1340" s="93">
        <v>1330107</v>
      </c>
      <c r="B1340" s="94" t="s">
        <v>1567</v>
      </c>
    </row>
    <row r="1341" ht="17" customHeight="1" spans="1:2">
      <c r="A1341" s="93">
        <v>1330108</v>
      </c>
      <c r="B1341" s="94" t="s">
        <v>1568</v>
      </c>
    </row>
    <row r="1342" ht="17" customHeight="1" spans="1:2">
      <c r="A1342" s="93">
        <v>1330109</v>
      </c>
      <c r="B1342" s="94" t="s">
        <v>1569</v>
      </c>
    </row>
    <row r="1343" ht="17" customHeight="1" spans="1:2">
      <c r="A1343" s="93">
        <v>1330110</v>
      </c>
      <c r="B1343" s="94" t="s">
        <v>1570</v>
      </c>
    </row>
    <row r="1344" ht="17" customHeight="1" spans="1:2">
      <c r="A1344" s="93">
        <v>1330111</v>
      </c>
      <c r="B1344" s="94" t="s">
        <v>1571</v>
      </c>
    </row>
    <row r="1345" ht="17" customHeight="1" spans="1:2">
      <c r="A1345" s="93">
        <v>1330112</v>
      </c>
      <c r="B1345" s="94" t="s">
        <v>1572</v>
      </c>
    </row>
    <row r="1346" ht="17" customHeight="1" spans="1:2">
      <c r="A1346" s="93">
        <v>1330113</v>
      </c>
      <c r="B1346" s="94" t="s">
        <v>1573</v>
      </c>
    </row>
    <row r="1347" ht="17" customHeight="1" spans="1:2">
      <c r="A1347" s="93">
        <v>1330114</v>
      </c>
      <c r="B1347" s="94" t="s">
        <v>1574</v>
      </c>
    </row>
    <row r="1348" ht="17" customHeight="1" spans="1:2">
      <c r="A1348" s="93">
        <v>1330115</v>
      </c>
      <c r="B1348" s="94" t="s">
        <v>1575</v>
      </c>
    </row>
    <row r="1349" ht="17" customHeight="1" spans="1:2">
      <c r="A1349" s="93">
        <v>1330115.01</v>
      </c>
      <c r="B1349" s="94" t="s">
        <v>1576</v>
      </c>
    </row>
    <row r="1350" ht="17" customHeight="1" spans="1:2">
      <c r="A1350" s="93">
        <v>1330116</v>
      </c>
      <c r="B1350" s="94" t="s">
        <v>1577</v>
      </c>
    </row>
    <row r="1351" ht="17" customHeight="1" spans="1:2">
      <c r="A1351" s="93">
        <v>1330117</v>
      </c>
      <c r="B1351" s="94" t="s">
        <v>1578</v>
      </c>
    </row>
    <row r="1352" ht="17" customHeight="1" spans="1:2">
      <c r="A1352" s="93">
        <v>1330118</v>
      </c>
      <c r="B1352" s="94" t="s">
        <v>1579</v>
      </c>
    </row>
    <row r="1353" ht="17" customHeight="1" spans="1:2">
      <c r="A1353" s="93">
        <v>1330119</v>
      </c>
      <c r="B1353" s="94" t="s">
        <v>1580</v>
      </c>
    </row>
    <row r="1354" ht="17" customHeight="1" spans="1:2">
      <c r="A1354" s="93">
        <v>1330120</v>
      </c>
      <c r="B1354" s="94" t="s">
        <v>1581</v>
      </c>
    </row>
    <row r="1355" ht="17" customHeight="1" spans="1:2">
      <c r="A1355" s="93">
        <v>1330121</v>
      </c>
      <c r="B1355" s="94" t="s">
        <v>1582</v>
      </c>
    </row>
    <row r="1356" ht="17" customHeight="1" spans="1:2">
      <c r="A1356" s="93">
        <v>1330122</v>
      </c>
      <c r="B1356" s="94" t="s">
        <v>1583</v>
      </c>
    </row>
    <row r="1357" ht="17" customHeight="1" spans="1:2">
      <c r="A1357" s="93">
        <v>1330123</v>
      </c>
      <c r="B1357" s="94" t="s">
        <v>1584</v>
      </c>
    </row>
    <row r="1358" ht="17" customHeight="1" spans="1:2">
      <c r="A1358" s="93">
        <v>1330124</v>
      </c>
      <c r="B1358" s="94" t="s">
        <v>1585</v>
      </c>
    </row>
    <row r="1359" ht="17" customHeight="1" spans="1:2">
      <c r="A1359" s="93">
        <v>1330125</v>
      </c>
      <c r="B1359" s="94" t="s">
        <v>1586</v>
      </c>
    </row>
    <row r="1360" ht="17" customHeight="1" spans="1:2">
      <c r="A1360" s="93">
        <v>1330126</v>
      </c>
      <c r="B1360" s="94" t="s">
        <v>1587</v>
      </c>
    </row>
    <row r="1361" ht="17" customHeight="1" spans="1:2">
      <c r="A1361" s="93">
        <v>1330127</v>
      </c>
      <c r="B1361" s="94" t="s">
        <v>1588</v>
      </c>
    </row>
    <row r="1362" ht="17" customHeight="1" spans="1:2">
      <c r="A1362" s="93">
        <v>1330128</v>
      </c>
      <c r="B1362" s="94" t="s">
        <v>1589</v>
      </c>
    </row>
    <row r="1363" ht="17" customHeight="1" spans="1:2">
      <c r="A1363" s="93">
        <v>1330129</v>
      </c>
      <c r="B1363" s="94" t="s">
        <v>1590</v>
      </c>
    </row>
    <row r="1364" ht="17" customHeight="1" spans="1:2">
      <c r="A1364" s="93">
        <v>1330130</v>
      </c>
      <c r="B1364" s="94" t="s">
        <v>1591</v>
      </c>
    </row>
    <row r="1365" ht="17" customHeight="1" spans="1:2">
      <c r="A1365" s="93">
        <v>1330131</v>
      </c>
      <c r="B1365" s="94" t="s">
        <v>1592</v>
      </c>
    </row>
    <row r="1366" ht="17" customHeight="1" spans="1:2">
      <c r="A1366" s="93">
        <v>1330132</v>
      </c>
      <c r="B1366" s="94" t="s">
        <v>1593</v>
      </c>
    </row>
    <row r="1367" ht="17" customHeight="1" spans="1:2">
      <c r="A1367" s="93">
        <v>1330133</v>
      </c>
      <c r="B1367" s="94" t="s">
        <v>1594</v>
      </c>
    </row>
    <row r="1368" ht="17" customHeight="1" spans="1:2">
      <c r="A1368" s="93">
        <v>1330134</v>
      </c>
      <c r="B1368" s="94" t="s">
        <v>1595</v>
      </c>
    </row>
    <row r="1369" ht="17" customHeight="1" spans="1:2">
      <c r="A1369" s="93">
        <v>1330135</v>
      </c>
      <c r="B1369" s="94" t="s">
        <v>1596</v>
      </c>
    </row>
    <row r="1370" ht="17" customHeight="1" spans="1:2">
      <c r="A1370" s="93">
        <v>1330136</v>
      </c>
      <c r="B1370" s="94" t="s">
        <v>1597</v>
      </c>
    </row>
    <row r="1371" ht="17" customHeight="1" spans="1:2">
      <c r="A1371" s="93">
        <v>1330136.01</v>
      </c>
      <c r="B1371" s="94" t="s">
        <v>1598</v>
      </c>
    </row>
    <row r="1372" ht="17" customHeight="1" spans="1:2">
      <c r="A1372" s="93">
        <v>1330137</v>
      </c>
      <c r="B1372" s="94" t="s">
        <v>1599</v>
      </c>
    </row>
    <row r="1373" ht="17" customHeight="1" spans="1:2">
      <c r="A1373" s="93">
        <v>1330138</v>
      </c>
      <c r="B1373" s="94" t="s">
        <v>1600</v>
      </c>
    </row>
    <row r="1374" ht="17" customHeight="1" spans="1:2">
      <c r="A1374" s="93">
        <v>1330139</v>
      </c>
      <c r="B1374" s="94" t="s">
        <v>1601</v>
      </c>
    </row>
    <row r="1375" ht="17" customHeight="1" spans="1:2">
      <c r="A1375" s="93">
        <v>1330140</v>
      </c>
      <c r="B1375" s="94" t="s">
        <v>1602</v>
      </c>
    </row>
    <row r="1376" ht="17" customHeight="1" spans="1:2">
      <c r="A1376" s="93">
        <v>1330141</v>
      </c>
      <c r="B1376" s="94" t="s">
        <v>1603</v>
      </c>
    </row>
    <row r="1377" ht="17" customHeight="1" spans="1:2">
      <c r="A1377" s="93">
        <v>1330142</v>
      </c>
      <c r="B1377" s="94" t="s">
        <v>1604</v>
      </c>
    </row>
    <row r="1378" ht="17" customHeight="1" spans="1:2">
      <c r="A1378" s="93">
        <v>1330143</v>
      </c>
      <c r="B1378" s="94" t="s">
        <v>1605</v>
      </c>
    </row>
    <row r="1379" ht="17" customHeight="1" spans="1:2">
      <c r="A1379" s="93">
        <v>1330144</v>
      </c>
      <c r="B1379" s="94" t="s">
        <v>1606</v>
      </c>
    </row>
    <row r="1380" ht="17" customHeight="1" spans="1:2">
      <c r="A1380" s="93">
        <v>1330145</v>
      </c>
      <c r="B1380" s="94" t="s">
        <v>1607</v>
      </c>
    </row>
    <row r="1381" ht="17" customHeight="1" spans="1:2">
      <c r="A1381" s="93">
        <v>1330146</v>
      </c>
      <c r="B1381" s="94" t="s">
        <v>1608</v>
      </c>
    </row>
    <row r="1382" ht="17" customHeight="1" spans="1:2">
      <c r="A1382" s="93">
        <v>1330147</v>
      </c>
      <c r="B1382" s="94" t="s">
        <v>1609</v>
      </c>
    </row>
    <row r="1383" ht="17" customHeight="1" spans="1:2">
      <c r="A1383" s="93">
        <v>1330148</v>
      </c>
      <c r="B1383" s="94" t="s">
        <v>1610</v>
      </c>
    </row>
    <row r="1384" ht="17" customHeight="1" spans="1:2">
      <c r="A1384" s="93">
        <v>1330149</v>
      </c>
      <c r="B1384" s="94" t="s">
        <v>1611</v>
      </c>
    </row>
    <row r="1385" ht="17" customHeight="1" spans="1:2">
      <c r="A1385" s="93">
        <v>1330150</v>
      </c>
      <c r="B1385" s="94" t="s">
        <v>1612</v>
      </c>
    </row>
    <row r="1386" ht="17" customHeight="1" spans="1:2">
      <c r="A1386" s="93">
        <v>1330150.01</v>
      </c>
      <c r="B1386" s="94" t="s">
        <v>1613</v>
      </c>
    </row>
    <row r="1387" ht="17" customHeight="1" spans="1:2">
      <c r="A1387" s="93">
        <v>1330150.02</v>
      </c>
      <c r="B1387" s="94" t="s">
        <v>1614</v>
      </c>
    </row>
    <row r="1388" ht="17" customHeight="1" spans="1:2">
      <c r="A1388" s="93">
        <v>1330151</v>
      </c>
      <c r="B1388" s="94" t="s">
        <v>1615</v>
      </c>
    </row>
    <row r="1389" ht="17" customHeight="1" spans="1:2">
      <c r="A1389" s="93">
        <v>1330152</v>
      </c>
      <c r="B1389" s="94" t="s">
        <v>1616</v>
      </c>
    </row>
    <row r="1390" ht="17" customHeight="1" spans="1:2">
      <c r="A1390" s="93">
        <v>1330153</v>
      </c>
      <c r="B1390" s="94" t="s">
        <v>1617</v>
      </c>
    </row>
    <row r="1391" ht="17" customHeight="1" spans="1:2">
      <c r="A1391" s="93">
        <v>1330154</v>
      </c>
      <c r="B1391" s="94" t="s">
        <v>1618</v>
      </c>
    </row>
    <row r="1392" ht="17" customHeight="1" spans="1:2">
      <c r="A1392" s="93">
        <v>1330155</v>
      </c>
      <c r="B1392" s="94" t="s">
        <v>1619</v>
      </c>
    </row>
    <row r="1393" ht="17" customHeight="1" spans="1:2">
      <c r="A1393" s="93">
        <v>1330156</v>
      </c>
      <c r="B1393" s="94" t="s">
        <v>1620</v>
      </c>
    </row>
    <row r="1394" ht="17" customHeight="1" spans="1:2">
      <c r="A1394" s="93">
        <v>1330157</v>
      </c>
      <c r="B1394" s="94" t="s">
        <v>1621</v>
      </c>
    </row>
    <row r="1395" ht="17" customHeight="1" spans="1:2">
      <c r="A1395" s="93">
        <v>1330157.1</v>
      </c>
      <c r="B1395" s="94" t="s">
        <v>1622</v>
      </c>
    </row>
    <row r="1396" ht="17" customHeight="1" spans="1:2">
      <c r="A1396" s="93">
        <v>1330158</v>
      </c>
      <c r="B1396" s="94" t="s">
        <v>1623</v>
      </c>
    </row>
    <row r="1397" ht="17" customHeight="1" spans="1:2">
      <c r="A1397" s="93">
        <v>1330158.01</v>
      </c>
      <c r="B1397" s="94" t="s">
        <v>1624</v>
      </c>
    </row>
    <row r="1398" ht="17" customHeight="1" spans="1:2">
      <c r="A1398" s="93">
        <v>1330159</v>
      </c>
      <c r="B1398" s="94" t="s">
        <v>1625</v>
      </c>
    </row>
    <row r="1399" ht="17" customHeight="1" spans="1:2">
      <c r="A1399" s="93">
        <v>1330159.01</v>
      </c>
      <c r="B1399" s="94" t="s">
        <v>1626</v>
      </c>
    </row>
    <row r="1400" ht="17" customHeight="1" spans="1:2">
      <c r="A1400" s="93">
        <v>1330159.02</v>
      </c>
      <c r="B1400" s="94" t="s">
        <v>1627</v>
      </c>
    </row>
    <row r="1401" ht="17" customHeight="1" spans="1:2">
      <c r="A1401" s="93">
        <v>1330159.03</v>
      </c>
      <c r="B1401" s="94" t="s">
        <v>1628</v>
      </c>
    </row>
    <row r="1402" ht="17" customHeight="1" spans="1:2">
      <c r="A1402" s="93">
        <v>1330159.04</v>
      </c>
      <c r="B1402" s="94" t="s">
        <v>1629</v>
      </c>
    </row>
    <row r="1403" ht="17" customHeight="1" spans="1:2">
      <c r="A1403" s="93">
        <v>1330159.05</v>
      </c>
      <c r="B1403" s="94" t="s">
        <v>1630</v>
      </c>
    </row>
    <row r="1404" ht="17" customHeight="1" spans="1:2">
      <c r="A1404" s="93">
        <v>1330159.06</v>
      </c>
      <c r="B1404" s="94" t="s">
        <v>1631</v>
      </c>
    </row>
    <row r="1405" ht="17" customHeight="1" spans="1:2">
      <c r="A1405" s="93">
        <v>1330160</v>
      </c>
      <c r="B1405" s="94" t="s">
        <v>1632</v>
      </c>
    </row>
    <row r="1406" ht="17" customHeight="1" spans="1:2">
      <c r="A1406" s="93">
        <v>1330161</v>
      </c>
      <c r="B1406" s="94" t="s">
        <v>1633</v>
      </c>
    </row>
    <row r="1407" ht="17" customHeight="1" spans="1:2">
      <c r="A1407" s="93">
        <v>1330162</v>
      </c>
      <c r="B1407" s="94" t="s">
        <v>1634</v>
      </c>
    </row>
    <row r="1408" ht="17" customHeight="1" spans="1:2">
      <c r="A1408" s="93">
        <v>1330163</v>
      </c>
      <c r="B1408" s="94" t="s">
        <v>1635</v>
      </c>
    </row>
    <row r="1409" ht="17" customHeight="1" spans="1:2">
      <c r="A1409" s="93">
        <v>1330164</v>
      </c>
      <c r="B1409" s="94" t="s">
        <v>1636</v>
      </c>
    </row>
    <row r="1410" ht="17" customHeight="1" spans="1:2">
      <c r="A1410" s="93">
        <v>1330165</v>
      </c>
      <c r="B1410" s="94" t="s">
        <v>1637</v>
      </c>
    </row>
    <row r="1411" ht="17" customHeight="1" spans="1:2">
      <c r="A1411" s="93">
        <v>1330166</v>
      </c>
      <c r="B1411" s="94" t="s">
        <v>1638</v>
      </c>
    </row>
    <row r="1412" ht="17" customHeight="1" spans="1:2">
      <c r="A1412" s="93">
        <v>1330167</v>
      </c>
      <c r="B1412" s="94" t="s">
        <v>1639</v>
      </c>
    </row>
    <row r="1413" ht="17" customHeight="1" spans="1:2">
      <c r="A1413" s="93">
        <v>1330168</v>
      </c>
      <c r="B1413" s="94" t="s">
        <v>1640</v>
      </c>
    </row>
    <row r="1414" ht="17" customHeight="1" spans="1:2">
      <c r="A1414" s="93">
        <v>1330169</v>
      </c>
      <c r="B1414" s="94" t="s">
        <v>1641</v>
      </c>
    </row>
    <row r="1415" ht="17" customHeight="1" spans="1:2">
      <c r="A1415" s="93">
        <v>1330170</v>
      </c>
      <c r="B1415" s="94" t="s">
        <v>1642</v>
      </c>
    </row>
    <row r="1416" ht="17" customHeight="1" spans="1:2">
      <c r="A1416" s="93">
        <v>1330171</v>
      </c>
      <c r="B1416" s="94" t="s">
        <v>1643</v>
      </c>
    </row>
    <row r="1417" ht="17" customHeight="1" spans="1:2">
      <c r="A1417" s="93">
        <v>1330172</v>
      </c>
      <c r="B1417" s="94" t="s">
        <v>1644</v>
      </c>
    </row>
    <row r="1418" ht="17" customHeight="1" spans="1:2">
      <c r="A1418" s="93">
        <v>1330173</v>
      </c>
      <c r="B1418" s="94" t="s">
        <v>1645</v>
      </c>
    </row>
    <row r="1419" ht="17" customHeight="1" spans="1:2">
      <c r="A1419" s="93">
        <v>1330174</v>
      </c>
      <c r="B1419" s="94" t="s">
        <v>1646</v>
      </c>
    </row>
    <row r="1420" ht="17" customHeight="1" spans="1:2">
      <c r="A1420" s="93">
        <v>1330175</v>
      </c>
      <c r="B1420" s="94" t="s">
        <v>1647</v>
      </c>
    </row>
    <row r="1421" ht="17" customHeight="1" spans="1:2">
      <c r="A1421" s="93">
        <v>1330176</v>
      </c>
      <c r="B1421" s="94" t="s">
        <v>1648</v>
      </c>
    </row>
    <row r="1422" ht="17" customHeight="1" spans="1:2">
      <c r="A1422" s="93">
        <v>1330177</v>
      </c>
      <c r="B1422" s="94" t="s">
        <v>1649</v>
      </c>
    </row>
    <row r="1423" ht="17" customHeight="1" spans="1:2">
      <c r="A1423" s="93">
        <v>1330178</v>
      </c>
      <c r="B1423" s="94" t="s">
        <v>1650</v>
      </c>
    </row>
    <row r="1424" ht="17" customHeight="1" spans="1:2">
      <c r="A1424" s="93">
        <v>1330179</v>
      </c>
      <c r="B1424" s="94" t="s">
        <v>1651</v>
      </c>
    </row>
    <row r="1425" ht="17" customHeight="1" spans="1:2">
      <c r="A1425" s="93">
        <v>1330180</v>
      </c>
      <c r="B1425" s="94" t="s">
        <v>1652</v>
      </c>
    </row>
    <row r="1426" ht="17" customHeight="1" spans="1:2">
      <c r="A1426" s="93">
        <v>1330181</v>
      </c>
      <c r="B1426" s="94" t="s">
        <v>1653</v>
      </c>
    </row>
    <row r="1427" ht="17" customHeight="1" spans="1:2">
      <c r="A1427" s="93">
        <v>1330182</v>
      </c>
      <c r="B1427" s="94" t="s">
        <v>1654</v>
      </c>
    </row>
    <row r="1428" ht="17" customHeight="1" spans="1:2">
      <c r="A1428" s="93">
        <v>1330183</v>
      </c>
      <c r="B1428" s="94" t="s">
        <v>1655</v>
      </c>
    </row>
    <row r="1429" ht="17" customHeight="1" spans="1:2">
      <c r="A1429" s="93">
        <v>1330184</v>
      </c>
      <c r="B1429" s="94" t="s">
        <v>1656</v>
      </c>
    </row>
    <row r="1430" ht="17" customHeight="1" spans="1:2">
      <c r="A1430" s="93">
        <v>1330185</v>
      </c>
      <c r="B1430" s="94" t="s">
        <v>1657</v>
      </c>
    </row>
    <row r="1431" ht="17" customHeight="1" spans="1:2">
      <c r="A1431" s="93">
        <v>1330186</v>
      </c>
      <c r="B1431" s="94" t="s">
        <v>1658</v>
      </c>
    </row>
    <row r="1432" ht="17" customHeight="1" spans="1:2">
      <c r="A1432" s="93">
        <v>1330187</v>
      </c>
      <c r="B1432" s="94" t="s">
        <v>1659</v>
      </c>
    </row>
    <row r="1433" ht="17" customHeight="1" spans="1:2">
      <c r="A1433" s="93">
        <v>1330188</v>
      </c>
      <c r="B1433" s="94" t="s">
        <v>1660</v>
      </c>
    </row>
    <row r="1434" ht="17" customHeight="1" spans="1:2">
      <c r="A1434" s="93">
        <v>1330189</v>
      </c>
      <c r="B1434" s="94" t="s">
        <v>1661</v>
      </c>
    </row>
    <row r="1435" ht="17" customHeight="1" spans="1:2">
      <c r="A1435" s="93">
        <v>1330190</v>
      </c>
      <c r="B1435" s="94" t="s">
        <v>1662</v>
      </c>
    </row>
    <row r="1436" ht="17" customHeight="1" spans="1:2">
      <c r="A1436" s="93">
        <v>1330191</v>
      </c>
      <c r="B1436" s="94" t="s">
        <v>1663</v>
      </c>
    </row>
    <row r="1437" ht="17" customHeight="1" spans="1:2">
      <c r="A1437" s="93">
        <v>1330192</v>
      </c>
      <c r="B1437" s="94" t="s">
        <v>1664</v>
      </c>
    </row>
    <row r="1438" ht="17" customHeight="1" spans="1:2">
      <c r="A1438" s="93">
        <v>1330192.01</v>
      </c>
      <c r="B1438" s="94" t="s">
        <v>1665</v>
      </c>
    </row>
    <row r="1439" ht="17" customHeight="1" spans="1:2">
      <c r="A1439" s="93">
        <v>1330193</v>
      </c>
      <c r="B1439" s="94" t="s">
        <v>1666</v>
      </c>
    </row>
    <row r="1440" ht="17" customHeight="1" spans="1:2">
      <c r="A1440" s="93">
        <v>1330194</v>
      </c>
      <c r="B1440" s="94" t="s">
        <v>1667</v>
      </c>
    </row>
    <row r="1441" ht="17" customHeight="1" spans="1:2">
      <c r="A1441" s="93">
        <v>1330195</v>
      </c>
      <c r="B1441" s="94" t="s">
        <v>1668</v>
      </c>
    </row>
    <row r="1442" ht="17" customHeight="1" spans="1:2">
      <c r="A1442" s="93">
        <v>1330196</v>
      </c>
      <c r="B1442" s="94" t="s">
        <v>1669</v>
      </c>
    </row>
    <row r="1443" ht="17" customHeight="1" spans="1:2">
      <c r="A1443" s="93">
        <v>1330197</v>
      </c>
      <c r="B1443" s="94" t="s">
        <v>1670</v>
      </c>
    </row>
    <row r="1444" ht="17" customHeight="1" spans="1:2">
      <c r="A1444" s="93">
        <v>1330198</v>
      </c>
      <c r="B1444" s="94" t="s">
        <v>1671</v>
      </c>
    </row>
    <row r="1445" ht="17" customHeight="1" spans="1:2">
      <c r="A1445" s="93">
        <v>1330199</v>
      </c>
      <c r="B1445" s="94" t="s">
        <v>1672</v>
      </c>
    </row>
    <row r="1446" ht="17" customHeight="1" spans="1:2">
      <c r="A1446" s="93">
        <v>1330200</v>
      </c>
      <c r="B1446" s="94" t="s">
        <v>1673</v>
      </c>
    </row>
    <row r="1447" ht="17" customHeight="1" spans="1:2">
      <c r="A1447" s="93">
        <v>1330201</v>
      </c>
      <c r="B1447" s="94" t="s">
        <v>1674</v>
      </c>
    </row>
    <row r="1448" ht="17" customHeight="1" spans="1:2">
      <c r="A1448" s="93">
        <v>1330202</v>
      </c>
      <c r="B1448" s="94" t="s">
        <v>1675</v>
      </c>
    </row>
    <row r="1449" ht="17" customHeight="1" spans="1:2">
      <c r="A1449" s="93">
        <v>1330203</v>
      </c>
      <c r="B1449" s="94" t="s">
        <v>1676</v>
      </c>
    </row>
    <row r="1450" ht="17" customHeight="1" spans="1:2">
      <c r="A1450" s="93">
        <v>1330204</v>
      </c>
      <c r="B1450" s="94" t="s">
        <v>1677</v>
      </c>
    </row>
    <row r="1451" ht="17" customHeight="1" spans="1:2">
      <c r="A1451" s="93">
        <v>1330205</v>
      </c>
      <c r="B1451" s="94" t="s">
        <v>1678</v>
      </c>
    </row>
    <row r="1452" ht="17" customHeight="1" spans="1:2">
      <c r="A1452" s="93">
        <v>1330206</v>
      </c>
      <c r="B1452" s="94" t="s">
        <v>1679</v>
      </c>
    </row>
    <row r="1453" ht="17" customHeight="1" spans="1:2">
      <c r="A1453" s="93">
        <v>1330207</v>
      </c>
      <c r="B1453" s="94" t="s">
        <v>1680</v>
      </c>
    </row>
    <row r="1454" ht="17" customHeight="1" spans="1:2">
      <c r="A1454" s="93">
        <v>1330208</v>
      </c>
      <c r="B1454" s="94" t="s">
        <v>1681</v>
      </c>
    </row>
    <row r="1455" ht="17" customHeight="1" spans="1:2">
      <c r="A1455" s="93">
        <v>1330210</v>
      </c>
      <c r="B1455" s="94" t="s">
        <v>1682</v>
      </c>
    </row>
    <row r="1456" ht="17" customHeight="1" spans="1:2">
      <c r="A1456" s="93">
        <v>1330211</v>
      </c>
      <c r="B1456" s="94" t="s">
        <v>1683</v>
      </c>
    </row>
    <row r="1457" ht="17" customHeight="1" spans="1:2">
      <c r="A1457" s="93">
        <v>1330212</v>
      </c>
      <c r="B1457" s="94" t="s">
        <v>1684</v>
      </c>
    </row>
    <row r="1458" ht="17" customHeight="1" spans="1:2">
      <c r="A1458" s="93">
        <v>1330213</v>
      </c>
      <c r="B1458" s="94" t="s">
        <v>1685</v>
      </c>
    </row>
    <row r="1459" ht="17" customHeight="1" spans="1:2">
      <c r="A1459" s="93">
        <v>1330214</v>
      </c>
      <c r="B1459" s="94" t="s">
        <v>1686</v>
      </c>
    </row>
    <row r="1460" ht="17" customHeight="1" spans="1:2">
      <c r="A1460" s="93">
        <v>1330215</v>
      </c>
      <c r="B1460" s="94" t="s">
        <v>1687</v>
      </c>
    </row>
    <row r="1461" ht="17" customHeight="1" spans="1:2">
      <c r="A1461" s="93">
        <v>1330216</v>
      </c>
      <c r="B1461" s="94" t="s">
        <v>1688</v>
      </c>
    </row>
    <row r="1462" ht="17" customHeight="1" spans="1:2">
      <c r="A1462" s="93">
        <v>1330217</v>
      </c>
      <c r="B1462" s="94" t="s">
        <v>1689</v>
      </c>
    </row>
    <row r="1463" ht="17" customHeight="1" spans="1:2">
      <c r="A1463" s="93">
        <v>1330218</v>
      </c>
      <c r="B1463" s="94" t="s">
        <v>1690</v>
      </c>
    </row>
    <row r="1464" ht="17" customHeight="1" spans="1:2">
      <c r="A1464" s="93">
        <v>1330219</v>
      </c>
      <c r="B1464" s="94" t="s">
        <v>1691</v>
      </c>
    </row>
    <row r="1465" ht="17" customHeight="1" spans="1:2">
      <c r="A1465" s="93">
        <v>1330220</v>
      </c>
      <c r="B1465" s="94" t="s">
        <v>1692</v>
      </c>
    </row>
    <row r="1466" ht="17" customHeight="1" spans="1:2">
      <c r="A1466" s="93">
        <v>1330221</v>
      </c>
      <c r="B1466" s="94" t="s">
        <v>1693</v>
      </c>
    </row>
    <row r="1467" ht="17" customHeight="1" spans="1:2">
      <c r="A1467" s="93">
        <v>1330222</v>
      </c>
      <c r="B1467" s="94" t="s">
        <v>1694</v>
      </c>
    </row>
    <row r="1468" ht="17" customHeight="1" spans="1:2">
      <c r="A1468" s="93">
        <v>1330223</v>
      </c>
      <c r="B1468" s="94" t="s">
        <v>1695</v>
      </c>
    </row>
    <row r="1469" ht="17" customHeight="1" spans="1:2">
      <c r="A1469" s="93">
        <v>1330224</v>
      </c>
      <c r="B1469" s="94" t="s">
        <v>1696</v>
      </c>
    </row>
    <row r="1470" ht="17" customHeight="1" spans="1:2">
      <c r="A1470" s="93">
        <v>1330225</v>
      </c>
      <c r="B1470" s="94" t="s">
        <v>1697</v>
      </c>
    </row>
    <row r="1471" ht="17" customHeight="1" spans="1:2">
      <c r="A1471" s="93">
        <v>1330226</v>
      </c>
      <c r="B1471" s="94" t="s">
        <v>1698</v>
      </c>
    </row>
    <row r="1472" ht="17" customHeight="1" spans="1:2">
      <c r="A1472" s="93">
        <v>1330227</v>
      </c>
      <c r="B1472" s="94" t="s">
        <v>1699</v>
      </c>
    </row>
    <row r="1473" ht="17" customHeight="1" spans="1:2">
      <c r="A1473" s="93">
        <v>1330228</v>
      </c>
      <c r="B1473" s="94" t="s">
        <v>1700</v>
      </c>
    </row>
    <row r="1474" ht="17" customHeight="1" spans="1:2">
      <c r="A1474" s="93">
        <v>1330229</v>
      </c>
      <c r="B1474" s="94" t="s">
        <v>1701</v>
      </c>
    </row>
    <row r="1475" ht="17" customHeight="1" spans="1:2">
      <c r="A1475" s="93">
        <v>1330230</v>
      </c>
      <c r="B1475" s="94" t="s">
        <v>1702</v>
      </c>
    </row>
    <row r="1476" ht="17" customHeight="1" spans="1:2">
      <c r="A1476" s="93">
        <v>1330231</v>
      </c>
      <c r="B1476" s="94" t="s">
        <v>1703</v>
      </c>
    </row>
    <row r="1477" ht="17" customHeight="1" spans="1:2">
      <c r="A1477" s="93">
        <v>1330232</v>
      </c>
      <c r="B1477" s="94" t="s">
        <v>1704</v>
      </c>
    </row>
    <row r="1478" ht="17" customHeight="1" spans="1:2">
      <c r="A1478" s="93">
        <v>1330233</v>
      </c>
      <c r="B1478" s="94" t="s">
        <v>1705</v>
      </c>
    </row>
    <row r="1479" ht="17" customHeight="1" spans="1:2">
      <c r="A1479" s="93">
        <v>1330234</v>
      </c>
      <c r="B1479" s="94" t="s">
        <v>1706</v>
      </c>
    </row>
    <row r="1480" ht="17" customHeight="1" spans="1:2">
      <c r="A1480" s="93">
        <v>1330235</v>
      </c>
      <c r="B1480" s="94" t="s">
        <v>1707</v>
      </c>
    </row>
    <row r="1481" ht="17" customHeight="1" spans="1:2">
      <c r="A1481" s="93">
        <v>1330236</v>
      </c>
      <c r="B1481" s="94" t="s">
        <v>1708</v>
      </c>
    </row>
    <row r="1482" ht="17" customHeight="1" spans="1:2">
      <c r="A1482" s="93">
        <v>1330236.01</v>
      </c>
      <c r="B1482" s="94" t="s">
        <v>1709</v>
      </c>
    </row>
    <row r="1483" ht="17" customHeight="1" spans="1:2">
      <c r="A1483" s="93">
        <v>1330236.02</v>
      </c>
      <c r="B1483" s="94" t="s">
        <v>1710</v>
      </c>
    </row>
    <row r="1484" ht="17" customHeight="1" spans="1:2">
      <c r="A1484" s="93">
        <v>1330236.03</v>
      </c>
      <c r="B1484" s="94" t="s">
        <v>1711</v>
      </c>
    </row>
    <row r="1485" ht="17" customHeight="1" spans="1:2">
      <c r="A1485" s="93">
        <v>1330236.04</v>
      </c>
      <c r="B1485" s="94" t="s">
        <v>1712</v>
      </c>
    </row>
    <row r="1486" ht="17" customHeight="1" spans="1:2">
      <c r="A1486" s="93">
        <v>1330237</v>
      </c>
      <c r="B1486" s="94" t="s">
        <v>1713</v>
      </c>
    </row>
    <row r="1487" ht="17" customHeight="1" spans="1:2">
      <c r="A1487" s="93">
        <v>1330238</v>
      </c>
      <c r="B1487" s="94" t="s">
        <v>1714</v>
      </c>
    </row>
    <row r="1488" ht="17" customHeight="1" spans="1:2">
      <c r="A1488" s="93">
        <v>1330239</v>
      </c>
      <c r="B1488" s="94" t="s">
        <v>1715</v>
      </c>
    </row>
    <row r="1489" ht="17" customHeight="1" spans="1:2">
      <c r="A1489" s="93">
        <v>1330240</v>
      </c>
      <c r="B1489" s="94" t="s">
        <v>1716</v>
      </c>
    </row>
    <row r="1490" ht="17" customHeight="1" spans="1:2">
      <c r="A1490" s="93">
        <v>1330241</v>
      </c>
      <c r="B1490" s="94" t="s">
        <v>1717</v>
      </c>
    </row>
    <row r="1491" ht="17" customHeight="1" spans="1:2">
      <c r="A1491" s="93">
        <v>1330242</v>
      </c>
      <c r="B1491" s="94" t="s">
        <v>1718</v>
      </c>
    </row>
    <row r="1492" ht="17" customHeight="1" spans="1:2">
      <c r="A1492" s="93">
        <v>1330243</v>
      </c>
      <c r="B1492" s="94" t="s">
        <v>1719</v>
      </c>
    </row>
    <row r="1493" ht="17" customHeight="1" spans="1:2">
      <c r="A1493" s="93">
        <v>1330244</v>
      </c>
      <c r="B1493" s="94" t="s">
        <v>1720</v>
      </c>
    </row>
    <row r="1494" ht="17" customHeight="1" spans="1:2">
      <c r="A1494" s="93">
        <v>1330245</v>
      </c>
      <c r="B1494" s="94" t="s">
        <v>1721</v>
      </c>
    </row>
    <row r="1495" ht="17" customHeight="1" spans="1:2">
      <c r="A1495" s="93">
        <v>1330246</v>
      </c>
      <c r="B1495" s="94" t="s">
        <v>1722</v>
      </c>
    </row>
    <row r="1496" ht="17" customHeight="1" spans="1:2">
      <c r="A1496" s="93">
        <v>1330247</v>
      </c>
      <c r="B1496" s="94" t="s">
        <v>1723</v>
      </c>
    </row>
    <row r="1497" ht="17" customHeight="1" spans="1:2">
      <c r="A1497" s="93">
        <v>1330248</v>
      </c>
      <c r="B1497" s="94" t="s">
        <v>1724</v>
      </c>
    </row>
    <row r="1498" ht="17" customHeight="1" spans="1:2">
      <c r="A1498" s="93">
        <v>1330249</v>
      </c>
      <c r="B1498" s="94" t="s">
        <v>1725</v>
      </c>
    </row>
    <row r="1499" ht="17" customHeight="1" spans="1:2">
      <c r="A1499" s="93">
        <v>1330250</v>
      </c>
      <c r="B1499" s="94" t="s">
        <v>1726</v>
      </c>
    </row>
    <row r="1500" ht="17" customHeight="1" spans="1:2">
      <c r="A1500" s="93">
        <v>1330251</v>
      </c>
      <c r="B1500" s="94" t="s">
        <v>1727</v>
      </c>
    </row>
    <row r="1501" ht="17" customHeight="1" spans="1:2">
      <c r="A1501" s="93">
        <v>1330252</v>
      </c>
      <c r="B1501" s="94" t="s">
        <v>1728</v>
      </c>
    </row>
    <row r="1502" ht="17" customHeight="1" spans="1:2">
      <c r="A1502" s="93">
        <v>1330253</v>
      </c>
      <c r="B1502" s="94" t="s">
        <v>1729</v>
      </c>
    </row>
    <row r="1503" ht="17" customHeight="1" spans="1:2">
      <c r="A1503" s="93">
        <v>1330254</v>
      </c>
      <c r="B1503" s="94" t="s">
        <v>1730</v>
      </c>
    </row>
    <row r="1504" ht="17" customHeight="1" spans="1:2">
      <c r="A1504" s="93">
        <v>1330255</v>
      </c>
      <c r="B1504" s="94" t="s">
        <v>1731</v>
      </c>
    </row>
    <row r="1505" ht="17" customHeight="1" spans="1:2">
      <c r="A1505" s="93">
        <v>1330256</v>
      </c>
      <c r="B1505" s="94" t="s">
        <v>1732</v>
      </c>
    </row>
    <row r="1506" ht="17" customHeight="1" spans="1:2">
      <c r="A1506" s="93">
        <v>1330257</v>
      </c>
      <c r="B1506" s="94" t="s">
        <v>1733</v>
      </c>
    </row>
    <row r="1507" ht="17" customHeight="1" spans="1:2">
      <c r="A1507" s="93">
        <v>1330258</v>
      </c>
      <c r="B1507" s="94" t="s">
        <v>1734</v>
      </c>
    </row>
    <row r="1508" ht="17" customHeight="1" spans="1:2">
      <c r="A1508" s="93">
        <v>1330259</v>
      </c>
      <c r="B1508" s="94" t="s">
        <v>1735</v>
      </c>
    </row>
    <row r="1509" ht="17" customHeight="1" spans="1:2">
      <c r="A1509" s="93">
        <v>1330260</v>
      </c>
      <c r="B1509" s="94" t="s">
        <v>1736</v>
      </c>
    </row>
    <row r="1510" ht="17" customHeight="1" spans="1:2">
      <c r="A1510" s="93">
        <v>1330261</v>
      </c>
      <c r="B1510" s="94" t="s">
        <v>1737</v>
      </c>
    </row>
    <row r="1511" ht="17" customHeight="1" spans="1:2">
      <c r="A1511" s="93">
        <v>1330262</v>
      </c>
      <c r="B1511" s="94" t="s">
        <v>1738</v>
      </c>
    </row>
    <row r="1512" ht="17" customHeight="1" spans="1:2">
      <c r="A1512" s="93">
        <v>1330263</v>
      </c>
      <c r="B1512" s="94" t="s">
        <v>1739</v>
      </c>
    </row>
    <row r="1513" ht="17" customHeight="1" spans="1:2">
      <c r="A1513" s="93">
        <v>1330264</v>
      </c>
      <c r="B1513" s="94" t="s">
        <v>1740</v>
      </c>
    </row>
    <row r="1514" ht="17" customHeight="1" spans="1:2">
      <c r="A1514" s="93">
        <v>1330264.01</v>
      </c>
      <c r="B1514" s="94" t="s">
        <v>1741</v>
      </c>
    </row>
    <row r="1515" ht="17" customHeight="1" spans="1:2">
      <c r="A1515" s="93">
        <v>1330264.02</v>
      </c>
      <c r="B1515" s="94" t="s">
        <v>1742</v>
      </c>
    </row>
    <row r="1516" ht="17" customHeight="1" spans="1:2">
      <c r="A1516" s="93">
        <v>1330264.03</v>
      </c>
      <c r="B1516" s="94" t="s">
        <v>1743</v>
      </c>
    </row>
    <row r="1517" ht="17" customHeight="1" spans="1:2">
      <c r="A1517" s="93">
        <v>1330264.04</v>
      </c>
      <c r="B1517" s="94" t="s">
        <v>1744</v>
      </c>
    </row>
    <row r="1518" ht="17" customHeight="1" spans="1:2">
      <c r="A1518" s="93">
        <v>1330264.05</v>
      </c>
      <c r="B1518" s="94" t="s">
        <v>1745</v>
      </c>
    </row>
    <row r="1519" ht="17" customHeight="1" spans="1:2">
      <c r="A1519" s="93">
        <v>1330264.06</v>
      </c>
      <c r="B1519" s="94" t="s">
        <v>1746</v>
      </c>
    </row>
    <row r="1520" ht="17" customHeight="1" spans="1:2">
      <c r="A1520" s="93">
        <v>1330265</v>
      </c>
      <c r="B1520" s="94" t="s">
        <v>1747</v>
      </c>
    </row>
    <row r="1521" ht="17" customHeight="1" spans="1:2">
      <c r="A1521" s="93">
        <v>1330266</v>
      </c>
      <c r="B1521" s="94" t="s">
        <v>1748</v>
      </c>
    </row>
    <row r="1522" ht="17" customHeight="1" spans="1:2">
      <c r="A1522" s="93">
        <v>1330267</v>
      </c>
      <c r="B1522" s="94" t="s">
        <v>1749</v>
      </c>
    </row>
    <row r="1523" ht="17" customHeight="1" spans="1:2">
      <c r="A1523" s="93">
        <v>1330268</v>
      </c>
      <c r="B1523" s="94" t="s">
        <v>1750</v>
      </c>
    </row>
    <row r="1524" ht="17" customHeight="1" spans="1:2">
      <c r="A1524" s="93">
        <v>1330269</v>
      </c>
      <c r="B1524" s="94" t="s">
        <v>1751</v>
      </c>
    </row>
    <row r="1525" ht="17" customHeight="1" spans="1:2">
      <c r="A1525" s="93">
        <v>1330270</v>
      </c>
      <c r="B1525" s="94" t="s">
        <v>1752</v>
      </c>
    </row>
    <row r="1526" ht="17" customHeight="1" spans="1:2">
      <c r="A1526" s="93">
        <v>1330270.01</v>
      </c>
      <c r="B1526" s="94" t="s">
        <v>1753</v>
      </c>
    </row>
    <row r="1527" ht="17" customHeight="1" spans="1:2">
      <c r="A1527" s="93">
        <v>1330271</v>
      </c>
      <c r="B1527" s="94" t="s">
        <v>1754</v>
      </c>
    </row>
    <row r="1528" ht="17" customHeight="1" spans="1:2">
      <c r="A1528" s="93">
        <v>1330272</v>
      </c>
      <c r="B1528" s="94" t="s">
        <v>1755</v>
      </c>
    </row>
    <row r="1529" ht="17" customHeight="1" spans="1:2">
      <c r="A1529" s="93">
        <v>1330273</v>
      </c>
      <c r="B1529" s="94" t="s">
        <v>1756</v>
      </c>
    </row>
    <row r="1530" ht="17" customHeight="1" spans="1:2">
      <c r="A1530" s="93">
        <v>1330274</v>
      </c>
      <c r="B1530" s="94" t="s">
        <v>1757</v>
      </c>
    </row>
    <row r="1531" ht="17" customHeight="1" spans="1:2">
      <c r="A1531" s="93">
        <v>1330275</v>
      </c>
      <c r="B1531" s="94" t="s">
        <v>1758</v>
      </c>
    </row>
    <row r="1532" ht="17" customHeight="1" spans="1:2">
      <c r="A1532" s="93">
        <v>1330276</v>
      </c>
      <c r="B1532" s="94" t="s">
        <v>1759</v>
      </c>
    </row>
    <row r="1533" ht="17" customHeight="1" spans="1:2">
      <c r="A1533" s="93">
        <v>1330277</v>
      </c>
      <c r="B1533" s="94" t="s">
        <v>1760</v>
      </c>
    </row>
    <row r="1534" ht="17" customHeight="1" spans="1:2">
      <c r="A1534" s="93">
        <v>1330278</v>
      </c>
      <c r="B1534" s="94" t="s">
        <v>1761</v>
      </c>
    </row>
    <row r="1535" ht="17" customHeight="1" spans="1:2">
      <c r="A1535" s="93">
        <v>1330279</v>
      </c>
      <c r="B1535" s="94" t="s">
        <v>1762</v>
      </c>
    </row>
    <row r="1536" ht="17" customHeight="1" spans="1:2">
      <c r="A1536" s="93">
        <v>1330280</v>
      </c>
      <c r="B1536" s="94" t="s">
        <v>1763</v>
      </c>
    </row>
    <row r="1537" ht="17" customHeight="1" spans="1:2">
      <c r="A1537" s="93">
        <v>1330281</v>
      </c>
      <c r="B1537" s="94" t="s">
        <v>1764</v>
      </c>
    </row>
    <row r="1538" ht="17" customHeight="1" spans="1:2">
      <c r="A1538" s="93">
        <v>1330282</v>
      </c>
      <c r="B1538" s="94" t="s">
        <v>1765</v>
      </c>
    </row>
    <row r="1539" ht="17" customHeight="1" spans="1:2">
      <c r="A1539" s="93">
        <v>1330283</v>
      </c>
      <c r="B1539" s="94" t="s">
        <v>1766</v>
      </c>
    </row>
    <row r="1540" ht="17" customHeight="1" spans="1:2">
      <c r="A1540" s="93">
        <v>1330284</v>
      </c>
      <c r="B1540" s="94" t="s">
        <v>1767</v>
      </c>
    </row>
    <row r="1541" ht="17" customHeight="1" spans="1:2">
      <c r="A1541" s="93">
        <v>1330285</v>
      </c>
      <c r="B1541" s="94" t="s">
        <v>1768</v>
      </c>
    </row>
    <row r="1542" ht="17" customHeight="1" spans="1:2">
      <c r="A1542" s="93">
        <v>1330286</v>
      </c>
      <c r="B1542" s="94" t="s">
        <v>1769</v>
      </c>
    </row>
    <row r="1543" ht="17" customHeight="1" spans="1:2">
      <c r="A1543" s="93">
        <v>1330287</v>
      </c>
      <c r="B1543" s="94" t="s">
        <v>1770</v>
      </c>
    </row>
    <row r="1544" ht="17" customHeight="1" spans="1:2">
      <c r="A1544" s="93">
        <v>1330288</v>
      </c>
      <c r="B1544" s="94" t="s">
        <v>1771</v>
      </c>
    </row>
    <row r="1545" ht="17" customHeight="1" spans="1:2">
      <c r="A1545" s="93">
        <v>1330289</v>
      </c>
      <c r="B1545" s="94" t="s">
        <v>1772</v>
      </c>
    </row>
    <row r="1546" ht="17" customHeight="1" spans="1:2">
      <c r="A1546" s="93">
        <v>1330290</v>
      </c>
      <c r="B1546" s="94" t="s">
        <v>1773</v>
      </c>
    </row>
    <row r="1547" ht="17" customHeight="1" spans="1:2">
      <c r="A1547" s="93">
        <v>1330291</v>
      </c>
      <c r="B1547" s="94" t="s">
        <v>1774</v>
      </c>
    </row>
    <row r="1548" ht="17" customHeight="1" spans="1:2">
      <c r="A1548" s="93">
        <v>1330292</v>
      </c>
      <c r="B1548" s="94" t="s">
        <v>1775</v>
      </c>
    </row>
    <row r="1549" ht="17" customHeight="1" spans="1:2">
      <c r="A1549" s="93">
        <v>1330293</v>
      </c>
      <c r="B1549" s="94" t="s">
        <v>1776</v>
      </c>
    </row>
    <row r="1550" ht="17" customHeight="1" spans="1:2">
      <c r="A1550" s="93">
        <v>1330294</v>
      </c>
      <c r="B1550" s="94" t="s">
        <v>1777</v>
      </c>
    </row>
    <row r="1551" ht="17" customHeight="1" spans="1:2">
      <c r="A1551" s="93">
        <v>1330295</v>
      </c>
      <c r="B1551" s="94" t="s">
        <v>1778</v>
      </c>
    </row>
    <row r="1552" ht="17" customHeight="1" spans="1:2">
      <c r="A1552" s="93">
        <v>1330296</v>
      </c>
      <c r="B1552" s="94" t="s">
        <v>1779</v>
      </c>
    </row>
    <row r="1553" ht="17" customHeight="1" spans="1:2">
      <c r="A1553" s="93">
        <v>1330297</v>
      </c>
      <c r="B1553" s="94" t="s">
        <v>1780</v>
      </c>
    </row>
    <row r="1554" ht="17" customHeight="1" spans="1:2">
      <c r="A1554" s="93">
        <v>1330298</v>
      </c>
      <c r="B1554" s="94" t="s">
        <v>1781</v>
      </c>
    </row>
    <row r="1555" ht="17" customHeight="1" spans="1:2">
      <c r="A1555" s="93">
        <v>1330299</v>
      </c>
      <c r="B1555" s="94" t="s">
        <v>1782</v>
      </c>
    </row>
    <row r="1556" ht="17" customHeight="1" spans="1:2">
      <c r="A1556" s="93">
        <v>1330300</v>
      </c>
      <c r="B1556" s="94" t="s">
        <v>1783</v>
      </c>
    </row>
    <row r="1557" ht="17" customHeight="1" spans="1:2">
      <c r="A1557" s="93">
        <v>1330301</v>
      </c>
      <c r="B1557" s="94" t="s">
        <v>1784</v>
      </c>
    </row>
    <row r="1558" ht="17" customHeight="1" spans="1:2">
      <c r="A1558" s="93">
        <v>1330302</v>
      </c>
      <c r="B1558" s="94" t="s">
        <v>1785</v>
      </c>
    </row>
    <row r="1559" ht="17" customHeight="1" spans="1:2">
      <c r="A1559" s="93">
        <v>1330303</v>
      </c>
      <c r="B1559" s="94" t="s">
        <v>1786</v>
      </c>
    </row>
    <row r="1560" ht="17" customHeight="1" spans="1:2">
      <c r="A1560" s="93">
        <v>1330304</v>
      </c>
      <c r="B1560" s="94" t="s">
        <v>1787</v>
      </c>
    </row>
    <row r="1561" ht="17" customHeight="1" spans="1:2">
      <c r="A1561" s="93">
        <v>1330305</v>
      </c>
      <c r="B1561" s="94" t="s">
        <v>1788</v>
      </c>
    </row>
    <row r="1562" ht="17" customHeight="1" spans="1:2">
      <c r="A1562" s="93">
        <v>1330306</v>
      </c>
      <c r="B1562" s="94" t="s">
        <v>1789</v>
      </c>
    </row>
    <row r="1563" ht="17" customHeight="1" spans="1:2">
      <c r="A1563" s="93">
        <v>1330307</v>
      </c>
      <c r="B1563" s="94" t="s">
        <v>1790</v>
      </c>
    </row>
    <row r="1564" ht="17" customHeight="1" spans="1:2">
      <c r="A1564" s="93">
        <v>1330308</v>
      </c>
      <c r="B1564" s="94" t="s">
        <v>1791</v>
      </c>
    </row>
    <row r="1565" ht="17" customHeight="1" spans="1:2">
      <c r="A1565" s="93">
        <v>1330309</v>
      </c>
      <c r="B1565" s="94" t="s">
        <v>1792</v>
      </c>
    </row>
    <row r="1566" ht="17" customHeight="1" spans="1:2">
      <c r="A1566" s="93">
        <v>1330310</v>
      </c>
      <c r="B1566" s="94" t="s">
        <v>1793</v>
      </c>
    </row>
    <row r="1567" ht="17" customHeight="1" spans="1:2">
      <c r="A1567" s="93">
        <v>1330311</v>
      </c>
      <c r="B1567" s="94" t="s">
        <v>1794</v>
      </c>
    </row>
    <row r="1568" ht="17" customHeight="1" spans="1:2">
      <c r="A1568" s="93">
        <v>1330311.1</v>
      </c>
      <c r="B1568" s="94" t="s">
        <v>1795</v>
      </c>
    </row>
    <row r="1569" ht="17" customHeight="1" spans="1:2">
      <c r="A1569" s="93">
        <v>1330312</v>
      </c>
      <c r="B1569" s="94" t="s">
        <v>1796</v>
      </c>
    </row>
    <row r="1570" ht="17" customHeight="1" spans="1:2">
      <c r="A1570" s="93">
        <v>1330313</v>
      </c>
      <c r="B1570" s="94" t="s">
        <v>1797</v>
      </c>
    </row>
    <row r="1571" ht="17" customHeight="1" spans="1:2">
      <c r="A1571" s="93">
        <v>1330314</v>
      </c>
      <c r="B1571" s="94" t="s">
        <v>1798</v>
      </c>
    </row>
    <row r="1572" ht="17" customHeight="1" spans="1:2">
      <c r="A1572" s="93">
        <v>1330315</v>
      </c>
      <c r="B1572" s="94" t="s">
        <v>1799</v>
      </c>
    </row>
    <row r="1573" ht="17" customHeight="1" spans="1:2">
      <c r="A1573" s="93">
        <v>1330316</v>
      </c>
      <c r="B1573" s="94" t="s">
        <v>1800</v>
      </c>
    </row>
    <row r="1574" ht="17" customHeight="1" spans="1:2">
      <c r="A1574" s="93">
        <v>1330317</v>
      </c>
      <c r="B1574" s="94" t="s">
        <v>1801</v>
      </c>
    </row>
    <row r="1575" ht="17" customHeight="1" spans="1:2">
      <c r="A1575" s="93">
        <v>1330318</v>
      </c>
      <c r="B1575" s="94" t="s">
        <v>1802</v>
      </c>
    </row>
    <row r="1576" ht="17" customHeight="1" spans="1:2">
      <c r="A1576" s="93">
        <v>1330319</v>
      </c>
      <c r="B1576" s="94" t="s">
        <v>1803</v>
      </c>
    </row>
    <row r="1577" ht="17" customHeight="1" spans="1:2">
      <c r="A1577" s="93">
        <v>1330320</v>
      </c>
      <c r="B1577" s="94" t="s">
        <v>1804</v>
      </c>
    </row>
    <row r="1578" ht="17" customHeight="1" spans="1:2">
      <c r="A1578" s="93">
        <v>1330321</v>
      </c>
      <c r="B1578" s="94" t="s">
        <v>1805</v>
      </c>
    </row>
    <row r="1579" ht="17" customHeight="1" spans="1:2">
      <c r="A1579" s="93">
        <v>1330322</v>
      </c>
      <c r="B1579" s="94" t="s">
        <v>1806</v>
      </c>
    </row>
    <row r="1580" ht="17" customHeight="1" spans="1:2">
      <c r="A1580" s="93">
        <v>1330323</v>
      </c>
      <c r="B1580" s="94" t="s">
        <v>1807</v>
      </c>
    </row>
    <row r="1581" ht="17" customHeight="1" spans="1:2">
      <c r="A1581" s="93">
        <v>1330324</v>
      </c>
      <c r="B1581" s="94" t="s">
        <v>1808</v>
      </c>
    </row>
    <row r="1582" ht="17" customHeight="1" spans="1:2">
      <c r="A1582" s="93">
        <v>1330325</v>
      </c>
      <c r="B1582" s="94" t="s">
        <v>1809</v>
      </c>
    </row>
    <row r="1583" ht="17" customHeight="1" spans="1:2">
      <c r="A1583" s="93">
        <v>1330326</v>
      </c>
      <c r="B1583" s="94" t="s">
        <v>1810</v>
      </c>
    </row>
    <row r="1584" ht="17" customHeight="1" spans="1:2">
      <c r="A1584" s="93">
        <v>1330327</v>
      </c>
      <c r="B1584" s="94" t="s">
        <v>1811</v>
      </c>
    </row>
    <row r="1585" ht="17" customHeight="1" spans="1:2">
      <c r="A1585" s="93">
        <v>1330328</v>
      </c>
      <c r="B1585" s="94" t="s">
        <v>1812</v>
      </c>
    </row>
    <row r="1586" ht="17" customHeight="1" spans="1:2">
      <c r="A1586" s="93">
        <v>1330329</v>
      </c>
      <c r="B1586" s="94" t="s">
        <v>1813</v>
      </c>
    </row>
    <row r="1587" ht="17" customHeight="1" spans="1:2">
      <c r="A1587" s="93">
        <v>1330330</v>
      </c>
      <c r="B1587" s="94" t="s">
        <v>1814</v>
      </c>
    </row>
    <row r="1588" ht="17" customHeight="1" spans="1:2">
      <c r="A1588" s="93">
        <v>1330331</v>
      </c>
      <c r="B1588" s="94" t="s">
        <v>1815</v>
      </c>
    </row>
    <row r="1589" ht="17" customHeight="1" spans="1:2">
      <c r="A1589" s="93">
        <v>1330332</v>
      </c>
      <c r="B1589" s="94" t="s">
        <v>1816</v>
      </c>
    </row>
    <row r="1590" ht="17" customHeight="1" spans="1:2">
      <c r="A1590" s="93">
        <v>1330333</v>
      </c>
      <c r="B1590" s="94" t="s">
        <v>1817</v>
      </c>
    </row>
    <row r="1591" ht="17" customHeight="1" spans="1:2">
      <c r="A1591" s="93">
        <v>1330334</v>
      </c>
      <c r="B1591" s="94" t="s">
        <v>1818</v>
      </c>
    </row>
    <row r="1592" ht="17" customHeight="1" spans="1:2">
      <c r="A1592" s="93">
        <v>1330335</v>
      </c>
      <c r="B1592" s="94" t="s">
        <v>1819</v>
      </c>
    </row>
    <row r="1593" ht="17" customHeight="1" spans="1:2">
      <c r="A1593" s="93">
        <v>1330336</v>
      </c>
      <c r="B1593" s="94" t="s">
        <v>1820</v>
      </c>
    </row>
    <row r="1594" ht="17" customHeight="1" spans="1:2">
      <c r="A1594" s="93">
        <v>1330337</v>
      </c>
      <c r="B1594" s="94" t="s">
        <v>1821</v>
      </c>
    </row>
    <row r="1595" ht="17" customHeight="1" spans="1:2">
      <c r="A1595" s="93">
        <v>1330338</v>
      </c>
      <c r="B1595" s="94" t="s">
        <v>1822</v>
      </c>
    </row>
    <row r="1596" ht="17" customHeight="1" spans="1:2">
      <c r="A1596" s="93">
        <v>1330339</v>
      </c>
      <c r="B1596" s="94" t="s">
        <v>1823</v>
      </c>
    </row>
    <row r="1597" ht="17" customHeight="1" spans="1:2">
      <c r="A1597" s="93">
        <v>1330340</v>
      </c>
      <c r="B1597" s="94" t="s">
        <v>1824</v>
      </c>
    </row>
    <row r="1598" ht="17" customHeight="1" spans="1:2">
      <c r="A1598" s="93">
        <v>1330341</v>
      </c>
      <c r="B1598" s="94" t="s">
        <v>1825</v>
      </c>
    </row>
    <row r="1599" ht="17" customHeight="1" spans="1:2">
      <c r="A1599" s="93">
        <v>1330341.01</v>
      </c>
      <c r="B1599" s="94" t="s">
        <v>1826</v>
      </c>
    </row>
    <row r="1600" ht="17" customHeight="1" spans="1:2">
      <c r="A1600" s="93">
        <v>1330342</v>
      </c>
      <c r="B1600" s="94" t="s">
        <v>1827</v>
      </c>
    </row>
    <row r="1601" ht="17" customHeight="1" spans="1:2">
      <c r="A1601" s="93">
        <v>1330343</v>
      </c>
      <c r="B1601" s="94" t="s">
        <v>1828</v>
      </c>
    </row>
    <row r="1602" ht="17" customHeight="1" spans="1:2">
      <c r="A1602" s="93">
        <v>1330344</v>
      </c>
      <c r="B1602" s="94" t="s">
        <v>1829</v>
      </c>
    </row>
    <row r="1603" ht="17" customHeight="1" spans="1:2">
      <c r="A1603" s="93">
        <v>1330345</v>
      </c>
      <c r="B1603" s="94" t="s">
        <v>1830</v>
      </c>
    </row>
    <row r="1604" ht="17" customHeight="1" spans="1:2">
      <c r="A1604" s="93">
        <v>1330346</v>
      </c>
      <c r="B1604" s="94" t="s">
        <v>1831</v>
      </c>
    </row>
    <row r="1605" ht="17" customHeight="1" spans="1:2">
      <c r="A1605" s="93">
        <v>1330347</v>
      </c>
      <c r="B1605" s="94" t="s">
        <v>1832</v>
      </c>
    </row>
    <row r="1606" ht="17" customHeight="1" spans="1:2">
      <c r="A1606" s="93">
        <v>1330348</v>
      </c>
      <c r="B1606" s="94" t="s">
        <v>1833</v>
      </c>
    </row>
    <row r="1607" ht="17" customHeight="1" spans="1:2">
      <c r="A1607" s="93">
        <v>1330349</v>
      </c>
      <c r="B1607" s="94" t="s">
        <v>1834</v>
      </c>
    </row>
    <row r="1608" ht="17" customHeight="1" spans="1:2">
      <c r="A1608" s="93">
        <v>1330350</v>
      </c>
      <c r="B1608" s="94" t="s">
        <v>1835</v>
      </c>
    </row>
    <row r="1609" ht="17" customHeight="1" spans="1:2">
      <c r="A1609" s="93">
        <v>1330351</v>
      </c>
      <c r="B1609" s="94" t="s">
        <v>1836</v>
      </c>
    </row>
    <row r="1610" ht="17" customHeight="1" spans="1:2">
      <c r="A1610" s="93">
        <v>1330352</v>
      </c>
      <c r="B1610" s="94" t="s">
        <v>1837</v>
      </c>
    </row>
    <row r="1611" ht="17" customHeight="1" spans="1:2">
      <c r="A1611" s="93">
        <v>1330353</v>
      </c>
      <c r="B1611" s="94" t="s">
        <v>1838</v>
      </c>
    </row>
    <row r="1612" ht="17" customHeight="1" spans="1:2">
      <c r="A1612" s="93">
        <v>1330353.01</v>
      </c>
      <c r="B1612" s="94" t="s">
        <v>1839</v>
      </c>
    </row>
    <row r="1613" ht="17" customHeight="1" spans="1:2">
      <c r="A1613" s="93">
        <v>1330354</v>
      </c>
      <c r="B1613" s="94" t="s">
        <v>1840</v>
      </c>
    </row>
    <row r="1614" ht="17" customHeight="1" spans="1:2">
      <c r="A1614" s="93">
        <v>1330354.01</v>
      </c>
      <c r="B1614" s="94" t="s">
        <v>1841</v>
      </c>
    </row>
    <row r="1615" ht="17" customHeight="1" spans="1:2">
      <c r="A1615" s="93">
        <v>1330355</v>
      </c>
      <c r="B1615" s="94" t="s">
        <v>1842</v>
      </c>
    </row>
    <row r="1616" ht="17" customHeight="1" spans="1:2">
      <c r="A1616" s="93">
        <v>1330356</v>
      </c>
      <c r="B1616" s="94" t="s">
        <v>1843</v>
      </c>
    </row>
    <row r="1617" ht="17" customHeight="1" spans="1:2">
      <c r="A1617" s="93">
        <v>1330357</v>
      </c>
      <c r="B1617" s="94" t="s">
        <v>1844</v>
      </c>
    </row>
    <row r="1618" ht="17" customHeight="1" spans="1:2">
      <c r="A1618" s="93">
        <v>1330358</v>
      </c>
      <c r="B1618" s="94" t="s">
        <v>1845</v>
      </c>
    </row>
    <row r="1619" ht="17" customHeight="1" spans="1:2">
      <c r="A1619" s="93">
        <v>1330359</v>
      </c>
      <c r="B1619" s="94" t="s">
        <v>1846</v>
      </c>
    </row>
    <row r="1620" ht="17" customHeight="1" spans="1:2">
      <c r="A1620" s="93">
        <v>1330360</v>
      </c>
      <c r="B1620" s="94" t="s">
        <v>1847</v>
      </c>
    </row>
    <row r="1621" ht="17" customHeight="1" spans="1:2">
      <c r="A1621" s="93">
        <v>1330360.01</v>
      </c>
      <c r="B1621" s="94" t="s">
        <v>1848</v>
      </c>
    </row>
    <row r="1622" ht="17" customHeight="1" spans="1:2">
      <c r="A1622" s="93">
        <v>1330360.02</v>
      </c>
      <c r="B1622" s="94" t="s">
        <v>1849</v>
      </c>
    </row>
    <row r="1623" ht="17" customHeight="1" spans="1:2">
      <c r="A1623" s="93">
        <v>1330361</v>
      </c>
      <c r="B1623" s="94" t="s">
        <v>1850</v>
      </c>
    </row>
    <row r="1624" ht="17" customHeight="1" spans="1:2">
      <c r="A1624" s="93">
        <v>1330362</v>
      </c>
      <c r="B1624" s="94" t="s">
        <v>1851</v>
      </c>
    </row>
    <row r="1625" ht="17" customHeight="1" spans="1:2">
      <c r="A1625" s="93">
        <v>1330363</v>
      </c>
      <c r="B1625" s="94" t="s">
        <v>1852</v>
      </c>
    </row>
    <row r="1626" ht="17" customHeight="1" spans="1:2">
      <c r="A1626" s="93">
        <v>1330364</v>
      </c>
      <c r="B1626" s="94" t="s">
        <v>1853</v>
      </c>
    </row>
    <row r="1627" ht="17" customHeight="1" spans="1:2">
      <c r="A1627" s="93">
        <v>1330365</v>
      </c>
      <c r="B1627" s="94" t="s">
        <v>1854</v>
      </c>
    </row>
    <row r="1628" ht="17" customHeight="1" spans="1:2">
      <c r="A1628" s="93">
        <v>1330366</v>
      </c>
      <c r="B1628" s="94" t="s">
        <v>1855</v>
      </c>
    </row>
    <row r="1629" ht="17" customHeight="1" spans="1:2">
      <c r="A1629" s="93">
        <v>1330367</v>
      </c>
      <c r="B1629" s="94" t="s">
        <v>1856</v>
      </c>
    </row>
    <row r="1630" ht="17" customHeight="1" spans="1:2">
      <c r="A1630" s="93">
        <v>1330368</v>
      </c>
      <c r="B1630" s="94" t="s">
        <v>1857</v>
      </c>
    </row>
    <row r="1631" ht="17" customHeight="1" spans="1:2">
      <c r="A1631" s="93">
        <v>1330369</v>
      </c>
      <c r="B1631" s="94" t="s">
        <v>1858</v>
      </c>
    </row>
    <row r="1632" ht="17" customHeight="1" spans="1:2">
      <c r="A1632" s="93">
        <v>1330370</v>
      </c>
      <c r="B1632" s="94" t="s">
        <v>1859</v>
      </c>
    </row>
    <row r="1633" ht="17" customHeight="1" spans="1:2">
      <c r="A1633" s="93">
        <v>1330371</v>
      </c>
      <c r="B1633" s="94" t="s">
        <v>1860</v>
      </c>
    </row>
    <row r="1634" ht="17" customHeight="1" spans="1:2">
      <c r="A1634" s="93">
        <v>1330372</v>
      </c>
      <c r="B1634" s="94" t="s">
        <v>1861</v>
      </c>
    </row>
    <row r="1635" ht="17" customHeight="1" spans="1:2">
      <c r="A1635" s="93">
        <v>1330373</v>
      </c>
      <c r="B1635" s="94" t="s">
        <v>1862</v>
      </c>
    </row>
    <row r="1636" ht="17" customHeight="1" spans="1:2">
      <c r="A1636" s="93">
        <v>1330374</v>
      </c>
      <c r="B1636" s="94" t="s">
        <v>1863</v>
      </c>
    </row>
    <row r="1637" ht="17" customHeight="1" spans="1:2">
      <c r="A1637" s="93">
        <v>1330375</v>
      </c>
      <c r="B1637" s="94" t="s">
        <v>1864</v>
      </c>
    </row>
    <row r="1638" ht="17" customHeight="1" spans="1:2">
      <c r="A1638" s="93">
        <v>1330376</v>
      </c>
      <c r="B1638" s="94" t="s">
        <v>1865</v>
      </c>
    </row>
    <row r="1639" ht="17" customHeight="1" spans="1:2">
      <c r="A1639" s="93">
        <v>1330376.01</v>
      </c>
      <c r="B1639" s="94" t="s">
        <v>1866</v>
      </c>
    </row>
    <row r="1640" ht="17" customHeight="1" spans="1:2">
      <c r="A1640" s="93">
        <v>1330377</v>
      </c>
      <c r="B1640" s="94" t="s">
        <v>1867</v>
      </c>
    </row>
    <row r="1641" ht="17" customHeight="1" spans="1:2">
      <c r="A1641" s="93">
        <v>1330378</v>
      </c>
      <c r="B1641" s="94" t="s">
        <v>1868</v>
      </c>
    </row>
    <row r="1642" ht="17" customHeight="1" spans="1:2">
      <c r="A1642" s="93">
        <v>1330379</v>
      </c>
      <c r="B1642" s="94" t="s">
        <v>1869</v>
      </c>
    </row>
    <row r="1643" ht="17" customHeight="1" spans="1:2">
      <c r="A1643" s="93">
        <v>1330380</v>
      </c>
      <c r="B1643" s="94" t="s">
        <v>1870</v>
      </c>
    </row>
    <row r="1644" ht="17" customHeight="1" spans="1:2">
      <c r="A1644" s="93">
        <v>1330381</v>
      </c>
      <c r="B1644" s="94" t="s">
        <v>1871</v>
      </c>
    </row>
    <row r="1645" ht="17" customHeight="1" spans="1:2">
      <c r="A1645" s="93">
        <v>1330382</v>
      </c>
      <c r="B1645" s="94" t="s">
        <v>1872</v>
      </c>
    </row>
    <row r="1646" ht="17" customHeight="1" spans="1:2">
      <c r="A1646" s="93">
        <v>1330383</v>
      </c>
      <c r="B1646" s="94" t="s">
        <v>1873</v>
      </c>
    </row>
    <row r="1647" ht="17" customHeight="1" spans="1:2">
      <c r="A1647" s="93">
        <v>1330384</v>
      </c>
      <c r="B1647" s="94" t="s">
        <v>1874</v>
      </c>
    </row>
    <row r="1648" ht="17" customHeight="1" spans="1:2">
      <c r="A1648" s="93">
        <v>1330384.01</v>
      </c>
      <c r="B1648" s="94" t="s">
        <v>1875</v>
      </c>
    </row>
    <row r="1649" ht="17" customHeight="1" spans="1:2">
      <c r="A1649" s="93">
        <v>1330384.1</v>
      </c>
      <c r="B1649" s="94" t="s">
        <v>1876</v>
      </c>
    </row>
    <row r="1650" ht="17" customHeight="1" spans="1:2">
      <c r="A1650" s="93">
        <v>1330385</v>
      </c>
      <c r="B1650" s="94" t="s">
        <v>1877</v>
      </c>
    </row>
    <row r="1651" ht="17" customHeight="1" spans="1:2">
      <c r="A1651" s="93">
        <v>1330386</v>
      </c>
      <c r="B1651" s="94" t="s">
        <v>1878</v>
      </c>
    </row>
    <row r="1652" ht="17" customHeight="1" spans="1:2">
      <c r="A1652" s="93">
        <v>1330387</v>
      </c>
      <c r="B1652" s="94" t="s">
        <v>1879</v>
      </c>
    </row>
    <row r="1653" ht="17" customHeight="1" spans="1:2">
      <c r="A1653" s="93">
        <v>1330388</v>
      </c>
      <c r="B1653" s="94" t="s">
        <v>1880</v>
      </c>
    </row>
    <row r="1654" ht="17" customHeight="1" spans="1:2">
      <c r="A1654" s="93">
        <v>1330389</v>
      </c>
      <c r="B1654" s="94" t="s">
        <v>1881</v>
      </c>
    </row>
    <row r="1655" ht="17" customHeight="1" spans="1:2">
      <c r="A1655" s="93">
        <v>1330390</v>
      </c>
      <c r="B1655" s="94" t="s">
        <v>1882</v>
      </c>
    </row>
    <row r="1656" ht="17" customHeight="1" spans="1:2">
      <c r="A1656" s="93">
        <v>1330391</v>
      </c>
      <c r="B1656" s="94" t="s">
        <v>1883</v>
      </c>
    </row>
    <row r="1657" ht="17" customHeight="1" spans="1:2">
      <c r="A1657" s="93">
        <v>1330392</v>
      </c>
      <c r="B1657" s="94" t="s">
        <v>1884</v>
      </c>
    </row>
    <row r="1658" ht="17" customHeight="1" spans="1:2">
      <c r="A1658" s="93">
        <v>1330393</v>
      </c>
      <c r="B1658" s="94" t="s">
        <v>1885</v>
      </c>
    </row>
    <row r="1659" ht="17" customHeight="1" spans="1:2">
      <c r="A1659" s="93">
        <v>1330394</v>
      </c>
      <c r="B1659" s="94" t="s">
        <v>1886</v>
      </c>
    </row>
    <row r="1660" ht="17" customHeight="1" spans="1:2">
      <c r="A1660" s="93">
        <v>1330395</v>
      </c>
      <c r="B1660" s="94" t="s">
        <v>1887</v>
      </c>
    </row>
    <row r="1661" ht="17" customHeight="1" spans="1:2">
      <c r="A1661" s="93">
        <v>1330396</v>
      </c>
      <c r="B1661" s="94" t="s">
        <v>1888</v>
      </c>
    </row>
    <row r="1662" ht="17" customHeight="1" spans="1:2">
      <c r="A1662" s="93">
        <v>1330397</v>
      </c>
      <c r="B1662" s="94" t="s">
        <v>1889</v>
      </c>
    </row>
    <row r="1663" ht="17" customHeight="1" spans="1:2">
      <c r="A1663" s="93">
        <v>1330398</v>
      </c>
      <c r="B1663" s="94" t="s">
        <v>1890</v>
      </c>
    </row>
    <row r="1664" ht="17" customHeight="1" spans="1:2">
      <c r="A1664" s="93">
        <v>1330399</v>
      </c>
      <c r="B1664" s="94" t="s">
        <v>1891</v>
      </c>
    </row>
    <row r="1665" ht="17" customHeight="1" spans="1:2">
      <c r="A1665" s="93">
        <v>1330400</v>
      </c>
      <c r="B1665" s="94" t="s">
        <v>1892</v>
      </c>
    </row>
    <row r="1666" ht="17" customHeight="1" spans="1:2">
      <c r="A1666" s="93">
        <v>1330401</v>
      </c>
      <c r="B1666" s="94" t="s">
        <v>1893</v>
      </c>
    </row>
    <row r="1667" ht="17" customHeight="1" spans="1:2">
      <c r="A1667" s="93">
        <v>1330402</v>
      </c>
      <c r="B1667" s="94" t="s">
        <v>1894</v>
      </c>
    </row>
    <row r="1668" ht="17" customHeight="1" spans="1:2">
      <c r="A1668" s="93">
        <v>1330403</v>
      </c>
      <c r="B1668" s="94" t="s">
        <v>1895</v>
      </c>
    </row>
    <row r="1669" ht="17" customHeight="1" spans="1:2">
      <c r="A1669" s="93">
        <v>1330404</v>
      </c>
      <c r="B1669" s="94" t="s">
        <v>1896</v>
      </c>
    </row>
    <row r="1670" ht="17" customHeight="1" spans="1:2">
      <c r="A1670" s="93">
        <v>1330405</v>
      </c>
      <c r="B1670" s="94" t="s">
        <v>1897</v>
      </c>
    </row>
    <row r="1671" ht="17" customHeight="1" spans="1:2">
      <c r="A1671" s="93">
        <v>1330406</v>
      </c>
      <c r="B1671" s="94" t="s">
        <v>1898</v>
      </c>
    </row>
    <row r="1672" ht="17" customHeight="1" spans="1:2">
      <c r="A1672" s="93">
        <v>1330407</v>
      </c>
      <c r="B1672" s="94" t="s">
        <v>1899</v>
      </c>
    </row>
    <row r="1673" ht="17" customHeight="1" spans="1:2">
      <c r="A1673" s="93">
        <v>1330408</v>
      </c>
      <c r="B1673" s="94" t="s">
        <v>1900</v>
      </c>
    </row>
    <row r="1674" ht="17" customHeight="1" spans="1:2">
      <c r="A1674" s="93">
        <v>1330409</v>
      </c>
      <c r="B1674" s="94" t="s">
        <v>1901</v>
      </c>
    </row>
    <row r="1675" ht="17" customHeight="1" spans="1:2">
      <c r="A1675" s="93">
        <v>1330410</v>
      </c>
      <c r="B1675" s="94" t="s">
        <v>1902</v>
      </c>
    </row>
    <row r="1676" ht="17" customHeight="1" spans="1:2">
      <c r="A1676" s="93">
        <v>1330411</v>
      </c>
      <c r="B1676" s="94" t="s">
        <v>1903</v>
      </c>
    </row>
    <row r="1677" ht="17" customHeight="1" spans="1:2">
      <c r="A1677" s="93">
        <v>1330412</v>
      </c>
      <c r="B1677" s="94" t="s">
        <v>1904</v>
      </c>
    </row>
    <row r="1678" ht="17" customHeight="1" spans="1:2">
      <c r="A1678" s="93">
        <v>1330413</v>
      </c>
      <c r="B1678" s="94" t="s">
        <v>1905</v>
      </c>
    </row>
    <row r="1679" ht="17" customHeight="1" spans="1:2">
      <c r="A1679" s="93">
        <v>1330414</v>
      </c>
      <c r="B1679" s="94" t="s">
        <v>1906</v>
      </c>
    </row>
    <row r="1680" ht="17" customHeight="1" spans="1:2">
      <c r="A1680" s="93">
        <v>1330415</v>
      </c>
      <c r="B1680" s="94" t="s">
        <v>1907</v>
      </c>
    </row>
    <row r="1681" ht="17" customHeight="1" spans="1:2">
      <c r="A1681" s="93">
        <v>1330416</v>
      </c>
      <c r="B1681" s="94" t="s">
        <v>1908</v>
      </c>
    </row>
    <row r="1682" ht="17" customHeight="1" spans="1:2">
      <c r="A1682" s="93">
        <v>1330417</v>
      </c>
      <c r="B1682" s="94" t="s">
        <v>1909</v>
      </c>
    </row>
    <row r="1683" ht="17" customHeight="1" spans="1:2">
      <c r="A1683" s="93">
        <v>1330418</v>
      </c>
      <c r="B1683" s="94" t="s">
        <v>1910</v>
      </c>
    </row>
    <row r="1684" ht="17" customHeight="1" spans="1:2">
      <c r="A1684" s="93">
        <v>1330419</v>
      </c>
      <c r="B1684" s="94" t="s">
        <v>1911</v>
      </c>
    </row>
    <row r="1685" ht="17" customHeight="1" spans="1:2">
      <c r="A1685" s="93">
        <v>1330420</v>
      </c>
      <c r="B1685" s="94" t="s">
        <v>1912</v>
      </c>
    </row>
    <row r="1686" ht="17" customHeight="1" spans="1:2">
      <c r="A1686" s="93">
        <v>1330421</v>
      </c>
      <c r="B1686" s="94" t="s">
        <v>1913</v>
      </c>
    </row>
    <row r="1687" ht="17" customHeight="1" spans="1:2">
      <c r="A1687" s="93">
        <v>1330422</v>
      </c>
      <c r="B1687" s="94" t="s">
        <v>1914</v>
      </c>
    </row>
    <row r="1688" ht="17" customHeight="1" spans="1:2">
      <c r="A1688" s="93">
        <v>1330423</v>
      </c>
      <c r="B1688" s="94" t="s">
        <v>1915</v>
      </c>
    </row>
    <row r="1689" ht="17" customHeight="1" spans="1:2">
      <c r="A1689" s="93">
        <v>1330424</v>
      </c>
      <c r="B1689" s="94" t="s">
        <v>1916</v>
      </c>
    </row>
    <row r="1690" ht="17" customHeight="1" spans="1:2">
      <c r="A1690" s="93">
        <v>1330425</v>
      </c>
      <c r="B1690" s="94" t="s">
        <v>1917</v>
      </c>
    </row>
    <row r="1691" ht="17" customHeight="1" spans="1:2">
      <c r="A1691" s="93">
        <v>1330426</v>
      </c>
      <c r="B1691" s="94" t="s">
        <v>1918</v>
      </c>
    </row>
    <row r="1692" ht="17" customHeight="1" spans="1:2">
      <c r="A1692" s="93">
        <v>1330427</v>
      </c>
      <c r="B1692" s="94" t="s">
        <v>1919</v>
      </c>
    </row>
    <row r="1693" ht="17" customHeight="1" spans="1:2">
      <c r="A1693" s="93">
        <v>1330428</v>
      </c>
      <c r="B1693" s="94" t="s">
        <v>1920</v>
      </c>
    </row>
    <row r="1694" ht="17" customHeight="1" spans="1:2">
      <c r="A1694" s="93">
        <v>1330429</v>
      </c>
      <c r="B1694" s="94" t="s">
        <v>1921</v>
      </c>
    </row>
    <row r="1695" ht="17" customHeight="1" spans="1:2">
      <c r="A1695" s="93">
        <v>1330430</v>
      </c>
      <c r="B1695" s="94" t="s">
        <v>1922</v>
      </c>
    </row>
    <row r="1696" ht="17" customHeight="1" spans="1:2">
      <c r="A1696" s="93">
        <v>1330431</v>
      </c>
      <c r="B1696" s="94" t="s">
        <v>1923</v>
      </c>
    </row>
    <row r="1697" ht="17" customHeight="1" spans="1:2">
      <c r="A1697" s="93">
        <v>1330432</v>
      </c>
      <c r="B1697" s="94" t="s">
        <v>1924</v>
      </c>
    </row>
    <row r="1698" ht="17" customHeight="1" spans="1:2">
      <c r="A1698" s="93">
        <v>1330432.5</v>
      </c>
      <c r="B1698" s="94" t="s">
        <v>1925</v>
      </c>
    </row>
    <row r="1699" ht="17" customHeight="1" spans="1:2">
      <c r="A1699" s="93">
        <v>1330433</v>
      </c>
      <c r="B1699" s="94" t="s">
        <v>1926</v>
      </c>
    </row>
    <row r="1700" ht="17" customHeight="1" spans="1:2">
      <c r="A1700" s="93">
        <v>1330434</v>
      </c>
      <c r="B1700" s="94" t="s">
        <v>1927</v>
      </c>
    </row>
    <row r="1701" ht="17" customHeight="1" spans="1:2">
      <c r="A1701" s="93">
        <v>1330435</v>
      </c>
      <c r="B1701" s="94" t="s">
        <v>1928</v>
      </c>
    </row>
    <row r="1702" ht="17" customHeight="1" spans="1:2">
      <c r="A1702" s="93">
        <v>1330436</v>
      </c>
      <c r="B1702" s="94" t="s">
        <v>1929</v>
      </c>
    </row>
    <row r="1703" ht="17" customHeight="1" spans="1:2">
      <c r="A1703" s="93">
        <v>1330437</v>
      </c>
      <c r="B1703" s="94" t="s">
        <v>1930</v>
      </c>
    </row>
    <row r="1704" ht="17" customHeight="1" spans="1:2">
      <c r="A1704" s="93">
        <v>1330438</v>
      </c>
      <c r="B1704" s="94" t="s">
        <v>1931</v>
      </c>
    </row>
    <row r="1705" ht="17" customHeight="1" spans="1:2">
      <c r="A1705" s="93">
        <v>1330439</v>
      </c>
      <c r="B1705" s="94" t="s">
        <v>1932</v>
      </c>
    </row>
    <row r="1706" ht="17" customHeight="1" spans="1:2">
      <c r="A1706" s="93">
        <v>1330440</v>
      </c>
      <c r="B1706" s="94" t="s">
        <v>1933</v>
      </c>
    </row>
    <row r="1707" ht="17" customHeight="1" spans="1:2">
      <c r="A1707" s="93">
        <v>1330441</v>
      </c>
      <c r="B1707" s="94" t="s">
        <v>1934</v>
      </c>
    </row>
    <row r="1708" ht="17" customHeight="1" spans="1:2">
      <c r="A1708" s="93">
        <v>1330442</v>
      </c>
      <c r="B1708" s="94" t="s">
        <v>1935</v>
      </c>
    </row>
    <row r="1709" ht="17" customHeight="1" spans="1:2">
      <c r="A1709" s="93">
        <v>1330443</v>
      </c>
      <c r="B1709" s="94" t="s">
        <v>1936</v>
      </c>
    </row>
    <row r="1710" ht="17" customHeight="1" spans="1:2">
      <c r="A1710" s="93">
        <v>1330444</v>
      </c>
      <c r="B1710" s="94" t="s">
        <v>1937</v>
      </c>
    </row>
    <row r="1711" ht="17" customHeight="1" spans="1:2">
      <c r="A1711" s="93">
        <v>1330445</v>
      </c>
      <c r="B1711" s="94" t="s">
        <v>1938</v>
      </c>
    </row>
    <row r="1712" ht="17" customHeight="1" spans="1:2">
      <c r="A1712" s="93">
        <v>1330446</v>
      </c>
      <c r="B1712" s="94" t="s">
        <v>1939</v>
      </c>
    </row>
    <row r="1713" ht="17" customHeight="1" spans="1:2">
      <c r="A1713" s="93">
        <v>1330447</v>
      </c>
      <c r="B1713" s="94" t="s">
        <v>1940</v>
      </c>
    </row>
    <row r="1714" ht="17" customHeight="1" spans="1:2">
      <c r="A1714" s="93">
        <v>1330448</v>
      </c>
      <c r="B1714" s="94" t="s">
        <v>1941</v>
      </c>
    </row>
    <row r="1715" ht="17" customHeight="1" spans="1:2">
      <c r="A1715" s="93">
        <v>1330449</v>
      </c>
      <c r="B1715" s="94" t="s">
        <v>1942</v>
      </c>
    </row>
    <row r="1716" ht="17" customHeight="1" spans="1:2">
      <c r="A1716" s="93">
        <v>1330450</v>
      </c>
      <c r="B1716" s="94" t="s">
        <v>1943</v>
      </c>
    </row>
    <row r="1717" ht="17" customHeight="1" spans="1:2">
      <c r="A1717" s="93">
        <v>1330451</v>
      </c>
      <c r="B1717" s="94" t="s">
        <v>1944</v>
      </c>
    </row>
    <row r="1718" ht="17" customHeight="1" spans="1:2">
      <c r="A1718" s="93">
        <v>1330452</v>
      </c>
      <c r="B1718" s="94" t="s">
        <v>1945</v>
      </c>
    </row>
    <row r="1719" ht="17" customHeight="1" spans="1:2">
      <c r="A1719" s="93">
        <v>1330453</v>
      </c>
      <c r="B1719" s="94" t="s">
        <v>1946</v>
      </c>
    </row>
    <row r="1720" ht="17" customHeight="1" spans="1:2">
      <c r="A1720" s="93">
        <v>1330455</v>
      </c>
      <c r="B1720" s="94" t="s">
        <v>1947</v>
      </c>
    </row>
    <row r="1721" ht="17" customHeight="1" spans="1:2">
      <c r="A1721" s="93">
        <v>1330455.7</v>
      </c>
      <c r="B1721" s="94" t="s">
        <v>1948</v>
      </c>
    </row>
    <row r="1722" ht="17" customHeight="1" spans="1:2">
      <c r="A1722" s="93">
        <v>1330456</v>
      </c>
      <c r="B1722" s="94" t="s">
        <v>1949</v>
      </c>
    </row>
    <row r="1723" ht="17" customHeight="1" spans="1:2">
      <c r="A1723" s="93">
        <v>1330457</v>
      </c>
      <c r="B1723" s="94" t="s">
        <v>1950</v>
      </c>
    </row>
    <row r="1724" ht="17" customHeight="1" spans="1:2">
      <c r="A1724" s="93">
        <v>1330458</v>
      </c>
      <c r="B1724" s="94" t="s">
        <v>1951</v>
      </c>
    </row>
    <row r="1725" ht="17" customHeight="1" spans="1:2">
      <c r="A1725" s="93">
        <v>1330459</v>
      </c>
      <c r="B1725" s="94" t="s">
        <v>1952</v>
      </c>
    </row>
    <row r="1726" ht="17" customHeight="1" spans="1:2">
      <c r="A1726" s="93">
        <v>1330460</v>
      </c>
      <c r="B1726" s="94" t="s">
        <v>1953</v>
      </c>
    </row>
    <row r="1727" ht="17" customHeight="1" spans="1:2">
      <c r="A1727" s="93">
        <v>1330461</v>
      </c>
      <c r="B1727" s="94" t="s">
        <v>1954</v>
      </c>
    </row>
    <row r="1728" ht="17" customHeight="1" spans="1:2">
      <c r="A1728" s="93">
        <v>1330461.01</v>
      </c>
      <c r="B1728" s="94" t="s">
        <v>1955</v>
      </c>
    </row>
    <row r="1729" ht="17" customHeight="1" spans="1:2">
      <c r="A1729" s="93">
        <v>1330462</v>
      </c>
      <c r="B1729" s="94" t="s">
        <v>1956</v>
      </c>
    </row>
    <row r="1730" ht="17" customHeight="1" spans="1:2">
      <c r="A1730" s="93">
        <v>1330463</v>
      </c>
      <c r="B1730" s="94" t="s">
        <v>1957</v>
      </c>
    </row>
    <row r="1731" ht="17" customHeight="1" spans="1:2">
      <c r="A1731" s="93">
        <v>1330464</v>
      </c>
      <c r="B1731" s="94" t="s">
        <v>1958</v>
      </c>
    </row>
    <row r="1732" ht="17" customHeight="1" spans="1:2">
      <c r="A1732" s="93">
        <v>1330465</v>
      </c>
      <c r="B1732" s="94" t="s">
        <v>1959</v>
      </c>
    </row>
    <row r="1733" ht="17" customHeight="1" spans="1:2">
      <c r="A1733" s="93">
        <v>1330466</v>
      </c>
      <c r="B1733" s="94" t="s">
        <v>1960</v>
      </c>
    </row>
    <row r="1734" ht="17" customHeight="1" spans="1:2">
      <c r="A1734" s="93">
        <v>1330467</v>
      </c>
      <c r="B1734" s="94" t="s">
        <v>1961</v>
      </c>
    </row>
    <row r="1735" ht="17" customHeight="1" spans="1:2">
      <c r="A1735" s="93">
        <v>1330468</v>
      </c>
      <c r="B1735" s="94" t="s">
        <v>1962</v>
      </c>
    </row>
    <row r="1736" ht="17" customHeight="1" spans="1:2">
      <c r="A1736" s="93">
        <v>1330469</v>
      </c>
      <c r="B1736" s="94" t="s">
        <v>1963</v>
      </c>
    </row>
    <row r="1737" ht="17" customHeight="1" spans="1:2">
      <c r="A1737" s="93">
        <v>1330470</v>
      </c>
      <c r="B1737" s="94" t="s">
        <v>1964</v>
      </c>
    </row>
    <row r="1738" ht="17" customHeight="1" spans="1:2">
      <c r="A1738" s="93">
        <v>1330471</v>
      </c>
      <c r="B1738" s="94" t="s">
        <v>1965</v>
      </c>
    </row>
    <row r="1739" ht="17" customHeight="1" spans="1:2">
      <c r="A1739" s="93">
        <v>1330471.01</v>
      </c>
      <c r="B1739" s="94" t="s">
        <v>1966</v>
      </c>
    </row>
    <row r="1740" ht="17" customHeight="1" spans="1:2">
      <c r="A1740" s="93">
        <v>1330472</v>
      </c>
      <c r="B1740" s="94" t="s">
        <v>1967</v>
      </c>
    </row>
    <row r="1741" ht="17" customHeight="1" spans="1:2">
      <c r="A1741" s="93">
        <v>1330473</v>
      </c>
      <c r="B1741" s="94" t="s">
        <v>1968</v>
      </c>
    </row>
    <row r="1742" ht="17" customHeight="1" spans="1:2">
      <c r="A1742" s="93">
        <v>1330474</v>
      </c>
      <c r="B1742" s="94" t="s">
        <v>1969</v>
      </c>
    </row>
    <row r="1743" ht="17" customHeight="1" spans="1:2">
      <c r="A1743" s="93">
        <v>1330475</v>
      </c>
      <c r="B1743" s="94" t="s">
        <v>1970</v>
      </c>
    </row>
    <row r="1744" ht="17" customHeight="1" spans="1:2">
      <c r="A1744" s="93">
        <v>1330476</v>
      </c>
      <c r="B1744" s="94" t="s">
        <v>1971</v>
      </c>
    </row>
    <row r="1745" ht="17" customHeight="1" spans="1:2">
      <c r="A1745" s="93">
        <v>1330477</v>
      </c>
      <c r="B1745" s="94" t="s">
        <v>1972</v>
      </c>
    </row>
    <row r="1746" ht="17" customHeight="1" spans="1:2">
      <c r="A1746" s="93">
        <v>1330478</v>
      </c>
      <c r="B1746" s="94" t="s">
        <v>1973</v>
      </c>
    </row>
    <row r="1747" ht="17" customHeight="1" spans="1:2">
      <c r="A1747" s="93">
        <v>1330479</v>
      </c>
      <c r="B1747" s="94" t="s">
        <v>1974</v>
      </c>
    </row>
    <row r="1748" ht="17" customHeight="1" spans="1:2">
      <c r="A1748" s="93">
        <v>1330480</v>
      </c>
      <c r="B1748" s="94" t="s">
        <v>1975</v>
      </c>
    </row>
    <row r="1749" ht="17" customHeight="1" spans="1:2">
      <c r="A1749" s="93">
        <v>1330481</v>
      </c>
      <c r="B1749" s="94" t="s">
        <v>1976</v>
      </c>
    </row>
    <row r="1750" ht="17" customHeight="1" spans="1:2">
      <c r="A1750" s="93">
        <v>1330482</v>
      </c>
      <c r="B1750" s="94" t="s">
        <v>1977</v>
      </c>
    </row>
    <row r="1751" ht="17" customHeight="1" spans="1:2">
      <c r="A1751" s="93">
        <v>1330483</v>
      </c>
      <c r="B1751" s="94" t="s">
        <v>1978</v>
      </c>
    </row>
    <row r="1752" ht="17" customHeight="1" spans="1:2">
      <c r="A1752" s="93">
        <v>1330484</v>
      </c>
      <c r="B1752" s="94" t="s">
        <v>1979</v>
      </c>
    </row>
    <row r="1753" ht="17" customHeight="1" spans="1:2">
      <c r="A1753" s="93">
        <v>1330485</v>
      </c>
      <c r="B1753" s="94" t="s">
        <v>1980</v>
      </c>
    </row>
    <row r="1754" ht="17" customHeight="1" spans="1:2">
      <c r="A1754" s="93">
        <v>1330486</v>
      </c>
      <c r="B1754" s="94" t="s">
        <v>1981</v>
      </c>
    </row>
    <row r="1755" ht="17" customHeight="1" spans="1:2">
      <c r="A1755" s="93">
        <v>1330487</v>
      </c>
      <c r="B1755" s="94" t="s">
        <v>1982</v>
      </c>
    </row>
    <row r="1756" ht="17" customHeight="1" spans="1:2">
      <c r="A1756" s="93">
        <v>1330488</v>
      </c>
      <c r="B1756" s="94" t="s">
        <v>1983</v>
      </c>
    </row>
    <row r="1757" ht="17" customHeight="1" spans="1:2">
      <c r="A1757" s="93">
        <v>1330489</v>
      </c>
      <c r="B1757" s="94" t="s">
        <v>1984</v>
      </c>
    </row>
    <row r="1758" ht="17" customHeight="1" spans="1:2">
      <c r="A1758" s="93">
        <v>1330490</v>
      </c>
      <c r="B1758" s="94" t="s">
        <v>1985</v>
      </c>
    </row>
    <row r="1759" ht="17" customHeight="1" spans="1:2">
      <c r="A1759" s="93">
        <v>1330491</v>
      </c>
      <c r="B1759" s="94" t="s">
        <v>1986</v>
      </c>
    </row>
    <row r="1760" ht="17" customHeight="1" spans="1:2">
      <c r="A1760" s="93">
        <v>1330492</v>
      </c>
      <c r="B1760" s="94" t="s">
        <v>1987</v>
      </c>
    </row>
    <row r="1761" ht="17" customHeight="1" spans="1:2">
      <c r="A1761" s="93">
        <v>1330493</v>
      </c>
      <c r="B1761" s="94" t="s">
        <v>1988</v>
      </c>
    </row>
    <row r="1762" ht="17" customHeight="1" spans="1:2">
      <c r="A1762" s="93">
        <v>1330494</v>
      </c>
      <c r="B1762" s="94" t="s">
        <v>1989</v>
      </c>
    </row>
    <row r="1763" ht="17" customHeight="1" spans="1:2">
      <c r="A1763" s="93">
        <v>1330495</v>
      </c>
      <c r="B1763" s="94" t="s">
        <v>1982</v>
      </c>
    </row>
    <row r="1764" ht="17" customHeight="1" spans="1:2">
      <c r="A1764" s="93">
        <v>1330496</v>
      </c>
      <c r="B1764" s="94" t="s">
        <v>1990</v>
      </c>
    </row>
    <row r="1765" ht="17" customHeight="1" spans="1:2">
      <c r="A1765" s="93">
        <v>1330496.01</v>
      </c>
      <c r="B1765" s="94" t="s">
        <v>1991</v>
      </c>
    </row>
    <row r="1766" ht="17" customHeight="1" spans="1:2">
      <c r="A1766" s="93">
        <v>1330496.02</v>
      </c>
      <c r="B1766" s="94" t="s">
        <v>1992</v>
      </c>
    </row>
    <row r="1767" ht="17" customHeight="1" spans="1:2">
      <c r="A1767" s="93">
        <v>1330496.03</v>
      </c>
      <c r="B1767" s="94" t="s">
        <v>1993</v>
      </c>
    </row>
    <row r="1768" ht="17" customHeight="1" spans="1:2">
      <c r="A1768" s="93">
        <v>1330496.04</v>
      </c>
      <c r="B1768" s="94" t="s">
        <v>1994</v>
      </c>
    </row>
    <row r="1769" ht="17" customHeight="1" spans="1:2">
      <c r="A1769" s="93">
        <v>1330496.05</v>
      </c>
      <c r="B1769" s="94" t="s">
        <v>1995</v>
      </c>
    </row>
    <row r="1770" ht="17" customHeight="1" spans="1:2">
      <c r="A1770" s="93">
        <v>1330496.06</v>
      </c>
      <c r="B1770" s="94" t="s">
        <v>1996</v>
      </c>
    </row>
    <row r="1771" ht="17" customHeight="1" spans="1:2">
      <c r="A1771" s="93">
        <v>1330496.07</v>
      </c>
      <c r="B1771" s="94" t="s">
        <v>1997</v>
      </c>
    </row>
    <row r="1772" ht="17" customHeight="1" spans="1:2">
      <c r="A1772" s="93">
        <v>1330496.08</v>
      </c>
      <c r="B1772" s="94" t="s">
        <v>1998</v>
      </c>
    </row>
    <row r="1773" ht="17" customHeight="1" spans="1:2">
      <c r="A1773" s="93">
        <v>1330496.09</v>
      </c>
      <c r="B1773" s="94" t="s">
        <v>1999</v>
      </c>
    </row>
    <row r="1774" ht="17" customHeight="1" spans="1:2">
      <c r="A1774" s="93">
        <v>1330496.1</v>
      </c>
      <c r="B1774" s="94" t="s">
        <v>2000</v>
      </c>
    </row>
    <row r="1775" ht="17" customHeight="1" spans="1:2">
      <c r="A1775" s="93">
        <v>1330496.11</v>
      </c>
      <c r="B1775" s="94" t="s">
        <v>2001</v>
      </c>
    </row>
    <row r="1776" ht="17" customHeight="1" spans="1:2">
      <c r="A1776" s="93">
        <v>1330496.12</v>
      </c>
      <c r="B1776" s="94" t="s">
        <v>2002</v>
      </c>
    </row>
    <row r="1777" ht="17" customHeight="1" spans="1:2">
      <c r="A1777" s="93">
        <v>1330496.14</v>
      </c>
      <c r="B1777" s="94" t="s">
        <v>2003</v>
      </c>
    </row>
    <row r="1778" ht="17" customHeight="1" spans="1:2">
      <c r="A1778" s="93">
        <v>1330496.2</v>
      </c>
      <c r="B1778" s="94" t="s">
        <v>2004</v>
      </c>
    </row>
    <row r="1779" ht="17" customHeight="1" spans="1:2">
      <c r="A1779" s="93">
        <v>1330496.3</v>
      </c>
      <c r="B1779" s="94" t="s">
        <v>2005</v>
      </c>
    </row>
    <row r="1780" ht="17" customHeight="1" spans="1:2">
      <c r="A1780" s="93">
        <v>1330497</v>
      </c>
      <c r="B1780" s="94" t="s">
        <v>2006</v>
      </c>
    </row>
    <row r="1781" ht="17" customHeight="1" spans="1:2">
      <c r="A1781" s="93">
        <v>1330497.01</v>
      </c>
      <c r="B1781" s="94" t="s">
        <v>2007</v>
      </c>
    </row>
    <row r="1782" ht="17" customHeight="1" spans="1:2">
      <c r="A1782" s="93">
        <v>1330497.02</v>
      </c>
      <c r="B1782" s="94" t="s">
        <v>2008</v>
      </c>
    </row>
    <row r="1783" ht="17" customHeight="1" spans="1:2">
      <c r="A1783" s="93">
        <v>1330497.03</v>
      </c>
      <c r="B1783" s="94" t="s">
        <v>2009</v>
      </c>
    </row>
    <row r="1784" ht="17" customHeight="1" spans="1:2">
      <c r="A1784" s="93">
        <v>1330498.01</v>
      </c>
      <c r="B1784" s="94" t="s">
        <v>2010</v>
      </c>
    </row>
    <row r="1785" ht="17" customHeight="1" spans="1:2">
      <c r="A1785" s="93">
        <v>1330498.02</v>
      </c>
      <c r="B1785" s="94" t="s">
        <v>2011</v>
      </c>
    </row>
    <row r="1786" ht="17" customHeight="1" spans="1:2">
      <c r="A1786" s="93">
        <v>1330498.03</v>
      </c>
      <c r="B1786" s="94" t="s">
        <v>2012</v>
      </c>
    </row>
    <row r="1787" ht="17" customHeight="1" spans="1:2">
      <c r="A1787" s="93">
        <v>1330498.04</v>
      </c>
      <c r="B1787" s="94" t="s">
        <v>2013</v>
      </c>
    </row>
    <row r="1788" ht="17" customHeight="1" spans="1:2">
      <c r="A1788" s="93">
        <v>1330498.05</v>
      </c>
      <c r="B1788" s="94" t="s">
        <v>2014</v>
      </c>
    </row>
    <row r="1789" ht="17" customHeight="1" spans="1:2">
      <c r="A1789" s="93">
        <v>1330498.06</v>
      </c>
      <c r="B1789" s="94" t="s">
        <v>2015</v>
      </c>
    </row>
    <row r="1790" ht="17" customHeight="1" spans="1:2">
      <c r="A1790" s="93">
        <v>1330499</v>
      </c>
      <c r="B1790" s="94" t="s">
        <v>2016</v>
      </c>
    </row>
    <row r="1791" ht="17" customHeight="1" spans="1:2">
      <c r="A1791" s="93">
        <v>1330500</v>
      </c>
      <c r="B1791" s="94" t="s">
        <v>2017</v>
      </c>
    </row>
    <row r="1792" ht="17" customHeight="1" spans="1:2">
      <c r="A1792" s="93">
        <v>1330501</v>
      </c>
      <c r="B1792" s="94" t="s">
        <v>2018</v>
      </c>
    </row>
    <row r="1793" ht="17" customHeight="1" spans="1:2">
      <c r="A1793" s="93">
        <v>1330502</v>
      </c>
      <c r="B1793" s="94" t="s">
        <v>2019</v>
      </c>
    </row>
    <row r="1794" ht="17" customHeight="1" spans="1:2">
      <c r="A1794" s="93">
        <v>1330503</v>
      </c>
      <c r="B1794" s="94" t="s">
        <v>2020</v>
      </c>
    </row>
    <row r="1795" ht="17" customHeight="1" spans="1:2">
      <c r="A1795" s="93">
        <v>1330504</v>
      </c>
      <c r="B1795" s="94" t="s">
        <v>2021</v>
      </c>
    </row>
    <row r="1796" ht="17" customHeight="1" spans="1:2">
      <c r="A1796" s="93">
        <v>1330505</v>
      </c>
      <c r="B1796" s="94" t="s">
        <v>2022</v>
      </c>
    </row>
    <row r="1797" ht="17" customHeight="1" spans="1:2">
      <c r="A1797" s="93">
        <v>1330506</v>
      </c>
      <c r="B1797" s="94" t="s">
        <v>2023</v>
      </c>
    </row>
    <row r="1798" ht="17" customHeight="1" spans="1:2">
      <c r="A1798" s="93">
        <v>1330507</v>
      </c>
      <c r="B1798" s="94" t="s">
        <v>2024</v>
      </c>
    </row>
    <row r="1799" ht="17" customHeight="1" spans="1:2">
      <c r="A1799" s="93">
        <v>1330508</v>
      </c>
      <c r="B1799" s="94" t="s">
        <v>2025</v>
      </c>
    </row>
    <row r="1800" ht="17" customHeight="1" spans="1:2">
      <c r="A1800" s="93">
        <v>1330509</v>
      </c>
      <c r="B1800" s="94" t="s">
        <v>2026</v>
      </c>
    </row>
    <row r="1801" ht="17" customHeight="1" spans="1:2">
      <c r="A1801" s="93">
        <v>1330510</v>
      </c>
      <c r="B1801" s="94" t="s">
        <v>2027</v>
      </c>
    </row>
    <row r="1802" ht="17" customHeight="1" spans="1:2">
      <c r="A1802" s="93">
        <v>1330511</v>
      </c>
      <c r="B1802" s="94" t="s">
        <v>2028</v>
      </c>
    </row>
    <row r="1803" ht="17" customHeight="1" spans="1:2">
      <c r="A1803" s="93">
        <v>1330512</v>
      </c>
      <c r="B1803" s="94" t="s">
        <v>2029</v>
      </c>
    </row>
    <row r="1804" ht="17" customHeight="1" spans="1:2">
      <c r="A1804" s="93">
        <v>1330513</v>
      </c>
      <c r="B1804" s="94" t="s">
        <v>2030</v>
      </c>
    </row>
    <row r="1805" ht="17" customHeight="1" spans="1:2">
      <c r="A1805" s="93">
        <v>1330514</v>
      </c>
      <c r="B1805" s="94" t="s">
        <v>2031</v>
      </c>
    </row>
    <row r="1806" ht="17" customHeight="1" spans="1:2">
      <c r="A1806" s="93">
        <v>1330515</v>
      </c>
      <c r="B1806" s="94" t="s">
        <v>2032</v>
      </c>
    </row>
    <row r="1807" ht="17" customHeight="1" spans="1:2">
      <c r="A1807" s="93">
        <v>1330516</v>
      </c>
      <c r="B1807" s="94" t="s">
        <v>2033</v>
      </c>
    </row>
    <row r="1808" ht="17" customHeight="1" spans="1:2">
      <c r="A1808" s="93">
        <v>1330517</v>
      </c>
      <c r="B1808" s="94" t="s">
        <v>2034</v>
      </c>
    </row>
    <row r="1809" ht="17" customHeight="1" spans="1:2">
      <c r="A1809" s="93">
        <v>1330517.01</v>
      </c>
      <c r="B1809" s="94" t="s">
        <v>2035</v>
      </c>
    </row>
    <row r="1810" ht="17" customHeight="1" spans="1:2">
      <c r="A1810" s="93">
        <v>1330518</v>
      </c>
      <c r="B1810" s="94" t="s">
        <v>2036</v>
      </c>
    </row>
    <row r="1811" ht="17" customHeight="1" spans="1:2">
      <c r="A1811" s="93">
        <v>1330519</v>
      </c>
      <c r="B1811" s="94" t="s">
        <v>2037</v>
      </c>
    </row>
    <row r="1812" ht="17" customHeight="1" spans="1:2">
      <c r="A1812" s="93">
        <v>1330520</v>
      </c>
      <c r="B1812" s="94" t="s">
        <v>2038</v>
      </c>
    </row>
    <row r="1813" ht="17" customHeight="1" spans="1:2">
      <c r="A1813" s="93">
        <v>1330521</v>
      </c>
      <c r="B1813" s="94" t="s">
        <v>2039</v>
      </c>
    </row>
    <row r="1814" ht="17" customHeight="1" spans="1:2">
      <c r="A1814" s="93">
        <v>1330522</v>
      </c>
      <c r="B1814" s="94" t="s">
        <v>2040</v>
      </c>
    </row>
    <row r="1815" ht="17" customHeight="1" spans="1:2">
      <c r="A1815" s="93">
        <v>1330522.01</v>
      </c>
      <c r="B1815" s="94" t="s">
        <v>2041</v>
      </c>
    </row>
    <row r="1816" ht="17" customHeight="1" spans="1:2">
      <c r="A1816" s="93">
        <v>1330523</v>
      </c>
      <c r="B1816" s="94" t="s">
        <v>2042</v>
      </c>
    </row>
    <row r="1817" ht="17" customHeight="1" spans="1:2">
      <c r="A1817" s="93">
        <v>1330524</v>
      </c>
      <c r="B1817" s="94" t="s">
        <v>2043</v>
      </c>
    </row>
    <row r="1818" ht="17" customHeight="1" spans="1:2">
      <c r="A1818" s="93">
        <v>1330525</v>
      </c>
      <c r="B1818" s="94" t="s">
        <v>2044</v>
      </c>
    </row>
    <row r="1819" ht="17" customHeight="1" spans="1:2">
      <c r="A1819" s="93">
        <v>1330526</v>
      </c>
      <c r="B1819" s="94" t="s">
        <v>2045</v>
      </c>
    </row>
    <row r="1820" ht="17" customHeight="1" spans="1:2">
      <c r="A1820" s="93">
        <v>1330527</v>
      </c>
      <c r="B1820" s="94" t="s">
        <v>2046</v>
      </c>
    </row>
    <row r="1821" ht="17" customHeight="1" spans="1:2">
      <c r="A1821" s="93">
        <v>1330528</v>
      </c>
      <c r="B1821" s="94" t="s">
        <v>2047</v>
      </c>
    </row>
    <row r="1822" ht="17" customHeight="1" spans="1:2">
      <c r="A1822" s="93">
        <v>1330529</v>
      </c>
      <c r="B1822" s="94" t="s">
        <v>2048</v>
      </c>
    </row>
    <row r="1823" ht="17" customHeight="1" spans="1:2">
      <c r="A1823" s="93">
        <v>1330530</v>
      </c>
      <c r="B1823" s="94" t="s">
        <v>2049</v>
      </c>
    </row>
    <row r="1824" ht="17" customHeight="1" spans="1:2">
      <c r="A1824" s="93">
        <v>1330531</v>
      </c>
      <c r="B1824" s="94" t="s">
        <v>2050</v>
      </c>
    </row>
    <row r="1825" ht="17" customHeight="1" spans="1:2">
      <c r="A1825" s="93">
        <v>1330532</v>
      </c>
      <c r="B1825" s="94" t="s">
        <v>2051</v>
      </c>
    </row>
    <row r="1826" ht="17" customHeight="1" spans="1:2">
      <c r="A1826" s="93">
        <v>1330533</v>
      </c>
      <c r="B1826" s="94" t="s">
        <v>2052</v>
      </c>
    </row>
    <row r="1827" ht="17" customHeight="1" spans="1:2">
      <c r="A1827" s="93">
        <v>1330534</v>
      </c>
      <c r="B1827" s="94" t="s">
        <v>2053</v>
      </c>
    </row>
    <row r="1828" ht="17" customHeight="1" spans="1:2">
      <c r="A1828" s="93">
        <v>1330535</v>
      </c>
      <c r="B1828" s="94" t="s">
        <v>2054</v>
      </c>
    </row>
    <row r="1829" ht="17" customHeight="1" spans="1:2">
      <c r="A1829" s="93">
        <v>1330536</v>
      </c>
      <c r="B1829" s="94" t="s">
        <v>2055</v>
      </c>
    </row>
    <row r="1830" ht="17" customHeight="1" spans="1:2">
      <c r="A1830" s="93">
        <v>1330537</v>
      </c>
      <c r="B1830" s="94" t="s">
        <v>2056</v>
      </c>
    </row>
    <row r="1831" ht="17" customHeight="1" spans="1:2">
      <c r="A1831" s="93">
        <v>1330538.01</v>
      </c>
      <c r="B1831" s="94" t="s">
        <v>2057</v>
      </c>
    </row>
    <row r="1832" ht="17" customHeight="1" spans="1:2">
      <c r="A1832" s="93">
        <v>1330539</v>
      </c>
      <c r="B1832" s="94" t="s">
        <v>2058</v>
      </c>
    </row>
    <row r="1833" ht="17" customHeight="1" spans="1:2">
      <c r="A1833" s="93">
        <v>1330540</v>
      </c>
      <c r="B1833" s="94" t="s">
        <v>2059</v>
      </c>
    </row>
    <row r="1834" ht="17" customHeight="1" spans="1:2">
      <c r="A1834" s="93">
        <v>1330541</v>
      </c>
      <c r="B1834" s="94" t="s">
        <v>2060</v>
      </c>
    </row>
    <row r="1835" ht="17" customHeight="1" spans="1:2">
      <c r="A1835" s="93">
        <v>1330541.01</v>
      </c>
      <c r="B1835" s="94" t="s">
        <v>2061</v>
      </c>
    </row>
    <row r="1836" ht="17" customHeight="1" spans="1:2">
      <c r="A1836" s="93">
        <v>1330541.02</v>
      </c>
      <c r="B1836" s="94" t="s">
        <v>2062</v>
      </c>
    </row>
    <row r="1837" ht="17" customHeight="1" spans="1:2">
      <c r="A1837" s="93">
        <v>1330541.03</v>
      </c>
      <c r="B1837" s="94" t="s">
        <v>2063</v>
      </c>
    </row>
    <row r="1838" ht="17" customHeight="1" spans="1:2">
      <c r="A1838" s="93">
        <v>1330542</v>
      </c>
      <c r="B1838" s="94" t="s">
        <v>2064</v>
      </c>
    </row>
    <row r="1839" ht="17" customHeight="1" spans="1:2">
      <c r="A1839" s="93">
        <v>1330542.01</v>
      </c>
      <c r="B1839" s="94" t="s">
        <v>2065</v>
      </c>
    </row>
    <row r="1840" ht="17" customHeight="1" spans="1:2">
      <c r="A1840" s="93">
        <v>1330542.1</v>
      </c>
      <c r="B1840" s="94" t="s">
        <v>2066</v>
      </c>
    </row>
    <row r="1841" ht="17" customHeight="1" spans="1:2">
      <c r="A1841" s="93">
        <v>1330542.2</v>
      </c>
      <c r="B1841" s="94" t="s">
        <v>2067</v>
      </c>
    </row>
    <row r="1842" ht="17" customHeight="1" spans="1:2">
      <c r="A1842" s="93">
        <v>1330542.4</v>
      </c>
      <c r="B1842" s="94" t="s">
        <v>2068</v>
      </c>
    </row>
    <row r="1843" ht="17" customHeight="1" spans="1:2">
      <c r="A1843" s="93">
        <v>1330543</v>
      </c>
      <c r="B1843" s="94" t="s">
        <v>2069</v>
      </c>
    </row>
    <row r="1844" ht="17" customHeight="1" spans="1:2">
      <c r="A1844" s="93">
        <v>1330544</v>
      </c>
      <c r="B1844" s="94" t="s">
        <v>2070</v>
      </c>
    </row>
    <row r="1845" ht="17" customHeight="1" spans="1:2">
      <c r="A1845" s="93">
        <v>1330545</v>
      </c>
      <c r="B1845" s="94" t="s">
        <v>2071</v>
      </c>
    </row>
    <row r="1846" ht="17" customHeight="1" spans="1:2">
      <c r="A1846" s="93">
        <v>1330546</v>
      </c>
      <c r="B1846" s="94" t="s">
        <v>2072</v>
      </c>
    </row>
    <row r="1847" ht="17" customHeight="1" spans="1:2">
      <c r="A1847" s="93">
        <v>1330547</v>
      </c>
      <c r="B1847" s="94" t="s">
        <v>2073</v>
      </c>
    </row>
    <row r="1848" ht="17" customHeight="1" spans="1:2">
      <c r="A1848" s="93">
        <v>1330548</v>
      </c>
      <c r="B1848" s="94" t="s">
        <v>2074</v>
      </c>
    </row>
    <row r="1849" ht="17" customHeight="1" spans="1:2">
      <c r="A1849" s="93">
        <v>1330549</v>
      </c>
      <c r="B1849" s="94" t="s">
        <v>2075</v>
      </c>
    </row>
    <row r="1850" ht="17" customHeight="1" spans="1:2">
      <c r="A1850" s="93">
        <v>1330550</v>
      </c>
      <c r="B1850" s="94" t="s">
        <v>2076</v>
      </c>
    </row>
    <row r="1851" ht="17" customHeight="1" spans="1:2">
      <c r="A1851" s="93">
        <v>134</v>
      </c>
      <c r="B1851" s="94" t="s">
        <v>2077</v>
      </c>
    </row>
    <row r="1852" ht="17" customHeight="1" spans="1:2">
      <c r="A1852" s="93">
        <v>135</v>
      </c>
      <c r="B1852" s="94" t="s">
        <v>2078</v>
      </c>
    </row>
    <row r="1853" ht="17" customHeight="1" spans="1:2">
      <c r="A1853" s="93">
        <v>135.05</v>
      </c>
      <c r="B1853" s="94" t="s">
        <v>2079</v>
      </c>
    </row>
    <row r="1854" ht="17" customHeight="1" spans="1:2">
      <c r="A1854" s="93">
        <v>1350001</v>
      </c>
      <c r="B1854" s="94" t="s">
        <v>2080</v>
      </c>
    </row>
    <row r="1855" ht="17" customHeight="1" spans="1:2">
      <c r="A1855" s="93">
        <v>1350002</v>
      </c>
      <c r="B1855" s="94" t="s">
        <v>2081</v>
      </c>
    </row>
    <row r="1856" ht="17" customHeight="1" spans="1:2">
      <c r="A1856" s="93">
        <v>1350003</v>
      </c>
      <c r="B1856" s="94" t="s">
        <v>2082</v>
      </c>
    </row>
    <row r="1857" ht="17" customHeight="1" spans="1:2">
      <c r="A1857" s="93">
        <v>1350004</v>
      </c>
      <c r="B1857" s="94" t="s">
        <v>2083</v>
      </c>
    </row>
    <row r="1858" ht="17" customHeight="1" spans="1:2">
      <c r="A1858" s="93">
        <v>1350005</v>
      </c>
      <c r="B1858" s="94" t="s">
        <v>2084</v>
      </c>
    </row>
    <row r="1859" ht="17" customHeight="1" spans="1:2">
      <c r="A1859" s="93">
        <v>1350006</v>
      </c>
      <c r="B1859" s="94" t="s">
        <v>2085</v>
      </c>
    </row>
    <row r="1860" ht="17" customHeight="1" spans="1:2">
      <c r="A1860" s="93">
        <v>1350007</v>
      </c>
      <c r="B1860" s="94" t="s">
        <v>2086</v>
      </c>
    </row>
    <row r="1861" ht="17" customHeight="1" spans="1:2">
      <c r="A1861" s="93">
        <v>1350007.1</v>
      </c>
      <c r="B1861" s="94" t="s">
        <v>2087</v>
      </c>
    </row>
    <row r="1862" ht="17" customHeight="1" spans="1:2">
      <c r="A1862" s="93">
        <v>1350007.2</v>
      </c>
      <c r="B1862" s="94" t="s">
        <v>2088</v>
      </c>
    </row>
    <row r="1863" ht="17" customHeight="1" spans="1:2">
      <c r="A1863" s="93">
        <v>1350007.3</v>
      </c>
      <c r="B1863" s="94" t="s">
        <v>2089</v>
      </c>
    </row>
    <row r="1864" ht="17" customHeight="1" spans="1:2">
      <c r="A1864" s="93">
        <v>1350008</v>
      </c>
      <c r="B1864" s="94" t="s">
        <v>2090</v>
      </c>
    </row>
    <row r="1865" ht="17" customHeight="1" spans="1:2">
      <c r="A1865" s="93">
        <v>1350009</v>
      </c>
      <c r="B1865" s="94" t="s">
        <v>2091</v>
      </c>
    </row>
    <row r="1866" ht="17" customHeight="1" spans="1:2">
      <c r="A1866" s="93">
        <v>1350009.1</v>
      </c>
      <c r="B1866" s="94" t="s">
        <v>2092</v>
      </c>
    </row>
    <row r="1867" ht="17" customHeight="1" spans="1:2">
      <c r="A1867" s="93">
        <v>1350010</v>
      </c>
      <c r="B1867" s="94" t="s">
        <v>2093</v>
      </c>
    </row>
    <row r="1868" ht="17" customHeight="1" spans="1:2">
      <c r="A1868" s="93">
        <v>1350010.1</v>
      </c>
      <c r="B1868" s="94" t="s">
        <v>2094</v>
      </c>
    </row>
    <row r="1869" ht="17" customHeight="1" spans="1:2">
      <c r="A1869" s="93">
        <v>1350011</v>
      </c>
      <c r="B1869" s="94" t="s">
        <v>2095</v>
      </c>
    </row>
    <row r="1870" ht="17" customHeight="1" spans="1:2">
      <c r="A1870" s="93">
        <v>1350012</v>
      </c>
      <c r="B1870" s="94" t="s">
        <v>2096</v>
      </c>
    </row>
    <row r="1871" ht="17" customHeight="1" spans="1:2">
      <c r="A1871" s="93">
        <v>1350012.1</v>
      </c>
      <c r="B1871" s="94" t="s">
        <v>2097</v>
      </c>
    </row>
    <row r="1872" ht="17" customHeight="1" spans="1:2">
      <c r="A1872" s="93">
        <v>136</v>
      </c>
      <c r="B1872" s="94" t="s">
        <v>2098</v>
      </c>
    </row>
    <row r="1873" ht="17" customHeight="1" spans="1:2">
      <c r="A1873" s="93">
        <v>137</v>
      </c>
      <c r="B1873" s="94" t="s">
        <v>2099</v>
      </c>
    </row>
    <row r="1874" ht="17" customHeight="1" spans="1:2">
      <c r="A1874" s="93">
        <v>138</v>
      </c>
      <c r="B1874" s="94" t="s">
        <v>2100</v>
      </c>
    </row>
    <row r="1875" ht="17" customHeight="1" spans="1:2">
      <c r="A1875" s="93">
        <v>139</v>
      </c>
      <c r="B1875" s="94" t="s">
        <v>2101</v>
      </c>
    </row>
    <row r="1876" ht="17" customHeight="1" spans="1:2">
      <c r="A1876" s="93">
        <v>139.05</v>
      </c>
      <c r="B1876" s="94" t="s">
        <v>2102</v>
      </c>
    </row>
    <row r="1877" ht="17" customHeight="1" spans="1:2">
      <c r="A1877" s="93">
        <v>14</v>
      </c>
      <c r="B1877" s="94" t="s">
        <v>2103</v>
      </c>
    </row>
    <row r="1878" ht="17" customHeight="1" spans="1:2">
      <c r="A1878" s="93">
        <v>140</v>
      </c>
      <c r="B1878" s="94" t="s">
        <v>2104</v>
      </c>
    </row>
    <row r="1879" ht="17" customHeight="1" spans="1:2">
      <c r="A1879" s="93">
        <v>140.05</v>
      </c>
      <c r="B1879" s="94" t="s">
        <v>2105</v>
      </c>
    </row>
    <row r="1880" ht="17" customHeight="1" spans="1:2">
      <c r="A1880" s="93">
        <v>1400254.08</v>
      </c>
      <c r="B1880" s="94" t="s">
        <v>2106</v>
      </c>
    </row>
    <row r="1881" ht="17" customHeight="1" spans="1:2">
      <c r="A1881" s="93">
        <v>1400255.08</v>
      </c>
      <c r="B1881" s="94" t="s">
        <v>2107</v>
      </c>
    </row>
    <row r="1882" ht="17" customHeight="1" spans="1:2">
      <c r="A1882" s="93">
        <v>141</v>
      </c>
      <c r="B1882" s="94" t="s">
        <v>2108</v>
      </c>
    </row>
    <row r="1883" ht="17" customHeight="1" spans="1:2">
      <c r="A1883" s="93">
        <v>142</v>
      </c>
      <c r="B1883" s="94" t="s">
        <v>2109</v>
      </c>
    </row>
    <row r="1884" ht="17" customHeight="1" spans="1:2">
      <c r="A1884" s="93">
        <v>1421002</v>
      </c>
      <c r="B1884" s="94" t="s">
        <v>2110</v>
      </c>
    </row>
    <row r="1885" ht="17" customHeight="1" spans="1:2">
      <c r="A1885" s="93">
        <v>1421003.01</v>
      </c>
      <c r="B1885" s="94">
        <v>4920892</v>
      </c>
    </row>
    <row r="1886" ht="17" customHeight="1" spans="1:2">
      <c r="A1886" s="93">
        <v>1421003.02</v>
      </c>
      <c r="B1886" s="94">
        <v>4920893</v>
      </c>
    </row>
    <row r="1887" ht="17" customHeight="1" spans="1:2">
      <c r="A1887" s="93">
        <v>1421003.03</v>
      </c>
      <c r="B1887" s="94">
        <v>4920894</v>
      </c>
    </row>
    <row r="1888" ht="17" customHeight="1" spans="1:2">
      <c r="A1888" s="93">
        <v>1421003.04</v>
      </c>
      <c r="B1888" s="94" t="s">
        <v>2111</v>
      </c>
    </row>
    <row r="1889" ht="17" customHeight="1" spans="1:2">
      <c r="A1889" s="93">
        <v>1421003.22</v>
      </c>
      <c r="B1889" s="94" t="s">
        <v>2112</v>
      </c>
    </row>
    <row r="1890" ht="17" customHeight="1" spans="1:2">
      <c r="A1890" s="93">
        <v>1421003.31</v>
      </c>
      <c r="B1890" s="94" t="s">
        <v>2113</v>
      </c>
    </row>
    <row r="1891" ht="17" customHeight="1" spans="1:2">
      <c r="A1891" s="93">
        <v>1421003.32</v>
      </c>
      <c r="B1891" s="94" t="s">
        <v>2114</v>
      </c>
    </row>
    <row r="1892" ht="17" customHeight="1" spans="1:2">
      <c r="A1892" s="93">
        <v>1421003.33</v>
      </c>
      <c r="B1892" s="94" t="s">
        <v>2115</v>
      </c>
    </row>
    <row r="1893" ht="17" customHeight="1" spans="1:2">
      <c r="A1893" s="93">
        <v>1421004</v>
      </c>
      <c r="B1893" s="94" t="s">
        <v>2116</v>
      </c>
    </row>
    <row r="1894" ht="17" customHeight="1" spans="1:2">
      <c r="A1894" s="93">
        <v>1421007</v>
      </c>
      <c r="B1894" s="94" t="s">
        <v>2117</v>
      </c>
    </row>
    <row r="1895" ht="17" customHeight="1" spans="1:2">
      <c r="A1895" s="93">
        <v>1421008</v>
      </c>
      <c r="B1895" s="94" t="s">
        <v>2118</v>
      </c>
    </row>
    <row r="1896" ht="17" customHeight="1" spans="1:2">
      <c r="A1896" s="93">
        <v>1421008.01</v>
      </c>
      <c r="B1896" s="94" t="s">
        <v>2118</v>
      </c>
    </row>
    <row r="1897" ht="17" customHeight="1" spans="1:2">
      <c r="A1897" s="93">
        <v>1421008.02</v>
      </c>
      <c r="B1897" s="94" t="s">
        <v>2119</v>
      </c>
    </row>
    <row r="1898" ht="17" customHeight="1" spans="1:2">
      <c r="A1898" s="93">
        <v>1421009</v>
      </c>
      <c r="B1898" s="94" t="s">
        <v>2120</v>
      </c>
    </row>
    <row r="1899" ht="17" customHeight="1" spans="1:2">
      <c r="A1899" s="93">
        <v>1421010</v>
      </c>
      <c r="B1899" s="94" t="s">
        <v>2121</v>
      </c>
    </row>
    <row r="1900" ht="17" customHeight="1" spans="1:2">
      <c r="A1900" s="93">
        <v>1421011</v>
      </c>
      <c r="B1900" s="94" t="s">
        <v>2122</v>
      </c>
    </row>
    <row r="1901" ht="17" customHeight="1" spans="1:2">
      <c r="A1901" s="93">
        <v>1421012</v>
      </c>
      <c r="B1901" s="94" t="s">
        <v>2123</v>
      </c>
    </row>
    <row r="1902" ht="17" customHeight="1" spans="1:2">
      <c r="A1902" s="93">
        <v>1421012.1</v>
      </c>
      <c r="B1902" s="94" t="s">
        <v>2124</v>
      </c>
    </row>
    <row r="1903" ht="17" customHeight="1" spans="1:2">
      <c r="A1903" s="93">
        <v>1421012.2</v>
      </c>
      <c r="B1903" s="94" t="s">
        <v>2125</v>
      </c>
    </row>
    <row r="1904" ht="17" customHeight="1" spans="1:2">
      <c r="A1904" s="93">
        <v>1421013</v>
      </c>
      <c r="B1904" s="94" t="s">
        <v>2126</v>
      </c>
    </row>
    <row r="1905" ht="17" customHeight="1" spans="1:2">
      <c r="A1905" s="93">
        <v>1421013.01</v>
      </c>
      <c r="B1905" s="94">
        <v>940041599</v>
      </c>
    </row>
    <row r="1906" ht="17" customHeight="1" spans="1:2">
      <c r="A1906" s="93">
        <v>1421014</v>
      </c>
      <c r="B1906" s="94" t="s">
        <v>2127</v>
      </c>
    </row>
    <row r="1907" ht="17" customHeight="1" spans="1:2">
      <c r="A1907" s="93">
        <v>1421015</v>
      </c>
      <c r="B1907" s="94" t="s">
        <v>2128</v>
      </c>
    </row>
    <row r="1908" ht="17" customHeight="1" spans="1:2">
      <c r="A1908" s="93">
        <v>1421016</v>
      </c>
      <c r="B1908" s="94" t="s">
        <v>2129</v>
      </c>
    </row>
    <row r="1909" ht="17" customHeight="1" spans="1:2">
      <c r="A1909" s="93">
        <v>1421017</v>
      </c>
      <c r="B1909" s="94" t="s">
        <v>2130</v>
      </c>
    </row>
    <row r="1910" ht="17" customHeight="1" spans="1:2">
      <c r="A1910" s="93">
        <v>1421018</v>
      </c>
      <c r="B1910" s="94" t="s">
        <v>2131</v>
      </c>
    </row>
    <row r="1911" ht="17" customHeight="1" spans="1:2">
      <c r="A1911" s="93">
        <v>1421019</v>
      </c>
      <c r="B1911" s="94" t="s">
        <v>2132</v>
      </c>
    </row>
    <row r="1912" ht="17" customHeight="1" spans="1:2">
      <c r="A1912" s="93">
        <v>1421021</v>
      </c>
      <c r="B1912" s="94" t="s">
        <v>2133</v>
      </c>
    </row>
    <row r="1913" ht="17" customHeight="1" spans="1:2">
      <c r="A1913" s="93">
        <v>1421022</v>
      </c>
      <c r="B1913" s="94" t="s">
        <v>2134</v>
      </c>
    </row>
    <row r="1914" ht="17" customHeight="1" spans="1:2">
      <c r="A1914" s="93">
        <v>1421024</v>
      </c>
      <c r="B1914" s="94" t="s">
        <v>2135</v>
      </c>
    </row>
    <row r="1915" ht="17" customHeight="1" spans="1:2">
      <c r="A1915" s="93">
        <v>1421028</v>
      </c>
      <c r="B1915" s="94" t="s">
        <v>2136</v>
      </c>
    </row>
    <row r="1916" ht="17" customHeight="1" spans="1:2">
      <c r="A1916" s="93">
        <v>1421029</v>
      </c>
      <c r="B1916" s="94" t="s">
        <v>2137</v>
      </c>
    </row>
    <row r="1917" ht="17" customHeight="1" spans="1:2">
      <c r="A1917" s="93">
        <v>1421030</v>
      </c>
      <c r="B1917" s="94" t="s">
        <v>2138</v>
      </c>
    </row>
    <row r="1918" ht="17" customHeight="1" spans="1:2">
      <c r="A1918" s="93">
        <v>1421031</v>
      </c>
      <c r="B1918" s="94" t="s">
        <v>2139</v>
      </c>
    </row>
    <row r="1919" ht="17" customHeight="1" spans="1:2">
      <c r="A1919" s="93">
        <v>1421032</v>
      </c>
      <c r="B1919" s="94" t="s">
        <v>2140</v>
      </c>
    </row>
    <row r="1920" ht="17" customHeight="1" spans="1:2">
      <c r="A1920" s="93">
        <v>1421033</v>
      </c>
      <c r="B1920" s="94" t="s">
        <v>2141</v>
      </c>
    </row>
    <row r="1921" ht="17" customHeight="1" spans="1:2">
      <c r="A1921" s="93">
        <v>1421034</v>
      </c>
      <c r="B1921" s="94" t="s">
        <v>2142</v>
      </c>
    </row>
    <row r="1922" ht="17" customHeight="1" spans="1:2">
      <c r="A1922" s="93">
        <v>1421035</v>
      </c>
      <c r="B1922" s="94" t="s">
        <v>2143</v>
      </c>
    </row>
    <row r="1923" ht="17" customHeight="1" spans="1:2">
      <c r="A1923" s="93">
        <v>1421036</v>
      </c>
      <c r="B1923" s="94" t="s">
        <v>2144</v>
      </c>
    </row>
    <row r="1924" ht="17" customHeight="1" spans="1:2">
      <c r="A1924" s="93">
        <v>1421037</v>
      </c>
      <c r="B1924" s="94" t="s">
        <v>2145</v>
      </c>
    </row>
    <row r="1925" ht="17" customHeight="1" spans="1:2">
      <c r="A1925" s="93">
        <v>1421037.01</v>
      </c>
      <c r="B1925" s="94" t="s">
        <v>2146</v>
      </c>
    </row>
    <row r="1926" ht="17" customHeight="1" spans="1:2">
      <c r="A1926" s="93">
        <v>1421038</v>
      </c>
      <c r="B1926" s="94" t="s">
        <v>2147</v>
      </c>
    </row>
    <row r="1927" ht="17" customHeight="1" spans="1:2">
      <c r="A1927" s="93">
        <v>1421039</v>
      </c>
      <c r="B1927" s="94" t="s">
        <v>2148</v>
      </c>
    </row>
    <row r="1928" ht="17" customHeight="1" spans="1:2">
      <c r="A1928" s="93">
        <v>1421040</v>
      </c>
      <c r="B1928" s="94" t="s">
        <v>2149</v>
      </c>
    </row>
    <row r="1929" ht="17" customHeight="1" spans="1:2">
      <c r="A1929" s="93">
        <v>1421041</v>
      </c>
      <c r="B1929" s="94" t="s">
        <v>2150</v>
      </c>
    </row>
    <row r="1930" ht="17" customHeight="1" spans="1:2">
      <c r="A1930" s="93">
        <v>1421041.11</v>
      </c>
      <c r="B1930" s="94" t="s">
        <v>2151</v>
      </c>
    </row>
    <row r="1931" ht="17" customHeight="1" spans="1:2">
      <c r="A1931" s="93">
        <v>1421041.12</v>
      </c>
      <c r="B1931" s="94" t="s">
        <v>2152</v>
      </c>
    </row>
    <row r="1932" ht="17" customHeight="1" spans="1:2">
      <c r="A1932" s="93">
        <v>1421041.13</v>
      </c>
      <c r="B1932" s="94" t="s">
        <v>2153</v>
      </c>
    </row>
    <row r="1933" ht="17" customHeight="1" spans="1:2">
      <c r="A1933" s="93">
        <v>1421041.14</v>
      </c>
      <c r="B1933" s="94" t="s">
        <v>2154</v>
      </c>
    </row>
    <row r="1934" ht="17" customHeight="1" spans="1:2">
      <c r="A1934" s="93">
        <v>1421041.15</v>
      </c>
      <c r="B1934" s="94" t="s">
        <v>2155</v>
      </c>
    </row>
    <row r="1935" ht="17" customHeight="1" spans="1:2">
      <c r="A1935" s="93">
        <v>1421041.16</v>
      </c>
      <c r="B1935" s="94" t="s">
        <v>2156</v>
      </c>
    </row>
    <row r="1936" ht="17" customHeight="1" spans="1:2">
      <c r="A1936" s="93">
        <v>1421041.17</v>
      </c>
      <c r="B1936" s="94" t="s">
        <v>2157</v>
      </c>
    </row>
    <row r="1937" ht="17" customHeight="1" spans="1:2">
      <c r="A1937" s="93">
        <v>1421041.18</v>
      </c>
      <c r="B1937" s="94" t="s">
        <v>2158</v>
      </c>
    </row>
    <row r="1938" ht="17" customHeight="1" spans="1:2">
      <c r="A1938" s="93">
        <v>1421041.19</v>
      </c>
      <c r="B1938" s="94" t="s">
        <v>2159</v>
      </c>
    </row>
    <row r="1939" ht="17" customHeight="1" spans="1:2">
      <c r="A1939" s="93">
        <v>1421041.2</v>
      </c>
      <c r="B1939" s="94" t="s">
        <v>2160</v>
      </c>
    </row>
    <row r="1940" ht="17" customHeight="1" spans="1:2">
      <c r="A1940" s="93">
        <v>1421041.21</v>
      </c>
      <c r="B1940" s="94" t="s">
        <v>2161</v>
      </c>
    </row>
    <row r="1941" ht="17" customHeight="1" spans="1:2">
      <c r="A1941" s="93">
        <v>1421041.22</v>
      </c>
      <c r="B1941" s="94" t="s">
        <v>2162</v>
      </c>
    </row>
    <row r="1942" ht="17" customHeight="1" spans="1:2">
      <c r="A1942" s="93">
        <v>1421041.23</v>
      </c>
      <c r="B1942" s="94" t="s">
        <v>2163</v>
      </c>
    </row>
    <row r="1943" ht="17" customHeight="1" spans="1:2">
      <c r="A1943" s="93">
        <v>1421041.24</v>
      </c>
      <c r="B1943" s="94" t="s">
        <v>2164</v>
      </c>
    </row>
    <row r="1944" ht="17" customHeight="1" spans="1:2">
      <c r="A1944" s="93">
        <v>1421041.25</v>
      </c>
      <c r="B1944" s="94" t="s">
        <v>2165</v>
      </c>
    </row>
    <row r="1945" ht="17" customHeight="1" spans="1:2">
      <c r="A1945" s="93">
        <v>1421041.26</v>
      </c>
      <c r="B1945" s="94" t="s">
        <v>2166</v>
      </c>
    </row>
    <row r="1946" ht="17" customHeight="1" spans="1:2">
      <c r="A1946" s="93">
        <v>1421041.27</v>
      </c>
      <c r="B1946" s="94" t="s">
        <v>2167</v>
      </c>
    </row>
    <row r="1947" ht="17" customHeight="1" spans="1:2">
      <c r="A1947" s="93">
        <v>1421041.28</v>
      </c>
      <c r="B1947" s="94" t="s">
        <v>2168</v>
      </c>
    </row>
    <row r="1948" ht="17" customHeight="1" spans="1:2">
      <c r="A1948" s="93">
        <v>1421041.29</v>
      </c>
      <c r="B1948" s="94" t="s">
        <v>2169</v>
      </c>
    </row>
    <row r="1949" ht="17" customHeight="1" spans="1:2">
      <c r="A1949" s="93">
        <v>1421041.3</v>
      </c>
      <c r="B1949" s="94" t="s">
        <v>2170</v>
      </c>
    </row>
    <row r="1950" ht="17" customHeight="1" spans="1:2">
      <c r="A1950" s="93">
        <v>1421042</v>
      </c>
      <c r="B1950" s="94" t="s">
        <v>2171</v>
      </c>
    </row>
    <row r="1951" ht="17" customHeight="1" spans="1:2">
      <c r="A1951" s="93">
        <v>1421044</v>
      </c>
      <c r="B1951" s="94" t="s">
        <v>2172</v>
      </c>
    </row>
    <row r="1952" ht="17" customHeight="1" spans="1:2">
      <c r="A1952" s="93">
        <v>1421045</v>
      </c>
      <c r="B1952" s="94" t="s">
        <v>2173</v>
      </c>
    </row>
    <row r="1953" ht="17" customHeight="1" spans="1:2">
      <c r="A1953" s="93">
        <v>1421046</v>
      </c>
      <c r="B1953" s="94" t="s">
        <v>2174</v>
      </c>
    </row>
    <row r="1954" ht="17" customHeight="1" spans="1:2">
      <c r="A1954" s="93">
        <v>1421047</v>
      </c>
      <c r="B1954" s="94" t="s">
        <v>2175</v>
      </c>
    </row>
    <row r="1955" ht="17" customHeight="1" spans="1:2">
      <c r="A1955" s="93">
        <v>1421049</v>
      </c>
      <c r="B1955" s="94" t="s">
        <v>2176</v>
      </c>
    </row>
    <row r="1956" ht="17" customHeight="1" spans="1:2">
      <c r="A1956" s="93">
        <v>1421050.01</v>
      </c>
      <c r="B1956" s="94" t="s">
        <v>2177</v>
      </c>
    </row>
    <row r="1957" ht="17" customHeight="1" spans="1:2">
      <c r="A1957" s="93">
        <v>1421051</v>
      </c>
      <c r="B1957" s="94" t="s">
        <v>2178</v>
      </c>
    </row>
    <row r="1958" ht="17" customHeight="1" spans="1:2">
      <c r="A1958" s="93">
        <v>1421051.01</v>
      </c>
      <c r="B1958" s="94" t="s">
        <v>2179</v>
      </c>
    </row>
    <row r="1959" ht="17" customHeight="1" spans="1:2">
      <c r="A1959" s="93">
        <v>1421052</v>
      </c>
      <c r="B1959" s="94" t="s">
        <v>2180</v>
      </c>
    </row>
    <row r="1960" ht="17" customHeight="1" spans="1:2">
      <c r="A1960" s="93">
        <v>1421054</v>
      </c>
      <c r="B1960" s="94" t="s">
        <v>2181</v>
      </c>
    </row>
    <row r="1961" ht="17" customHeight="1" spans="1:2">
      <c r="A1961" s="93">
        <v>1421055</v>
      </c>
      <c r="B1961" s="94" t="s">
        <v>2182</v>
      </c>
    </row>
    <row r="1962" ht="17" customHeight="1" spans="1:2">
      <c r="A1962" s="93">
        <v>1421056</v>
      </c>
      <c r="B1962" s="94" t="s">
        <v>2183</v>
      </c>
    </row>
    <row r="1963" ht="17" customHeight="1" spans="1:2">
      <c r="A1963" s="93">
        <v>1421058</v>
      </c>
      <c r="B1963" s="94" t="s">
        <v>2184</v>
      </c>
    </row>
    <row r="1964" ht="17" customHeight="1" spans="1:2">
      <c r="A1964" s="93">
        <v>1421058.01</v>
      </c>
      <c r="B1964" s="94">
        <v>940041646</v>
      </c>
    </row>
    <row r="1965" ht="17" customHeight="1" spans="1:2">
      <c r="A1965" s="93">
        <v>1421061.1</v>
      </c>
      <c r="B1965" s="94" t="s">
        <v>2185</v>
      </c>
    </row>
    <row r="1966" ht="17" customHeight="1" spans="1:2">
      <c r="A1966" s="93">
        <v>1421206</v>
      </c>
      <c r="B1966" s="94" t="s">
        <v>2186</v>
      </c>
    </row>
    <row r="1967" ht="17" customHeight="1" spans="1:2">
      <c r="A1967" s="93">
        <v>1421207</v>
      </c>
      <c r="B1967" s="94" t="s">
        <v>2187</v>
      </c>
    </row>
    <row r="1968" ht="17" customHeight="1" spans="1:2">
      <c r="A1968" s="93">
        <v>1421208</v>
      </c>
      <c r="B1968" s="94" t="s">
        <v>2188</v>
      </c>
    </row>
    <row r="1969" ht="17" customHeight="1" spans="1:2">
      <c r="A1969" s="93">
        <v>1421351.1</v>
      </c>
      <c r="B1969" s="94" t="s">
        <v>2189</v>
      </c>
    </row>
    <row r="1970" ht="17" customHeight="1" spans="1:2">
      <c r="A1970" s="93">
        <v>1421351.13</v>
      </c>
      <c r="B1970" s="94" t="s">
        <v>2190</v>
      </c>
    </row>
    <row r="1971" ht="17" customHeight="1" spans="1:2">
      <c r="A1971" s="93">
        <v>1421351.14</v>
      </c>
      <c r="B1971" s="94" t="s">
        <v>2191</v>
      </c>
    </row>
    <row r="1972" ht="17" customHeight="1" spans="1:2">
      <c r="A1972" s="93">
        <v>1421351.15</v>
      </c>
      <c r="B1972" s="94" t="s">
        <v>2192</v>
      </c>
    </row>
    <row r="1973" ht="17" customHeight="1" spans="1:2">
      <c r="A1973" s="93">
        <v>1421415.01</v>
      </c>
      <c r="B1973" s="94" t="s">
        <v>2193</v>
      </c>
    </row>
    <row r="1974" ht="17" customHeight="1" spans="1:2">
      <c r="A1974" s="93">
        <v>1421460</v>
      </c>
      <c r="B1974" s="94" t="s">
        <v>2194</v>
      </c>
    </row>
    <row r="1975" ht="17" customHeight="1" spans="1:2">
      <c r="A1975" s="93">
        <v>1421605.04</v>
      </c>
      <c r="B1975" s="94" t="s">
        <v>2195</v>
      </c>
    </row>
    <row r="1976" ht="17" customHeight="1" spans="1:2">
      <c r="A1976" s="93">
        <v>1421807.02</v>
      </c>
      <c r="B1976" s="94" t="s">
        <v>2196</v>
      </c>
    </row>
    <row r="1977" ht="17" customHeight="1" spans="1:2">
      <c r="A1977" s="93">
        <v>1421810.03</v>
      </c>
      <c r="B1977" s="94" t="s">
        <v>2197</v>
      </c>
    </row>
    <row r="1978" ht="17" customHeight="1" spans="1:2">
      <c r="A1978" s="93">
        <v>1421813.02</v>
      </c>
      <c r="B1978" s="94" t="s">
        <v>2198</v>
      </c>
    </row>
    <row r="1979" ht="17" customHeight="1" spans="1:2">
      <c r="A1979" s="93">
        <v>1421813.03</v>
      </c>
      <c r="B1979" s="94" t="s">
        <v>2199</v>
      </c>
    </row>
    <row r="1980" ht="17" customHeight="1" spans="1:2">
      <c r="A1980" s="93">
        <v>1421814.03</v>
      </c>
      <c r="B1980" s="94" t="s">
        <v>2200</v>
      </c>
    </row>
    <row r="1981" ht="17" customHeight="1" spans="1:2">
      <c r="A1981" s="93">
        <v>1421820.02</v>
      </c>
      <c r="B1981" s="94" t="s">
        <v>2201</v>
      </c>
    </row>
    <row r="1982" ht="17" customHeight="1" spans="1:2">
      <c r="A1982" s="93">
        <v>1421821.02</v>
      </c>
      <c r="B1982" s="94" t="s">
        <v>2202</v>
      </c>
    </row>
    <row r="1983" ht="17" customHeight="1" spans="1:2">
      <c r="A1983" s="93">
        <v>1421826.02</v>
      </c>
      <c r="B1983" s="94" t="s">
        <v>2203</v>
      </c>
    </row>
    <row r="1984" ht="17" customHeight="1" spans="1:2">
      <c r="A1984" s="93">
        <v>1421826.03</v>
      </c>
      <c r="B1984" s="94" t="s">
        <v>2204</v>
      </c>
    </row>
    <row r="1985" ht="17" customHeight="1" spans="1:2">
      <c r="A1985" s="93">
        <v>1421840.02</v>
      </c>
      <c r="B1985" s="94" t="s">
        <v>2205</v>
      </c>
    </row>
    <row r="1986" ht="17" customHeight="1" spans="1:2">
      <c r="A1986" s="93">
        <v>1421840.03</v>
      </c>
      <c r="B1986" s="94" t="s">
        <v>2206</v>
      </c>
    </row>
    <row r="1987" ht="17" customHeight="1" spans="1:2">
      <c r="A1987" s="93">
        <v>1421886.02</v>
      </c>
      <c r="B1987" s="94" t="s">
        <v>2207</v>
      </c>
    </row>
    <row r="1988" ht="17" customHeight="1" spans="1:2">
      <c r="A1988" s="93">
        <v>1421895.02</v>
      </c>
      <c r="B1988" s="94" t="s">
        <v>2208</v>
      </c>
    </row>
    <row r="1989" ht="17" customHeight="1" spans="1:2">
      <c r="A1989" s="93">
        <v>1421913.02</v>
      </c>
      <c r="B1989" s="94" t="s">
        <v>2209</v>
      </c>
    </row>
    <row r="1990" ht="17" customHeight="1" spans="1:2">
      <c r="A1990" s="93">
        <v>1421977</v>
      </c>
      <c r="B1990" s="94" t="s">
        <v>2210</v>
      </c>
    </row>
    <row r="1991" ht="17" customHeight="1" spans="1:2">
      <c r="A1991" s="93">
        <v>1422081</v>
      </c>
      <c r="B1991" s="94" t="s">
        <v>2211</v>
      </c>
    </row>
    <row r="1992" ht="17" customHeight="1" spans="1:2">
      <c r="A1992" s="93">
        <v>1422135</v>
      </c>
      <c r="B1992" s="94" t="s">
        <v>2212</v>
      </c>
    </row>
    <row r="1993" ht="17" customHeight="1" spans="1:2">
      <c r="A1993" s="93">
        <v>1422148.03</v>
      </c>
      <c r="B1993" s="94" t="s">
        <v>2213</v>
      </c>
    </row>
    <row r="1994" ht="17" customHeight="1" spans="1:2">
      <c r="A1994" s="93">
        <v>1422154</v>
      </c>
      <c r="B1994" s="94" t="s">
        <v>2214</v>
      </c>
    </row>
    <row r="1995" ht="17" customHeight="1" spans="1:2">
      <c r="A1995" s="93">
        <v>1422183</v>
      </c>
      <c r="B1995" s="94" t="s">
        <v>2215</v>
      </c>
    </row>
    <row r="1996" ht="17" customHeight="1" spans="1:2">
      <c r="A1996" s="93">
        <v>1422184</v>
      </c>
      <c r="B1996" s="94" t="s">
        <v>2216</v>
      </c>
    </row>
    <row r="1997" ht="17" customHeight="1" spans="1:2">
      <c r="A1997" s="93">
        <v>1422185</v>
      </c>
      <c r="B1997" s="94" t="s">
        <v>2217</v>
      </c>
    </row>
    <row r="1998" ht="17" customHeight="1" spans="1:2">
      <c r="A1998" s="93">
        <v>1422185.01</v>
      </c>
      <c r="B1998" s="94" t="s">
        <v>2218</v>
      </c>
    </row>
    <row r="1999" ht="17" customHeight="1" spans="1:2">
      <c r="A1999" s="93">
        <v>1422186</v>
      </c>
      <c r="B1999" s="94" t="s">
        <v>2219</v>
      </c>
    </row>
    <row r="2000" ht="17" customHeight="1" spans="1:2">
      <c r="A2000" s="93">
        <v>1422186.01</v>
      </c>
      <c r="B2000" s="94" t="s">
        <v>2220</v>
      </c>
    </row>
    <row r="2001" ht="17" customHeight="1" spans="1:2">
      <c r="A2001" s="93">
        <v>1422188</v>
      </c>
      <c r="B2001" s="94" t="s">
        <v>2221</v>
      </c>
    </row>
    <row r="2002" ht="17" customHeight="1" spans="1:2">
      <c r="A2002" s="93">
        <v>1422191</v>
      </c>
      <c r="B2002" s="94" t="s">
        <v>2222</v>
      </c>
    </row>
    <row r="2003" ht="17" customHeight="1" spans="1:2">
      <c r="A2003" s="93">
        <v>1422194</v>
      </c>
      <c r="B2003" s="94" t="s">
        <v>2223</v>
      </c>
    </row>
    <row r="2004" ht="17" customHeight="1" spans="1:2">
      <c r="A2004" s="93">
        <v>1422195</v>
      </c>
      <c r="B2004" s="94" t="s">
        <v>2224</v>
      </c>
    </row>
    <row r="2005" ht="17" customHeight="1" spans="1:2">
      <c r="A2005" s="93">
        <v>1422209</v>
      </c>
      <c r="B2005" s="94" t="s">
        <v>2225</v>
      </c>
    </row>
    <row r="2006" ht="17" customHeight="1" spans="1:2">
      <c r="A2006" s="93">
        <v>1422211</v>
      </c>
      <c r="B2006" s="94" t="s">
        <v>2226</v>
      </c>
    </row>
    <row r="2007" ht="17" customHeight="1" spans="1:2">
      <c r="A2007" s="93">
        <v>1422211.01</v>
      </c>
      <c r="B2007" s="94" t="s">
        <v>2227</v>
      </c>
    </row>
    <row r="2008" ht="17" customHeight="1" spans="1:2">
      <c r="A2008" s="93">
        <v>1422223</v>
      </c>
      <c r="B2008" s="94" t="s">
        <v>2228</v>
      </c>
    </row>
    <row r="2009" ht="17" customHeight="1" spans="1:2">
      <c r="A2009" s="93">
        <v>1422223.01</v>
      </c>
      <c r="B2009" s="94" t="s">
        <v>2229</v>
      </c>
    </row>
    <row r="2010" ht="17" customHeight="1" spans="1:2">
      <c r="A2010" s="93">
        <v>1422223.02</v>
      </c>
      <c r="B2010" s="94" t="s">
        <v>2230</v>
      </c>
    </row>
    <row r="2011" ht="17" customHeight="1" spans="1:2">
      <c r="A2011" s="93">
        <v>1422224</v>
      </c>
      <c r="B2011" s="94" t="s">
        <v>2231</v>
      </c>
    </row>
    <row r="2012" ht="17" customHeight="1" spans="1:2">
      <c r="A2012" s="93">
        <v>1422225</v>
      </c>
      <c r="B2012" s="94" t="s">
        <v>2232</v>
      </c>
    </row>
    <row r="2013" ht="17" customHeight="1" spans="1:2">
      <c r="A2013" s="93">
        <v>1422225.03</v>
      </c>
      <c r="B2013" s="94" t="s">
        <v>2233</v>
      </c>
    </row>
    <row r="2014" ht="17" customHeight="1" spans="1:2">
      <c r="A2014" s="93">
        <v>1422226</v>
      </c>
      <c r="B2014" s="94" t="s">
        <v>2234</v>
      </c>
    </row>
    <row r="2015" ht="17" customHeight="1" spans="1:2">
      <c r="A2015" s="93">
        <v>1422227</v>
      </c>
      <c r="B2015" s="94" t="s">
        <v>2235</v>
      </c>
    </row>
    <row r="2016" ht="17" customHeight="1" spans="1:2">
      <c r="A2016" s="93">
        <v>1422228</v>
      </c>
      <c r="B2016" s="94" t="s">
        <v>2236</v>
      </c>
    </row>
    <row r="2017" ht="17" customHeight="1" spans="1:2">
      <c r="A2017" s="93">
        <v>1422229</v>
      </c>
      <c r="B2017" s="94" t="s">
        <v>2237</v>
      </c>
    </row>
    <row r="2018" ht="17" customHeight="1" spans="1:2">
      <c r="A2018" s="93">
        <v>1422230</v>
      </c>
      <c r="B2018" s="94" t="s">
        <v>2238</v>
      </c>
    </row>
    <row r="2019" ht="17" customHeight="1" spans="1:2">
      <c r="A2019" s="93">
        <v>1422236</v>
      </c>
      <c r="B2019" s="94" t="s">
        <v>2239</v>
      </c>
    </row>
    <row r="2020" ht="17" customHeight="1" spans="1:2">
      <c r="A2020" s="93">
        <v>1422237</v>
      </c>
      <c r="B2020" s="94" t="s">
        <v>2240</v>
      </c>
    </row>
    <row r="2021" ht="17" customHeight="1" spans="1:2">
      <c r="A2021" s="93">
        <v>1422252</v>
      </c>
      <c r="B2021" s="94" t="s">
        <v>2241</v>
      </c>
    </row>
    <row r="2022" ht="17" customHeight="1" spans="1:2">
      <c r="A2022" s="93">
        <v>1422252.08</v>
      </c>
      <c r="B2022" s="94" t="s">
        <v>2242</v>
      </c>
    </row>
    <row r="2023" ht="17" customHeight="1" spans="1:2">
      <c r="A2023" s="93">
        <v>1422252.09</v>
      </c>
      <c r="B2023" s="94" t="s">
        <v>2243</v>
      </c>
    </row>
    <row r="2024" ht="17" customHeight="1" spans="1:2">
      <c r="A2024" s="93">
        <v>1422252.1</v>
      </c>
      <c r="B2024" s="94" t="s">
        <v>2244</v>
      </c>
    </row>
    <row r="2025" ht="17" customHeight="1" spans="1:2">
      <c r="A2025" s="93">
        <v>1422253</v>
      </c>
      <c r="B2025" s="94" t="s">
        <v>2245</v>
      </c>
    </row>
    <row r="2026" ht="17" customHeight="1" spans="1:2">
      <c r="A2026" s="93">
        <v>1422253.08</v>
      </c>
      <c r="B2026" s="94" t="s">
        <v>2246</v>
      </c>
    </row>
    <row r="2027" ht="17" customHeight="1" spans="1:2">
      <c r="A2027" s="93">
        <v>1422253.1</v>
      </c>
      <c r="B2027" s="94" t="s">
        <v>2247</v>
      </c>
    </row>
    <row r="2028" ht="17" customHeight="1" spans="1:2">
      <c r="A2028" s="93">
        <v>1422254</v>
      </c>
      <c r="B2028" s="94" t="s">
        <v>2248</v>
      </c>
    </row>
    <row r="2029" ht="17" customHeight="1" spans="1:2">
      <c r="A2029" s="93">
        <v>1422255</v>
      </c>
      <c r="B2029" s="94" t="s">
        <v>2249</v>
      </c>
    </row>
    <row r="2030" ht="17" customHeight="1" spans="1:2">
      <c r="A2030" s="93">
        <v>1422255.1</v>
      </c>
      <c r="B2030" s="94" t="s">
        <v>2250</v>
      </c>
    </row>
    <row r="2031" ht="17" customHeight="1" spans="1:2">
      <c r="A2031" s="93">
        <v>1422256</v>
      </c>
      <c r="B2031" s="94" t="s">
        <v>2251</v>
      </c>
    </row>
    <row r="2032" ht="17" customHeight="1" spans="1:2">
      <c r="A2032" s="93">
        <v>1422263</v>
      </c>
      <c r="B2032" s="94" t="s">
        <v>2252</v>
      </c>
    </row>
    <row r="2033" ht="17" customHeight="1" spans="1:2">
      <c r="A2033" s="93">
        <v>1422283.1</v>
      </c>
      <c r="B2033" s="94" t="s">
        <v>2253</v>
      </c>
    </row>
    <row r="2034" ht="17" customHeight="1" spans="1:2">
      <c r="A2034" s="93">
        <v>1422283.2</v>
      </c>
      <c r="B2034" s="94" t="s">
        <v>2254</v>
      </c>
    </row>
    <row r="2035" ht="17" customHeight="1" spans="1:2">
      <c r="A2035" s="93">
        <v>1422283.3</v>
      </c>
      <c r="B2035" s="94" t="s">
        <v>2255</v>
      </c>
    </row>
    <row r="2036" ht="17" customHeight="1" spans="1:2">
      <c r="A2036" s="93">
        <v>1422311.01</v>
      </c>
      <c r="B2036" s="94" t="s">
        <v>2256</v>
      </c>
    </row>
    <row r="2037" ht="17" customHeight="1" spans="1:2">
      <c r="A2037" s="93">
        <v>1422323.02</v>
      </c>
      <c r="B2037" s="94" t="s">
        <v>2257</v>
      </c>
    </row>
    <row r="2038" ht="17" customHeight="1" spans="1:2">
      <c r="A2038" s="93">
        <v>1422344.02</v>
      </c>
      <c r="B2038" s="94" t="s">
        <v>2258</v>
      </c>
    </row>
    <row r="2039" ht="17" customHeight="1" spans="1:2">
      <c r="A2039" s="93">
        <v>1422351.01</v>
      </c>
      <c r="B2039" s="94" t="s">
        <v>2259</v>
      </c>
    </row>
    <row r="2040" ht="17" customHeight="1" spans="1:2">
      <c r="A2040" s="93">
        <v>1422351.02</v>
      </c>
      <c r="B2040" s="94" t="s">
        <v>2260</v>
      </c>
    </row>
    <row r="2041" ht="17" customHeight="1" spans="1:2">
      <c r="A2041" s="93">
        <v>1422351.04</v>
      </c>
      <c r="B2041" s="94" t="s">
        <v>2261</v>
      </c>
    </row>
    <row r="2042" ht="17" customHeight="1" spans="1:2">
      <c r="A2042" s="93">
        <v>1422351.05</v>
      </c>
      <c r="B2042" s="94" t="s">
        <v>2262</v>
      </c>
    </row>
    <row r="2043" ht="17" customHeight="1" spans="1:2">
      <c r="A2043" s="93">
        <v>1422351.06</v>
      </c>
      <c r="B2043" s="94" t="s">
        <v>2263</v>
      </c>
    </row>
    <row r="2044" ht="17" customHeight="1" spans="1:2">
      <c r="A2044" s="93">
        <v>1422351.07</v>
      </c>
      <c r="B2044" s="94" t="s">
        <v>2264</v>
      </c>
    </row>
    <row r="2045" ht="17" customHeight="1" spans="1:2">
      <c r="A2045" s="93">
        <v>1422351.08</v>
      </c>
      <c r="B2045" s="94" t="s">
        <v>2265</v>
      </c>
    </row>
    <row r="2046" ht="17" customHeight="1" spans="1:2">
      <c r="A2046" s="93">
        <v>1422351.09</v>
      </c>
      <c r="B2046" s="94" t="s">
        <v>2266</v>
      </c>
    </row>
    <row r="2047" ht="17" customHeight="1" spans="1:2">
      <c r="A2047" s="93">
        <v>1422351.12</v>
      </c>
      <c r="B2047" s="94" t="s">
        <v>2267</v>
      </c>
    </row>
    <row r="2048" ht="17" customHeight="1" spans="1:2">
      <c r="A2048" s="93">
        <v>1422351.15</v>
      </c>
      <c r="B2048" s="94" t="s">
        <v>2192</v>
      </c>
    </row>
    <row r="2049" ht="17" customHeight="1" spans="1:2">
      <c r="A2049" s="93">
        <v>1422351.18</v>
      </c>
      <c r="B2049" s="94" t="s">
        <v>2268</v>
      </c>
    </row>
    <row r="2050" ht="17" customHeight="1" spans="1:2">
      <c r="A2050" s="93">
        <v>1422351.2</v>
      </c>
      <c r="B2050" s="94" t="s">
        <v>2269</v>
      </c>
    </row>
    <row r="2051" ht="17" customHeight="1" spans="1:2">
      <c r="A2051" s="93">
        <v>1422351.3</v>
      </c>
      <c r="B2051" s="94" t="s">
        <v>2270</v>
      </c>
    </row>
    <row r="2052" ht="17" customHeight="1" spans="1:2">
      <c r="A2052" s="93">
        <v>1422352.01</v>
      </c>
      <c r="B2052" s="94" t="s">
        <v>2271</v>
      </c>
    </row>
    <row r="2053" ht="17" customHeight="1" spans="1:2">
      <c r="A2053" s="93">
        <v>1422352.02</v>
      </c>
      <c r="B2053" s="94" t="s">
        <v>2272</v>
      </c>
    </row>
    <row r="2054" ht="17" customHeight="1" spans="1:2">
      <c r="A2054" s="93">
        <v>1422352.03</v>
      </c>
      <c r="B2054" s="94" t="s">
        <v>2273</v>
      </c>
    </row>
    <row r="2055" ht="17" customHeight="1" spans="1:2">
      <c r="A2055" s="93">
        <v>1422353.02</v>
      </c>
      <c r="B2055" s="94" t="s">
        <v>2274</v>
      </c>
    </row>
    <row r="2056" ht="17" customHeight="1" spans="1:2">
      <c r="A2056" s="93">
        <v>1422353.04</v>
      </c>
      <c r="B2056" s="94" t="s">
        <v>2275</v>
      </c>
    </row>
    <row r="2057" ht="17" customHeight="1" spans="1:2">
      <c r="A2057" s="93">
        <v>1422353.05</v>
      </c>
      <c r="B2057" s="94" t="s">
        <v>2276</v>
      </c>
    </row>
    <row r="2058" ht="17" customHeight="1" spans="1:2">
      <c r="A2058" s="93">
        <v>1422353.06</v>
      </c>
      <c r="B2058" s="94" t="s">
        <v>2277</v>
      </c>
    </row>
    <row r="2059" ht="17" customHeight="1" spans="1:2">
      <c r="A2059" s="93">
        <v>1422353.07</v>
      </c>
      <c r="B2059" s="94" t="s">
        <v>2278</v>
      </c>
    </row>
    <row r="2060" ht="17" customHeight="1" spans="1:2">
      <c r="A2060" s="93">
        <v>1422353.08</v>
      </c>
      <c r="B2060" s="94" t="s">
        <v>2279</v>
      </c>
    </row>
    <row r="2061" ht="17" customHeight="1" spans="1:2">
      <c r="A2061" s="93">
        <v>1422353.09</v>
      </c>
      <c r="B2061" s="94" t="s">
        <v>2280</v>
      </c>
    </row>
    <row r="2062" ht="17" customHeight="1" spans="1:2">
      <c r="A2062" s="93">
        <v>1422353.1</v>
      </c>
      <c r="B2062" s="94" t="s">
        <v>2281</v>
      </c>
    </row>
    <row r="2063" ht="17" customHeight="1" spans="1:2">
      <c r="A2063" s="93">
        <v>1422353.11</v>
      </c>
      <c r="B2063" s="94" t="s">
        <v>2282</v>
      </c>
    </row>
    <row r="2064" ht="17" customHeight="1" spans="1:2">
      <c r="A2064" s="93">
        <v>1422353.12</v>
      </c>
      <c r="B2064" s="94" t="s">
        <v>2283</v>
      </c>
    </row>
    <row r="2065" ht="17" customHeight="1" spans="1:2">
      <c r="A2065" s="93">
        <v>1422353.13</v>
      </c>
      <c r="B2065" s="94" t="s">
        <v>2284</v>
      </c>
    </row>
    <row r="2066" ht="17" customHeight="1" spans="1:2">
      <c r="A2066" s="93">
        <v>1422353.14</v>
      </c>
      <c r="B2066" s="94" t="s">
        <v>2285</v>
      </c>
    </row>
    <row r="2067" ht="17" customHeight="1" spans="1:2">
      <c r="A2067" s="93">
        <v>1422353.15</v>
      </c>
      <c r="B2067" s="94" t="s">
        <v>2286</v>
      </c>
    </row>
    <row r="2068" ht="17" customHeight="1" spans="1:2">
      <c r="A2068" s="93">
        <v>1422353.16</v>
      </c>
      <c r="B2068" s="94" t="s">
        <v>2287</v>
      </c>
    </row>
    <row r="2069" ht="17" customHeight="1" spans="1:2">
      <c r="A2069" s="93">
        <v>1422354.05</v>
      </c>
      <c r="B2069" s="94" t="s">
        <v>2288</v>
      </c>
    </row>
    <row r="2070" ht="17" customHeight="1" spans="1:2">
      <c r="A2070" s="93">
        <v>1422354.06</v>
      </c>
      <c r="B2070" s="94" t="s">
        <v>2289</v>
      </c>
    </row>
    <row r="2071" ht="17" customHeight="1" spans="1:2">
      <c r="A2071" s="93">
        <v>1422355.02</v>
      </c>
      <c r="B2071" s="94" t="s">
        <v>2290</v>
      </c>
    </row>
    <row r="2072" ht="17" customHeight="1" spans="1:2">
      <c r="A2072" s="93">
        <v>1422355.04</v>
      </c>
      <c r="B2072" s="94" t="s">
        <v>2291</v>
      </c>
    </row>
    <row r="2073" ht="17" customHeight="1" spans="1:2">
      <c r="A2073" s="93">
        <v>1422355.05</v>
      </c>
      <c r="B2073" s="94" t="s">
        <v>2292</v>
      </c>
    </row>
    <row r="2074" ht="17" customHeight="1" spans="1:2">
      <c r="A2074" s="93">
        <v>1422355.06</v>
      </c>
      <c r="B2074" s="94" t="s">
        <v>2293</v>
      </c>
    </row>
    <row r="2075" ht="17" customHeight="1" spans="1:2">
      <c r="A2075" s="93">
        <v>1422355.11</v>
      </c>
      <c r="B2075" s="94" t="s">
        <v>2294</v>
      </c>
    </row>
    <row r="2076" ht="17" customHeight="1" spans="1:2">
      <c r="A2076" s="93">
        <v>1422356.06</v>
      </c>
      <c r="B2076" s="94" t="s">
        <v>2295</v>
      </c>
    </row>
    <row r="2077" ht="17" customHeight="1" spans="1:2">
      <c r="A2077" s="93">
        <v>1422356.08</v>
      </c>
      <c r="B2077" s="94" t="s">
        <v>2296</v>
      </c>
    </row>
    <row r="2078" ht="17" customHeight="1" spans="1:2">
      <c r="A2078" s="93">
        <v>1422357</v>
      </c>
      <c r="B2078" s="94" t="s">
        <v>2297</v>
      </c>
    </row>
    <row r="2079" ht="17" customHeight="1" spans="1:2">
      <c r="A2079" s="93">
        <v>1422359.06</v>
      </c>
      <c r="B2079" s="94" t="s">
        <v>2298</v>
      </c>
    </row>
    <row r="2080" ht="17" customHeight="1" spans="1:2">
      <c r="A2080" s="93">
        <v>1422375.02</v>
      </c>
      <c r="B2080" s="94" t="s">
        <v>2299</v>
      </c>
    </row>
    <row r="2081" ht="17" customHeight="1" spans="1:2">
      <c r="A2081" s="93">
        <v>1422389</v>
      </c>
      <c r="B2081" s="94" t="s">
        <v>2300</v>
      </c>
    </row>
    <row r="2082" ht="17" customHeight="1" spans="1:2">
      <c r="A2082" s="93">
        <v>1422390</v>
      </c>
      <c r="B2082" s="94" t="s">
        <v>2301</v>
      </c>
    </row>
    <row r="2083" ht="17" customHeight="1" spans="1:2">
      <c r="A2083" s="93">
        <v>1422407</v>
      </c>
      <c r="B2083" s="94" t="s">
        <v>2302</v>
      </c>
    </row>
    <row r="2084" ht="17" customHeight="1" spans="1:2">
      <c r="A2084" s="93">
        <v>1422407.01</v>
      </c>
      <c r="B2084" s="94" t="s">
        <v>2303</v>
      </c>
    </row>
    <row r="2085" ht="17" customHeight="1" spans="1:2">
      <c r="A2085" s="93">
        <v>1422407.02</v>
      </c>
      <c r="B2085" s="94" t="s">
        <v>2304</v>
      </c>
    </row>
    <row r="2086" ht="17" customHeight="1" spans="1:2">
      <c r="A2086" s="93">
        <v>1422407.5</v>
      </c>
      <c r="B2086" s="94" t="s">
        <v>2302</v>
      </c>
    </row>
    <row r="2087" ht="17" customHeight="1" spans="1:2">
      <c r="A2087" s="93">
        <v>1422415</v>
      </c>
      <c r="B2087" s="94" t="s">
        <v>2305</v>
      </c>
    </row>
    <row r="2088" ht="17" customHeight="1" spans="1:2">
      <c r="A2088" s="93">
        <v>1422416</v>
      </c>
      <c r="B2088" s="94" t="s">
        <v>2306</v>
      </c>
    </row>
    <row r="2089" ht="17" customHeight="1" spans="1:2">
      <c r="A2089" s="93">
        <v>1422443</v>
      </c>
      <c r="B2089" s="94" t="s">
        <v>2307</v>
      </c>
    </row>
    <row r="2090" ht="17" customHeight="1" spans="1:2">
      <c r="A2090" s="93">
        <v>1422444</v>
      </c>
      <c r="B2090" s="94" t="s">
        <v>2308</v>
      </c>
    </row>
    <row r="2091" ht="17" customHeight="1" spans="1:2">
      <c r="A2091" s="93">
        <v>1422444.01</v>
      </c>
      <c r="B2091" s="94" t="s">
        <v>2309</v>
      </c>
    </row>
    <row r="2092" ht="17" customHeight="1" spans="1:2">
      <c r="A2092" s="93">
        <v>1422444.03</v>
      </c>
      <c r="B2092" s="94" t="s">
        <v>2310</v>
      </c>
    </row>
    <row r="2093" ht="17" customHeight="1" spans="1:2">
      <c r="A2093" s="93">
        <v>1422446</v>
      </c>
      <c r="B2093" s="94" t="s">
        <v>2311</v>
      </c>
    </row>
    <row r="2094" ht="17" customHeight="1" spans="1:2">
      <c r="A2094" s="93">
        <v>1422447</v>
      </c>
      <c r="B2094" s="94" t="s">
        <v>2312</v>
      </c>
    </row>
    <row r="2095" ht="17" customHeight="1" spans="1:2">
      <c r="A2095" s="93">
        <v>1422459</v>
      </c>
      <c r="B2095" s="94" t="s">
        <v>2313</v>
      </c>
    </row>
    <row r="2096" ht="17" customHeight="1" spans="1:2">
      <c r="A2096" s="93">
        <v>1422462</v>
      </c>
      <c r="B2096" s="94" t="s">
        <v>2314</v>
      </c>
    </row>
    <row r="2097" ht="17" customHeight="1" spans="1:2">
      <c r="A2097" s="93">
        <v>1422465</v>
      </c>
      <c r="B2097" s="94" t="s">
        <v>2315</v>
      </c>
    </row>
    <row r="2098" ht="17" customHeight="1" spans="1:2">
      <c r="A2098" s="93">
        <v>1422465.01</v>
      </c>
      <c r="B2098" s="94" t="s">
        <v>2316</v>
      </c>
    </row>
    <row r="2099" ht="17" customHeight="1" spans="1:2">
      <c r="A2099" s="93">
        <v>1422465.02</v>
      </c>
      <c r="B2099" s="94" t="s">
        <v>2317</v>
      </c>
    </row>
    <row r="2100" ht="17" customHeight="1" spans="1:2">
      <c r="A2100" s="93">
        <v>1422466</v>
      </c>
      <c r="B2100" s="94" t="s">
        <v>2318</v>
      </c>
    </row>
    <row r="2101" ht="17" customHeight="1" spans="1:2">
      <c r="A2101" s="93">
        <v>1422467</v>
      </c>
      <c r="B2101" s="94" t="s">
        <v>2319</v>
      </c>
    </row>
    <row r="2102" ht="17" customHeight="1" spans="1:2">
      <c r="A2102" s="93">
        <v>1422469</v>
      </c>
      <c r="B2102" s="94" t="s">
        <v>2320</v>
      </c>
    </row>
    <row r="2103" ht="17" customHeight="1" spans="1:2">
      <c r="A2103" s="93">
        <v>1422470</v>
      </c>
      <c r="B2103" s="94" t="s">
        <v>2321</v>
      </c>
    </row>
    <row r="2104" ht="17" customHeight="1" spans="1:2">
      <c r="A2104" s="93">
        <v>1422471</v>
      </c>
      <c r="B2104" s="94" t="s">
        <v>2322</v>
      </c>
    </row>
    <row r="2105" ht="17" customHeight="1" spans="1:2">
      <c r="A2105" s="93">
        <v>1422472</v>
      </c>
      <c r="B2105" s="94" t="s">
        <v>2323</v>
      </c>
    </row>
    <row r="2106" ht="17" customHeight="1" spans="1:2">
      <c r="A2106" s="93">
        <v>1422472.03</v>
      </c>
      <c r="B2106" s="94" t="s">
        <v>2324</v>
      </c>
    </row>
    <row r="2107" ht="17" customHeight="1" spans="1:2">
      <c r="A2107" s="93">
        <v>1422480</v>
      </c>
      <c r="B2107" s="94" t="s">
        <v>2325</v>
      </c>
    </row>
    <row r="2108" ht="17" customHeight="1" spans="1:2">
      <c r="A2108" s="93">
        <v>1422480.5</v>
      </c>
      <c r="B2108" s="94" t="s">
        <v>2325</v>
      </c>
    </row>
    <row r="2109" ht="17" customHeight="1" spans="1:2">
      <c r="A2109" s="93">
        <v>1422482</v>
      </c>
      <c r="B2109" s="94" t="s">
        <v>2326</v>
      </c>
    </row>
    <row r="2110" ht="17" customHeight="1" spans="1:2">
      <c r="A2110" s="93">
        <v>1422482.5</v>
      </c>
      <c r="B2110" s="94" t="s">
        <v>2326</v>
      </c>
    </row>
    <row r="2111" ht="17" customHeight="1" spans="1:2">
      <c r="A2111" s="93">
        <v>1422550</v>
      </c>
      <c r="B2111" s="94" t="s">
        <v>2327</v>
      </c>
    </row>
    <row r="2112" ht="17" customHeight="1" spans="1:2">
      <c r="A2112" s="93">
        <v>1422731</v>
      </c>
      <c r="B2112" s="94" t="s">
        <v>2328</v>
      </c>
    </row>
    <row r="2113" ht="17" customHeight="1" spans="1:2">
      <c r="A2113" s="93">
        <v>1422732</v>
      </c>
      <c r="B2113" s="94" t="s">
        <v>2329</v>
      </c>
    </row>
    <row r="2114" ht="17" customHeight="1" spans="1:2">
      <c r="A2114" s="93">
        <v>1422768</v>
      </c>
      <c r="B2114" s="94" t="s">
        <v>2330</v>
      </c>
    </row>
    <row r="2115" ht="17" customHeight="1" spans="1:2">
      <c r="A2115" s="93">
        <v>1422775</v>
      </c>
      <c r="B2115" s="94" t="s">
        <v>2331</v>
      </c>
    </row>
    <row r="2116" ht="17" customHeight="1" spans="1:2">
      <c r="A2116" s="93">
        <v>1422816.02</v>
      </c>
      <c r="B2116" s="94" t="s">
        <v>2332</v>
      </c>
    </row>
    <row r="2117" ht="17" customHeight="1" spans="1:2">
      <c r="A2117" s="93">
        <v>1422945</v>
      </c>
      <c r="B2117" s="94" t="s">
        <v>2333</v>
      </c>
    </row>
    <row r="2118" ht="17" customHeight="1" spans="1:2">
      <c r="A2118" s="93">
        <v>1422956</v>
      </c>
      <c r="B2118" s="94" t="s">
        <v>2334</v>
      </c>
    </row>
    <row r="2119" ht="17" customHeight="1" spans="1:2">
      <c r="A2119" s="93">
        <v>1422959</v>
      </c>
      <c r="B2119" s="94" t="s">
        <v>2335</v>
      </c>
    </row>
    <row r="2120" ht="17" customHeight="1" spans="1:2">
      <c r="A2120" s="93">
        <v>1422960</v>
      </c>
      <c r="B2120" s="94" t="s">
        <v>2336</v>
      </c>
    </row>
    <row r="2121" ht="17" customHeight="1" spans="1:2">
      <c r="A2121" s="93">
        <v>1422960.22</v>
      </c>
      <c r="B2121" s="94" t="s">
        <v>2337</v>
      </c>
    </row>
    <row r="2122" ht="17" customHeight="1" spans="1:2">
      <c r="A2122" s="93">
        <v>1422960.41</v>
      </c>
      <c r="B2122" s="94" t="s">
        <v>2338</v>
      </c>
    </row>
    <row r="2123" ht="17" customHeight="1" spans="1:2">
      <c r="A2123" s="93">
        <v>1422961</v>
      </c>
      <c r="B2123" s="94" t="s">
        <v>2339</v>
      </c>
    </row>
    <row r="2124" ht="17" customHeight="1" spans="1:2">
      <c r="A2124" s="93">
        <v>1422962</v>
      </c>
      <c r="B2124" s="94" t="s">
        <v>2340</v>
      </c>
    </row>
    <row r="2125" ht="17" customHeight="1" spans="1:2">
      <c r="A2125" s="93">
        <v>1422963</v>
      </c>
      <c r="B2125" s="94" t="s">
        <v>2341</v>
      </c>
    </row>
    <row r="2126" ht="17" customHeight="1" spans="1:2">
      <c r="A2126" s="93">
        <v>1422964</v>
      </c>
      <c r="B2126" s="94" t="s">
        <v>2342</v>
      </c>
    </row>
    <row r="2127" ht="17" customHeight="1" spans="1:2">
      <c r="A2127" s="93">
        <v>1422969</v>
      </c>
      <c r="B2127" s="94" t="s">
        <v>2343</v>
      </c>
    </row>
    <row r="2128" ht="17" customHeight="1" spans="1:2">
      <c r="A2128" s="93">
        <v>1422970</v>
      </c>
      <c r="B2128" s="94" t="s">
        <v>2344</v>
      </c>
    </row>
    <row r="2129" ht="17" customHeight="1" spans="1:2">
      <c r="A2129" s="93">
        <v>1422975.01</v>
      </c>
      <c r="B2129" s="94" t="s">
        <v>2345</v>
      </c>
    </row>
    <row r="2130" ht="17" customHeight="1" spans="1:2">
      <c r="A2130" s="93">
        <v>1422976</v>
      </c>
      <c r="B2130" s="94" t="s">
        <v>2346</v>
      </c>
    </row>
    <row r="2131" ht="17" customHeight="1" spans="1:2">
      <c r="A2131" s="93">
        <v>1422978</v>
      </c>
      <c r="B2131" s="94" t="s">
        <v>2347</v>
      </c>
    </row>
    <row r="2132" ht="17" customHeight="1" spans="1:2">
      <c r="A2132" s="93">
        <v>1422978.01</v>
      </c>
      <c r="B2132" s="94" t="s">
        <v>2348</v>
      </c>
    </row>
    <row r="2133" ht="17" customHeight="1" spans="1:2">
      <c r="A2133" s="93">
        <v>1422979</v>
      </c>
      <c r="B2133" s="94" t="s">
        <v>2349</v>
      </c>
    </row>
    <row r="2134" ht="17" customHeight="1" spans="1:2">
      <c r="A2134" s="93">
        <v>1422980</v>
      </c>
      <c r="B2134" s="94" t="s">
        <v>2350</v>
      </c>
    </row>
    <row r="2135" ht="17" customHeight="1" spans="1:2">
      <c r="A2135" s="93">
        <v>1422981</v>
      </c>
      <c r="B2135" s="94" t="s">
        <v>2351</v>
      </c>
    </row>
    <row r="2136" ht="17" customHeight="1" spans="1:2">
      <c r="A2136" s="93">
        <v>1422982</v>
      </c>
      <c r="B2136" s="94" t="s">
        <v>2352</v>
      </c>
    </row>
    <row r="2137" ht="17" customHeight="1" spans="1:2">
      <c r="A2137" s="93">
        <v>1422983</v>
      </c>
      <c r="B2137" s="94" t="s">
        <v>2353</v>
      </c>
    </row>
    <row r="2138" ht="17" customHeight="1" spans="1:2">
      <c r="A2138" s="93">
        <v>1422985</v>
      </c>
      <c r="B2138" s="94" t="s">
        <v>2354</v>
      </c>
    </row>
    <row r="2139" ht="17" customHeight="1" spans="1:2">
      <c r="A2139" s="93">
        <v>1422985.01</v>
      </c>
      <c r="B2139" s="94" t="s">
        <v>2355</v>
      </c>
    </row>
    <row r="2140" ht="17" customHeight="1" spans="1:2">
      <c r="A2140" s="93">
        <v>1422986</v>
      </c>
      <c r="B2140" s="94" t="s">
        <v>2356</v>
      </c>
    </row>
    <row r="2141" ht="17" customHeight="1" spans="1:2">
      <c r="A2141" s="93">
        <v>1422986.01</v>
      </c>
      <c r="B2141" s="94" t="s">
        <v>2357</v>
      </c>
    </row>
    <row r="2142" ht="17" customHeight="1" spans="1:2">
      <c r="A2142" s="93">
        <v>1422987</v>
      </c>
      <c r="B2142" s="94" t="s">
        <v>2358</v>
      </c>
    </row>
    <row r="2143" ht="17" customHeight="1" spans="1:2">
      <c r="A2143" s="93">
        <v>1422988</v>
      </c>
      <c r="B2143" s="94" t="s">
        <v>2359</v>
      </c>
    </row>
    <row r="2144" ht="17" customHeight="1" spans="1:2">
      <c r="A2144" s="93">
        <v>1422989</v>
      </c>
      <c r="B2144" s="94" t="s">
        <v>2360</v>
      </c>
    </row>
    <row r="2145" ht="17" customHeight="1" spans="1:2">
      <c r="A2145" s="93">
        <v>1422989.01</v>
      </c>
      <c r="B2145" s="94" t="s">
        <v>2361</v>
      </c>
    </row>
    <row r="2146" ht="17" customHeight="1" spans="1:2">
      <c r="A2146" s="93">
        <v>1422990</v>
      </c>
      <c r="B2146" s="94" t="s">
        <v>2362</v>
      </c>
    </row>
    <row r="2147" ht="17" customHeight="1" spans="1:2">
      <c r="A2147" s="93">
        <v>1422991</v>
      </c>
      <c r="B2147" s="94" t="s">
        <v>2363</v>
      </c>
    </row>
    <row r="2148" ht="17" customHeight="1" spans="1:2">
      <c r="A2148" s="93">
        <v>1422991.01</v>
      </c>
      <c r="B2148" s="94" t="s">
        <v>2364</v>
      </c>
    </row>
    <row r="2149" ht="17" customHeight="1" spans="1:2">
      <c r="A2149" s="93">
        <v>1422992</v>
      </c>
      <c r="B2149" s="94" t="s">
        <v>2365</v>
      </c>
    </row>
    <row r="2150" ht="17" customHeight="1" spans="1:2">
      <c r="A2150" s="93">
        <v>1422993</v>
      </c>
      <c r="B2150" s="94" t="s">
        <v>2366</v>
      </c>
    </row>
    <row r="2151" ht="17" customHeight="1" spans="1:2">
      <c r="A2151" s="93">
        <v>1422994</v>
      </c>
      <c r="B2151" s="94" t="s">
        <v>2367</v>
      </c>
    </row>
    <row r="2152" ht="17" customHeight="1" spans="1:2">
      <c r="A2152" s="93">
        <v>1422996</v>
      </c>
      <c r="B2152" s="94" t="s">
        <v>2368</v>
      </c>
    </row>
    <row r="2153" ht="17" customHeight="1" spans="1:2">
      <c r="A2153" s="93">
        <v>1422996.01</v>
      </c>
      <c r="B2153" s="94" t="s">
        <v>2369</v>
      </c>
    </row>
    <row r="2154" ht="17" customHeight="1" spans="1:2">
      <c r="A2154" s="93">
        <v>1422997</v>
      </c>
      <c r="B2154" s="94" t="s">
        <v>2370</v>
      </c>
    </row>
    <row r="2155" ht="17" customHeight="1" spans="1:2">
      <c r="A2155" s="93">
        <v>1422997.01</v>
      </c>
      <c r="B2155" s="94" t="s">
        <v>2371</v>
      </c>
    </row>
    <row r="2156" ht="17" customHeight="1" spans="1:2">
      <c r="A2156" s="93">
        <v>142306.21</v>
      </c>
      <c r="B2156" s="94" t="s">
        <v>2372</v>
      </c>
    </row>
    <row r="2157" ht="17" customHeight="1" spans="1:2">
      <c r="A2157" s="93">
        <v>1423100</v>
      </c>
      <c r="B2157" s="94" t="s">
        <v>2373</v>
      </c>
    </row>
    <row r="2158" ht="17" customHeight="1" spans="1:2">
      <c r="A2158" s="93">
        <v>1423100.2</v>
      </c>
      <c r="B2158" s="94" t="s">
        <v>2374</v>
      </c>
    </row>
    <row r="2159" ht="17" customHeight="1" spans="1:2">
      <c r="A2159" s="93">
        <v>1423101</v>
      </c>
      <c r="B2159" s="94" t="s">
        <v>2375</v>
      </c>
    </row>
    <row r="2160" ht="17" customHeight="1" spans="1:2">
      <c r="A2160" s="93">
        <v>1423101.21</v>
      </c>
      <c r="B2160" s="94" t="s">
        <v>2376</v>
      </c>
    </row>
    <row r="2161" ht="17" customHeight="1" spans="1:2">
      <c r="A2161" s="93">
        <v>1423102</v>
      </c>
      <c r="B2161" s="94" t="s">
        <v>2377</v>
      </c>
    </row>
    <row r="2162" ht="17" customHeight="1" spans="1:2">
      <c r="A2162" s="93">
        <v>1423103</v>
      </c>
      <c r="B2162" s="94" t="s">
        <v>2378</v>
      </c>
    </row>
    <row r="2163" ht="17" customHeight="1" spans="1:2">
      <c r="A2163" s="93">
        <v>1423104</v>
      </c>
      <c r="B2163" s="94" t="s">
        <v>2379</v>
      </c>
    </row>
    <row r="2164" ht="17" customHeight="1" spans="1:2">
      <c r="A2164" s="93">
        <v>1423105</v>
      </c>
      <c r="B2164" s="94" t="s">
        <v>2380</v>
      </c>
    </row>
    <row r="2165" ht="17" customHeight="1" spans="1:2">
      <c r="A2165" s="93">
        <v>1423105.21</v>
      </c>
      <c r="B2165" s="94" t="s">
        <v>2381</v>
      </c>
    </row>
    <row r="2166" ht="17" customHeight="1" spans="1:2">
      <c r="A2166" s="93">
        <v>1423106</v>
      </c>
      <c r="B2166" s="94" t="s">
        <v>2382</v>
      </c>
    </row>
    <row r="2167" ht="17" customHeight="1" spans="1:2">
      <c r="A2167" s="93">
        <v>1423107</v>
      </c>
      <c r="B2167" s="94" t="s">
        <v>2383</v>
      </c>
    </row>
    <row r="2168" ht="17" customHeight="1" spans="1:2">
      <c r="A2168" s="93">
        <v>1423107.21</v>
      </c>
      <c r="B2168" s="94" t="s">
        <v>2384</v>
      </c>
    </row>
    <row r="2169" ht="17" customHeight="1" spans="1:2">
      <c r="A2169" s="93">
        <v>1423108</v>
      </c>
      <c r="B2169" s="94" t="s">
        <v>2385</v>
      </c>
    </row>
    <row r="2170" ht="17" customHeight="1" spans="1:2">
      <c r="A2170" s="93">
        <v>1423109</v>
      </c>
      <c r="B2170" s="94" t="s">
        <v>2386</v>
      </c>
    </row>
    <row r="2171" ht="17" customHeight="1" spans="1:2">
      <c r="A2171" s="93">
        <v>1423109.21</v>
      </c>
      <c r="B2171" s="94" t="s">
        <v>2387</v>
      </c>
    </row>
    <row r="2172" ht="17" customHeight="1" spans="1:2">
      <c r="A2172" s="93">
        <v>1423110</v>
      </c>
      <c r="B2172" s="94" t="s">
        <v>2388</v>
      </c>
    </row>
    <row r="2173" ht="17" customHeight="1" spans="1:2">
      <c r="A2173" s="93">
        <v>1423110.21</v>
      </c>
      <c r="B2173" s="94" t="s">
        <v>2389</v>
      </c>
    </row>
    <row r="2174" ht="17" customHeight="1" spans="1:2">
      <c r="A2174" s="93">
        <v>1423111</v>
      </c>
      <c r="B2174" s="94" t="s">
        <v>2390</v>
      </c>
    </row>
    <row r="2175" ht="17" customHeight="1" spans="1:2">
      <c r="A2175" s="93">
        <v>1423112</v>
      </c>
      <c r="B2175" s="94" t="s">
        <v>2391</v>
      </c>
    </row>
    <row r="2176" ht="17" customHeight="1" spans="1:2">
      <c r="A2176" s="93">
        <v>1423113</v>
      </c>
      <c r="B2176" s="94" t="s">
        <v>2392</v>
      </c>
    </row>
    <row r="2177" ht="17" customHeight="1" spans="1:2">
      <c r="A2177" s="93">
        <v>1423113.21</v>
      </c>
      <c r="B2177" s="94" t="s">
        <v>2393</v>
      </c>
    </row>
    <row r="2178" ht="17" customHeight="1" spans="1:2">
      <c r="A2178" s="93">
        <v>1423114</v>
      </c>
      <c r="B2178" s="94" t="s">
        <v>2394</v>
      </c>
    </row>
    <row r="2179" ht="17" customHeight="1" spans="1:2">
      <c r="A2179" s="93">
        <v>1423114.21</v>
      </c>
      <c r="B2179" s="94" t="s">
        <v>2395</v>
      </c>
    </row>
    <row r="2180" ht="17" customHeight="1" spans="1:2">
      <c r="A2180" s="93">
        <v>1423115</v>
      </c>
      <c r="B2180" s="94" t="s">
        <v>2396</v>
      </c>
    </row>
    <row r="2181" ht="17" customHeight="1" spans="1:2">
      <c r="A2181" s="93">
        <v>1423116</v>
      </c>
      <c r="B2181" s="94" t="s">
        <v>2397</v>
      </c>
    </row>
    <row r="2182" ht="17" customHeight="1" spans="1:2">
      <c r="A2182" s="93">
        <v>1423116.21</v>
      </c>
      <c r="B2182" s="94" t="s">
        <v>2398</v>
      </c>
    </row>
    <row r="2183" ht="17" customHeight="1" spans="1:2">
      <c r="A2183" s="93">
        <v>1423117</v>
      </c>
      <c r="B2183" s="94" t="s">
        <v>2399</v>
      </c>
    </row>
    <row r="2184" ht="17" customHeight="1" spans="1:2">
      <c r="A2184" s="93">
        <v>1423118</v>
      </c>
      <c r="B2184" s="94" t="s">
        <v>2400</v>
      </c>
    </row>
    <row r="2185" ht="17" customHeight="1" spans="1:2">
      <c r="A2185" s="93">
        <v>1423118.21</v>
      </c>
      <c r="B2185" s="94" t="s">
        <v>2401</v>
      </c>
    </row>
    <row r="2186" ht="17" customHeight="1" spans="1:2">
      <c r="A2186" s="93">
        <v>1423119</v>
      </c>
      <c r="B2186" s="94" t="s">
        <v>2402</v>
      </c>
    </row>
    <row r="2187" ht="17" customHeight="1" spans="1:2">
      <c r="A2187" s="93">
        <v>1423119.2</v>
      </c>
      <c r="B2187" s="94" t="s">
        <v>2403</v>
      </c>
    </row>
    <row r="2188" ht="17" customHeight="1" spans="1:2">
      <c r="A2188" s="93">
        <v>1423119.21</v>
      </c>
      <c r="B2188" s="94" t="s">
        <v>2404</v>
      </c>
    </row>
    <row r="2189" ht="17" customHeight="1" spans="1:2">
      <c r="A2189" s="93">
        <v>1423120</v>
      </c>
      <c r="B2189" s="94" t="s">
        <v>2405</v>
      </c>
    </row>
    <row r="2190" ht="17" customHeight="1" spans="1:2">
      <c r="A2190" s="93">
        <v>1423120.21</v>
      </c>
      <c r="B2190" s="94" t="s">
        <v>2406</v>
      </c>
    </row>
    <row r="2191" ht="17" customHeight="1" spans="1:2">
      <c r="A2191" s="93">
        <v>1423121</v>
      </c>
      <c r="B2191" s="94" t="s">
        <v>2407</v>
      </c>
    </row>
    <row r="2192" ht="17" customHeight="1" spans="1:2">
      <c r="A2192" s="93">
        <v>1423121.2</v>
      </c>
      <c r="B2192" s="94" t="s">
        <v>2408</v>
      </c>
    </row>
    <row r="2193" ht="17" customHeight="1" spans="1:2">
      <c r="A2193" s="93">
        <v>1423122</v>
      </c>
      <c r="B2193" s="94" t="s">
        <v>2409</v>
      </c>
    </row>
    <row r="2194" ht="17" customHeight="1" spans="1:2">
      <c r="A2194" s="93">
        <v>1423123</v>
      </c>
      <c r="B2194" s="94" t="s">
        <v>2410</v>
      </c>
    </row>
    <row r="2195" ht="17" customHeight="1" spans="1:2">
      <c r="A2195" s="93">
        <v>1423127</v>
      </c>
      <c r="B2195" s="94" t="s">
        <v>2411</v>
      </c>
    </row>
    <row r="2196" ht="17" customHeight="1" spans="1:2">
      <c r="A2196" s="93">
        <v>1424008</v>
      </c>
      <c r="B2196" s="94" t="s">
        <v>2412</v>
      </c>
    </row>
    <row r="2197" ht="17" customHeight="1" spans="1:2">
      <c r="A2197" s="93">
        <v>143</v>
      </c>
      <c r="B2197" s="94" t="s">
        <v>2413</v>
      </c>
    </row>
    <row r="2198" ht="17" customHeight="1" spans="1:2">
      <c r="A2198" s="93">
        <v>144</v>
      </c>
      <c r="B2198" s="94" t="s">
        <v>2414</v>
      </c>
    </row>
    <row r="2199" ht="17" customHeight="1" spans="1:2">
      <c r="A2199" s="93">
        <v>145</v>
      </c>
      <c r="B2199" s="94" t="s">
        <v>2415</v>
      </c>
    </row>
    <row r="2200" ht="17" customHeight="1" spans="1:2">
      <c r="A2200" s="93">
        <v>145.07</v>
      </c>
      <c r="B2200" s="94" t="s">
        <v>2416</v>
      </c>
    </row>
    <row r="2201" ht="17" customHeight="1" spans="1:2">
      <c r="A2201" s="93">
        <v>146</v>
      </c>
      <c r="B2201" s="94" t="s">
        <v>2417</v>
      </c>
    </row>
    <row r="2202" ht="17" customHeight="1" spans="1:2">
      <c r="A2202" s="93">
        <v>147</v>
      </c>
      <c r="B2202" s="94" t="s">
        <v>2418</v>
      </c>
    </row>
    <row r="2203" ht="17" customHeight="1" spans="1:2">
      <c r="A2203" s="93">
        <v>148</v>
      </c>
      <c r="B2203" s="94" t="s">
        <v>2419</v>
      </c>
    </row>
    <row r="2204" ht="17" customHeight="1" spans="1:2">
      <c r="A2204" s="93">
        <v>148.01</v>
      </c>
      <c r="B2204" s="94" t="s">
        <v>2420</v>
      </c>
    </row>
    <row r="2205" ht="17" customHeight="1" spans="1:2">
      <c r="A2205" s="93">
        <v>148.02</v>
      </c>
      <c r="B2205" s="94" t="s">
        <v>2421</v>
      </c>
    </row>
    <row r="2206" ht="17" customHeight="1" spans="1:2">
      <c r="A2206" s="93">
        <v>148.03</v>
      </c>
      <c r="B2206" s="94" t="s">
        <v>2422</v>
      </c>
    </row>
    <row r="2207" ht="17" customHeight="1" spans="1:2">
      <c r="A2207" s="93">
        <v>148.04</v>
      </c>
      <c r="B2207" s="94" t="s">
        <v>2423</v>
      </c>
    </row>
    <row r="2208" ht="17" customHeight="1" spans="1:2">
      <c r="A2208" s="93">
        <v>148.21</v>
      </c>
      <c r="B2208" s="94" t="s">
        <v>2424</v>
      </c>
    </row>
    <row r="2209" ht="17" customHeight="1" spans="1:2">
      <c r="A2209" s="93">
        <v>149</v>
      </c>
      <c r="B2209" s="94" t="s">
        <v>2425</v>
      </c>
    </row>
    <row r="2210" ht="17" customHeight="1" spans="1:2">
      <c r="A2210" s="93">
        <v>149.07</v>
      </c>
      <c r="B2210" s="94" t="s">
        <v>2426</v>
      </c>
    </row>
    <row r="2211" ht="17" customHeight="1" spans="1:2">
      <c r="A2211" s="93">
        <v>15</v>
      </c>
      <c r="B2211" s="94" t="s">
        <v>2427</v>
      </c>
    </row>
    <row r="2212" ht="17" customHeight="1" spans="1:2">
      <c r="A2212" s="93">
        <v>150</v>
      </c>
      <c r="B2212" s="94" t="s">
        <v>2428</v>
      </c>
    </row>
    <row r="2213" ht="17" customHeight="1" spans="1:2">
      <c r="A2213" s="93">
        <v>150.02</v>
      </c>
      <c r="B2213" s="94" t="s">
        <v>2429</v>
      </c>
    </row>
    <row r="2214" ht="17" customHeight="1" spans="1:2">
      <c r="A2214" s="93">
        <v>151</v>
      </c>
      <c r="B2214" s="94" t="s">
        <v>2430</v>
      </c>
    </row>
    <row r="2215" ht="17" customHeight="1" spans="1:2">
      <c r="A2215" s="93">
        <v>152</v>
      </c>
      <c r="B2215" s="94" t="s">
        <v>2431</v>
      </c>
    </row>
    <row r="2216" ht="17" customHeight="1" spans="1:2">
      <c r="A2216" s="93">
        <v>1526007.01</v>
      </c>
      <c r="B2216" s="94" t="s">
        <v>2432</v>
      </c>
    </row>
    <row r="2217" ht="17" customHeight="1" spans="1:2">
      <c r="A2217" s="93">
        <v>1526008.01</v>
      </c>
      <c r="B2217" s="94" t="s">
        <v>2433</v>
      </c>
    </row>
    <row r="2218" ht="17" customHeight="1" spans="1:2">
      <c r="A2218" s="93">
        <v>1526008.02</v>
      </c>
      <c r="B2218" s="94" t="s">
        <v>2434</v>
      </c>
    </row>
    <row r="2219" ht="17" customHeight="1" spans="1:2">
      <c r="A2219" s="93">
        <v>1526010.01</v>
      </c>
      <c r="B2219" s="94" t="s">
        <v>2435</v>
      </c>
    </row>
    <row r="2220" ht="17" customHeight="1" spans="1:2">
      <c r="A2220" s="93">
        <v>1526011.01</v>
      </c>
      <c r="B2220" s="94" t="s">
        <v>2436</v>
      </c>
    </row>
    <row r="2221" ht="17" customHeight="1" spans="1:2">
      <c r="A2221" s="93">
        <v>1526011.02</v>
      </c>
      <c r="B2221" s="94" t="s">
        <v>2437</v>
      </c>
    </row>
    <row r="2222" ht="17" customHeight="1" spans="1:2">
      <c r="A2222" s="93">
        <v>1526012.01</v>
      </c>
      <c r="B2222" s="94" t="s">
        <v>2438</v>
      </c>
    </row>
    <row r="2223" ht="17" customHeight="1" spans="1:2">
      <c r="A2223" s="93">
        <v>1526012.02</v>
      </c>
      <c r="B2223" s="94" t="s">
        <v>2439</v>
      </c>
    </row>
    <row r="2224" ht="17" customHeight="1" spans="1:2">
      <c r="A2224" s="93">
        <v>153</v>
      </c>
      <c r="B2224" s="94" t="s">
        <v>2440</v>
      </c>
    </row>
    <row r="2225" ht="17" customHeight="1" spans="1:2">
      <c r="A2225" s="93">
        <v>154</v>
      </c>
      <c r="B2225" s="94" t="s">
        <v>2441</v>
      </c>
    </row>
    <row r="2226" ht="17" customHeight="1" spans="1:2">
      <c r="A2226" s="93">
        <v>155</v>
      </c>
      <c r="B2226" s="94" t="s">
        <v>2442</v>
      </c>
    </row>
    <row r="2227" ht="17" customHeight="1" spans="1:2">
      <c r="A2227" s="93">
        <v>156</v>
      </c>
      <c r="B2227" s="94" t="s">
        <v>2443</v>
      </c>
    </row>
    <row r="2228" ht="17" customHeight="1" spans="1:2">
      <c r="A2228" s="93">
        <v>156.1</v>
      </c>
      <c r="B2228" s="94" t="s">
        <v>2444</v>
      </c>
    </row>
    <row r="2229" ht="17" customHeight="1" spans="1:2">
      <c r="A2229" s="93">
        <v>157</v>
      </c>
      <c r="B2229" s="94" t="s">
        <v>2445</v>
      </c>
    </row>
    <row r="2230" ht="17" customHeight="1" spans="1:2">
      <c r="A2230" s="93">
        <v>158</v>
      </c>
      <c r="B2230" s="94" t="s">
        <v>2446</v>
      </c>
    </row>
    <row r="2231" ht="17" customHeight="1" spans="1:2">
      <c r="A2231" s="93">
        <v>159</v>
      </c>
      <c r="B2231" s="94" t="s">
        <v>2447</v>
      </c>
    </row>
    <row r="2232" ht="17" customHeight="1" spans="1:2">
      <c r="A2232" s="93">
        <v>160</v>
      </c>
      <c r="B2232" s="94" t="s">
        <v>2448</v>
      </c>
    </row>
    <row r="2233" ht="17" customHeight="1" spans="1:2">
      <c r="A2233" s="93">
        <v>1600001</v>
      </c>
      <c r="B2233" s="94" t="s">
        <v>2449</v>
      </c>
    </row>
    <row r="2234" ht="17" customHeight="1" spans="1:2">
      <c r="A2234" s="93">
        <v>1600002</v>
      </c>
      <c r="B2234" s="94" t="s">
        <v>2450</v>
      </c>
    </row>
    <row r="2235" ht="17" customHeight="1" spans="1:2">
      <c r="A2235" s="93">
        <v>1600003</v>
      </c>
      <c r="B2235" s="94" t="s">
        <v>2451</v>
      </c>
    </row>
    <row r="2236" ht="17" customHeight="1" spans="1:2">
      <c r="A2236" s="93">
        <v>1600004</v>
      </c>
      <c r="B2236" s="94" t="s">
        <v>2452</v>
      </c>
    </row>
    <row r="2237" ht="17" customHeight="1" spans="1:2">
      <c r="A2237" s="93">
        <v>1600005</v>
      </c>
      <c r="B2237" s="94" t="s">
        <v>2453</v>
      </c>
    </row>
    <row r="2238" ht="17" customHeight="1" spans="1:2">
      <c r="A2238" s="93">
        <v>1600007</v>
      </c>
      <c r="B2238" s="94" t="s">
        <v>2454</v>
      </c>
    </row>
    <row r="2239" ht="17" customHeight="1" spans="1:2">
      <c r="A2239" s="93">
        <v>161</v>
      </c>
      <c r="B2239" s="94" t="s">
        <v>2455</v>
      </c>
    </row>
    <row r="2240" ht="17" customHeight="1" spans="1:2">
      <c r="A2240" s="93">
        <v>162</v>
      </c>
      <c r="B2240" s="94" t="s">
        <v>2456</v>
      </c>
    </row>
    <row r="2241" ht="17" customHeight="1" spans="1:2">
      <c r="A2241" s="93">
        <v>162.05</v>
      </c>
      <c r="B2241" s="94" t="s">
        <v>2457</v>
      </c>
    </row>
    <row r="2242" ht="17" customHeight="1" spans="1:2">
      <c r="A2242" s="93">
        <v>162.15</v>
      </c>
      <c r="B2242" s="94" t="s">
        <v>2458</v>
      </c>
    </row>
    <row r="2243" ht="17" customHeight="1" spans="1:2">
      <c r="A2243" s="93">
        <v>163</v>
      </c>
      <c r="B2243" s="94" t="s">
        <v>2459</v>
      </c>
    </row>
    <row r="2244" ht="17" customHeight="1" spans="1:2">
      <c r="A2244" s="93">
        <v>163.1</v>
      </c>
      <c r="B2244" s="94" t="s">
        <v>2460</v>
      </c>
    </row>
    <row r="2245" ht="17" customHeight="1" spans="1:2">
      <c r="A2245" s="93">
        <v>164</v>
      </c>
      <c r="B2245" s="94" t="s">
        <v>2461</v>
      </c>
    </row>
    <row r="2246" ht="17" customHeight="1" spans="1:2">
      <c r="A2246" s="93">
        <v>165</v>
      </c>
      <c r="B2246" s="94" t="s">
        <v>2462</v>
      </c>
    </row>
    <row r="2247" ht="17" customHeight="1" spans="1:2">
      <c r="A2247" s="93">
        <v>165.1</v>
      </c>
      <c r="B2247" s="94" t="s">
        <v>2463</v>
      </c>
    </row>
    <row r="2248" ht="17" customHeight="1" spans="1:2">
      <c r="A2248" s="93">
        <v>165.5</v>
      </c>
      <c r="B2248" s="94" t="s">
        <v>2464</v>
      </c>
    </row>
    <row r="2249" ht="17" customHeight="1" spans="1:2">
      <c r="A2249" s="93">
        <v>167</v>
      </c>
      <c r="B2249" s="94" t="s">
        <v>2465</v>
      </c>
    </row>
    <row r="2250" ht="17" customHeight="1" spans="1:2">
      <c r="A2250" s="93">
        <v>168</v>
      </c>
      <c r="B2250" s="94" t="s">
        <v>2466</v>
      </c>
    </row>
    <row r="2251" ht="17" customHeight="1" spans="1:2">
      <c r="A2251" s="93">
        <v>169</v>
      </c>
      <c r="B2251" s="94" t="s">
        <v>2467</v>
      </c>
    </row>
    <row r="2252" ht="17" customHeight="1" spans="1:2">
      <c r="A2252" s="93">
        <v>170</v>
      </c>
      <c r="B2252" s="94" t="s">
        <v>2468</v>
      </c>
    </row>
    <row r="2253" ht="17" customHeight="1" spans="1:2">
      <c r="A2253" s="93">
        <v>171</v>
      </c>
      <c r="B2253" s="94" t="s">
        <v>2469</v>
      </c>
    </row>
    <row r="2254" ht="17" customHeight="1" spans="1:2">
      <c r="A2254" s="93">
        <v>172</v>
      </c>
      <c r="B2254" s="94" t="s">
        <v>2470</v>
      </c>
    </row>
    <row r="2255" ht="17" customHeight="1" spans="1:2">
      <c r="A2255" s="93">
        <v>173</v>
      </c>
      <c r="B2255" s="94" t="s">
        <v>2471</v>
      </c>
    </row>
    <row r="2256" ht="17" customHeight="1" spans="1:2">
      <c r="A2256" s="93">
        <v>174</v>
      </c>
      <c r="B2256" s="94" t="s">
        <v>2472</v>
      </c>
    </row>
    <row r="2257" ht="17" customHeight="1" spans="1:2">
      <c r="A2257" s="93">
        <v>175</v>
      </c>
      <c r="B2257" s="94" t="s">
        <v>2473</v>
      </c>
    </row>
    <row r="2258" ht="17" customHeight="1" spans="1:2">
      <c r="A2258" s="93">
        <v>176</v>
      </c>
      <c r="B2258" s="94" t="s">
        <v>2474</v>
      </c>
    </row>
    <row r="2259" ht="17" customHeight="1" spans="1:2">
      <c r="A2259" s="93">
        <v>177</v>
      </c>
      <c r="B2259" s="94" t="s">
        <v>2475</v>
      </c>
    </row>
    <row r="2260" ht="17" customHeight="1" spans="1:2">
      <c r="A2260" s="93">
        <v>177.01</v>
      </c>
      <c r="B2260" s="94" t="s">
        <v>2476</v>
      </c>
    </row>
    <row r="2261" ht="17" customHeight="1" spans="1:2">
      <c r="A2261" s="93">
        <v>177.03</v>
      </c>
      <c r="B2261" s="94" t="s">
        <v>2477</v>
      </c>
    </row>
    <row r="2262" ht="17" customHeight="1" spans="1:2">
      <c r="A2262" s="93">
        <v>178</v>
      </c>
      <c r="B2262" s="94" t="s">
        <v>2478</v>
      </c>
    </row>
    <row r="2263" ht="17" customHeight="1" spans="1:2">
      <c r="A2263" s="93">
        <v>178.06</v>
      </c>
      <c r="B2263" s="94" t="s">
        <v>2479</v>
      </c>
    </row>
    <row r="2264" ht="17" customHeight="1" spans="1:2">
      <c r="A2264" s="93">
        <v>179</v>
      </c>
      <c r="B2264" s="94" t="s">
        <v>2480</v>
      </c>
    </row>
    <row r="2265" ht="17" customHeight="1" spans="1:2">
      <c r="A2265" s="93">
        <v>180</v>
      </c>
      <c r="B2265" s="94" t="s">
        <v>2481</v>
      </c>
    </row>
    <row r="2266" ht="17" customHeight="1" spans="1:2">
      <c r="A2266" s="93">
        <v>181</v>
      </c>
      <c r="B2266" s="94" t="s">
        <v>2482</v>
      </c>
    </row>
    <row r="2267" ht="17" customHeight="1" spans="1:2">
      <c r="A2267" s="93">
        <v>182</v>
      </c>
      <c r="B2267" s="94" t="s">
        <v>2483</v>
      </c>
    </row>
    <row r="2268" ht="17" customHeight="1" spans="1:2">
      <c r="A2268" s="93">
        <v>183</v>
      </c>
      <c r="B2268" s="94" t="s">
        <v>2484</v>
      </c>
    </row>
    <row r="2269" ht="17" customHeight="1" spans="1:2">
      <c r="A2269" s="93">
        <v>183.11</v>
      </c>
      <c r="B2269" s="94" t="s">
        <v>2485</v>
      </c>
    </row>
    <row r="2270" ht="17" customHeight="1" spans="1:2">
      <c r="A2270" s="93">
        <v>183.12</v>
      </c>
      <c r="B2270" s="94" t="s">
        <v>2486</v>
      </c>
    </row>
    <row r="2271" ht="17" customHeight="1" spans="1:2">
      <c r="A2271" s="93">
        <v>183.15</v>
      </c>
      <c r="B2271" s="94" t="s">
        <v>2487</v>
      </c>
    </row>
    <row r="2272" ht="17" customHeight="1" spans="1:2">
      <c r="A2272" s="93">
        <v>184</v>
      </c>
      <c r="B2272" s="94" t="s">
        <v>2488</v>
      </c>
    </row>
    <row r="2273" ht="17" customHeight="1" spans="1:2">
      <c r="A2273" s="93">
        <v>184.06</v>
      </c>
      <c r="B2273" s="94" t="s">
        <v>2489</v>
      </c>
    </row>
    <row r="2274" ht="17" customHeight="1" spans="1:2">
      <c r="A2274" s="93">
        <v>184.1</v>
      </c>
      <c r="B2274" s="94" t="s">
        <v>2490</v>
      </c>
    </row>
    <row r="2275" ht="17" customHeight="1" spans="1:2">
      <c r="A2275" s="93">
        <v>184.17</v>
      </c>
      <c r="B2275" s="94" t="s">
        <v>2491</v>
      </c>
    </row>
    <row r="2276" ht="17" customHeight="1" spans="1:2">
      <c r="A2276" s="93">
        <v>184.2</v>
      </c>
      <c r="B2276" s="94" t="s">
        <v>2492</v>
      </c>
    </row>
    <row r="2277" ht="17" customHeight="1" spans="1:2">
      <c r="A2277" s="93">
        <v>184.3</v>
      </c>
      <c r="B2277" s="94" t="s">
        <v>2493</v>
      </c>
    </row>
    <row r="2278" ht="17" customHeight="1" spans="1:2">
      <c r="A2278" s="93">
        <v>185</v>
      </c>
      <c r="B2278" s="94" t="s">
        <v>2494</v>
      </c>
    </row>
    <row r="2279" ht="17" customHeight="1" spans="1:2">
      <c r="A2279" s="93">
        <v>185.01</v>
      </c>
      <c r="B2279" s="94" t="s">
        <v>2495</v>
      </c>
    </row>
    <row r="2280" ht="17" customHeight="1" spans="1:2">
      <c r="A2280" s="93">
        <v>185.02</v>
      </c>
      <c r="B2280" s="94" t="s">
        <v>2496</v>
      </c>
    </row>
    <row r="2281" ht="17" customHeight="1" spans="1:2">
      <c r="A2281" s="93">
        <v>186</v>
      </c>
      <c r="B2281" s="94" t="s">
        <v>2497</v>
      </c>
    </row>
    <row r="2282" ht="17" customHeight="1" spans="1:2">
      <c r="A2282" s="93">
        <v>186.01</v>
      </c>
      <c r="B2282" s="94" t="s">
        <v>2498</v>
      </c>
    </row>
    <row r="2283" ht="17" customHeight="1" spans="1:2">
      <c r="A2283" s="93">
        <v>187</v>
      </c>
      <c r="B2283" s="94" t="s">
        <v>2499</v>
      </c>
    </row>
    <row r="2284" ht="17" customHeight="1" spans="1:2">
      <c r="A2284" s="93">
        <v>187.01</v>
      </c>
      <c r="B2284" s="94" t="s">
        <v>2500</v>
      </c>
    </row>
    <row r="2285" ht="17" customHeight="1" spans="1:2">
      <c r="A2285" s="93">
        <v>187.9</v>
      </c>
      <c r="B2285" s="94" t="s">
        <v>2501</v>
      </c>
    </row>
    <row r="2286" ht="17" customHeight="1" spans="1:2">
      <c r="A2286" s="93">
        <v>188</v>
      </c>
      <c r="B2286" s="94" t="s">
        <v>2502</v>
      </c>
    </row>
    <row r="2287" ht="17" customHeight="1" spans="1:2">
      <c r="A2287" s="93">
        <v>189</v>
      </c>
      <c r="B2287" s="94" t="s">
        <v>2503</v>
      </c>
    </row>
    <row r="2288" ht="17" customHeight="1" spans="1:2">
      <c r="A2288" s="93">
        <v>190</v>
      </c>
      <c r="B2288" s="94" t="s">
        <v>2504</v>
      </c>
    </row>
    <row r="2289" ht="17" customHeight="1" spans="1:2">
      <c r="A2289" s="93">
        <v>191</v>
      </c>
      <c r="B2289" s="94" t="s">
        <v>2505</v>
      </c>
    </row>
    <row r="2290" ht="17" customHeight="1" spans="1:2">
      <c r="A2290" s="93">
        <v>192</v>
      </c>
      <c r="B2290" s="94" t="s">
        <v>2506</v>
      </c>
    </row>
    <row r="2291" ht="17" customHeight="1" spans="1:2">
      <c r="A2291" s="93">
        <v>192.01</v>
      </c>
      <c r="B2291" s="94" t="s">
        <v>2507</v>
      </c>
    </row>
    <row r="2292" ht="17" customHeight="1" spans="1:2">
      <c r="A2292" s="93">
        <v>192.02</v>
      </c>
      <c r="B2292" s="94" t="s">
        <v>2508</v>
      </c>
    </row>
    <row r="2293" ht="17" customHeight="1" spans="1:2">
      <c r="A2293" s="93">
        <v>192.03</v>
      </c>
      <c r="B2293" s="94" t="s">
        <v>2509</v>
      </c>
    </row>
    <row r="2294" ht="17" customHeight="1" spans="1:2">
      <c r="A2294" s="93">
        <v>192.08</v>
      </c>
      <c r="B2294" s="94" t="s">
        <v>2510</v>
      </c>
    </row>
    <row r="2295" ht="17" customHeight="1" spans="1:2">
      <c r="A2295" s="93">
        <v>192.09</v>
      </c>
      <c r="B2295" s="94" t="s">
        <v>2511</v>
      </c>
    </row>
    <row r="2296" ht="17" customHeight="1" spans="1:2">
      <c r="A2296" s="93">
        <v>193</v>
      </c>
      <c r="B2296" s="94" t="s">
        <v>2512</v>
      </c>
    </row>
    <row r="2297" ht="17" customHeight="1" spans="1:2">
      <c r="A2297" s="93">
        <v>194</v>
      </c>
      <c r="B2297" s="94" t="s">
        <v>2513</v>
      </c>
    </row>
    <row r="2298" ht="17" customHeight="1" spans="1:2">
      <c r="A2298" s="93">
        <v>195</v>
      </c>
      <c r="B2298" s="94" t="s">
        <v>2514</v>
      </c>
    </row>
    <row r="2299" ht="17" customHeight="1" spans="1:2">
      <c r="A2299" s="93">
        <v>196</v>
      </c>
      <c r="B2299" s="94" t="s">
        <v>2515</v>
      </c>
    </row>
    <row r="2300" ht="17" customHeight="1" spans="1:2">
      <c r="A2300" s="93">
        <v>196.01</v>
      </c>
      <c r="B2300" s="94" t="s">
        <v>2516</v>
      </c>
    </row>
    <row r="2301" ht="17" customHeight="1" spans="1:2">
      <c r="A2301" s="93">
        <v>196.02</v>
      </c>
      <c r="B2301" s="94" t="s">
        <v>2517</v>
      </c>
    </row>
    <row r="2302" ht="17" customHeight="1" spans="1:2">
      <c r="A2302" s="93">
        <v>197</v>
      </c>
      <c r="B2302" s="94" t="s">
        <v>2518</v>
      </c>
    </row>
    <row r="2303" ht="17" customHeight="1" spans="1:2">
      <c r="A2303" s="93">
        <v>198</v>
      </c>
      <c r="B2303" s="94" t="s">
        <v>2519</v>
      </c>
    </row>
    <row r="2304" ht="17" customHeight="1" spans="1:2">
      <c r="A2304" s="93">
        <v>198.01</v>
      </c>
      <c r="B2304" s="94" t="s">
        <v>2520</v>
      </c>
    </row>
    <row r="2305" ht="17" customHeight="1" spans="1:2">
      <c r="A2305" s="93">
        <v>198.02</v>
      </c>
      <c r="B2305" s="94" t="s">
        <v>2521</v>
      </c>
    </row>
    <row r="2306" ht="17" customHeight="1" spans="1:2">
      <c r="A2306" s="93">
        <v>199.01</v>
      </c>
      <c r="B2306" s="94" t="s">
        <v>2522</v>
      </c>
    </row>
    <row r="2307" ht="17" customHeight="1" spans="1:2">
      <c r="A2307" s="93">
        <v>199.02</v>
      </c>
      <c r="B2307" s="94" t="s">
        <v>2523</v>
      </c>
    </row>
    <row r="2308" ht="17" customHeight="1" spans="1:2">
      <c r="A2308" s="93">
        <v>199.03</v>
      </c>
      <c r="B2308" s="94" t="s">
        <v>2524</v>
      </c>
    </row>
    <row r="2309" ht="17" customHeight="1" spans="1:2">
      <c r="A2309" s="93">
        <v>2</v>
      </c>
      <c r="B2309" s="94" t="s">
        <v>2525</v>
      </c>
    </row>
    <row r="2310" ht="17" customHeight="1" spans="1:2">
      <c r="A2310" s="93">
        <v>200</v>
      </c>
      <c r="B2310" s="94" t="s">
        <v>2526</v>
      </c>
    </row>
    <row r="2311" ht="17" customHeight="1" spans="1:2">
      <c r="A2311" s="93">
        <v>200040.01</v>
      </c>
      <c r="B2311" s="94" t="s">
        <v>2527</v>
      </c>
    </row>
    <row r="2312" ht="17" customHeight="1" spans="1:2">
      <c r="A2312" s="93">
        <v>2001</v>
      </c>
      <c r="B2312" s="94" t="s">
        <v>2528</v>
      </c>
    </row>
    <row r="2313" ht="17" customHeight="1" spans="1:2">
      <c r="A2313" s="93">
        <v>2001.1</v>
      </c>
      <c r="B2313" s="94" t="s">
        <v>2529</v>
      </c>
    </row>
    <row r="2314" ht="17" customHeight="1" spans="1:2">
      <c r="A2314" s="93">
        <v>2001.2</v>
      </c>
      <c r="B2314" s="94" t="s">
        <v>2530</v>
      </c>
    </row>
    <row r="2315" ht="17" customHeight="1" spans="1:2">
      <c r="A2315" s="93">
        <v>2002</v>
      </c>
      <c r="B2315" s="94" t="s">
        <v>2531</v>
      </c>
    </row>
    <row r="2316" ht="17" customHeight="1" spans="1:2">
      <c r="A2316" s="93">
        <v>2002.01</v>
      </c>
      <c r="B2316" s="94" t="s">
        <v>2532</v>
      </c>
    </row>
    <row r="2317" ht="17" customHeight="1" spans="1:2">
      <c r="A2317" s="93">
        <v>2002.02</v>
      </c>
      <c r="B2317" s="94" t="s">
        <v>2533</v>
      </c>
    </row>
    <row r="2318" ht="17" customHeight="1" spans="1:2">
      <c r="A2318" s="93">
        <v>2002.03</v>
      </c>
      <c r="B2318" s="94" t="s">
        <v>2534</v>
      </c>
    </row>
    <row r="2319" ht="17" customHeight="1" spans="1:2">
      <c r="A2319" s="93">
        <v>2002.04</v>
      </c>
      <c r="B2319" s="94" t="s">
        <v>2535</v>
      </c>
    </row>
    <row r="2320" ht="17" customHeight="1" spans="1:2">
      <c r="A2320" s="93">
        <v>2002.05</v>
      </c>
      <c r="B2320" s="94" t="s">
        <v>2536</v>
      </c>
    </row>
    <row r="2321" ht="17" customHeight="1" spans="1:2">
      <c r="A2321" s="93">
        <v>200261</v>
      </c>
      <c r="B2321" s="94" t="s">
        <v>2537</v>
      </c>
    </row>
    <row r="2322" ht="17" customHeight="1" spans="1:2">
      <c r="A2322" s="93">
        <v>200262</v>
      </c>
      <c r="B2322" s="94" t="s">
        <v>2538</v>
      </c>
    </row>
    <row r="2323" ht="17" customHeight="1" spans="1:2">
      <c r="A2323" s="93">
        <v>200263</v>
      </c>
      <c r="B2323" s="94" t="s">
        <v>2539</v>
      </c>
    </row>
    <row r="2324" ht="17" customHeight="1" spans="1:2">
      <c r="A2324" s="93">
        <v>200264</v>
      </c>
      <c r="B2324" s="94" t="s">
        <v>2540</v>
      </c>
    </row>
    <row r="2325" ht="17" customHeight="1" spans="1:2">
      <c r="A2325" s="93">
        <v>200279</v>
      </c>
      <c r="B2325" s="94" t="s">
        <v>2541</v>
      </c>
    </row>
    <row r="2326" ht="17" customHeight="1" spans="1:2">
      <c r="A2326" s="93">
        <v>200281.21</v>
      </c>
      <c r="B2326" s="94" t="s">
        <v>2542</v>
      </c>
    </row>
    <row r="2327" ht="17" customHeight="1" spans="1:2">
      <c r="A2327" s="93">
        <v>200299.11</v>
      </c>
      <c r="B2327" s="94" t="s">
        <v>2543</v>
      </c>
    </row>
    <row r="2328" ht="17" customHeight="1" spans="1:2">
      <c r="A2328" s="93">
        <v>200299.13</v>
      </c>
      <c r="B2328" s="94" t="s">
        <v>2544</v>
      </c>
    </row>
    <row r="2329" ht="17" customHeight="1" spans="1:2">
      <c r="A2329" s="93">
        <v>200299.21</v>
      </c>
      <c r="B2329" s="94" t="s">
        <v>2545</v>
      </c>
    </row>
    <row r="2330" ht="17" customHeight="1" spans="1:2">
      <c r="A2330" s="93">
        <v>200299.23</v>
      </c>
      <c r="B2330" s="94" t="s">
        <v>2546</v>
      </c>
    </row>
    <row r="2331" ht="17" customHeight="1" spans="1:2">
      <c r="A2331" s="93">
        <v>200299.25</v>
      </c>
      <c r="B2331" s="94" t="s">
        <v>2547</v>
      </c>
    </row>
    <row r="2332" ht="17" customHeight="1" spans="1:2">
      <c r="A2332" s="93">
        <v>2003</v>
      </c>
      <c r="B2332" s="94" t="s">
        <v>2548</v>
      </c>
    </row>
    <row r="2333" ht="17" customHeight="1" spans="1:2">
      <c r="A2333" s="93">
        <v>200302.1</v>
      </c>
      <c r="B2333" s="94" t="s">
        <v>2549</v>
      </c>
    </row>
    <row r="2334" ht="17" customHeight="1" spans="1:2">
      <c r="A2334" s="93">
        <v>200311.61</v>
      </c>
      <c r="B2334" s="94" t="s">
        <v>2550</v>
      </c>
    </row>
    <row r="2335" ht="17" customHeight="1" spans="1:2">
      <c r="A2335" s="93">
        <v>200311.7</v>
      </c>
      <c r="B2335" s="94" t="s">
        <v>2551</v>
      </c>
    </row>
    <row r="2336" ht="17" customHeight="1" spans="1:2">
      <c r="A2336" s="93">
        <v>200311.8</v>
      </c>
      <c r="B2336" s="94" t="s">
        <v>2552</v>
      </c>
    </row>
    <row r="2337" ht="17" customHeight="1" spans="1:2">
      <c r="A2337" s="93">
        <v>200311.9</v>
      </c>
      <c r="B2337" s="94" t="s">
        <v>2553</v>
      </c>
    </row>
    <row r="2338" ht="17" customHeight="1" spans="1:2">
      <c r="A2338" s="93">
        <v>200355.1</v>
      </c>
      <c r="B2338" s="94" t="s">
        <v>2554</v>
      </c>
    </row>
    <row r="2339" ht="17" customHeight="1" spans="1:2">
      <c r="A2339" s="93">
        <v>200355.12</v>
      </c>
      <c r="B2339" s="94" t="s">
        <v>2555</v>
      </c>
    </row>
    <row r="2340" ht="17" customHeight="1" spans="1:2">
      <c r="A2340" s="93">
        <v>200390.1</v>
      </c>
      <c r="B2340" s="94" t="s">
        <v>2556</v>
      </c>
    </row>
    <row r="2341" ht="17" customHeight="1" spans="1:2">
      <c r="A2341" s="93">
        <v>200397.23</v>
      </c>
      <c r="B2341" s="94" t="s">
        <v>2557</v>
      </c>
    </row>
    <row r="2342" ht="17" customHeight="1" spans="1:2">
      <c r="A2342" s="93">
        <v>200397.25</v>
      </c>
      <c r="B2342" s="94" t="s">
        <v>2558</v>
      </c>
    </row>
    <row r="2343" ht="17" customHeight="1" spans="1:2">
      <c r="A2343" s="93">
        <v>2004</v>
      </c>
      <c r="B2343" s="94" t="s">
        <v>2559</v>
      </c>
    </row>
    <row r="2344" ht="17" customHeight="1" spans="1:2">
      <c r="A2344" s="93">
        <v>200451.1</v>
      </c>
      <c r="B2344" s="94" t="s">
        <v>2560</v>
      </c>
    </row>
    <row r="2345" ht="17" customHeight="1" spans="1:2">
      <c r="A2345" s="93">
        <v>200458</v>
      </c>
      <c r="B2345" s="94" t="s">
        <v>2561</v>
      </c>
    </row>
    <row r="2346" ht="17" customHeight="1" spans="1:2">
      <c r="A2346" s="93">
        <v>200479</v>
      </c>
      <c r="B2346" s="94" t="s">
        <v>2562</v>
      </c>
    </row>
    <row r="2347" ht="17" customHeight="1" spans="1:2">
      <c r="A2347" s="93">
        <v>200497.11</v>
      </c>
      <c r="B2347" s="94" t="s">
        <v>2563</v>
      </c>
    </row>
    <row r="2348" ht="17" customHeight="1" spans="1:2">
      <c r="A2348" s="93">
        <v>2005</v>
      </c>
      <c r="B2348" s="94" t="s">
        <v>2564</v>
      </c>
    </row>
    <row r="2349" ht="17" customHeight="1" spans="1:2">
      <c r="A2349" s="93">
        <v>200541.01</v>
      </c>
      <c r="B2349" s="94" t="s">
        <v>2565</v>
      </c>
    </row>
    <row r="2350" ht="17" customHeight="1" spans="1:2">
      <c r="A2350" s="93">
        <v>200541.02</v>
      </c>
      <c r="B2350" s="94" t="s">
        <v>2566</v>
      </c>
    </row>
    <row r="2351" ht="17" customHeight="1" spans="1:2">
      <c r="A2351" s="93">
        <v>200542.01</v>
      </c>
      <c r="B2351" s="94" t="s">
        <v>2567</v>
      </c>
    </row>
    <row r="2352" ht="17" customHeight="1" spans="1:2">
      <c r="A2352" s="93">
        <v>200543.01</v>
      </c>
      <c r="B2352" s="94" t="s">
        <v>2568</v>
      </c>
    </row>
    <row r="2353" ht="17" customHeight="1" spans="1:2">
      <c r="A2353" s="93">
        <v>200544.01</v>
      </c>
      <c r="B2353" s="94" t="s">
        <v>2569</v>
      </c>
    </row>
    <row r="2354" ht="17" customHeight="1" spans="1:2">
      <c r="A2354" s="93">
        <v>200544.02</v>
      </c>
      <c r="B2354" s="94" t="s">
        <v>2570</v>
      </c>
    </row>
    <row r="2355" ht="17" customHeight="1" spans="1:2">
      <c r="A2355" s="93">
        <v>200545.01</v>
      </c>
      <c r="B2355" s="94" t="s">
        <v>2571</v>
      </c>
    </row>
    <row r="2356" ht="17" customHeight="1" spans="1:2">
      <c r="A2356" s="93">
        <v>200545.02</v>
      </c>
      <c r="B2356" s="94" t="s">
        <v>2572</v>
      </c>
    </row>
    <row r="2357" ht="17" customHeight="1" spans="1:2">
      <c r="A2357" s="93">
        <v>200557.31</v>
      </c>
      <c r="B2357" s="94" t="s">
        <v>2573</v>
      </c>
    </row>
    <row r="2358" ht="17" customHeight="1" spans="1:2">
      <c r="A2358" s="93">
        <v>200558</v>
      </c>
      <c r="B2358" s="94" t="s">
        <v>2574</v>
      </c>
    </row>
    <row r="2359" ht="17" customHeight="1" spans="1:2">
      <c r="A2359" s="93">
        <v>2006</v>
      </c>
      <c r="B2359" s="94" t="s">
        <v>2575</v>
      </c>
    </row>
    <row r="2360" ht="17" customHeight="1" spans="1:2">
      <c r="A2360" s="93">
        <v>200603.07</v>
      </c>
      <c r="B2360" s="94" t="s">
        <v>2576</v>
      </c>
    </row>
    <row r="2361" ht="17" customHeight="1" spans="1:2">
      <c r="A2361" s="93">
        <v>200608.11</v>
      </c>
      <c r="B2361" s="94" t="s">
        <v>2577</v>
      </c>
    </row>
    <row r="2362" ht="17" customHeight="1" spans="1:2">
      <c r="A2362" s="93">
        <v>200609.2</v>
      </c>
      <c r="B2362" s="94" t="s">
        <v>2578</v>
      </c>
    </row>
    <row r="2363" ht="17" customHeight="1" spans="1:2">
      <c r="A2363" s="93">
        <v>200616</v>
      </c>
      <c r="B2363" s="94" t="s">
        <v>2579</v>
      </c>
    </row>
    <row r="2364" ht="17" customHeight="1" spans="1:2">
      <c r="A2364" s="93">
        <v>2007</v>
      </c>
      <c r="B2364" s="94" t="s">
        <v>2580</v>
      </c>
    </row>
    <row r="2365" ht="17" customHeight="1" spans="1:2">
      <c r="A2365" s="93">
        <v>200740.01</v>
      </c>
      <c r="B2365" s="94" t="s">
        <v>2581</v>
      </c>
    </row>
    <row r="2366" ht="17" customHeight="1" spans="1:2">
      <c r="A2366" s="93">
        <v>200790</v>
      </c>
      <c r="B2366" s="94" t="s">
        <v>2582</v>
      </c>
    </row>
    <row r="2367" ht="17" customHeight="1" spans="1:2">
      <c r="A2367" s="93">
        <v>200791</v>
      </c>
      <c r="B2367" s="94" t="s">
        <v>2583</v>
      </c>
    </row>
    <row r="2368" ht="17" customHeight="1" spans="1:2">
      <c r="A2368" s="93">
        <v>2008</v>
      </c>
      <c r="B2368" s="94" t="s">
        <v>2584</v>
      </c>
    </row>
    <row r="2369" ht="17" customHeight="1" spans="1:2">
      <c r="A2369" s="93">
        <v>2008.21</v>
      </c>
      <c r="B2369" s="94" t="s">
        <v>2585</v>
      </c>
    </row>
    <row r="2370" ht="17" customHeight="1" spans="1:2">
      <c r="A2370" s="93">
        <v>200816.5</v>
      </c>
      <c r="B2370" s="94" t="s">
        <v>2586</v>
      </c>
    </row>
    <row r="2371" ht="17" customHeight="1" spans="1:2">
      <c r="A2371" s="93">
        <v>200820.5</v>
      </c>
      <c r="B2371" s="94" t="s">
        <v>2587</v>
      </c>
    </row>
    <row r="2372" ht="17" customHeight="1" spans="1:2">
      <c r="A2372" s="93">
        <v>200823.1</v>
      </c>
      <c r="B2372" s="94" t="s">
        <v>2588</v>
      </c>
    </row>
    <row r="2373" ht="17" customHeight="1" spans="1:2">
      <c r="A2373" s="93">
        <v>200823.2</v>
      </c>
      <c r="B2373" s="94" t="s">
        <v>2589</v>
      </c>
    </row>
    <row r="2374" ht="17" customHeight="1" spans="1:2">
      <c r="A2374" s="93">
        <v>200827.1</v>
      </c>
      <c r="B2374" s="94" t="s">
        <v>2590</v>
      </c>
    </row>
    <row r="2375" ht="17" customHeight="1" spans="1:2">
      <c r="A2375" s="93">
        <v>200827.3</v>
      </c>
      <c r="B2375" s="94" t="s">
        <v>2591</v>
      </c>
    </row>
    <row r="2376" ht="17" customHeight="1" spans="1:2">
      <c r="A2376" s="93">
        <v>200827.4</v>
      </c>
      <c r="B2376" s="94" t="s">
        <v>2592</v>
      </c>
    </row>
    <row r="2377" ht="17" customHeight="1" spans="1:2">
      <c r="A2377" s="93">
        <v>200827.5</v>
      </c>
      <c r="B2377" s="94" t="s">
        <v>2593</v>
      </c>
    </row>
    <row r="2378" ht="17" customHeight="1" spans="1:2">
      <c r="A2378" s="93">
        <v>200831.1</v>
      </c>
      <c r="B2378" s="94" t="s">
        <v>2594</v>
      </c>
    </row>
    <row r="2379" ht="17" customHeight="1" spans="1:2">
      <c r="A2379" s="93">
        <v>200831.2</v>
      </c>
      <c r="B2379" s="94" t="s">
        <v>2595</v>
      </c>
    </row>
    <row r="2380" ht="17" customHeight="1" spans="1:2">
      <c r="A2380" s="93">
        <v>200883.5</v>
      </c>
      <c r="B2380" s="94" t="s">
        <v>2596</v>
      </c>
    </row>
    <row r="2381" ht="17" customHeight="1" spans="1:2">
      <c r="A2381" s="93">
        <v>200884.1</v>
      </c>
      <c r="B2381" s="94" t="s">
        <v>2597</v>
      </c>
    </row>
    <row r="2382" ht="17" customHeight="1" spans="1:2">
      <c r="A2382" s="93">
        <v>200884.2</v>
      </c>
      <c r="B2382" s="94" t="s">
        <v>2598</v>
      </c>
    </row>
    <row r="2383" ht="17" customHeight="1" spans="1:2">
      <c r="A2383" s="93">
        <v>200886.1</v>
      </c>
      <c r="B2383" s="94" t="s">
        <v>2599</v>
      </c>
    </row>
    <row r="2384" ht="17" customHeight="1" spans="1:2">
      <c r="A2384" s="93">
        <v>200886.2</v>
      </c>
      <c r="B2384" s="94" t="s">
        <v>2600</v>
      </c>
    </row>
    <row r="2385" ht="17" customHeight="1" spans="1:2">
      <c r="A2385" s="93">
        <v>200891.1</v>
      </c>
      <c r="B2385" s="94" t="s">
        <v>2601</v>
      </c>
    </row>
    <row r="2386" ht="17" customHeight="1" spans="1:2">
      <c r="A2386" s="93">
        <v>200891.2</v>
      </c>
      <c r="B2386" s="94" t="s">
        <v>2602</v>
      </c>
    </row>
    <row r="2387" ht="17" customHeight="1" spans="1:2">
      <c r="A2387" s="93">
        <v>200893.1</v>
      </c>
      <c r="B2387" s="94" t="s">
        <v>2603</v>
      </c>
    </row>
    <row r="2388" ht="17" customHeight="1" spans="1:2">
      <c r="A2388" s="93">
        <v>200893.2</v>
      </c>
      <c r="B2388" s="94" t="s">
        <v>2604</v>
      </c>
    </row>
    <row r="2389" ht="17" customHeight="1" spans="1:2">
      <c r="A2389" s="93">
        <v>2009</v>
      </c>
      <c r="B2389" s="94" t="s">
        <v>2605</v>
      </c>
    </row>
    <row r="2390" ht="17" customHeight="1" spans="1:2">
      <c r="A2390" s="93">
        <v>200913.1</v>
      </c>
      <c r="B2390" s="94" t="s">
        <v>2606</v>
      </c>
    </row>
    <row r="2391" ht="17" customHeight="1" spans="1:2">
      <c r="A2391" s="93">
        <v>200913.2</v>
      </c>
      <c r="B2391" s="94" t="s">
        <v>2607</v>
      </c>
    </row>
    <row r="2392" ht="17" customHeight="1" spans="1:2">
      <c r="A2392" s="93">
        <v>200927</v>
      </c>
      <c r="B2392" s="94" t="s">
        <v>2608</v>
      </c>
    </row>
    <row r="2393" ht="17" customHeight="1" spans="1:2">
      <c r="A2393" s="93">
        <v>200928</v>
      </c>
      <c r="B2393" s="94" t="s">
        <v>2609</v>
      </c>
    </row>
    <row r="2394" ht="17" customHeight="1" spans="1:2">
      <c r="A2394" s="93">
        <v>200930</v>
      </c>
      <c r="B2394" s="94" t="s">
        <v>2610</v>
      </c>
    </row>
    <row r="2395" ht="17" customHeight="1" spans="1:2">
      <c r="A2395" s="93">
        <v>200931</v>
      </c>
      <c r="B2395" s="94" t="s">
        <v>2611</v>
      </c>
    </row>
    <row r="2396" ht="17" customHeight="1" spans="1:2">
      <c r="A2396" s="93">
        <v>200932</v>
      </c>
      <c r="B2396" s="94" t="s">
        <v>2612</v>
      </c>
    </row>
    <row r="2397" ht="17" customHeight="1" spans="1:2">
      <c r="A2397" s="93">
        <v>200933</v>
      </c>
      <c r="B2397" s="94" t="s">
        <v>2613</v>
      </c>
    </row>
    <row r="2398" ht="17" customHeight="1" spans="1:2">
      <c r="A2398" s="93">
        <v>200934</v>
      </c>
      <c r="B2398" s="94" t="s">
        <v>2614</v>
      </c>
    </row>
    <row r="2399" ht="17" customHeight="1" spans="1:2">
      <c r="A2399" s="93">
        <v>200937</v>
      </c>
      <c r="B2399" s="94" t="s">
        <v>2615</v>
      </c>
    </row>
    <row r="2400" ht="17" customHeight="1" spans="1:2">
      <c r="A2400" s="93">
        <v>201</v>
      </c>
      <c r="B2400" s="94" t="s">
        <v>2616</v>
      </c>
    </row>
    <row r="2401" ht="17" customHeight="1" spans="1:2">
      <c r="A2401" s="93">
        <v>2010</v>
      </c>
      <c r="B2401" s="94" t="s">
        <v>2617</v>
      </c>
    </row>
    <row r="2402" ht="17" customHeight="1" spans="1:2">
      <c r="A2402" s="93">
        <v>2010.01</v>
      </c>
      <c r="B2402" s="94" t="s">
        <v>2618</v>
      </c>
    </row>
    <row r="2403" ht="17" customHeight="1" spans="1:2">
      <c r="A2403" s="93">
        <v>2010.02</v>
      </c>
      <c r="B2403" s="94" t="s">
        <v>2619</v>
      </c>
    </row>
    <row r="2404" ht="17" customHeight="1" spans="1:2">
      <c r="A2404" s="93">
        <v>2010.03</v>
      </c>
      <c r="B2404" s="94" t="s">
        <v>2620</v>
      </c>
    </row>
    <row r="2405" ht="17" customHeight="1" spans="1:2">
      <c r="A2405" s="93">
        <v>2010.04</v>
      </c>
      <c r="B2405" s="94" t="s">
        <v>2621</v>
      </c>
    </row>
    <row r="2406" ht="17" customHeight="1" spans="1:2">
      <c r="A2406" s="93">
        <v>2010.05</v>
      </c>
      <c r="B2406" s="94" t="s">
        <v>2622</v>
      </c>
    </row>
    <row r="2407" ht="17" customHeight="1" spans="1:2">
      <c r="A2407" s="93">
        <v>2010.06</v>
      </c>
      <c r="B2407" s="94" t="s">
        <v>2623</v>
      </c>
    </row>
    <row r="2408" ht="17" customHeight="1" spans="1:2">
      <c r="A2408" s="93">
        <v>2010.07</v>
      </c>
      <c r="B2408" s="94" t="s">
        <v>2624</v>
      </c>
    </row>
    <row r="2409" ht="17" customHeight="1" spans="1:2">
      <c r="A2409" s="93">
        <v>2010.08</v>
      </c>
      <c r="B2409" s="94" t="s">
        <v>2625</v>
      </c>
    </row>
    <row r="2410" ht="17" customHeight="1" spans="1:2">
      <c r="A2410" s="93">
        <v>2010.09</v>
      </c>
      <c r="B2410" s="94" t="s">
        <v>2626</v>
      </c>
    </row>
    <row r="2411" ht="17" customHeight="1" spans="1:2">
      <c r="A2411" s="93">
        <v>201001</v>
      </c>
      <c r="B2411" s="94" t="s">
        <v>2627</v>
      </c>
    </row>
    <row r="2412" ht="17" customHeight="1" spans="1:2">
      <c r="A2412" s="93">
        <v>201005</v>
      </c>
      <c r="B2412" s="94" t="s">
        <v>2628</v>
      </c>
    </row>
    <row r="2413" ht="17" customHeight="1" spans="1:2">
      <c r="A2413" s="93">
        <v>201006</v>
      </c>
      <c r="B2413" s="94" t="s">
        <v>2629</v>
      </c>
    </row>
    <row r="2414" ht="17" customHeight="1" spans="1:2">
      <c r="A2414" s="93">
        <v>201009</v>
      </c>
      <c r="B2414" s="94" t="s">
        <v>2630</v>
      </c>
    </row>
    <row r="2415" ht="17" customHeight="1" spans="1:2">
      <c r="A2415" s="93">
        <v>201026</v>
      </c>
      <c r="B2415" s="94" t="s">
        <v>2631</v>
      </c>
    </row>
    <row r="2416" ht="17" customHeight="1" spans="1:2">
      <c r="A2416" s="93">
        <v>201027</v>
      </c>
      <c r="B2416" s="94" t="s">
        <v>2632</v>
      </c>
    </row>
    <row r="2417" ht="17" customHeight="1" spans="1:2">
      <c r="A2417" s="93">
        <v>201048</v>
      </c>
      <c r="B2417" s="94" t="s">
        <v>2633</v>
      </c>
    </row>
    <row r="2418" ht="17" customHeight="1" spans="1:2">
      <c r="A2418" s="93">
        <v>201049.21</v>
      </c>
      <c r="B2418" s="94" t="s">
        <v>2634</v>
      </c>
    </row>
    <row r="2419" ht="17" customHeight="1" spans="1:2">
      <c r="A2419" s="93">
        <v>201053</v>
      </c>
      <c r="B2419" s="94" t="s">
        <v>2635</v>
      </c>
    </row>
    <row r="2420" ht="17" customHeight="1" spans="1:2">
      <c r="A2420" s="93">
        <v>201053.5</v>
      </c>
      <c r="B2420" s="94" t="s">
        <v>1264</v>
      </c>
    </row>
    <row r="2421" ht="17" customHeight="1" spans="1:2">
      <c r="A2421" s="93">
        <v>201061</v>
      </c>
      <c r="B2421" s="94" t="s">
        <v>2636</v>
      </c>
    </row>
    <row r="2422" ht="17" customHeight="1" spans="1:2">
      <c r="A2422" s="93">
        <v>201062</v>
      </c>
      <c r="B2422" s="94" t="s">
        <v>2637</v>
      </c>
    </row>
    <row r="2423" ht="17" customHeight="1" spans="1:2">
      <c r="A2423" s="93">
        <v>201063</v>
      </c>
      <c r="B2423" s="94" t="s">
        <v>2638</v>
      </c>
    </row>
    <row r="2424" ht="17" customHeight="1" spans="1:2">
      <c r="A2424" s="93">
        <v>201064</v>
      </c>
      <c r="B2424" s="94" t="s">
        <v>2639</v>
      </c>
    </row>
    <row r="2425" ht="17" customHeight="1" spans="1:2">
      <c r="A2425" s="93">
        <v>201065</v>
      </c>
      <c r="B2425" s="94" t="s">
        <v>2640</v>
      </c>
    </row>
    <row r="2426" ht="17" customHeight="1" spans="1:2">
      <c r="A2426" s="93">
        <v>201067</v>
      </c>
      <c r="B2426" s="94" t="s">
        <v>2641</v>
      </c>
    </row>
    <row r="2427" ht="17" customHeight="1" spans="1:2">
      <c r="A2427" s="93">
        <v>201068</v>
      </c>
      <c r="B2427" s="94" t="s">
        <v>2642</v>
      </c>
    </row>
    <row r="2428" ht="17" customHeight="1" spans="1:2">
      <c r="A2428" s="93">
        <v>201069</v>
      </c>
      <c r="B2428" s="94" t="s">
        <v>2643</v>
      </c>
    </row>
    <row r="2429" ht="17" customHeight="1" spans="1:2">
      <c r="A2429" s="93">
        <v>2011</v>
      </c>
      <c r="B2429" s="94" t="s">
        <v>2644</v>
      </c>
    </row>
    <row r="2430" ht="17" customHeight="1" spans="1:2">
      <c r="A2430" s="93">
        <v>201102.5</v>
      </c>
      <c r="B2430" s="94" t="s">
        <v>2645</v>
      </c>
    </row>
    <row r="2431" ht="17" customHeight="1" spans="1:2">
      <c r="A2431" s="93">
        <v>201103.5</v>
      </c>
      <c r="B2431" s="94" t="s">
        <v>2646</v>
      </c>
    </row>
    <row r="2432" ht="17" customHeight="1" spans="1:2">
      <c r="A2432" s="93">
        <v>201104.5</v>
      </c>
      <c r="B2432" s="94" t="s">
        <v>2647</v>
      </c>
    </row>
    <row r="2433" ht="17" customHeight="1" spans="1:2">
      <c r="A2433" s="93">
        <v>201105</v>
      </c>
      <c r="B2433" s="94" t="s">
        <v>2648</v>
      </c>
    </row>
    <row r="2434" ht="17" customHeight="1" spans="1:2">
      <c r="A2434" s="93">
        <v>201106.5</v>
      </c>
      <c r="B2434" s="94" t="s">
        <v>2649</v>
      </c>
    </row>
    <row r="2435" ht="17" customHeight="1" spans="1:2">
      <c r="A2435" s="93">
        <v>201107.5</v>
      </c>
      <c r="B2435" s="94" t="s">
        <v>2650</v>
      </c>
    </row>
    <row r="2436" ht="17" customHeight="1" spans="1:2">
      <c r="A2436" s="93">
        <v>201108.5</v>
      </c>
      <c r="B2436" s="94" t="s">
        <v>2651</v>
      </c>
    </row>
    <row r="2437" ht="17" customHeight="1" spans="1:2">
      <c r="A2437" s="93">
        <v>201116.5</v>
      </c>
      <c r="B2437" s="94" t="s">
        <v>2652</v>
      </c>
    </row>
    <row r="2438" ht="17" customHeight="1" spans="1:2">
      <c r="A2438" s="93">
        <v>201117.5</v>
      </c>
      <c r="B2438" s="94" t="s">
        <v>2653</v>
      </c>
    </row>
    <row r="2439" ht="17" customHeight="1" spans="1:2">
      <c r="A2439" s="93">
        <v>201118.5</v>
      </c>
      <c r="B2439" s="94" t="s">
        <v>2654</v>
      </c>
    </row>
    <row r="2440" ht="17" customHeight="1" spans="1:2">
      <c r="A2440" s="93">
        <v>201119.5</v>
      </c>
      <c r="B2440" s="94" t="s">
        <v>2655</v>
      </c>
    </row>
    <row r="2441" ht="17" customHeight="1" spans="1:2">
      <c r="A2441" s="93">
        <v>201120.5</v>
      </c>
      <c r="B2441" s="94" t="s">
        <v>2656</v>
      </c>
    </row>
    <row r="2442" ht="17" customHeight="1" spans="1:2">
      <c r="A2442" s="93">
        <v>201121.5</v>
      </c>
      <c r="B2442" s="94" t="s">
        <v>2657</v>
      </c>
    </row>
    <row r="2443" ht="17" customHeight="1" spans="1:2">
      <c r="A2443" s="93">
        <v>201124.5</v>
      </c>
      <c r="B2443" s="94" t="s">
        <v>2658</v>
      </c>
    </row>
    <row r="2444" ht="17" customHeight="1" spans="1:2">
      <c r="A2444" s="93">
        <v>201132</v>
      </c>
      <c r="B2444" s="94" t="s">
        <v>2659</v>
      </c>
    </row>
    <row r="2445" ht="17" customHeight="1" spans="1:2">
      <c r="A2445" s="93">
        <v>201133</v>
      </c>
      <c r="B2445" s="94" t="s">
        <v>2660</v>
      </c>
    </row>
    <row r="2446" ht="17" customHeight="1" spans="1:2">
      <c r="A2446" s="93">
        <v>201134</v>
      </c>
      <c r="B2446" s="94" t="s">
        <v>2661</v>
      </c>
    </row>
    <row r="2447" ht="17" customHeight="1" spans="1:2">
      <c r="A2447" s="93">
        <v>201135</v>
      </c>
      <c r="B2447" s="94" t="s">
        <v>2662</v>
      </c>
    </row>
    <row r="2448" ht="17" customHeight="1" spans="1:2">
      <c r="A2448" s="93">
        <v>201136</v>
      </c>
      <c r="B2448" s="94" t="s">
        <v>2663</v>
      </c>
    </row>
    <row r="2449" ht="17" customHeight="1" spans="1:2">
      <c r="A2449" s="93">
        <v>201147</v>
      </c>
      <c r="B2449" s="94" t="s">
        <v>2664</v>
      </c>
    </row>
    <row r="2450" ht="17" customHeight="1" spans="1:2">
      <c r="A2450" s="93">
        <v>201148</v>
      </c>
      <c r="B2450" s="94" t="s">
        <v>2665</v>
      </c>
    </row>
    <row r="2451" ht="17" customHeight="1" spans="1:2">
      <c r="A2451" s="93">
        <v>201149</v>
      </c>
      <c r="B2451" s="94" t="s">
        <v>2666</v>
      </c>
    </row>
    <row r="2452" ht="17" customHeight="1" spans="1:2">
      <c r="A2452" s="93">
        <v>201158</v>
      </c>
      <c r="B2452" s="94" t="s">
        <v>2667</v>
      </c>
    </row>
    <row r="2453" ht="17" customHeight="1" spans="1:2">
      <c r="A2453" s="93">
        <v>201159</v>
      </c>
      <c r="B2453" s="94" t="s">
        <v>2668</v>
      </c>
    </row>
    <row r="2454" ht="17" customHeight="1" spans="1:2">
      <c r="A2454" s="93">
        <v>201160</v>
      </c>
      <c r="B2454" s="94" t="s">
        <v>2669</v>
      </c>
    </row>
    <row r="2455" ht="17" customHeight="1" spans="1:2">
      <c r="A2455" s="93">
        <v>201161</v>
      </c>
      <c r="B2455" s="94" t="s">
        <v>2670</v>
      </c>
    </row>
    <row r="2456" ht="17" customHeight="1" spans="1:2">
      <c r="A2456" s="93">
        <v>201162</v>
      </c>
      <c r="B2456" s="94" t="s">
        <v>2671</v>
      </c>
    </row>
    <row r="2457" ht="17" customHeight="1" spans="1:2">
      <c r="A2457" s="93">
        <v>2012</v>
      </c>
      <c r="B2457" s="94" t="s">
        <v>2672</v>
      </c>
    </row>
    <row r="2458" ht="17" customHeight="1" spans="1:2">
      <c r="A2458" s="93">
        <v>201203.1</v>
      </c>
      <c r="B2458" s="94" t="s">
        <v>2673</v>
      </c>
    </row>
    <row r="2459" ht="17" customHeight="1" spans="1:2">
      <c r="A2459" s="93">
        <v>201204.1</v>
      </c>
      <c r="B2459" s="94" t="s">
        <v>2674</v>
      </c>
    </row>
    <row r="2460" ht="17" customHeight="1" spans="1:2">
      <c r="A2460" s="93">
        <v>201209</v>
      </c>
      <c r="B2460" s="94" t="s">
        <v>2675</v>
      </c>
    </row>
    <row r="2461" ht="17" customHeight="1" spans="1:2">
      <c r="A2461" s="93">
        <v>2013</v>
      </c>
      <c r="B2461" s="94" t="s">
        <v>2676</v>
      </c>
    </row>
    <row r="2462" ht="17" customHeight="1" spans="1:2">
      <c r="A2462" s="93">
        <v>2014</v>
      </c>
      <c r="B2462" s="94" t="s">
        <v>2677</v>
      </c>
    </row>
    <row r="2463" ht="17" customHeight="1" spans="1:2">
      <c r="A2463" s="93">
        <v>2015</v>
      </c>
      <c r="B2463" s="94" t="s">
        <v>2678</v>
      </c>
    </row>
    <row r="2464" ht="17" customHeight="1" spans="1:2">
      <c r="A2464" s="93">
        <v>2015.1</v>
      </c>
      <c r="B2464" s="94" t="s">
        <v>2679</v>
      </c>
    </row>
    <row r="2465" ht="17" customHeight="1" spans="1:2">
      <c r="A2465" s="93">
        <v>2017.1</v>
      </c>
      <c r="B2465" s="94" t="s">
        <v>2680</v>
      </c>
    </row>
    <row r="2466" ht="17" customHeight="1" spans="1:2">
      <c r="A2466" s="93">
        <v>2017.2</v>
      </c>
      <c r="B2466" s="94" t="s">
        <v>2681</v>
      </c>
    </row>
    <row r="2467" ht="17" customHeight="1" spans="1:2">
      <c r="A2467" s="93">
        <v>202</v>
      </c>
      <c r="B2467" s="94" t="s">
        <v>2682</v>
      </c>
    </row>
    <row r="2468" ht="17" customHeight="1" spans="1:2">
      <c r="A2468" s="93">
        <v>202002</v>
      </c>
      <c r="B2468" s="94" t="s">
        <v>2683</v>
      </c>
    </row>
    <row r="2469" ht="17" customHeight="1" spans="1:2">
      <c r="A2469" s="93">
        <v>202002.01</v>
      </c>
      <c r="B2469" s="94" t="s">
        <v>2684</v>
      </c>
    </row>
    <row r="2470" ht="17" customHeight="1" spans="1:2">
      <c r="A2470" s="93">
        <v>202002.03</v>
      </c>
      <c r="B2470" s="94" t="s">
        <v>2685</v>
      </c>
    </row>
    <row r="2471" ht="17" customHeight="1" spans="1:2">
      <c r="A2471" s="93">
        <v>202002.05</v>
      </c>
      <c r="B2471" s="94" t="s">
        <v>2686</v>
      </c>
    </row>
    <row r="2472" ht="17" customHeight="1" spans="1:2">
      <c r="A2472" s="93">
        <v>202017.2</v>
      </c>
      <c r="B2472" s="94" t="s">
        <v>2687</v>
      </c>
    </row>
    <row r="2473" ht="17" customHeight="1" spans="1:2">
      <c r="A2473" s="93">
        <v>2028</v>
      </c>
      <c r="B2473" s="94" t="s">
        <v>2688</v>
      </c>
    </row>
    <row r="2474" ht="17" customHeight="1" spans="1:2">
      <c r="A2474" s="93">
        <v>203</v>
      </c>
      <c r="B2474" s="94" t="s">
        <v>2689</v>
      </c>
    </row>
    <row r="2475" ht="17" customHeight="1" spans="1:2">
      <c r="A2475" s="93">
        <v>203100</v>
      </c>
      <c r="B2475" s="94" t="s">
        <v>2690</v>
      </c>
    </row>
    <row r="2476" ht="17" customHeight="1" spans="1:2">
      <c r="A2476" s="93">
        <v>203105</v>
      </c>
      <c r="B2476" s="94" t="s">
        <v>2691</v>
      </c>
    </row>
    <row r="2477" ht="17" customHeight="1" spans="1:2">
      <c r="A2477" s="93">
        <v>203106.11</v>
      </c>
      <c r="B2477" s="94" t="s">
        <v>2692</v>
      </c>
    </row>
    <row r="2478" ht="17" customHeight="1" spans="1:2">
      <c r="A2478" s="93">
        <v>203107.11</v>
      </c>
      <c r="B2478" s="94" t="s">
        <v>2693</v>
      </c>
    </row>
    <row r="2479" ht="17" customHeight="1" spans="1:2">
      <c r="A2479" s="93">
        <v>203107.3</v>
      </c>
      <c r="B2479" s="94" t="s">
        <v>2694</v>
      </c>
    </row>
    <row r="2480" ht="17" customHeight="1" spans="1:2">
      <c r="A2480" s="93">
        <v>203109</v>
      </c>
      <c r="B2480" s="94" t="s">
        <v>2695</v>
      </c>
    </row>
    <row r="2481" ht="17" customHeight="1" spans="1:2">
      <c r="A2481" s="93">
        <v>203110</v>
      </c>
      <c r="B2481" s="94" t="s">
        <v>2696</v>
      </c>
    </row>
    <row r="2482" ht="17" customHeight="1" spans="1:2">
      <c r="A2482" s="93">
        <v>203111</v>
      </c>
      <c r="B2482" s="94" t="s">
        <v>2697</v>
      </c>
    </row>
    <row r="2483" ht="17" customHeight="1" spans="1:2">
      <c r="A2483" s="93">
        <v>203112</v>
      </c>
      <c r="B2483" s="94" t="s">
        <v>2698</v>
      </c>
    </row>
    <row r="2484" ht="17" customHeight="1" spans="1:2">
      <c r="A2484" s="93">
        <v>203113</v>
      </c>
      <c r="B2484" s="94" t="s">
        <v>2699</v>
      </c>
    </row>
    <row r="2485" ht="17" customHeight="1" spans="1:2">
      <c r="A2485" s="93">
        <v>203114</v>
      </c>
      <c r="B2485" s="94" t="s">
        <v>2700</v>
      </c>
    </row>
    <row r="2486" ht="17" customHeight="1" spans="1:2">
      <c r="A2486" s="93">
        <v>203114.5</v>
      </c>
      <c r="B2486" s="94" t="s">
        <v>2701</v>
      </c>
    </row>
    <row r="2487" ht="17" customHeight="1" spans="1:2">
      <c r="A2487" s="93">
        <v>203115</v>
      </c>
      <c r="B2487" s="94" t="s">
        <v>2702</v>
      </c>
    </row>
    <row r="2488" ht="17" customHeight="1" spans="1:2">
      <c r="A2488" s="93">
        <v>203115.5</v>
      </c>
      <c r="B2488" s="94" t="s">
        <v>2703</v>
      </c>
    </row>
    <row r="2489" ht="17" customHeight="1" spans="1:2">
      <c r="A2489" s="93">
        <v>203116</v>
      </c>
      <c r="B2489" s="94" t="s">
        <v>2704</v>
      </c>
    </row>
    <row r="2490" ht="17" customHeight="1" spans="1:2">
      <c r="A2490" s="93">
        <v>203117</v>
      </c>
      <c r="B2490" s="94" t="s">
        <v>2705</v>
      </c>
    </row>
    <row r="2491" ht="17" customHeight="1" spans="1:2">
      <c r="A2491" s="93">
        <v>203117.2</v>
      </c>
      <c r="B2491" s="94" t="s">
        <v>2706</v>
      </c>
    </row>
    <row r="2492" ht="17" customHeight="1" spans="1:2">
      <c r="A2492" s="93">
        <v>203117.5</v>
      </c>
      <c r="B2492" s="94" t="s">
        <v>2707</v>
      </c>
    </row>
    <row r="2493" ht="17" customHeight="1" spans="1:2">
      <c r="A2493" s="93">
        <v>203117.6</v>
      </c>
      <c r="B2493" s="94" t="s">
        <v>2708</v>
      </c>
    </row>
    <row r="2494" ht="17" customHeight="1" spans="1:2">
      <c r="A2494" s="93">
        <v>203119.11</v>
      </c>
      <c r="B2494" s="94" t="s">
        <v>2709</v>
      </c>
    </row>
    <row r="2495" ht="17" customHeight="1" spans="1:2">
      <c r="A2495" s="93">
        <v>203121</v>
      </c>
      <c r="B2495" s="94" t="s">
        <v>2710</v>
      </c>
    </row>
    <row r="2496" ht="17" customHeight="1" spans="1:2">
      <c r="A2496" s="93">
        <v>203121.1</v>
      </c>
      <c r="B2496" s="94" t="s">
        <v>2711</v>
      </c>
    </row>
    <row r="2497" ht="17" customHeight="1" spans="1:2">
      <c r="A2497" s="93">
        <v>203123</v>
      </c>
      <c r="B2497" s="94" t="s">
        <v>2712</v>
      </c>
    </row>
    <row r="2498" ht="17" customHeight="1" spans="1:2">
      <c r="A2498" s="93">
        <v>203124</v>
      </c>
      <c r="B2498" s="94" t="s">
        <v>2713</v>
      </c>
    </row>
    <row r="2499" ht="17" customHeight="1" spans="1:2">
      <c r="A2499" s="93">
        <v>203125</v>
      </c>
      <c r="B2499" s="94" t="s">
        <v>2714</v>
      </c>
    </row>
    <row r="2500" ht="17" customHeight="1" spans="1:2">
      <c r="A2500" s="93">
        <v>204</v>
      </c>
      <c r="B2500" s="94" t="s">
        <v>2715</v>
      </c>
    </row>
    <row r="2501" ht="17" customHeight="1" spans="1:2">
      <c r="A2501" s="93">
        <v>204001</v>
      </c>
      <c r="B2501" s="94" t="s">
        <v>2716</v>
      </c>
    </row>
    <row r="2502" ht="17" customHeight="1" spans="1:2">
      <c r="A2502" s="93">
        <v>205</v>
      </c>
      <c r="B2502" s="94" t="s">
        <v>2717</v>
      </c>
    </row>
    <row r="2503" ht="17" customHeight="1" spans="1:2">
      <c r="A2503" s="93">
        <v>205.4</v>
      </c>
      <c r="B2503" s="94" t="s">
        <v>2718</v>
      </c>
    </row>
    <row r="2504" ht="17" customHeight="1" spans="1:2">
      <c r="A2504" s="93">
        <v>205026.15</v>
      </c>
      <c r="B2504" s="94" t="s">
        <v>2719</v>
      </c>
    </row>
    <row r="2505" ht="17" customHeight="1" spans="1:2">
      <c r="A2505" s="93">
        <v>205100</v>
      </c>
      <c r="B2505" s="94" t="s">
        <v>2720</v>
      </c>
    </row>
    <row r="2506" ht="17" customHeight="1" spans="1:2">
      <c r="A2506" s="93">
        <v>205101</v>
      </c>
      <c r="B2506" s="94" t="s">
        <v>2721</v>
      </c>
    </row>
    <row r="2507" ht="17" customHeight="1" spans="1:2">
      <c r="A2507" s="93">
        <v>205102.21</v>
      </c>
      <c r="B2507" s="94" t="s">
        <v>2722</v>
      </c>
    </row>
    <row r="2508" ht="17" customHeight="1" spans="1:2">
      <c r="A2508" s="93">
        <v>205102.31</v>
      </c>
      <c r="B2508" s="94" t="s">
        <v>2723</v>
      </c>
    </row>
    <row r="2509" ht="17" customHeight="1" spans="1:2">
      <c r="A2509" s="93">
        <v>206</v>
      </c>
      <c r="B2509" s="94" t="s">
        <v>2724</v>
      </c>
    </row>
    <row r="2510" ht="17" customHeight="1" spans="1:2">
      <c r="A2510" s="93">
        <v>206.4</v>
      </c>
      <c r="B2510" s="94" t="s">
        <v>2725</v>
      </c>
    </row>
    <row r="2511" ht="17" customHeight="1" spans="1:2">
      <c r="A2511" s="93">
        <v>207</v>
      </c>
      <c r="B2511" s="94" t="s">
        <v>2726</v>
      </c>
    </row>
    <row r="2512" ht="17" customHeight="1" spans="1:2">
      <c r="A2512" s="93">
        <v>208</v>
      </c>
      <c r="B2512" s="94" t="s">
        <v>2727</v>
      </c>
    </row>
    <row r="2513" ht="17" customHeight="1" spans="1:2">
      <c r="A2513" s="93">
        <v>208001</v>
      </c>
      <c r="B2513" s="94" t="s">
        <v>2728</v>
      </c>
    </row>
    <row r="2514" ht="17" customHeight="1" spans="1:2">
      <c r="A2514" s="93">
        <v>208006</v>
      </c>
      <c r="B2514" s="94" t="s">
        <v>2729</v>
      </c>
    </row>
    <row r="2515" ht="17" customHeight="1" spans="1:2">
      <c r="A2515" s="93">
        <v>208010</v>
      </c>
      <c r="B2515" s="94" t="s">
        <v>2730</v>
      </c>
    </row>
    <row r="2516" ht="17" customHeight="1" spans="1:2">
      <c r="A2516" s="93">
        <v>208011</v>
      </c>
      <c r="B2516" s="94" t="s">
        <v>2731</v>
      </c>
    </row>
    <row r="2517" ht="17" customHeight="1" spans="1:2">
      <c r="A2517" s="93">
        <v>208025</v>
      </c>
      <c r="B2517" s="94" t="s">
        <v>2732</v>
      </c>
    </row>
    <row r="2518" ht="17" customHeight="1" spans="1:2">
      <c r="A2518" s="93">
        <v>208026</v>
      </c>
      <c r="B2518" s="94" t="s">
        <v>2733</v>
      </c>
    </row>
    <row r="2519" ht="17" customHeight="1" spans="1:2">
      <c r="A2519" s="93">
        <v>208040</v>
      </c>
      <c r="B2519" s="94" t="s">
        <v>2734</v>
      </c>
    </row>
    <row r="2520" ht="17" customHeight="1" spans="1:2">
      <c r="A2520" s="93">
        <v>208040.4</v>
      </c>
      <c r="B2520" s="94" t="s">
        <v>2735</v>
      </c>
    </row>
    <row r="2521" ht="17" customHeight="1" spans="1:2">
      <c r="A2521" s="93">
        <v>208046</v>
      </c>
      <c r="B2521" s="94" t="s">
        <v>2736</v>
      </c>
    </row>
    <row r="2522" ht="17" customHeight="1" spans="1:2">
      <c r="A2522" s="93">
        <v>208048.21</v>
      </c>
      <c r="B2522" s="94" t="s">
        <v>2737</v>
      </c>
    </row>
    <row r="2523" ht="17" customHeight="1" spans="1:2">
      <c r="A2523" s="93">
        <v>208049</v>
      </c>
      <c r="B2523" s="94" t="s">
        <v>2738</v>
      </c>
    </row>
    <row r="2524" ht="17" customHeight="1" spans="1:2">
      <c r="A2524" s="93">
        <v>208060</v>
      </c>
      <c r="B2524" s="94" t="s">
        <v>2739</v>
      </c>
    </row>
    <row r="2525" ht="17" customHeight="1" spans="1:2">
      <c r="A2525" s="93">
        <v>208061</v>
      </c>
      <c r="B2525" s="94" t="s">
        <v>2740</v>
      </c>
    </row>
    <row r="2526" ht="17" customHeight="1" spans="1:2">
      <c r="A2526" s="93">
        <v>208065</v>
      </c>
      <c r="B2526" s="94" t="s">
        <v>2741</v>
      </c>
    </row>
    <row r="2527" ht="17" customHeight="1" spans="1:2">
      <c r="A2527" s="93">
        <v>208067</v>
      </c>
      <c r="B2527" s="94" t="s">
        <v>2742</v>
      </c>
    </row>
    <row r="2528" ht="17" customHeight="1" spans="1:2">
      <c r="A2528" s="93">
        <v>208074</v>
      </c>
      <c r="B2528" s="94" t="s">
        <v>2743</v>
      </c>
    </row>
    <row r="2529" ht="17" customHeight="1" spans="1:2">
      <c r="A2529" s="93">
        <v>208075</v>
      </c>
      <c r="B2529" s="94" t="s">
        <v>2744</v>
      </c>
    </row>
    <row r="2530" ht="17" customHeight="1" spans="1:2">
      <c r="A2530" s="93">
        <v>208077</v>
      </c>
      <c r="B2530" s="94" t="s">
        <v>2745</v>
      </c>
    </row>
    <row r="2531" ht="17" customHeight="1" spans="1:2">
      <c r="A2531" s="93">
        <v>208078</v>
      </c>
      <c r="B2531" s="94" t="s">
        <v>2746</v>
      </c>
    </row>
    <row r="2532" ht="17" customHeight="1" spans="1:2">
      <c r="A2532" s="93">
        <v>208080</v>
      </c>
      <c r="B2532" s="94" t="s">
        <v>2747</v>
      </c>
    </row>
    <row r="2533" ht="17" customHeight="1" spans="1:2">
      <c r="A2533" s="93">
        <v>208090</v>
      </c>
      <c r="B2533" s="94" t="s">
        <v>2748</v>
      </c>
    </row>
    <row r="2534" ht="17" customHeight="1" spans="1:2">
      <c r="A2534" s="93">
        <v>208091</v>
      </c>
      <c r="B2534" s="94" t="s">
        <v>2749</v>
      </c>
    </row>
    <row r="2535" ht="17" customHeight="1" spans="1:2">
      <c r="A2535" s="93">
        <v>208111</v>
      </c>
      <c r="B2535" s="94" t="s">
        <v>2750</v>
      </c>
    </row>
    <row r="2536" ht="17" customHeight="1" spans="1:2">
      <c r="A2536" s="93">
        <v>208120</v>
      </c>
      <c r="B2536" s="94" t="s">
        <v>2751</v>
      </c>
    </row>
    <row r="2537" ht="17" customHeight="1" spans="1:2">
      <c r="A2537" s="93">
        <v>208123</v>
      </c>
      <c r="B2537" s="94" t="s">
        <v>2752</v>
      </c>
    </row>
    <row r="2538" ht="17" customHeight="1" spans="1:2">
      <c r="A2538" s="93">
        <v>208123.01</v>
      </c>
      <c r="B2538" s="94" t="s">
        <v>2753</v>
      </c>
    </row>
    <row r="2539" ht="17" customHeight="1" spans="1:2">
      <c r="A2539" s="93">
        <v>208124</v>
      </c>
      <c r="B2539" s="94" t="s">
        <v>2754</v>
      </c>
    </row>
    <row r="2540" ht="17" customHeight="1" spans="1:2">
      <c r="A2540" s="93">
        <v>208125</v>
      </c>
      <c r="B2540" s="94" t="s">
        <v>2755</v>
      </c>
    </row>
    <row r="2541" ht="17" customHeight="1" spans="1:2">
      <c r="A2541" s="93">
        <v>208126</v>
      </c>
      <c r="B2541" s="94" t="s">
        <v>2756</v>
      </c>
    </row>
    <row r="2542" ht="17" customHeight="1" spans="1:2">
      <c r="A2542" s="93">
        <v>208127</v>
      </c>
      <c r="B2542" s="94" t="s">
        <v>2757</v>
      </c>
    </row>
    <row r="2543" ht="17" customHeight="1" spans="1:2">
      <c r="A2543" s="93">
        <v>208128</v>
      </c>
      <c r="B2543" s="94" t="s">
        <v>2758</v>
      </c>
    </row>
    <row r="2544" ht="17" customHeight="1" spans="1:2">
      <c r="A2544" s="93">
        <v>208129</v>
      </c>
      <c r="B2544" s="94" t="s">
        <v>2759</v>
      </c>
    </row>
    <row r="2545" ht="17" customHeight="1" spans="1:2">
      <c r="A2545" s="93">
        <v>208130</v>
      </c>
      <c r="B2545" s="94" t="s">
        <v>2760</v>
      </c>
    </row>
    <row r="2546" ht="17" customHeight="1" spans="1:2">
      <c r="A2546" s="93">
        <v>208133</v>
      </c>
      <c r="B2546" s="94" t="s">
        <v>2761</v>
      </c>
    </row>
    <row r="2547" ht="17" customHeight="1" spans="1:2">
      <c r="A2547" s="93">
        <v>208137</v>
      </c>
      <c r="B2547" s="94" t="s">
        <v>2762</v>
      </c>
    </row>
    <row r="2548" ht="17" customHeight="1" spans="1:2">
      <c r="A2548" s="93">
        <v>208140</v>
      </c>
      <c r="B2548" s="94" t="s">
        <v>2763</v>
      </c>
    </row>
    <row r="2549" ht="17" customHeight="1" spans="1:2">
      <c r="A2549" s="93">
        <v>208141</v>
      </c>
      <c r="B2549" s="94" t="s">
        <v>2764</v>
      </c>
    </row>
    <row r="2550" ht="17" customHeight="1" spans="1:2">
      <c r="A2550" s="93">
        <v>208145</v>
      </c>
      <c r="B2550" s="94" t="s">
        <v>2765</v>
      </c>
    </row>
    <row r="2551" ht="17" customHeight="1" spans="1:2">
      <c r="A2551" s="93">
        <v>208146</v>
      </c>
      <c r="B2551" s="94" t="s">
        <v>2766</v>
      </c>
    </row>
    <row r="2552" ht="17" customHeight="1" spans="1:2">
      <c r="A2552" s="93">
        <v>208150</v>
      </c>
      <c r="B2552" s="94" t="s">
        <v>2767</v>
      </c>
    </row>
    <row r="2553" ht="17" customHeight="1" spans="1:2">
      <c r="A2553" s="93">
        <v>208152</v>
      </c>
      <c r="B2553" s="94" t="s">
        <v>2768</v>
      </c>
    </row>
    <row r="2554" ht="17" customHeight="1" spans="1:2">
      <c r="A2554" s="93">
        <v>208153</v>
      </c>
      <c r="B2554" s="94" t="s">
        <v>2769</v>
      </c>
    </row>
    <row r="2555" ht="17" customHeight="1" spans="1:2">
      <c r="A2555" s="93">
        <v>208155</v>
      </c>
      <c r="B2555" s="94" t="s">
        <v>2770</v>
      </c>
    </row>
    <row r="2556" ht="17" customHeight="1" spans="1:2">
      <c r="A2556" s="93">
        <v>208155.01</v>
      </c>
      <c r="B2556" s="94" t="s">
        <v>2771</v>
      </c>
    </row>
    <row r="2557" ht="17" customHeight="1" spans="1:2">
      <c r="A2557" s="93">
        <v>208156</v>
      </c>
      <c r="B2557" s="94" t="s">
        <v>2772</v>
      </c>
    </row>
    <row r="2558" ht="17" customHeight="1" spans="1:2">
      <c r="A2558" s="93">
        <v>208157</v>
      </c>
      <c r="B2558" s="94" t="s">
        <v>2773</v>
      </c>
    </row>
    <row r="2559" ht="17" customHeight="1" spans="1:2">
      <c r="A2559" s="93">
        <v>208161</v>
      </c>
      <c r="B2559" s="94" t="s">
        <v>2774</v>
      </c>
    </row>
    <row r="2560" ht="17" customHeight="1" spans="1:2">
      <c r="A2560" s="93">
        <v>208165</v>
      </c>
      <c r="B2560" s="94" t="s">
        <v>2775</v>
      </c>
    </row>
    <row r="2561" ht="17" customHeight="1" spans="1:2">
      <c r="A2561" s="93">
        <v>208167</v>
      </c>
      <c r="B2561" s="94" t="s">
        <v>2776</v>
      </c>
    </row>
    <row r="2562" ht="17" customHeight="1" spans="1:2">
      <c r="A2562" s="93">
        <v>208168</v>
      </c>
      <c r="B2562" s="94" t="s">
        <v>2777</v>
      </c>
    </row>
    <row r="2563" ht="17" customHeight="1" spans="1:2">
      <c r="A2563" s="93">
        <v>208169</v>
      </c>
      <c r="B2563" s="94" t="s">
        <v>2778</v>
      </c>
    </row>
    <row r="2564" ht="17" customHeight="1" spans="1:2">
      <c r="A2564" s="93">
        <v>208170</v>
      </c>
      <c r="B2564" s="94" t="s">
        <v>2779</v>
      </c>
    </row>
    <row r="2565" ht="17" customHeight="1" spans="1:2">
      <c r="A2565" s="93">
        <v>208171</v>
      </c>
      <c r="B2565" s="94" t="s">
        <v>2780</v>
      </c>
    </row>
    <row r="2566" ht="17" customHeight="1" spans="1:2">
      <c r="A2566" s="93">
        <v>208172</v>
      </c>
      <c r="B2566" s="94" t="s">
        <v>2781</v>
      </c>
    </row>
    <row r="2567" ht="17" customHeight="1" spans="1:2">
      <c r="A2567" s="93">
        <v>208173</v>
      </c>
      <c r="B2567" s="94" t="s">
        <v>2782</v>
      </c>
    </row>
    <row r="2568" ht="17" customHeight="1" spans="1:2">
      <c r="A2568" s="93">
        <v>208175</v>
      </c>
      <c r="B2568" s="94" t="s">
        <v>2783</v>
      </c>
    </row>
    <row r="2569" ht="17" customHeight="1" spans="1:2">
      <c r="A2569" s="93">
        <v>208176</v>
      </c>
      <c r="B2569" s="94" t="s">
        <v>2784</v>
      </c>
    </row>
    <row r="2570" ht="17" customHeight="1" spans="1:2">
      <c r="A2570" s="93">
        <v>208177</v>
      </c>
      <c r="B2570" s="94" t="s">
        <v>2785</v>
      </c>
    </row>
    <row r="2571" ht="17" customHeight="1" spans="1:2">
      <c r="A2571" s="93">
        <v>208179</v>
      </c>
      <c r="B2571" s="94" t="s">
        <v>2786</v>
      </c>
    </row>
    <row r="2572" ht="17" customHeight="1" spans="1:2">
      <c r="A2572" s="93">
        <v>208180</v>
      </c>
      <c r="B2572" s="94" t="s">
        <v>2787</v>
      </c>
    </row>
    <row r="2573" ht="17" customHeight="1" spans="1:2">
      <c r="A2573" s="93">
        <v>208181</v>
      </c>
      <c r="B2573" s="94" t="s">
        <v>2788</v>
      </c>
    </row>
    <row r="2574" ht="17" customHeight="1" spans="1:2">
      <c r="A2574" s="93">
        <v>208182</v>
      </c>
      <c r="B2574" s="94" t="s">
        <v>2789</v>
      </c>
    </row>
    <row r="2575" ht="17" customHeight="1" spans="1:2">
      <c r="A2575" s="93">
        <v>208183</v>
      </c>
      <c r="B2575" s="94" t="s">
        <v>2790</v>
      </c>
    </row>
    <row r="2576" ht="17" customHeight="1" spans="1:2">
      <c r="A2576" s="93">
        <v>208183.11</v>
      </c>
      <c r="B2576" s="94" t="s">
        <v>2791</v>
      </c>
    </row>
    <row r="2577" ht="17" customHeight="1" spans="1:2">
      <c r="A2577" s="93">
        <v>208184</v>
      </c>
      <c r="B2577" s="94" t="s">
        <v>2792</v>
      </c>
    </row>
    <row r="2578" ht="17" customHeight="1" spans="1:2">
      <c r="A2578" s="93">
        <v>208185.01</v>
      </c>
      <c r="B2578" s="94" t="s">
        <v>2793</v>
      </c>
    </row>
    <row r="2579" ht="17" customHeight="1" spans="1:2">
      <c r="A2579" s="93">
        <v>208185.02</v>
      </c>
      <c r="B2579" s="94" t="s">
        <v>2794</v>
      </c>
    </row>
    <row r="2580" ht="17" customHeight="1" spans="1:2">
      <c r="A2580" s="93">
        <v>208186</v>
      </c>
      <c r="B2580" s="94" t="s">
        <v>2795</v>
      </c>
    </row>
    <row r="2581" ht="17" customHeight="1" spans="1:2">
      <c r="A2581" s="93">
        <v>208187</v>
      </c>
      <c r="B2581" s="94" t="s">
        <v>2796</v>
      </c>
    </row>
    <row r="2582" ht="17" customHeight="1" spans="1:2">
      <c r="A2582" s="93">
        <v>208187.01</v>
      </c>
      <c r="B2582" s="94" t="s">
        <v>2797</v>
      </c>
    </row>
    <row r="2583" ht="17" customHeight="1" spans="1:2">
      <c r="A2583" s="93">
        <v>208189</v>
      </c>
      <c r="B2583" s="94" t="s">
        <v>2798</v>
      </c>
    </row>
    <row r="2584" ht="17" customHeight="1" spans="1:2">
      <c r="A2584" s="93">
        <v>208190</v>
      </c>
      <c r="B2584" s="94" t="s">
        <v>2799</v>
      </c>
    </row>
    <row r="2585" ht="17" customHeight="1" spans="1:2">
      <c r="A2585" s="93">
        <v>208192</v>
      </c>
      <c r="B2585" s="94" t="s">
        <v>2800</v>
      </c>
    </row>
    <row r="2586" ht="17" customHeight="1" spans="1:2">
      <c r="A2586" s="93">
        <v>208192.01</v>
      </c>
      <c r="B2586" s="94" t="s">
        <v>2801</v>
      </c>
    </row>
    <row r="2587" ht="17" customHeight="1" spans="1:2">
      <c r="A2587" s="93">
        <v>208193</v>
      </c>
      <c r="B2587" s="94" t="s">
        <v>2802</v>
      </c>
    </row>
    <row r="2588" ht="17" customHeight="1" spans="1:2">
      <c r="A2588" s="93">
        <v>208196</v>
      </c>
      <c r="B2588" s="94" t="s">
        <v>2803</v>
      </c>
    </row>
    <row r="2589" ht="17" customHeight="1" spans="1:2">
      <c r="A2589" s="93">
        <v>208197</v>
      </c>
      <c r="B2589" s="94" t="s">
        <v>2804</v>
      </c>
    </row>
    <row r="2590" ht="17" customHeight="1" spans="1:2">
      <c r="A2590" s="93">
        <v>208198</v>
      </c>
      <c r="B2590" s="94" t="s">
        <v>2805</v>
      </c>
    </row>
    <row r="2591" ht="17" customHeight="1" spans="1:2">
      <c r="A2591" s="93">
        <v>208198.01</v>
      </c>
      <c r="B2591" s="94" t="s">
        <v>2805</v>
      </c>
    </row>
    <row r="2592" ht="17" customHeight="1" spans="1:2">
      <c r="A2592" s="93">
        <v>208199</v>
      </c>
      <c r="B2592" s="94" t="s">
        <v>2806</v>
      </c>
    </row>
    <row r="2593" ht="17" customHeight="1" spans="1:2">
      <c r="A2593" s="93">
        <v>208200</v>
      </c>
      <c r="B2593" s="94" t="s">
        <v>2807</v>
      </c>
    </row>
    <row r="2594" ht="17" customHeight="1" spans="1:2">
      <c r="A2594" s="93">
        <v>208201</v>
      </c>
      <c r="B2594" s="94" t="s">
        <v>2808</v>
      </c>
    </row>
    <row r="2595" ht="17" customHeight="1" spans="1:2">
      <c r="A2595" s="93">
        <v>208202</v>
      </c>
      <c r="B2595" s="94" t="s">
        <v>2809</v>
      </c>
    </row>
    <row r="2596" ht="17" customHeight="1" spans="1:2">
      <c r="A2596" s="93">
        <v>208203</v>
      </c>
      <c r="B2596" s="94" t="s">
        <v>2810</v>
      </c>
    </row>
    <row r="2597" ht="17" customHeight="1" spans="1:2">
      <c r="A2597" s="93">
        <v>208204</v>
      </c>
      <c r="B2597" s="94" t="s">
        <v>2811</v>
      </c>
    </row>
    <row r="2598" ht="17" customHeight="1" spans="1:2">
      <c r="A2598" s="93">
        <v>208205</v>
      </c>
      <c r="B2598" s="94" t="s">
        <v>2812</v>
      </c>
    </row>
    <row r="2599" ht="17" customHeight="1" spans="1:2">
      <c r="A2599" s="93">
        <v>208206</v>
      </c>
      <c r="B2599" s="94" t="s">
        <v>2813</v>
      </c>
    </row>
    <row r="2600" ht="17" customHeight="1" spans="1:2">
      <c r="A2600" s="93">
        <v>208207</v>
      </c>
      <c r="B2600" s="94" t="s">
        <v>2814</v>
      </c>
    </row>
    <row r="2601" ht="17" customHeight="1" spans="1:2">
      <c r="A2601" s="93">
        <v>208208</v>
      </c>
      <c r="B2601" s="94" t="s">
        <v>2815</v>
      </c>
    </row>
    <row r="2602" ht="17" customHeight="1" spans="1:2">
      <c r="A2602" s="93">
        <v>208210</v>
      </c>
      <c r="B2602" s="94" t="s">
        <v>2816</v>
      </c>
    </row>
    <row r="2603" ht="17" customHeight="1" spans="1:2">
      <c r="A2603" s="93">
        <v>208211</v>
      </c>
      <c r="B2603" s="94" t="s">
        <v>2817</v>
      </c>
    </row>
    <row r="2604" ht="17" customHeight="1" spans="1:2">
      <c r="A2604" s="93">
        <v>208212</v>
      </c>
      <c r="B2604" s="94" t="s">
        <v>2818</v>
      </c>
    </row>
    <row r="2605" ht="17" customHeight="1" spans="1:2">
      <c r="A2605" s="93">
        <v>208213.01</v>
      </c>
      <c r="B2605" s="94" t="s">
        <v>2819</v>
      </c>
    </row>
    <row r="2606" ht="17" customHeight="1" spans="1:2">
      <c r="A2606" s="93">
        <v>208214</v>
      </c>
      <c r="B2606" s="94" t="s">
        <v>2820</v>
      </c>
    </row>
    <row r="2607" ht="17" customHeight="1" spans="1:2">
      <c r="A2607" s="93">
        <v>208215</v>
      </c>
      <c r="B2607" s="94" t="s">
        <v>2821</v>
      </c>
    </row>
    <row r="2608" ht="17" customHeight="1" spans="1:2">
      <c r="A2608" s="93">
        <v>208216</v>
      </c>
      <c r="B2608" s="94" t="s">
        <v>2822</v>
      </c>
    </row>
    <row r="2609" ht="17" customHeight="1" spans="1:2">
      <c r="A2609" s="93">
        <v>208217</v>
      </c>
      <c r="B2609" s="94" t="s">
        <v>2823</v>
      </c>
    </row>
    <row r="2610" ht="17" customHeight="1" spans="1:2">
      <c r="A2610" s="93">
        <v>208218</v>
      </c>
      <c r="B2610" s="94" t="s">
        <v>2824</v>
      </c>
    </row>
    <row r="2611" ht="17" customHeight="1" spans="1:2">
      <c r="A2611" s="93">
        <v>208219</v>
      </c>
      <c r="B2611" s="94" t="s">
        <v>2825</v>
      </c>
    </row>
    <row r="2612" ht="17" customHeight="1" spans="1:2">
      <c r="A2612" s="93">
        <v>208220</v>
      </c>
      <c r="B2612" s="94" t="s">
        <v>2826</v>
      </c>
    </row>
    <row r="2613" ht="17" customHeight="1" spans="1:2">
      <c r="A2613" s="93">
        <v>208221</v>
      </c>
      <c r="B2613" s="94" t="s">
        <v>2827</v>
      </c>
    </row>
    <row r="2614" ht="17" customHeight="1" spans="1:2">
      <c r="A2614" s="93">
        <v>208222</v>
      </c>
      <c r="B2614" s="94" t="s">
        <v>2828</v>
      </c>
    </row>
    <row r="2615" ht="17" customHeight="1" spans="1:2">
      <c r="A2615" s="93">
        <v>208232</v>
      </c>
      <c r="B2615" s="94" t="s">
        <v>2829</v>
      </c>
    </row>
    <row r="2616" ht="17" customHeight="1" spans="1:2">
      <c r="A2616" s="93">
        <v>208233</v>
      </c>
      <c r="B2616" s="94" t="s">
        <v>2830</v>
      </c>
    </row>
    <row r="2617" ht="17" customHeight="1" spans="1:2">
      <c r="A2617" s="93">
        <v>208234</v>
      </c>
      <c r="B2617" s="94" t="s">
        <v>2831</v>
      </c>
    </row>
    <row r="2618" ht="17" customHeight="1" spans="1:2">
      <c r="A2618" s="93">
        <v>208235</v>
      </c>
      <c r="B2618" s="94" t="s">
        <v>2832</v>
      </c>
    </row>
    <row r="2619" ht="17" customHeight="1" spans="1:2">
      <c r="A2619" s="93">
        <v>208237</v>
      </c>
      <c r="B2619" s="94" t="s">
        <v>2833</v>
      </c>
    </row>
    <row r="2620" ht="17" customHeight="1" spans="1:2">
      <c r="A2620" s="93">
        <v>208238</v>
      </c>
      <c r="B2620" s="94" t="s">
        <v>2834</v>
      </c>
    </row>
    <row r="2621" ht="17" customHeight="1" spans="1:2">
      <c r="A2621" s="93">
        <v>208239</v>
      </c>
      <c r="B2621" s="94" t="s">
        <v>2835</v>
      </c>
    </row>
    <row r="2622" ht="17" customHeight="1" spans="1:2">
      <c r="A2622" s="93">
        <v>208240</v>
      </c>
      <c r="B2622" s="94" t="s">
        <v>2836</v>
      </c>
    </row>
    <row r="2623" ht="17" customHeight="1" spans="1:2">
      <c r="A2623" s="93">
        <v>208240.41</v>
      </c>
      <c r="B2623" s="94" t="s">
        <v>2837</v>
      </c>
    </row>
    <row r="2624" ht="17" customHeight="1" spans="1:2">
      <c r="A2624" s="93">
        <v>208241</v>
      </c>
      <c r="B2624" s="94" t="s">
        <v>2838</v>
      </c>
    </row>
    <row r="2625" ht="17" customHeight="1" spans="1:2">
      <c r="A2625" s="93">
        <v>208242</v>
      </c>
      <c r="B2625" s="94" t="s">
        <v>2839</v>
      </c>
    </row>
    <row r="2626" ht="17" customHeight="1" spans="1:2">
      <c r="A2626" s="93">
        <v>208243</v>
      </c>
      <c r="B2626" s="94" t="s">
        <v>2840</v>
      </c>
    </row>
    <row r="2627" ht="17" customHeight="1" spans="1:2">
      <c r="A2627" s="93">
        <v>208244</v>
      </c>
      <c r="B2627" s="94" t="s">
        <v>2841</v>
      </c>
    </row>
    <row r="2628" ht="17" customHeight="1" spans="1:2">
      <c r="A2628" s="93">
        <v>208245</v>
      </c>
      <c r="B2628" s="94" t="s">
        <v>2842</v>
      </c>
    </row>
    <row r="2629" ht="17" customHeight="1" spans="1:2">
      <c r="A2629" s="93">
        <v>208246</v>
      </c>
      <c r="B2629" s="94" t="s">
        <v>2843</v>
      </c>
    </row>
    <row r="2630" ht="17" customHeight="1" spans="1:2">
      <c r="A2630" s="93">
        <v>208247</v>
      </c>
      <c r="B2630" s="94" t="s">
        <v>2844</v>
      </c>
    </row>
    <row r="2631" ht="17" customHeight="1" spans="1:2">
      <c r="A2631" s="93">
        <v>208248</v>
      </c>
      <c r="B2631" s="94" t="s">
        <v>2845</v>
      </c>
    </row>
    <row r="2632" ht="17" customHeight="1" spans="1:2">
      <c r="A2632" s="93">
        <v>208249</v>
      </c>
      <c r="B2632" s="94" t="s">
        <v>2846</v>
      </c>
    </row>
    <row r="2633" ht="17" customHeight="1" spans="1:2">
      <c r="A2633" s="93">
        <v>208250</v>
      </c>
      <c r="B2633" s="94" t="s">
        <v>2847</v>
      </c>
    </row>
    <row r="2634" ht="17" customHeight="1" spans="1:2">
      <c r="A2634" s="93">
        <v>208250.01</v>
      </c>
      <c r="B2634" s="94" t="s">
        <v>2848</v>
      </c>
    </row>
    <row r="2635" ht="17" customHeight="1" spans="1:2">
      <c r="A2635" s="93">
        <v>208257</v>
      </c>
      <c r="B2635" s="94" t="s">
        <v>2849</v>
      </c>
    </row>
    <row r="2636" ht="17" customHeight="1" spans="1:2">
      <c r="A2636" s="93">
        <v>208258</v>
      </c>
      <c r="B2636" s="94" t="s">
        <v>2850</v>
      </c>
    </row>
    <row r="2637" ht="17" customHeight="1" spans="1:2">
      <c r="A2637" s="93">
        <v>208259</v>
      </c>
      <c r="B2637" s="94" t="s">
        <v>2851</v>
      </c>
    </row>
    <row r="2638" ht="17" customHeight="1" spans="1:2">
      <c r="A2638" s="93">
        <v>208260</v>
      </c>
      <c r="B2638" s="94" t="s">
        <v>2852</v>
      </c>
    </row>
    <row r="2639" ht="17" customHeight="1" spans="1:2">
      <c r="A2639" s="93">
        <v>208260.01</v>
      </c>
      <c r="B2639" s="94" t="s">
        <v>2853</v>
      </c>
    </row>
    <row r="2640" ht="17" customHeight="1" spans="1:2">
      <c r="A2640" s="93">
        <v>208266</v>
      </c>
      <c r="B2640" s="94" t="s">
        <v>2854</v>
      </c>
    </row>
    <row r="2641" ht="17" customHeight="1" spans="1:2">
      <c r="A2641" s="93">
        <v>208266.01</v>
      </c>
      <c r="B2641" s="94" t="s">
        <v>2855</v>
      </c>
    </row>
    <row r="2642" ht="17" customHeight="1" spans="1:2">
      <c r="A2642" s="93">
        <v>208268</v>
      </c>
      <c r="B2642" s="94" t="s">
        <v>2856</v>
      </c>
    </row>
    <row r="2643" ht="17" customHeight="1" spans="1:2">
      <c r="A2643" s="93">
        <v>208268.01</v>
      </c>
      <c r="B2643" s="94" t="s">
        <v>2857</v>
      </c>
    </row>
    <row r="2644" ht="17" customHeight="1" spans="1:2">
      <c r="A2644" s="93">
        <v>208268.21</v>
      </c>
      <c r="B2644" s="94" t="s">
        <v>2858</v>
      </c>
    </row>
    <row r="2645" ht="17" customHeight="1" spans="1:2">
      <c r="A2645" s="93">
        <v>208268.22</v>
      </c>
      <c r="B2645" s="94" t="s">
        <v>2859</v>
      </c>
    </row>
    <row r="2646" ht="17" customHeight="1" spans="1:2">
      <c r="A2646" s="93">
        <v>208270</v>
      </c>
      <c r="B2646" s="94" t="s">
        <v>2860</v>
      </c>
    </row>
    <row r="2647" ht="17" customHeight="1" spans="1:2">
      <c r="A2647" s="93">
        <v>208270.01</v>
      </c>
      <c r="B2647" s="94" t="s">
        <v>2861</v>
      </c>
    </row>
    <row r="2648" ht="17" customHeight="1" spans="1:2">
      <c r="A2648" s="93">
        <v>208272</v>
      </c>
      <c r="B2648" s="94" t="s">
        <v>2862</v>
      </c>
    </row>
    <row r="2649" ht="17" customHeight="1" spans="1:2">
      <c r="A2649" s="93">
        <v>208272.01</v>
      </c>
      <c r="B2649" s="94" t="s">
        <v>2863</v>
      </c>
    </row>
    <row r="2650" ht="17" customHeight="1" spans="1:2">
      <c r="A2650" s="93">
        <v>208274</v>
      </c>
      <c r="B2650" s="94" t="s">
        <v>2864</v>
      </c>
    </row>
    <row r="2651" ht="17" customHeight="1" spans="1:2">
      <c r="A2651" s="93">
        <v>208274.01</v>
      </c>
      <c r="B2651" s="94" t="s">
        <v>2865</v>
      </c>
    </row>
    <row r="2652" ht="17" customHeight="1" spans="1:2">
      <c r="A2652" s="93">
        <v>208275</v>
      </c>
      <c r="B2652" s="94" t="s">
        <v>2866</v>
      </c>
    </row>
    <row r="2653" ht="17" customHeight="1" spans="1:2">
      <c r="A2653" s="93">
        <v>208275.01</v>
      </c>
      <c r="B2653" s="94" t="s">
        <v>2867</v>
      </c>
    </row>
    <row r="2654" ht="17" customHeight="1" spans="1:2">
      <c r="A2654" s="93">
        <v>208280.4</v>
      </c>
      <c r="B2654" s="94" t="s">
        <v>2868</v>
      </c>
    </row>
    <row r="2655" ht="17" customHeight="1" spans="1:2">
      <c r="A2655" s="93">
        <v>208280.41</v>
      </c>
      <c r="B2655" s="94" t="s">
        <v>2869</v>
      </c>
    </row>
    <row r="2656" ht="17" customHeight="1" spans="1:2">
      <c r="A2656" s="93">
        <v>208281</v>
      </c>
      <c r="B2656" s="94" t="s">
        <v>2870</v>
      </c>
    </row>
    <row r="2657" ht="17" customHeight="1" spans="1:2">
      <c r="A2657" s="93">
        <v>208282.11</v>
      </c>
      <c r="B2657" s="94" t="s">
        <v>2871</v>
      </c>
    </row>
    <row r="2658" ht="17" customHeight="1" spans="1:2">
      <c r="A2658" s="93">
        <v>208282.31</v>
      </c>
      <c r="B2658" s="94" t="s">
        <v>2872</v>
      </c>
    </row>
    <row r="2659" ht="17" customHeight="1" spans="1:2">
      <c r="A2659" s="93">
        <v>208283</v>
      </c>
      <c r="B2659" s="94" t="s">
        <v>2873</v>
      </c>
    </row>
    <row r="2660" ht="17" customHeight="1" spans="1:2">
      <c r="A2660" s="93">
        <v>208284</v>
      </c>
      <c r="B2660" s="94" t="s">
        <v>2874</v>
      </c>
    </row>
    <row r="2661" ht="17" customHeight="1" spans="1:2">
      <c r="A2661" s="93">
        <v>208286</v>
      </c>
      <c r="B2661" s="94" t="s">
        <v>2875</v>
      </c>
    </row>
    <row r="2662" ht="17" customHeight="1" spans="1:2">
      <c r="A2662" s="93">
        <v>208287</v>
      </c>
      <c r="B2662" s="94" t="s">
        <v>2876</v>
      </c>
    </row>
    <row r="2663" ht="17" customHeight="1" spans="1:2">
      <c r="A2663" s="93">
        <v>208288</v>
      </c>
      <c r="B2663" s="94" t="s">
        <v>2877</v>
      </c>
    </row>
    <row r="2664" ht="17" customHeight="1" spans="1:2">
      <c r="A2664" s="93">
        <v>208289.01</v>
      </c>
      <c r="B2664" s="94" t="s">
        <v>2878</v>
      </c>
    </row>
    <row r="2665" ht="17" customHeight="1" spans="1:2">
      <c r="A2665" s="93">
        <v>208293</v>
      </c>
      <c r="B2665" s="94" t="s">
        <v>2879</v>
      </c>
    </row>
    <row r="2666" ht="17" customHeight="1" spans="1:2">
      <c r="A2666" s="93">
        <v>208294</v>
      </c>
      <c r="B2666" s="94" t="s">
        <v>2880</v>
      </c>
    </row>
    <row r="2667" ht="17" customHeight="1" spans="1:2">
      <c r="A2667" s="93">
        <v>208294.01</v>
      </c>
      <c r="B2667" s="94" t="s">
        <v>2881</v>
      </c>
    </row>
    <row r="2668" ht="17" customHeight="1" spans="1:2">
      <c r="A2668" s="93">
        <v>208295</v>
      </c>
      <c r="B2668" s="94" t="s">
        <v>2882</v>
      </c>
    </row>
    <row r="2669" ht="17" customHeight="1" spans="1:2">
      <c r="A2669" s="93">
        <v>208295.01</v>
      </c>
      <c r="B2669" s="94" t="s">
        <v>2883</v>
      </c>
    </row>
    <row r="2670" ht="17" customHeight="1" spans="1:2">
      <c r="A2670" s="93">
        <v>208296</v>
      </c>
      <c r="B2670" s="94" t="s">
        <v>2884</v>
      </c>
    </row>
    <row r="2671" ht="17" customHeight="1" spans="1:2">
      <c r="A2671" s="93">
        <v>208296.01</v>
      </c>
      <c r="B2671" s="94" t="s">
        <v>2885</v>
      </c>
    </row>
    <row r="2672" ht="17" customHeight="1" spans="1:2">
      <c r="A2672" s="93">
        <v>208297</v>
      </c>
      <c r="B2672" s="94" t="s">
        <v>2886</v>
      </c>
    </row>
    <row r="2673" ht="17" customHeight="1" spans="1:2">
      <c r="A2673" s="93">
        <v>208298</v>
      </c>
      <c r="B2673" s="94" t="s">
        <v>2887</v>
      </c>
    </row>
    <row r="2674" ht="17" customHeight="1" spans="1:2">
      <c r="A2674" s="93">
        <v>208299</v>
      </c>
      <c r="B2674" s="94" t="s">
        <v>2888</v>
      </c>
    </row>
    <row r="2675" ht="17" customHeight="1" spans="1:2">
      <c r="A2675" s="93">
        <v>208300.01</v>
      </c>
      <c r="B2675" s="94" t="s">
        <v>2889</v>
      </c>
    </row>
    <row r="2676" ht="17" customHeight="1" spans="1:2">
      <c r="A2676" s="93">
        <v>208301.01</v>
      </c>
      <c r="B2676" s="94" t="s">
        <v>2890</v>
      </c>
    </row>
    <row r="2677" ht="17" customHeight="1" spans="1:2">
      <c r="A2677" s="93">
        <v>208301.11</v>
      </c>
      <c r="B2677" s="94" t="s">
        <v>2891</v>
      </c>
    </row>
    <row r="2678" ht="17" customHeight="1" spans="1:2">
      <c r="A2678" s="93">
        <v>208302.01</v>
      </c>
      <c r="B2678" s="94" t="s">
        <v>2892</v>
      </c>
    </row>
    <row r="2679" ht="17" customHeight="1" spans="1:2">
      <c r="A2679" s="93">
        <v>208303.01</v>
      </c>
      <c r="B2679" s="94" t="s">
        <v>2893</v>
      </c>
    </row>
    <row r="2680" ht="17" customHeight="1" spans="1:2">
      <c r="A2680" s="93">
        <v>208303.1</v>
      </c>
      <c r="B2680" s="94" t="s">
        <v>2894</v>
      </c>
    </row>
    <row r="2681" ht="17" customHeight="1" spans="1:2">
      <c r="A2681" s="93">
        <v>208303.11</v>
      </c>
      <c r="B2681" s="94" t="s">
        <v>2895</v>
      </c>
    </row>
    <row r="2682" ht="17" customHeight="1" spans="1:2">
      <c r="A2682" s="93">
        <v>208304.01</v>
      </c>
      <c r="B2682" s="94" t="s">
        <v>2896</v>
      </c>
    </row>
    <row r="2683" ht="17" customHeight="1" spans="1:2">
      <c r="A2683" s="93">
        <v>208305.01</v>
      </c>
      <c r="B2683" s="94" t="s">
        <v>2897</v>
      </c>
    </row>
    <row r="2684" ht="17" customHeight="1" spans="1:2">
      <c r="A2684" s="93">
        <v>208305.11</v>
      </c>
      <c r="B2684" s="94" t="s">
        <v>2898</v>
      </c>
    </row>
    <row r="2685" ht="17" customHeight="1" spans="1:2">
      <c r="A2685" s="93">
        <v>208306.01</v>
      </c>
      <c r="B2685" s="94" t="s">
        <v>2899</v>
      </c>
    </row>
    <row r="2686" ht="17" customHeight="1" spans="1:2">
      <c r="A2686" s="93">
        <v>208307.01</v>
      </c>
      <c r="B2686" s="94" t="s">
        <v>2900</v>
      </c>
    </row>
    <row r="2687" ht="17" customHeight="1" spans="1:2">
      <c r="A2687" s="93">
        <v>208308.01</v>
      </c>
      <c r="B2687" s="94" t="s">
        <v>2901</v>
      </c>
    </row>
    <row r="2688" ht="17" customHeight="1" spans="1:2">
      <c r="A2688" s="93">
        <v>208308.11</v>
      </c>
      <c r="B2688" s="94" t="s">
        <v>2902</v>
      </c>
    </row>
    <row r="2689" ht="17" customHeight="1" spans="1:2">
      <c r="A2689" s="93">
        <v>208308.21</v>
      </c>
      <c r="B2689" s="94" t="s">
        <v>2903</v>
      </c>
    </row>
    <row r="2690" ht="17" customHeight="1" spans="1:2">
      <c r="A2690" s="93">
        <v>208309.01</v>
      </c>
      <c r="B2690" s="94" t="s">
        <v>2904</v>
      </c>
    </row>
    <row r="2691" ht="17" customHeight="1" spans="1:2">
      <c r="A2691" s="93">
        <v>208310.01</v>
      </c>
      <c r="B2691" s="94" t="s">
        <v>2905</v>
      </c>
    </row>
    <row r="2692" ht="17" customHeight="1" spans="1:2">
      <c r="A2692" s="93">
        <v>208310.06</v>
      </c>
      <c r="B2692" s="94" t="s">
        <v>2906</v>
      </c>
    </row>
    <row r="2693" ht="17" customHeight="1" spans="1:2">
      <c r="A2693" s="93">
        <v>208311.01</v>
      </c>
      <c r="B2693" s="94" t="s">
        <v>2907</v>
      </c>
    </row>
    <row r="2694" ht="17" customHeight="1" spans="1:2">
      <c r="A2694" s="93">
        <v>208311.41</v>
      </c>
      <c r="B2694" s="94" t="s">
        <v>2908</v>
      </c>
    </row>
    <row r="2695" ht="17" customHeight="1" spans="1:2">
      <c r="A2695" s="93">
        <v>208311.51</v>
      </c>
      <c r="B2695" s="94" t="s">
        <v>2909</v>
      </c>
    </row>
    <row r="2696" ht="17" customHeight="1" spans="1:2">
      <c r="A2696" s="93">
        <v>208312.01</v>
      </c>
      <c r="B2696" s="94" t="s">
        <v>2910</v>
      </c>
    </row>
    <row r="2697" ht="17" customHeight="1" spans="1:2">
      <c r="A2697" s="93">
        <v>208313.01</v>
      </c>
      <c r="B2697" s="94" t="s">
        <v>2911</v>
      </c>
    </row>
    <row r="2698" ht="17" customHeight="1" spans="1:2">
      <c r="A2698" s="93">
        <v>208314.01</v>
      </c>
      <c r="B2698" s="94" t="s">
        <v>2912</v>
      </c>
    </row>
    <row r="2699" ht="17" customHeight="1" spans="1:2">
      <c r="A2699" s="93">
        <v>208315.01</v>
      </c>
      <c r="B2699" s="94" t="s">
        <v>2913</v>
      </c>
    </row>
    <row r="2700" ht="17" customHeight="1" spans="1:2">
      <c r="A2700" s="93">
        <v>208316.01</v>
      </c>
      <c r="B2700" s="94" t="s">
        <v>2914</v>
      </c>
    </row>
    <row r="2701" ht="17" customHeight="1" spans="1:2">
      <c r="A2701" s="93">
        <v>208317.01</v>
      </c>
      <c r="B2701" s="94" t="s">
        <v>2915</v>
      </c>
    </row>
    <row r="2702" ht="17" customHeight="1" spans="1:2">
      <c r="A2702" s="93">
        <v>208318.01</v>
      </c>
      <c r="B2702" s="94" t="s">
        <v>2916</v>
      </c>
    </row>
    <row r="2703" ht="17" customHeight="1" spans="1:2">
      <c r="A2703" s="93">
        <v>208319.01</v>
      </c>
      <c r="B2703" s="94" t="s">
        <v>2917</v>
      </c>
    </row>
    <row r="2704" ht="17" customHeight="1" spans="1:2">
      <c r="A2704" s="93">
        <v>208320.01</v>
      </c>
      <c r="B2704" s="94" t="s">
        <v>2918</v>
      </c>
    </row>
    <row r="2705" ht="17" customHeight="1" spans="1:2">
      <c r="A2705" s="93">
        <v>208321.01</v>
      </c>
      <c r="B2705" s="94" t="s">
        <v>2919</v>
      </c>
    </row>
    <row r="2706" ht="17" customHeight="1" spans="1:2">
      <c r="A2706" s="93">
        <v>208322.01</v>
      </c>
      <c r="B2706" s="94" t="s">
        <v>2920</v>
      </c>
    </row>
    <row r="2707" ht="17" customHeight="1" spans="1:2">
      <c r="A2707" s="93">
        <v>208323.01</v>
      </c>
      <c r="B2707" s="94" t="s">
        <v>2921</v>
      </c>
    </row>
    <row r="2708" ht="17" customHeight="1" spans="1:2">
      <c r="A2708" s="93">
        <v>208325.01</v>
      </c>
      <c r="B2708" s="94" t="s">
        <v>2922</v>
      </c>
    </row>
    <row r="2709" ht="17" customHeight="1" spans="1:2">
      <c r="A2709" s="93">
        <v>208326.01</v>
      </c>
      <c r="B2709" s="94" t="s">
        <v>2923</v>
      </c>
    </row>
    <row r="2710" ht="17" customHeight="1" spans="1:2">
      <c r="A2710" s="93">
        <v>208327.01</v>
      </c>
      <c r="B2710" s="94" t="s">
        <v>2924</v>
      </c>
    </row>
    <row r="2711" ht="17" customHeight="1" spans="1:2">
      <c r="A2711" s="93">
        <v>208328.01</v>
      </c>
      <c r="B2711" s="94" t="s">
        <v>2925</v>
      </c>
    </row>
    <row r="2712" ht="17" customHeight="1" spans="1:2">
      <c r="A2712" s="93">
        <v>208329.01</v>
      </c>
      <c r="B2712" s="94" t="s">
        <v>2926</v>
      </c>
    </row>
    <row r="2713" ht="17" customHeight="1" spans="1:2">
      <c r="A2713" s="93">
        <v>208329.04</v>
      </c>
      <c r="B2713" s="94" t="s">
        <v>2927</v>
      </c>
    </row>
    <row r="2714" ht="17" customHeight="1" spans="1:2">
      <c r="A2714" s="93">
        <v>2040000.01</v>
      </c>
      <c r="B2714" s="94" t="s">
        <v>2928</v>
      </c>
    </row>
    <row r="2715" ht="17" customHeight="1" spans="1:2">
      <c r="A2715" s="93">
        <v>2040001.01</v>
      </c>
      <c r="B2715" s="94" t="s">
        <v>2929</v>
      </c>
    </row>
    <row r="2716" ht="17" customHeight="1" spans="1:2">
      <c r="A2716" s="93">
        <v>2040002.01</v>
      </c>
      <c r="B2716" s="94" t="s">
        <v>2930</v>
      </c>
    </row>
    <row r="2717" ht="17" customHeight="1" spans="1:2">
      <c r="A2717" s="93">
        <v>2040003.01</v>
      </c>
      <c r="B2717" s="94" t="s">
        <v>2931</v>
      </c>
    </row>
    <row r="2718" ht="17" customHeight="1" spans="1:2">
      <c r="A2718" s="93">
        <v>2040004.01</v>
      </c>
      <c r="B2718" s="94" t="s">
        <v>2932</v>
      </c>
    </row>
    <row r="2719" ht="17" customHeight="1" spans="1:2">
      <c r="A2719" s="93">
        <v>2040006.01</v>
      </c>
      <c r="B2719" s="94" t="s">
        <v>2933</v>
      </c>
    </row>
    <row r="2720" ht="17" customHeight="1" spans="1:2">
      <c r="A2720" s="93">
        <v>2040007.01</v>
      </c>
      <c r="B2720" s="94" t="s">
        <v>2934</v>
      </c>
    </row>
    <row r="2721" ht="17" customHeight="1" spans="1:2">
      <c r="A2721" s="93">
        <v>2040008.01</v>
      </c>
      <c r="B2721" s="94" t="s">
        <v>2935</v>
      </c>
    </row>
    <row r="2722" ht="17" customHeight="1" spans="1:2">
      <c r="A2722" s="93">
        <v>2040009.01</v>
      </c>
      <c r="B2722" s="94" t="s">
        <v>2936</v>
      </c>
    </row>
    <row r="2723" ht="17" customHeight="1" spans="1:2">
      <c r="A2723" s="93">
        <v>208340.01</v>
      </c>
      <c r="B2723" s="94" t="s">
        <v>2937</v>
      </c>
    </row>
    <row r="2724" ht="17" customHeight="1" spans="1:2">
      <c r="A2724" s="93">
        <v>208341.01</v>
      </c>
      <c r="B2724" s="94" t="s">
        <v>2938</v>
      </c>
    </row>
    <row r="2725" ht="17" customHeight="1" spans="1:2">
      <c r="A2725" s="93">
        <v>208342.01</v>
      </c>
      <c r="B2725" s="94" t="s">
        <v>2939</v>
      </c>
    </row>
    <row r="2726" ht="17" customHeight="1" spans="1:2">
      <c r="A2726" s="93">
        <v>208343.01</v>
      </c>
      <c r="B2726" s="94" t="s">
        <v>2940</v>
      </c>
    </row>
    <row r="2727" ht="17" customHeight="1" spans="1:2">
      <c r="A2727" s="93">
        <v>208344.01</v>
      </c>
      <c r="B2727" s="94" t="s">
        <v>2941</v>
      </c>
    </row>
    <row r="2728" ht="17" customHeight="1" spans="1:2">
      <c r="A2728" s="93">
        <v>208357</v>
      </c>
      <c r="B2728" s="94" t="s">
        <v>2942</v>
      </c>
    </row>
    <row r="2729" ht="17" customHeight="1" spans="1:2">
      <c r="A2729" s="93">
        <v>208358</v>
      </c>
      <c r="B2729" s="94" t="s">
        <v>2943</v>
      </c>
    </row>
    <row r="2730" ht="17" customHeight="1" spans="1:2">
      <c r="A2730" s="93">
        <v>208360</v>
      </c>
      <c r="B2730" s="94" t="s">
        <v>2944</v>
      </c>
    </row>
    <row r="2731" ht="17" customHeight="1" spans="1:2">
      <c r="A2731" s="93">
        <v>208361</v>
      </c>
      <c r="B2731" s="94" t="s">
        <v>2945</v>
      </c>
    </row>
    <row r="2732" ht="17" customHeight="1" spans="1:2">
      <c r="A2732" s="93">
        <v>208362</v>
      </c>
      <c r="B2732" s="94" t="s">
        <v>2946</v>
      </c>
    </row>
    <row r="2733" ht="17" customHeight="1" spans="1:2">
      <c r="A2733" s="93">
        <v>208363</v>
      </c>
      <c r="B2733" s="94" t="s">
        <v>2947</v>
      </c>
    </row>
    <row r="2734" ht="17" customHeight="1" spans="1:2">
      <c r="A2734" s="93">
        <v>208364</v>
      </c>
      <c r="B2734" s="94" t="s">
        <v>2948</v>
      </c>
    </row>
    <row r="2735" ht="17" customHeight="1" spans="1:2">
      <c r="A2735" s="93">
        <v>208364.02</v>
      </c>
      <c r="B2735" s="94" t="s">
        <v>2949</v>
      </c>
    </row>
    <row r="2736" ht="17" customHeight="1" spans="1:2">
      <c r="A2736" s="93">
        <v>208365</v>
      </c>
      <c r="B2736" s="94" t="s">
        <v>2950</v>
      </c>
    </row>
    <row r="2737" ht="17" customHeight="1" spans="1:2">
      <c r="A2737" s="93">
        <v>208365.02</v>
      </c>
      <c r="B2737" s="94" t="s">
        <v>2951</v>
      </c>
    </row>
    <row r="2738" ht="17" customHeight="1" spans="1:2">
      <c r="A2738" s="93">
        <v>208366</v>
      </c>
      <c r="B2738" s="94" t="s">
        <v>2952</v>
      </c>
    </row>
    <row r="2739" ht="17" customHeight="1" spans="1:2">
      <c r="A2739" s="93">
        <v>208367</v>
      </c>
      <c r="B2739" s="94" t="s">
        <v>2953</v>
      </c>
    </row>
    <row r="2740" ht="17" customHeight="1" spans="1:2">
      <c r="A2740" s="93">
        <v>208368</v>
      </c>
      <c r="B2740" s="94" t="s">
        <v>2954</v>
      </c>
    </row>
    <row r="2741" ht="17" customHeight="1" spans="1:2">
      <c r="A2741" s="93">
        <v>208375.01</v>
      </c>
      <c r="B2741" s="94" t="s">
        <v>2955</v>
      </c>
    </row>
    <row r="2742" ht="17" customHeight="1" spans="1:2">
      <c r="A2742" s="93">
        <v>208376.01</v>
      </c>
      <c r="B2742" s="94" t="s">
        <v>2956</v>
      </c>
    </row>
    <row r="2743" ht="17" customHeight="1" spans="1:2">
      <c r="A2743" s="93">
        <v>208377.01</v>
      </c>
      <c r="B2743" s="94" t="s">
        <v>2957</v>
      </c>
    </row>
    <row r="2744" ht="17" customHeight="1" spans="1:2">
      <c r="A2744" s="93">
        <v>208378.01</v>
      </c>
      <c r="B2744" s="94" t="s">
        <v>2958</v>
      </c>
    </row>
    <row r="2745" ht="17" customHeight="1" spans="1:2">
      <c r="A2745" s="93">
        <v>208379.01</v>
      </c>
      <c r="B2745" s="94" t="s">
        <v>2959</v>
      </c>
    </row>
    <row r="2746" ht="17" customHeight="1" spans="1:2">
      <c r="A2746" s="93">
        <v>208380.01</v>
      </c>
      <c r="B2746" s="94" t="s">
        <v>2960</v>
      </c>
    </row>
    <row r="2747" ht="17" customHeight="1" spans="1:2">
      <c r="A2747" s="93">
        <v>208381.01</v>
      </c>
      <c r="B2747" s="94" t="s">
        <v>2961</v>
      </c>
    </row>
    <row r="2748" ht="17" customHeight="1" spans="1:2">
      <c r="A2748" s="93">
        <v>208382.01</v>
      </c>
      <c r="B2748" s="94" t="s">
        <v>2962</v>
      </c>
    </row>
    <row r="2749" ht="17" customHeight="1" spans="1:2">
      <c r="A2749" s="93">
        <v>208383.01</v>
      </c>
      <c r="B2749" s="94" t="s">
        <v>2963</v>
      </c>
    </row>
    <row r="2750" ht="17" customHeight="1" spans="1:2">
      <c r="A2750" s="93">
        <v>208384.01</v>
      </c>
      <c r="B2750" s="94" t="s">
        <v>2964</v>
      </c>
    </row>
    <row r="2751" ht="17" customHeight="1" spans="1:2">
      <c r="A2751" s="93">
        <v>208385.01</v>
      </c>
      <c r="B2751" s="94" t="s">
        <v>2965</v>
      </c>
    </row>
    <row r="2752" ht="17" customHeight="1" spans="1:2">
      <c r="A2752" s="93">
        <v>208386.01</v>
      </c>
      <c r="B2752" s="94" t="s">
        <v>2966</v>
      </c>
    </row>
    <row r="2753" ht="17" customHeight="1" spans="1:2">
      <c r="A2753" s="93">
        <v>208387.01</v>
      </c>
      <c r="B2753" s="94" t="s">
        <v>2967</v>
      </c>
    </row>
    <row r="2754" ht="17" customHeight="1" spans="1:2">
      <c r="A2754" s="93">
        <v>208388.01</v>
      </c>
      <c r="B2754" s="94" t="s">
        <v>2968</v>
      </c>
    </row>
    <row r="2755" ht="17" customHeight="1" spans="1:2">
      <c r="A2755" s="93">
        <v>208407.01</v>
      </c>
      <c r="B2755" s="94" t="s">
        <v>2969</v>
      </c>
    </row>
    <row r="2756" ht="17" customHeight="1" spans="1:2">
      <c r="A2756" s="93">
        <v>208407.02</v>
      </c>
      <c r="B2756" s="94" t="s">
        <v>2970</v>
      </c>
    </row>
    <row r="2757" ht="17" customHeight="1" spans="1:2">
      <c r="A2757" s="93">
        <v>208408</v>
      </c>
      <c r="B2757" s="94" t="s">
        <v>2971</v>
      </c>
    </row>
    <row r="2758" ht="17" customHeight="1" spans="1:2">
      <c r="A2758" s="93">
        <v>208409</v>
      </c>
      <c r="B2758" s="94" t="s">
        <v>2972</v>
      </c>
    </row>
    <row r="2759" ht="17" customHeight="1" spans="1:2">
      <c r="A2759" s="93">
        <v>208410</v>
      </c>
      <c r="B2759" s="94" t="s">
        <v>2973</v>
      </c>
    </row>
    <row r="2760" ht="17" customHeight="1" spans="1:2">
      <c r="A2760" s="93">
        <v>208411</v>
      </c>
      <c r="B2760" s="94" t="s">
        <v>2974</v>
      </c>
    </row>
    <row r="2761" ht="17" customHeight="1" spans="1:2">
      <c r="A2761" s="93">
        <v>208412</v>
      </c>
      <c r="B2761" s="94" t="s">
        <v>2975</v>
      </c>
    </row>
    <row r="2762" ht="17" customHeight="1" spans="1:2">
      <c r="A2762" s="93">
        <v>208414</v>
      </c>
      <c r="B2762" s="94" t="s">
        <v>2976</v>
      </c>
    </row>
    <row r="2763" ht="17" customHeight="1" spans="1:2">
      <c r="A2763" s="93">
        <v>208417</v>
      </c>
      <c r="B2763" s="94" t="s">
        <v>2977</v>
      </c>
    </row>
    <row r="2764" ht="17" customHeight="1" spans="1:2">
      <c r="A2764" s="93">
        <v>208419</v>
      </c>
      <c r="B2764" s="94" t="s">
        <v>2978</v>
      </c>
    </row>
    <row r="2765" ht="17" customHeight="1" spans="1:2">
      <c r="A2765" s="93">
        <v>208419.01</v>
      </c>
      <c r="B2765" s="94" t="s">
        <v>2979</v>
      </c>
    </row>
    <row r="2766" ht="17" customHeight="1" spans="1:2">
      <c r="A2766" s="93">
        <v>208420</v>
      </c>
      <c r="B2766" s="94" t="s">
        <v>2980</v>
      </c>
    </row>
    <row r="2767" ht="17" customHeight="1" spans="1:2">
      <c r="A2767" s="93">
        <v>208421</v>
      </c>
      <c r="B2767" s="94" t="s">
        <v>2981</v>
      </c>
    </row>
    <row r="2768" ht="17" customHeight="1" spans="1:2">
      <c r="A2768" s="93">
        <v>208422</v>
      </c>
      <c r="B2768" s="94" t="s">
        <v>2982</v>
      </c>
    </row>
    <row r="2769" ht="17" customHeight="1" spans="1:2">
      <c r="A2769" s="93">
        <v>208423</v>
      </c>
      <c r="B2769" s="94" t="s">
        <v>2983</v>
      </c>
    </row>
    <row r="2770" ht="17" customHeight="1" spans="1:2">
      <c r="A2770" s="93">
        <v>208425</v>
      </c>
      <c r="B2770" s="94" t="s">
        <v>2984</v>
      </c>
    </row>
    <row r="2771" ht="17" customHeight="1" spans="1:2">
      <c r="A2771" s="93">
        <v>208425.01</v>
      </c>
      <c r="B2771" s="94" t="s">
        <v>2985</v>
      </c>
    </row>
    <row r="2772" ht="17" customHeight="1" spans="1:2">
      <c r="A2772" s="93">
        <v>208425.02</v>
      </c>
      <c r="B2772" s="94" t="s">
        <v>2986</v>
      </c>
    </row>
    <row r="2773" ht="17" customHeight="1" spans="1:2">
      <c r="A2773" s="93">
        <v>208425.03</v>
      </c>
      <c r="B2773" s="94" t="s">
        <v>2987</v>
      </c>
    </row>
    <row r="2774" ht="17" customHeight="1" spans="1:2">
      <c r="A2774" s="93">
        <v>208426</v>
      </c>
      <c r="B2774" s="94" t="s">
        <v>2988</v>
      </c>
    </row>
    <row r="2775" ht="17" customHeight="1" spans="1:2">
      <c r="A2775" s="93">
        <v>208426.01</v>
      </c>
      <c r="B2775" s="94" t="s">
        <v>2989</v>
      </c>
    </row>
    <row r="2776" ht="17" customHeight="1" spans="1:2">
      <c r="A2776" s="93">
        <v>208426.02</v>
      </c>
      <c r="B2776" s="94" t="s">
        <v>2990</v>
      </c>
    </row>
    <row r="2777" ht="17" customHeight="1" spans="1:2">
      <c r="A2777" s="93">
        <v>208428</v>
      </c>
      <c r="B2777" s="94" t="s">
        <v>2991</v>
      </c>
    </row>
    <row r="2778" ht="17" customHeight="1" spans="1:2">
      <c r="A2778" s="93">
        <v>208430</v>
      </c>
      <c r="B2778" s="94" t="s">
        <v>2992</v>
      </c>
    </row>
    <row r="2779" ht="17" customHeight="1" spans="1:2">
      <c r="A2779" s="93">
        <v>208432</v>
      </c>
      <c r="B2779" s="94" t="s">
        <v>2993</v>
      </c>
    </row>
    <row r="2780" ht="17" customHeight="1" spans="1:2">
      <c r="A2780" s="93">
        <v>208433.01</v>
      </c>
      <c r="B2780" s="94" t="s">
        <v>2994</v>
      </c>
    </row>
    <row r="2781" ht="17" customHeight="1" spans="1:2">
      <c r="A2781" s="93">
        <v>208434</v>
      </c>
      <c r="B2781" s="94" t="s">
        <v>2995</v>
      </c>
    </row>
    <row r="2782" ht="17" customHeight="1" spans="1:2">
      <c r="A2782" s="93">
        <v>208435</v>
      </c>
      <c r="B2782" s="94" t="s">
        <v>2996</v>
      </c>
    </row>
    <row r="2783" ht="17" customHeight="1" spans="1:2">
      <c r="A2783" s="93">
        <v>208436</v>
      </c>
      <c r="B2783" s="94" t="s">
        <v>2997</v>
      </c>
    </row>
    <row r="2784" ht="17" customHeight="1" spans="1:2">
      <c r="A2784" s="93">
        <v>208437</v>
      </c>
      <c r="B2784" s="94" t="s">
        <v>2998</v>
      </c>
    </row>
    <row r="2785" ht="17" customHeight="1" spans="1:2">
      <c r="A2785" s="93">
        <v>208438</v>
      </c>
      <c r="B2785" s="94" t="s">
        <v>2999</v>
      </c>
    </row>
    <row r="2786" ht="17" customHeight="1" spans="1:2">
      <c r="A2786" s="93">
        <v>208442</v>
      </c>
      <c r="B2786" s="94" t="s">
        <v>206</v>
      </c>
    </row>
    <row r="2787" ht="17" customHeight="1" spans="1:2">
      <c r="A2787" s="93">
        <v>208443</v>
      </c>
      <c r="B2787" s="94" t="s">
        <v>3000</v>
      </c>
    </row>
    <row r="2788" ht="17" customHeight="1" spans="1:2">
      <c r="A2788" s="93">
        <v>208443.21</v>
      </c>
      <c r="B2788" s="94" t="s">
        <v>3001</v>
      </c>
    </row>
    <row r="2789" ht="17" customHeight="1" spans="1:2">
      <c r="A2789" s="93">
        <v>208444</v>
      </c>
      <c r="B2789" s="94" t="s">
        <v>3002</v>
      </c>
    </row>
    <row r="2790" ht="17" customHeight="1" spans="1:2">
      <c r="A2790" s="93">
        <v>208445</v>
      </c>
      <c r="B2790" s="94" t="s">
        <v>3003</v>
      </c>
    </row>
    <row r="2791" ht="17" customHeight="1" spans="1:2">
      <c r="A2791" s="93">
        <v>208448</v>
      </c>
      <c r="B2791" s="94" t="s">
        <v>3004</v>
      </c>
    </row>
    <row r="2792" ht="17" customHeight="1" spans="1:2">
      <c r="A2792" s="93">
        <v>208449</v>
      </c>
      <c r="B2792" s="94" t="s">
        <v>3005</v>
      </c>
    </row>
    <row r="2793" ht="17" customHeight="1" spans="1:2">
      <c r="A2793" s="93">
        <v>208450</v>
      </c>
      <c r="B2793" s="94" t="s">
        <v>3006</v>
      </c>
    </row>
    <row r="2794" ht="17" customHeight="1" spans="1:2">
      <c r="A2794" s="93">
        <v>208451</v>
      </c>
      <c r="B2794" s="94" t="s">
        <v>3007</v>
      </c>
    </row>
    <row r="2795" ht="17" customHeight="1" spans="1:2">
      <c r="A2795" s="93">
        <v>208452</v>
      </c>
      <c r="B2795" s="94" t="s">
        <v>3008</v>
      </c>
    </row>
    <row r="2796" ht="17" customHeight="1" spans="1:2">
      <c r="A2796" s="93">
        <v>208453</v>
      </c>
      <c r="B2796" s="94" t="s">
        <v>3009</v>
      </c>
    </row>
    <row r="2797" ht="17" customHeight="1" spans="1:2">
      <c r="A2797" s="93">
        <v>208455</v>
      </c>
      <c r="B2797" s="94" t="s">
        <v>3010</v>
      </c>
    </row>
    <row r="2798" ht="17" customHeight="1" spans="1:2">
      <c r="A2798" s="93">
        <v>208456</v>
      </c>
      <c r="B2798" s="94" t="s">
        <v>3011</v>
      </c>
    </row>
    <row r="2799" ht="17" customHeight="1" spans="1:2">
      <c r="A2799" s="93">
        <v>208457</v>
      </c>
      <c r="B2799" s="94" t="s">
        <v>3012</v>
      </c>
    </row>
    <row r="2800" ht="17" customHeight="1" spans="1:2">
      <c r="A2800" s="93">
        <v>208458</v>
      </c>
      <c r="B2800" s="94" t="s">
        <v>3013</v>
      </c>
    </row>
    <row r="2801" ht="17" customHeight="1" spans="1:2">
      <c r="A2801" s="93">
        <v>208459</v>
      </c>
      <c r="B2801" s="94" t="s">
        <v>3014</v>
      </c>
    </row>
    <row r="2802" ht="17" customHeight="1" spans="1:2">
      <c r="A2802" s="93">
        <v>208460</v>
      </c>
      <c r="B2802" s="94" t="s">
        <v>3015</v>
      </c>
    </row>
    <row r="2803" ht="17" customHeight="1" spans="1:2">
      <c r="A2803" s="93">
        <v>208461</v>
      </c>
      <c r="B2803" s="94" t="s">
        <v>3016</v>
      </c>
    </row>
    <row r="2804" ht="17" customHeight="1" spans="1:2">
      <c r="A2804" s="93">
        <v>208462</v>
      </c>
      <c r="B2804" s="94" t="s">
        <v>3017</v>
      </c>
    </row>
    <row r="2805" ht="17" customHeight="1" spans="1:2">
      <c r="A2805" s="93">
        <v>208463</v>
      </c>
      <c r="B2805" s="94" t="s">
        <v>3018</v>
      </c>
    </row>
    <row r="2806" ht="17" customHeight="1" spans="1:2">
      <c r="A2806" s="93">
        <v>208464</v>
      </c>
      <c r="B2806" s="94" t="s">
        <v>3019</v>
      </c>
    </row>
    <row r="2807" ht="17" customHeight="1" spans="1:2">
      <c r="A2807" s="93">
        <v>208468</v>
      </c>
      <c r="B2807" s="94" t="s">
        <v>3020</v>
      </c>
    </row>
    <row r="2808" ht="17" customHeight="1" spans="1:2">
      <c r="A2808" s="93">
        <v>208469</v>
      </c>
      <c r="B2808" s="94" t="s">
        <v>3021</v>
      </c>
    </row>
    <row r="2809" ht="17" customHeight="1" spans="1:2">
      <c r="A2809" s="93">
        <v>208470</v>
      </c>
      <c r="B2809" s="94" t="s">
        <v>3022</v>
      </c>
    </row>
    <row r="2810" ht="17" customHeight="1" spans="1:2">
      <c r="A2810" s="93">
        <v>208473</v>
      </c>
      <c r="B2810" s="94" t="s">
        <v>3023</v>
      </c>
    </row>
    <row r="2811" ht="17" customHeight="1" spans="1:2">
      <c r="A2811" s="93">
        <v>208474</v>
      </c>
      <c r="B2811" s="94" t="s">
        <v>3024</v>
      </c>
    </row>
    <row r="2812" ht="17" customHeight="1" spans="1:2">
      <c r="A2812" s="93">
        <v>208474.01</v>
      </c>
      <c r="B2812" s="94" t="s">
        <v>3025</v>
      </c>
    </row>
    <row r="2813" ht="17" customHeight="1" spans="1:2">
      <c r="A2813" s="93">
        <v>208475</v>
      </c>
      <c r="B2813" s="94" t="s">
        <v>3026</v>
      </c>
    </row>
    <row r="2814" ht="17" customHeight="1" spans="1:2">
      <c r="A2814" s="93">
        <v>208476</v>
      </c>
      <c r="B2814" s="94" t="s">
        <v>3027</v>
      </c>
    </row>
    <row r="2815" ht="17" customHeight="1" spans="1:2">
      <c r="A2815" s="93">
        <v>208477</v>
      </c>
      <c r="B2815" s="94" t="s">
        <v>3028</v>
      </c>
    </row>
    <row r="2816" ht="17" customHeight="1" spans="1:2">
      <c r="A2816" s="93">
        <v>208478</v>
      </c>
      <c r="B2816" s="94" t="s">
        <v>3029</v>
      </c>
    </row>
    <row r="2817" ht="17" customHeight="1" spans="1:2">
      <c r="A2817" s="93">
        <v>208479</v>
      </c>
      <c r="B2817" s="94" t="s">
        <v>3030</v>
      </c>
    </row>
    <row r="2818" ht="17" customHeight="1" spans="1:2">
      <c r="A2818" s="93">
        <v>208481</v>
      </c>
      <c r="B2818" s="94" t="s">
        <v>3031</v>
      </c>
    </row>
    <row r="2819" ht="17" customHeight="1" spans="1:2">
      <c r="A2819" s="93">
        <v>208483</v>
      </c>
      <c r="B2819" s="94" t="s">
        <v>3032</v>
      </c>
    </row>
    <row r="2820" ht="17" customHeight="1" spans="1:2">
      <c r="A2820" s="93">
        <v>208484</v>
      </c>
      <c r="B2820" s="94" t="s">
        <v>3033</v>
      </c>
    </row>
    <row r="2821" ht="17" customHeight="1" spans="1:2">
      <c r="A2821" s="93">
        <v>208484.01</v>
      </c>
      <c r="B2821" s="94" t="s">
        <v>3034</v>
      </c>
    </row>
    <row r="2822" ht="17" customHeight="1" spans="1:2">
      <c r="A2822" s="93">
        <v>208486</v>
      </c>
      <c r="B2822" s="94" t="s">
        <v>3035</v>
      </c>
    </row>
    <row r="2823" ht="17" customHeight="1" spans="1:2">
      <c r="A2823" s="93">
        <v>208487</v>
      </c>
      <c r="B2823" s="94" t="s">
        <v>3036</v>
      </c>
    </row>
    <row r="2824" ht="17" customHeight="1" spans="1:2">
      <c r="A2824" s="93">
        <v>208489</v>
      </c>
      <c r="B2824" s="94" t="s">
        <v>3037</v>
      </c>
    </row>
    <row r="2825" ht="17" customHeight="1" spans="1:2">
      <c r="A2825" s="93">
        <v>208490</v>
      </c>
      <c r="B2825" s="94" t="s">
        <v>3038</v>
      </c>
    </row>
    <row r="2826" ht="17" customHeight="1" spans="1:2">
      <c r="A2826" s="93">
        <v>208491</v>
      </c>
      <c r="B2826" s="94" t="s">
        <v>3039</v>
      </c>
    </row>
    <row r="2827" ht="17" customHeight="1" spans="1:2">
      <c r="A2827" s="93">
        <v>208492</v>
      </c>
      <c r="B2827" s="94" t="s">
        <v>3040</v>
      </c>
    </row>
    <row r="2828" ht="17" customHeight="1" spans="1:2">
      <c r="A2828" s="93">
        <v>208493</v>
      </c>
      <c r="B2828" s="94" t="s">
        <v>3041</v>
      </c>
    </row>
    <row r="2829" ht="17" customHeight="1" spans="1:2">
      <c r="A2829" s="93">
        <v>208495</v>
      </c>
      <c r="B2829" s="94" t="s">
        <v>3042</v>
      </c>
    </row>
    <row r="2830" ht="17" customHeight="1" spans="1:2">
      <c r="A2830" s="93">
        <v>208496</v>
      </c>
      <c r="B2830" s="94" t="s">
        <v>3043</v>
      </c>
    </row>
    <row r="2831" ht="17" customHeight="1" spans="1:2">
      <c r="A2831" s="93">
        <v>208497.01</v>
      </c>
      <c r="B2831" s="94" t="s">
        <v>3044</v>
      </c>
    </row>
    <row r="2832" ht="17" customHeight="1" spans="1:2">
      <c r="A2832" s="93">
        <v>208500.01</v>
      </c>
      <c r="B2832" s="94" t="s">
        <v>3045</v>
      </c>
    </row>
    <row r="2833" ht="17" customHeight="1" spans="1:2">
      <c r="A2833" s="93">
        <v>208502.01</v>
      </c>
      <c r="B2833" s="94" t="s">
        <v>3046</v>
      </c>
    </row>
    <row r="2834" ht="17" customHeight="1" spans="1:2">
      <c r="A2834" s="93">
        <v>208504.01</v>
      </c>
      <c r="B2834" s="94" t="s">
        <v>3047</v>
      </c>
    </row>
    <row r="2835" ht="17" customHeight="1" spans="1:2">
      <c r="A2835" s="93">
        <v>208505.01</v>
      </c>
      <c r="B2835" s="94" t="s">
        <v>3048</v>
      </c>
    </row>
    <row r="2836" ht="17" customHeight="1" spans="1:2">
      <c r="A2836" s="93">
        <v>208506.01</v>
      </c>
      <c r="B2836" s="94" t="s">
        <v>3049</v>
      </c>
    </row>
    <row r="2837" ht="17" customHeight="1" spans="1:2">
      <c r="A2837" s="93">
        <v>208507.01</v>
      </c>
      <c r="B2837" s="94" t="s">
        <v>3050</v>
      </c>
    </row>
    <row r="2838" ht="17" customHeight="1" spans="1:2">
      <c r="A2838" s="93">
        <v>208508.01</v>
      </c>
      <c r="B2838" s="94" t="s">
        <v>3051</v>
      </c>
    </row>
    <row r="2839" ht="17" customHeight="1" spans="1:2">
      <c r="A2839" s="93">
        <v>208509.01</v>
      </c>
      <c r="B2839" s="94" t="s">
        <v>3052</v>
      </c>
    </row>
    <row r="2840" ht="17" customHeight="1" spans="1:2">
      <c r="A2840" s="93">
        <v>208511.01</v>
      </c>
      <c r="B2840" s="94" t="s">
        <v>3053</v>
      </c>
    </row>
    <row r="2841" ht="17" customHeight="1" spans="1:2">
      <c r="A2841" s="93">
        <v>208512.01</v>
      </c>
      <c r="B2841" s="94" t="s">
        <v>3054</v>
      </c>
    </row>
    <row r="2842" ht="17" customHeight="1" spans="1:2">
      <c r="A2842" s="93">
        <v>208513.01</v>
      </c>
      <c r="B2842" s="94" t="s">
        <v>3055</v>
      </c>
    </row>
    <row r="2843" ht="17" customHeight="1" spans="1:2">
      <c r="A2843" s="93">
        <v>208514.01</v>
      </c>
      <c r="B2843" s="94" t="s">
        <v>3056</v>
      </c>
    </row>
    <row r="2844" ht="17" customHeight="1" spans="1:2">
      <c r="A2844" s="93">
        <v>208515.01</v>
      </c>
      <c r="B2844" s="94" t="s">
        <v>3057</v>
      </c>
    </row>
    <row r="2845" ht="17" customHeight="1" spans="1:2">
      <c r="A2845" s="93">
        <v>208516.01</v>
      </c>
      <c r="B2845" s="94" t="s">
        <v>3058</v>
      </c>
    </row>
    <row r="2846" ht="17" customHeight="1" spans="1:2">
      <c r="A2846" s="93">
        <v>208551</v>
      </c>
      <c r="B2846" s="94" t="s">
        <v>3059</v>
      </c>
    </row>
    <row r="2847" ht="17" customHeight="1" spans="1:2">
      <c r="A2847" s="93">
        <v>208551.4</v>
      </c>
      <c r="B2847" s="94" t="s">
        <v>3060</v>
      </c>
    </row>
    <row r="2848" ht="17" customHeight="1" spans="1:2">
      <c r="A2848" s="93">
        <v>208552</v>
      </c>
      <c r="B2848" s="94" t="s">
        <v>3061</v>
      </c>
    </row>
    <row r="2849" ht="17" customHeight="1" spans="1:2">
      <c r="A2849" s="93">
        <v>208552.4</v>
      </c>
      <c r="B2849" s="94" t="s">
        <v>3062</v>
      </c>
    </row>
    <row r="2850" ht="17" customHeight="1" spans="1:2">
      <c r="A2850" s="93">
        <v>208553</v>
      </c>
      <c r="B2850" s="94" t="s">
        <v>3063</v>
      </c>
    </row>
    <row r="2851" ht="17" customHeight="1" spans="1:2">
      <c r="A2851" s="93">
        <v>208554</v>
      </c>
      <c r="B2851" s="94" t="s">
        <v>3064</v>
      </c>
    </row>
    <row r="2852" ht="17" customHeight="1" spans="1:2">
      <c r="A2852" s="93">
        <v>208555</v>
      </c>
      <c r="B2852" s="94" t="s">
        <v>3065</v>
      </c>
    </row>
    <row r="2853" ht="17" customHeight="1" spans="1:2">
      <c r="A2853" s="93">
        <v>208556</v>
      </c>
      <c r="B2853" s="94" t="s">
        <v>3066</v>
      </c>
    </row>
    <row r="2854" ht="17" customHeight="1" spans="1:2">
      <c r="A2854" s="93">
        <v>208557</v>
      </c>
      <c r="B2854" s="94" t="s">
        <v>3067</v>
      </c>
    </row>
    <row r="2855" ht="17" customHeight="1" spans="1:2">
      <c r="A2855" s="93">
        <v>208557.1</v>
      </c>
      <c r="B2855" s="94" t="s">
        <v>3068</v>
      </c>
    </row>
    <row r="2856" ht="17" customHeight="1" spans="1:2">
      <c r="A2856" s="93">
        <v>208559</v>
      </c>
      <c r="B2856" s="94" t="s">
        <v>3069</v>
      </c>
    </row>
    <row r="2857" ht="17" customHeight="1" spans="1:2">
      <c r="A2857" s="93">
        <v>208560</v>
      </c>
      <c r="B2857" s="94" t="s">
        <v>3070</v>
      </c>
    </row>
    <row r="2858" ht="17" customHeight="1" spans="1:2">
      <c r="A2858" s="93">
        <v>208561</v>
      </c>
      <c r="B2858" s="94" t="s">
        <v>3071</v>
      </c>
    </row>
    <row r="2859" ht="17" customHeight="1" spans="1:2">
      <c r="A2859" s="93">
        <v>208562</v>
      </c>
      <c r="B2859" s="94" t="s">
        <v>3072</v>
      </c>
    </row>
    <row r="2860" ht="17" customHeight="1" spans="1:2">
      <c r="A2860" s="93">
        <v>208563</v>
      </c>
      <c r="B2860" s="94" t="s">
        <v>3073</v>
      </c>
    </row>
    <row r="2861" ht="17" customHeight="1" spans="1:2">
      <c r="A2861" s="93">
        <v>208564</v>
      </c>
      <c r="B2861" s="94" t="s">
        <v>3074</v>
      </c>
    </row>
    <row r="2862" ht="17" customHeight="1" spans="1:2">
      <c r="A2862" s="93">
        <v>208565</v>
      </c>
      <c r="B2862" s="94" t="s">
        <v>3075</v>
      </c>
    </row>
    <row r="2863" ht="17" customHeight="1" spans="1:2">
      <c r="A2863" s="93">
        <v>208566</v>
      </c>
      <c r="B2863" s="94" t="s">
        <v>3076</v>
      </c>
    </row>
    <row r="2864" ht="17" customHeight="1" spans="1:2">
      <c r="A2864" s="93">
        <v>208567</v>
      </c>
      <c r="B2864" s="94" t="s">
        <v>3077</v>
      </c>
    </row>
    <row r="2865" ht="17" customHeight="1" spans="1:2">
      <c r="A2865" s="93">
        <v>208572</v>
      </c>
      <c r="B2865" s="94" t="s">
        <v>3078</v>
      </c>
    </row>
    <row r="2866" ht="17" customHeight="1" spans="1:2">
      <c r="A2866" s="93">
        <v>208572.01</v>
      </c>
      <c r="B2866" s="94" t="s">
        <v>3079</v>
      </c>
    </row>
    <row r="2867" ht="17" customHeight="1" spans="1:2">
      <c r="A2867" s="93">
        <v>208573</v>
      </c>
      <c r="B2867" s="94" t="s">
        <v>3080</v>
      </c>
    </row>
    <row r="2868" ht="17" customHeight="1" spans="1:2">
      <c r="A2868" s="93">
        <v>208573.01</v>
      </c>
      <c r="B2868" s="94" t="s">
        <v>3081</v>
      </c>
    </row>
    <row r="2869" ht="17" customHeight="1" spans="1:2">
      <c r="A2869" s="93">
        <v>208574</v>
      </c>
      <c r="B2869" s="94" t="s">
        <v>3082</v>
      </c>
    </row>
    <row r="2870" ht="17" customHeight="1" spans="1:2">
      <c r="A2870" s="93">
        <v>208574.01</v>
      </c>
      <c r="B2870" s="94" t="s">
        <v>3083</v>
      </c>
    </row>
    <row r="2871" ht="17" customHeight="1" spans="1:2">
      <c r="A2871" s="93">
        <v>208577</v>
      </c>
      <c r="B2871" s="94" t="s">
        <v>3084</v>
      </c>
    </row>
    <row r="2872" ht="17" customHeight="1" spans="1:2">
      <c r="A2872" s="93">
        <v>208577.01</v>
      </c>
      <c r="B2872" s="94" t="s">
        <v>3085</v>
      </c>
    </row>
    <row r="2873" ht="17" customHeight="1" spans="1:2">
      <c r="A2873" s="93">
        <v>208578</v>
      </c>
      <c r="B2873" s="94" t="s">
        <v>3086</v>
      </c>
    </row>
    <row r="2874" ht="17" customHeight="1" spans="1:2">
      <c r="A2874" s="93">
        <v>208578.01</v>
      </c>
      <c r="B2874" s="94" t="s">
        <v>3087</v>
      </c>
    </row>
    <row r="2875" ht="17" customHeight="1" spans="1:2">
      <c r="A2875" s="93">
        <v>208579</v>
      </c>
      <c r="B2875" s="94" t="s">
        <v>3088</v>
      </c>
    </row>
    <row r="2876" ht="17" customHeight="1" spans="1:2">
      <c r="A2876" s="93">
        <v>208579.01</v>
      </c>
      <c r="B2876" s="94" t="s">
        <v>3089</v>
      </c>
    </row>
    <row r="2877" ht="17" customHeight="1" spans="1:2">
      <c r="A2877" s="93">
        <v>208580</v>
      </c>
      <c r="B2877" s="94" t="s">
        <v>3090</v>
      </c>
    </row>
    <row r="2878" ht="17" customHeight="1" spans="1:2">
      <c r="A2878" s="93">
        <v>208580.01</v>
      </c>
      <c r="B2878" s="94" t="s">
        <v>3091</v>
      </c>
    </row>
    <row r="2879" ht="17" customHeight="1" spans="1:2">
      <c r="A2879" s="93">
        <v>208581</v>
      </c>
      <c r="B2879" s="94" t="s">
        <v>3092</v>
      </c>
    </row>
    <row r="2880" ht="17" customHeight="1" spans="1:2">
      <c r="A2880" s="93">
        <v>208581.01</v>
      </c>
      <c r="B2880" s="94" t="s">
        <v>3093</v>
      </c>
    </row>
    <row r="2881" ht="17" customHeight="1" spans="1:2">
      <c r="A2881" s="93">
        <v>208582</v>
      </c>
      <c r="B2881" s="94" t="s">
        <v>3094</v>
      </c>
    </row>
    <row r="2882" ht="17" customHeight="1" spans="1:2">
      <c r="A2882" s="93">
        <v>208582.01</v>
      </c>
      <c r="B2882" s="94" t="s">
        <v>3095</v>
      </c>
    </row>
    <row r="2883" ht="17" customHeight="1" spans="1:2">
      <c r="A2883" s="93">
        <v>208583</v>
      </c>
      <c r="B2883" s="94" t="s">
        <v>3096</v>
      </c>
    </row>
    <row r="2884" ht="17" customHeight="1" spans="1:2">
      <c r="A2884" s="93">
        <v>208583.01</v>
      </c>
      <c r="B2884" s="94" t="s">
        <v>3097</v>
      </c>
    </row>
    <row r="2885" ht="17" customHeight="1" spans="1:2">
      <c r="A2885" s="93">
        <v>208584</v>
      </c>
      <c r="B2885" s="94" t="s">
        <v>3098</v>
      </c>
    </row>
    <row r="2886" ht="17" customHeight="1" spans="1:2">
      <c r="A2886" s="93">
        <v>208584.01</v>
      </c>
      <c r="B2886" s="94" t="s">
        <v>3099</v>
      </c>
    </row>
    <row r="2887" ht="17" customHeight="1" spans="1:2">
      <c r="A2887" s="93">
        <v>208585</v>
      </c>
      <c r="B2887" s="94" t="s">
        <v>3100</v>
      </c>
    </row>
    <row r="2888" ht="17" customHeight="1" spans="1:2">
      <c r="A2888" s="93">
        <v>208585.01</v>
      </c>
      <c r="B2888" s="94" t="s">
        <v>3101</v>
      </c>
    </row>
    <row r="2889" ht="17" customHeight="1" spans="1:2">
      <c r="A2889" s="93">
        <v>208586</v>
      </c>
      <c r="B2889" s="94" t="s">
        <v>3102</v>
      </c>
    </row>
    <row r="2890" ht="17" customHeight="1" spans="1:2">
      <c r="A2890" s="93">
        <v>208586.01</v>
      </c>
      <c r="B2890" s="94" t="s">
        <v>3103</v>
      </c>
    </row>
    <row r="2891" ht="17" customHeight="1" spans="1:2">
      <c r="A2891" s="93">
        <v>208587</v>
      </c>
      <c r="B2891" s="94" t="s">
        <v>3104</v>
      </c>
    </row>
    <row r="2892" ht="17" customHeight="1" spans="1:2">
      <c r="A2892" s="93">
        <v>208587.01</v>
      </c>
      <c r="B2892" s="94" t="s">
        <v>3105</v>
      </c>
    </row>
    <row r="2893" ht="17" customHeight="1" spans="1:2">
      <c r="A2893" s="93">
        <v>208588</v>
      </c>
      <c r="B2893" s="94" t="s">
        <v>3106</v>
      </c>
    </row>
    <row r="2894" ht="17" customHeight="1" spans="1:2">
      <c r="A2894" s="93">
        <v>208588.01</v>
      </c>
      <c r="B2894" s="94" t="s">
        <v>3107</v>
      </c>
    </row>
    <row r="2895" ht="17" customHeight="1" spans="1:2">
      <c r="A2895" s="93">
        <v>208589</v>
      </c>
      <c r="B2895" s="94" t="s">
        <v>3108</v>
      </c>
    </row>
    <row r="2896" ht="17" customHeight="1" spans="1:2">
      <c r="A2896" s="93">
        <v>208589.01</v>
      </c>
      <c r="B2896" s="94" t="s">
        <v>3109</v>
      </c>
    </row>
    <row r="2897" ht="17" customHeight="1" spans="1:2">
      <c r="A2897" s="93">
        <v>208590</v>
      </c>
      <c r="B2897" s="94" t="s">
        <v>3110</v>
      </c>
    </row>
    <row r="2898" ht="17" customHeight="1" spans="1:2">
      <c r="A2898" s="93">
        <v>208590.01</v>
      </c>
      <c r="B2898" s="94" t="s">
        <v>3111</v>
      </c>
    </row>
    <row r="2899" ht="17" customHeight="1" spans="1:2">
      <c r="A2899" s="93">
        <v>208591</v>
      </c>
      <c r="B2899" s="94" t="s">
        <v>3112</v>
      </c>
    </row>
    <row r="2900" ht="17" customHeight="1" spans="1:2">
      <c r="A2900" s="93">
        <v>208591.01</v>
      </c>
      <c r="B2900" s="94" t="s">
        <v>3113</v>
      </c>
    </row>
    <row r="2901" ht="17" customHeight="1" spans="1:2">
      <c r="A2901" s="93">
        <v>208592</v>
      </c>
      <c r="B2901" s="94" t="s">
        <v>3114</v>
      </c>
    </row>
    <row r="2902" ht="17" customHeight="1" spans="1:2">
      <c r="A2902" s="93">
        <v>208592.01</v>
      </c>
      <c r="B2902" s="94" t="s">
        <v>3115</v>
      </c>
    </row>
    <row r="2903" ht="17" customHeight="1" spans="1:2">
      <c r="A2903" s="93">
        <v>208593</v>
      </c>
      <c r="B2903" s="94" t="s">
        <v>3116</v>
      </c>
    </row>
    <row r="2904" ht="17" customHeight="1" spans="1:2">
      <c r="A2904" s="93">
        <v>208593.01</v>
      </c>
      <c r="B2904" s="94" t="s">
        <v>3117</v>
      </c>
    </row>
    <row r="2905" ht="17" customHeight="1" spans="1:2">
      <c r="A2905" s="93">
        <v>208594</v>
      </c>
      <c r="B2905" s="94" t="s">
        <v>3118</v>
      </c>
    </row>
    <row r="2906" ht="17" customHeight="1" spans="1:2">
      <c r="A2906" s="93">
        <v>208594.01</v>
      </c>
      <c r="B2906" s="94" t="s">
        <v>3119</v>
      </c>
    </row>
    <row r="2907" ht="17" customHeight="1" spans="1:2">
      <c r="A2907" s="93">
        <v>208595</v>
      </c>
      <c r="B2907" s="94" t="s">
        <v>3120</v>
      </c>
    </row>
    <row r="2908" ht="17" customHeight="1" spans="1:2">
      <c r="A2908" s="93">
        <v>208595.01</v>
      </c>
      <c r="B2908" s="94" t="s">
        <v>3121</v>
      </c>
    </row>
    <row r="2909" ht="17" customHeight="1" spans="1:2">
      <c r="A2909" s="93">
        <v>208596</v>
      </c>
      <c r="B2909" s="94" t="s">
        <v>3122</v>
      </c>
    </row>
    <row r="2910" ht="17" customHeight="1" spans="1:2">
      <c r="A2910" s="93">
        <v>208596.01</v>
      </c>
      <c r="B2910" s="94" t="s">
        <v>3123</v>
      </c>
    </row>
    <row r="2911" ht="17" customHeight="1" spans="1:2">
      <c r="A2911" s="93">
        <v>208597</v>
      </c>
      <c r="B2911" s="94" t="s">
        <v>3124</v>
      </c>
    </row>
    <row r="2912" ht="17" customHeight="1" spans="1:2">
      <c r="A2912" s="93">
        <v>208597.01</v>
      </c>
      <c r="B2912" s="94" t="s">
        <v>3125</v>
      </c>
    </row>
    <row r="2913" ht="17" customHeight="1" spans="1:2">
      <c r="A2913" s="93">
        <v>208598</v>
      </c>
      <c r="B2913" s="94" t="s">
        <v>3126</v>
      </c>
    </row>
    <row r="2914" ht="17" customHeight="1" spans="1:2">
      <c r="A2914" s="93">
        <v>208598.01</v>
      </c>
      <c r="B2914" s="94" t="s">
        <v>3127</v>
      </c>
    </row>
    <row r="2915" ht="17" customHeight="1" spans="1:2">
      <c r="A2915" s="93">
        <v>208599</v>
      </c>
      <c r="B2915" s="94" t="s">
        <v>3128</v>
      </c>
    </row>
    <row r="2916" ht="17" customHeight="1" spans="1:2">
      <c r="A2916" s="93">
        <v>208599.01</v>
      </c>
      <c r="B2916" s="94" t="s">
        <v>3129</v>
      </c>
    </row>
    <row r="2917" ht="17" customHeight="1" spans="1:2">
      <c r="A2917" s="93">
        <v>208600.01</v>
      </c>
      <c r="B2917" s="94" t="s">
        <v>3130</v>
      </c>
    </row>
    <row r="2918" ht="17" customHeight="1" spans="1:2">
      <c r="A2918" s="93">
        <v>208602.01</v>
      </c>
      <c r="B2918" s="94" t="s">
        <v>3131</v>
      </c>
    </row>
    <row r="2919" ht="17" customHeight="1" spans="1:2">
      <c r="A2919" s="93">
        <v>208602.02</v>
      </c>
      <c r="B2919" s="94" t="s">
        <v>3132</v>
      </c>
    </row>
    <row r="2920" ht="17" customHeight="1" spans="1:2">
      <c r="A2920" s="93">
        <v>208602.05</v>
      </c>
      <c r="B2920" s="94" t="s">
        <v>3133</v>
      </c>
    </row>
    <row r="2921" ht="17" customHeight="1" spans="1:2">
      <c r="A2921" s="93">
        <v>208602.06</v>
      </c>
      <c r="B2921" s="94" t="s">
        <v>3134</v>
      </c>
    </row>
    <row r="2922" ht="17" customHeight="1" spans="1:2">
      <c r="A2922" s="93">
        <v>208602.1</v>
      </c>
      <c r="B2922" s="94" t="s">
        <v>3135</v>
      </c>
    </row>
    <row r="2923" ht="17" customHeight="1" spans="1:2">
      <c r="A2923" s="93">
        <v>208603.01</v>
      </c>
      <c r="B2923" s="94" t="s">
        <v>3136</v>
      </c>
    </row>
    <row r="2924" ht="17" customHeight="1" spans="1:2">
      <c r="A2924" s="93">
        <v>208603.02</v>
      </c>
      <c r="B2924" s="94" t="s">
        <v>3137</v>
      </c>
    </row>
    <row r="2925" ht="17" customHeight="1" spans="1:2">
      <c r="A2925" s="93">
        <v>208603.05</v>
      </c>
      <c r="B2925" s="94" t="s">
        <v>3138</v>
      </c>
    </row>
    <row r="2926" ht="17" customHeight="1" spans="1:2">
      <c r="A2926" s="93">
        <v>208603.06</v>
      </c>
      <c r="B2926" s="94" t="s">
        <v>3139</v>
      </c>
    </row>
    <row r="2927" ht="17" customHeight="1" spans="1:2">
      <c r="A2927" s="93">
        <v>208603.1</v>
      </c>
      <c r="B2927" s="94" t="s">
        <v>2894</v>
      </c>
    </row>
    <row r="2928" ht="17" customHeight="1" spans="1:2">
      <c r="A2928" s="93">
        <v>208604.01</v>
      </c>
      <c r="B2928" s="94" t="s">
        <v>3140</v>
      </c>
    </row>
    <row r="2929" ht="17" customHeight="1" spans="1:2">
      <c r="A2929" s="93">
        <v>208604.02</v>
      </c>
      <c r="B2929" s="94" t="s">
        <v>3141</v>
      </c>
    </row>
    <row r="2930" ht="17" customHeight="1" spans="1:2">
      <c r="A2930" s="93">
        <v>208604.05</v>
      </c>
      <c r="B2930" s="94" t="s">
        <v>3142</v>
      </c>
    </row>
    <row r="2931" ht="17" customHeight="1" spans="1:2">
      <c r="A2931" s="93">
        <v>208604.06</v>
      </c>
      <c r="B2931" s="94" t="s">
        <v>3143</v>
      </c>
    </row>
    <row r="2932" ht="17" customHeight="1" spans="1:2">
      <c r="A2932" s="93">
        <v>208604.07</v>
      </c>
      <c r="B2932" s="94" t="s">
        <v>3144</v>
      </c>
    </row>
    <row r="2933" ht="17" customHeight="1" spans="1:2">
      <c r="A2933" s="93">
        <v>208604.1</v>
      </c>
      <c r="B2933" s="94" t="s">
        <v>3145</v>
      </c>
    </row>
    <row r="2934" ht="17" customHeight="1" spans="1:2">
      <c r="A2934" s="93">
        <v>208604.11</v>
      </c>
      <c r="B2934" s="94" t="s">
        <v>3146</v>
      </c>
    </row>
    <row r="2935" ht="17" customHeight="1" spans="1:2">
      <c r="A2935" s="93">
        <v>208605.01</v>
      </c>
      <c r="B2935" s="94" t="s">
        <v>3147</v>
      </c>
    </row>
    <row r="2936" ht="17" customHeight="1" spans="1:2">
      <c r="A2936" s="93">
        <v>208605.02</v>
      </c>
      <c r="B2936" s="94" t="s">
        <v>3148</v>
      </c>
    </row>
    <row r="2937" ht="17" customHeight="1" spans="1:2">
      <c r="A2937" s="93">
        <v>208605.05</v>
      </c>
      <c r="B2937" s="94" t="s">
        <v>3149</v>
      </c>
    </row>
    <row r="2938" ht="17" customHeight="1" spans="1:2">
      <c r="A2938" s="93">
        <v>208605.06</v>
      </c>
      <c r="B2938" s="94" t="s">
        <v>3150</v>
      </c>
    </row>
    <row r="2939" ht="17" customHeight="1" spans="1:2">
      <c r="A2939" s="93">
        <v>208605.09</v>
      </c>
      <c r="B2939" s="94" t="s">
        <v>3151</v>
      </c>
    </row>
    <row r="2940" ht="17" customHeight="1" spans="1:2">
      <c r="A2940" s="93">
        <v>208605.1</v>
      </c>
      <c r="B2940" s="94" t="s">
        <v>3152</v>
      </c>
    </row>
    <row r="2941" ht="17" customHeight="1" spans="1:2">
      <c r="A2941" s="93">
        <v>208605.11</v>
      </c>
      <c r="B2941" s="94" t="s">
        <v>3153</v>
      </c>
    </row>
    <row r="2942" ht="17" customHeight="1" spans="1:2">
      <c r="A2942" s="93">
        <v>208606.01</v>
      </c>
      <c r="B2942" s="94" t="s">
        <v>3154</v>
      </c>
    </row>
    <row r="2943" ht="17" customHeight="1" spans="1:2">
      <c r="A2943" s="93">
        <v>208606.02</v>
      </c>
      <c r="B2943" s="94" t="s">
        <v>3155</v>
      </c>
    </row>
    <row r="2944" ht="17" customHeight="1" spans="1:2">
      <c r="A2944" s="93">
        <v>208606.05</v>
      </c>
      <c r="B2944" s="94" t="s">
        <v>3156</v>
      </c>
    </row>
    <row r="2945" ht="17" customHeight="1" spans="1:2">
      <c r="A2945" s="93">
        <v>208606.06</v>
      </c>
      <c r="B2945" s="94" t="s">
        <v>3157</v>
      </c>
    </row>
    <row r="2946" ht="17" customHeight="1" spans="1:2">
      <c r="A2946" s="93">
        <v>208606.09</v>
      </c>
      <c r="B2946" s="94" t="s">
        <v>3158</v>
      </c>
    </row>
    <row r="2947" ht="17" customHeight="1" spans="1:2">
      <c r="A2947" s="93">
        <v>208606.1</v>
      </c>
      <c r="B2947" s="94" t="s">
        <v>3159</v>
      </c>
    </row>
    <row r="2948" ht="17" customHeight="1" spans="1:2">
      <c r="A2948" s="93">
        <v>208607.01</v>
      </c>
      <c r="B2948" s="94" t="s">
        <v>3160</v>
      </c>
    </row>
    <row r="2949" ht="17" customHeight="1" spans="1:2">
      <c r="A2949" s="93">
        <v>208607.02</v>
      </c>
      <c r="B2949" s="94" t="s">
        <v>3161</v>
      </c>
    </row>
    <row r="2950" ht="17" customHeight="1" spans="1:2">
      <c r="A2950" s="93">
        <v>208607.05</v>
      </c>
      <c r="B2950" s="94" t="s">
        <v>3162</v>
      </c>
    </row>
    <row r="2951" ht="17" customHeight="1" spans="1:2">
      <c r="A2951" s="93">
        <v>208607.07</v>
      </c>
      <c r="B2951" s="94" t="s">
        <v>3163</v>
      </c>
    </row>
    <row r="2952" ht="17" customHeight="1" spans="1:2">
      <c r="A2952" s="93">
        <v>208608.01</v>
      </c>
      <c r="B2952" s="94" t="s">
        <v>3164</v>
      </c>
    </row>
    <row r="2953" ht="17" customHeight="1" spans="1:2">
      <c r="A2953" s="93">
        <v>208608.02</v>
      </c>
      <c r="B2953" s="94" t="s">
        <v>3165</v>
      </c>
    </row>
    <row r="2954" ht="17" customHeight="1" spans="1:2">
      <c r="A2954" s="93">
        <v>208608.05</v>
      </c>
      <c r="B2954" s="94" t="s">
        <v>3166</v>
      </c>
    </row>
    <row r="2955" ht="17" customHeight="1" spans="1:2">
      <c r="A2955" s="93">
        <v>208608.06</v>
      </c>
      <c r="B2955" s="94" t="s">
        <v>3167</v>
      </c>
    </row>
    <row r="2956" ht="17" customHeight="1" spans="1:2">
      <c r="A2956" s="93">
        <v>208608.09</v>
      </c>
      <c r="B2956" s="94" t="s">
        <v>3168</v>
      </c>
    </row>
    <row r="2957" ht="17" customHeight="1" spans="1:2">
      <c r="A2957" s="93">
        <v>208608.1</v>
      </c>
      <c r="B2957" s="94" t="s">
        <v>3169</v>
      </c>
    </row>
    <row r="2958" ht="17" customHeight="1" spans="1:2">
      <c r="A2958" s="93">
        <v>208609.01</v>
      </c>
      <c r="B2958" s="94" t="s">
        <v>3170</v>
      </c>
    </row>
    <row r="2959" ht="17" customHeight="1" spans="1:2">
      <c r="A2959" s="93">
        <v>208609.02</v>
      </c>
      <c r="B2959" s="94" t="s">
        <v>3171</v>
      </c>
    </row>
    <row r="2960" ht="17" customHeight="1" spans="1:2">
      <c r="A2960" s="93">
        <v>208609.05</v>
      </c>
      <c r="B2960" s="94" t="s">
        <v>3172</v>
      </c>
    </row>
    <row r="2961" ht="17" customHeight="1" spans="1:2">
      <c r="A2961" s="93">
        <v>208609.06</v>
      </c>
      <c r="B2961" s="94" t="s">
        <v>3173</v>
      </c>
    </row>
    <row r="2962" ht="17" customHeight="1" spans="1:2">
      <c r="A2962" s="93">
        <v>208609.07</v>
      </c>
      <c r="B2962" s="94" t="s">
        <v>3174</v>
      </c>
    </row>
    <row r="2963" ht="17" customHeight="1" spans="1:2">
      <c r="A2963" s="93">
        <v>208609.09</v>
      </c>
      <c r="B2963" s="94" t="s">
        <v>3174</v>
      </c>
    </row>
    <row r="2964" ht="17" customHeight="1" spans="1:2">
      <c r="A2964" s="93">
        <v>208609.1</v>
      </c>
      <c r="B2964" s="94" t="s">
        <v>3175</v>
      </c>
    </row>
    <row r="2965" ht="17" customHeight="1" spans="1:2">
      <c r="A2965" s="93">
        <v>208610.01</v>
      </c>
      <c r="B2965" s="94" t="s">
        <v>3176</v>
      </c>
    </row>
    <row r="2966" ht="17" customHeight="1" spans="1:2">
      <c r="A2966" s="93">
        <v>208610.02</v>
      </c>
      <c r="B2966" s="94" t="s">
        <v>3177</v>
      </c>
    </row>
    <row r="2967" ht="17" customHeight="1" spans="1:2">
      <c r="A2967" s="93">
        <v>208610.05</v>
      </c>
      <c r="B2967" s="94" t="s">
        <v>3178</v>
      </c>
    </row>
    <row r="2968" ht="17" customHeight="1" spans="1:2">
      <c r="A2968" s="93">
        <v>208610.06</v>
      </c>
      <c r="B2968" s="94" t="s">
        <v>3179</v>
      </c>
    </row>
    <row r="2969" ht="17" customHeight="1" spans="1:2">
      <c r="A2969" s="93">
        <v>208610.09</v>
      </c>
      <c r="B2969" s="94" t="s">
        <v>3180</v>
      </c>
    </row>
    <row r="2970" ht="17" customHeight="1" spans="1:2">
      <c r="A2970" s="93">
        <v>208610.1</v>
      </c>
      <c r="B2970" s="94" t="s">
        <v>3181</v>
      </c>
    </row>
    <row r="2971" ht="17" customHeight="1" spans="1:2">
      <c r="A2971" s="93">
        <v>208611.01</v>
      </c>
      <c r="B2971" s="94" t="s">
        <v>3182</v>
      </c>
    </row>
    <row r="2972" ht="17" customHeight="1" spans="1:2">
      <c r="A2972" s="93">
        <v>208611.02</v>
      </c>
      <c r="B2972" s="94" t="s">
        <v>3183</v>
      </c>
    </row>
    <row r="2973" ht="17" customHeight="1" spans="1:2">
      <c r="A2973" s="93">
        <v>208611.05</v>
      </c>
      <c r="B2973" s="94" t="s">
        <v>3184</v>
      </c>
    </row>
    <row r="2974" ht="17" customHeight="1" spans="1:2">
      <c r="A2974" s="93">
        <v>208611.06</v>
      </c>
      <c r="B2974" s="94" t="s">
        <v>3185</v>
      </c>
    </row>
    <row r="2975" ht="17" customHeight="1" spans="1:2">
      <c r="A2975" s="93">
        <v>208611.09</v>
      </c>
      <c r="B2975" s="94" t="s">
        <v>3186</v>
      </c>
    </row>
    <row r="2976" ht="17" customHeight="1" spans="1:2">
      <c r="A2976" s="93">
        <v>208612.06</v>
      </c>
      <c r="B2976" s="94" t="s">
        <v>3187</v>
      </c>
    </row>
    <row r="2977" ht="17" customHeight="1" spans="1:2">
      <c r="A2977" s="93">
        <v>208613.06</v>
      </c>
      <c r="B2977" s="94" t="s">
        <v>3188</v>
      </c>
    </row>
    <row r="2978" ht="17" customHeight="1" spans="1:2">
      <c r="A2978" s="93">
        <v>208614.06</v>
      </c>
      <c r="B2978" s="94" t="s">
        <v>3189</v>
      </c>
    </row>
    <row r="2979" ht="17" customHeight="1" spans="1:2">
      <c r="A2979" s="93">
        <v>208615.06</v>
      </c>
      <c r="B2979" s="94" t="s">
        <v>3190</v>
      </c>
    </row>
    <row r="2980" ht="17" customHeight="1" spans="1:2">
      <c r="A2980" s="93">
        <v>208624.01</v>
      </c>
      <c r="B2980" s="94" t="s">
        <v>3191</v>
      </c>
    </row>
    <row r="2981" ht="17" customHeight="1" spans="1:2">
      <c r="A2981" s="93">
        <v>208670.01</v>
      </c>
      <c r="B2981" s="94" t="s">
        <v>3192</v>
      </c>
    </row>
    <row r="2982" ht="17" customHeight="1" spans="1:2">
      <c r="A2982" s="93">
        <v>208671.01</v>
      </c>
      <c r="B2982" s="94" t="s">
        <v>3193</v>
      </c>
    </row>
    <row r="2983" ht="17" customHeight="1" spans="1:2">
      <c r="A2983" s="93">
        <v>208672.01</v>
      </c>
      <c r="B2983" s="94" t="s">
        <v>3194</v>
      </c>
    </row>
    <row r="2984" ht="17" customHeight="1" spans="1:2">
      <c r="A2984" s="93">
        <v>208673.01</v>
      </c>
      <c r="B2984" s="94" t="s">
        <v>3195</v>
      </c>
    </row>
    <row r="2985" ht="17" customHeight="1" spans="1:2">
      <c r="A2985" s="93">
        <v>208674.01</v>
      </c>
      <c r="B2985" s="94" t="s">
        <v>3196</v>
      </c>
    </row>
    <row r="2986" ht="17" customHeight="1" spans="1:2">
      <c r="A2986" s="93">
        <v>208675.01</v>
      </c>
      <c r="B2986" s="94" t="s">
        <v>3197</v>
      </c>
    </row>
    <row r="2987" ht="17" customHeight="1" spans="1:2">
      <c r="A2987" s="93">
        <v>208676.01</v>
      </c>
      <c r="B2987" s="94" t="s">
        <v>3198</v>
      </c>
    </row>
    <row r="2988" ht="17" customHeight="1" spans="1:2">
      <c r="A2988" s="93">
        <v>208677.01</v>
      </c>
      <c r="B2988" s="94" t="s">
        <v>3199</v>
      </c>
    </row>
    <row r="2989" ht="17" customHeight="1" spans="1:2">
      <c r="A2989" s="93">
        <v>208678.01</v>
      </c>
      <c r="B2989" s="94" t="s">
        <v>3200</v>
      </c>
    </row>
    <row r="2990" ht="17" customHeight="1" spans="1:2">
      <c r="A2990" s="93">
        <v>208679.01</v>
      </c>
      <c r="B2990" s="94" t="s">
        <v>3201</v>
      </c>
    </row>
    <row r="2991" ht="17" customHeight="1" spans="1:2">
      <c r="A2991" s="93">
        <v>208680.01</v>
      </c>
      <c r="B2991" s="94" t="s">
        <v>3202</v>
      </c>
    </row>
    <row r="2992" ht="17" customHeight="1" spans="1:2">
      <c r="A2992" s="93">
        <v>208681.01</v>
      </c>
      <c r="B2992" s="94" t="s">
        <v>3203</v>
      </c>
    </row>
    <row r="2993" ht="17" customHeight="1" spans="1:2">
      <c r="A2993" s="93">
        <v>2084000.01</v>
      </c>
      <c r="B2993" s="94" t="s">
        <v>3204</v>
      </c>
    </row>
    <row r="2994" ht="17" customHeight="1" spans="1:2">
      <c r="A2994" s="93">
        <v>208683.01</v>
      </c>
      <c r="B2994" s="94" t="s">
        <v>3205</v>
      </c>
    </row>
    <row r="2995" ht="17" customHeight="1" spans="1:2">
      <c r="A2995" s="93">
        <v>208684.01</v>
      </c>
      <c r="B2995" s="94" t="s">
        <v>3206</v>
      </c>
    </row>
    <row r="2996" ht="17" customHeight="1" spans="1:2">
      <c r="A2996" s="93">
        <v>208689</v>
      </c>
      <c r="B2996" s="94" t="s">
        <v>3207</v>
      </c>
    </row>
    <row r="2997" ht="17" customHeight="1" spans="1:2">
      <c r="A2997" s="93">
        <v>208689.01</v>
      </c>
      <c r="B2997" s="94" t="s">
        <v>3208</v>
      </c>
    </row>
    <row r="2998" ht="17" customHeight="1" spans="1:2">
      <c r="A2998" s="93">
        <v>208692</v>
      </c>
      <c r="B2998" s="94" t="s">
        <v>3209</v>
      </c>
    </row>
    <row r="2999" ht="17" customHeight="1" spans="1:2">
      <c r="A2999" s="93">
        <v>208692.01</v>
      </c>
      <c r="B2999" s="94" t="s">
        <v>3210</v>
      </c>
    </row>
    <row r="3000" ht="17" customHeight="1" spans="1:2">
      <c r="A3000" s="93">
        <v>208699</v>
      </c>
      <c r="B3000" s="94" t="s">
        <v>3211</v>
      </c>
    </row>
    <row r="3001" ht="17" customHeight="1" spans="1:2">
      <c r="A3001" s="93">
        <v>208753</v>
      </c>
      <c r="B3001" s="94" t="s">
        <v>3212</v>
      </c>
    </row>
    <row r="3002" ht="17" customHeight="1" spans="1:2">
      <c r="A3002" s="93">
        <v>208755</v>
      </c>
      <c r="B3002" s="94" t="s">
        <v>3213</v>
      </c>
    </row>
    <row r="3003" ht="17" customHeight="1" spans="1:2">
      <c r="A3003" s="93">
        <v>208756</v>
      </c>
      <c r="B3003" s="94" t="s">
        <v>3214</v>
      </c>
    </row>
    <row r="3004" ht="17" customHeight="1" spans="1:2">
      <c r="A3004" s="93">
        <v>208757</v>
      </c>
      <c r="B3004" s="94" t="s">
        <v>3215</v>
      </c>
    </row>
    <row r="3005" ht="17" customHeight="1" spans="1:2">
      <c r="A3005" s="93">
        <v>208758</v>
      </c>
      <c r="B3005" s="94" t="s">
        <v>3216</v>
      </c>
    </row>
    <row r="3006" ht="17" customHeight="1" spans="1:2">
      <c r="A3006" s="93">
        <v>208759</v>
      </c>
      <c r="B3006" s="94" t="s">
        <v>3217</v>
      </c>
    </row>
    <row r="3007" ht="17" customHeight="1" spans="1:2">
      <c r="A3007" s="93">
        <v>208759.21</v>
      </c>
      <c r="B3007" s="94" t="s">
        <v>3218</v>
      </c>
    </row>
    <row r="3008" ht="17" customHeight="1" spans="1:2">
      <c r="A3008" s="93">
        <v>208760</v>
      </c>
      <c r="B3008" s="94" t="s">
        <v>3219</v>
      </c>
    </row>
    <row r="3009" ht="17" customHeight="1" spans="1:2">
      <c r="A3009" s="93">
        <v>208762</v>
      </c>
      <c r="B3009" s="94" t="s">
        <v>3220</v>
      </c>
    </row>
    <row r="3010" ht="17" customHeight="1" spans="1:2">
      <c r="A3010" s="93">
        <v>2084000</v>
      </c>
      <c r="B3010" s="94" t="s">
        <v>3221</v>
      </c>
    </row>
    <row r="3011" ht="17" customHeight="1" spans="1:2">
      <c r="A3011" s="93">
        <v>208764</v>
      </c>
      <c r="B3011" s="94" t="s">
        <v>3222</v>
      </c>
    </row>
    <row r="3012" ht="17" customHeight="1" spans="1:2">
      <c r="A3012" s="93">
        <v>208765</v>
      </c>
      <c r="B3012" s="94" t="s">
        <v>3223</v>
      </c>
    </row>
    <row r="3013" ht="17" customHeight="1" spans="1:2">
      <c r="A3013" s="93">
        <v>208766</v>
      </c>
      <c r="B3013" s="94" t="s">
        <v>3224</v>
      </c>
    </row>
    <row r="3014" ht="17" customHeight="1" spans="1:2">
      <c r="A3014" s="93">
        <v>208767</v>
      </c>
      <c r="B3014" s="94" t="s">
        <v>3225</v>
      </c>
    </row>
    <row r="3015" ht="17" customHeight="1" spans="1:2">
      <c r="A3015" s="93">
        <v>208771</v>
      </c>
      <c r="B3015" s="94" t="s">
        <v>3226</v>
      </c>
    </row>
    <row r="3016" ht="17" customHeight="1" spans="1:2">
      <c r="A3016" s="93">
        <v>208772</v>
      </c>
      <c r="B3016" s="94" t="s">
        <v>3227</v>
      </c>
    </row>
    <row r="3017" ht="17" customHeight="1" spans="1:2">
      <c r="A3017" s="93">
        <v>208772.5</v>
      </c>
      <c r="B3017" s="94" t="s">
        <v>3228</v>
      </c>
    </row>
    <row r="3018" ht="17" customHeight="1" spans="1:2">
      <c r="A3018" s="93">
        <v>208779</v>
      </c>
      <c r="B3018" s="94" t="s">
        <v>3229</v>
      </c>
    </row>
    <row r="3019" ht="17" customHeight="1" spans="1:2">
      <c r="A3019" s="93">
        <v>208799.01</v>
      </c>
      <c r="B3019" s="94" t="s">
        <v>3230</v>
      </c>
    </row>
    <row r="3020" ht="17" customHeight="1" spans="1:2">
      <c r="A3020" s="93">
        <v>208800.01</v>
      </c>
      <c r="B3020" s="94" t="s">
        <v>3231</v>
      </c>
    </row>
    <row r="3021" ht="17" customHeight="1" spans="1:2">
      <c r="A3021" s="93">
        <v>208801.01</v>
      </c>
      <c r="B3021" s="94" t="s">
        <v>3232</v>
      </c>
    </row>
    <row r="3022" ht="17" customHeight="1" spans="1:2">
      <c r="A3022" s="93">
        <v>208802.01</v>
      </c>
      <c r="B3022" s="94" t="s">
        <v>3233</v>
      </c>
    </row>
    <row r="3023" ht="17" customHeight="1" spans="1:2">
      <c r="A3023" s="93">
        <v>208803.01</v>
      </c>
      <c r="B3023" s="94" t="s">
        <v>3234</v>
      </c>
    </row>
    <row r="3024" ht="17" customHeight="1" spans="1:2">
      <c r="A3024" s="93">
        <v>208804.01</v>
      </c>
      <c r="B3024" s="94" t="s">
        <v>3235</v>
      </c>
    </row>
    <row r="3025" ht="17" customHeight="1" spans="1:2">
      <c r="A3025" s="93">
        <v>208805.01</v>
      </c>
      <c r="B3025" s="94" t="s">
        <v>3236</v>
      </c>
    </row>
    <row r="3026" ht="17" customHeight="1" spans="1:2">
      <c r="A3026" s="93">
        <v>208806.01</v>
      </c>
      <c r="B3026" s="94" t="s">
        <v>3237</v>
      </c>
    </row>
    <row r="3027" ht="17" customHeight="1" spans="1:2">
      <c r="A3027" s="93">
        <v>208807.01</v>
      </c>
      <c r="B3027" s="94" t="s">
        <v>3238</v>
      </c>
    </row>
    <row r="3028" ht="17" customHeight="1" spans="1:2">
      <c r="A3028" s="93">
        <v>208808.01</v>
      </c>
      <c r="B3028" s="94" t="s">
        <v>3239</v>
      </c>
    </row>
    <row r="3029" ht="17" customHeight="1" spans="1:2">
      <c r="A3029" s="93">
        <v>208809.01</v>
      </c>
      <c r="B3029" s="94" t="s">
        <v>3240</v>
      </c>
    </row>
    <row r="3030" ht="17" customHeight="1" spans="1:2">
      <c r="A3030" s="93">
        <v>208810.01</v>
      </c>
      <c r="B3030" s="94" t="s">
        <v>3241</v>
      </c>
    </row>
    <row r="3031" ht="17" customHeight="1" spans="1:2">
      <c r="A3031" s="93">
        <v>208811.01</v>
      </c>
      <c r="B3031" s="94" t="s">
        <v>3242</v>
      </c>
    </row>
    <row r="3032" ht="17" customHeight="1" spans="1:2">
      <c r="A3032" s="93">
        <v>208812.01</v>
      </c>
      <c r="B3032" s="94" t="s">
        <v>3243</v>
      </c>
    </row>
    <row r="3033" ht="17" customHeight="1" spans="1:2">
      <c r="A3033" s="93">
        <v>208813.01</v>
      </c>
      <c r="B3033" s="94" t="s">
        <v>3244</v>
      </c>
    </row>
    <row r="3034" ht="17" customHeight="1" spans="1:2">
      <c r="A3034" s="93">
        <v>208814.01</v>
      </c>
      <c r="B3034" s="94" t="s">
        <v>3245</v>
      </c>
    </row>
    <row r="3035" ht="17" customHeight="1" spans="1:2">
      <c r="A3035" s="93">
        <v>208815.01</v>
      </c>
      <c r="B3035" s="94" t="s">
        <v>3246</v>
      </c>
    </row>
    <row r="3036" ht="17" customHeight="1" spans="1:2">
      <c r="A3036" s="93">
        <v>208816.01</v>
      </c>
      <c r="B3036" s="94" t="s">
        <v>3247</v>
      </c>
    </row>
    <row r="3037" ht="17" customHeight="1" spans="1:2">
      <c r="A3037" s="93">
        <v>208817.01</v>
      </c>
      <c r="B3037" s="94" t="s">
        <v>3248</v>
      </c>
    </row>
    <row r="3038" ht="17" customHeight="1" spans="1:2">
      <c r="A3038" s="93">
        <v>208818.01</v>
      </c>
      <c r="B3038" s="94" t="s">
        <v>3249</v>
      </c>
    </row>
    <row r="3039" ht="17" customHeight="1" spans="1:2">
      <c r="A3039" s="93">
        <v>208819.01</v>
      </c>
      <c r="B3039" s="94" t="s">
        <v>3250</v>
      </c>
    </row>
    <row r="3040" ht="17" customHeight="1" spans="1:2">
      <c r="A3040" s="93">
        <v>208820.01</v>
      </c>
      <c r="B3040" s="94" t="s">
        <v>3251</v>
      </c>
    </row>
    <row r="3041" ht="17" customHeight="1" spans="1:2">
      <c r="A3041" s="93">
        <v>208821.01</v>
      </c>
      <c r="B3041" s="94" t="s">
        <v>3252</v>
      </c>
    </row>
    <row r="3042" ht="17" customHeight="1" spans="1:2">
      <c r="A3042" s="93">
        <v>208822.01</v>
      </c>
      <c r="B3042" s="94" t="s">
        <v>3253</v>
      </c>
    </row>
    <row r="3043" ht="17" customHeight="1" spans="1:2">
      <c r="A3043" s="93">
        <v>208823.01</v>
      </c>
      <c r="B3043" s="94" t="s">
        <v>3254</v>
      </c>
    </row>
    <row r="3044" ht="17" customHeight="1" spans="1:2">
      <c r="A3044" s="93">
        <v>208824.01</v>
      </c>
      <c r="B3044" s="94" t="s">
        <v>3255</v>
      </c>
    </row>
    <row r="3045" ht="17" customHeight="1" spans="1:2">
      <c r="A3045" s="93">
        <v>208825.01</v>
      </c>
      <c r="B3045" s="94" t="s">
        <v>3256</v>
      </c>
    </row>
    <row r="3046" ht="17" customHeight="1" spans="1:2">
      <c r="A3046" s="93">
        <v>208826.01</v>
      </c>
      <c r="B3046" s="94" t="s">
        <v>3257</v>
      </c>
    </row>
    <row r="3047" ht="17" customHeight="1" spans="1:2">
      <c r="A3047" s="93">
        <v>208827.01</v>
      </c>
      <c r="B3047" s="94" t="s">
        <v>3258</v>
      </c>
    </row>
    <row r="3048" ht="17" customHeight="1" spans="1:2">
      <c r="A3048" s="93">
        <v>208828.01</v>
      </c>
      <c r="B3048" s="94" t="s">
        <v>3259</v>
      </c>
    </row>
    <row r="3049" ht="17" customHeight="1" spans="1:2">
      <c r="A3049" s="93">
        <v>208829.01</v>
      </c>
      <c r="B3049" s="94" t="s">
        <v>3260</v>
      </c>
    </row>
    <row r="3050" ht="17" customHeight="1" spans="1:2">
      <c r="A3050" s="93">
        <v>208830.01</v>
      </c>
      <c r="B3050" s="94" t="s">
        <v>3261</v>
      </c>
    </row>
    <row r="3051" ht="17" customHeight="1" spans="1:2">
      <c r="A3051" s="93">
        <v>208831.01</v>
      </c>
      <c r="B3051" s="94" t="s">
        <v>3262</v>
      </c>
    </row>
    <row r="3052" ht="17" customHeight="1" spans="1:2">
      <c r="A3052" s="93">
        <v>208832.21</v>
      </c>
      <c r="B3052" s="94" t="s">
        <v>3263</v>
      </c>
    </row>
    <row r="3053" ht="17" customHeight="1" spans="1:2">
      <c r="A3053" s="93">
        <v>2084000.01</v>
      </c>
      <c r="B3053" s="94" t="s">
        <v>3264</v>
      </c>
    </row>
    <row r="3054" ht="17" customHeight="1" spans="1:2">
      <c r="A3054" s="93">
        <v>208834.01</v>
      </c>
      <c r="B3054" s="94" t="s">
        <v>3265</v>
      </c>
    </row>
    <row r="3055" ht="17" customHeight="1" spans="1:2">
      <c r="A3055" s="93">
        <v>208835.01</v>
      </c>
      <c r="B3055" s="94" t="s">
        <v>3266</v>
      </c>
    </row>
    <row r="3056" ht="17" customHeight="1" spans="1:2">
      <c r="A3056" s="93">
        <v>208836.01</v>
      </c>
      <c r="B3056" s="94" t="s">
        <v>3267</v>
      </c>
    </row>
    <row r="3057" ht="17" customHeight="1" spans="1:2">
      <c r="A3057" s="93">
        <v>208837.01</v>
      </c>
      <c r="B3057" s="94" t="s">
        <v>3268</v>
      </c>
    </row>
    <row r="3058" ht="17" customHeight="1" spans="1:2">
      <c r="A3058" s="93">
        <v>208838.01</v>
      </c>
      <c r="B3058" s="94" t="s">
        <v>3269</v>
      </c>
    </row>
    <row r="3059" ht="17" customHeight="1" spans="1:2">
      <c r="A3059" s="93">
        <v>208839.01</v>
      </c>
      <c r="B3059" s="94" t="s">
        <v>3270</v>
      </c>
    </row>
    <row r="3060" ht="17" customHeight="1" spans="1:2">
      <c r="A3060" s="93">
        <v>208840.01</v>
      </c>
      <c r="B3060" s="94" t="s">
        <v>3271</v>
      </c>
    </row>
    <row r="3061" ht="17" customHeight="1" spans="1:2">
      <c r="A3061" s="93">
        <v>208841.01</v>
      </c>
      <c r="B3061" s="94" t="s">
        <v>3272</v>
      </c>
    </row>
    <row r="3062" ht="17" customHeight="1" spans="1:2">
      <c r="A3062" s="93">
        <v>208842.01</v>
      </c>
      <c r="B3062" s="94" t="s">
        <v>3273</v>
      </c>
    </row>
    <row r="3063" ht="17" customHeight="1" spans="1:2">
      <c r="A3063" s="93">
        <v>208843.01</v>
      </c>
      <c r="B3063" s="94" t="s">
        <v>3274</v>
      </c>
    </row>
    <row r="3064" ht="17" customHeight="1" spans="1:2">
      <c r="A3064" s="93">
        <v>208844.01</v>
      </c>
      <c r="B3064" s="94" t="s">
        <v>3275</v>
      </c>
    </row>
    <row r="3065" ht="17" customHeight="1" spans="1:2">
      <c r="A3065" s="93">
        <v>208845.01</v>
      </c>
      <c r="B3065" s="94" t="s">
        <v>3276</v>
      </c>
    </row>
    <row r="3066" ht="17" customHeight="1" spans="1:2">
      <c r="A3066" s="93">
        <v>208846.01</v>
      </c>
      <c r="B3066" s="94" t="s">
        <v>3277</v>
      </c>
    </row>
    <row r="3067" ht="17" customHeight="1" spans="1:2">
      <c r="A3067" s="93">
        <v>208847.01</v>
      </c>
      <c r="B3067" s="94" t="s">
        <v>3278</v>
      </c>
    </row>
    <row r="3068" ht="17" customHeight="1" spans="1:2">
      <c r="A3068" s="93">
        <v>208848.01</v>
      </c>
      <c r="B3068" s="94" t="s">
        <v>3279</v>
      </c>
    </row>
    <row r="3069" ht="17" customHeight="1" spans="1:2">
      <c r="A3069" s="93">
        <v>208849.01</v>
      </c>
      <c r="B3069" s="94" t="s">
        <v>3280</v>
      </c>
    </row>
    <row r="3070" ht="17" customHeight="1" spans="1:2">
      <c r="A3070" s="93">
        <v>208850.01</v>
      </c>
      <c r="B3070" s="94" t="s">
        <v>3281</v>
      </c>
    </row>
    <row r="3071" ht="17" customHeight="1" spans="1:2">
      <c r="A3071" s="93">
        <v>208851.01</v>
      </c>
      <c r="B3071" s="94" t="s">
        <v>3282</v>
      </c>
    </row>
    <row r="3072" ht="17" customHeight="1" spans="1:2">
      <c r="A3072" s="93">
        <v>208852.01</v>
      </c>
      <c r="B3072" s="94" t="s">
        <v>3283</v>
      </c>
    </row>
    <row r="3073" ht="17" customHeight="1" spans="1:2">
      <c r="A3073" s="93">
        <v>208853.01</v>
      </c>
      <c r="B3073" s="94" t="s">
        <v>3284</v>
      </c>
    </row>
    <row r="3074" ht="17" customHeight="1" spans="1:2">
      <c r="A3074" s="93">
        <v>208854.01</v>
      </c>
      <c r="B3074" s="94" t="s">
        <v>3285</v>
      </c>
    </row>
    <row r="3075" ht="17" customHeight="1" spans="1:2">
      <c r="A3075" s="93">
        <v>208855.01</v>
      </c>
      <c r="B3075" s="94" t="s">
        <v>3286</v>
      </c>
    </row>
    <row r="3076" ht="17" customHeight="1" spans="1:2">
      <c r="A3076" s="93">
        <v>208856.01</v>
      </c>
      <c r="B3076" s="94" t="s">
        <v>3287</v>
      </c>
    </row>
    <row r="3077" ht="17" customHeight="1" spans="1:2">
      <c r="A3077" s="93">
        <v>208857.01</v>
      </c>
      <c r="B3077" s="94" t="s">
        <v>3288</v>
      </c>
    </row>
    <row r="3078" ht="17" customHeight="1" spans="1:2">
      <c r="A3078" s="93">
        <v>208858</v>
      </c>
      <c r="B3078" s="94" t="s">
        <v>3289</v>
      </c>
    </row>
    <row r="3079" ht="17" customHeight="1" spans="1:2">
      <c r="A3079" s="93">
        <v>208868.01</v>
      </c>
      <c r="B3079" s="94" t="s">
        <v>3290</v>
      </c>
    </row>
    <row r="3080" ht="17" customHeight="1" spans="1:2">
      <c r="A3080" s="93">
        <v>208869.02</v>
      </c>
      <c r="B3080" s="94" t="s">
        <v>3291</v>
      </c>
    </row>
    <row r="3081" ht="17" customHeight="1" spans="1:2">
      <c r="A3081" s="93">
        <v>208880.01</v>
      </c>
      <c r="B3081" s="94" t="s">
        <v>3292</v>
      </c>
    </row>
    <row r="3082" ht="17" customHeight="1" spans="1:2">
      <c r="A3082" s="93">
        <v>208881.01</v>
      </c>
      <c r="B3082" s="94" t="s">
        <v>3293</v>
      </c>
    </row>
    <row r="3083" ht="17" customHeight="1" spans="1:2">
      <c r="A3083" s="93">
        <v>208882.01</v>
      </c>
      <c r="B3083" s="94" t="s">
        <v>3294</v>
      </c>
    </row>
    <row r="3084" ht="17" customHeight="1" spans="1:2">
      <c r="A3084" s="93">
        <v>208883.01</v>
      </c>
      <c r="B3084" s="94" t="s">
        <v>3295</v>
      </c>
    </row>
    <row r="3085" ht="17" customHeight="1" spans="1:2">
      <c r="A3085" s="93">
        <v>208884.01</v>
      </c>
      <c r="B3085" s="94" t="s">
        <v>3296</v>
      </c>
    </row>
    <row r="3086" ht="17" customHeight="1" spans="1:2">
      <c r="A3086" s="93">
        <v>208885.01</v>
      </c>
      <c r="B3086" s="94" t="s">
        <v>3297</v>
      </c>
    </row>
    <row r="3087" ht="17" customHeight="1" spans="1:2">
      <c r="A3087" s="93">
        <v>208886.01</v>
      </c>
      <c r="B3087" s="94" t="s">
        <v>3298</v>
      </c>
    </row>
    <row r="3088" ht="17" customHeight="1" spans="1:2">
      <c r="A3088" s="93">
        <v>208887.01</v>
      </c>
      <c r="B3088" s="94" t="s">
        <v>3299</v>
      </c>
    </row>
    <row r="3089" ht="17" customHeight="1" spans="1:2">
      <c r="A3089" s="93">
        <v>208888.01</v>
      </c>
      <c r="B3089" s="94" t="s">
        <v>3300</v>
      </c>
    </row>
    <row r="3090" ht="17" customHeight="1" spans="1:2">
      <c r="A3090" s="93">
        <v>208889.01</v>
      </c>
      <c r="B3090" s="94" t="s">
        <v>3301</v>
      </c>
    </row>
    <row r="3091" ht="17" customHeight="1" spans="1:2">
      <c r="A3091" s="93">
        <v>208890.01</v>
      </c>
      <c r="B3091" s="94" t="s">
        <v>3302</v>
      </c>
    </row>
    <row r="3092" ht="17" customHeight="1" spans="1:2">
      <c r="A3092" s="93">
        <v>208891.01</v>
      </c>
      <c r="B3092" s="94" t="s">
        <v>3303</v>
      </c>
    </row>
    <row r="3093" ht="17" customHeight="1" spans="1:2">
      <c r="A3093" s="93">
        <v>208892.01</v>
      </c>
      <c r="B3093" s="94" t="s">
        <v>3304</v>
      </c>
    </row>
    <row r="3094" ht="17" customHeight="1" spans="1:2">
      <c r="A3094" s="93">
        <v>208893.01</v>
      </c>
      <c r="B3094" s="94" t="s">
        <v>3305</v>
      </c>
    </row>
    <row r="3095" ht="17" customHeight="1" spans="1:2">
      <c r="A3095" s="93">
        <v>208894.01</v>
      </c>
      <c r="B3095" s="94" t="s">
        <v>3306</v>
      </c>
    </row>
    <row r="3096" ht="17" customHeight="1" spans="1:2">
      <c r="A3096" s="93">
        <v>208895.01</v>
      </c>
      <c r="B3096" s="94" t="s">
        <v>3307</v>
      </c>
    </row>
    <row r="3097" ht="17" customHeight="1" spans="1:2">
      <c r="A3097" s="93">
        <v>208896.01</v>
      </c>
      <c r="B3097" s="94" t="s">
        <v>3308</v>
      </c>
    </row>
    <row r="3098" ht="17" customHeight="1" spans="1:2">
      <c r="A3098" s="93">
        <v>208897.01</v>
      </c>
      <c r="B3098" s="94" t="s">
        <v>3309</v>
      </c>
    </row>
    <row r="3099" ht="17" customHeight="1" spans="1:2">
      <c r="A3099" s="93">
        <v>208899.01</v>
      </c>
      <c r="B3099" s="94" t="s">
        <v>3310</v>
      </c>
    </row>
    <row r="3100" ht="17" customHeight="1" spans="1:2">
      <c r="A3100" s="93">
        <v>208900.01</v>
      </c>
      <c r="B3100" s="94" t="s">
        <v>3311</v>
      </c>
    </row>
    <row r="3101" ht="17" customHeight="1" spans="1:2">
      <c r="A3101" s="93">
        <v>208909.01</v>
      </c>
      <c r="B3101" s="94" t="s">
        <v>3312</v>
      </c>
    </row>
    <row r="3102" ht="17" customHeight="1" spans="1:2">
      <c r="A3102" s="93">
        <v>208910.01</v>
      </c>
      <c r="B3102" s="94" t="s">
        <v>3313</v>
      </c>
    </row>
    <row r="3103" ht="17" customHeight="1" spans="1:2">
      <c r="A3103" s="93">
        <v>208912.01</v>
      </c>
      <c r="B3103" s="94" t="s">
        <v>3314</v>
      </c>
    </row>
    <row r="3104" ht="17" customHeight="1" spans="1:2">
      <c r="A3104" s="93">
        <v>208913.01</v>
      </c>
      <c r="B3104" s="94" t="s">
        <v>3315</v>
      </c>
    </row>
    <row r="3105" ht="17" customHeight="1" spans="1:2">
      <c r="A3105" s="93">
        <v>208914.01</v>
      </c>
      <c r="B3105" s="94" t="s">
        <v>3316</v>
      </c>
    </row>
    <row r="3106" ht="17" customHeight="1" spans="1:2">
      <c r="A3106" s="93">
        <v>208915.02</v>
      </c>
      <c r="B3106" s="94" t="s">
        <v>3317</v>
      </c>
    </row>
    <row r="3107" ht="17" customHeight="1" spans="1:2">
      <c r="A3107" s="93">
        <v>208916.02</v>
      </c>
      <c r="B3107" s="94" t="s">
        <v>3318</v>
      </c>
    </row>
    <row r="3108" ht="17" customHeight="1" spans="1:2">
      <c r="A3108" s="93">
        <v>208917</v>
      </c>
      <c r="B3108" s="94" t="s">
        <v>3319</v>
      </c>
    </row>
    <row r="3109" ht="17" customHeight="1" spans="1:2">
      <c r="A3109" s="93">
        <v>208918</v>
      </c>
      <c r="B3109" s="94" t="s">
        <v>3320</v>
      </c>
    </row>
    <row r="3110" ht="17" customHeight="1" spans="1:2">
      <c r="A3110" s="93">
        <v>208919</v>
      </c>
      <c r="B3110" s="94" t="s">
        <v>3321</v>
      </c>
    </row>
    <row r="3111" ht="17" customHeight="1" spans="1:2">
      <c r="A3111" s="93">
        <v>208921</v>
      </c>
      <c r="B3111" s="94" t="s">
        <v>3322</v>
      </c>
    </row>
    <row r="3112" ht="17" customHeight="1" spans="1:2">
      <c r="A3112" s="93">
        <v>208922</v>
      </c>
      <c r="B3112" s="94" t="s">
        <v>3323</v>
      </c>
    </row>
    <row r="3113" ht="17" customHeight="1" spans="1:2">
      <c r="A3113" s="93">
        <v>208922.4</v>
      </c>
      <c r="B3113" s="94" t="s">
        <v>3324</v>
      </c>
    </row>
    <row r="3114" ht="17" customHeight="1" spans="1:2">
      <c r="A3114" s="93">
        <v>208924</v>
      </c>
      <c r="B3114" s="94" t="s">
        <v>3325</v>
      </c>
    </row>
    <row r="3115" ht="17" customHeight="1" spans="1:2">
      <c r="A3115" s="93">
        <v>208925</v>
      </c>
      <c r="B3115" s="94" t="s">
        <v>3326</v>
      </c>
    </row>
    <row r="3116" ht="17" customHeight="1" spans="1:2">
      <c r="A3116" s="93">
        <v>208925.4</v>
      </c>
      <c r="B3116" s="94" t="s">
        <v>3327</v>
      </c>
    </row>
    <row r="3117" ht="17" customHeight="1" spans="1:2">
      <c r="A3117" s="93">
        <v>208926.01</v>
      </c>
      <c r="B3117" s="94" t="s">
        <v>3328</v>
      </c>
    </row>
    <row r="3118" ht="17" customHeight="1" spans="1:2">
      <c r="A3118" s="93">
        <v>208941</v>
      </c>
      <c r="B3118" s="94" t="s">
        <v>3329</v>
      </c>
    </row>
    <row r="3119" ht="17" customHeight="1" spans="1:2">
      <c r="A3119" s="93">
        <v>208942</v>
      </c>
      <c r="B3119" s="94" t="s">
        <v>3330</v>
      </c>
    </row>
    <row r="3120" ht="17" customHeight="1" spans="1:2">
      <c r="A3120" s="93">
        <v>208944</v>
      </c>
      <c r="B3120" s="94" t="s">
        <v>3331</v>
      </c>
    </row>
    <row r="3121" ht="17" customHeight="1" spans="1:2">
      <c r="A3121" s="93">
        <v>208952</v>
      </c>
      <c r="B3121" s="94" t="s">
        <v>3332</v>
      </c>
    </row>
    <row r="3122" ht="17" customHeight="1" spans="1:2">
      <c r="A3122" s="93">
        <v>208954</v>
      </c>
      <c r="B3122" s="94" t="s">
        <v>3333</v>
      </c>
    </row>
    <row r="3123" ht="17" customHeight="1" spans="1:2">
      <c r="A3123" s="93">
        <v>208955</v>
      </c>
      <c r="B3123" s="94" t="s">
        <v>3334</v>
      </c>
    </row>
    <row r="3124" ht="17" customHeight="1" spans="1:2">
      <c r="A3124" s="93">
        <v>208957</v>
      </c>
      <c r="B3124" s="94" t="s">
        <v>3335</v>
      </c>
    </row>
    <row r="3125" ht="17" customHeight="1" spans="1:2">
      <c r="A3125" s="93">
        <v>208958</v>
      </c>
      <c r="B3125" s="94" t="s">
        <v>3336</v>
      </c>
    </row>
    <row r="3126" ht="17" customHeight="1" spans="1:2">
      <c r="A3126" s="93">
        <v>208966</v>
      </c>
      <c r="B3126" s="94" t="s">
        <v>3337</v>
      </c>
    </row>
    <row r="3127" ht="17" customHeight="1" spans="1:2">
      <c r="A3127" s="93">
        <v>208971</v>
      </c>
      <c r="B3127" s="94" t="s">
        <v>3338</v>
      </c>
    </row>
    <row r="3128" ht="17" customHeight="1" spans="1:2">
      <c r="A3128" s="93">
        <v>208972</v>
      </c>
      <c r="B3128" s="94" t="s">
        <v>3339</v>
      </c>
    </row>
    <row r="3129" ht="17" customHeight="1" spans="1:2">
      <c r="A3129" s="93">
        <v>208973</v>
      </c>
      <c r="B3129" s="94" t="s">
        <v>3340</v>
      </c>
    </row>
    <row r="3130" ht="17" customHeight="1" spans="1:2">
      <c r="A3130" s="93">
        <v>208977</v>
      </c>
      <c r="B3130" s="94" t="s">
        <v>3341</v>
      </c>
    </row>
    <row r="3131" ht="17" customHeight="1" spans="1:2">
      <c r="A3131" s="93">
        <v>208986.01</v>
      </c>
      <c r="B3131" s="94" t="s">
        <v>3342</v>
      </c>
    </row>
    <row r="3132" ht="17" customHeight="1" spans="1:2">
      <c r="A3132" s="93">
        <v>208986.02</v>
      </c>
      <c r="B3132" s="94" t="s">
        <v>3343</v>
      </c>
    </row>
    <row r="3133" ht="17" customHeight="1" spans="1:2">
      <c r="A3133" s="93">
        <v>208986.03</v>
      </c>
      <c r="B3133" s="94" t="s">
        <v>3344</v>
      </c>
    </row>
    <row r="3134" ht="17" customHeight="1" spans="1:2">
      <c r="A3134" s="93">
        <v>208986.04</v>
      </c>
      <c r="B3134" s="94" t="s">
        <v>3345</v>
      </c>
    </row>
    <row r="3135" ht="17" customHeight="1" spans="1:2">
      <c r="A3135" s="93">
        <v>208995</v>
      </c>
      <c r="B3135" s="94" t="s">
        <v>3346</v>
      </c>
    </row>
    <row r="3136" ht="17" customHeight="1" spans="1:2">
      <c r="A3136" s="93">
        <v>208999</v>
      </c>
      <c r="B3136" s="94" t="s">
        <v>3347</v>
      </c>
    </row>
    <row r="3137" ht="17" customHeight="1" spans="1:2">
      <c r="A3137" s="93">
        <v>209</v>
      </c>
      <c r="B3137" s="94" t="s">
        <v>3348</v>
      </c>
    </row>
    <row r="3138" ht="17" customHeight="1" spans="1:2">
      <c r="A3138" s="93">
        <v>210</v>
      </c>
      <c r="B3138" s="94" t="s">
        <v>3349</v>
      </c>
    </row>
    <row r="3139" ht="17" customHeight="1" spans="1:2">
      <c r="A3139" s="93">
        <v>211</v>
      </c>
      <c r="B3139" s="94" t="s">
        <v>3350</v>
      </c>
    </row>
    <row r="3140" ht="17" customHeight="1" spans="1:2">
      <c r="A3140" s="93">
        <v>211.01</v>
      </c>
      <c r="B3140" s="94" t="s">
        <v>3351</v>
      </c>
    </row>
    <row r="3141" ht="17" customHeight="1" spans="1:2">
      <c r="A3141" s="93">
        <v>212</v>
      </c>
      <c r="B3141" s="94" t="s">
        <v>3352</v>
      </c>
    </row>
    <row r="3142" ht="17" customHeight="1" spans="1:2">
      <c r="A3142" s="93">
        <v>213.01</v>
      </c>
      <c r="B3142" s="94" t="s">
        <v>3353</v>
      </c>
    </row>
    <row r="3143" ht="17" customHeight="1" spans="1:2">
      <c r="A3143" s="93">
        <v>213.02</v>
      </c>
      <c r="B3143" s="94" t="s">
        <v>3354</v>
      </c>
    </row>
    <row r="3144" ht="17" customHeight="1" spans="1:2">
      <c r="A3144" s="93">
        <v>213.03</v>
      </c>
      <c r="B3144" s="94" t="s">
        <v>3355</v>
      </c>
    </row>
    <row r="3145" ht="17" customHeight="1" spans="1:2">
      <c r="A3145" s="93">
        <v>213103</v>
      </c>
      <c r="B3145" s="94" t="s">
        <v>3356</v>
      </c>
    </row>
    <row r="3146" ht="17" customHeight="1" spans="1:2">
      <c r="A3146" s="93">
        <v>214</v>
      </c>
      <c r="B3146" s="94" t="s">
        <v>3357</v>
      </c>
    </row>
    <row r="3147" ht="17" customHeight="1" spans="1:2">
      <c r="A3147" s="93">
        <v>215</v>
      </c>
      <c r="B3147" s="94" t="s">
        <v>3358</v>
      </c>
    </row>
    <row r="3148" ht="17" customHeight="1" spans="1:2">
      <c r="A3148" s="93">
        <v>216</v>
      </c>
      <c r="B3148" s="94" t="s">
        <v>3359</v>
      </c>
    </row>
    <row r="3149" ht="17" customHeight="1" spans="1:2">
      <c r="A3149" s="93">
        <v>217</v>
      </c>
      <c r="B3149" s="94" t="s">
        <v>3360</v>
      </c>
    </row>
    <row r="3150" ht="17" customHeight="1" spans="1:2">
      <c r="A3150" s="93">
        <v>218</v>
      </c>
      <c r="B3150" s="94" t="s">
        <v>3361</v>
      </c>
    </row>
    <row r="3151" ht="17" customHeight="1" spans="1:2">
      <c r="A3151" s="93">
        <v>219</v>
      </c>
      <c r="B3151" s="94" t="s">
        <v>3362</v>
      </c>
    </row>
    <row r="3152" ht="17" customHeight="1" spans="1:2">
      <c r="A3152" s="93">
        <v>220</v>
      </c>
      <c r="B3152" s="94" t="s">
        <v>3363</v>
      </c>
    </row>
    <row r="3153" ht="17" customHeight="1" spans="1:2">
      <c r="A3153" s="93">
        <v>221</v>
      </c>
      <c r="B3153" s="94" t="s">
        <v>3364</v>
      </c>
    </row>
    <row r="3154" ht="17" customHeight="1" spans="1:2">
      <c r="A3154" s="93">
        <v>222</v>
      </c>
      <c r="B3154" s="94" t="s">
        <v>3365</v>
      </c>
    </row>
    <row r="3155" ht="17" customHeight="1" spans="1:2">
      <c r="A3155" s="93">
        <v>223</v>
      </c>
      <c r="B3155" s="94" t="s">
        <v>3366</v>
      </c>
    </row>
    <row r="3156" ht="17" customHeight="1" spans="1:2">
      <c r="A3156" s="93">
        <v>223.01</v>
      </c>
      <c r="B3156" s="94" t="s">
        <v>3367</v>
      </c>
    </row>
    <row r="3157" ht="17" customHeight="1" spans="1:2">
      <c r="A3157" s="93">
        <v>223.02</v>
      </c>
      <c r="B3157" s="94" t="s">
        <v>3368</v>
      </c>
    </row>
    <row r="3158" ht="17" customHeight="1" spans="1:2">
      <c r="A3158" s="93">
        <v>224</v>
      </c>
      <c r="B3158" s="94" t="s">
        <v>3369</v>
      </c>
    </row>
    <row r="3159" ht="17" customHeight="1" spans="1:2">
      <c r="A3159" s="93">
        <v>225</v>
      </c>
      <c r="B3159" s="94" t="s">
        <v>3370</v>
      </c>
    </row>
    <row r="3160" ht="17" customHeight="1" spans="1:2">
      <c r="A3160" s="93">
        <v>225.03</v>
      </c>
      <c r="B3160" s="94" t="s">
        <v>3371</v>
      </c>
    </row>
    <row r="3161" ht="17" customHeight="1" spans="1:2">
      <c r="A3161" s="93">
        <v>226</v>
      </c>
      <c r="B3161" s="94" t="s">
        <v>3372</v>
      </c>
    </row>
    <row r="3162" ht="17" customHeight="1" spans="1:2">
      <c r="A3162" s="93">
        <v>227</v>
      </c>
      <c r="B3162" s="94" t="s">
        <v>3373</v>
      </c>
    </row>
    <row r="3163" ht="17" customHeight="1" spans="1:2">
      <c r="A3163" s="93">
        <v>228</v>
      </c>
      <c r="B3163" s="94" t="s">
        <v>3374</v>
      </c>
    </row>
    <row r="3164" ht="17" customHeight="1" spans="1:2">
      <c r="A3164" s="93">
        <v>229</v>
      </c>
      <c r="B3164" s="94" t="s">
        <v>3375</v>
      </c>
    </row>
    <row r="3165" ht="17" customHeight="1" spans="1:2">
      <c r="A3165" s="93">
        <v>230</v>
      </c>
      <c r="B3165" s="94" t="s">
        <v>3376</v>
      </c>
    </row>
    <row r="3166" ht="17" customHeight="1" spans="1:2">
      <c r="A3166" s="93">
        <v>231</v>
      </c>
      <c r="B3166" s="94" t="s">
        <v>3377</v>
      </c>
    </row>
    <row r="3167" ht="17" customHeight="1" spans="1:2">
      <c r="A3167" s="93">
        <v>232.02</v>
      </c>
      <c r="B3167" s="94" t="s">
        <v>3378</v>
      </c>
    </row>
    <row r="3168" ht="17" customHeight="1" spans="1:2">
      <c r="A3168" s="93">
        <v>232.03</v>
      </c>
      <c r="B3168" s="94" t="s">
        <v>3379</v>
      </c>
    </row>
    <row r="3169" ht="17" customHeight="1" spans="1:2">
      <c r="A3169" s="93">
        <v>232.12</v>
      </c>
      <c r="B3169" s="94" t="s">
        <v>3380</v>
      </c>
    </row>
    <row r="3170" ht="17" customHeight="1" spans="1:2">
      <c r="A3170" s="93">
        <v>232.13</v>
      </c>
      <c r="B3170" s="94" t="s">
        <v>3381</v>
      </c>
    </row>
    <row r="3171" ht="17" customHeight="1" spans="1:2">
      <c r="A3171" s="93">
        <v>232.22</v>
      </c>
      <c r="B3171" s="94" t="s">
        <v>3382</v>
      </c>
    </row>
    <row r="3172" ht="17" customHeight="1" spans="1:2">
      <c r="A3172" s="93">
        <v>232.23</v>
      </c>
      <c r="B3172" s="94" t="s">
        <v>3383</v>
      </c>
    </row>
    <row r="3173" ht="17" customHeight="1" spans="1:2">
      <c r="A3173" s="93">
        <v>233.02</v>
      </c>
      <c r="B3173" s="94" t="s">
        <v>3384</v>
      </c>
    </row>
    <row r="3174" ht="17" customHeight="1" spans="1:2">
      <c r="A3174" s="93">
        <v>233.03</v>
      </c>
      <c r="B3174" s="94" t="s">
        <v>3385</v>
      </c>
    </row>
    <row r="3175" ht="17" customHeight="1" spans="1:2">
      <c r="A3175" s="93">
        <v>233.12</v>
      </c>
      <c r="B3175" s="94" t="s">
        <v>3386</v>
      </c>
    </row>
    <row r="3176" ht="17" customHeight="1" spans="1:2">
      <c r="A3176" s="93">
        <v>233.13</v>
      </c>
      <c r="B3176" s="94" t="s">
        <v>3387</v>
      </c>
    </row>
    <row r="3177" ht="17" customHeight="1" spans="1:2">
      <c r="A3177" s="93">
        <v>233.22</v>
      </c>
      <c r="B3177" s="94" t="s">
        <v>3388</v>
      </c>
    </row>
    <row r="3178" ht="17" customHeight="1" spans="1:2">
      <c r="A3178" s="93">
        <v>233.23</v>
      </c>
      <c r="B3178" s="94" t="s">
        <v>3389</v>
      </c>
    </row>
    <row r="3179" ht="17" customHeight="1" spans="1:2">
      <c r="A3179" s="93">
        <v>234</v>
      </c>
      <c r="B3179" s="94" t="s">
        <v>3390</v>
      </c>
    </row>
    <row r="3180" ht="17" customHeight="1" spans="1:2">
      <c r="A3180" s="93">
        <v>234.2</v>
      </c>
      <c r="B3180" s="94" t="s">
        <v>3391</v>
      </c>
    </row>
    <row r="3181" ht="17" customHeight="1" spans="1:2">
      <c r="A3181" s="93">
        <v>235</v>
      </c>
      <c r="B3181" s="94" t="s">
        <v>3392</v>
      </c>
    </row>
    <row r="3182" ht="17" customHeight="1" spans="1:2">
      <c r="A3182" s="93">
        <v>236</v>
      </c>
      <c r="B3182" s="94" t="s">
        <v>3393</v>
      </c>
    </row>
    <row r="3183" ht="17" customHeight="1" spans="1:2">
      <c r="A3183" s="93">
        <v>236.01</v>
      </c>
      <c r="B3183" s="94" t="s">
        <v>3394</v>
      </c>
    </row>
    <row r="3184" ht="17" customHeight="1" spans="1:2">
      <c r="A3184" s="93">
        <v>237</v>
      </c>
      <c r="B3184" s="94" t="s">
        <v>3395</v>
      </c>
    </row>
    <row r="3185" ht="17" customHeight="1" spans="1:2">
      <c r="A3185" s="93">
        <v>237.01</v>
      </c>
      <c r="B3185" s="94" t="s">
        <v>3396</v>
      </c>
    </row>
    <row r="3186" ht="17" customHeight="1" spans="1:2">
      <c r="A3186" s="93">
        <v>238</v>
      </c>
      <c r="B3186" s="94" t="s">
        <v>3397</v>
      </c>
    </row>
    <row r="3187" ht="17" customHeight="1" spans="1:2">
      <c r="A3187" s="93">
        <v>239</v>
      </c>
      <c r="B3187" s="94" t="s">
        <v>3398</v>
      </c>
    </row>
    <row r="3188" ht="17" customHeight="1" spans="1:2">
      <c r="A3188" s="93">
        <v>240</v>
      </c>
      <c r="B3188" s="94" t="s">
        <v>3399</v>
      </c>
    </row>
    <row r="3189" ht="17" customHeight="1" spans="1:2">
      <c r="A3189" s="93">
        <v>241</v>
      </c>
      <c r="B3189" s="94" t="s">
        <v>3400</v>
      </c>
    </row>
    <row r="3190" ht="17" customHeight="1" spans="1:2">
      <c r="A3190" s="93">
        <v>242</v>
      </c>
      <c r="B3190" s="94" t="s">
        <v>3401</v>
      </c>
    </row>
    <row r="3191" ht="17" customHeight="1" spans="1:2">
      <c r="A3191" s="93">
        <v>243</v>
      </c>
      <c r="B3191" s="94" t="s">
        <v>3402</v>
      </c>
    </row>
    <row r="3192" ht="17" customHeight="1" spans="1:2">
      <c r="A3192" s="93">
        <v>244</v>
      </c>
      <c r="B3192" s="94" t="s">
        <v>3403</v>
      </c>
    </row>
    <row r="3193" ht="17" customHeight="1" spans="1:2">
      <c r="A3193" s="93">
        <v>245</v>
      </c>
      <c r="B3193" s="94" t="s">
        <v>3404</v>
      </c>
    </row>
    <row r="3194" ht="17" customHeight="1" spans="1:2">
      <c r="A3194" s="93">
        <v>246</v>
      </c>
      <c r="B3194" s="94" t="s">
        <v>3405</v>
      </c>
    </row>
    <row r="3195" ht="17" customHeight="1" spans="1:2">
      <c r="A3195" s="93">
        <v>246.01</v>
      </c>
      <c r="B3195" s="94" t="s">
        <v>3406</v>
      </c>
    </row>
    <row r="3196" ht="17" customHeight="1" spans="1:2">
      <c r="A3196" s="93">
        <v>247</v>
      </c>
      <c r="B3196" s="94" t="s">
        <v>3407</v>
      </c>
    </row>
    <row r="3197" ht="17" customHeight="1" spans="1:2">
      <c r="A3197" s="93">
        <v>248.01</v>
      </c>
      <c r="B3197" s="94" t="s">
        <v>3408</v>
      </c>
    </row>
    <row r="3198" ht="17" customHeight="1" spans="1:2">
      <c r="A3198" s="93">
        <v>248.02</v>
      </c>
      <c r="B3198" s="94" t="s">
        <v>3409</v>
      </c>
    </row>
    <row r="3199" ht="17" customHeight="1" spans="1:2">
      <c r="A3199" s="93">
        <v>249.01</v>
      </c>
      <c r="B3199" s="94" t="s">
        <v>3410</v>
      </c>
    </row>
    <row r="3200" ht="17" customHeight="1" spans="1:2">
      <c r="A3200" s="93">
        <v>249.02</v>
      </c>
      <c r="B3200" s="94" t="s">
        <v>3411</v>
      </c>
    </row>
    <row r="3201" ht="17" customHeight="1" spans="1:2">
      <c r="A3201" s="93">
        <v>25</v>
      </c>
      <c r="B3201" s="94" t="s">
        <v>3412</v>
      </c>
    </row>
    <row r="3202" ht="17" customHeight="1" spans="1:2">
      <c r="A3202" s="93">
        <v>250</v>
      </c>
      <c r="B3202" s="94" t="s">
        <v>3413</v>
      </c>
    </row>
    <row r="3203" ht="17" customHeight="1" spans="1:2">
      <c r="A3203" s="93">
        <v>250.01</v>
      </c>
      <c r="B3203" s="94" t="s">
        <v>3414</v>
      </c>
    </row>
    <row r="3204" ht="17" customHeight="1" spans="1:2">
      <c r="A3204" s="93">
        <v>251.03</v>
      </c>
      <c r="B3204" s="94" t="s">
        <v>3415</v>
      </c>
    </row>
    <row r="3205" ht="17" customHeight="1" spans="1:2">
      <c r="A3205" s="93">
        <v>252</v>
      </c>
      <c r="B3205" s="94" t="s">
        <v>3416</v>
      </c>
    </row>
    <row r="3206" ht="17" customHeight="1" spans="1:2">
      <c r="A3206" s="93">
        <v>252.08</v>
      </c>
      <c r="B3206" s="94" t="s">
        <v>3417</v>
      </c>
    </row>
    <row r="3207" ht="17" customHeight="1" spans="1:2">
      <c r="A3207" s="93">
        <v>252.09</v>
      </c>
      <c r="B3207" s="94" t="s">
        <v>3418</v>
      </c>
    </row>
    <row r="3208" ht="17" customHeight="1" spans="1:2">
      <c r="A3208" s="93">
        <v>252.1</v>
      </c>
      <c r="B3208" s="94" t="s">
        <v>3419</v>
      </c>
    </row>
    <row r="3209" ht="17" customHeight="1" spans="1:2">
      <c r="A3209" s="93">
        <v>252.2</v>
      </c>
      <c r="B3209" s="94" t="s">
        <v>3420</v>
      </c>
    </row>
    <row r="3210" ht="17" customHeight="1" spans="1:2">
      <c r="A3210" s="93">
        <v>252.28</v>
      </c>
      <c r="B3210" s="94" t="s">
        <v>3421</v>
      </c>
    </row>
    <row r="3211" ht="17" customHeight="1" spans="1:2">
      <c r="A3211" s="93">
        <v>253</v>
      </c>
      <c r="B3211" s="94" t="s">
        <v>3422</v>
      </c>
    </row>
    <row r="3212" ht="17" customHeight="1" spans="1:2">
      <c r="A3212" s="93">
        <v>253.08</v>
      </c>
      <c r="B3212" s="94" t="s">
        <v>3423</v>
      </c>
    </row>
    <row r="3213" ht="17" customHeight="1" spans="1:2">
      <c r="A3213" s="93">
        <v>254</v>
      </c>
      <c r="B3213" s="94" t="s">
        <v>3424</v>
      </c>
    </row>
    <row r="3214" ht="17" customHeight="1" spans="1:2">
      <c r="A3214" s="93">
        <v>254.08</v>
      </c>
      <c r="B3214" s="94" t="s">
        <v>3425</v>
      </c>
    </row>
    <row r="3215" ht="17" customHeight="1" spans="1:2">
      <c r="A3215" s="93">
        <v>254.28</v>
      </c>
      <c r="B3215" s="94" t="s">
        <v>3426</v>
      </c>
    </row>
    <row r="3216" ht="17" customHeight="1" spans="1:2">
      <c r="A3216" s="93">
        <v>255</v>
      </c>
      <c r="B3216" s="94" t="s">
        <v>3427</v>
      </c>
    </row>
    <row r="3217" ht="17" customHeight="1" spans="1:2">
      <c r="A3217" s="93">
        <v>255.08</v>
      </c>
      <c r="B3217" s="94" t="s">
        <v>3428</v>
      </c>
    </row>
    <row r="3218" ht="17" customHeight="1" spans="1:2">
      <c r="A3218" s="93">
        <v>255.1</v>
      </c>
      <c r="B3218" s="94" t="s">
        <v>3429</v>
      </c>
    </row>
    <row r="3219" ht="17" customHeight="1" spans="1:2">
      <c r="A3219" s="93">
        <v>255.28</v>
      </c>
      <c r="B3219" s="94" t="s">
        <v>3430</v>
      </c>
    </row>
    <row r="3220" ht="17" customHeight="1" spans="1:2">
      <c r="A3220" s="93">
        <v>256</v>
      </c>
      <c r="B3220" s="94" t="s">
        <v>3431</v>
      </c>
    </row>
    <row r="3221" ht="17" customHeight="1" spans="1:2">
      <c r="A3221" s="93">
        <v>257</v>
      </c>
      <c r="B3221" s="94" t="s">
        <v>3432</v>
      </c>
    </row>
    <row r="3222" ht="17" customHeight="1" spans="1:2">
      <c r="A3222" s="93">
        <v>258</v>
      </c>
      <c r="B3222" s="94" t="s">
        <v>3433</v>
      </c>
    </row>
    <row r="3223" ht="17" customHeight="1" spans="1:2">
      <c r="A3223" s="93">
        <v>258.1</v>
      </c>
      <c r="B3223" s="94" t="s">
        <v>3434</v>
      </c>
    </row>
    <row r="3224" ht="17" customHeight="1" spans="1:2">
      <c r="A3224" s="93">
        <v>258.2</v>
      </c>
      <c r="B3224" s="94" t="s">
        <v>3435</v>
      </c>
    </row>
    <row r="3225" ht="17" customHeight="1" spans="1:2">
      <c r="A3225" s="93">
        <v>259</v>
      </c>
      <c r="B3225" s="94" t="s">
        <v>3436</v>
      </c>
    </row>
    <row r="3226" ht="17" customHeight="1" spans="1:2">
      <c r="A3226" s="93">
        <v>26</v>
      </c>
      <c r="B3226" s="94" t="s">
        <v>3437</v>
      </c>
    </row>
    <row r="3227" ht="17" customHeight="1" spans="1:2">
      <c r="A3227" s="93">
        <v>26.02</v>
      </c>
      <c r="B3227" s="94" t="s">
        <v>3438</v>
      </c>
    </row>
    <row r="3228" ht="17" customHeight="1" spans="1:2">
      <c r="A3228" s="93">
        <v>26.05</v>
      </c>
      <c r="B3228" s="94" t="s">
        <v>3439</v>
      </c>
    </row>
    <row r="3229" ht="17" customHeight="1" spans="1:2">
      <c r="A3229" s="93">
        <v>26.06</v>
      </c>
      <c r="B3229" s="94" t="s">
        <v>3440</v>
      </c>
    </row>
    <row r="3230" ht="17" customHeight="1" spans="1:2">
      <c r="A3230" s="93">
        <v>26.15</v>
      </c>
      <c r="B3230" s="94" t="s">
        <v>3441</v>
      </c>
    </row>
    <row r="3231" ht="17" customHeight="1" spans="1:2">
      <c r="A3231" s="93">
        <v>26.22</v>
      </c>
      <c r="B3231" s="94" t="s">
        <v>3442</v>
      </c>
    </row>
    <row r="3232" ht="17" customHeight="1" spans="1:2">
      <c r="A3232" s="93">
        <v>26.4</v>
      </c>
      <c r="B3232" s="94" t="s">
        <v>3443</v>
      </c>
    </row>
    <row r="3233" ht="17" customHeight="1" spans="1:2">
      <c r="A3233" s="93">
        <v>260</v>
      </c>
      <c r="B3233" s="94" t="s">
        <v>3444</v>
      </c>
    </row>
    <row r="3234" ht="17" customHeight="1" spans="1:2">
      <c r="A3234" s="93">
        <v>261</v>
      </c>
      <c r="B3234" s="94" t="s">
        <v>3445</v>
      </c>
    </row>
    <row r="3235" ht="17" customHeight="1" spans="1:2">
      <c r="A3235" s="93">
        <v>262</v>
      </c>
      <c r="B3235" s="94" t="s">
        <v>3446</v>
      </c>
    </row>
    <row r="3236" ht="17" customHeight="1" spans="1:2">
      <c r="A3236" s="93">
        <v>263</v>
      </c>
      <c r="B3236" s="94" t="s">
        <v>3447</v>
      </c>
    </row>
    <row r="3237" ht="17" customHeight="1" spans="1:2">
      <c r="A3237" s="93">
        <v>264</v>
      </c>
      <c r="B3237" s="94" t="s">
        <v>3448</v>
      </c>
    </row>
    <row r="3238" ht="17" customHeight="1" spans="1:2">
      <c r="A3238" s="93">
        <v>266</v>
      </c>
      <c r="B3238" s="94" t="s">
        <v>3449</v>
      </c>
    </row>
    <row r="3239" ht="17" customHeight="1" spans="1:2">
      <c r="A3239" s="93">
        <v>268</v>
      </c>
      <c r="B3239" s="94" t="s">
        <v>3450</v>
      </c>
    </row>
    <row r="3240" ht="17" customHeight="1" spans="1:2">
      <c r="A3240" s="93">
        <v>268.21</v>
      </c>
      <c r="B3240" s="94" t="s">
        <v>3451</v>
      </c>
    </row>
    <row r="3241" ht="17" customHeight="1" spans="1:2">
      <c r="A3241" s="93">
        <v>27</v>
      </c>
      <c r="B3241" s="94" t="s">
        <v>3452</v>
      </c>
    </row>
    <row r="3242" ht="17" customHeight="1" spans="1:2">
      <c r="A3242" s="93">
        <v>270</v>
      </c>
      <c r="B3242" s="94" t="s">
        <v>3453</v>
      </c>
    </row>
    <row r="3243" ht="17" customHeight="1" spans="1:2">
      <c r="A3243" s="93">
        <v>272</v>
      </c>
      <c r="B3243" s="94" t="s">
        <v>3454</v>
      </c>
    </row>
    <row r="3244" ht="17" customHeight="1" spans="1:2">
      <c r="A3244" s="93">
        <v>272.01</v>
      </c>
      <c r="B3244" s="94" t="s">
        <v>3455</v>
      </c>
    </row>
    <row r="3245" ht="17" customHeight="1" spans="1:2">
      <c r="A3245" s="93">
        <v>274</v>
      </c>
      <c r="B3245" s="94" t="s">
        <v>3456</v>
      </c>
    </row>
    <row r="3246" ht="17" customHeight="1" spans="1:2">
      <c r="A3246" s="93">
        <v>275</v>
      </c>
      <c r="B3246" s="94" t="s">
        <v>3457</v>
      </c>
    </row>
    <row r="3247" ht="17" customHeight="1" spans="1:2">
      <c r="A3247" s="93">
        <v>279</v>
      </c>
      <c r="B3247" s="94" t="s">
        <v>3458</v>
      </c>
    </row>
    <row r="3248" ht="17" customHeight="1" spans="1:2">
      <c r="A3248" s="93">
        <v>28</v>
      </c>
      <c r="B3248" s="94" t="s">
        <v>3459</v>
      </c>
    </row>
    <row r="3249" ht="17" customHeight="1" spans="1:2">
      <c r="A3249" s="93">
        <v>28.05</v>
      </c>
      <c r="B3249" s="94" t="s">
        <v>3460</v>
      </c>
    </row>
    <row r="3250" ht="17" customHeight="1" spans="1:2">
      <c r="A3250" s="93">
        <v>280.4</v>
      </c>
      <c r="B3250" s="94" t="s">
        <v>3461</v>
      </c>
    </row>
    <row r="3251" ht="17" customHeight="1" spans="1:2">
      <c r="A3251" s="93">
        <v>281</v>
      </c>
      <c r="B3251" s="94" t="s">
        <v>3462</v>
      </c>
    </row>
    <row r="3252" ht="17" customHeight="1" spans="1:2">
      <c r="A3252" s="93">
        <v>281.1</v>
      </c>
      <c r="B3252" s="94" t="s">
        <v>3463</v>
      </c>
    </row>
    <row r="3253" ht="17" customHeight="1" spans="1:2">
      <c r="A3253" s="93">
        <v>281.21</v>
      </c>
      <c r="B3253" s="94" t="s">
        <v>3464</v>
      </c>
    </row>
    <row r="3254" ht="17" customHeight="1" spans="1:2">
      <c r="A3254" s="93">
        <v>282</v>
      </c>
      <c r="B3254" s="94" t="s">
        <v>3465</v>
      </c>
    </row>
    <row r="3255" ht="17" customHeight="1" spans="1:2">
      <c r="A3255" s="93">
        <v>282.1</v>
      </c>
      <c r="B3255" s="94" t="s">
        <v>3466</v>
      </c>
    </row>
    <row r="3256" ht="17" customHeight="1" spans="1:2">
      <c r="A3256" s="93">
        <v>282.11</v>
      </c>
      <c r="B3256" s="94" t="s">
        <v>3467</v>
      </c>
    </row>
    <row r="3257" ht="17" customHeight="1" spans="1:2">
      <c r="A3257" s="93">
        <v>282.21</v>
      </c>
      <c r="B3257" s="94" t="s">
        <v>3468</v>
      </c>
    </row>
    <row r="3258" ht="17" customHeight="1" spans="1:2">
      <c r="A3258" s="93">
        <v>282.31</v>
      </c>
      <c r="B3258" s="94" t="s">
        <v>3469</v>
      </c>
    </row>
    <row r="3259" ht="17" customHeight="1" spans="1:2">
      <c r="A3259" s="93">
        <v>282.4</v>
      </c>
      <c r="B3259" s="94" t="s">
        <v>3470</v>
      </c>
    </row>
    <row r="3260" ht="17" customHeight="1" spans="1:2">
      <c r="A3260" s="93">
        <v>283</v>
      </c>
      <c r="B3260" s="94" t="s">
        <v>3471</v>
      </c>
    </row>
    <row r="3261" ht="17" customHeight="1" spans="1:2">
      <c r="A3261" s="93">
        <v>283.1</v>
      </c>
      <c r="B3261" s="94" t="s">
        <v>3472</v>
      </c>
    </row>
    <row r="3262" ht="17" customHeight="1" spans="1:2">
      <c r="A3262" s="93">
        <v>283.2</v>
      </c>
      <c r="B3262" s="94" t="s">
        <v>3473</v>
      </c>
    </row>
    <row r="3263" ht="17" customHeight="1" spans="1:2">
      <c r="A3263" s="93">
        <v>283.3</v>
      </c>
      <c r="B3263" s="94" t="s">
        <v>3474</v>
      </c>
    </row>
    <row r="3264" ht="17" customHeight="1" spans="1:2">
      <c r="A3264" s="93">
        <v>284</v>
      </c>
      <c r="B3264" s="94" t="s">
        <v>3475</v>
      </c>
    </row>
    <row r="3265" ht="17" customHeight="1" spans="1:2">
      <c r="A3265" s="93">
        <v>284.01</v>
      </c>
      <c r="B3265" s="94" t="s">
        <v>3476</v>
      </c>
    </row>
    <row r="3266" ht="17" customHeight="1" spans="1:2">
      <c r="A3266" s="93">
        <v>285.01</v>
      </c>
      <c r="B3266" s="94" t="s">
        <v>3477</v>
      </c>
    </row>
    <row r="3267" ht="17" customHeight="1" spans="1:2">
      <c r="A3267" s="93">
        <v>286</v>
      </c>
      <c r="B3267" s="94" t="s">
        <v>3478</v>
      </c>
    </row>
    <row r="3268" ht="17" customHeight="1" spans="1:2">
      <c r="A3268" s="93">
        <v>286.01</v>
      </c>
      <c r="B3268" s="94" t="s">
        <v>3479</v>
      </c>
    </row>
    <row r="3269" ht="17" customHeight="1" spans="1:2">
      <c r="A3269" s="93">
        <v>286.02</v>
      </c>
      <c r="B3269" s="94" t="s">
        <v>3480</v>
      </c>
    </row>
    <row r="3270" ht="17" customHeight="1" spans="1:2">
      <c r="A3270" s="93">
        <v>286.03</v>
      </c>
      <c r="B3270" s="94" t="s">
        <v>3481</v>
      </c>
    </row>
    <row r="3271" ht="17" customHeight="1" spans="1:2">
      <c r="A3271" s="93">
        <v>286.04</v>
      </c>
      <c r="B3271" s="94" t="s">
        <v>3482</v>
      </c>
    </row>
    <row r="3272" ht="17" customHeight="1" spans="1:2">
      <c r="A3272" s="93">
        <v>286.05</v>
      </c>
      <c r="B3272" s="94" t="s">
        <v>3483</v>
      </c>
    </row>
    <row r="3273" ht="17" customHeight="1" spans="1:2">
      <c r="A3273" s="93">
        <v>286.06</v>
      </c>
      <c r="B3273" s="94" t="s">
        <v>3484</v>
      </c>
    </row>
    <row r="3274" ht="17" customHeight="1" spans="1:2">
      <c r="A3274" s="93">
        <v>287</v>
      </c>
      <c r="B3274" s="94" t="s">
        <v>3485</v>
      </c>
    </row>
    <row r="3275" ht="17" customHeight="1" spans="1:2">
      <c r="A3275" s="93">
        <v>287.01</v>
      </c>
      <c r="B3275" s="94" t="s">
        <v>3486</v>
      </c>
    </row>
    <row r="3276" ht="17" customHeight="1" spans="1:2">
      <c r="A3276" s="93">
        <v>287.02</v>
      </c>
      <c r="B3276" s="94" t="s">
        <v>3487</v>
      </c>
    </row>
    <row r="3277" ht="17" customHeight="1" spans="1:2">
      <c r="A3277" s="93">
        <v>287.03</v>
      </c>
      <c r="B3277" s="94" t="s">
        <v>3488</v>
      </c>
    </row>
    <row r="3278" ht="17" customHeight="1" spans="1:2">
      <c r="A3278" s="93">
        <v>288.01</v>
      </c>
      <c r="B3278" s="94" t="s">
        <v>3489</v>
      </c>
    </row>
    <row r="3279" ht="17" customHeight="1" spans="1:2">
      <c r="A3279" s="93">
        <v>288.02</v>
      </c>
      <c r="B3279" s="94" t="s">
        <v>3490</v>
      </c>
    </row>
    <row r="3280" ht="17" customHeight="1" spans="1:2">
      <c r="A3280" s="93">
        <v>289.01</v>
      </c>
      <c r="B3280" s="94" t="s">
        <v>3491</v>
      </c>
    </row>
    <row r="3281" ht="17" customHeight="1" spans="1:2">
      <c r="A3281" s="93">
        <v>289.02</v>
      </c>
      <c r="B3281" s="94" t="s">
        <v>3492</v>
      </c>
    </row>
    <row r="3282" ht="17" customHeight="1" spans="1:2">
      <c r="A3282" s="93">
        <v>289.03</v>
      </c>
      <c r="B3282" s="94" t="s">
        <v>3493</v>
      </c>
    </row>
    <row r="3283" ht="17" customHeight="1" spans="1:2">
      <c r="A3283" s="93">
        <v>29</v>
      </c>
      <c r="B3283" s="94" t="s">
        <v>3494</v>
      </c>
    </row>
    <row r="3284" ht="17" customHeight="1" spans="1:2">
      <c r="A3284" s="93">
        <v>29.02</v>
      </c>
      <c r="B3284" s="94" t="s">
        <v>3495</v>
      </c>
    </row>
    <row r="3285" ht="17" customHeight="1" spans="1:2">
      <c r="A3285" s="93">
        <v>29.05</v>
      </c>
      <c r="B3285" s="94" t="s">
        <v>3496</v>
      </c>
    </row>
    <row r="3286" ht="17" customHeight="1" spans="1:2">
      <c r="A3286" s="93">
        <v>29.15</v>
      </c>
      <c r="B3286" s="94" t="s">
        <v>3497</v>
      </c>
    </row>
    <row r="3287" ht="17" customHeight="1" spans="1:2">
      <c r="A3287" s="93">
        <v>29.16</v>
      </c>
      <c r="B3287" s="94" t="s">
        <v>3495</v>
      </c>
    </row>
    <row r="3288" ht="17" customHeight="1" spans="1:2">
      <c r="A3288" s="93">
        <v>290.01</v>
      </c>
      <c r="B3288" s="94" t="s">
        <v>3498</v>
      </c>
    </row>
    <row r="3289" ht="17" customHeight="1" spans="1:2">
      <c r="A3289" s="93">
        <v>291.01</v>
      </c>
      <c r="B3289" s="94" t="s">
        <v>3499</v>
      </c>
    </row>
    <row r="3290" ht="17" customHeight="1" spans="1:2">
      <c r="A3290" s="93">
        <v>292.01</v>
      </c>
      <c r="B3290" s="94" t="s">
        <v>3500</v>
      </c>
    </row>
    <row r="3291" ht="17" customHeight="1" spans="1:2">
      <c r="A3291" s="93">
        <v>293</v>
      </c>
      <c r="B3291" s="94" t="s">
        <v>3501</v>
      </c>
    </row>
    <row r="3292" ht="17" customHeight="1" spans="1:2">
      <c r="A3292" s="93">
        <v>294</v>
      </c>
      <c r="B3292" s="94" t="s">
        <v>3502</v>
      </c>
    </row>
    <row r="3293" ht="17" customHeight="1" spans="1:2">
      <c r="A3293" s="93">
        <v>294.02</v>
      </c>
      <c r="B3293" s="94" t="s">
        <v>3503</v>
      </c>
    </row>
    <row r="3294" ht="17" customHeight="1" spans="1:2">
      <c r="A3294" s="93">
        <v>295</v>
      </c>
      <c r="B3294" s="94" t="s">
        <v>3504</v>
      </c>
    </row>
    <row r="3295" ht="17" customHeight="1" spans="1:2">
      <c r="A3295" s="93">
        <v>296</v>
      </c>
      <c r="B3295" s="94" t="s">
        <v>3505</v>
      </c>
    </row>
    <row r="3296" ht="17" customHeight="1" spans="1:2">
      <c r="A3296" s="93">
        <v>297</v>
      </c>
      <c r="B3296" s="94" t="s">
        <v>3506</v>
      </c>
    </row>
    <row r="3297" ht="17" customHeight="1" spans="1:2">
      <c r="A3297" s="93">
        <v>298</v>
      </c>
      <c r="B3297" s="94" t="s">
        <v>3507</v>
      </c>
    </row>
    <row r="3298" ht="17" customHeight="1" spans="1:2">
      <c r="A3298" s="93">
        <v>299.01</v>
      </c>
      <c r="B3298" s="94" t="s">
        <v>3508</v>
      </c>
    </row>
    <row r="3299" ht="17" customHeight="1" spans="1:2">
      <c r="A3299" s="93">
        <v>299.02</v>
      </c>
      <c r="B3299" s="94" t="s">
        <v>3509</v>
      </c>
    </row>
    <row r="3300" ht="17" customHeight="1" spans="1:2">
      <c r="A3300" s="93">
        <v>299.11</v>
      </c>
      <c r="B3300" s="94" t="s">
        <v>3510</v>
      </c>
    </row>
    <row r="3301" ht="17" customHeight="1" spans="1:2">
      <c r="A3301" s="93">
        <v>299.12</v>
      </c>
      <c r="B3301" s="94" t="s">
        <v>3511</v>
      </c>
    </row>
    <row r="3302" ht="17" customHeight="1" spans="1:2">
      <c r="A3302" s="93">
        <v>299.13</v>
      </c>
      <c r="B3302" s="94" t="s">
        <v>3512</v>
      </c>
    </row>
    <row r="3303" ht="17" customHeight="1" spans="1:2">
      <c r="A3303" s="93">
        <v>299.14</v>
      </c>
      <c r="B3303" s="94" t="s">
        <v>3513</v>
      </c>
    </row>
    <row r="3304" ht="17" customHeight="1" spans="1:2">
      <c r="A3304" s="93">
        <v>299.21</v>
      </c>
      <c r="B3304" s="94" t="s">
        <v>3514</v>
      </c>
    </row>
    <row r="3305" ht="17" customHeight="1" spans="1:2">
      <c r="A3305" s="93">
        <v>299.22</v>
      </c>
      <c r="B3305" s="94" t="s">
        <v>3515</v>
      </c>
    </row>
    <row r="3306" ht="17" customHeight="1" spans="1:2">
      <c r="A3306" s="93">
        <v>299.23</v>
      </c>
      <c r="B3306" s="94" t="s">
        <v>3516</v>
      </c>
    </row>
    <row r="3307" ht="17" customHeight="1" spans="1:2">
      <c r="A3307" s="93">
        <v>299.24</v>
      </c>
      <c r="B3307" s="94" t="s">
        <v>3517</v>
      </c>
    </row>
    <row r="3308" ht="17" customHeight="1" spans="1:2">
      <c r="A3308" s="93">
        <v>299.25</v>
      </c>
      <c r="B3308" s="94" t="s">
        <v>3518</v>
      </c>
    </row>
    <row r="3309" ht="17" customHeight="1" spans="1:2">
      <c r="A3309" s="93">
        <v>299.26</v>
      </c>
      <c r="B3309" s="94" t="s">
        <v>3519</v>
      </c>
    </row>
    <row r="3310" ht="17" customHeight="1" spans="1:2">
      <c r="A3310" s="93">
        <v>3</v>
      </c>
      <c r="B3310" s="94" t="s">
        <v>3520</v>
      </c>
    </row>
    <row r="3311" ht="17" customHeight="1" spans="1:2">
      <c r="A3311" s="93">
        <v>3.05</v>
      </c>
      <c r="B3311" s="94" t="s">
        <v>3521</v>
      </c>
    </row>
    <row r="3312" ht="17" customHeight="1" spans="1:2">
      <c r="A3312" s="93">
        <v>3.06</v>
      </c>
      <c r="B3312" s="94" t="s">
        <v>3522</v>
      </c>
    </row>
    <row r="3313" ht="17" customHeight="1" spans="1:2">
      <c r="A3313" s="93">
        <v>3.07</v>
      </c>
      <c r="B3313" s="94" t="s">
        <v>3523</v>
      </c>
    </row>
    <row r="3314" ht="17" customHeight="1" spans="1:2">
      <c r="A3314" s="93">
        <v>3.08</v>
      </c>
      <c r="B3314" s="94" t="s">
        <v>3524</v>
      </c>
    </row>
    <row r="3315" ht="17" customHeight="1" spans="1:2">
      <c r="A3315" s="93">
        <v>3.15</v>
      </c>
      <c r="B3315" s="94" t="s">
        <v>3525</v>
      </c>
    </row>
    <row r="3316" ht="17" customHeight="1" spans="1:2">
      <c r="A3316" s="93">
        <v>3.16</v>
      </c>
      <c r="B3316" s="94" t="s">
        <v>3526</v>
      </c>
    </row>
    <row r="3317" ht="17" customHeight="1" spans="1:2">
      <c r="A3317" s="93">
        <v>30</v>
      </c>
      <c r="B3317" s="94" t="s">
        <v>3527</v>
      </c>
    </row>
    <row r="3318" ht="17" customHeight="1" spans="1:2">
      <c r="A3318" s="93">
        <v>300.01</v>
      </c>
      <c r="B3318" s="94" t="s">
        <v>3528</v>
      </c>
    </row>
    <row r="3319" ht="17" customHeight="1" spans="1:2">
      <c r="A3319" s="93">
        <v>300.02</v>
      </c>
      <c r="B3319" s="94" t="s">
        <v>3529</v>
      </c>
    </row>
    <row r="3320" ht="17" customHeight="1" spans="1:2">
      <c r="A3320" s="93">
        <v>300.03</v>
      </c>
      <c r="B3320" s="94" t="s">
        <v>3530</v>
      </c>
    </row>
    <row r="3321" ht="17" customHeight="1" spans="1:2">
      <c r="A3321" s="93">
        <v>300040.01</v>
      </c>
      <c r="B3321" s="94" t="s">
        <v>3531</v>
      </c>
    </row>
    <row r="3322" ht="17" customHeight="1" spans="1:2">
      <c r="A3322" s="93">
        <v>3001</v>
      </c>
      <c r="B3322" s="94" t="s">
        <v>3532</v>
      </c>
    </row>
    <row r="3323" ht="17" customHeight="1" spans="1:2">
      <c r="A3323" s="93">
        <v>3002</v>
      </c>
      <c r="B3323" s="94" t="s">
        <v>3533</v>
      </c>
    </row>
    <row r="3324" ht="17" customHeight="1" spans="1:2">
      <c r="A3324" s="93">
        <v>300261</v>
      </c>
      <c r="B3324" s="94" t="s">
        <v>3534</v>
      </c>
    </row>
    <row r="3325" ht="17" customHeight="1" spans="1:2">
      <c r="A3325" s="93">
        <v>300261.01</v>
      </c>
      <c r="B3325" s="94" t="s">
        <v>3535</v>
      </c>
    </row>
    <row r="3326" ht="17" customHeight="1" spans="1:2">
      <c r="A3326" s="93">
        <v>300262</v>
      </c>
      <c r="B3326" s="94" t="s">
        <v>3536</v>
      </c>
    </row>
    <row r="3327" ht="17" customHeight="1" spans="1:2">
      <c r="A3327" s="93">
        <v>300263</v>
      </c>
      <c r="B3327" s="94" t="s">
        <v>3537</v>
      </c>
    </row>
    <row r="3328" ht="17" customHeight="1" spans="1:2">
      <c r="A3328" s="93">
        <v>300264</v>
      </c>
      <c r="B3328" s="94" t="s">
        <v>3538</v>
      </c>
    </row>
    <row r="3329" ht="17" customHeight="1" spans="1:2">
      <c r="A3329" s="93">
        <v>300279</v>
      </c>
      <c r="B3329" s="94" t="s">
        <v>3539</v>
      </c>
    </row>
    <row r="3330" ht="17" customHeight="1" spans="1:2">
      <c r="A3330" s="93">
        <v>3003</v>
      </c>
      <c r="B3330" s="94" t="s">
        <v>3540</v>
      </c>
    </row>
    <row r="3331" ht="17" customHeight="1" spans="1:2">
      <c r="A3331" s="93">
        <v>300302.1</v>
      </c>
      <c r="B3331" s="94" t="s">
        <v>3541</v>
      </c>
    </row>
    <row r="3332" ht="17" customHeight="1" spans="1:2">
      <c r="A3332" s="93">
        <v>300311.8</v>
      </c>
      <c r="B3332" s="94" t="s">
        <v>3542</v>
      </c>
    </row>
    <row r="3333" ht="17" customHeight="1" spans="1:2">
      <c r="A3333" s="93">
        <v>300355.1</v>
      </c>
      <c r="B3333" s="94" t="s">
        <v>3543</v>
      </c>
    </row>
    <row r="3334" ht="17" customHeight="1" spans="1:2">
      <c r="A3334" s="93">
        <v>300355.12</v>
      </c>
      <c r="B3334" s="94" t="s">
        <v>3544</v>
      </c>
    </row>
    <row r="3335" ht="17" customHeight="1" spans="1:2">
      <c r="A3335" s="93">
        <v>300390.1</v>
      </c>
      <c r="B3335" s="94" t="s">
        <v>3545</v>
      </c>
    </row>
    <row r="3336" ht="17" customHeight="1" spans="1:2">
      <c r="A3336" s="93">
        <v>300391.22</v>
      </c>
      <c r="B3336" s="94" t="s">
        <v>3546</v>
      </c>
    </row>
    <row r="3337" ht="17" customHeight="1" spans="1:2">
      <c r="A3337" s="93">
        <v>300397.23</v>
      </c>
      <c r="B3337" s="94" t="s">
        <v>3547</v>
      </c>
    </row>
    <row r="3338" ht="17" customHeight="1" spans="1:2">
      <c r="A3338" s="93">
        <v>300397.24</v>
      </c>
      <c r="B3338" s="94" t="s">
        <v>3548</v>
      </c>
    </row>
    <row r="3339" ht="17" customHeight="1" spans="1:2">
      <c r="A3339" s="93">
        <v>300397.25</v>
      </c>
      <c r="B3339" s="94" t="s">
        <v>3549</v>
      </c>
    </row>
    <row r="3340" ht="17" customHeight="1" spans="1:2">
      <c r="A3340" s="93">
        <v>3004</v>
      </c>
      <c r="B3340" s="94" t="s">
        <v>3550</v>
      </c>
    </row>
    <row r="3341" ht="17" customHeight="1" spans="1:2">
      <c r="A3341" s="93">
        <v>3004.01</v>
      </c>
      <c r="B3341" s="94" t="s">
        <v>3551</v>
      </c>
    </row>
    <row r="3342" ht="17" customHeight="1" spans="1:2">
      <c r="A3342" s="93">
        <v>300406.1</v>
      </c>
      <c r="B3342" s="94" t="s">
        <v>3552</v>
      </c>
    </row>
    <row r="3343" ht="17" customHeight="1" spans="1:2">
      <c r="A3343" s="93">
        <v>300407.06</v>
      </c>
      <c r="B3343" s="94" t="s">
        <v>3553</v>
      </c>
    </row>
    <row r="3344" ht="17" customHeight="1" spans="1:2">
      <c r="A3344" s="93">
        <v>300451.1</v>
      </c>
      <c r="B3344" s="94" t="s">
        <v>3554</v>
      </c>
    </row>
    <row r="3345" ht="17" customHeight="1" spans="1:2">
      <c r="A3345" s="93">
        <v>300497.11</v>
      </c>
      <c r="B3345" s="94" t="s">
        <v>3555</v>
      </c>
    </row>
    <row r="3346" ht="17" customHeight="1" spans="1:2">
      <c r="A3346" s="93">
        <v>3005</v>
      </c>
      <c r="B3346" s="94" t="s">
        <v>3556</v>
      </c>
    </row>
    <row r="3347" ht="17" customHeight="1" spans="1:2">
      <c r="A3347" s="93">
        <v>300541.01</v>
      </c>
      <c r="B3347" s="94" t="s">
        <v>3557</v>
      </c>
    </row>
    <row r="3348" ht="17" customHeight="1" spans="1:2">
      <c r="A3348" s="93">
        <v>300542.01</v>
      </c>
      <c r="B3348" s="94" t="s">
        <v>3558</v>
      </c>
    </row>
    <row r="3349" ht="17" customHeight="1" spans="1:2">
      <c r="A3349" s="93">
        <v>300543.01</v>
      </c>
      <c r="B3349" s="94" t="s">
        <v>3559</v>
      </c>
    </row>
    <row r="3350" ht="17" customHeight="1" spans="1:2">
      <c r="A3350" s="93">
        <v>300544.01</v>
      </c>
      <c r="B3350" s="94" t="s">
        <v>3560</v>
      </c>
    </row>
    <row r="3351" ht="17" customHeight="1" spans="1:2">
      <c r="A3351" s="93">
        <v>300544.02</v>
      </c>
      <c r="B3351" s="94" t="s">
        <v>3561</v>
      </c>
    </row>
    <row r="3352" ht="17" customHeight="1" spans="1:2">
      <c r="A3352" s="93">
        <v>300544.51</v>
      </c>
      <c r="B3352" s="94" t="s">
        <v>3560</v>
      </c>
    </row>
    <row r="3353" ht="17" customHeight="1" spans="1:2">
      <c r="A3353" s="93">
        <v>300545.01</v>
      </c>
      <c r="B3353" s="94" t="s">
        <v>3562</v>
      </c>
    </row>
    <row r="3354" ht="17" customHeight="1" spans="1:2">
      <c r="A3354" s="93">
        <v>300545.02</v>
      </c>
      <c r="B3354" s="94" t="s">
        <v>3563</v>
      </c>
    </row>
    <row r="3355" ht="17" customHeight="1" spans="1:2">
      <c r="A3355" s="93">
        <v>300557.31</v>
      </c>
      <c r="B3355" s="94" t="s">
        <v>3564</v>
      </c>
    </row>
    <row r="3356" ht="17" customHeight="1" spans="1:2">
      <c r="A3356" s="93">
        <v>300558</v>
      </c>
      <c r="B3356" s="94" t="s">
        <v>3565</v>
      </c>
    </row>
    <row r="3357" ht="17" customHeight="1" spans="1:2">
      <c r="A3357" s="93">
        <v>3006</v>
      </c>
      <c r="B3357" s="94" t="s">
        <v>3566</v>
      </c>
    </row>
    <row r="3358" ht="17" customHeight="1" spans="1:2">
      <c r="A3358" s="93">
        <v>300603.07</v>
      </c>
      <c r="B3358" s="94" t="s">
        <v>3567</v>
      </c>
    </row>
    <row r="3359" ht="17" customHeight="1" spans="1:2">
      <c r="A3359" s="93">
        <v>300608.11</v>
      </c>
      <c r="B3359" s="94" t="s">
        <v>3568</v>
      </c>
    </row>
    <row r="3360" ht="17" customHeight="1" spans="1:2">
      <c r="A3360" s="93">
        <v>300616</v>
      </c>
      <c r="B3360" s="94" t="s">
        <v>3569</v>
      </c>
    </row>
    <row r="3361" ht="17" customHeight="1" spans="1:2">
      <c r="A3361" s="93">
        <v>3007</v>
      </c>
      <c r="B3361" s="94" t="s">
        <v>3570</v>
      </c>
    </row>
    <row r="3362" ht="17" customHeight="1" spans="1:2">
      <c r="A3362" s="93">
        <v>3008</v>
      </c>
      <c r="B3362" s="94" t="s">
        <v>3571</v>
      </c>
    </row>
    <row r="3363" ht="17" customHeight="1" spans="1:2">
      <c r="A3363" s="93">
        <v>300823.1</v>
      </c>
      <c r="B3363" s="94" t="s">
        <v>3572</v>
      </c>
    </row>
    <row r="3364" ht="17" customHeight="1" spans="1:2">
      <c r="A3364" s="93">
        <v>300827.1</v>
      </c>
      <c r="B3364" s="94" t="s">
        <v>3573</v>
      </c>
    </row>
    <row r="3365" ht="17" customHeight="1" spans="1:2">
      <c r="A3365" s="93">
        <v>300827.2</v>
      </c>
      <c r="B3365" s="94" t="s">
        <v>3574</v>
      </c>
    </row>
    <row r="3366" ht="17" customHeight="1" spans="1:2">
      <c r="A3366" s="93">
        <v>300827.4</v>
      </c>
      <c r="B3366" s="94" t="s">
        <v>3575</v>
      </c>
    </row>
    <row r="3367" ht="17" customHeight="1" spans="1:2">
      <c r="A3367" s="93">
        <v>300831.1</v>
      </c>
      <c r="B3367" s="94" t="s">
        <v>3576</v>
      </c>
    </row>
    <row r="3368" ht="17" customHeight="1" spans="1:2">
      <c r="A3368" s="93">
        <v>300883.5</v>
      </c>
      <c r="B3368" s="94" t="s">
        <v>3577</v>
      </c>
    </row>
    <row r="3369" ht="17" customHeight="1" spans="1:2">
      <c r="A3369" s="93">
        <v>300884.1</v>
      </c>
      <c r="B3369" s="94" t="s">
        <v>3578</v>
      </c>
    </row>
    <row r="3370" ht="17" customHeight="1" spans="1:2">
      <c r="A3370" s="93">
        <v>300886.1</v>
      </c>
      <c r="B3370" s="94" t="s">
        <v>3579</v>
      </c>
    </row>
    <row r="3371" ht="17" customHeight="1" spans="1:2">
      <c r="A3371" s="93">
        <v>300891.1</v>
      </c>
      <c r="B3371" s="94" t="s">
        <v>3580</v>
      </c>
    </row>
    <row r="3372" ht="17" customHeight="1" spans="1:2">
      <c r="A3372" s="93">
        <v>300893.1</v>
      </c>
      <c r="B3372" s="94" t="s">
        <v>3581</v>
      </c>
    </row>
    <row r="3373" ht="17" customHeight="1" spans="1:2">
      <c r="A3373" s="93">
        <v>300913.1</v>
      </c>
      <c r="B3373" s="94" t="s">
        <v>3582</v>
      </c>
    </row>
    <row r="3374" ht="17" customHeight="1" spans="1:2">
      <c r="A3374" s="93">
        <v>300927</v>
      </c>
      <c r="B3374" s="94" t="s">
        <v>3583</v>
      </c>
    </row>
    <row r="3375" ht="17" customHeight="1" spans="1:2">
      <c r="A3375" s="93">
        <v>300928</v>
      </c>
      <c r="B3375" s="94" t="s">
        <v>3584</v>
      </c>
    </row>
    <row r="3376" ht="17" customHeight="1" spans="1:2">
      <c r="A3376" s="93">
        <v>300935</v>
      </c>
      <c r="B3376" s="94" t="s">
        <v>3585</v>
      </c>
    </row>
    <row r="3377" ht="17" customHeight="1" spans="1:2">
      <c r="A3377" s="93">
        <v>300937</v>
      </c>
      <c r="B3377" s="94" t="s">
        <v>3586</v>
      </c>
    </row>
    <row r="3378" ht="17" customHeight="1" spans="1:2">
      <c r="A3378" s="93">
        <v>300950</v>
      </c>
      <c r="B3378" s="94" t="s">
        <v>3587</v>
      </c>
    </row>
    <row r="3379" ht="17" customHeight="1" spans="1:2">
      <c r="A3379" s="93">
        <v>300951</v>
      </c>
      <c r="B3379" s="94" t="s">
        <v>3588</v>
      </c>
    </row>
    <row r="3380" ht="17" customHeight="1" spans="1:2">
      <c r="A3380" s="93">
        <v>300952</v>
      </c>
      <c r="B3380" s="94" t="s">
        <v>3589</v>
      </c>
    </row>
    <row r="3381" ht="17" customHeight="1" spans="1:2">
      <c r="A3381" s="93">
        <v>300953</v>
      </c>
      <c r="B3381" s="94" t="s">
        <v>3590</v>
      </c>
    </row>
    <row r="3382" ht="17" customHeight="1" spans="1:2">
      <c r="A3382" s="93">
        <v>300954</v>
      </c>
      <c r="B3382" s="94" t="s">
        <v>3591</v>
      </c>
    </row>
    <row r="3383" ht="17" customHeight="1" spans="1:2">
      <c r="A3383" s="93">
        <v>300955</v>
      </c>
      <c r="B3383" s="94" t="s">
        <v>3592</v>
      </c>
    </row>
    <row r="3384" ht="17" customHeight="1" spans="1:2">
      <c r="A3384" s="93">
        <v>300956</v>
      </c>
      <c r="B3384" s="94" t="s">
        <v>3593</v>
      </c>
    </row>
    <row r="3385" ht="17" customHeight="1" spans="1:2">
      <c r="A3385" s="93">
        <v>300957</v>
      </c>
      <c r="B3385" s="94" t="s">
        <v>3594</v>
      </c>
    </row>
    <row r="3386" ht="17" customHeight="1" spans="1:2">
      <c r="A3386" s="93">
        <v>300958</v>
      </c>
      <c r="B3386" s="94" t="s">
        <v>3595</v>
      </c>
    </row>
    <row r="3387" ht="17" customHeight="1" spans="1:2">
      <c r="A3387" s="93">
        <v>300959</v>
      </c>
      <c r="B3387" s="94" t="s">
        <v>3596</v>
      </c>
    </row>
    <row r="3388" ht="17" customHeight="1" spans="1:2">
      <c r="A3388" s="93">
        <v>300960</v>
      </c>
      <c r="B3388" s="94" t="s">
        <v>3597</v>
      </c>
    </row>
    <row r="3389" ht="17" customHeight="1" spans="1:2">
      <c r="A3389" s="93">
        <v>300961</v>
      </c>
      <c r="B3389" s="94" t="s">
        <v>3598</v>
      </c>
    </row>
    <row r="3390" ht="17" customHeight="1" spans="1:2">
      <c r="A3390" s="93">
        <v>300962</v>
      </c>
      <c r="B3390" s="94" t="s">
        <v>3599</v>
      </c>
    </row>
    <row r="3391" ht="17" customHeight="1" spans="1:2">
      <c r="A3391" s="93">
        <v>300963</v>
      </c>
      <c r="B3391" s="94" t="s">
        <v>3600</v>
      </c>
    </row>
    <row r="3392" ht="17" customHeight="1" spans="1:2">
      <c r="A3392" s="93">
        <v>300964</v>
      </c>
      <c r="B3392" s="94" t="s">
        <v>3601</v>
      </c>
    </row>
    <row r="3393" ht="17" customHeight="1" spans="1:2">
      <c r="A3393" s="93">
        <v>300965</v>
      </c>
      <c r="B3393" s="94" t="s">
        <v>3602</v>
      </c>
    </row>
    <row r="3394" ht="17" customHeight="1" spans="1:2">
      <c r="A3394" s="93">
        <v>300966</v>
      </c>
      <c r="B3394" s="94" t="s">
        <v>3603</v>
      </c>
    </row>
    <row r="3395" ht="17" customHeight="1" spans="1:2">
      <c r="A3395" s="93">
        <v>300967</v>
      </c>
      <c r="B3395" s="94" t="s">
        <v>3604</v>
      </c>
    </row>
    <row r="3396" ht="17" customHeight="1" spans="1:2">
      <c r="A3396" s="93">
        <v>300968</v>
      </c>
      <c r="B3396" s="94" t="s">
        <v>3605</v>
      </c>
    </row>
    <row r="3397" ht="17" customHeight="1" spans="1:2">
      <c r="A3397" s="93">
        <v>300969</v>
      </c>
      <c r="B3397" s="94" t="s">
        <v>3606</v>
      </c>
    </row>
    <row r="3398" ht="17" customHeight="1" spans="1:2">
      <c r="A3398" s="93">
        <v>300970</v>
      </c>
      <c r="B3398" s="94" t="s">
        <v>3607</v>
      </c>
    </row>
    <row r="3399" ht="17" customHeight="1" spans="1:2">
      <c r="A3399" s="93">
        <v>300971</v>
      </c>
      <c r="B3399" s="94" t="s">
        <v>3608</v>
      </c>
    </row>
    <row r="3400" ht="17" customHeight="1" spans="1:2">
      <c r="A3400" s="93">
        <v>300972</v>
      </c>
      <c r="B3400" s="94" t="s">
        <v>3609</v>
      </c>
    </row>
    <row r="3401" ht="17" customHeight="1" spans="1:2">
      <c r="A3401" s="93">
        <v>300973</v>
      </c>
      <c r="B3401" s="94" t="s">
        <v>3610</v>
      </c>
    </row>
    <row r="3402" ht="17" customHeight="1" spans="1:2">
      <c r="A3402" s="93">
        <v>300974</v>
      </c>
      <c r="B3402" s="94" t="s">
        <v>3611</v>
      </c>
    </row>
    <row r="3403" ht="17" customHeight="1" spans="1:2">
      <c r="A3403" s="93">
        <v>300975</v>
      </c>
      <c r="B3403" s="94" t="s">
        <v>3612</v>
      </c>
    </row>
    <row r="3404" ht="17" customHeight="1" spans="1:2">
      <c r="A3404" s="93">
        <v>301.01</v>
      </c>
      <c r="B3404" s="94" t="s">
        <v>3613</v>
      </c>
    </row>
    <row r="3405" ht="17" customHeight="1" spans="1:2">
      <c r="A3405" s="93">
        <v>301.02</v>
      </c>
      <c r="B3405" s="94" t="s">
        <v>3614</v>
      </c>
    </row>
    <row r="3406" ht="17" customHeight="1" spans="1:2">
      <c r="A3406" s="93">
        <v>301.03</v>
      </c>
      <c r="B3406" s="94" t="s">
        <v>3615</v>
      </c>
    </row>
    <row r="3407" ht="17" customHeight="1" spans="1:2">
      <c r="A3407" s="93">
        <v>301.11</v>
      </c>
      <c r="B3407" s="94" t="s">
        <v>3616</v>
      </c>
    </row>
    <row r="3408" ht="17" customHeight="1" spans="1:2">
      <c r="A3408" s="93">
        <v>301.13</v>
      </c>
      <c r="B3408" s="94" t="s">
        <v>3617</v>
      </c>
    </row>
    <row r="3409" ht="17" customHeight="1" spans="1:2">
      <c r="A3409" s="93">
        <v>301001</v>
      </c>
      <c r="B3409" s="94" t="s">
        <v>3618</v>
      </c>
    </row>
    <row r="3410" ht="17" customHeight="1" spans="1:2">
      <c r="A3410" s="93">
        <v>301026</v>
      </c>
      <c r="B3410" s="94" t="s">
        <v>3619</v>
      </c>
    </row>
    <row r="3411" ht="17" customHeight="1" spans="1:2">
      <c r="A3411" s="93">
        <v>301027</v>
      </c>
      <c r="B3411" s="94" t="s">
        <v>3620</v>
      </c>
    </row>
    <row r="3412" ht="17" customHeight="1" spans="1:2">
      <c r="A3412" s="93">
        <v>301041.5</v>
      </c>
      <c r="B3412" s="94" t="s">
        <v>3621</v>
      </c>
    </row>
    <row r="3413" ht="17" customHeight="1" spans="1:2">
      <c r="A3413" s="93">
        <v>301048</v>
      </c>
      <c r="B3413" s="94" t="s">
        <v>3622</v>
      </c>
    </row>
    <row r="3414" ht="17" customHeight="1" spans="1:2">
      <c r="A3414" s="93">
        <v>301061</v>
      </c>
      <c r="B3414" s="94" t="s">
        <v>3623</v>
      </c>
    </row>
    <row r="3415" ht="17" customHeight="1" spans="1:2">
      <c r="A3415" s="93">
        <v>301068</v>
      </c>
      <c r="B3415" s="94" t="s">
        <v>3624</v>
      </c>
    </row>
    <row r="3416" ht="17" customHeight="1" spans="1:2">
      <c r="A3416" s="93">
        <v>301070</v>
      </c>
      <c r="B3416" s="94" t="s">
        <v>3625</v>
      </c>
    </row>
    <row r="3417" ht="17" customHeight="1" spans="1:2">
      <c r="A3417" s="93">
        <v>301070.01</v>
      </c>
      <c r="B3417" s="94" t="s">
        <v>3626</v>
      </c>
    </row>
    <row r="3418" ht="17" customHeight="1" spans="1:2">
      <c r="A3418" s="93">
        <v>301070.02</v>
      </c>
      <c r="B3418" s="94" t="s">
        <v>3627</v>
      </c>
    </row>
    <row r="3419" ht="17" customHeight="1" spans="1:2">
      <c r="A3419" s="93">
        <v>301070.03</v>
      </c>
      <c r="B3419" s="94" t="s">
        <v>3628</v>
      </c>
    </row>
    <row r="3420" ht="17" customHeight="1" spans="1:2">
      <c r="A3420" s="93">
        <v>301070.04</v>
      </c>
      <c r="B3420" s="94" t="s">
        <v>3629</v>
      </c>
    </row>
    <row r="3421" ht="17" customHeight="1" spans="1:2">
      <c r="A3421" s="93">
        <v>301070.05</v>
      </c>
      <c r="B3421" s="94" t="s">
        <v>3630</v>
      </c>
    </row>
    <row r="3422" ht="17" customHeight="1" spans="1:2">
      <c r="A3422" s="93">
        <v>301070.06</v>
      </c>
      <c r="B3422" s="94" t="s">
        <v>3631</v>
      </c>
    </row>
    <row r="3423" ht="17" customHeight="1" spans="1:2">
      <c r="A3423" s="93">
        <v>301070.07</v>
      </c>
      <c r="B3423" s="94" t="s">
        <v>3632</v>
      </c>
    </row>
    <row r="3424" ht="17" customHeight="1" spans="1:2">
      <c r="A3424" s="93">
        <v>301070.08</v>
      </c>
      <c r="B3424" s="94" t="s">
        <v>3633</v>
      </c>
    </row>
    <row r="3425" ht="17" customHeight="1" spans="1:2">
      <c r="A3425" s="93">
        <v>301099</v>
      </c>
      <c r="B3425" s="94" t="s">
        <v>3634</v>
      </c>
    </row>
    <row r="3426" ht="17" customHeight="1" spans="1:2">
      <c r="A3426" s="93">
        <v>301102.5</v>
      </c>
      <c r="B3426" s="94" t="s">
        <v>3635</v>
      </c>
    </row>
    <row r="3427" ht="17" customHeight="1" spans="1:2">
      <c r="A3427" s="93">
        <v>301104.5</v>
      </c>
      <c r="B3427" s="94" t="s">
        <v>3636</v>
      </c>
    </row>
    <row r="3428" ht="17" customHeight="1" spans="1:2">
      <c r="A3428" s="93">
        <v>301105.5</v>
      </c>
      <c r="B3428" s="94" t="s">
        <v>3637</v>
      </c>
    </row>
    <row r="3429" ht="17" customHeight="1" spans="1:2">
      <c r="A3429" s="93">
        <v>301106.5</v>
      </c>
      <c r="B3429" s="94" t="s">
        <v>3638</v>
      </c>
    </row>
    <row r="3430" ht="17" customHeight="1" spans="1:2">
      <c r="A3430" s="93">
        <v>301107.5</v>
      </c>
      <c r="B3430" s="94" t="s">
        <v>3639</v>
      </c>
    </row>
    <row r="3431" ht="17" customHeight="1" spans="1:2">
      <c r="A3431" s="93">
        <v>301116.5</v>
      </c>
      <c r="B3431" s="94" t="s">
        <v>3640</v>
      </c>
    </row>
    <row r="3432" ht="17" customHeight="1" spans="1:2">
      <c r="A3432" s="93">
        <v>301117.5</v>
      </c>
      <c r="B3432" s="94" t="s">
        <v>3641</v>
      </c>
    </row>
    <row r="3433" ht="17" customHeight="1" spans="1:2">
      <c r="A3433" s="93">
        <v>301118.5</v>
      </c>
      <c r="B3433" s="94" t="s">
        <v>3642</v>
      </c>
    </row>
    <row r="3434" ht="17" customHeight="1" spans="1:2">
      <c r="A3434" s="93">
        <v>301120.5</v>
      </c>
      <c r="B3434" s="94" t="s">
        <v>3643</v>
      </c>
    </row>
    <row r="3435" ht="17" customHeight="1" spans="1:2">
      <c r="A3435" s="93">
        <v>301123.5</v>
      </c>
      <c r="B3435" s="94" t="s">
        <v>3644</v>
      </c>
    </row>
    <row r="3436" ht="17" customHeight="1" spans="1:2">
      <c r="A3436" s="93">
        <v>301125.5</v>
      </c>
      <c r="B3436" s="94" t="s">
        <v>3645</v>
      </c>
    </row>
    <row r="3437" ht="17" customHeight="1" spans="1:2">
      <c r="A3437" s="93">
        <v>301132</v>
      </c>
      <c r="B3437" s="94" t="s">
        <v>3646</v>
      </c>
    </row>
    <row r="3438" ht="17" customHeight="1" spans="1:2">
      <c r="A3438" s="93">
        <v>301133</v>
      </c>
      <c r="B3438" s="94" t="s">
        <v>3647</v>
      </c>
    </row>
    <row r="3439" ht="17" customHeight="1" spans="1:2">
      <c r="A3439" s="93">
        <v>301134</v>
      </c>
      <c r="B3439" s="94" t="s">
        <v>3648</v>
      </c>
    </row>
    <row r="3440" ht="17" customHeight="1" spans="1:2">
      <c r="A3440" s="93">
        <v>301135</v>
      </c>
      <c r="B3440" s="94" t="s">
        <v>3649</v>
      </c>
    </row>
    <row r="3441" ht="17" customHeight="1" spans="1:2">
      <c r="A3441" s="93">
        <v>301136</v>
      </c>
      <c r="B3441" s="94" t="s">
        <v>3650</v>
      </c>
    </row>
    <row r="3442" ht="17" customHeight="1" spans="1:2">
      <c r="A3442" s="93">
        <v>301137</v>
      </c>
      <c r="B3442" s="94" t="s">
        <v>3651</v>
      </c>
    </row>
    <row r="3443" ht="17" customHeight="1" spans="1:2">
      <c r="A3443" s="93">
        <v>301138</v>
      </c>
      <c r="B3443" s="94" t="s">
        <v>3652</v>
      </c>
    </row>
    <row r="3444" ht="17" customHeight="1" spans="1:2">
      <c r="A3444" s="93">
        <v>301139</v>
      </c>
      <c r="B3444" s="94" t="s">
        <v>3653</v>
      </c>
    </row>
    <row r="3445" ht="17" customHeight="1" spans="1:2">
      <c r="A3445" s="93">
        <v>301140</v>
      </c>
      <c r="B3445" s="94" t="s">
        <v>3654</v>
      </c>
    </row>
    <row r="3446" ht="17" customHeight="1" spans="1:2">
      <c r="A3446" s="93">
        <v>301141</v>
      </c>
      <c r="B3446" s="94" t="s">
        <v>3655</v>
      </c>
    </row>
    <row r="3447" ht="17" customHeight="1" spans="1:2">
      <c r="A3447" s="93">
        <v>301142</v>
      </c>
      <c r="B3447" s="94" t="s">
        <v>3656</v>
      </c>
    </row>
    <row r="3448" ht="17" customHeight="1" spans="1:2">
      <c r="A3448" s="93">
        <v>301143</v>
      </c>
      <c r="B3448" s="94" t="s">
        <v>3657</v>
      </c>
    </row>
    <row r="3449" ht="17" customHeight="1" spans="1:2">
      <c r="A3449" s="93">
        <v>301144</v>
      </c>
      <c r="B3449" s="94" t="s">
        <v>3658</v>
      </c>
    </row>
    <row r="3450" ht="17" customHeight="1" spans="1:2">
      <c r="A3450" s="93">
        <v>301146</v>
      </c>
      <c r="B3450" s="94" t="s">
        <v>3659</v>
      </c>
    </row>
    <row r="3451" ht="17" customHeight="1" spans="1:2">
      <c r="A3451" s="93">
        <v>301147</v>
      </c>
      <c r="B3451" s="94" t="s">
        <v>3660</v>
      </c>
    </row>
    <row r="3452" ht="17" customHeight="1" spans="1:2">
      <c r="A3452" s="93">
        <v>301149</v>
      </c>
      <c r="B3452" s="94" t="s">
        <v>3661</v>
      </c>
    </row>
    <row r="3453" ht="17" customHeight="1" spans="1:2">
      <c r="A3453" s="93">
        <v>301151</v>
      </c>
      <c r="B3453" s="94" t="s">
        <v>3662</v>
      </c>
    </row>
    <row r="3454" ht="17" customHeight="1" spans="1:2">
      <c r="A3454" s="93">
        <v>301153</v>
      </c>
      <c r="B3454" s="94" t="s">
        <v>3663</v>
      </c>
    </row>
    <row r="3455" ht="17" customHeight="1" spans="1:2">
      <c r="A3455" s="93">
        <v>301156</v>
      </c>
      <c r="B3455" s="94" t="s">
        <v>3664</v>
      </c>
    </row>
    <row r="3456" ht="17" customHeight="1" spans="1:2">
      <c r="A3456" s="93">
        <v>301157</v>
      </c>
      <c r="B3456" s="94" t="s">
        <v>3665</v>
      </c>
    </row>
    <row r="3457" ht="17" customHeight="1" spans="1:2">
      <c r="A3457" s="93">
        <v>301158</v>
      </c>
      <c r="B3457" s="94" t="s">
        <v>3666</v>
      </c>
    </row>
    <row r="3458" ht="17" customHeight="1" spans="1:2">
      <c r="A3458" s="93">
        <v>301163</v>
      </c>
      <c r="B3458" s="94" t="s">
        <v>3667</v>
      </c>
    </row>
    <row r="3459" ht="17" customHeight="1" spans="1:2">
      <c r="A3459" s="93">
        <v>301164</v>
      </c>
      <c r="B3459" s="94" t="s">
        <v>3668</v>
      </c>
    </row>
    <row r="3460" ht="17" customHeight="1" spans="1:2">
      <c r="A3460" s="93">
        <v>301200.01</v>
      </c>
      <c r="B3460" s="94" t="s">
        <v>3669</v>
      </c>
    </row>
    <row r="3461" ht="17" customHeight="1" spans="1:2">
      <c r="A3461" s="93">
        <v>302.01</v>
      </c>
      <c r="B3461" s="94" t="s">
        <v>3670</v>
      </c>
    </row>
    <row r="3462" ht="17" customHeight="1" spans="1:2">
      <c r="A3462" s="93">
        <v>302.02</v>
      </c>
      <c r="B3462" s="94" t="s">
        <v>3671</v>
      </c>
    </row>
    <row r="3463" ht="17" customHeight="1" spans="1:2">
      <c r="A3463" s="93">
        <v>302.03</v>
      </c>
      <c r="B3463" s="94" t="s">
        <v>3672</v>
      </c>
    </row>
    <row r="3464" ht="17" customHeight="1" spans="1:2">
      <c r="A3464" s="93">
        <v>302.1</v>
      </c>
      <c r="B3464" s="94" t="s">
        <v>3673</v>
      </c>
    </row>
    <row r="3465" ht="17" customHeight="1" spans="1:2">
      <c r="A3465" s="93">
        <v>302.22</v>
      </c>
      <c r="B3465" s="94" t="s">
        <v>3674</v>
      </c>
    </row>
    <row r="3466" ht="17" customHeight="1" spans="1:2">
      <c r="A3466" s="93">
        <v>302001</v>
      </c>
      <c r="B3466" s="94" t="s">
        <v>3675</v>
      </c>
    </row>
    <row r="3467" ht="17" customHeight="1" spans="1:2">
      <c r="A3467" s="93">
        <v>302001.2</v>
      </c>
      <c r="B3467" s="94" t="s">
        <v>3676</v>
      </c>
    </row>
    <row r="3468" ht="17" customHeight="1" spans="1:2">
      <c r="A3468" s="93">
        <v>302001.3</v>
      </c>
      <c r="B3468" s="94" t="s">
        <v>3677</v>
      </c>
    </row>
    <row r="3469" ht="17" customHeight="1" spans="1:2">
      <c r="A3469" s="93">
        <v>302001.4</v>
      </c>
      <c r="B3469" s="94" t="s">
        <v>3678</v>
      </c>
    </row>
    <row r="3470" ht="17" customHeight="1" spans="1:2">
      <c r="A3470" s="93">
        <v>302003</v>
      </c>
      <c r="B3470" s="94" t="s">
        <v>3679</v>
      </c>
    </row>
    <row r="3471" ht="17" customHeight="1" spans="1:2">
      <c r="A3471" s="93">
        <v>302004</v>
      </c>
      <c r="B3471" s="94" t="s">
        <v>3680</v>
      </c>
    </row>
    <row r="3472" ht="17" customHeight="1" spans="1:2">
      <c r="A3472" s="93">
        <v>302005</v>
      </c>
      <c r="B3472" s="94" t="s">
        <v>3681</v>
      </c>
    </row>
    <row r="3473" ht="17" customHeight="1" spans="1:2">
      <c r="A3473" s="93">
        <v>302006</v>
      </c>
      <c r="B3473" s="94" t="s">
        <v>3682</v>
      </c>
    </row>
    <row r="3474" ht="17" customHeight="1" spans="1:2">
      <c r="A3474" s="93">
        <v>302007</v>
      </c>
      <c r="B3474" s="94" t="s">
        <v>3683</v>
      </c>
    </row>
    <row r="3475" ht="17" customHeight="1" spans="1:2">
      <c r="A3475" s="93">
        <v>302008</v>
      </c>
      <c r="B3475" s="94" t="s">
        <v>3684</v>
      </c>
    </row>
    <row r="3476" ht="17" customHeight="1" spans="1:2">
      <c r="A3476" s="93">
        <v>302010.02</v>
      </c>
      <c r="B3476" s="94" t="s">
        <v>3685</v>
      </c>
    </row>
    <row r="3477" ht="17" customHeight="1" spans="1:2">
      <c r="A3477" s="93">
        <v>302010.03</v>
      </c>
      <c r="B3477" s="94" t="s">
        <v>3686</v>
      </c>
    </row>
    <row r="3478" ht="17" customHeight="1" spans="1:2">
      <c r="A3478" s="93">
        <v>302010.04</v>
      </c>
      <c r="B3478" s="94" t="s">
        <v>3687</v>
      </c>
    </row>
    <row r="3479" ht="17" customHeight="1" spans="1:2">
      <c r="A3479" s="93">
        <v>302011</v>
      </c>
      <c r="B3479" s="94" t="s">
        <v>3688</v>
      </c>
    </row>
    <row r="3480" ht="17" customHeight="1" spans="1:2">
      <c r="A3480" s="93">
        <v>302011.1</v>
      </c>
      <c r="B3480" s="94" t="s">
        <v>3689</v>
      </c>
    </row>
    <row r="3481" ht="17" customHeight="1" spans="1:2">
      <c r="A3481" s="93">
        <v>302011.2</v>
      </c>
      <c r="B3481" s="94" t="s">
        <v>3690</v>
      </c>
    </row>
    <row r="3482" ht="17" customHeight="1" spans="1:2">
      <c r="A3482" s="93">
        <v>302011.3</v>
      </c>
      <c r="B3482" s="94" t="s">
        <v>3691</v>
      </c>
    </row>
    <row r="3483" ht="17" customHeight="1" spans="1:2">
      <c r="A3483" s="93">
        <v>302011.4</v>
      </c>
      <c r="B3483" s="94" t="s">
        <v>3692</v>
      </c>
    </row>
    <row r="3484" ht="17" customHeight="1" spans="1:2">
      <c r="A3484" s="93">
        <v>302011.5</v>
      </c>
      <c r="B3484" s="94" t="s">
        <v>3693</v>
      </c>
    </row>
    <row r="3485" ht="17" customHeight="1" spans="1:2">
      <c r="A3485" s="93">
        <v>302012</v>
      </c>
      <c r="B3485" s="94" t="s">
        <v>3694</v>
      </c>
    </row>
    <row r="3486" ht="17" customHeight="1" spans="1:2">
      <c r="A3486" s="93">
        <v>302013</v>
      </c>
      <c r="B3486" s="94" t="s">
        <v>3695</v>
      </c>
    </row>
    <row r="3487" ht="17" customHeight="1" spans="1:2">
      <c r="A3487" s="93">
        <v>302014</v>
      </c>
      <c r="B3487" s="94" t="s">
        <v>3696</v>
      </c>
    </row>
    <row r="3488" ht="17" customHeight="1" spans="1:2">
      <c r="A3488" s="93">
        <v>302015</v>
      </c>
      <c r="B3488" s="94" t="s">
        <v>3697</v>
      </c>
    </row>
    <row r="3489" ht="17" customHeight="1" spans="1:2">
      <c r="A3489" s="93">
        <v>302015.1</v>
      </c>
      <c r="B3489" s="94" t="s">
        <v>3698</v>
      </c>
    </row>
    <row r="3490" ht="17" customHeight="1" spans="1:2">
      <c r="A3490" s="93">
        <v>302015.2</v>
      </c>
      <c r="B3490" s="94" t="s">
        <v>3699</v>
      </c>
    </row>
    <row r="3491" ht="17" customHeight="1" spans="1:2">
      <c r="A3491" s="93">
        <v>302018</v>
      </c>
      <c r="B3491" s="94" t="s">
        <v>3700</v>
      </c>
    </row>
    <row r="3492" ht="17" customHeight="1" spans="1:2">
      <c r="A3492" s="93">
        <v>303.01</v>
      </c>
      <c r="B3492" s="94" t="s">
        <v>3701</v>
      </c>
    </row>
    <row r="3493" ht="17" customHeight="1" spans="1:2">
      <c r="A3493" s="93">
        <v>303.02</v>
      </c>
      <c r="B3493" s="94" t="s">
        <v>3702</v>
      </c>
    </row>
    <row r="3494" ht="17" customHeight="1" spans="1:2">
      <c r="A3494" s="93">
        <v>303.03</v>
      </c>
      <c r="B3494" s="94" t="s">
        <v>3703</v>
      </c>
    </row>
    <row r="3495" ht="17" customHeight="1" spans="1:2">
      <c r="A3495" s="93">
        <v>303.11</v>
      </c>
      <c r="B3495" s="94" t="s">
        <v>3704</v>
      </c>
    </row>
    <row r="3496" ht="17" customHeight="1" spans="1:2">
      <c r="A3496" s="93">
        <v>303.12</v>
      </c>
      <c r="B3496" s="94" t="s">
        <v>3705</v>
      </c>
    </row>
    <row r="3497" ht="17" customHeight="1" spans="1:2">
      <c r="A3497" s="93">
        <v>303.13</v>
      </c>
      <c r="B3497" s="94" t="s">
        <v>3706</v>
      </c>
    </row>
    <row r="3498" ht="17" customHeight="1" spans="1:2">
      <c r="A3498" s="93">
        <v>303117</v>
      </c>
      <c r="B3498" s="94" t="s">
        <v>3590</v>
      </c>
    </row>
    <row r="3499" ht="17" customHeight="1" spans="1:2">
      <c r="A3499" s="93">
        <v>303117.5</v>
      </c>
      <c r="B3499" s="94" t="s">
        <v>3592</v>
      </c>
    </row>
    <row r="3500" ht="17" customHeight="1" spans="1:2">
      <c r="A3500" s="93">
        <v>304.01</v>
      </c>
      <c r="B3500" s="94" t="s">
        <v>3707</v>
      </c>
    </row>
    <row r="3501" ht="17" customHeight="1" spans="1:2">
      <c r="A3501" s="93">
        <v>304.02</v>
      </c>
      <c r="B3501" s="94" t="s">
        <v>3708</v>
      </c>
    </row>
    <row r="3502" ht="17" customHeight="1" spans="1:2">
      <c r="A3502" s="93">
        <v>304.03</v>
      </c>
      <c r="B3502" s="94" t="s">
        <v>3709</v>
      </c>
    </row>
    <row r="3503" ht="17" customHeight="1" spans="1:2">
      <c r="A3503" s="93">
        <v>304.21</v>
      </c>
      <c r="B3503" s="94" t="s">
        <v>3710</v>
      </c>
    </row>
    <row r="3504" ht="17" customHeight="1" spans="1:2">
      <c r="A3504" s="93">
        <v>304.23</v>
      </c>
      <c r="B3504" s="94" t="s">
        <v>3711</v>
      </c>
    </row>
    <row r="3505" ht="17" customHeight="1" spans="1:2">
      <c r="A3505" s="93">
        <v>304001</v>
      </c>
      <c r="B3505" s="94" t="s">
        <v>3712</v>
      </c>
    </row>
    <row r="3506" ht="17" customHeight="1" spans="1:2">
      <c r="A3506" s="93">
        <v>305.01</v>
      </c>
      <c r="B3506" s="94" t="s">
        <v>3713</v>
      </c>
    </row>
    <row r="3507" ht="17" customHeight="1" spans="1:2">
      <c r="A3507" s="93">
        <v>305.02</v>
      </c>
      <c r="B3507" s="94" t="s">
        <v>3714</v>
      </c>
    </row>
    <row r="3508" ht="17" customHeight="1" spans="1:2">
      <c r="A3508" s="93">
        <v>305.03</v>
      </c>
      <c r="B3508" s="94" t="s">
        <v>3715</v>
      </c>
    </row>
    <row r="3509" ht="17" customHeight="1" spans="1:2">
      <c r="A3509" s="93">
        <v>305.07</v>
      </c>
      <c r="B3509" s="94" t="s">
        <v>3716</v>
      </c>
    </row>
    <row r="3510" ht="17" customHeight="1" spans="1:2">
      <c r="A3510" s="93">
        <v>305.11</v>
      </c>
      <c r="B3510" s="94" t="s">
        <v>3717</v>
      </c>
    </row>
    <row r="3511" ht="17" customHeight="1" spans="1:2">
      <c r="A3511" s="93">
        <v>305.12</v>
      </c>
      <c r="B3511" s="94" t="s">
        <v>3718</v>
      </c>
    </row>
    <row r="3512" ht="17" customHeight="1" spans="1:2">
      <c r="A3512" s="93">
        <v>305.13</v>
      </c>
      <c r="B3512" s="94" t="s">
        <v>3719</v>
      </c>
    </row>
    <row r="3513" ht="17" customHeight="1" spans="1:2">
      <c r="A3513" s="93">
        <v>305.15</v>
      </c>
      <c r="B3513" s="94" t="s">
        <v>3720</v>
      </c>
    </row>
    <row r="3514" ht="17" customHeight="1" spans="1:2">
      <c r="A3514" s="93">
        <v>305.16</v>
      </c>
      <c r="B3514" s="94" t="s">
        <v>3721</v>
      </c>
    </row>
    <row r="3515" ht="17" customHeight="1" spans="1:2">
      <c r="A3515" s="93">
        <v>306.01</v>
      </c>
      <c r="B3515" s="94" t="s">
        <v>3722</v>
      </c>
    </row>
    <row r="3516" ht="17" customHeight="1" spans="1:2">
      <c r="A3516" s="93">
        <v>306.02</v>
      </c>
      <c r="B3516" s="94" t="s">
        <v>3723</v>
      </c>
    </row>
    <row r="3517" ht="17" customHeight="1" spans="1:2">
      <c r="A3517" s="93">
        <v>306.03</v>
      </c>
      <c r="B3517" s="94" t="s">
        <v>3724</v>
      </c>
    </row>
    <row r="3518" ht="17" customHeight="1" spans="1:2">
      <c r="A3518" s="93">
        <v>306.21</v>
      </c>
      <c r="B3518" s="94" t="s">
        <v>3725</v>
      </c>
    </row>
    <row r="3519" ht="17" customHeight="1" spans="1:2">
      <c r="A3519" s="93">
        <v>307.01</v>
      </c>
      <c r="B3519" s="94" t="s">
        <v>3726</v>
      </c>
    </row>
    <row r="3520" ht="17" customHeight="1" spans="1:2">
      <c r="A3520" s="93">
        <v>307.02</v>
      </c>
      <c r="B3520" s="94" t="s">
        <v>3727</v>
      </c>
    </row>
    <row r="3521" ht="17" customHeight="1" spans="1:2">
      <c r="A3521" s="93">
        <v>307.03</v>
      </c>
      <c r="B3521" s="94" t="s">
        <v>3728</v>
      </c>
    </row>
    <row r="3522" ht="17" customHeight="1" spans="1:2">
      <c r="A3522" s="93">
        <v>308.01</v>
      </c>
      <c r="B3522" s="94" t="s">
        <v>3729</v>
      </c>
    </row>
    <row r="3523" ht="17" customHeight="1" spans="1:2">
      <c r="A3523" s="93">
        <v>308.02</v>
      </c>
      <c r="B3523" s="94" t="s">
        <v>3730</v>
      </c>
    </row>
    <row r="3524" ht="17" customHeight="1" spans="1:2">
      <c r="A3524" s="93">
        <v>308.03</v>
      </c>
      <c r="B3524" s="94" t="s">
        <v>3731</v>
      </c>
    </row>
    <row r="3525" ht="17" customHeight="1" spans="1:2">
      <c r="A3525" s="93">
        <v>308.11</v>
      </c>
      <c r="B3525" s="94" t="s">
        <v>3732</v>
      </c>
    </row>
    <row r="3526" ht="17" customHeight="1" spans="1:2">
      <c r="A3526" s="93">
        <v>308.12</v>
      </c>
      <c r="B3526" s="94" t="s">
        <v>3733</v>
      </c>
    </row>
    <row r="3527" ht="17" customHeight="1" spans="1:2">
      <c r="A3527" s="93">
        <v>308.13</v>
      </c>
      <c r="B3527" s="94" t="s">
        <v>3734</v>
      </c>
    </row>
    <row r="3528" ht="17" customHeight="1" spans="1:2">
      <c r="A3528" s="93">
        <v>308.21</v>
      </c>
      <c r="B3528" s="94" t="s">
        <v>3735</v>
      </c>
    </row>
    <row r="3529" ht="17" customHeight="1" spans="1:2">
      <c r="A3529" s="93">
        <v>308.22</v>
      </c>
      <c r="B3529" s="94" t="s">
        <v>3736</v>
      </c>
    </row>
    <row r="3530" ht="17" customHeight="1" spans="1:2">
      <c r="A3530" s="93">
        <v>308.23</v>
      </c>
      <c r="B3530" s="94" t="s">
        <v>3737</v>
      </c>
    </row>
    <row r="3531" ht="17" customHeight="1" spans="1:2">
      <c r="A3531" s="93">
        <v>308.32</v>
      </c>
      <c r="B3531" s="94" t="s">
        <v>3738</v>
      </c>
    </row>
    <row r="3532" ht="17" customHeight="1" spans="1:2">
      <c r="A3532" s="93">
        <v>309.01</v>
      </c>
      <c r="B3532" s="94" t="s">
        <v>3739</v>
      </c>
    </row>
    <row r="3533" ht="17" customHeight="1" spans="1:2">
      <c r="A3533" s="93">
        <v>309.02</v>
      </c>
      <c r="B3533" s="94" t="s">
        <v>3740</v>
      </c>
    </row>
    <row r="3534" ht="17" customHeight="1" spans="1:2">
      <c r="A3534" s="93">
        <v>309.03</v>
      </c>
      <c r="B3534" s="94" t="s">
        <v>3741</v>
      </c>
    </row>
    <row r="3535" ht="17" customHeight="1" spans="1:2">
      <c r="A3535" s="93">
        <v>309.22</v>
      </c>
      <c r="B3535" s="94" t="s">
        <v>3742</v>
      </c>
    </row>
    <row r="3536" ht="17" customHeight="1" spans="1:2">
      <c r="A3536" s="93">
        <v>309000.05</v>
      </c>
      <c r="B3536" s="94" t="s">
        <v>3743</v>
      </c>
    </row>
    <row r="3537" ht="17" customHeight="1" spans="1:2">
      <c r="A3537" s="93">
        <v>309001</v>
      </c>
      <c r="B3537" s="94" t="s">
        <v>3744</v>
      </c>
    </row>
    <row r="3538" ht="17" customHeight="1" spans="1:2">
      <c r="A3538" s="93">
        <v>309001.01</v>
      </c>
      <c r="B3538" s="94" t="s">
        <v>3745</v>
      </c>
    </row>
    <row r="3539" ht="17" customHeight="1" spans="1:2">
      <c r="A3539" s="93">
        <v>309001.05</v>
      </c>
      <c r="B3539" s="94" t="s">
        <v>3743</v>
      </c>
    </row>
    <row r="3540" ht="17" customHeight="1" spans="1:2">
      <c r="A3540" s="93">
        <v>309001.07</v>
      </c>
      <c r="B3540" s="94" t="s">
        <v>3746</v>
      </c>
    </row>
    <row r="3541" ht="17" customHeight="1" spans="1:2">
      <c r="A3541" s="93">
        <v>309006</v>
      </c>
      <c r="B3541" s="94" t="s">
        <v>3747</v>
      </c>
    </row>
    <row r="3542" ht="17" customHeight="1" spans="1:2">
      <c r="A3542" s="93">
        <v>309006.07</v>
      </c>
      <c r="B3542" s="94" t="s">
        <v>3748</v>
      </c>
    </row>
    <row r="3543" ht="17" customHeight="1" spans="1:2">
      <c r="A3543" s="93">
        <v>309011</v>
      </c>
      <c r="B3543" s="94" t="s">
        <v>3749</v>
      </c>
    </row>
    <row r="3544" ht="17" customHeight="1" spans="1:2">
      <c r="A3544" s="93">
        <v>309011.07</v>
      </c>
      <c r="B3544" s="94" t="s">
        <v>3750</v>
      </c>
    </row>
    <row r="3545" ht="17" customHeight="1" spans="1:2">
      <c r="A3545" s="93">
        <v>309026</v>
      </c>
      <c r="B3545" s="94" t="s">
        <v>3751</v>
      </c>
    </row>
    <row r="3546" ht="17" customHeight="1" spans="1:2">
      <c r="A3546" s="93">
        <v>309026.01</v>
      </c>
      <c r="B3546" s="94" t="s">
        <v>3752</v>
      </c>
    </row>
    <row r="3547" ht="17" customHeight="1" spans="1:2">
      <c r="A3547" s="93">
        <v>309026.07</v>
      </c>
      <c r="B3547" s="94" t="s">
        <v>3753</v>
      </c>
    </row>
    <row r="3548" ht="17" customHeight="1" spans="1:2">
      <c r="A3548" s="93">
        <v>309040</v>
      </c>
      <c r="B3548" s="94" t="s">
        <v>3754</v>
      </c>
    </row>
    <row r="3549" ht="17" customHeight="1" spans="1:2">
      <c r="A3549" s="93">
        <v>309040.01</v>
      </c>
      <c r="B3549" s="94" t="s">
        <v>3755</v>
      </c>
    </row>
    <row r="3550" ht="17" customHeight="1" spans="1:2">
      <c r="A3550" s="93">
        <v>309040.02</v>
      </c>
      <c r="B3550" s="94" t="s">
        <v>3756</v>
      </c>
    </row>
    <row r="3551" ht="17" customHeight="1" spans="1:2">
      <c r="A3551" s="93">
        <v>309040.03</v>
      </c>
      <c r="B3551" s="94" t="s">
        <v>3757</v>
      </c>
    </row>
    <row r="3552" ht="17" customHeight="1" spans="1:2">
      <c r="A3552" s="93">
        <v>309040.04</v>
      </c>
      <c r="B3552" s="94" t="s">
        <v>3758</v>
      </c>
    </row>
    <row r="3553" ht="17" customHeight="1" spans="1:2">
      <c r="A3553" s="93">
        <v>309040.05</v>
      </c>
      <c r="B3553" s="94" t="s">
        <v>3759</v>
      </c>
    </row>
    <row r="3554" ht="17" customHeight="1" spans="1:2">
      <c r="A3554" s="93">
        <v>309040.07</v>
      </c>
      <c r="B3554" s="94" t="s">
        <v>3760</v>
      </c>
    </row>
    <row r="3555" ht="17" customHeight="1" spans="1:2">
      <c r="A3555" s="93">
        <v>309040.08</v>
      </c>
      <c r="B3555" s="94" t="s">
        <v>3761</v>
      </c>
    </row>
    <row r="3556" ht="17" customHeight="1" spans="1:2">
      <c r="A3556" s="93">
        <v>309046</v>
      </c>
      <c r="B3556" s="94" t="s">
        <v>3762</v>
      </c>
    </row>
    <row r="3557" ht="17" customHeight="1" spans="1:2">
      <c r="A3557" s="93">
        <v>309046.01</v>
      </c>
      <c r="B3557" s="94" t="s">
        <v>3763</v>
      </c>
    </row>
    <row r="3558" ht="17" customHeight="1" spans="1:2">
      <c r="A3558" s="93">
        <v>309046.04</v>
      </c>
      <c r="B3558" s="94" t="s">
        <v>3764</v>
      </c>
    </row>
    <row r="3559" ht="17" customHeight="1" spans="1:2">
      <c r="A3559" s="93">
        <v>309049</v>
      </c>
      <c r="B3559" s="94" t="s">
        <v>3765</v>
      </c>
    </row>
    <row r="3560" ht="17" customHeight="1" spans="1:2">
      <c r="A3560" s="93">
        <v>309060</v>
      </c>
      <c r="B3560" s="94" t="s">
        <v>3766</v>
      </c>
    </row>
    <row r="3561" ht="17" customHeight="1" spans="1:2">
      <c r="A3561" s="93">
        <v>309060.01</v>
      </c>
      <c r="B3561" s="94" t="s">
        <v>3767</v>
      </c>
    </row>
    <row r="3562" ht="17" customHeight="1" spans="1:2">
      <c r="A3562" s="93">
        <v>309060.03</v>
      </c>
      <c r="B3562" s="94" t="s">
        <v>3768</v>
      </c>
    </row>
    <row r="3563" ht="17" customHeight="1" spans="1:2">
      <c r="A3563" s="93">
        <v>309060.05</v>
      </c>
      <c r="B3563" s="94" t="s">
        <v>3769</v>
      </c>
    </row>
    <row r="3564" ht="17" customHeight="1" spans="1:2">
      <c r="A3564" s="93">
        <v>309060.07</v>
      </c>
      <c r="B3564" s="94" t="s">
        <v>3770</v>
      </c>
    </row>
    <row r="3565" ht="17" customHeight="1" spans="1:2">
      <c r="A3565" s="93">
        <v>309075</v>
      </c>
      <c r="B3565" s="94" t="s">
        <v>3771</v>
      </c>
    </row>
    <row r="3566" ht="17" customHeight="1" spans="1:2">
      <c r="A3566" s="93">
        <v>309075.01</v>
      </c>
      <c r="B3566" s="94" t="s">
        <v>3772</v>
      </c>
    </row>
    <row r="3567" ht="17" customHeight="1" spans="1:2">
      <c r="A3567" s="93">
        <v>309075.07</v>
      </c>
      <c r="B3567" s="94" t="s">
        <v>3773</v>
      </c>
    </row>
    <row r="3568" ht="17" customHeight="1" spans="1:2">
      <c r="A3568" s="93">
        <v>309077</v>
      </c>
      <c r="B3568" s="94" t="s">
        <v>3774</v>
      </c>
    </row>
    <row r="3569" ht="17" customHeight="1" spans="1:2">
      <c r="A3569" s="93">
        <v>309077.01</v>
      </c>
      <c r="B3569" s="94" t="s">
        <v>3775</v>
      </c>
    </row>
    <row r="3570" ht="17" customHeight="1" spans="1:2">
      <c r="A3570" s="93">
        <v>309077.07</v>
      </c>
      <c r="B3570" s="94" t="s">
        <v>3776</v>
      </c>
    </row>
    <row r="3571" ht="17" customHeight="1" spans="1:2">
      <c r="A3571" s="93">
        <v>309080</v>
      </c>
      <c r="B3571" s="94" t="s">
        <v>3777</v>
      </c>
    </row>
    <row r="3572" ht="17" customHeight="1" spans="1:2">
      <c r="A3572" s="93">
        <v>309090.01</v>
      </c>
      <c r="B3572" s="94" t="s">
        <v>3778</v>
      </c>
    </row>
    <row r="3573" ht="17" customHeight="1" spans="1:2">
      <c r="A3573" s="93">
        <v>309091</v>
      </c>
      <c r="B3573" s="94" t="s">
        <v>3779</v>
      </c>
    </row>
    <row r="3574" ht="17" customHeight="1" spans="1:2">
      <c r="A3574" s="93">
        <v>309111</v>
      </c>
      <c r="B3574" s="94" t="s">
        <v>3780</v>
      </c>
    </row>
    <row r="3575" ht="17" customHeight="1" spans="1:2">
      <c r="A3575" s="93">
        <v>309111.01</v>
      </c>
      <c r="B3575" s="94" t="s">
        <v>3781</v>
      </c>
    </row>
    <row r="3576" ht="17" customHeight="1" spans="1:2">
      <c r="A3576" s="93">
        <v>309111.07</v>
      </c>
      <c r="B3576" s="94" t="s">
        <v>3782</v>
      </c>
    </row>
    <row r="3577" ht="17" customHeight="1" spans="1:2">
      <c r="A3577" s="93">
        <v>309115</v>
      </c>
      <c r="B3577" s="94" t="s">
        <v>3783</v>
      </c>
    </row>
    <row r="3578" ht="17" customHeight="1" spans="1:2">
      <c r="A3578" s="93">
        <v>309115.01</v>
      </c>
      <c r="B3578" s="94" t="s">
        <v>3784</v>
      </c>
    </row>
    <row r="3579" ht="17" customHeight="1" spans="1:2">
      <c r="A3579" s="93">
        <v>309115.02</v>
      </c>
      <c r="B3579" s="94" t="s">
        <v>3785</v>
      </c>
    </row>
    <row r="3580" ht="17" customHeight="1" spans="1:2">
      <c r="A3580" s="93">
        <v>309115.07</v>
      </c>
      <c r="B3580" s="94" t="s">
        <v>3786</v>
      </c>
    </row>
    <row r="3581" ht="17" customHeight="1" spans="1:2">
      <c r="A3581" s="93">
        <v>309115.08</v>
      </c>
      <c r="B3581" s="94" t="s">
        <v>3787</v>
      </c>
    </row>
    <row r="3582" ht="17" customHeight="1" spans="1:2">
      <c r="A3582" s="93">
        <v>309120</v>
      </c>
      <c r="B3582" s="94" t="s">
        <v>3788</v>
      </c>
    </row>
    <row r="3583" ht="17" customHeight="1" spans="1:2">
      <c r="A3583" s="93">
        <v>309120.07</v>
      </c>
      <c r="B3583" s="94" t="s">
        <v>3789</v>
      </c>
    </row>
    <row r="3584" ht="17" customHeight="1" spans="1:2">
      <c r="A3584" s="93">
        <v>309123</v>
      </c>
      <c r="B3584" s="94" t="s">
        <v>3790</v>
      </c>
    </row>
    <row r="3585" ht="17" customHeight="1" spans="1:2">
      <c r="A3585" s="93">
        <v>309125</v>
      </c>
      <c r="B3585" s="94" t="s">
        <v>3791</v>
      </c>
    </row>
    <row r="3586" ht="17" customHeight="1" spans="1:2">
      <c r="A3586" s="93">
        <v>309125.07</v>
      </c>
      <c r="B3586" s="94" t="s">
        <v>3792</v>
      </c>
    </row>
    <row r="3587" ht="17" customHeight="1" spans="1:2">
      <c r="A3587" s="93">
        <v>309125.1</v>
      </c>
      <c r="B3587" s="94" t="s">
        <v>3793</v>
      </c>
    </row>
    <row r="3588" ht="17" customHeight="1" spans="1:2">
      <c r="A3588" s="93">
        <v>309128</v>
      </c>
      <c r="B3588" s="94" t="s">
        <v>3794</v>
      </c>
    </row>
    <row r="3589" ht="17" customHeight="1" spans="1:2">
      <c r="A3589" s="93">
        <v>309130</v>
      </c>
      <c r="B3589" s="94" t="s">
        <v>3795</v>
      </c>
    </row>
    <row r="3590" ht="17" customHeight="1" spans="1:2">
      <c r="A3590" s="93">
        <v>309140</v>
      </c>
      <c r="B3590" s="94" t="s">
        <v>3796</v>
      </c>
    </row>
    <row r="3591" ht="17" customHeight="1" spans="1:2">
      <c r="A3591" s="93">
        <v>309140.01</v>
      </c>
      <c r="B3591" s="94" t="s">
        <v>3797</v>
      </c>
    </row>
    <row r="3592" ht="17" customHeight="1" spans="1:2">
      <c r="A3592" s="93">
        <v>309140.07</v>
      </c>
      <c r="B3592" s="94" t="s">
        <v>3798</v>
      </c>
    </row>
    <row r="3593" ht="17" customHeight="1" spans="1:2">
      <c r="A3593" s="93">
        <v>309145</v>
      </c>
      <c r="B3593" s="94" t="s">
        <v>3799</v>
      </c>
    </row>
    <row r="3594" ht="17" customHeight="1" spans="1:2">
      <c r="A3594" s="93">
        <v>309146</v>
      </c>
      <c r="B3594" s="94" t="s">
        <v>3800</v>
      </c>
    </row>
    <row r="3595" ht="17" customHeight="1" spans="1:2">
      <c r="A3595" s="93">
        <v>309165</v>
      </c>
      <c r="B3595" s="94" t="s">
        <v>3801</v>
      </c>
    </row>
    <row r="3596" ht="17" customHeight="1" spans="1:2">
      <c r="A3596" s="93">
        <v>309167</v>
      </c>
      <c r="B3596" s="94" t="s">
        <v>3802</v>
      </c>
    </row>
    <row r="3597" ht="17" customHeight="1" spans="1:2">
      <c r="A3597" s="93">
        <v>309167.07</v>
      </c>
      <c r="B3597" s="94" t="s">
        <v>3803</v>
      </c>
    </row>
    <row r="3598" ht="17" customHeight="1" spans="1:2">
      <c r="A3598" s="93">
        <v>309168</v>
      </c>
      <c r="B3598" s="94" t="s">
        <v>3804</v>
      </c>
    </row>
    <row r="3599" ht="17" customHeight="1" spans="1:2">
      <c r="A3599" s="93">
        <v>309168.01</v>
      </c>
      <c r="B3599" s="94" t="s">
        <v>3805</v>
      </c>
    </row>
    <row r="3600" ht="17" customHeight="1" spans="1:2">
      <c r="A3600" s="93">
        <v>309170</v>
      </c>
      <c r="B3600" s="94" t="s">
        <v>3806</v>
      </c>
    </row>
    <row r="3601" ht="17" customHeight="1" spans="1:2">
      <c r="A3601" s="93">
        <v>309171</v>
      </c>
      <c r="B3601" s="94" t="s">
        <v>3807</v>
      </c>
    </row>
    <row r="3602" ht="17" customHeight="1" spans="1:2">
      <c r="A3602" s="93">
        <v>309172.01</v>
      </c>
      <c r="B3602" s="94" t="s">
        <v>3808</v>
      </c>
    </row>
    <row r="3603" ht="17" customHeight="1" spans="1:2">
      <c r="A3603" s="93">
        <v>309173.01</v>
      </c>
      <c r="B3603" s="94" t="s">
        <v>3809</v>
      </c>
    </row>
    <row r="3604" ht="17" customHeight="1" spans="1:2">
      <c r="A3604" s="93">
        <v>309175</v>
      </c>
      <c r="B3604" s="94" t="s">
        <v>3810</v>
      </c>
    </row>
    <row r="3605" ht="17" customHeight="1" spans="1:2">
      <c r="A3605" s="93">
        <v>309176</v>
      </c>
      <c r="B3605" s="94" t="s">
        <v>3811</v>
      </c>
    </row>
    <row r="3606" ht="17" customHeight="1" spans="1:2">
      <c r="A3606" s="93">
        <v>309177</v>
      </c>
      <c r="B3606" s="94" t="s">
        <v>3812</v>
      </c>
    </row>
    <row r="3607" ht="17" customHeight="1" spans="1:2">
      <c r="A3607" s="93">
        <v>309179</v>
      </c>
      <c r="B3607" s="94" t="s">
        <v>3813</v>
      </c>
    </row>
    <row r="3608" ht="17" customHeight="1" spans="1:2">
      <c r="A3608" s="93">
        <v>309180</v>
      </c>
      <c r="B3608" s="94" t="s">
        <v>3814</v>
      </c>
    </row>
    <row r="3609" ht="17" customHeight="1" spans="1:2">
      <c r="A3609" s="93">
        <v>309181</v>
      </c>
      <c r="B3609" s="94" t="s">
        <v>3815</v>
      </c>
    </row>
    <row r="3610" ht="17" customHeight="1" spans="1:2">
      <c r="A3610" s="93">
        <v>309182</v>
      </c>
      <c r="B3610" s="94" t="s">
        <v>3816</v>
      </c>
    </row>
    <row r="3611" ht="17" customHeight="1" spans="1:2">
      <c r="A3611" s="93">
        <v>309183</v>
      </c>
      <c r="B3611" s="94" t="s">
        <v>3817</v>
      </c>
    </row>
    <row r="3612" ht="17" customHeight="1" spans="1:2">
      <c r="A3612" s="93">
        <v>309183.08</v>
      </c>
      <c r="B3612" s="94" t="s">
        <v>3818</v>
      </c>
    </row>
    <row r="3613" ht="17" customHeight="1" spans="1:2">
      <c r="A3613" s="93">
        <v>309185.01</v>
      </c>
      <c r="B3613" s="94" t="s">
        <v>3819</v>
      </c>
    </row>
    <row r="3614" ht="17" customHeight="1" spans="1:2">
      <c r="A3614" s="93">
        <v>309185.02</v>
      </c>
      <c r="B3614" s="94" t="s">
        <v>3820</v>
      </c>
    </row>
    <row r="3615" ht="17" customHeight="1" spans="1:2">
      <c r="A3615" s="93">
        <v>309186</v>
      </c>
      <c r="B3615" s="94" t="s">
        <v>3821</v>
      </c>
    </row>
    <row r="3616" ht="17" customHeight="1" spans="1:2">
      <c r="A3616" s="93">
        <v>309187</v>
      </c>
      <c r="B3616" s="94" t="s">
        <v>3822</v>
      </c>
    </row>
    <row r="3617" ht="17" customHeight="1" spans="1:2">
      <c r="A3617" s="93">
        <v>309189</v>
      </c>
      <c r="B3617" s="94" t="s">
        <v>3823</v>
      </c>
    </row>
    <row r="3618" ht="17" customHeight="1" spans="1:2">
      <c r="A3618" s="93">
        <v>309189.07</v>
      </c>
      <c r="B3618" s="94" t="s">
        <v>3824</v>
      </c>
    </row>
    <row r="3619" ht="17" customHeight="1" spans="1:2">
      <c r="A3619" s="93">
        <v>309190</v>
      </c>
      <c r="B3619" s="94" t="s">
        <v>3825</v>
      </c>
    </row>
    <row r="3620" ht="17" customHeight="1" spans="1:2">
      <c r="A3620" s="93">
        <v>309192</v>
      </c>
      <c r="B3620" s="94" t="s">
        <v>3826</v>
      </c>
    </row>
    <row r="3621" ht="17" customHeight="1" spans="1:2">
      <c r="A3621" s="93">
        <v>309193</v>
      </c>
      <c r="B3621" s="94" t="s">
        <v>3827</v>
      </c>
    </row>
    <row r="3622" ht="17" customHeight="1" spans="1:2">
      <c r="A3622" s="93">
        <v>309197</v>
      </c>
      <c r="B3622" s="94" t="s">
        <v>3828</v>
      </c>
    </row>
    <row r="3623" ht="17" customHeight="1" spans="1:2">
      <c r="A3623" s="93">
        <v>309200</v>
      </c>
      <c r="B3623" s="94" t="s">
        <v>3829</v>
      </c>
    </row>
    <row r="3624" ht="17" customHeight="1" spans="1:2">
      <c r="A3624" s="93">
        <v>309201</v>
      </c>
      <c r="B3624" s="94" t="s">
        <v>3830</v>
      </c>
    </row>
    <row r="3625" ht="17" customHeight="1" spans="1:2">
      <c r="A3625" s="93">
        <v>309202</v>
      </c>
      <c r="B3625" s="94" t="s">
        <v>3831</v>
      </c>
    </row>
    <row r="3626" ht="17" customHeight="1" spans="1:2">
      <c r="A3626" s="93">
        <v>309203</v>
      </c>
      <c r="B3626" s="94" t="s">
        <v>3832</v>
      </c>
    </row>
    <row r="3627" ht="17" customHeight="1" spans="1:2">
      <c r="A3627" s="93">
        <v>309204</v>
      </c>
      <c r="B3627" s="94" t="s">
        <v>3833</v>
      </c>
    </row>
    <row r="3628" ht="17" customHeight="1" spans="1:2">
      <c r="A3628" s="93">
        <v>309205</v>
      </c>
      <c r="B3628" s="94" t="s">
        <v>3834</v>
      </c>
    </row>
    <row r="3629" ht="17" customHeight="1" spans="1:2">
      <c r="A3629" s="93">
        <v>309205.01</v>
      </c>
      <c r="B3629" s="94" t="s">
        <v>3835</v>
      </c>
    </row>
    <row r="3630" ht="17" customHeight="1" spans="1:2">
      <c r="A3630" s="93">
        <v>309206</v>
      </c>
      <c r="B3630" s="94" t="s">
        <v>3836</v>
      </c>
    </row>
    <row r="3631" ht="17" customHeight="1" spans="1:2">
      <c r="A3631" s="93">
        <v>309207</v>
      </c>
      <c r="B3631" s="94" t="s">
        <v>3837</v>
      </c>
    </row>
    <row r="3632" ht="17" customHeight="1" spans="1:2">
      <c r="A3632" s="93">
        <v>309211</v>
      </c>
      <c r="B3632" s="94" t="s">
        <v>3838</v>
      </c>
    </row>
    <row r="3633" ht="17" customHeight="1" spans="1:2">
      <c r="A3633" s="93">
        <v>309211.07</v>
      </c>
      <c r="B3633" s="94" t="s">
        <v>3839</v>
      </c>
    </row>
    <row r="3634" ht="17" customHeight="1" spans="1:2">
      <c r="A3634" s="93">
        <v>309213.01</v>
      </c>
      <c r="B3634" s="94" t="s">
        <v>3840</v>
      </c>
    </row>
    <row r="3635" ht="17" customHeight="1" spans="1:2">
      <c r="A3635" s="93">
        <v>309214</v>
      </c>
      <c r="B3635" s="94" t="s">
        <v>3841</v>
      </c>
    </row>
    <row r="3636" ht="17" customHeight="1" spans="1:2">
      <c r="A3636" s="93">
        <v>309215</v>
      </c>
      <c r="B3636" s="94" t="s">
        <v>3842</v>
      </c>
    </row>
    <row r="3637" ht="17" customHeight="1" spans="1:2">
      <c r="A3637" s="93">
        <v>309216</v>
      </c>
      <c r="B3637" s="94" t="s">
        <v>3843</v>
      </c>
    </row>
    <row r="3638" ht="17" customHeight="1" spans="1:2">
      <c r="A3638" s="93">
        <v>309217</v>
      </c>
      <c r="B3638" s="94" t="s">
        <v>3844</v>
      </c>
    </row>
    <row r="3639" ht="17" customHeight="1" spans="1:2">
      <c r="A3639" s="93">
        <v>309219</v>
      </c>
      <c r="B3639" s="94" t="s">
        <v>3845</v>
      </c>
    </row>
    <row r="3640" ht="17" customHeight="1" spans="1:2">
      <c r="A3640" s="93">
        <v>309221</v>
      </c>
      <c r="B3640" s="94" t="s">
        <v>3846</v>
      </c>
    </row>
    <row r="3641" ht="17" customHeight="1" spans="1:2">
      <c r="A3641" s="93">
        <v>309222</v>
      </c>
      <c r="B3641" s="94" t="s">
        <v>3847</v>
      </c>
    </row>
    <row r="3642" ht="17" customHeight="1" spans="1:2">
      <c r="A3642" s="93">
        <v>309235</v>
      </c>
      <c r="B3642" s="94" t="s">
        <v>3848</v>
      </c>
    </row>
    <row r="3643" ht="17" customHeight="1" spans="1:2">
      <c r="A3643" s="93">
        <v>309237</v>
      </c>
      <c r="B3643" s="94" t="s">
        <v>3849</v>
      </c>
    </row>
    <row r="3644" ht="17" customHeight="1" spans="1:2">
      <c r="A3644" s="93">
        <v>309238</v>
      </c>
      <c r="B3644" s="94" t="s">
        <v>3850</v>
      </c>
    </row>
    <row r="3645" ht="17" customHeight="1" spans="1:2">
      <c r="A3645" s="93">
        <v>309239</v>
      </c>
      <c r="B3645" s="94" t="s">
        <v>3851</v>
      </c>
    </row>
    <row r="3646" ht="17" customHeight="1" spans="1:2">
      <c r="A3646" s="93">
        <v>309241</v>
      </c>
      <c r="B3646" s="94" t="s">
        <v>3852</v>
      </c>
    </row>
    <row r="3647" ht="17" customHeight="1" spans="1:2">
      <c r="A3647" s="93">
        <v>309243</v>
      </c>
      <c r="B3647" s="94" t="s">
        <v>3853</v>
      </c>
    </row>
    <row r="3648" ht="17" customHeight="1" spans="1:2">
      <c r="A3648" s="93">
        <v>309245</v>
      </c>
      <c r="B3648" s="94" t="s">
        <v>3854</v>
      </c>
    </row>
    <row r="3649" ht="17" customHeight="1" spans="1:2">
      <c r="A3649" s="93">
        <v>309246</v>
      </c>
      <c r="B3649" s="94" t="s">
        <v>3855</v>
      </c>
    </row>
    <row r="3650" ht="17" customHeight="1" spans="1:2">
      <c r="A3650" s="93">
        <v>309247</v>
      </c>
      <c r="B3650" s="94" t="s">
        <v>3856</v>
      </c>
    </row>
    <row r="3651" ht="17" customHeight="1" spans="1:2">
      <c r="A3651" s="93">
        <v>309250.01</v>
      </c>
      <c r="B3651" s="94" t="s">
        <v>3857</v>
      </c>
    </row>
    <row r="3652" ht="17" customHeight="1" spans="1:2">
      <c r="A3652" s="93">
        <v>309257</v>
      </c>
      <c r="B3652" s="94" t="s">
        <v>3858</v>
      </c>
    </row>
    <row r="3653" ht="17" customHeight="1" spans="1:2">
      <c r="A3653" s="93">
        <v>309259</v>
      </c>
      <c r="B3653" s="94" t="s">
        <v>3859</v>
      </c>
    </row>
    <row r="3654" ht="17" customHeight="1" spans="1:2">
      <c r="A3654" s="93">
        <v>309261.02</v>
      </c>
      <c r="B3654" s="94" t="s">
        <v>3860</v>
      </c>
    </row>
    <row r="3655" ht="17" customHeight="1" spans="1:2">
      <c r="A3655" s="93">
        <v>309281</v>
      </c>
      <c r="B3655" s="94" t="s">
        <v>3861</v>
      </c>
    </row>
    <row r="3656" ht="17" customHeight="1" spans="1:2">
      <c r="A3656" s="93">
        <v>309281.02</v>
      </c>
      <c r="B3656" s="94" t="s">
        <v>3862</v>
      </c>
    </row>
    <row r="3657" ht="17" customHeight="1" spans="1:2">
      <c r="A3657" s="93">
        <v>309283</v>
      </c>
      <c r="B3657" s="94" t="s">
        <v>3863</v>
      </c>
    </row>
    <row r="3658" ht="17" customHeight="1" spans="1:2">
      <c r="A3658" s="93">
        <v>309284</v>
      </c>
      <c r="B3658" s="94" t="s">
        <v>3864</v>
      </c>
    </row>
    <row r="3659" ht="17" customHeight="1" spans="1:2">
      <c r="A3659" s="93">
        <v>309284.01</v>
      </c>
      <c r="B3659" s="94" t="s">
        <v>3865</v>
      </c>
    </row>
    <row r="3660" ht="17" customHeight="1" spans="1:2">
      <c r="A3660" s="93">
        <v>309285.01</v>
      </c>
      <c r="B3660" s="94" t="s">
        <v>3866</v>
      </c>
    </row>
    <row r="3661" ht="17" customHeight="1" spans="1:2">
      <c r="A3661" s="93">
        <v>309286</v>
      </c>
      <c r="B3661" s="94" t="s">
        <v>3867</v>
      </c>
    </row>
    <row r="3662" ht="17" customHeight="1" spans="1:2">
      <c r="A3662" s="93">
        <v>309287</v>
      </c>
      <c r="B3662" s="94" t="s">
        <v>3868</v>
      </c>
    </row>
    <row r="3663" ht="17" customHeight="1" spans="1:2">
      <c r="A3663" s="93">
        <v>309289.01</v>
      </c>
      <c r="B3663" s="94" t="s">
        <v>3869</v>
      </c>
    </row>
    <row r="3664" ht="17" customHeight="1" spans="1:2">
      <c r="A3664" s="93">
        <v>309293</v>
      </c>
      <c r="B3664" s="94" t="s">
        <v>3870</v>
      </c>
    </row>
    <row r="3665" ht="17" customHeight="1" spans="1:2">
      <c r="A3665" s="93">
        <v>309294</v>
      </c>
      <c r="B3665" s="94" t="s">
        <v>3871</v>
      </c>
    </row>
    <row r="3666" ht="17" customHeight="1" spans="1:2">
      <c r="A3666" s="93">
        <v>309296</v>
      </c>
      <c r="B3666" s="94" t="s">
        <v>3872</v>
      </c>
    </row>
    <row r="3667" ht="17" customHeight="1" spans="1:2">
      <c r="A3667" s="93">
        <v>309296.01</v>
      </c>
      <c r="B3667" s="94" t="s">
        <v>3873</v>
      </c>
    </row>
    <row r="3668" ht="17" customHeight="1" spans="1:2">
      <c r="A3668" s="93">
        <v>309298</v>
      </c>
      <c r="B3668" s="94" t="s">
        <v>3874</v>
      </c>
    </row>
    <row r="3669" ht="17" customHeight="1" spans="1:2">
      <c r="A3669" s="93">
        <v>309300.01</v>
      </c>
      <c r="B3669" s="94" t="s">
        <v>3875</v>
      </c>
    </row>
    <row r="3670" ht="17" customHeight="1" spans="1:2">
      <c r="A3670" s="93">
        <v>309301.01</v>
      </c>
      <c r="B3670" s="94" t="s">
        <v>3876</v>
      </c>
    </row>
    <row r="3671" ht="17" customHeight="1" spans="1:2">
      <c r="A3671" s="93">
        <v>309302.01</v>
      </c>
      <c r="B3671" s="94" t="s">
        <v>3877</v>
      </c>
    </row>
    <row r="3672" ht="17" customHeight="1" spans="1:2">
      <c r="A3672" s="93">
        <v>309303.01</v>
      </c>
      <c r="B3672" s="94" t="s">
        <v>3878</v>
      </c>
    </row>
    <row r="3673" ht="17" customHeight="1" spans="1:2">
      <c r="A3673" s="93">
        <v>309303.11</v>
      </c>
      <c r="B3673" s="94" t="s">
        <v>3879</v>
      </c>
    </row>
    <row r="3674" ht="17" customHeight="1" spans="1:2">
      <c r="A3674" s="93">
        <v>309304.01</v>
      </c>
      <c r="B3674" s="94" t="s">
        <v>3880</v>
      </c>
    </row>
    <row r="3675" ht="17" customHeight="1" spans="1:2">
      <c r="A3675" s="93">
        <v>309305.01</v>
      </c>
      <c r="B3675" s="94" t="s">
        <v>3881</v>
      </c>
    </row>
    <row r="3676" ht="17" customHeight="1" spans="1:2">
      <c r="A3676" s="93">
        <v>309305.11</v>
      </c>
      <c r="B3676" s="94" t="s">
        <v>3882</v>
      </c>
    </row>
    <row r="3677" ht="17" customHeight="1" spans="1:2">
      <c r="A3677" s="93">
        <v>309306.01</v>
      </c>
      <c r="B3677" s="94" t="s">
        <v>3883</v>
      </c>
    </row>
    <row r="3678" ht="17" customHeight="1" spans="1:2">
      <c r="A3678" s="93">
        <v>309307.01</v>
      </c>
      <c r="B3678" s="94" t="s">
        <v>3884</v>
      </c>
    </row>
    <row r="3679" ht="17" customHeight="1" spans="1:2">
      <c r="A3679" s="93">
        <v>309308.01</v>
      </c>
      <c r="B3679" s="94" t="s">
        <v>3885</v>
      </c>
    </row>
    <row r="3680" ht="17" customHeight="1" spans="1:2">
      <c r="A3680" s="93">
        <v>309308.11</v>
      </c>
      <c r="B3680" s="94" t="s">
        <v>3886</v>
      </c>
    </row>
    <row r="3681" ht="17" customHeight="1" spans="1:2">
      <c r="A3681" s="93">
        <v>309308.21</v>
      </c>
      <c r="B3681" s="94" t="s">
        <v>3887</v>
      </c>
    </row>
    <row r="3682" ht="17" customHeight="1" spans="1:2">
      <c r="A3682" s="93">
        <v>309309.01</v>
      </c>
      <c r="B3682" s="94" t="s">
        <v>3888</v>
      </c>
    </row>
    <row r="3683" ht="17" customHeight="1" spans="1:2">
      <c r="A3683" s="93">
        <v>309310.01</v>
      </c>
      <c r="B3683" s="94" t="s">
        <v>3889</v>
      </c>
    </row>
    <row r="3684" ht="17" customHeight="1" spans="1:2">
      <c r="A3684" s="93">
        <v>309311.01</v>
      </c>
      <c r="B3684" s="94" t="s">
        <v>3890</v>
      </c>
    </row>
    <row r="3685" ht="17" customHeight="1" spans="1:2">
      <c r="A3685" s="93">
        <v>309312.01</v>
      </c>
      <c r="B3685" s="94" t="s">
        <v>3891</v>
      </c>
    </row>
    <row r="3686" ht="17" customHeight="1" spans="1:2">
      <c r="A3686" s="93">
        <v>309313.01</v>
      </c>
      <c r="B3686" s="94" t="s">
        <v>3892</v>
      </c>
    </row>
    <row r="3687" ht="17" customHeight="1" spans="1:2">
      <c r="A3687" s="93">
        <v>309314.01</v>
      </c>
      <c r="B3687" s="94" t="s">
        <v>3893</v>
      </c>
    </row>
    <row r="3688" ht="17" customHeight="1" spans="1:2">
      <c r="A3688" s="93">
        <v>309315.01</v>
      </c>
      <c r="B3688" s="94" t="s">
        <v>3894</v>
      </c>
    </row>
    <row r="3689" ht="17" customHeight="1" spans="1:2">
      <c r="A3689" s="93">
        <v>309316.01</v>
      </c>
      <c r="B3689" s="94" t="s">
        <v>3895</v>
      </c>
    </row>
    <row r="3690" ht="17" customHeight="1" spans="1:2">
      <c r="A3690" s="93">
        <v>309317.01</v>
      </c>
      <c r="B3690" s="94" t="s">
        <v>3896</v>
      </c>
    </row>
    <row r="3691" ht="17" customHeight="1" spans="1:2">
      <c r="A3691" s="93">
        <v>309318.01</v>
      </c>
      <c r="B3691" s="94" t="s">
        <v>3897</v>
      </c>
    </row>
    <row r="3692" ht="17" customHeight="1" spans="1:2">
      <c r="A3692" s="93">
        <v>309319.01</v>
      </c>
      <c r="B3692" s="94" t="s">
        <v>3898</v>
      </c>
    </row>
    <row r="3693" ht="17" customHeight="1" spans="1:2">
      <c r="A3693" s="93">
        <v>309320.01</v>
      </c>
      <c r="B3693" s="94" t="s">
        <v>3899</v>
      </c>
    </row>
    <row r="3694" ht="17" customHeight="1" spans="1:2">
      <c r="A3694" s="93">
        <v>309321.01</v>
      </c>
      <c r="B3694" s="94" t="s">
        <v>3900</v>
      </c>
    </row>
    <row r="3695" ht="17" customHeight="1" spans="1:2">
      <c r="A3695" s="93">
        <v>309322.01</v>
      </c>
      <c r="B3695" s="94" t="s">
        <v>3901</v>
      </c>
    </row>
    <row r="3696" ht="17" customHeight="1" spans="1:2">
      <c r="A3696" s="93">
        <v>309323.01</v>
      </c>
      <c r="B3696" s="94" t="s">
        <v>3902</v>
      </c>
    </row>
    <row r="3697" ht="17" customHeight="1" spans="1:2">
      <c r="A3697" s="93">
        <v>309325.01</v>
      </c>
      <c r="B3697" s="94" t="s">
        <v>3903</v>
      </c>
    </row>
    <row r="3698" ht="17" customHeight="1" spans="1:2">
      <c r="A3698" s="93">
        <v>309326.01</v>
      </c>
      <c r="B3698" s="94" t="s">
        <v>3904</v>
      </c>
    </row>
    <row r="3699" ht="17" customHeight="1" spans="1:2">
      <c r="A3699" s="93">
        <v>309327.01</v>
      </c>
      <c r="B3699" s="94" t="s">
        <v>3905</v>
      </c>
    </row>
    <row r="3700" ht="17" customHeight="1" spans="1:2">
      <c r="A3700" s="93">
        <v>309328.01</v>
      </c>
      <c r="B3700" s="94" t="s">
        <v>3906</v>
      </c>
    </row>
    <row r="3701" ht="17" customHeight="1" spans="1:2">
      <c r="A3701" s="93">
        <v>309329.02</v>
      </c>
      <c r="B3701" s="94" t="s">
        <v>3907</v>
      </c>
    </row>
    <row r="3702" ht="17" customHeight="1" spans="1:2">
      <c r="A3702" s="93">
        <v>309329.04</v>
      </c>
      <c r="B3702" s="94" t="s">
        <v>3908</v>
      </c>
    </row>
    <row r="3703" ht="17" customHeight="1" spans="1:2">
      <c r="A3703" s="93">
        <v>309330.01</v>
      </c>
      <c r="B3703" s="94" t="s">
        <v>3909</v>
      </c>
    </row>
    <row r="3704" ht="17" customHeight="1" spans="1:2">
      <c r="A3704" s="93">
        <v>309331.01</v>
      </c>
      <c r="B3704" s="94" t="s">
        <v>3910</v>
      </c>
    </row>
    <row r="3705" ht="17" customHeight="1" spans="1:2">
      <c r="A3705" s="93">
        <v>309332.01</v>
      </c>
      <c r="B3705" s="94" t="s">
        <v>3911</v>
      </c>
    </row>
    <row r="3706" ht="17" customHeight="1" spans="1:2">
      <c r="A3706" s="93">
        <v>309333.01</v>
      </c>
      <c r="B3706" s="94" t="s">
        <v>3912</v>
      </c>
    </row>
    <row r="3707" ht="17" customHeight="1" spans="1:2">
      <c r="A3707" s="93">
        <v>309334.01</v>
      </c>
      <c r="B3707" s="94" t="s">
        <v>3913</v>
      </c>
    </row>
    <row r="3708" ht="17" customHeight="1" spans="1:2">
      <c r="A3708" s="93">
        <v>309335.01</v>
      </c>
      <c r="B3708" s="94" t="s">
        <v>3914</v>
      </c>
    </row>
    <row r="3709" ht="17" customHeight="1" spans="1:2">
      <c r="A3709" s="93">
        <v>309336.01</v>
      </c>
      <c r="B3709" s="94" t="s">
        <v>3915</v>
      </c>
    </row>
    <row r="3710" ht="17" customHeight="1" spans="1:2">
      <c r="A3710" s="93">
        <v>309337.01</v>
      </c>
      <c r="B3710" s="94" t="s">
        <v>3916</v>
      </c>
    </row>
    <row r="3711" ht="17" customHeight="1" spans="1:2">
      <c r="A3711" s="93">
        <v>309338.01</v>
      </c>
      <c r="B3711" s="94" t="s">
        <v>3917</v>
      </c>
    </row>
    <row r="3712" ht="17" customHeight="1" spans="1:2">
      <c r="A3712" s="93">
        <v>309339.01</v>
      </c>
      <c r="B3712" s="94" t="s">
        <v>3918</v>
      </c>
    </row>
    <row r="3713" ht="17" customHeight="1" spans="1:2">
      <c r="A3713" s="93">
        <v>309340.01</v>
      </c>
      <c r="B3713" s="94" t="s">
        <v>3919</v>
      </c>
    </row>
    <row r="3714" ht="17" customHeight="1" spans="1:2">
      <c r="A3714" s="93">
        <v>309341.01</v>
      </c>
      <c r="B3714" s="94" t="s">
        <v>3920</v>
      </c>
    </row>
    <row r="3715" ht="17" customHeight="1" spans="1:2">
      <c r="A3715" s="93">
        <v>309342.01</v>
      </c>
      <c r="B3715" s="94" t="s">
        <v>3921</v>
      </c>
    </row>
    <row r="3716" ht="17" customHeight="1" spans="1:2">
      <c r="A3716" s="93">
        <v>309343.01</v>
      </c>
      <c r="B3716" s="94" t="s">
        <v>3922</v>
      </c>
    </row>
    <row r="3717" ht="17" customHeight="1" spans="1:2">
      <c r="A3717" s="93">
        <v>309344.01</v>
      </c>
      <c r="B3717" s="94" t="s">
        <v>3923</v>
      </c>
    </row>
    <row r="3718" ht="17" customHeight="1" spans="1:2">
      <c r="A3718" s="93">
        <v>309353.04</v>
      </c>
      <c r="B3718" s="94" t="s">
        <v>3924</v>
      </c>
    </row>
    <row r="3719" ht="17" customHeight="1" spans="1:2">
      <c r="A3719" s="93">
        <v>309353.05</v>
      </c>
      <c r="B3719" s="94" t="s">
        <v>3925</v>
      </c>
    </row>
    <row r="3720" ht="17" customHeight="1" spans="1:2">
      <c r="A3720" s="93">
        <v>309353.06</v>
      </c>
      <c r="B3720" s="94" t="s">
        <v>3926</v>
      </c>
    </row>
    <row r="3721" ht="17" customHeight="1" spans="1:2">
      <c r="A3721" s="93">
        <v>309353.07</v>
      </c>
      <c r="B3721" s="94" t="s">
        <v>3927</v>
      </c>
    </row>
    <row r="3722" ht="17" customHeight="1" spans="1:2">
      <c r="A3722" s="93">
        <v>309353.1</v>
      </c>
      <c r="B3722" s="94" t="s">
        <v>3928</v>
      </c>
    </row>
    <row r="3723" ht="17" customHeight="1" spans="1:2">
      <c r="A3723" s="93">
        <v>309357</v>
      </c>
      <c r="B3723" s="94" t="s">
        <v>3929</v>
      </c>
    </row>
    <row r="3724" ht="17" customHeight="1" spans="1:2">
      <c r="A3724" s="93">
        <v>309366</v>
      </c>
      <c r="B3724" s="94" t="s">
        <v>3930</v>
      </c>
    </row>
    <row r="3725" ht="17" customHeight="1" spans="1:2">
      <c r="A3725" s="93">
        <v>309367</v>
      </c>
      <c r="B3725" s="94" t="s">
        <v>3931</v>
      </c>
    </row>
    <row r="3726" ht="17" customHeight="1" spans="1:2">
      <c r="A3726" s="93">
        <v>309375</v>
      </c>
      <c r="B3726" s="94" t="s">
        <v>3932</v>
      </c>
    </row>
    <row r="3727" ht="17" customHeight="1" spans="1:2">
      <c r="A3727" s="93">
        <v>309375.01</v>
      </c>
      <c r="B3727" s="94" t="s">
        <v>3932</v>
      </c>
    </row>
    <row r="3728" ht="17" customHeight="1" spans="1:2">
      <c r="A3728" s="93">
        <v>309376</v>
      </c>
      <c r="B3728" s="94" t="s">
        <v>3933</v>
      </c>
    </row>
    <row r="3729" ht="17" customHeight="1" spans="1:2">
      <c r="A3729" s="93">
        <v>309377</v>
      </c>
      <c r="B3729" s="94" t="s">
        <v>3934</v>
      </c>
    </row>
    <row r="3730" ht="17" customHeight="1" spans="1:2">
      <c r="A3730" s="93">
        <v>309377.01</v>
      </c>
      <c r="B3730" s="94" t="s">
        <v>3935</v>
      </c>
    </row>
    <row r="3731" ht="17" customHeight="1" spans="1:2">
      <c r="A3731" s="93">
        <v>309379.01</v>
      </c>
      <c r="B3731" s="94" t="s">
        <v>3936</v>
      </c>
    </row>
    <row r="3732" ht="17" customHeight="1" spans="1:2">
      <c r="A3732" s="93">
        <v>309380.01</v>
      </c>
      <c r="B3732" s="94" t="s">
        <v>3937</v>
      </c>
    </row>
    <row r="3733" ht="17" customHeight="1" spans="1:2">
      <c r="A3733" s="93">
        <v>309381.01</v>
      </c>
      <c r="B3733" s="94" t="s">
        <v>3938</v>
      </c>
    </row>
    <row r="3734" ht="17" customHeight="1" spans="1:2">
      <c r="A3734" s="93">
        <v>309382.01</v>
      </c>
      <c r="B3734" s="94" t="s">
        <v>3939</v>
      </c>
    </row>
    <row r="3735" ht="17" customHeight="1" spans="1:2">
      <c r="A3735" s="93">
        <v>309383.01</v>
      </c>
      <c r="B3735" s="94" t="s">
        <v>3940</v>
      </c>
    </row>
    <row r="3736" ht="17" customHeight="1" spans="1:2">
      <c r="A3736" s="93">
        <v>309385.01</v>
      </c>
      <c r="B3736" s="94" t="s">
        <v>3941</v>
      </c>
    </row>
    <row r="3737" ht="17" customHeight="1" spans="1:2">
      <c r="A3737" s="93">
        <v>309386.01</v>
      </c>
      <c r="B3737" s="94" t="s">
        <v>3942</v>
      </c>
    </row>
    <row r="3738" ht="17" customHeight="1" spans="1:2">
      <c r="A3738" s="93">
        <v>309387.01</v>
      </c>
      <c r="B3738" s="94" t="s">
        <v>3943</v>
      </c>
    </row>
    <row r="3739" ht="17" customHeight="1" spans="1:2">
      <c r="A3739" s="93">
        <v>309388.01</v>
      </c>
      <c r="B3739" s="94" t="s">
        <v>3944</v>
      </c>
    </row>
    <row r="3740" ht="17" customHeight="1" spans="1:2">
      <c r="A3740" s="93">
        <v>309389</v>
      </c>
      <c r="B3740" s="94" t="s">
        <v>3945</v>
      </c>
    </row>
    <row r="3741" ht="17" customHeight="1" spans="1:2">
      <c r="A3741" s="93">
        <v>309390</v>
      </c>
      <c r="B3741" s="94" t="s">
        <v>3946</v>
      </c>
    </row>
    <row r="3742" ht="17" customHeight="1" spans="1:2">
      <c r="A3742" s="93">
        <v>309391</v>
      </c>
      <c r="B3742" s="94" t="s">
        <v>3947</v>
      </c>
    </row>
    <row r="3743" ht="17" customHeight="1" spans="1:2">
      <c r="A3743" s="93">
        <v>309392</v>
      </c>
      <c r="B3743" s="94" t="s">
        <v>3948</v>
      </c>
    </row>
    <row r="3744" ht="17" customHeight="1" spans="1:2">
      <c r="A3744" s="93">
        <v>309393</v>
      </c>
      <c r="B3744" s="94" t="s">
        <v>3949</v>
      </c>
    </row>
    <row r="3745" ht="17" customHeight="1" spans="1:2">
      <c r="A3745" s="93">
        <v>309394</v>
      </c>
      <c r="B3745" s="94" t="s">
        <v>3950</v>
      </c>
    </row>
    <row r="3746" ht="17" customHeight="1" spans="1:2">
      <c r="A3746" s="93">
        <v>309395</v>
      </c>
      <c r="B3746" s="94" t="s">
        <v>3951</v>
      </c>
    </row>
    <row r="3747" ht="17" customHeight="1" spans="1:2">
      <c r="A3747" s="93">
        <v>309395.01</v>
      </c>
      <c r="B3747" s="94" t="s">
        <v>3952</v>
      </c>
    </row>
    <row r="3748" ht="17" customHeight="1" spans="1:2">
      <c r="A3748" s="93">
        <v>309395.02</v>
      </c>
      <c r="B3748" s="94" t="s">
        <v>3953</v>
      </c>
    </row>
    <row r="3749" ht="17" customHeight="1" spans="1:2">
      <c r="A3749" s="93">
        <v>309395.03</v>
      </c>
      <c r="B3749" s="94" t="s">
        <v>3954</v>
      </c>
    </row>
    <row r="3750" ht="17" customHeight="1" spans="1:2">
      <c r="A3750" s="93">
        <v>309395.04</v>
      </c>
      <c r="B3750" s="94" t="s">
        <v>3955</v>
      </c>
    </row>
    <row r="3751" ht="17" customHeight="1" spans="1:2">
      <c r="A3751" s="93">
        <v>309395.11</v>
      </c>
      <c r="B3751" s="94" t="s">
        <v>3956</v>
      </c>
    </row>
    <row r="3752" ht="17" customHeight="1" spans="1:2">
      <c r="A3752" s="93">
        <v>309395.22</v>
      </c>
      <c r="B3752" s="94" t="s">
        <v>3957</v>
      </c>
    </row>
    <row r="3753" ht="17" customHeight="1" spans="1:2">
      <c r="A3753" s="93">
        <v>309396</v>
      </c>
      <c r="B3753" s="94" t="s">
        <v>3958</v>
      </c>
    </row>
    <row r="3754" ht="17" customHeight="1" spans="1:2">
      <c r="A3754" s="93">
        <v>309397</v>
      </c>
      <c r="B3754" s="94" t="s">
        <v>3959</v>
      </c>
    </row>
    <row r="3755" ht="17" customHeight="1" spans="1:2">
      <c r="A3755" s="93">
        <v>309397.07</v>
      </c>
      <c r="B3755" s="94" t="s">
        <v>3960</v>
      </c>
    </row>
    <row r="3756" ht="17" customHeight="1" spans="1:2">
      <c r="A3756" s="93">
        <v>309398</v>
      </c>
      <c r="B3756" s="94" t="s">
        <v>3961</v>
      </c>
    </row>
    <row r="3757" ht="17" customHeight="1" spans="1:2">
      <c r="A3757" s="93">
        <v>309399</v>
      </c>
      <c r="B3757" s="94" t="s">
        <v>3962</v>
      </c>
    </row>
    <row r="3758" ht="17" customHeight="1" spans="1:2">
      <c r="A3758" s="93">
        <v>309400</v>
      </c>
      <c r="B3758" s="94" t="s">
        <v>3963</v>
      </c>
    </row>
    <row r="3759" ht="17" customHeight="1" spans="1:2">
      <c r="A3759" s="93">
        <v>309401</v>
      </c>
      <c r="B3759" s="94" t="s">
        <v>3964</v>
      </c>
    </row>
    <row r="3760" ht="17" customHeight="1" spans="1:2">
      <c r="A3760" s="93">
        <v>309402</v>
      </c>
      <c r="B3760" s="94" t="s">
        <v>3965</v>
      </c>
    </row>
    <row r="3761" ht="17" customHeight="1" spans="1:2">
      <c r="A3761" s="93">
        <v>309403</v>
      </c>
      <c r="B3761" s="94" t="s">
        <v>3966</v>
      </c>
    </row>
    <row r="3762" ht="17" customHeight="1" spans="1:2">
      <c r="A3762" s="93">
        <v>309403.08</v>
      </c>
      <c r="B3762" s="94" t="s">
        <v>3967</v>
      </c>
    </row>
    <row r="3763" ht="17" customHeight="1" spans="1:2">
      <c r="A3763" s="93">
        <v>309404</v>
      </c>
      <c r="B3763" s="94" t="s">
        <v>3968</v>
      </c>
    </row>
    <row r="3764" ht="17" customHeight="1" spans="1:2">
      <c r="A3764" s="93">
        <v>309405</v>
      </c>
      <c r="B3764" s="94" t="s">
        <v>3969</v>
      </c>
    </row>
    <row r="3765" ht="17" customHeight="1" spans="1:2">
      <c r="A3765" s="93">
        <v>309406</v>
      </c>
      <c r="B3765" s="94" t="s">
        <v>3970</v>
      </c>
    </row>
    <row r="3766" ht="17" customHeight="1" spans="1:2">
      <c r="A3766" s="93">
        <v>309406.01</v>
      </c>
      <c r="B3766" s="94" t="s">
        <v>3971</v>
      </c>
    </row>
    <row r="3767" ht="17" customHeight="1" spans="1:2">
      <c r="A3767" s="93">
        <v>309406.02</v>
      </c>
      <c r="B3767" s="94" t="s">
        <v>3972</v>
      </c>
    </row>
    <row r="3768" ht="17" customHeight="1" spans="1:2">
      <c r="A3768" s="93">
        <v>309406.03</v>
      </c>
      <c r="B3768" s="94" t="s">
        <v>3973</v>
      </c>
    </row>
    <row r="3769" ht="17" customHeight="1" spans="1:2">
      <c r="A3769" s="93">
        <v>309406.04</v>
      </c>
      <c r="B3769" s="94" t="s">
        <v>3974</v>
      </c>
    </row>
    <row r="3770" ht="17" customHeight="1" spans="1:2">
      <c r="A3770" s="93">
        <v>309406.05</v>
      </c>
      <c r="B3770" s="94" t="s">
        <v>3975</v>
      </c>
    </row>
    <row r="3771" ht="17" customHeight="1" spans="1:2">
      <c r="A3771" s="93">
        <v>309407.01</v>
      </c>
      <c r="B3771" s="94" t="s">
        <v>3976</v>
      </c>
    </row>
    <row r="3772" ht="17" customHeight="1" spans="1:2">
      <c r="A3772" s="93">
        <v>309407.02</v>
      </c>
      <c r="B3772" s="94" t="s">
        <v>3977</v>
      </c>
    </row>
    <row r="3773" ht="17" customHeight="1" spans="1:2">
      <c r="A3773" s="93">
        <v>309407.07</v>
      </c>
      <c r="B3773" s="94" t="s">
        <v>3978</v>
      </c>
    </row>
    <row r="3774" ht="17" customHeight="1" spans="1:2">
      <c r="A3774" s="93">
        <v>309412</v>
      </c>
      <c r="B3774" s="94" t="s">
        <v>3979</v>
      </c>
    </row>
    <row r="3775" ht="17" customHeight="1" spans="1:2">
      <c r="A3775" s="93">
        <v>309412.01</v>
      </c>
      <c r="B3775" s="94" t="s">
        <v>3980</v>
      </c>
    </row>
    <row r="3776" ht="17" customHeight="1" spans="1:2">
      <c r="A3776" s="93">
        <v>309413</v>
      </c>
      <c r="B3776" s="94" t="s">
        <v>3981</v>
      </c>
    </row>
    <row r="3777" ht="17" customHeight="1" spans="1:2">
      <c r="A3777" s="93">
        <v>309414</v>
      </c>
      <c r="B3777" s="94" t="s">
        <v>3982</v>
      </c>
    </row>
    <row r="3778" ht="17" customHeight="1" spans="1:2">
      <c r="A3778" s="93">
        <v>309418</v>
      </c>
      <c r="B3778" s="94" t="s">
        <v>3983</v>
      </c>
    </row>
    <row r="3779" ht="17" customHeight="1" spans="1:2">
      <c r="A3779" s="93">
        <v>309420</v>
      </c>
      <c r="B3779" s="94" t="s">
        <v>3984</v>
      </c>
    </row>
    <row r="3780" ht="17" customHeight="1" spans="1:2">
      <c r="A3780" s="93">
        <v>309421</v>
      </c>
      <c r="B3780" s="94" t="s">
        <v>3985</v>
      </c>
    </row>
    <row r="3781" ht="17" customHeight="1" spans="1:2">
      <c r="A3781" s="93">
        <v>309422</v>
      </c>
      <c r="B3781" s="94" t="s">
        <v>3986</v>
      </c>
    </row>
    <row r="3782" ht="17" customHeight="1" spans="1:2">
      <c r="A3782" s="93">
        <v>309423</v>
      </c>
      <c r="B3782" s="94" t="s">
        <v>3987</v>
      </c>
    </row>
    <row r="3783" ht="17" customHeight="1" spans="1:2">
      <c r="A3783" s="93">
        <v>309424</v>
      </c>
      <c r="B3783" s="94" t="s">
        <v>3988</v>
      </c>
    </row>
    <row r="3784" ht="17" customHeight="1" spans="1:2">
      <c r="A3784" s="93">
        <v>309426</v>
      </c>
      <c r="B3784" s="94" t="s">
        <v>3989</v>
      </c>
    </row>
    <row r="3785" ht="17" customHeight="1" spans="1:2">
      <c r="A3785" s="93">
        <v>309426.01</v>
      </c>
      <c r="B3785" s="94" t="s">
        <v>3990</v>
      </c>
    </row>
    <row r="3786" ht="17" customHeight="1" spans="1:2">
      <c r="A3786" s="93">
        <v>309427</v>
      </c>
      <c r="B3786" s="94" t="s">
        <v>3991</v>
      </c>
    </row>
    <row r="3787" ht="17" customHeight="1" spans="1:2">
      <c r="A3787" s="93">
        <v>309428</v>
      </c>
      <c r="B3787" s="94" t="s">
        <v>3992</v>
      </c>
    </row>
    <row r="3788" ht="17" customHeight="1" spans="1:2">
      <c r="A3788" s="93">
        <v>309429</v>
      </c>
      <c r="B3788" s="94" t="s">
        <v>3993</v>
      </c>
    </row>
    <row r="3789" ht="17" customHeight="1" spans="1:2">
      <c r="A3789" s="93">
        <v>309429.01</v>
      </c>
      <c r="B3789" s="94" t="s">
        <v>3994</v>
      </c>
    </row>
    <row r="3790" ht="17" customHeight="1" spans="1:2">
      <c r="A3790" s="93">
        <v>309431</v>
      </c>
      <c r="B3790" s="94" t="s">
        <v>3995</v>
      </c>
    </row>
    <row r="3791" ht="17" customHeight="1" spans="1:2">
      <c r="A3791" s="93">
        <v>309432</v>
      </c>
      <c r="B3791" s="94" t="s">
        <v>3996</v>
      </c>
    </row>
    <row r="3792" ht="17" customHeight="1" spans="1:2">
      <c r="A3792" s="93">
        <v>309433.01</v>
      </c>
      <c r="B3792" s="94" t="s">
        <v>3997</v>
      </c>
    </row>
    <row r="3793" ht="17" customHeight="1" spans="1:2">
      <c r="A3793" s="93">
        <v>309434</v>
      </c>
      <c r="B3793" s="94" t="s">
        <v>3998</v>
      </c>
    </row>
    <row r="3794" ht="17" customHeight="1" spans="1:2">
      <c r="A3794" s="93">
        <v>309436</v>
      </c>
      <c r="B3794" s="94" t="s">
        <v>3999</v>
      </c>
    </row>
    <row r="3795" ht="17" customHeight="1" spans="1:2">
      <c r="A3795" s="93">
        <v>309437</v>
      </c>
      <c r="B3795" s="94" t="s">
        <v>4000</v>
      </c>
    </row>
    <row r="3796" ht="17" customHeight="1" spans="1:2">
      <c r="A3796" s="93">
        <v>309442</v>
      </c>
      <c r="B3796" s="94" t="s">
        <v>4001</v>
      </c>
    </row>
    <row r="3797" ht="17" customHeight="1" spans="1:2">
      <c r="A3797" s="93">
        <v>309445</v>
      </c>
      <c r="B3797" s="94" t="s">
        <v>4002</v>
      </c>
    </row>
    <row r="3798" ht="17" customHeight="1" spans="1:2">
      <c r="A3798" s="93">
        <v>309449</v>
      </c>
      <c r="B3798" s="94" t="s">
        <v>4003</v>
      </c>
    </row>
    <row r="3799" ht="17" customHeight="1" spans="1:2">
      <c r="A3799" s="93">
        <v>309451</v>
      </c>
      <c r="B3799" s="94" t="s">
        <v>4004</v>
      </c>
    </row>
    <row r="3800" ht="17" customHeight="1" spans="1:2">
      <c r="A3800" s="93">
        <v>309452</v>
      </c>
      <c r="B3800" s="94" t="s">
        <v>4005</v>
      </c>
    </row>
    <row r="3801" ht="17" customHeight="1" spans="1:2">
      <c r="A3801" s="93">
        <v>309452.08</v>
      </c>
      <c r="B3801" s="94" t="s">
        <v>4006</v>
      </c>
    </row>
    <row r="3802" ht="17" customHeight="1" spans="1:2">
      <c r="A3802" s="93">
        <v>309453</v>
      </c>
      <c r="B3802" s="94" t="s">
        <v>4007</v>
      </c>
    </row>
    <row r="3803" ht="17" customHeight="1" spans="1:2">
      <c r="A3803" s="93">
        <v>309455</v>
      </c>
      <c r="B3803" s="94" t="s">
        <v>4008</v>
      </c>
    </row>
    <row r="3804" ht="17" customHeight="1" spans="1:2">
      <c r="A3804" s="93">
        <v>309457</v>
      </c>
      <c r="B3804" s="94" t="s">
        <v>4009</v>
      </c>
    </row>
    <row r="3805" ht="17" customHeight="1" spans="1:2">
      <c r="A3805" s="93">
        <v>309461</v>
      </c>
      <c r="B3805" s="94" t="s">
        <v>4010</v>
      </c>
    </row>
    <row r="3806" ht="17" customHeight="1" spans="1:2">
      <c r="A3806" s="93">
        <v>309462</v>
      </c>
      <c r="B3806" s="94" t="s">
        <v>4011</v>
      </c>
    </row>
    <row r="3807" ht="17" customHeight="1" spans="1:2">
      <c r="A3807" s="93">
        <v>309463</v>
      </c>
      <c r="B3807" s="94" t="s">
        <v>4012</v>
      </c>
    </row>
    <row r="3808" ht="17" customHeight="1" spans="1:2">
      <c r="A3808" s="93">
        <v>309464</v>
      </c>
      <c r="B3808" s="94" t="s">
        <v>4013</v>
      </c>
    </row>
    <row r="3809" ht="17" customHeight="1" spans="1:2">
      <c r="A3809" s="93">
        <v>309468</v>
      </c>
      <c r="B3809" s="94" t="s">
        <v>4014</v>
      </c>
    </row>
    <row r="3810" ht="17" customHeight="1" spans="1:2">
      <c r="A3810" s="93">
        <v>309469</v>
      </c>
      <c r="B3810" s="94" t="s">
        <v>4015</v>
      </c>
    </row>
    <row r="3811" ht="17" customHeight="1" spans="1:2">
      <c r="A3811" s="93">
        <v>309470</v>
      </c>
      <c r="B3811" s="94" t="s">
        <v>4016</v>
      </c>
    </row>
    <row r="3812" ht="17" customHeight="1" spans="1:2">
      <c r="A3812" s="93">
        <v>309479</v>
      </c>
      <c r="B3812" s="94" t="s">
        <v>4017</v>
      </c>
    </row>
    <row r="3813" ht="17" customHeight="1" spans="1:2">
      <c r="A3813" s="93">
        <v>309481</v>
      </c>
      <c r="B3813" s="94" t="s">
        <v>4018</v>
      </c>
    </row>
    <row r="3814" ht="17" customHeight="1" spans="1:2">
      <c r="A3814" s="93">
        <v>309481.01</v>
      </c>
      <c r="B3814" s="94" t="s">
        <v>4019</v>
      </c>
    </row>
    <row r="3815" ht="17" customHeight="1" spans="1:2">
      <c r="A3815" s="93">
        <v>309482</v>
      </c>
      <c r="B3815" s="94" t="s">
        <v>4020</v>
      </c>
    </row>
    <row r="3816" ht="17" customHeight="1" spans="1:2">
      <c r="A3816" s="93">
        <v>309482.07</v>
      </c>
      <c r="B3816" s="94" t="s">
        <v>4021</v>
      </c>
    </row>
    <row r="3817" ht="17" customHeight="1" spans="1:2">
      <c r="A3817" s="93">
        <v>309484</v>
      </c>
      <c r="B3817" s="94" t="s">
        <v>4022</v>
      </c>
    </row>
    <row r="3818" ht="17" customHeight="1" spans="1:2">
      <c r="A3818" s="93">
        <v>309486</v>
      </c>
      <c r="B3818" s="94" t="s">
        <v>4023</v>
      </c>
    </row>
    <row r="3819" ht="17" customHeight="1" spans="1:2">
      <c r="A3819" s="93">
        <v>309489</v>
      </c>
      <c r="B3819" s="94" t="s">
        <v>4024</v>
      </c>
    </row>
    <row r="3820" ht="17" customHeight="1" spans="1:2">
      <c r="A3820" s="93">
        <v>309490</v>
      </c>
      <c r="B3820" s="94" t="s">
        <v>4025</v>
      </c>
    </row>
    <row r="3821" ht="17" customHeight="1" spans="1:2">
      <c r="A3821" s="93">
        <v>309491</v>
      </c>
      <c r="B3821" s="94" t="s">
        <v>4026</v>
      </c>
    </row>
    <row r="3822" ht="17" customHeight="1" spans="1:2">
      <c r="A3822" s="93">
        <v>309492</v>
      </c>
      <c r="B3822" s="94" t="s">
        <v>4027</v>
      </c>
    </row>
    <row r="3823" ht="17" customHeight="1" spans="1:2">
      <c r="A3823" s="93">
        <v>309493</v>
      </c>
      <c r="B3823" s="94" t="s">
        <v>4028</v>
      </c>
    </row>
    <row r="3824" ht="17" customHeight="1" spans="1:2">
      <c r="A3824" s="93">
        <v>309495</v>
      </c>
      <c r="B3824" s="94" t="s">
        <v>4029</v>
      </c>
    </row>
    <row r="3825" ht="17" customHeight="1" spans="1:2">
      <c r="A3825" s="93">
        <v>309496</v>
      </c>
      <c r="B3825" s="94" t="s">
        <v>4030</v>
      </c>
    </row>
    <row r="3826" ht="17" customHeight="1" spans="1:2">
      <c r="A3826" s="93">
        <v>309496.01</v>
      </c>
      <c r="B3826" s="94" t="s">
        <v>4031</v>
      </c>
    </row>
    <row r="3827" ht="17" customHeight="1" spans="1:2">
      <c r="A3827" s="93">
        <v>309497</v>
      </c>
      <c r="B3827" s="94" t="s">
        <v>4032</v>
      </c>
    </row>
    <row r="3828" ht="17" customHeight="1" spans="1:2">
      <c r="A3828" s="93">
        <v>309497.01</v>
      </c>
      <c r="B3828" s="94" t="s">
        <v>4033</v>
      </c>
    </row>
    <row r="3829" ht="17" customHeight="1" spans="1:2">
      <c r="A3829" s="93">
        <v>309500.01</v>
      </c>
      <c r="B3829" s="94" t="s">
        <v>4034</v>
      </c>
    </row>
    <row r="3830" ht="17" customHeight="1" spans="1:2">
      <c r="A3830" s="93">
        <v>309502.01</v>
      </c>
      <c r="B3830" s="94" t="s">
        <v>4035</v>
      </c>
    </row>
    <row r="3831" ht="17" customHeight="1" spans="1:2">
      <c r="A3831" s="93">
        <v>309504.01</v>
      </c>
      <c r="B3831" s="94" t="s">
        <v>4036</v>
      </c>
    </row>
    <row r="3832" ht="17" customHeight="1" spans="1:2">
      <c r="A3832" s="93">
        <v>309505.01</v>
      </c>
      <c r="B3832" s="94" t="s">
        <v>4037</v>
      </c>
    </row>
    <row r="3833" ht="17" customHeight="1" spans="1:2">
      <c r="A3833" s="93">
        <v>309506.01</v>
      </c>
      <c r="B3833" s="94" t="s">
        <v>4038</v>
      </c>
    </row>
    <row r="3834" ht="17" customHeight="1" spans="1:2">
      <c r="A3834" s="93">
        <v>309507.01</v>
      </c>
      <c r="B3834" s="94" t="s">
        <v>4039</v>
      </c>
    </row>
    <row r="3835" ht="17" customHeight="1" spans="1:2">
      <c r="A3835" s="93">
        <v>309508.01</v>
      </c>
      <c r="B3835" s="94" t="s">
        <v>4040</v>
      </c>
    </row>
    <row r="3836" ht="17" customHeight="1" spans="1:2">
      <c r="A3836" s="93">
        <v>309509.01</v>
      </c>
      <c r="B3836" s="94" t="s">
        <v>4041</v>
      </c>
    </row>
    <row r="3837" ht="17" customHeight="1" spans="1:2">
      <c r="A3837" s="93">
        <v>309511.01</v>
      </c>
      <c r="B3837" s="94" t="s">
        <v>4042</v>
      </c>
    </row>
    <row r="3838" ht="17" customHeight="1" spans="1:2">
      <c r="A3838" s="93">
        <v>309512.01</v>
      </c>
      <c r="B3838" s="94" t="s">
        <v>4043</v>
      </c>
    </row>
    <row r="3839" ht="17" customHeight="1" spans="1:2">
      <c r="A3839" s="93">
        <v>309513.01</v>
      </c>
      <c r="B3839" s="94" t="s">
        <v>4044</v>
      </c>
    </row>
    <row r="3840" ht="17" customHeight="1" spans="1:2">
      <c r="A3840" s="93">
        <v>309514.01</v>
      </c>
      <c r="B3840" s="94" t="s">
        <v>4045</v>
      </c>
    </row>
    <row r="3841" ht="17" customHeight="1" spans="1:2">
      <c r="A3841" s="93">
        <v>309515.01</v>
      </c>
      <c r="B3841" s="94" t="s">
        <v>4046</v>
      </c>
    </row>
    <row r="3842" ht="17" customHeight="1" spans="1:2">
      <c r="A3842" s="93">
        <v>309516.01</v>
      </c>
      <c r="B3842" s="94" t="s">
        <v>4047</v>
      </c>
    </row>
    <row r="3843" ht="17" customHeight="1" spans="1:2">
      <c r="A3843" s="93">
        <v>309551</v>
      </c>
      <c r="B3843" s="94" t="s">
        <v>4048</v>
      </c>
    </row>
    <row r="3844" ht="17" customHeight="1" spans="1:2">
      <c r="A3844" s="93">
        <v>309551.4</v>
      </c>
      <c r="B3844" s="94" t="s">
        <v>4049</v>
      </c>
    </row>
    <row r="3845" ht="17" customHeight="1" spans="1:2">
      <c r="A3845" s="93">
        <v>309552</v>
      </c>
      <c r="B3845" s="94" t="s">
        <v>4050</v>
      </c>
    </row>
    <row r="3846" ht="17" customHeight="1" spans="1:2">
      <c r="A3846" s="93">
        <v>309552.01</v>
      </c>
      <c r="B3846" s="94" t="s">
        <v>4051</v>
      </c>
    </row>
    <row r="3847" ht="17" customHeight="1" spans="1:2">
      <c r="A3847" s="93">
        <v>309552.4</v>
      </c>
      <c r="B3847" s="94" t="s">
        <v>4052</v>
      </c>
    </row>
    <row r="3848" ht="17" customHeight="1" spans="1:2">
      <c r="A3848" s="93">
        <v>309553</v>
      </c>
      <c r="B3848" s="94" t="s">
        <v>4053</v>
      </c>
    </row>
    <row r="3849" ht="17" customHeight="1" spans="1:2">
      <c r="A3849" s="93">
        <v>309554</v>
      </c>
      <c r="B3849" s="94" t="s">
        <v>4054</v>
      </c>
    </row>
    <row r="3850" ht="17" customHeight="1" spans="1:2">
      <c r="A3850" s="93">
        <v>309555</v>
      </c>
      <c r="B3850" s="94" t="s">
        <v>4055</v>
      </c>
    </row>
    <row r="3851" ht="17" customHeight="1" spans="1:2">
      <c r="A3851" s="93">
        <v>309556</v>
      </c>
      <c r="B3851" s="94" t="s">
        <v>4056</v>
      </c>
    </row>
    <row r="3852" ht="17" customHeight="1" spans="1:2">
      <c r="A3852" s="93">
        <v>309557</v>
      </c>
      <c r="B3852" s="94" t="s">
        <v>4057</v>
      </c>
    </row>
    <row r="3853" ht="17" customHeight="1" spans="1:2">
      <c r="A3853" s="93">
        <v>309557.1</v>
      </c>
      <c r="B3853" s="94" t="s">
        <v>4058</v>
      </c>
    </row>
    <row r="3854" ht="17" customHeight="1" spans="1:2">
      <c r="A3854" s="93">
        <v>309559</v>
      </c>
      <c r="B3854" s="94" t="s">
        <v>4059</v>
      </c>
    </row>
    <row r="3855" ht="17" customHeight="1" spans="1:2">
      <c r="A3855" s="93">
        <v>309560</v>
      </c>
      <c r="B3855" s="94" t="s">
        <v>4060</v>
      </c>
    </row>
    <row r="3856" ht="17" customHeight="1" spans="1:2">
      <c r="A3856" s="93">
        <v>309561</v>
      </c>
      <c r="B3856" s="94" t="s">
        <v>4061</v>
      </c>
    </row>
    <row r="3857" ht="17" customHeight="1" spans="1:2">
      <c r="A3857" s="93">
        <v>309562</v>
      </c>
      <c r="B3857" s="94" t="s">
        <v>4062</v>
      </c>
    </row>
    <row r="3858" ht="17" customHeight="1" spans="1:2">
      <c r="A3858" s="93">
        <v>309563</v>
      </c>
      <c r="B3858" s="94" t="s">
        <v>4063</v>
      </c>
    </row>
    <row r="3859" ht="17" customHeight="1" spans="1:2">
      <c r="A3859" s="93">
        <v>309564</v>
      </c>
      <c r="B3859" s="94" t="s">
        <v>4064</v>
      </c>
    </row>
    <row r="3860" ht="17" customHeight="1" spans="1:2">
      <c r="A3860" s="93">
        <v>309565</v>
      </c>
      <c r="B3860" s="94" t="s">
        <v>4065</v>
      </c>
    </row>
    <row r="3861" ht="17" customHeight="1" spans="1:2">
      <c r="A3861" s="93">
        <v>309566</v>
      </c>
      <c r="B3861" s="94" t="s">
        <v>4066</v>
      </c>
    </row>
    <row r="3862" ht="17" customHeight="1" spans="1:2">
      <c r="A3862" s="93">
        <v>309567</v>
      </c>
      <c r="B3862" s="94" t="s">
        <v>4067</v>
      </c>
    </row>
    <row r="3863" ht="17" customHeight="1" spans="1:2">
      <c r="A3863" s="93">
        <v>309577</v>
      </c>
      <c r="B3863" s="94" t="s">
        <v>4068</v>
      </c>
    </row>
    <row r="3864" ht="17" customHeight="1" spans="1:2">
      <c r="A3864" s="93">
        <v>309578</v>
      </c>
      <c r="B3864" s="94" t="s">
        <v>4069</v>
      </c>
    </row>
    <row r="3865" ht="17" customHeight="1" spans="1:2">
      <c r="A3865" s="93">
        <v>309579</v>
      </c>
      <c r="B3865" s="94" t="s">
        <v>4070</v>
      </c>
    </row>
    <row r="3866" ht="17" customHeight="1" spans="1:2">
      <c r="A3866" s="93">
        <v>309580</v>
      </c>
      <c r="B3866" s="94" t="s">
        <v>4071</v>
      </c>
    </row>
    <row r="3867" ht="17" customHeight="1" spans="1:2">
      <c r="A3867" s="93">
        <v>309581</v>
      </c>
      <c r="B3867" s="94" t="s">
        <v>4072</v>
      </c>
    </row>
    <row r="3868" ht="17" customHeight="1" spans="1:2">
      <c r="A3868" s="93">
        <v>309582</v>
      </c>
      <c r="B3868" s="94" t="s">
        <v>4073</v>
      </c>
    </row>
    <row r="3869" ht="17" customHeight="1" spans="1:2">
      <c r="A3869" s="93">
        <v>309583</v>
      </c>
      <c r="B3869" s="94" t="s">
        <v>4074</v>
      </c>
    </row>
    <row r="3870" ht="17" customHeight="1" spans="1:2">
      <c r="A3870" s="93">
        <v>309584</v>
      </c>
      <c r="B3870" s="94" t="s">
        <v>4075</v>
      </c>
    </row>
    <row r="3871" ht="17" customHeight="1" spans="1:2">
      <c r="A3871" s="93">
        <v>309585</v>
      </c>
      <c r="B3871" s="94" t="s">
        <v>4076</v>
      </c>
    </row>
    <row r="3872" ht="17" customHeight="1" spans="1:2">
      <c r="A3872" s="93">
        <v>309586</v>
      </c>
      <c r="B3872" s="94" t="s">
        <v>4077</v>
      </c>
    </row>
    <row r="3873" ht="17" customHeight="1" spans="1:2">
      <c r="A3873" s="93">
        <v>309587</v>
      </c>
      <c r="B3873" s="94" t="s">
        <v>4078</v>
      </c>
    </row>
    <row r="3874" ht="17" customHeight="1" spans="1:2">
      <c r="A3874" s="93">
        <v>309588</v>
      </c>
      <c r="B3874" s="94" t="s">
        <v>4079</v>
      </c>
    </row>
    <row r="3875" ht="17" customHeight="1" spans="1:2">
      <c r="A3875" s="93">
        <v>309589</v>
      </c>
      <c r="B3875" s="94" t="s">
        <v>4080</v>
      </c>
    </row>
    <row r="3876" ht="17" customHeight="1" spans="1:2">
      <c r="A3876" s="93">
        <v>309590</v>
      </c>
      <c r="B3876" s="94" t="s">
        <v>4081</v>
      </c>
    </row>
    <row r="3877" ht="17" customHeight="1" spans="1:2">
      <c r="A3877" s="93">
        <v>309591</v>
      </c>
      <c r="B3877" s="94" t="s">
        <v>4082</v>
      </c>
    </row>
    <row r="3878" ht="17" customHeight="1" spans="1:2">
      <c r="A3878" s="93">
        <v>309592</v>
      </c>
      <c r="B3878" s="94" t="s">
        <v>4083</v>
      </c>
    </row>
    <row r="3879" ht="17" customHeight="1" spans="1:2">
      <c r="A3879" s="93">
        <v>309593</v>
      </c>
      <c r="B3879" s="94" t="s">
        <v>4084</v>
      </c>
    </row>
    <row r="3880" ht="17" customHeight="1" spans="1:2">
      <c r="A3880" s="93">
        <v>309594</v>
      </c>
      <c r="B3880" s="94" t="s">
        <v>4085</v>
      </c>
    </row>
    <row r="3881" ht="17" customHeight="1" spans="1:2">
      <c r="A3881" s="93">
        <v>309595</v>
      </c>
      <c r="B3881" s="94" t="s">
        <v>4086</v>
      </c>
    </row>
    <row r="3882" ht="17" customHeight="1" spans="1:2">
      <c r="A3882" s="93">
        <v>309596</v>
      </c>
      <c r="B3882" s="94" t="s">
        <v>4087</v>
      </c>
    </row>
    <row r="3883" ht="17" customHeight="1" spans="1:2">
      <c r="A3883" s="93">
        <v>309597</v>
      </c>
      <c r="B3883" s="94" t="s">
        <v>4088</v>
      </c>
    </row>
    <row r="3884" ht="17" customHeight="1" spans="1:2">
      <c r="A3884" s="93">
        <v>309598</v>
      </c>
      <c r="B3884" s="94" t="s">
        <v>4089</v>
      </c>
    </row>
    <row r="3885" ht="17" customHeight="1" spans="1:2">
      <c r="A3885" s="93">
        <v>309602.01</v>
      </c>
      <c r="B3885" s="94" t="s">
        <v>4090</v>
      </c>
    </row>
    <row r="3886" ht="17" customHeight="1" spans="1:2">
      <c r="A3886" s="93">
        <v>309602.02</v>
      </c>
      <c r="B3886" s="94" t="s">
        <v>4091</v>
      </c>
    </row>
    <row r="3887" ht="17" customHeight="1" spans="1:2">
      <c r="A3887" s="93">
        <v>309602.05</v>
      </c>
      <c r="B3887" s="94" t="s">
        <v>4092</v>
      </c>
    </row>
    <row r="3888" ht="17" customHeight="1" spans="1:2">
      <c r="A3888" s="93">
        <v>309602.06</v>
      </c>
      <c r="B3888" s="94" t="s">
        <v>4093</v>
      </c>
    </row>
    <row r="3889" ht="17" customHeight="1" spans="1:2">
      <c r="A3889" s="93">
        <v>309602.1</v>
      </c>
      <c r="B3889" s="94" t="s">
        <v>4094</v>
      </c>
    </row>
    <row r="3890" ht="17" customHeight="1" spans="1:2">
      <c r="A3890" s="93">
        <v>309603.01</v>
      </c>
      <c r="B3890" s="94" t="s">
        <v>4028</v>
      </c>
    </row>
    <row r="3891" ht="17" customHeight="1" spans="1:2">
      <c r="A3891" s="93">
        <v>309603.02</v>
      </c>
      <c r="B3891" s="94" t="s">
        <v>4027</v>
      </c>
    </row>
    <row r="3892" ht="17" customHeight="1" spans="1:2">
      <c r="A3892" s="93">
        <v>309603.05</v>
      </c>
      <c r="B3892" s="94" t="s">
        <v>4095</v>
      </c>
    </row>
    <row r="3893" ht="17" customHeight="1" spans="1:2">
      <c r="A3893" s="93">
        <v>309603.06</v>
      </c>
      <c r="B3893" s="94" t="s">
        <v>4096</v>
      </c>
    </row>
    <row r="3894" ht="17" customHeight="1" spans="1:2">
      <c r="A3894" s="93">
        <v>309603.1</v>
      </c>
      <c r="B3894" s="94" t="s">
        <v>4097</v>
      </c>
    </row>
    <row r="3895" ht="17" customHeight="1" spans="1:2">
      <c r="A3895" s="93">
        <v>309604.01</v>
      </c>
      <c r="B3895" s="94" t="s">
        <v>4098</v>
      </c>
    </row>
    <row r="3896" ht="17" customHeight="1" spans="1:2">
      <c r="A3896" s="93">
        <v>309604.02</v>
      </c>
      <c r="B3896" s="94" t="s">
        <v>4099</v>
      </c>
    </row>
    <row r="3897" ht="17" customHeight="1" spans="1:2">
      <c r="A3897" s="93">
        <v>309604.05</v>
      </c>
      <c r="B3897" s="94" t="s">
        <v>4100</v>
      </c>
    </row>
    <row r="3898" ht="17" customHeight="1" spans="1:2">
      <c r="A3898" s="93">
        <v>309604.06</v>
      </c>
      <c r="B3898" s="94" t="s">
        <v>4101</v>
      </c>
    </row>
    <row r="3899" ht="17" customHeight="1" spans="1:2">
      <c r="A3899" s="93">
        <v>309604.07</v>
      </c>
      <c r="B3899" s="94" t="s">
        <v>4102</v>
      </c>
    </row>
    <row r="3900" ht="17" customHeight="1" spans="1:2">
      <c r="A3900" s="93">
        <v>309604.1</v>
      </c>
      <c r="B3900" s="94" t="s">
        <v>4103</v>
      </c>
    </row>
    <row r="3901" ht="17" customHeight="1" spans="1:2">
      <c r="A3901" s="93">
        <v>309604.11</v>
      </c>
      <c r="B3901" s="94" t="s">
        <v>4104</v>
      </c>
    </row>
    <row r="3902" ht="17" customHeight="1" spans="1:2">
      <c r="A3902" s="93">
        <v>309605.01</v>
      </c>
      <c r="B3902" s="94" t="s">
        <v>4105</v>
      </c>
    </row>
    <row r="3903" ht="17" customHeight="1" spans="1:2">
      <c r="A3903" s="93">
        <v>309605.02</v>
      </c>
      <c r="B3903" s="94" t="s">
        <v>4106</v>
      </c>
    </row>
    <row r="3904" ht="17" customHeight="1" spans="1:2">
      <c r="A3904" s="93">
        <v>309605.05</v>
      </c>
      <c r="B3904" s="94" t="s">
        <v>4107</v>
      </c>
    </row>
    <row r="3905" ht="17" customHeight="1" spans="1:2">
      <c r="A3905" s="93">
        <v>309605.06</v>
      </c>
      <c r="B3905" s="94" t="s">
        <v>4108</v>
      </c>
    </row>
    <row r="3906" ht="17" customHeight="1" spans="1:2">
      <c r="A3906" s="93">
        <v>309605.09</v>
      </c>
      <c r="B3906" s="94" t="s">
        <v>4109</v>
      </c>
    </row>
    <row r="3907" ht="17" customHeight="1" spans="1:2">
      <c r="A3907" s="93">
        <v>309605.1</v>
      </c>
      <c r="B3907" s="94" t="s">
        <v>4110</v>
      </c>
    </row>
    <row r="3908" ht="17" customHeight="1" spans="1:2">
      <c r="A3908" s="93">
        <v>309605.11</v>
      </c>
      <c r="B3908" s="94" t="s">
        <v>4111</v>
      </c>
    </row>
    <row r="3909" ht="17" customHeight="1" spans="1:2">
      <c r="A3909" s="93">
        <v>309606.01</v>
      </c>
      <c r="B3909" s="94" t="s">
        <v>4112</v>
      </c>
    </row>
    <row r="3910" ht="17" customHeight="1" spans="1:2">
      <c r="A3910" s="93">
        <v>309606.02</v>
      </c>
      <c r="B3910" s="94" t="s">
        <v>4113</v>
      </c>
    </row>
    <row r="3911" ht="17" customHeight="1" spans="1:2">
      <c r="A3911" s="93">
        <v>309606.05</v>
      </c>
      <c r="B3911" s="94" t="s">
        <v>4114</v>
      </c>
    </row>
    <row r="3912" ht="17" customHeight="1" spans="1:2">
      <c r="A3912" s="93">
        <v>309606.06</v>
      </c>
      <c r="B3912" s="94" t="s">
        <v>4115</v>
      </c>
    </row>
    <row r="3913" ht="17" customHeight="1" spans="1:2">
      <c r="A3913" s="93">
        <v>309606.09</v>
      </c>
      <c r="B3913" s="94" t="s">
        <v>4116</v>
      </c>
    </row>
    <row r="3914" ht="17" customHeight="1" spans="1:2">
      <c r="A3914" s="93">
        <v>309606.1</v>
      </c>
      <c r="B3914" s="94" t="s">
        <v>4117</v>
      </c>
    </row>
    <row r="3915" ht="17" customHeight="1" spans="1:2">
      <c r="A3915" s="93">
        <v>309607.01</v>
      </c>
      <c r="B3915" s="94" t="s">
        <v>4118</v>
      </c>
    </row>
    <row r="3916" ht="17" customHeight="1" spans="1:2">
      <c r="A3916" s="93">
        <v>309607.02</v>
      </c>
      <c r="B3916" s="94" t="s">
        <v>4119</v>
      </c>
    </row>
    <row r="3917" ht="17" customHeight="1" spans="1:2">
      <c r="A3917" s="93">
        <v>309607.05</v>
      </c>
      <c r="B3917" s="94" t="s">
        <v>4120</v>
      </c>
    </row>
    <row r="3918" ht="17" customHeight="1" spans="1:2">
      <c r="A3918" s="93">
        <v>309607.07</v>
      </c>
      <c r="B3918" s="94" t="s">
        <v>4121</v>
      </c>
    </row>
    <row r="3919" ht="17" customHeight="1" spans="1:2">
      <c r="A3919" s="93">
        <v>309608.01</v>
      </c>
      <c r="B3919" s="94" t="s">
        <v>4122</v>
      </c>
    </row>
    <row r="3920" ht="17" customHeight="1" spans="1:2">
      <c r="A3920" s="93">
        <v>309608.02</v>
      </c>
      <c r="B3920" s="94" t="s">
        <v>4123</v>
      </c>
    </row>
    <row r="3921" ht="17" customHeight="1" spans="1:2">
      <c r="A3921" s="93">
        <v>309608.05</v>
      </c>
      <c r="B3921" s="94" t="s">
        <v>4124</v>
      </c>
    </row>
    <row r="3922" ht="17" customHeight="1" spans="1:2">
      <c r="A3922" s="93">
        <v>309608.06</v>
      </c>
      <c r="B3922" s="94" t="s">
        <v>4125</v>
      </c>
    </row>
    <row r="3923" ht="17" customHeight="1" spans="1:2">
      <c r="A3923" s="93">
        <v>309608.09</v>
      </c>
      <c r="B3923" s="94" t="s">
        <v>4126</v>
      </c>
    </row>
    <row r="3924" ht="17" customHeight="1" spans="1:2">
      <c r="A3924" s="93">
        <v>309609.01</v>
      </c>
      <c r="B3924" s="94" t="s">
        <v>4127</v>
      </c>
    </row>
    <row r="3925" ht="17" customHeight="1" spans="1:2">
      <c r="A3925" s="93">
        <v>309609.02</v>
      </c>
      <c r="B3925" s="94" t="s">
        <v>4128</v>
      </c>
    </row>
    <row r="3926" ht="17" customHeight="1" spans="1:2">
      <c r="A3926" s="93">
        <v>309609.05</v>
      </c>
      <c r="B3926" s="94" t="s">
        <v>4129</v>
      </c>
    </row>
    <row r="3927" ht="17" customHeight="1" spans="1:2">
      <c r="A3927" s="93">
        <v>309609.06</v>
      </c>
      <c r="B3927" s="94" t="s">
        <v>4130</v>
      </c>
    </row>
    <row r="3928" ht="17" customHeight="1" spans="1:2">
      <c r="A3928" s="93">
        <v>309609.09</v>
      </c>
      <c r="B3928" s="94" t="s">
        <v>4131</v>
      </c>
    </row>
    <row r="3929" ht="17" customHeight="1" spans="1:2">
      <c r="A3929" s="93">
        <v>309610.01</v>
      </c>
      <c r="B3929" s="94" t="s">
        <v>4132</v>
      </c>
    </row>
    <row r="3930" ht="17" customHeight="1" spans="1:2">
      <c r="A3930" s="93">
        <v>309610.02</v>
      </c>
      <c r="B3930" s="94" t="s">
        <v>4133</v>
      </c>
    </row>
    <row r="3931" ht="17" customHeight="1" spans="1:2">
      <c r="A3931" s="93">
        <v>309610.05</v>
      </c>
      <c r="B3931" s="94" t="s">
        <v>4134</v>
      </c>
    </row>
    <row r="3932" ht="17" customHeight="1" spans="1:2">
      <c r="A3932" s="93">
        <v>309610.06</v>
      </c>
      <c r="B3932" s="94" t="s">
        <v>4135</v>
      </c>
    </row>
    <row r="3933" ht="17" customHeight="1" spans="1:2">
      <c r="A3933" s="93">
        <v>309610.09</v>
      </c>
      <c r="B3933" s="94" t="s">
        <v>4136</v>
      </c>
    </row>
    <row r="3934" ht="17" customHeight="1" spans="1:2">
      <c r="A3934" s="93">
        <v>309611</v>
      </c>
      <c r="B3934" s="94" t="s">
        <v>4137</v>
      </c>
    </row>
    <row r="3935" ht="17" customHeight="1" spans="1:2">
      <c r="A3935" s="93">
        <v>309611.01</v>
      </c>
      <c r="B3935" s="94" t="s">
        <v>4138</v>
      </c>
    </row>
    <row r="3936" ht="17" customHeight="1" spans="1:2">
      <c r="A3936" s="93">
        <v>309611.02</v>
      </c>
      <c r="B3936" s="94" t="s">
        <v>4139</v>
      </c>
    </row>
    <row r="3937" ht="17" customHeight="1" spans="1:2">
      <c r="A3937" s="93">
        <v>309611.05</v>
      </c>
      <c r="B3937" s="94" t="s">
        <v>4140</v>
      </c>
    </row>
    <row r="3938" ht="17" customHeight="1" spans="1:2">
      <c r="A3938" s="93">
        <v>309611.06</v>
      </c>
      <c r="B3938" s="94" t="s">
        <v>4141</v>
      </c>
    </row>
    <row r="3939" ht="17" customHeight="1" spans="1:2">
      <c r="A3939" s="93">
        <v>309611.09</v>
      </c>
      <c r="B3939" s="94" t="s">
        <v>4137</v>
      </c>
    </row>
    <row r="3940" ht="17" customHeight="1" spans="1:2">
      <c r="A3940" s="93">
        <v>309612.06</v>
      </c>
      <c r="B3940" s="94" t="s">
        <v>4142</v>
      </c>
    </row>
    <row r="3941" ht="17" customHeight="1" spans="1:2">
      <c r="A3941" s="93">
        <v>309613.06</v>
      </c>
      <c r="B3941" s="94" t="s">
        <v>4143</v>
      </c>
    </row>
    <row r="3942" ht="17" customHeight="1" spans="1:2">
      <c r="A3942" s="93">
        <v>309614.06</v>
      </c>
      <c r="B3942" s="94" t="s">
        <v>4144</v>
      </c>
    </row>
    <row r="3943" ht="17" customHeight="1" spans="1:2">
      <c r="A3943" s="93">
        <v>309615.06</v>
      </c>
      <c r="B3943" s="94" t="s">
        <v>4145</v>
      </c>
    </row>
    <row r="3944" ht="17" customHeight="1" spans="1:2">
      <c r="A3944" s="93">
        <v>309624.01</v>
      </c>
      <c r="B3944" s="94" t="s">
        <v>4146</v>
      </c>
    </row>
    <row r="3945" ht="17" customHeight="1" spans="1:2">
      <c r="A3945" s="93">
        <v>309670.01</v>
      </c>
      <c r="B3945" s="94" t="s">
        <v>4147</v>
      </c>
    </row>
    <row r="3946" ht="17" customHeight="1" spans="1:2">
      <c r="A3946" s="93">
        <v>309671.01</v>
      </c>
      <c r="B3946" s="94" t="s">
        <v>4148</v>
      </c>
    </row>
    <row r="3947" ht="17" customHeight="1" spans="1:2">
      <c r="A3947" s="93">
        <v>309672.01</v>
      </c>
      <c r="B3947" s="94" t="s">
        <v>4149</v>
      </c>
    </row>
    <row r="3948" ht="17" customHeight="1" spans="1:2">
      <c r="A3948" s="93">
        <v>309673.01</v>
      </c>
      <c r="B3948" s="94" t="s">
        <v>4150</v>
      </c>
    </row>
    <row r="3949" ht="17" customHeight="1" spans="1:2">
      <c r="A3949" s="93">
        <v>309674.01</v>
      </c>
      <c r="B3949" s="94" t="s">
        <v>4151</v>
      </c>
    </row>
    <row r="3950" ht="17" customHeight="1" spans="1:2">
      <c r="A3950" s="93">
        <v>309675.01</v>
      </c>
      <c r="B3950" s="94" t="s">
        <v>4152</v>
      </c>
    </row>
    <row r="3951" ht="17" customHeight="1" spans="1:2">
      <c r="A3951" s="93">
        <v>309676.01</v>
      </c>
      <c r="B3951" s="94" t="s">
        <v>4153</v>
      </c>
    </row>
    <row r="3952" ht="17" customHeight="1" spans="1:2">
      <c r="A3952" s="93">
        <v>309677.01</v>
      </c>
      <c r="B3952" s="94" t="s">
        <v>4153</v>
      </c>
    </row>
    <row r="3953" ht="17" customHeight="1" spans="1:2">
      <c r="A3953" s="93">
        <v>309678.01</v>
      </c>
      <c r="B3953" s="94" t="s">
        <v>4154</v>
      </c>
    </row>
    <row r="3954" ht="17" customHeight="1" spans="1:2">
      <c r="A3954" s="93">
        <v>309679.01</v>
      </c>
      <c r="B3954" s="94" t="s">
        <v>4155</v>
      </c>
    </row>
    <row r="3955" ht="17" customHeight="1" spans="1:2">
      <c r="A3955" s="93">
        <v>309680.01</v>
      </c>
      <c r="B3955" s="94" t="s">
        <v>4156</v>
      </c>
    </row>
    <row r="3956" ht="17" customHeight="1" spans="1:2">
      <c r="A3956" s="93">
        <v>309681.01</v>
      </c>
      <c r="B3956" s="94" t="s">
        <v>4157</v>
      </c>
    </row>
    <row r="3957" ht="17" customHeight="1" spans="1:2">
      <c r="A3957" s="93">
        <v>3094000.01</v>
      </c>
      <c r="B3957" s="94" t="s">
        <v>4158</v>
      </c>
    </row>
    <row r="3958" ht="17" customHeight="1" spans="1:2">
      <c r="A3958" s="93">
        <v>309683.01</v>
      </c>
      <c r="B3958" s="94" t="s">
        <v>4159</v>
      </c>
    </row>
    <row r="3959" ht="17" customHeight="1" spans="1:2">
      <c r="A3959" s="93">
        <v>309684.01</v>
      </c>
      <c r="B3959" s="94" t="s">
        <v>4160</v>
      </c>
    </row>
    <row r="3960" ht="17" customHeight="1" spans="1:2">
      <c r="A3960" s="93">
        <v>309689</v>
      </c>
      <c r="B3960" s="94" t="s">
        <v>4161</v>
      </c>
    </row>
    <row r="3961" ht="17" customHeight="1" spans="1:2">
      <c r="A3961" s="93">
        <v>309689.01</v>
      </c>
      <c r="B3961" s="94" t="s">
        <v>4162</v>
      </c>
    </row>
    <row r="3962" ht="17" customHeight="1" spans="1:2">
      <c r="A3962" s="93">
        <v>309692.01</v>
      </c>
      <c r="B3962" s="94" t="s">
        <v>4163</v>
      </c>
    </row>
    <row r="3963" ht="17" customHeight="1" spans="1:2">
      <c r="A3963" s="93">
        <v>309699</v>
      </c>
      <c r="B3963" s="94" t="s">
        <v>4164</v>
      </c>
    </row>
    <row r="3964" ht="17" customHeight="1" spans="1:2">
      <c r="A3964" s="93">
        <v>309756</v>
      </c>
      <c r="B3964" s="94" t="s">
        <v>4165</v>
      </c>
    </row>
    <row r="3965" ht="17" customHeight="1" spans="1:2">
      <c r="A3965" s="93">
        <v>309756.08</v>
      </c>
      <c r="B3965" s="94" t="s">
        <v>4166</v>
      </c>
    </row>
    <row r="3966" ht="17" customHeight="1" spans="1:2">
      <c r="A3966" s="93">
        <v>309758</v>
      </c>
      <c r="B3966" s="94" t="s">
        <v>4167</v>
      </c>
    </row>
    <row r="3967" ht="17" customHeight="1" spans="1:2">
      <c r="A3967" s="93">
        <v>309760</v>
      </c>
      <c r="B3967" s="94" t="s">
        <v>4168</v>
      </c>
    </row>
    <row r="3968" ht="17" customHeight="1" spans="1:2">
      <c r="A3968" s="93">
        <v>309760.01</v>
      </c>
      <c r="B3968" s="94" t="s">
        <v>4169</v>
      </c>
    </row>
    <row r="3969" ht="17" customHeight="1" spans="1:2">
      <c r="A3969" s="93">
        <v>309761</v>
      </c>
      <c r="B3969" s="94" t="s">
        <v>4170</v>
      </c>
    </row>
    <row r="3970" ht="17" customHeight="1" spans="1:2">
      <c r="A3970" s="93">
        <v>309762</v>
      </c>
      <c r="B3970" s="94" t="s">
        <v>4171</v>
      </c>
    </row>
    <row r="3971" ht="17" customHeight="1" spans="1:2">
      <c r="A3971" s="93">
        <v>309764</v>
      </c>
      <c r="B3971" s="94" t="s">
        <v>4172</v>
      </c>
    </row>
    <row r="3972" ht="17" customHeight="1" spans="1:2">
      <c r="A3972" s="93">
        <v>309788</v>
      </c>
      <c r="B3972" s="94" t="s">
        <v>4173</v>
      </c>
    </row>
    <row r="3973" ht="17" customHeight="1" spans="1:2">
      <c r="A3973" s="93">
        <v>309788.07</v>
      </c>
      <c r="B3973" s="94" t="s">
        <v>4174</v>
      </c>
    </row>
    <row r="3974" ht="17" customHeight="1" spans="1:2">
      <c r="A3974" s="93">
        <v>309799.01</v>
      </c>
      <c r="B3974" s="94" t="s">
        <v>4175</v>
      </c>
    </row>
    <row r="3975" ht="17" customHeight="1" spans="1:2">
      <c r="A3975" s="93">
        <v>309800.01</v>
      </c>
      <c r="B3975" s="94" t="s">
        <v>4176</v>
      </c>
    </row>
    <row r="3976" ht="17" customHeight="1" spans="1:2">
      <c r="A3976" s="93">
        <v>309800.02</v>
      </c>
      <c r="B3976" s="94" t="s">
        <v>4177</v>
      </c>
    </row>
    <row r="3977" ht="17" customHeight="1" spans="1:2">
      <c r="A3977" s="93">
        <v>309801.01</v>
      </c>
      <c r="B3977" s="94" t="s">
        <v>4178</v>
      </c>
    </row>
    <row r="3978" ht="17" customHeight="1" spans="1:2">
      <c r="A3978" s="93">
        <v>309801.02</v>
      </c>
      <c r="B3978" s="94" t="s">
        <v>4179</v>
      </c>
    </row>
    <row r="3979" ht="17" customHeight="1" spans="1:2">
      <c r="A3979" s="93">
        <v>309802.01</v>
      </c>
      <c r="B3979" s="94" t="s">
        <v>4180</v>
      </c>
    </row>
    <row r="3980" ht="17" customHeight="1" spans="1:2">
      <c r="A3980" s="93">
        <v>309803.01</v>
      </c>
      <c r="B3980" s="94" t="s">
        <v>4181</v>
      </c>
    </row>
    <row r="3981" ht="17" customHeight="1" spans="1:2">
      <c r="A3981" s="93">
        <v>309804.01</v>
      </c>
      <c r="B3981" s="94" t="s">
        <v>4182</v>
      </c>
    </row>
    <row r="3982" ht="17" customHeight="1" spans="1:2">
      <c r="A3982" s="93">
        <v>309804.07</v>
      </c>
      <c r="B3982" s="94" t="s">
        <v>4183</v>
      </c>
    </row>
    <row r="3983" ht="17" customHeight="1" spans="1:2">
      <c r="A3983" s="93">
        <v>309805.01</v>
      </c>
      <c r="B3983" s="94" t="s">
        <v>4184</v>
      </c>
    </row>
    <row r="3984" ht="17" customHeight="1" spans="1:2">
      <c r="A3984" s="93">
        <v>309806.01</v>
      </c>
      <c r="B3984" s="94" t="s">
        <v>4185</v>
      </c>
    </row>
    <row r="3985" ht="17" customHeight="1" spans="1:2">
      <c r="A3985" s="93">
        <v>309807.01</v>
      </c>
      <c r="B3985" s="94" t="s">
        <v>4186</v>
      </c>
    </row>
    <row r="3986" ht="17" customHeight="1" spans="1:2">
      <c r="A3986" s="93">
        <v>309808.01</v>
      </c>
      <c r="B3986" s="94" t="s">
        <v>4187</v>
      </c>
    </row>
    <row r="3987" ht="17" customHeight="1" spans="1:2">
      <c r="A3987" s="93">
        <v>309809.01</v>
      </c>
      <c r="B3987" s="94" t="s">
        <v>4188</v>
      </c>
    </row>
    <row r="3988" ht="17" customHeight="1" spans="1:2">
      <c r="A3988" s="93">
        <v>309810.01</v>
      </c>
      <c r="B3988" s="94" t="s">
        <v>4189</v>
      </c>
    </row>
    <row r="3989" ht="17" customHeight="1" spans="1:2">
      <c r="A3989" s="93">
        <v>309811.01</v>
      </c>
      <c r="B3989" s="94" t="s">
        <v>4190</v>
      </c>
    </row>
    <row r="3990" ht="17" customHeight="1" spans="1:2">
      <c r="A3990" s="93">
        <v>309812.01</v>
      </c>
      <c r="B3990" s="94" t="s">
        <v>4191</v>
      </c>
    </row>
    <row r="3991" ht="17" customHeight="1" spans="1:2">
      <c r="A3991" s="93">
        <v>309813.01</v>
      </c>
      <c r="B3991" s="94" t="s">
        <v>4192</v>
      </c>
    </row>
    <row r="3992" ht="17" customHeight="1" spans="1:2">
      <c r="A3992" s="93">
        <v>309814.01</v>
      </c>
      <c r="B3992" s="94" t="s">
        <v>4193</v>
      </c>
    </row>
    <row r="3993" ht="17" customHeight="1" spans="1:2">
      <c r="A3993" s="93">
        <v>309815.01</v>
      </c>
      <c r="B3993" s="94" t="s">
        <v>4194</v>
      </c>
    </row>
    <row r="3994" ht="17" customHeight="1" spans="1:2">
      <c r="A3994" s="93">
        <v>309816.01</v>
      </c>
      <c r="B3994" s="94" t="s">
        <v>4195</v>
      </c>
    </row>
    <row r="3995" ht="17" customHeight="1" spans="1:2">
      <c r="A3995" s="93">
        <v>309817.01</v>
      </c>
      <c r="B3995" s="94" t="s">
        <v>4196</v>
      </c>
    </row>
    <row r="3996" ht="17" customHeight="1" spans="1:2">
      <c r="A3996" s="93">
        <v>309818.01</v>
      </c>
      <c r="B3996" s="94" t="s">
        <v>4197</v>
      </c>
    </row>
    <row r="3997" ht="17" customHeight="1" spans="1:2">
      <c r="A3997" s="93">
        <v>309819.01</v>
      </c>
      <c r="B3997" s="94" t="s">
        <v>4198</v>
      </c>
    </row>
    <row r="3998" ht="17" customHeight="1" spans="1:2">
      <c r="A3998" s="93">
        <v>309820.01</v>
      </c>
      <c r="B3998" s="94" t="s">
        <v>4199</v>
      </c>
    </row>
    <row r="3999" ht="17" customHeight="1" spans="1:2">
      <c r="A3999" s="93">
        <v>309821.01</v>
      </c>
      <c r="B3999" s="94" t="s">
        <v>4200</v>
      </c>
    </row>
    <row r="4000" ht="17" customHeight="1" spans="1:2">
      <c r="A4000" s="93">
        <v>309822.01</v>
      </c>
      <c r="B4000" s="94" t="s">
        <v>4201</v>
      </c>
    </row>
    <row r="4001" ht="17" customHeight="1" spans="1:2">
      <c r="A4001" s="93">
        <v>309823.01</v>
      </c>
      <c r="B4001" s="94" t="s">
        <v>4202</v>
      </c>
    </row>
    <row r="4002" ht="17" customHeight="1" spans="1:2">
      <c r="A4002" s="93">
        <v>309824.01</v>
      </c>
      <c r="B4002" s="94" t="s">
        <v>4203</v>
      </c>
    </row>
    <row r="4003" ht="17" customHeight="1" spans="1:2">
      <c r="A4003" s="93">
        <v>309825.01</v>
      </c>
      <c r="B4003" s="94" t="s">
        <v>4204</v>
      </c>
    </row>
    <row r="4004" ht="17" customHeight="1" spans="1:2">
      <c r="A4004" s="93">
        <v>309826.01</v>
      </c>
      <c r="B4004" s="94" t="s">
        <v>4205</v>
      </c>
    </row>
    <row r="4005" ht="17" customHeight="1" spans="1:2">
      <c r="A4005" s="93">
        <v>309827.01</v>
      </c>
      <c r="B4005" s="94" t="s">
        <v>4206</v>
      </c>
    </row>
    <row r="4006" ht="17" customHeight="1" spans="1:2">
      <c r="A4006" s="93">
        <v>309828.01</v>
      </c>
      <c r="B4006" s="94" t="s">
        <v>4207</v>
      </c>
    </row>
    <row r="4007" ht="17" customHeight="1" spans="1:2">
      <c r="A4007" s="93">
        <v>309829.01</v>
      </c>
      <c r="B4007" s="94" t="s">
        <v>4208</v>
      </c>
    </row>
    <row r="4008" ht="17" customHeight="1" spans="1:2">
      <c r="A4008" s="93">
        <v>309830.01</v>
      </c>
      <c r="B4008" s="94" t="s">
        <v>4209</v>
      </c>
    </row>
    <row r="4009" ht="17" customHeight="1" spans="1:2">
      <c r="A4009" s="93">
        <v>309831.01</v>
      </c>
      <c r="B4009" s="94" t="s">
        <v>4210</v>
      </c>
    </row>
    <row r="4010" ht="17" customHeight="1" spans="1:2">
      <c r="A4010" s="93">
        <v>309832.01</v>
      </c>
      <c r="B4010" s="94" t="s">
        <v>4211</v>
      </c>
    </row>
    <row r="4011" ht="17" customHeight="1" spans="1:2">
      <c r="A4011" s="93">
        <v>3094000.01</v>
      </c>
      <c r="B4011" s="94" t="s">
        <v>4212</v>
      </c>
    </row>
    <row r="4012" ht="17" customHeight="1" spans="1:2">
      <c r="A4012" s="93">
        <v>309834.01</v>
      </c>
      <c r="B4012" s="94" t="s">
        <v>4213</v>
      </c>
    </row>
    <row r="4013" ht="17" customHeight="1" spans="1:2">
      <c r="A4013" s="93">
        <v>309835.01</v>
      </c>
      <c r="B4013" s="94" t="s">
        <v>4214</v>
      </c>
    </row>
    <row r="4014" ht="17" customHeight="1" spans="1:2">
      <c r="A4014" s="93">
        <v>309836.01</v>
      </c>
      <c r="B4014" s="94" t="s">
        <v>4215</v>
      </c>
    </row>
    <row r="4015" ht="17" customHeight="1" spans="1:2">
      <c r="A4015" s="93">
        <v>309837.01</v>
      </c>
      <c r="B4015" s="94" t="s">
        <v>4216</v>
      </c>
    </row>
    <row r="4016" ht="17" customHeight="1" spans="1:2">
      <c r="A4016" s="93">
        <v>309838.01</v>
      </c>
      <c r="B4016" s="94" t="s">
        <v>4217</v>
      </c>
    </row>
    <row r="4017" ht="17" customHeight="1" spans="1:2">
      <c r="A4017" s="93">
        <v>309839.01</v>
      </c>
      <c r="B4017" s="94" t="s">
        <v>4218</v>
      </c>
    </row>
    <row r="4018" ht="17" customHeight="1" spans="1:2">
      <c r="A4018" s="93">
        <v>309840.01</v>
      </c>
      <c r="B4018" s="94" t="s">
        <v>4219</v>
      </c>
    </row>
    <row r="4019" ht="17" customHeight="1" spans="1:2">
      <c r="A4019" s="93">
        <v>309841.01</v>
      </c>
      <c r="B4019" s="94" t="s">
        <v>4220</v>
      </c>
    </row>
    <row r="4020" ht="17" customHeight="1" spans="1:2">
      <c r="A4020" s="93">
        <v>309842.01</v>
      </c>
      <c r="B4020" s="94" t="s">
        <v>4221</v>
      </c>
    </row>
    <row r="4021" ht="17" customHeight="1" spans="1:2">
      <c r="A4021" s="93">
        <v>309843.01</v>
      </c>
      <c r="B4021" s="94" t="s">
        <v>4222</v>
      </c>
    </row>
    <row r="4022" ht="17" customHeight="1" spans="1:2">
      <c r="A4022" s="93">
        <v>309844.01</v>
      </c>
      <c r="B4022" s="94" t="s">
        <v>4223</v>
      </c>
    </row>
    <row r="4023" ht="17" customHeight="1" spans="1:2">
      <c r="A4023" s="93">
        <v>309845.01</v>
      </c>
      <c r="B4023" s="94" t="s">
        <v>4224</v>
      </c>
    </row>
    <row r="4024" ht="17" customHeight="1" spans="1:2">
      <c r="A4024" s="93">
        <v>309846.01</v>
      </c>
      <c r="B4024" s="94" t="s">
        <v>4225</v>
      </c>
    </row>
    <row r="4025" ht="17" customHeight="1" spans="1:2">
      <c r="A4025" s="93">
        <v>309847.01</v>
      </c>
      <c r="B4025" s="94" t="s">
        <v>4226</v>
      </c>
    </row>
    <row r="4026" ht="17" customHeight="1" spans="1:2">
      <c r="A4026" s="93">
        <v>309848.01</v>
      </c>
      <c r="B4026" s="94" t="s">
        <v>4227</v>
      </c>
    </row>
    <row r="4027" ht="17" customHeight="1" spans="1:2">
      <c r="A4027" s="93">
        <v>309849.01</v>
      </c>
      <c r="B4027" s="94" t="s">
        <v>4228</v>
      </c>
    </row>
    <row r="4028" ht="17" customHeight="1" spans="1:2">
      <c r="A4028" s="93">
        <v>309850.01</v>
      </c>
      <c r="B4028" s="94" t="s">
        <v>4229</v>
      </c>
    </row>
    <row r="4029" ht="17" customHeight="1" spans="1:2">
      <c r="A4029" s="93">
        <v>309851.01</v>
      </c>
      <c r="B4029" s="94" t="s">
        <v>4230</v>
      </c>
    </row>
    <row r="4030" ht="17" customHeight="1" spans="1:2">
      <c r="A4030" s="93">
        <v>309852.01</v>
      </c>
      <c r="B4030" s="94" t="s">
        <v>4231</v>
      </c>
    </row>
    <row r="4031" ht="17" customHeight="1" spans="1:2">
      <c r="A4031" s="93">
        <v>309853.01</v>
      </c>
      <c r="B4031" s="94" t="s">
        <v>4232</v>
      </c>
    </row>
    <row r="4032" ht="17" customHeight="1" spans="1:2">
      <c r="A4032" s="93">
        <v>309854.01</v>
      </c>
      <c r="B4032" s="94" t="s">
        <v>4233</v>
      </c>
    </row>
    <row r="4033" ht="17" customHeight="1" spans="1:2">
      <c r="A4033" s="93">
        <v>309855.01</v>
      </c>
      <c r="B4033" s="94" t="s">
        <v>4234</v>
      </c>
    </row>
    <row r="4034" ht="17" customHeight="1" spans="1:2">
      <c r="A4034" s="93">
        <v>309856.01</v>
      </c>
      <c r="B4034" s="94" t="s">
        <v>4235</v>
      </c>
    </row>
    <row r="4035" ht="17" customHeight="1" spans="1:2">
      <c r="A4035" s="93">
        <v>309857.01</v>
      </c>
      <c r="B4035" s="94" t="s">
        <v>4236</v>
      </c>
    </row>
    <row r="4036" ht="17" customHeight="1" spans="1:2">
      <c r="A4036" s="93">
        <v>309858</v>
      </c>
      <c r="B4036" s="94" t="s">
        <v>4237</v>
      </c>
    </row>
    <row r="4037" ht="17" customHeight="1" spans="1:2">
      <c r="A4037" s="93">
        <v>309868.01</v>
      </c>
      <c r="B4037" s="94" t="s">
        <v>4238</v>
      </c>
    </row>
    <row r="4038" ht="17" customHeight="1" spans="1:2">
      <c r="A4038" s="93">
        <v>309869</v>
      </c>
      <c r="B4038" s="94" t="s">
        <v>4015</v>
      </c>
    </row>
    <row r="4039" ht="17" customHeight="1" spans="1:2">
      <c r="A4039" s="93">
        <v>309869.02</v>
      </c>
      <c r="B4039" s="94" t="s">
        <v>4239</v>
      </c>
    </row>
    <row r="4040" ht="17" customHeight="1" spans="1:2">
      <c r="A4040" s="93">
        <v>309880.01</v>
      </c>
      <c r="B4040" s="94" t="s">
        <v>4240</v>
      </c>
    </row>
    <row r="4041" ht="17" customHeight="1" spans="1:2">
      <c r="A4041" s="93">
        <v>309881.01</v>
      </c>
      <c r="B4041" s="94" t="s">
        <v>4241</v>
      </c>
    </row>
    <row r="4042" ht="17" customHeight="1" spans="1:2">
      <c r="A4042" s="93">
        <v>309882.01</v>
      </c>
      <c r="B4042" s="94" t="s">
        <v>4242</v>
      </c>
    </row>
    <row r="4043" ht="17" customHeight="1" spans="1:2">
      <c r="A4043" s="93">
        <v>309883.01</v>
      </c>
      <c r="B4043" s="94" t="s">
        <v>4243</v>
      </c>
    </row>
    <row r="4044" ht="17" customHeight="1" spans="1:2">
      <c r="A4044" s="93">
        <v>309884.01</v>
      </c>
      <c r="B4044" s="94" t="s">
        <v>4244</v>
      </c>
    </row>
    <row r="4045" ht="17" customHeight="1" spans="1:2">
      <c r="A4045" s="93">
        <v>309885.01</v>
      </c>
      <c r="B4045" s="94" t="s">
        <v>4245</v>
      </c>
    </row>
    <row r="4046" ht="17" customHeight="1" spans="1:2">
      <c r="A4046" s="93">
        <v>309886.01</v>
      </c>
      <c r="B4046" s="94" t="s">
        <v>4246</v>
      </c>
    </row>
    <row r="4047" ht="17" customHeight="1" spans="1:2">
      <c r="A4047" s="93">
        <v>309887.01</v>
      </c>
      <c r="B4047" s="94" t="s">
        <v>4247</v>
      </c>
    </row>
    <row r="4048" ht="17" customHeight="1" spans="1:2">
      <c r="A4048" s="93">
        <v>309888.01</v>
      </c>
      <c r="B4048" s="94" t="s">
        <v>4248</v>
      </c>
    </row>
    <row r="4049" ht="17" customHeight="1" spans="1:2">
      <c r="A4049" s="93">
        <v>309889.01</v>
      </c>
      <c r="B4049" s="94" t="s">
        <v>4249</v>
      </c>
    </row>
    <row r="4050" ht="17" customHeight="1" spans="1:2">
      <c r="A4050" s="93">
        <v>309890.01</v>
      </c>
      <c r="B4050" s="94" t="s">
        <v>4250</v>
      </c>
    </row>
    <row r="4051" ht="17" customHeight="1" spans="1:2">
      <c r="A4051" s="93">
        <v>309891.01</v>
      </c>
      <c r="B4051" s="94" t="s">
        <v>4251</v>
      </c>
    </row>
    <row r="4052" ht="17" customHeight="1" spans="1:2">
      <c r="A4052" s="93">
        <v>309892.01</v>
      </c>
      <c r="B4052" s="94" t="s">
        <v>4252</v>
      </c>
    </row>
    <row r="4053" ht="17" customHeight="1" spans="1:2">
      <c r="A4053" s="93">
        <v>309893.01</v>
      </c>
      <c r="B4053" s="94" t="s">
        <v>4253</v>
      </c>
    </row>
    <row r="4054" ht="17" customHeight="1" spans="1:2">
      <c r="A4054" s="93">
        <v>309894.01</v>
      </c>
      <c r="B4054" s="94" t="s">
        <v>4254</v>
      </c>
    </row>
    <row r="4055" ht="17" customHeight="1" spans="1:2">
      <c r="A4055" s="93">
        <v>309895.01</v>
      </c>
      <c r="B4055" s="94" t="s">
        <v>4255</v>
      </c>
    </row>
    <row r="4056" ht="17" customHeight="1" spans="1:2">
      <c r="A4056" s="93">
        <v>309896.01</v>
      </c>
      <c r="B4056" s="94" t="s">
        <v>4256</v>
      </c>
    </row>
    <row r="4057" ht="17" customHeight="1" spans="1:2">
      <c r="A4057" s="93">
        <v>309897.01</v>
      </c>
      <c r="B4057" s="94" t="s">
        <v>4257</v>
      </c>
    </row>
    <row r="4058" ht="17" customHeight="1" spans="1:2">
      <c r="A4058" s="93">
        <v>309899.01</v>
      </c>
      <c r="B4058" s="94" t="s">
        <v>4258</v>
      </c>
    </row>
    <row r="4059" ht="17" customHeight="1" spans="1:2">
      <c r="A4059" s="93">
        <v>309900.01</v>
      </c>
      <c r="B4059" s="94" t="s">
        <v>4259</v>
      </c>
    </row>
    <row r="4060" ht="17" customHeight="1" spans="1:2">
      <c r="A4060" s="93">
        <v>309909.01</v>
      </c>
      <c r="B4060" s="94" t="s">
        <v>4260</v>
      </c>
    </row>
    <row r="4061" ht="17" customHeight="1" spans="1:2">
      <c r="A4061" s="93">
        <v>309910.01</v>
      </c>
      <c r="B4061" s="94" t="s">
        <v>4261</v>
      </c>
    </row>
    <row r="4062" ht="17" customHeight="1" spans="1:2">
      <c r="A4062" s="93">
        <v>309912.01</v>
      </c>
      <c r="B4062" s="94" t="s">
        <v>4262</v>
      </c>
    </row>
    <row r="4063" ht="17" customHeight="1" spans="1:2">
      <c r="A4063" s="93">
        <v>309913.01</v>
      </c>
      <c r="B4063" s="94" t="s">
        <v>4263</v>
      </c>
    </row>
    <row r="4064" ht="17" customHeight="1" spans="1:2">
      <c r="A4064" s="93">
        <v>309914.01</v>
      </c>
      <c r="B4064" s="94" t="s">
        <v>4264</v>
      </c>
    </row>
    <row r="4065" ht="17" customHeight="1" spans="1:2">
      <c r="A4065" s="93">
        <v>309915.02</v>
      </c>
      <c r="B4065" s="94" t="s">
        <v>4265</v>
      </c>
    </row>
    <row r="4066" ht="17" customHeight="1" spans="1:2">
      <c r="A4066" s="93">
        <v>309916.02</v>
      </c>
      <c r="B4066" s="94" t="s">
        <v>4266</v>
      </c>
    </row>
    <row r="4067" ht="17" customHeight="1" spans="1:2">
      <c r="A4067" s="93">
        <v>309917</v>
      </c>
      <c r="B4067" s="94" t="s">
        <v>4267</v>
      </c>
    </row>
    <row r="4068" ht="17" customHeight="1" spans="1:2">
      <c r="A4068" s="93">
        <v>309918</v>
      </c>
      <c r="B4068" s="94" t="s">
        <v>4268</v>
      </c>
    </row>
    <row r="4069" ht="17" customHeight="1" spans="1:2">
      <c r="A4069" s="93">
        <v>309921</v>
      </c>
      <c r="B4069" s="94" t="s">
        <v>4269</v>
      </c>
    </row>
    <row r="4070" ht="17" customHeight="1" spans="1:2">
      <c r="A4070" s="93">
        <v>309922</v>
      </c>
      <c r="B4070" s="94" t="s">
        <v>4270</v>
      </c>
    </row>
    <row r="4071" ht="17" customHeight="1" spans="1:2">
      <c r="A4071" s="93">
        <v>309924</v>
      </c>
      <c r="B4071" s="94" t="s">
        <v>4271</v>
      </c>
    </row>
    <row r="4072" ht="17" customHeight="1" spans="1:2">
      <c r="A4072" s="93">
        <v>309925</v>
      </c>
      <c r="B4072" s="94" t="s">
        <v>4272</v>
      </c>
    </row>
    <row r="4073" ht="17" customHeight="1" spans="1:2">
      <c r="A4073" s="93">
        <v>309925.4</v>
      </c>
      <c r="B4073" s="94" t="s">
        <v>4273</v>
      </c>
    </row>
    <row r="4074" ht="17" customHeight="1" spans="1:2">
      <c r="A4074" s="93">
        <v>309944.07</v>
      </c>
      <c r="B4074" s="94" t="s">
        <v>4274</v>
      </c>
    </row>
    <row r="4075" ht="17" customHeight="1" spans="1:2">
      <c r="A4075" s="93">
        <v>309946.02</v>
      </c>
      <c r="B4075" s="94" t="s">
        <v>4275</v>
      </c>
    </row>
    <row r="4076" ht="17" customHeight="1" spans="1:2">
      <c r="A4076" s="93">
        <v>309947</v>
      </c>
      <c r="B4076" s="94" t="s">
        <v>4276</v>
      </c>
    </row>
    <row r="4077" ht="17" customHeight="1" spans="1:2">
      <c r="A4077" s="93">
        <v>309966</v>
      </c>
      <c r="B4077" s="94" t="s">
        <v>4277</v>
      </c>
    </row>
    <row r="4078" ht="17" customHeight="1" spans="1:2">
      <c r="A4078" s="93">
        <v>309974</v>
      </c>
      <c r="B4078" s="94" t="s">
        <v>4278</v>
      </c>
    </row>
    <row r="4079" ht="17" customHeight="1" spans="1:2">
      <c r="A4079" s="93">
        <v>309977</v>
      </c>
      <c r="B4079" s="94" t="s">
        <v>4279</v>
      </c>
    </row>
    <row r="4080" ht="17" customHeight="1" spans="1:2">
      <c r="A4080" s="93">
        <v>309986.01</v>
      </c>
      <c r="B4080" s="94" t="s">
        <v>4280</v>
      </c>
    </row>
    <row r="4081" ht="17" customHeight="1" spans="1:2">
      <c r="A4081" s="93">
        <v>309986.02</v>
      </c>
      <c r="B4081" s="94" t="s">
        <v>4281</v>
      </c>
    </row>
    <row r="4082" ht="17" customHeight="1" spans="1:2">
      <c r="A4082" s="93">
        <v>309992</v>
      </c>
      <c r="B4082" s="94" t="s">
        <v>4282</v>
      </c>
    </row>
    <row r="4083" ht="17" customHeight="1" spans="1:2">
      <c r="A4083" s="93">
        <v>309993</v>
      </c>
      <c r="B4083" s="94" t="s">
        <v>4283</v>
      </c>
    </row>
    <row r="4084" ht="17" customHeight="1" spans="1:2">
      <c r="A4084" s="93">
        <v>309994</v>
      </c>
      <c r="B4084" s="94" t="s">
        <v>4284</v>
      </c>
    </row>
    <row r="4085" ht="17" customHeight="1" spans="1:2">
      <c r="A4085" s="93">
        <v>309995</v>
      </c>
      <c r="B4085" s="94" t="s">
        <v>4285</v>
      </c>
    </row>
    <row r="4086" ht="17" customHeight="1" spans="1:2">
      <c r="A4086" s="93">
        <v>309996</v>
      </c>
      <c r="B4086" s="94" t="s">
        <v>4286</v>
      </c>
    </row>
    <row r="4087" ht="17" customHeight="1" spans="1:2">
      <c r="A4087" s="93">
        <v>309997</v>
      </c>
      <c r="B4087" s="94" t="s">
        <v>4287</v>
      </c>
    </row>
    <row r="4088" ht="17" customHeight="1" spans="1:2">
      <c r="A4088" s="93">
        <v>309998</v>
      </c>
      <c r="B4088" s="94" t="s">
        <v>4288</v>
      </c>
    </row>
    <row r="4089" ht="17" customHeight="1" spans="1:2">
      <c r="A4089" s="93">
        <v>309999</v>
      </c>
      <c r="B4089" s="94" t="s">
        <v>4289</v>
      </c>
    </row>
    <row r="4090" ht="17" customHeight="1" spans="1:2">
      <c r="A4090" s="93">
        <v>310.01</v>
      </c>
      <c r="B4090" s="94" t="s">
        <v>4290</v>
      </c>
    </row>
    <row r="4091" ht="17" customHeight="1" spans="1:2">
      <c r="A4091" s="93">
        <v>310.02</v>
      </c>
      <c r="B4091" s="94" t="s">
        <v>4291</v>
      </c>
    </row>
    <row r="4092" ht="17" customHeight="1" spans="1:2">
      <c r="A4092" s="93">
        <v>310.03</v>
      </c>
      <c r="B4092" s="94" t="s">
        <v>4292</v>
      </c>
    </row>
    <row r="4093" ht="17" customHeight="1" spans="1:2">
      <c r="A4093" s="93">
        <v>310.05</v>
      </c>
      <c r="B4093" s="94" t="s">
        <v>4293</v>
      </c>
    </row>
    <row r="4094" ht="17" customHeight="1" spans="1:2">
      <c r="A4094" s="93">
        <v>310.06</v>
      </c>
      <c r="B4094" s="94" t="s">
        <v>4294</v>
      </c>
    </row>
    <row r="4095" ht="17" customHeight="1" spans="1:2">
      <c r="A4095" s="93">
        <v>310.07</v>
      </c>
      <c r="B4095" s="94" t="s">
        <v>4295</v>
      </c>
    </row>
    <row r="4096" ht="17" customHeight="1" spans="1:2">
      <c r="A4096" s="93">
        <v>310.22</v>
      </c>
      <c r="B4096" s="94" t="s">
        <v>4296</v>
      </c>
    </row>
    <row r="4097" ht="17" customHeight="1" spans="1:2">
      <c r="A4097" s="93">
        <v>3100</v>
      </c>
      <c r="B4097" s="94" t="s">
        <v>4297</v>
      </c>
    </row>
    <row r="4098" ht="17" customHeight="1" spans="1:2">
      <c r="A4098" s="93">
        <v>3100.2</v>
      </c>
      <c r="B4098" s="94" t="s">
        <v>4298</v>
      </c>
    </row>
    <row r="4099" ht="17" customHeight="1" spans="1:2">
      <c r="A4099" s="93">
        <v>3101</v>
      </c>
      <c r="B4099" s="94" t="s">
        <v>4299</v>
      </c>
    </row>
    <row r="4100" ht="17" customHeight="1" spans="1:2">
      <c r="A4100" s="93">
        <v>3101.21</v>
      </c>
      <c r="B4100" s="94" t="s">
        <v>4300</v>
      </c>
    </row>
    <row r="4101" ht="17" customHeight="1" spans="1:2">
      <c r="A4101" s="93">
        <v>3102</v>
      </c>
      <c r="B4101" s="94" t="s">
        <v>4301</v>
      </c>
    </row>
    <row r="4102" ht="17" customHeight="1" spans="1:2">
      <c r="A4102" s="93">
        <v>3103</v>
      </c>
      <c r="B4102" s="94" t="s">
        <v>4302</v>
      </c>
    </row>
    <row r="4103" ht="17" customHeight="1" spans="1:2">
      <c r="A4103" s="93">
        <v>3104</v>
      </c>
      <c r="B4103" s="94" t="s">
        <v>4303</v>
      </c>
    </row>
    <row r="4104" ht="17" customHeight="1" spans="1:2">
      <c r="A4104" s="93">
        <v>3105</v>
      </c>
      <c r="B4104" s="94" t="s">
        <v>4304</v>
      </c>
    </row>
    <row r="4105" ht="17" customHeight="1" spans="1:2">
      <c r="A4105" s="93">
        <v>3105.21</v>
      </c>
      <c r="B4105" s="94" t="s">
        <v>4305</v>
      </c>
    </row>
    <row r="4106" ht="17" customHeight="1" spans="1:2">
      <c r="A4106" s="93">
        <v>3106</v>
      </c>
      <c r="B4106" s="94" t="s">
        <v>4306</v>
      </c>
    </row>
    <row r="4107" ht="17" customHeight="1" spans="1:2">
      <c r="A4107" s="93">
        <v>3106.01</v>
      </c>
      <c r="B4107" s="94" t="s">
        <v>4307</v>
      </c>
    </row>
    <row r="4108" ht="17" customHeight="1" spans="1:2">
      <c r="A4108" s="93">
        <v>3106.11</v>
      </c>
      <c r="B4108" s="94" t="s">
        <v>4308</v>
      </c>
    </row>
    <row r="4109" ht="17" customHeight="1" spans="1:2">
      <c r="A4109" s="93">
        <v>3106.21</v>
      </c>
      <c r="B4109" s="94" t="s">
        <v>4309</v>
      </c>
    </row>
    <row r="4110" ht="17" customHeight="1" spans="1:2">
      <c r="A4110" s="93">
        <v>3107</v>
      </c>
      <c r="B4110" s="94" t="s">
        <v>4310</v>
      </c>
    </row>
    <row r="4111" ht="17" customHeight="1" spans="1:2">
      <c r="A4111" s="93">
        <v>3107.11</v>
      </c>
      <c r="B4111" s="94" t="s">
        <v>4311</v>
      </c>
    </row>
    <row r="4112" ht="17" customHeight="1" spans="1:2">
      <c r="A4112" s="93">
        <v>3107.21</v>
      </c>
      <c r="B4112" s="94" t="s">
        <v>4312</v>
      </c>
    </row>
    <row r="4113" ht="17" customHeight="1" spans="1:2">
      <c r="A4113" s="93">
        <v>3107.3</v>
      </c>
      <c r="B4113" s="94" t="s">
        <v>4313</v>
      </c>
    </row>
    <row r="4114" ht="17" customHeight="1" spans="1:2">
      <c r="A4114" s="93">
        <v>3108</v>
      </c>
      <c r="B4114" s="94" t="s">
        <v>4314</v>
      </c>
    </row>
    <row r="4115" ht="17" customHeight="1" spans="1:2">
      <c r="A4115" s="93">
        <v>3109</v>
      </c>
      <c r="B4115" s="94" t="s">
        <v>4315</v>
      </c>
    </row>
    <row r="4116" ht="17" customHeight="1" spans="1:2">
      <c r="A4116" s="93">
        <v>3109.1</v>
      </c>
      <c r="B4116" s="94" t="s">
        <v>4316</v>
      </c>
    </row>
    <row r="4117" ht="17" customHeight="1" spans="1:2">
      <c r="A4117" s="93">
        <v>3109.21</v>
      </c>
      <c r="B4117" s="94" t="s">
        <v>4317</v>
      </c>
    </row>
    <row r="4118" ht="17" customHeight="1" spans="1:2">
      <c r="A4118" s="93">
        <v>311.01</v>
      </c>
      <c r="B4118" s="94" t="s">
        <v>4318</v>
      </c>
    </row>
    <row r="4119" ht="17" customHeight="1" spans="1:2">
      <c r="A4119" s="93">
        <v>311.02</v>
      </c>
      <c r="B4119" s="94" t="s">
        <v>4319</v>
      </c>
    </row>
    <row r="4120" ht="17" customHeight="1" spans="1:2">
      <c r="A4120" s="93">
        <v>311.03</v>
      </c>
      <c r="B4120" s="94" t="s">
        <v>4320</v>
      </c>
    </row>
    <row r="4121" ht="17" customHeight="1" spans="1:2">
      <c r="A4121" s="93">
        <v>311.1</v>
      </c>
      <c r="B4121" s="94" t="s">
        <v>4321</v>
      </c>
    </row>
    <row r="4122" ht="17" customHeight="1" spans="1:2">
      <c r="A4122" s="93">
        <v>311.21</v>
      </c>
      <c r="B4122" s="94" t="s">
        <v>4322</v>
      </c>
    </row>
    <row r="4123" ht="17" customHeight="1" spans="1:2">
      <c r="A4123" s="93">
        <v>311.23</v>
      </c>
      <c r="B4123" s="94" t="s">
        <v>4323</v>
      </c>
    </row>
    <row r="4124" ht="17" customHeight="1" spans="1:2">
      <c r="A4124" s="93">
        <v>311.31</v>
      </c>
      <c r="B4124" s="94" t="s">
        <v>4324</v>
      </c>
    </row>
    <row r="4125" ht="17" customHeight="1" spans="1:2">
      <c r="A4125" s="93">
        <v>311.32</v>
      </c>
      <c r="B4125" s="94" t="s">
        <v>4325</v>
      </c>
    </row>
    <row r="4126" ht="17" customHeight="1" spans="1:2">
      <c r="A4126" s="93">
        <v>311.33</v>
      </c>
      <c r="B4126" s="94" t="s">
        <v>4326</v>
      </c>
    </row>
    <row r="4127" ht="17" customHeight="1" spans="1:2">
      <c r="A4127" s="93">
        <v>311.41</v>
      </c>
      <c r="B4127" s="94" t="s">
        <v>4327</v>
      </c>
    </row>
    <row r="4128" ht="17" customHeight="1" spans="1:2">
      <c r="A4128" s="93">
        <v>311.51</v>
      </c>
      <c r="B4128" s="94" t="s">
        <v>4328</v>
      </c>
    </row>
    <row r="4129" ht="17" customHeight="1" spans="1:2">
      <c r="A4129" s="93">
        <v>311.61</v>
      </c>
      <c r="B4129" s="94" t="s">
        <v>4329</v>
      </c>
    </row>
    <row r="4130" ht="17" customHeight="1" spans="1:2">
      <c r="A4130" s="93">
        <v>311.7</v>
      </c>
      <c r="B4130" s="94" t="s">
        <v>4330</v>
      </c>
    </row>
    <row r="4131" ht="17" customHeight="1" spans="1:2">
      <c r="A4131" s="93">
        <v>311.8</v>
      </c>
      <c r="B4131" s="94" t="s">
        <v>4331</v>
      </c>
    </row>
    <row r="4132" ht="17" customHeight="1" spans="1:2">
      <c r="A4132" s="93">
        <v>3110</v>
      </c>
      <c r="B4132" s="94" t="s">
        <v>4332</v>
      </c>
    </row>
    <row r="4133" ht="17" customHeight="1" spans="1:2">
      <c r="A4133" s="93">
        <v>3110.21</v>
      </c>
      <c r="B4133" s="94" t="s">
        <v>4333</v>
      </c>
    </row>
    <row r="4134" ht="17" customHeight="1" spans="1:2">
      <c r="A4134" s="93">
        <v>3111</v>
      </c>
      <c r="B4134" s="94" t="s">
        <v>4334</v>
      </c>
    </row>
    <row r="4135" ht="17" customHeight="1" spans="1:2">
      <c r="A4135" s="93">
        <v>3111.1</v>
      </c>
      <c r="B4135" s="94" t="s">
        <v>4335</v>
      </c>
    </row>
    <row r="4136" ht="17" customHeight="1" spans="1:2">
      <c r="A4136" s="93">
        <v>3112</v>
      </c>
      <c r="B4136" s="94" t="s">
        <v>4336</v>
      </c>
    </row>
    <row r="4137" ht="17" customHeight="1" spans="1:2">
      <c r="A4137" s="93">
        <v>3112.1</v>
      </c>
      <c r="B4137" s="94" t="s">
        <v>4337</v>
      </c>
    </row>
    <row r="4138" ht="17" customHeight="1" spans="1:2">
      <c r="A4138" s="93">
        <v>3113</v>
      </c>
      <c r="B4138" s="94" t="s">
        <v>4338</v>
      </c>
    </row>
    <row r="4139" ht="17" customHeight="1" spans="1:2">
      <c r="A4139" s="93">
        <v>3113.21</v>
      </c>
      <c r="B4139" s="94" t="s">
        <v>4339</v>
      </c>
    </row>
    <row r="4140" ht="17" customHeight="1" spans="1:2">
      <c r="A4140" s="93">
        <v>3114</v>
      </c>
      <c r="B4140" s="94" t="s">
        <v>4340</v>
      </c>
    </row>
    <row r="4141" ht="17" customHeight="1" spans="1:2">
      <c r="A4141" s="93">
        <v>3114.21</v>
      </c>
      <c r="B4141" s="94" t="s">
        <v>4341</v>
      </c>
    </row>
    <row r="4142" ht="17" customHeight="1" spans="1:2">
      <c r="A4142" s="93">
        <v>3114.5</v>
      </c>
      <c r="B4142" s="94" t="s">
        <v>4342</v>
      </c>
    </row>
    <row r="4143" ht="17" customHeight="1" spans="1:2">
      <c r="A4143" s="93">
        <v>3115</v>
      </c>
      <c r="B4143" s="94" t="s">
        <v>4343</v>
      </c>
    </row>
    <row r="4144" ht="17" customHeight="1" spans="1:2">
      <c r="A4144" s="93">
        <v>3115.5</v>
      </c>
      <c r="B4144" s="94" t="s">
        <v>4344</v>
      </c>
    </row>
    <row r="4145" ht="17" customHeight="1" spans="1:2">
      <c r="A4145" s="93">
        <v>3116</v>
      </c>
      <c r="B4145" s="94" t="s">
        <v>4345</v>
      </c>
    </row>
    <row r="4146" ht="17" customHeight="1" spans="1:2">
      <c r="A4146" s="93">
        <v>3116.21</v>
      </c>
      <c r="B4146" s="94" t="s">
        <v>4346</v>
      </c>
    </row>
    <row r="4147" ht="17" customHeight="1" spans="1:2">
      <c r="A4147" s="93">
        <v>3116.31</v>
      </c>
      <c r="B4147" s="94" t="s">
        <v>4347</v>
      </c>
    </row>
    <row r="4148" ht="17" customHeight="1" spans="1:2">
      <c r="A4148" s="93">
        <v>3117</v>
      </c>
      <c r="B4148" s="94" t="s">
        <v>4348</v>
      </c>
    </row>
    <row r="4149" ht="17" customHeight="1" spans="1:2">
      <c r="A4149" s="93">
        <v>3117.2</v>
      </c>
      <c r="B4149" s="94" t="s">
        <v>4349</v>
      </c>
    </row>
    <row r="4150" ht="17" customHeight="1" spans="1:2">
      <c r="A4150" s="93">
        <v>3117.5</v>
      </c>
      <c r="B4150" s="94" t="s">
        <v>4350</v>
      </c>
    </row>
    <row r="4151" ht="17" customHeight="1" spans="1:2">
      <c r="A4151" s="93">
        <v>3117.6</v>
      </c>
      <c r="B4151" s="94" t="s">
        <v>4351</v>
      </c>
    </row>
    <row r="4152" ht="17" customHeight="1" spans="1:2">
      <c r="A4152" s="93">
        <v>3118.11</v>
      </c>
      <c r="B4152" s="94" t="s">
        <v>4352</v>
      </c>
    </row>
    <row r="4153" ht="17" customHeight="1" spans="1:2">
      <c r="A4153" s="93">
        <v>3118.21</v>
      </c>
      <c r="B4153" s="94" t="s">
        <v>4353</v>
      </c>
    </row>
    <row r="4154" ht="17" customHeight="1" spans="1:2">
      <c r="A4154" s="93">
        <v>3119.11</v>
      </c>
      <c r="B4154" s="94" t="s">
        <v>4354</v>
      </c>
    </row>
    <row r="4155" ht="17" customHeight="1" spans="1:2">
      <c r="A4155" s="93">
        <v>3119.2</v>
      </c>
      <c r="B4155" s="94" t="s">
        <v>4355</v>
      </c>
    </row>
    <row r="4156" ht="17" customHeight="1" spans="1:2">
      <c r="A4156" s="93">
        <v>3119.21</v>
      </c>
      <c r="B4156" s="94" t="s">
        <v>4356</v>
      </c>
    </row>
    <row r="4157" ht="17" customHeight="1" spans="1:2">
      <c r="A4157" s="93">
        <v>312.01</v>
      </c>
      <c r="B4157" s="94" t="s">
        <v>4357</v>
      </c>
    </row>
    <row r="4158" ht="17" customHeight="1" spans="1:2">
      <c r="A4158" s="93">
        <v>312.02</v>
      </c>
      <c r="B4158" s="94" t="s">
        <v>4358</v>
      </c>
    </row>
    <row r="4159" ht="17" customHeight="1" spans="1:2">
      <c r="A4159" s="93">
        <v>312.03</v>
      </c>
      <c r="B4159" s="94" t="s">
        <v>4359</v>
      </c>
    </row>
    <row r="4160" ht="17" customHeight="1" spans="1:2">
      <c r="A4160" s="93">
        <v>3120.21</v>
      </c>
      <c r="B4160" s="94" t="s">
        <v>4360</v>
      </c>
    </row>
    <row r="4161" ht="17" customHeight="1" spans="1:2">
      <c r="A4161" s="93">
        <v>3121</v>
      </c>
      <c r="B4161" s="94" t="s">
        <v>4361</v>
      </c>
    </row>
    <row r="4162" ht="17" customHeight="1" spans="1:2">
      <c r="A4162" s="93">
        <v>3121.1</v>
      </c>
      <c r="B4162" s="94" t="s">
        <v>4362</v>
      </c>
    </row>
    <row r="4163" ht="17" customHeight="1" spans="1:2">
      <c r="A4163" s="93">
        <v>3121.2</v>
      </c>
      <c r="B4163" s="94" t="s">
        <v>4363</v>
      </c>
    </row>
    <row r="4164" ht="17" customHeight="1" spans="1:2">
      <c r="A4164" s="93">
        <v>3122</v>
      </c>
      <c r="B4164" s="94" t="s">
        <v>4364</v>
      </c>
    </row>
    <row r="4165" ht="17" customHeight="1" spans="1:2">
      <c r="A4165" s="93">
        <v>3123</v>
      </c>
      <c r="B4165" s="94" t="s">
        <v>4365</v>
      </c>
    </row>
    <row r="4166" ht="17" customHeight="1" spans="1:2">
      <c r="A4166" s="93">
        <v>3124</v>
      </c>
      <c r="B4166" s="94" t="s">
        <v>4366</v>
      </c>
    </row>
    <row r="4167" ht="17" customHeight="1" spans="1:2">
      <c r="A4167" s="93">
        <v>3125</v>
      </c>
      <c r="B4167" s="94" t="s">
        <v>4367</v>
      </c>
    </row>
    <row r="4168" ht="17" customHeight="1" spans="1:2">
      <c r="A4168" s="93">
        <v>3125.1</v>
      </c>
      <c r="B4168" s="94" t="s">
        <v>4368</v>
      </c>
    </row>
    <row r="4169" ht="17" customHeight="1" spans="1:2">
      <c r="A4169" s="93">
        <v>3127</v>
      </c>
      <c r="B4169" s="94" t="s">
        <v>4369</v>
      </c>
    </row>
    <row r="4170" ht="17" customHeight="1" spans="1:2">
      <c r="A4170" s="93">
        <v>313.01</v>
      </c>
      <c r="B4170" s="94" t="s">
        <v>4370</v>
      </c>
    </row>
    <row r="4171" ht="17" customHeight="1" spans="1:2">
      <c r="A4171" s="93">
        <v>313.02</v>
      </c>
      <c r="B4171" s="94" t="s">
        <v>4371</v>
      </c>
    </row>
    <row r="4172" ht="17" customHeight="1" spans="1:2">
      <c r="A4172" s="93">
        <v>313.03</v>
      </c>
      <c r="B4172" s="94" t="s">
        <v>4372</v>
      </c>
    </row>
    <row r="4173" ht="17" customHeight="1" spans="1:2">
      <c r="A4173" s="93">
        <v>313.22</v>
      </c>
      <c r="B4173" s="94" t="s">
        <v>4373</v>
      </c>
    </row>
    <row r="4174" ht="17" customHeight="1" spans="1:2">
      <c r="A4174" s="93">
        <v>314.01</v>
      </c>
      <c r="B4174" s="94" t="s">
        <v>4374</v>
      </c>
    </row>
    <row r="4175" ht="17" customHeight="1" spans="1:2">
      <c r="A4175" s="93">
        <v>314.02</v>
      </c>
      <c r="B4175" s="94" t="s">
        <v>4375</v>
      </c>
    </row>
    <row r="4176" ht="17" customHeight="1" spans="1:2">
      <c r="A4176" s="93">
        <v>314.03</v>
      </c>
      <c r="B4176" s="94" t="s">
        <v>4376</v>
      </c>
    </row>
    <row r="4177" ht="17" customHeight="1" spans="1:2">
      <c r="A4177" s="93">
        <v>314.22</v>
      </c>
      <c r="B4177" s="94" t="s">
        <v>4377</v>
      </c>
    </row>
    <row r="4178" ht="17" customHeight="1" spans="1:2">
      <c r="A4178" s="93">
        <v>315.01</v>
      </c>
      <c r="B4178" s="94" t="s">
        <v>4378</v>
      </c>
    </row>
    <row r="4179" ht="17" customHeight="1" spans="1:2">
      <c r="A4179" s="93">
        <v>315.02</v>
      </c>
      <c r="B4179" s="94" t="s">
        <v>4379</v>
      </c>
    </row>
    <row r="4180" ht="17" customHeight="1" spans="1:2">
      <c r="A4180" s="93">
        <v>315.03</v>
      </c>
      <c r="B4180" s="94" t="s">
        <v>4380</v>
      </c>
    </row>
    <row r="4181" ht="17" customHeight="1" spans="1:2">
      <c r="A4181" s="93">
        <v>316.01</v>
      </c>
      <c r="B4181" s="94" t="s">
        <v>4381</v>
      </c>
    </row>
    <row r="4182" ht="17" customHeight="1" spans="1:2">
      <c r="A4182" s="93">
        <v>316.02</v>
      </c>
      <c r="B4182" s="94" t="s">
        <v>4382</v>
      </c>
    </row>
    <row r="4183" ht="17" customHeight="1" spans="1:2">
      <c r="A4183" s="93">
        <v>316.03</v>
      </c>
      <c r="B4183" s="94" t="s">
        <v>4383</v>
      </c>
    </row>
    <row r="4184" ht="17" customHeight="1" spans="1:2">
      <c r="A4184" s="93">
        <v>316.08</v>
      </c>
      <c r="B4184" s="94" t="s">
        <v>4384</v>
      </c>
    </row>
    <row r="4185" ht="17" customHeight="1" spans="1:2">
      <c r="A4185" s="93">
        <v>317.01</v>
      </c>
      <c r="B4185" s="94" t="s">
        <v>4385</v>
      </c>
    </row>
    <row r="4186" ht="17" customHeight="1" spans="1:2">
      <c r="A4186" s="93">
        <v>317.02</v>
      </c>
      <c r="B4186" s="94" t="s">
        <v>4386</v>
      </c>
    </row>
    <row r="4187" ht="17" customHeight="1" spans="1:2">
      <c r="A4187" s="93">
        <v>317.03</v>
      </c>
      <c r="B4187" s="94" t="s">
        <v>4387</v>
      </c>
    </row>
    <row r="4188" ht="17" customHeight="1" spans="1:2">
      <c r="A4188" s="93">
        <v>318.01</v>
      </c>
      <c r="B4188" s="94" t="s">
        <v>4388</v>
      </c>
    </row>
    <row r="4189" ht="17" customHeight="1" spans="1:2">
      <c r="A4189" s="93">
        <v>318.02</v>
      </c>
      <c r="B4189" s="94" t="s">
        <v>4389</v>
      </c>
    </row>
    <row r="4190" ht="17" customHeight="1" spans="1:2">
      <c r="A4190" s="93">
        <v>318.03</v>
      </c>
      <c r="B4190" s="94" t="s">
        <v>4390</v>
      </c>
    </row>
    <row r="4191" ht="17" customHeight="1" spans="1:2">
      <c r="A4191" s="93">
        <v>319.01</v>
      </c>
      <c r="B4191" s="94" t="s">
        <v>4391</v>
      </c>
    </row>
    <row r="4192" ht="17" customHeight="1" spans="1:2">
      <c r="A4192" s="93">
        <v>319.02</v>
      </c>
      <c r="B4192" s="94" t="s">
        <v>4392</v>
      </c>
    </row>
    <row r="4193" ht="17" customHeight="1" spans="1:2">
      <c r="A4193" s="93">
        <v>319.03</v>
      </c>
      <c r="B4193" s="94" t="s">
        <v>4393</v>
      </c>
    </row>
    <row r="4194" ht="17" customHeight="1" spans="1:2">
      <c r="A4194" s="93">
        <v>319.08</v>
      </c>
      <c r="B4194" s="94" t="s">
        <v>4394</v>
      </c>
    </row>
    <row r="4195" ht="17" customHeight="1" spans="1:2">
      <c r="A4195" s="93">
        <v>319.09</v>
      </c>
      <c r="B4195" s="94" t="s">
        <v>4395</v>
      </c>
    </row>
    <row r="4196" ht="17" customHeight="1" spans="1:2">
      <c r="A4196" s="93">
        <v>320.01</v>
      </c>
      <c r="B4196" s="94" t="s">
        <v>4396</v>
      </c>
    </row>
    <row r="4197" ht="17" customHeight="1" spans="1:2">
      <c r="A4197" s="93">
        <v>320.02</v>
      </c>
      <c r="B4197" s="94" t="s">
        <v>4397</v>
      </c>
    </row>
    <row r="4198" ht="17" customHeight="1" spans="1:2">
      <c r="A4198" s="93">
        <v>320.03</v>
      </c>
      <c r="B4198" s="94" t="s">
        <v>4398</v>
      </c>
    </row>
    <row r="4199" ht="17" customHeight="1" spans="1:2">
      <c r="A4199" s="93">
        <v>321.01</v>
      </c>
      <c r="B4199" s="94" t="s">
        <v>4399</v>
      </c>
    </row>
    <row r="4200" ht="17" customHeight="1" spans="1:2">
      <c r="A4200" s="93">
        <v>321.02</v>
      </c>
      <c r="B4200" s="94" t="s">
        <v>4400</v>
      </c>
    </row>
    <row r="4201" ht="17" customHeight="1" spans="1:2">
      <c r="A4201" s="93">
        <v>321.03</v>
      </c>
      <c r="B4201" s="94" t="s">
        <v>4401</v>
      </c>
    </row>
    <row r="4202" ht="17" customHeight="1" spans="1:2">
      <c r="A4202" s="93">
        <v>322.01</v>
      </c>
      <c r="B4202" s="94" t="s">
        <v>4402</v>
      </c>
    </row>
    <row r="4203" ht="17" customHeight="1" spans="1:2">
      <c r="A4203" s="93">
        <v>322.02</v>
      </c>
      <c r="B4203" s="94" t="s">
        <v>4403</v>
      </c>
    </row>
    <row r="4204" ht="17" customHeight="1" spans="1:2">
      <c r="A4204" s="93">
        <v>322.03</v>
      </c>
      <c r="B4204" s="94" t="s">
        <v>4404</v>
      </c>
    </row>
    <row r="4205" ht="17" customHeight="1" spans="1:2">
      <c r="A4205" s="93">
        <v>322.22</v>
      </c>
      <c r="B4205" s="94" t="s">
        <v>4405</v>
      </c>
    </row>
    <row r="4206" ht="17" customHeight="1" spans="1:2">
      <c r="A4206" s="93">
        <v>323.01</v>
      </c>
      <c r="B4206" s="94" t="s">
        <v>4406</v>
      </c>
    </row>
    <row r="4207" ht="17" customHeight="1" spans="1:2">
      <c r="A4207" s="93">
        <v>323.02</v>
      </c>
      <c r="B4207" s="94" t="s">
        <v>4407</v>
      </c>
    </row>
    <row r="4208" ht="17" customHeight="1" spans="1:2">
      <c r="A4208" s="93">
        <v>323.03</v>
      </c>
      <c r="B4208" s="94" t="s">
        <v>4408</v>
      </c>
    </row>
    <row r="4209" ht="17" customHeight="1" spans="1:2">
      <c r="A4209" s="93">
        <v>323.22</v>
      </c>
      <c r="B4209" s="94" t="s">
        <v>4409</v>
      </c>
    </row>
    <row r="4210" ht="17" customHeight="1" spans="1:2">
      <c r="A4210" s="93">
        <v>324.01</v>
      </c>
      <c r="B4210" s="94" t="s">
        <v>4410</v>
      </c>
    </row>
    <row r="4211" ht="17" customHeight="1" spans="1:2">
      <c r="A4211" s="93">
        <v>325.01</v>
      </c>
      <c r="B4211" s="94" t="s">
        <v>4411</v>
      </c>
    </row>
    <row r="4212" ht="17" customHeight="1" spans="1:2">
      <c r="A4212" s="93">
        <v>325.02</v>
      </c>
      <c r="B4212" s="94" t="s">
        <v>4412</v>
      </c>
    </row>
    <row r="4213" ht="17" customHeight="1" spans="1:2">
      <c r="A4213" s="93">
        <v>325.03</v>
      </c>
      <c r="B4213" s="94" t="s">
        <v>4413</v>
      </c>
    </row>
    <row r="4214" ht="17" customHeight="1" spans="1:2">
      <c r="A4214" s="93">
        <v>326.01</v>
      </c>
      <c r="B4214" s="94" t="s">
        <v>4414</v>
      </c>
    </row>
    <row r="4215" ht="17" customHeight="1" spans="1:2">
      <c r="A4215" s="93">
        <v>326.02</v>
      </c>
      <c r="B4215" s="94" t="s">
        <v>4415</v>
      </c>
    </row>
    <row r="4216" ht="17" customHeight="1" spans="1:2">
      <c r="A4216" s="93">
        <v>326.03</v>
      </c>
      <c r="B4216" s="94" t="s">
        <v>4416</v>
      </c>
    </row>
    <row r="4217" ht="17" customHeight="1" spans="1:2">
      <c r="A4217" s="93">
        <v>326.22</v>
      </c>
      <c r="B4217" s="94" t="s">
        <v>4417</v>
      </c>
    </row>
    <row r="4218" ht="17" customHeight="1" spans="1:2">
      <c r="A4218" s="93">
        <v>327.01</v>
      </c>
      <c r="B4218" s="94" t="s">
        <v>4418</v>
      </c>
    </row>
    <row r="4219" ht="17" customHeight="1" spans="1:2">
      <c r="A4219" s="93">
        <v>327.02</v>
      </c>
      <c r="B4219" s="94" t="s">
        <v>4419</v>
      </c>
    </row>
    <row r="4220" ht="17" customHeight="1" spans="1:2">
      <c r="A4220" s="93">
        <v>327.03</v>
      </c>
      <c r="B4220" s="94" t="s">
        <v>4420</v>
      </c>
    </row>
    <row r="4221" ht="17" customHeight="1" spans="1:2">
      <c r="A4221" s="93">
        <v>328.01</v>
      </c>
      <c r="B4221" s="94" t="s">
        <v>4421</v>
      </c>
    </row>
    <row r="4222" ht="17" customHeight="1" spans="1:2">
      <c r="A4222" s="93">
        <v>328.02</v>
      </c>
      <c r="B4222" s="94" t="s">
        <v>4422</v>
      </c>
    </row>
    <row r="4223" ht="17" customHeight="1" spans="1:2">
      <c r="A4223" s="93">
        <v>328.03</v>
      </c>
      <c r="B4223" s="94" t="s">
        <v>4423</v>
      </c>
    </row>
    <row r="4224" ht="17" customHeight="1" spans="1:2">
      <c r="A4224" s="93">
        <v>328.21</v>
      </c>
      <c r="B4224" s="94" t="s">
        <v>4424</v>
      </c>
    </row>
    <row r="4225" ht="17" customHeight="1" spans="1:2">
      <c r="A4225" s="93">
        <v>328.23</v>
      </c>
      <c r="B4225" s="94" t="s">
        <v>4425</v>
      </c>
    </row>
    <row r="4226" ht="17" customHeight="1" spans="1:2">
      <c r="A4226" s="93">
        <v>329.01</v>
      </c>
      <c r="B4226" s="94" t="s">
        <v>4426</v>
      </c>
    </row>
    <row r="4227" ht="17" customHeight="1" spans="1:2">
      <c r="A4227" s="93">
        <v>329.02</v>
      </c>
      <c r="B4227" s="94" t="s">
        <v>4427</v>
      </c>
    </row>
    <row r="4228" ht="17" customHeight="1" spans="1:2">
      <c r="A4228" s="93">
        <v>329.03</v>
      </c>
      <c r="B4228" s="94" t="s">
        <v>4428</v>
      </c>
    </row>
    <row r="4229" ht="17" customHeight="1" spans="1:2">
      <c r="A4229" s="93">
        <v>329.04</v>
      </c>
      <c r="B4229" s="94" t="s">
        <v>4429</v>
      </c>
    </row>
    <row r="4230" ht="17" customHeight="1" spans="1:2">
      <c r="A4230" s="93">
        <v>329.05</v>
      </c>
      <c r="B4230" s="94" t="s">
        <v>4430</v>
      </c>
    </row>
    <row r="4231" ht="17" customHeight="1" spans="1:2">
      <c r="A4231" s="93">
        <v>330.01</v>
      </c>
      <c r="B4231" s="94" t="s">
        <v>4431</v>
      </c>
    </row>
    <row r="4232" ht="17" customHeight="1" spans="1:2">
      <c r="A4232" s="93">
        <v>330.02</v>
      </c>
      <c r="B4232" s="94" t="s">
        <v>4432</v>
      </c>
    </row>
    <row r="4233" ht="17" customHeight="1" spans="1:2">
      <c r="A4233" s="93">
        <v>330.03</v>
      </c>
      <c r="B4233" s="94" t="s">
        <v>4433</v>
      </c>
    </row>
    <row r="4234" ht="17" customHeight="1" spans="1:2">
      <c r="A4234" s="93">
        <v>331.01</v>
      </c>
      <c r="B4234" s="94" t="s">
        <v>4434</v>
      </c>
    </row>
    <row r="4235" ht="17" customHeight="1" spans="1:2">
      <c r="A4235" s="93">
        <v>331.02</v>
      </c>
      <c r="B4235" s="94" t="s">
        <v>4435</v>
      </c>
    </row>
    <row r="4236" ht="17" customHeight="1" spans="1:2">
      <c r="A4236" s="93">
        <v>331.03</v>
      </c>
      <c r="B4236" s="94" t="s">
        <v>4436</v>
      </c>
    </row>
    <row r="4237" ht="17" customHeight="1" spans="1:2">
      <c r="A4237" s="93">
        <v>332.01</v>
      </c>
      <c r="B4237" s="94" t="s">
        <v>4437</v>
      </c>
    </row>
    <row r="4238" ht="17" customHeight="1" spans="1:2">
      <c r="A4238" s="93">
        <v>332.02</v>
      </c>
      <c r="B4238" s="94" t="s">
        <v>4438</v>
      </c>
    </row>
    <row r="4239" ht="17" customHeight="1" spans="1:2">
      <c r="A4239" s="93">
        <v>332.03</v>
      </c>
      <c r="B4239" s="94" t="s">
        <v>4439</v>
      </c>
    </row>
    <row r="4240" ht="17" customHeight="1" spans="1:2">
      <c r="A4240" s="93">
        <v>332.23</v>
      </c>
      <c r="B4240" s="94" t="s">
        <v>4440</v>
      </c>
    </row>
    <row r="4241" ht="17" customHeight="1" spans="1:2">
      <c r="A4241" s="93">
        <v>333.01</v>
      </c>
      <c r="B4241" s="94" t="s">
        <v>4441</v>
      </c>
    </row>
    <row r="4242" ht="17" customHeight="1" spans="1:2">
      <c r="A4242" s="93">
        <v>333.02</v>
      </c>
      <c r="B4242" s="94" t="s">
        <v>4442</v>
      </c>
    </row>
    <row r="4243" ht="17" customHeight="1" spans="1:2">
      <c r="A4243" s="93">
        <v>333.03</v>
      </c>
      <c r="B4243" s="94" t="s">
        <v>4443</v>
      </c>
    </row>
    <row r="4244" ht="17" customHeight="1" spans="1:2">
      <c r="A4244" s="93">
        <v>334.01</v>
      </c>
      <c r="B4244" s="94" t="s">
        <v>4444</v>
      </c>
    </row>
    <row r="4245" ht="17" customHeight="1" spans="1:2">
      <c r="A4245" s="93">
        <v>334.02</v>
      </c>
      <c r="B4245" s="94" t="s">
        <v>4445</v>
      </c>
    </row>
    <row r="4246" ht="17" customHeight="1" spans="1:2">
      <c r="A4246" s="93">
        <v>334.03</v>
      </c>
      <c r="B4246" s="94" t="s">
        <v>4446</v>
      </c>
    </row>
    <row r="4247" ht="17" customHeight="1" spans="1:2">
      <c r="A4247" s="93">
        <v>334.22</v>
      </c>
      <c r="B4247" s="94" t="s">
        <v>4447</v>
      </c>
    </row>
    <row r="4248" ht="17" customHeight="1" spans="1:2">
      <c r="A4248" s="93">
        <v>335.01</v>
      </c>
      <c r="B4248" s="94" t="s">
        <v>4448</v>
      </c>
    </row>
    <row r="4249" ht="17" customHeight="1" spans="1:2">
      <c r="A4249" s="93">
        <v>335.02</v>
      </c>
      <c r="B4249" s="94" t="s">
        <v>4449</v>
      </c>
    </row>
    <row r="4250" ht="17" customHeight="1" spans="1:2">
      <c r="A4250" s="93">
        <v>335.03</v>
      </c>
      <c r="B4250" s="94" t="s">
        <v>4450</v>
      </c>
    </row>
    <row r="4251" ht="17" customHeight="1" spans="1:2">
      <c r="A4251" s="93">
        <v>336.01</v>
      </c>
      <c r="B4251" s="94" t="s">
        <v>4451</v>
      </c>
    </row>
    <row r="4252" ht="17" customHeight="1" spans="1:2">
      <c r="A4252" s="93">
        <v>336.02</v>
      </c>
      <c r="B4252" s="94" t="s">
        <v>4452</v>
      </c>
    </row>
    <row r="4253" ht="17" customHeight="1" spans="1:2">
      <c r="A4253" s="93">
        <v>336.03</v>
      </c>
      <c r="B4253" s="94" t="s">
        <v>4453</v>
      </c>
    </row>
    <row r="4254" ht="17" customHeight="1" spans="1:2">
      <c r="A4254" s="93">
        <v>336.11</v>
      </c>
      <c r="B4254" s="94" t="s">
        <v>4454</v>
      </c>
    </row>
    <row r="4255" ht="17" customHeight="1" spans="1:2">
      <c r="A4255" s="93">
        <v>337.01</v>
      </c>
      <c r="B4255" s="94" t="s">
        <v>4455</v>
      </c>
    </row>
    <row r="4256" ht="17" customHeight="1" spans="1:2">
      <c r="A4256" s="93">
        <v>337.02</v>
      </c>
      <c r="B4256" s="94" t="s">
        <v>4456</v>
      </c>
    </row>
    <row r="4257" ht="17" customHeight="1" spans="1:2">
      <c r="A4257" s="93">
        <v>337.03</v>
      </c>
      <c r="B4257" s="94" t="s">
        <v>4457</v>
      </c>
    </row>
    <row r="4258" ht="17" customHeight="1" spans="1:2">
      <c r="A4258" s="93">
        <v>337.23</v>
      </c>
      <c r="B4258" s="94" t="s">
        <v>4458</v>
      </c>
    </row>
    <row r="4259" ht="17" customHeight="1" spans="1:2">
      <c r="A4259" s="93">
        <v>338.01</v>
      </c>
      <c r="B4259" s="94" t="s">
        <v>4459</v>
      </c>
    </row>
    <row r="4260" ht="17" customHeight="1" spans="1:2">
      <c r="A4260" s="93">
        <v>338.02</v>
      </c>
      <c r="B4260" s="94" t="s">
        <v>4460</v>
      </c>
    </row>
    <row r="4261" ht="17" customHeight="1" spans="1:2">
      <c r="A4261" s="93">
        <v>338.03</v>
      </c>
      <c r="B4261" s="94" t="s">
        <v>4461</v>
      </c>
    </row>
    <row r="4262" ht="17" customHeight="1" spans="1:2">
      <c r="A4262" s="93">
        <v>338.23</v>
      </c>
      <c r="B4262" s="94" t="s">
        <v>4462</v>
      </c>
    </row>
    <row r="4263" ht="17" customHeight="1" spans="1:2">
      <c r="A4263" s="93">
        <v>339.01</v>
      </c>
      <c r="B4263" s="94" t="s">
        <v>4463</v>
      </c>
    </row>
    <row r="4264" ht="17" customHeight="1" spans="1:2">
      <c r="A4264" s="93">
        <v>339.02</v>
      </c>
      <c r="B4264" s="94" t="s">
        <v>4464</v>
      </c>
    </row>
    <row r="4265" ht="17" customHeight="1" spans="1:2">
      <c r="A4265" s="93">
        <v>339.03</v>
      </c>
      <c r="B4265" s="94" t="s">
        <v>4465</v>
      </c>
    </row>
    <row r="4266" ht="17" customHeight="1" spans="1:2">
      <c r="A4266" s="93">
        <v>340.01</v>
      </c>
      <c r="B4266" s="94" t="s">
        <v>4466</v>
      </c>
    </row>
    <row r="4267" ht="17" customHeight="1" spans="1:2">
      <c r="A4267" s="93">
        <v>340.02</v>
      </c>
      <c r="B4267" s="94" t="s">
        <v>4467</v>
      </c>
    </row>
    <row r="4268" ht="17" customHeight="1" spans="1:2">
      <c r="A4268" s="93">
        <v>340.03</v>
      </c>
      <c r="B4268" s="94" t="s">
        <v>4468</v>
      </c>
    </row>
    <row r="4269" ht="17" customHeight="1" spans="1:2">
      <c r="A4269" s="93">
        <v>341.01</v>
      </c>
      <c r="B4269" s="94" t="s">
        <v>4469</v>
      </c>
    </row>
    <row r="4270" ht="17" customHeight="1" spans="1:2">
      <c r="A4270" s="93">
        <v>341.02</v>
      </c>
      <c r="B4270" s="94" t="s">
        <v>4470</v>
      </c>
    </row>
    <row r="4271" ht="17" customHeight="1" spans="1:2">
      <c r="A4271" s="93">
        <v>341.03</v>
      </c>
      <c r="B4271" s="94" t="s">
        <v>4471</v>
      </c>
    </row>
    <row r="4272" ht="17" customHeight="1" spans="1:2">
      <c r="A4272" s="93">
        <v>342.01</v>
      </c>
      <c r="B4272" s="94" t="s">
        <v>4472</v>
      </c>
    </row>
    <row r="4273" ht="17" customHeight="1" spans="1:2">
      <c r="A4273" s="93">
        <v>342.02</v>
      </c>
      <c r="B4273" s="94" t="s">
        <v>4473</v>
      </c>
    </row>
    <row r="4274" ht="17" customHeight="1" spans="1:2">
      <c r="A4274" s="93">
        <v>342.03</v>
      </c>
      <c r="B4274" s="94" t="s">
        <v>4474</v>
      </c>
    </row>
    <row r="4275" ht="17" customHeight="1" spans="1:2">
      <c r="A4275" s="93">
        <v>343.01</v>
      </c>
      <c r="B4275" s="94" t="s">
        <v>4475</v>
      </c>
    </row>
    <row r="4276" ht="17" customHeight="1" spans="1:2">
      <c r="A4276" s="93">
        <v>343.02</v>
      </c>
      <c r="B4276" s="94" t="s">
        <v>4476</v>
      </c>
    </row>
    <row r="4277" ht="17" customHeight="1" spans="1:2">
      <c r="A4277" s="93">
        <v>343.03</v>
      </c>
      <c r="B4277" s="94" t="s">
        <v>4477</v>
      </c>
    </row>
    <row r="4278" ht="17" customHeight="1" spans="1:2">
      <c r="A4278" s="93">
        <v>343.23</v>
      </c>
      <c r="B4278" s="94" t="s">
        <v>4478</v>
      </c>
    </row>
    <row r="4279" ht="17" customHeight="1" spans="1:2">
      <c r="A4279" s="93">
        <v>344.01</v>
      </c>
      <c r="B4279" s="94" t="s">
        <v>4479</v>
      </c>
    </row>
    <row r="4280" ht="17" customHeight="1" spans="1:2">
      <c r="A4280" s="93">
        <v>344.02</v>
      </c>
      <c r="B4280" s="94" t="s">
        <v>4480</v>
      </c>
    </row>
    <row r="4281" ht="17" customHeight="1" spans="1:2">
      <c r="A4281" s="93">
        <v>345.03</v>
      </c>
      <c r="B4281" s="94" t="s">
        <v>4481</v>
      </c>
    </row>
    <row r="4282" ht="17" customHeight="1" spans="1:2">
      <c r="A4282" s="93">
        <v>346.01</v>
      </c>
      <c r="B4282" s="94" t="s">
        <v>4482</v>
      </c>
    </row>
    <row r="4283" ht="17" customHeight="1" spans="1:2">
      <c r="A4283" s="93">
        <v>346.02</v>
      </c>
      <c r="B4283" s="94" t="s">
        <v>4483</v>
      </c>
    </row>
    <row r="4284" ht="17" customHeight="1" spans="1:2">
      <c r="A4284" s="93">
        <v>346.03</v>
      </c>
      <c r="B4284" s="94" t="s">
        <v>4484</v>
      </c>
    </row>
    <row r="4285" ht="17" customHeight="1" spans="1:2">
      <c r="A4285" s="93">
        <v>346.04</v>
      </c>
      <c r="B4285" s="94" t="s">
        <v>4485</v>
      </c>
    </row>
    <row r="4286" ht="17" customHeight="1" spans="1:2">
      <c r="A4286" s="93">
        <v>346.05</v>
      </c>
      <c r="B4286" s="94" t="s">
        <v>4486</v>
      </c>
    </row>
    <row r="4287" ht="17" customHeight="1" spans="1:2">
      <c r="A4287" s="93">
        <v>346.06</v>
      </c>
      <c r="B4287" s="94" t="s">
        <v>4487</v>
      </c>
    </row>
    <row r="4288" ht="17" customHeight="1" spans="1:2">
      <c r="A4288" s="93">
        <v>346.07</v>
      </c>
      <c r="B4288" s="94" t="s">
        <v>4488</v>
      </c>
    </row>
    <row r="4289" ht="17" customHeight="1" spans="1:2">
      <c r="A4289" s="93">
        <v>346.08</v>
      </c>
      <c r="B4289" s="94" t="s">
        <v>4489</v>
      </c>
    </row>
    <row r="4290" ht="17" customHeight="1" spans="1:2">
      <c r="A4290" s="93">
        <v>346.09</v>
      </c>
      <c r="B4290" s="94" t="s">
        <v>4490</v>
      </c>
    </row>
    <row r="4291" ht="17" customHeight="1" spans="1:2">
      <c r="A4291" s="93">
        <v>346.1</v>
      </c>
      <c r="B4291" s="94" t="s">
        <v>4491</v>
      </c>
    </row>
    <row r="4292" ht="17" customHeight="1" spans="1:2">
      <c r="A4292" s="93">
        <v>346.11</v>
      </c>
      <c r="B4292" s="94" t="s">
        <v>4492</v>
      </c>
    </row>
    <row r="4293" ht="17" customHeight="1" spans="1:2">
      <c r="A4293" s="93">
        <v>346.12</v>
      </c>
      <c r="B4293" s="94" t="s">
        <v>4493</v>
      </c>
    </row>
    <row r="4294" ht="17" customHeight="1" spans="1:2">
      <c r="A4294" s="93">
        <v>346.13</v>
      </c>
      <c r="B4294" s="94" t="s">
        <v>4494</v>
      </c>
    </row>
    <row r="4295" ht="17" customHeight="1" spans="1:2">
      <c r="A4295" s="93">
        <v>346.14</v>
      </c>
      <c r="B4295" s="94" t="s">
        <v>4495</v>
      </c>
    </row>
    <row r="4296" ht="17" customHeight="1" spans="1:2">
      <c r="A4296" s="93">
        <v>346.15</v>
      </c>
      <c r="B4296" s="94" t="s">
        <v>4496</v>
      </c>
    </row>
    <row r="4297" ht="17" customHeight="1" spans="1:2">
      <c r="A4297" s="93">
        <v>346.16</v>
      </c>
      <c r="B4297" s="94" t="s">
        <v>4497</v>
      </c>
    </row>
    <row r="4298" ht="17" customHeight="1" spans="1:2">
      <c r="A4298" s="93">
        <v>346.17</v>
      </c>
      <c r="B4298" s="94" t="s">
        <v>4498</v>
      </c>
    </row>
    <row r="4299" ht="17" customHeight="1" spans="1:2">
      <c r="A4299" s="93">
        <v>346.18</v>
      </c>
      <c r="B4299" s="94" t="s">
        <v>4499</v>
      </c>
    </row>
    <row r="4300" ht="17" customHeight="1" spans="1:2">
      <c r="A4300" s="93">
        <v>346.19</v>
      </c>
      <c r="B4300" s="94" t="s">
        <v>4500</v>
      </c>
    </row>
    <row r="4301" ht="17" customHeight="1" spans="1:2">
      <c r="A4301" s="93">
        <v>346.2</v>
      </c>
      <c r="B4301" s="94" t="s">
        <v>4501</v>
      </c>
    </row>
    <row r="4302" ht="17" customHeight="1" spans="1:2">
      <c r="A4302" s="93">
        <v>346.21</v>
      </c>
      <c r="B4302" s="94" t="s">
        <v>4502</v>
      </c>
    </row>
    <row r="4303" ht="17" customHeight="1" spans="1:2">
      <c r="A4303" s="93">
        <v>346.22</v>
      </c>
      <c r="B4303" s="94" t="s">
        <v>4503</v>
      </c>
    </row>
    <row r="4304" ht="17" customHeight="1" spans="1:2">
      <c r="A4304" s="93">
        <v>347.01</v>
      </c>
      <c r="B4304" s="94" t="s">
        <v>4504</v>
      </c>
    </row>
    <row r="4305" ht="17" customHeight="1" spans="1:2">
      <c r="A4305" s="93">
        <v>347.02</v>
      </c>
      <c r="B4305" s="94" t="s">
        <v>4505</v>
      </c>
    </row>
    <row r="4306" ht="17" customHeight="1" spans="1:2">
      <c r="A4306" s="93">
        <v>347.03</v>
      </c>
      <c r="B4306" s="94" t="s">
        <v>4506</v>
      </c>
    </row>
    <row r="4307" ht="17" customHeight="1" spans="1:2">
      <c r="A4307" s="93">
        <v>347.04</v>
      </c>
      <c r="B4307" s="94" t="s">
        <v>4507</v>
      </c>
    </row>
    <row r="4308" ht="17" customHeight="1" spans="1:2">
      <c r="A4308" s="93">
        <v>347.05</v>
      </c>
      <c r="B4308" s="94" t="s">
        <v>4508</v>
      </c>
    </row>
    <row r="4309" ht="17" customHeight="1" spans="1:2">
      <c r="A4309" s="93">
        <v>347.06</v>
      </c>
      <c r="B4309" s="94" t="s">
        <v>4509</v>
      </c>
    </row>
    <row r="4310" ht="17" customHeight="1" spans="1:2">
      <c r="A4310" s="93">
        <v>347.07</v>
      </c>
      <c r="B4310" s="94" t="s">
        <v>4510</v>
      </c>
    </row>
    <row r="4311" ht="17" customHeight="1" spans="1:2">
      <c r="A4311" s="93">
        <v>347.08</v>
      </c>
      <c r="B4311" s="94" t="s">
        <v>4511</v>
      </c>
    </row>
    <row r="4312" ht="17" customHeight="1" spans="1:2">
      <c r="A4312" s="93">
        <v>347.09</v>
      </c>
      <c r="B4312" s="94" t="s">
        <v>4512</v>
      </c>
    </row>
    <row r="4313" ht="17" customHeight="1" spans="1:2">
      <c r="A4313" s="93">
        <v>347.1</v>
      </c>
      <c r="B4313" s="94" t="s">
        <v>4513</v>
      </c>
    </row>
    <row r="4314" ht="17" customHeight="1" spans="1:2">
      <c r="A4314" s="93">
        <v>347.11</v>
      </c>
      <c r="B4314" s="94" t="s">
        <v>4514</v>
      </c>
    </row>
    <row r="4315" ht="17" customHeight="1" spans="1:2">
      <c r="A4315" s="93">
        <v>347.12</v>
      </c>
      <c r="B4315" s="94" t="s">
        <v>4515</v>
      </c>
    </row>
    <row r="4316" ht="17" customHeight="1" spans="1:2">
      <c r="A4316" s="93">
        <v>347.13</v>
      </c>
      <c r="B4316" s="94" t="s">
        <v>4516</v>
      </c>
    </row>
    <row r="4317" ht="17" customHeight="1" spans="1:2">
      <c r="A4317" s="93">
        <v>347.14</v>
      </c>
      <c r="B4317" s="94" t="s">
        <v>4517</v>
      </c>
    </row>
    <row r="4318" ht="17" customHeight="1" spans="1:2">
      <c r="A4318" s="93">
        <v>347.15</v>
      </c>
      <c r="B4318" s="94" t="s">
        <v>4518</v>
      </c>
    </row>
    <row r="4319" ht="17" customHeight="1" spans="1:2">
      <c r="A4319" s="93">
        <v>347.16</v>
      </c>
      <c r="B4319" s="94" t="s">
        <v>4519</v>
      </c>
    </row>
    <row r="4320" ht="17" customHeight="1" spans="1:2">
      <c r="A4320" s="93">
        <v>347.17</v>
      </c>
      <c r="B4320" s="94" t="s">
        <v>4520</v>
      </c>
    </row>
    <row r="4321" ht="17" customHeight="1" spans="1:2">
      <c r="A4321" s="93">
        <v>347.18</v>
      </c>
      <c r="B4321" s="94" t="s">
        <v>4521</v>
      </c>
    </row>
    <row r="4322" ht="17" customHeight="1" spans="1:2">
      <c r="A4322" s="93">
        <v>347.19</v>
      </c>
      <c r="B4322" s="94" t="s">
        <v>4522</v>
      </c>
    </row>
    <row r="4323" ht="17" customHeight="1" spans="1:2">
      <c r="A4323" s="93">
        <v>347.2</v>
      </c>
      <c r="B4323" s="94" t="s">
        <v>4523</v>
      </c>
    </row>
    <row r="4324" ht="17" customHeight="1" spans="1:2">
      <c r="A4324" s="93">
        <v>347.21</v>
      </c>
      <c r="B4324" s="94" t="s">
        <v>4524</v>
      </c>
    </row>
    <row r="4325" ht="17" customHeight="1" spans="1:2">
      <c r="A4325" s="93">
        <v>347.22</v>
      </c>
      <c r="B4325" s="94" t="s">
        <v>4525</v>
      </c>
    </row>
    <row r="4326" ht="17" customHeight="1" spans="1:2">
      <c r="A4326" s="93">
        <v>348.01</v>
      </c>
      <c r="B4326" s="94" t="s">
        <v>4526</v>
      </c>
    </row>
    <row r="4327" ht="17" customHeight="1" spans="1:2">
      <c r="A4327" s="93">
        <v>348.02</v>
      </c>
      <c r="B4327" s="94" t="s">
        <v>4527</v>
      </c>
    </row>
    <row r="4328" ht="17" customHeight="1" spans="1:2">
      <c r="A4328" s="93">
        <v>348.03</v>
      </c>
      <c r="B4328" s="94" t="s">
        <v>4528</v>
      </c>
    </row>
    <row r="4329" ht="17" customHeight="1" spans="1:2">
      <c r="A4329" s="93">
        <v>348.04</v>
      </c>
      <c r="B4329" s="94" t="s">
        <v>4529</v>
      </c>
    </row>
    <row r="4330" ht="17" customHeight="1" spans="1:2">
      <c r="A4330" s="93">
        <v>349.01</v>
      </c>
      <c r="B4330" s="94" t="s">
        <v>4530</v>
      </c>
    </row>
    <row r="4331" ht="17" customHeight="1" spans="1:2">
      <c r="A4331" s="93">
        <v>349.02</v>
      </c>
      <c r="B4331" s="94" t="s">
        <v>4531</v>
      </c>
    </row>
    <row r="4332" ht="17" customHeight="1" spans="1:2">
      <c r="A4332" s="93">
        <v>349.18</v>
      </c>
      <c r="B4332" s="94" t="s">
        <v>4532</v>
      </c>
    </row>
    <row r="4333" ht="17" customHeight="1" spans="1:2">
      <c r="A4333" s="93">
        <v>349.19</v>
      </c>
      <c r="B4333" s="94" t="s">
        <v>4533</v>
      </c>
    </row>
    <row r="4334" ht="17" customHeight="1" spans="1:2">
      <c r="A4334" s="93">
        <v>349.21</v>
      </c>
      <c r="B4334" s="94" t="s">
        <v>4534</v>
      </c>
    </row>
    <row r="4335" ht="17" customHeight="1" spans="1:2">
      <c r="A4335" s="93">
        <v>349.25</v>
      </c>
      <c r="B4335" s="94" t="s">
        <v>4535</v>
      </c>
    </row>
    <row r="4336" ht="17" customHeight="1" spans="1:2">
      <c r="A4336" s="93">
        <v>350.16</v>
      </c>
      <c r="B4336" s="94" t="s">
        <v>4536</v>
      </c>
    </row>
    <row r="4337" ht="17" customHeight="1" spans="1:2">
      <c r="A4337" s="93">
        <v>351.01</v>
      </c>
      <c r="B4337" s="94" t="s">
        <v>4537</v>
      </c>
    </row>
    <row r="4338" ht="17" customHeight="1" spans="1:2">
      <c r="A4338" s="93">
        <v>351.02</v>
      </c>
      <c r="B4338" s="94" t="s">
        <v>4538</v>
      </c>
    </row>
    <row r="4339" ht="17" customHeight="1" spans="1:2">
      <c r="A4339" s="93">
        <v>351.04</v>
      </c>
      <c r="B4339" s="94" t="s">
        <v>4539</v>
      </c>
    </row>
    <row r="4340" ht="17" customHeight="1" spans="1:2">
      <c r="A4340" s="93">
        <v>351.05</v>
      </c>
      <c r="B4340" s="94" t="s">
        <v>4540</v>
      </c>
    </row>
    <row r="4341" ht="17" customHeight="1" spans="1:2">
      <c r="A4341" s="93">
        <v>351.07</v>
      </c>
      <c r="B4341" s="94" t="s">
        <v>4541</v>
      </c>
    </row>
    <row r="4342" ht="17" customHeight="1" spans="1:2">
      <c r="A4342" s="93">
        <v>351.08</v>
      </c>
      <c r="B4342" s="94" t="s">
        <v>4542</v>
      </c>
    </row>
    <row r="4343" ht="17" customHeight="1" spans="1:2">
      <c r="A4343" s="93">
        <v>351.09</v>
      </c>
      <c r="B4343" s="94" t="s">
        <v>4543</v>
      </c>
    </row>
    <row r="4344" ht="17" customHeight="1" spans="1:2">
      <c r="A4344" s="93">
        <v>351.1</v>
      </c>
      <c r="B4344" s="94" t="s">
        <v>4544</v>
      </c>
    </row>
    <row r="4345" ht="17" customHeight="1" spans="1:2">
      <c r="A4345" s="93">
        <v>351.12</v>
      </c>
      <c r="B4345" s="94" t="s">
        <v>4545</v>
      </c>
    </row>
    <row r="4346" ht="17" customHeight="1" spans="1:2">
      <c r="A4346" s="93">
        <v>351.13</v>
      </c>
      <c r="B4346" s="94" t="s">
        <v>4546</v>
      </c>
    </row>
    <row r="4347" ht="17" customHeight="1" spans="1:2">
      <c r="A4347" s="93">
        <v>351.14</v>
      </c>
      <c r="B4347" s="94" t="s">
        <v>4547</v>
      </c>
    </row>
    <row r="4348" ht="17" customHeight="1" spans="1:2">
      <c r="A4348" s="93">
        <v>351.15</v>
      </c>
      <c r="B4348" s="94" t="s">
        <v>4548</v>
      </c>
    </row>
    <row r="4349" ht="17" customHeight="1" spans="1:2">
      <c r="A4349" s="93">
        <v>351.18</v>
      </c>
      <c r="B4349" s="94" t="s">
        <v>4549</v>
      </c>
    </row>
    <row r="4350" ht="17" customHeight="1" spans="1:2">
      <c r="A4350" s="93">
        <v>351.2</v>
      </c>
      <c r="B4350" s="94" t="s">
        <v>4550</v>
      </c>
    </row>
    <row r="4351" ht="17" customHeight="1" spans="1:2">
      <c r="A4351" s="93">
        <v>351.3</v>
      </c>
      <c r="B4351" s="94" t="s">
        <v>4551</v>
      </c>
    </row>
    <row r="4352" ht="17" customHeight="1" spans="1:2">
      <c r="A4352" s="93">
        <v>352.01</v>
      </c>
      <c r="B4352" s="94" t="s">
        <v>4552</v>
      </c>
    </row>
    <row r="4353" ht="17" customHeight="1" spans="1:2">
      <c r="A4353" s="93">
        <v>352.02</v>
      </c>
      <c r="B4353" s="94" t="s">
        <v>4553</v>
      </c>
    </row>
    <row r="4354" ht="17" customHeight="1" spans="1:2">
      <c r="A4354" s="93">
        <v>352.03</v>
      </c>
      <c r="B4354" s="94" t="s">
        <v>4554</v>
      </c>
    </row>
    <row r="4355" ht="17" customHeight="1" spans="1:2">
      <c r="A4355" s="93">
        <v>353.02</v>
      </c>
      <c r="B4355" s="94" t="s">
        <v>4555</v>
      </c>
    </row>
    <row r="4356" ht="17" customHeight="1" spans="1:2">
      <c r="A4356" s="93">
        <v>353.04</v>
      </c>
      <c r="B4356" s="94" t="s">
        <v>4556</v>
      </c>
    </row>
    <row r="4357" ht="17" customHeight="1" spans="1:2">
      <c r="A4357" s="93">
        <v>353.05</v>
      </c>
      <c r="B4357" s="94" t="s">
        <v>4557</v>
      </c>
    </row>
    <row r="4358" ht="17" customHeight="1" spans="1:2">
      <c r="A4358" s="93">
        <v>353.06</v>
      </c>
      <c r="B4358" s="94" t="s">
        <v>4558</v>
      </c>
    </row>
    <row r="4359" ht="17" customHeight="1" spans="1:2">
      <c r="A4359" s="93">
        <v>353.07</v>
      </c>
      <c r="B4359" s="94" t="s">
        <v>4559</v>
      </c>
    </row>
    <row r="4360" ht="17" customHeight="1" spans="1:2">
      <c r="A4360" s="93">
        <v>353.08</v>
      </c>
      <c r="B4360" s="94" t="s">
        <v>4560</v>
      </c>
    </row>
    <row r="4361" ht="17" customHeight="1" spans="1:2">
      <c r="A4361" s="93">
        <v>353.09</v>
      </c>
      <c r="B4361" s="94" t="s">
        <v>4561</v>
      </c>
    </row>
    <row r="4362" ht="17" customHeight="1" spans="1:2">
      <c r="A4362" s="93">
        <v>353.1</v>
      </c>
      <c r="B4362" s="94" t="s">
        <v>4562</v>
      </c>
    </row>
    <row r="4363" ht="17" customHeight="1" spans="1:2">
      <c r="A4363" s="93">
        <v>353.11</v>
      </c>
      <c r="B4363" s="94" t="s">
        <v>4563</v>
      </c>
    </row>
    <row r="4364" ht="17" customHeight="1" spans="1:2">
      <c r="A4364" s="93">
        <v>353.12</v>
      </c>
      <c r="B4364" s="94" t="s">
        <v>4564</v>
      </c>
    </row>
    <row r="4365" ht="17" customHeight="1" spans="1:2">
      <c r="A4365" s="93">
        <v>353.13</v>
      </c>
      <c r="B4365" s="94" t="s">
        <v>4565</v>
      </c>
    </row>
    <row r="4366" ht="17" customHeight="1" spans="1:2">
      <c r="A4366" s="93">
        <v>353.14</v>
      </c>
      <c r="B4366" s="94" t="s">
        <v>4566</v>
      </c>
    </row>
    <row r="4367" ht="17" customHeight="1" spans="1:2">
      <c r="A4367" s="93">
        <v>353.15</v>
      </c>
      <c r="B4367" s="94" t="s">
        <v>4567</v>
      </c>
    </row>
    <row r="4368" ht="17" customHeight="1" spans="1:2">
      <c r="A4368" s="93">
        <v>353.21</v>
      </c>
      <c r="B4368" s="94" t="s">
        <v>4568</v>
      </c>
    </row>
    <row r="4369" ht="17" customHeight="1" spans="1:2">
      <c r="A4369" s="93">
        <v>354.05</v>
      </c>
      <c r="B4369" s="94" t="s">
        <v>4569</v>
      </c>
    </row>
    <row r="4370" ht="17" customHeight="1" spans="1:2">
      <c r="A4370" s="93">
        <v>354.06</v>
      </c>
      <c r="B4370" s="94" t="s">
        <v>4570</v>
      </c>
    </row>
    <row r="4371" ht="17" customHeight="1" spans="1:2">
      <c r="A4371" s="93">
        <v>355.02</v>
      </c>
      <c r="B4371" s="94" t="s">
        <v>4571</v>
      </c>
    </row>
    <row r="4372" ht="17" customHeight="1" spans="1:2">
      <c r="A4372" s="93">
        <v>355.04</v>
      </c>
      <c r="B4372" s="94" t="s">
        <v>4572</v>
      </c>
    </row>
    <row r="4373" ht="17" customHeight="1" spans="1:2">
      <c r="A4373" s="93">
        <v>355.05</v>
      </c>
      <c r="B4373" s="94" t="s">
        <v>4573</v>
      </c>
    </row>
    <row r="4374" ht="17" customHeight="1" spans="1:2">
      <c r="A4374" s="93">
        <v>355.06</v>
      </c>
      <c r="B4374" s="94" t="s">
        <v>4574</v>
      </c>
    </row>
    <row r="4375" ht="17" customHeight="1" spans="1:2">
      <c r="A4375" s="93">
        <v>355.1</v>
      </c>
      <c r="B4375" s="94" t="s">
        <v>4575</v>
      </c>
    </row>
    <row r="4376" ht="17" customHeight="1" spans="1:2">
      <c r="A4376" s="93">
        <v>355.11</v>
      </c>
      <c r="B4376" s="94" t="s">
        <v>4576</v>
      </c>
    </row>
    <row r="4377" ht="17" customHeight="1" spans="1:2">
      <c r="A4377" s="93">
        <v>355.15</v>
      </c>
      <c r="B4377" s="94" t="s">
        <v>4577</v>
      </c>
    </row>
    <row r="4378" ht="17" customHeight="1" spans="1:2">
      <c r="A4378" s="93">
        <v>355.2</v>
      </c>
      <c r="B4378" s="94" t="s">
        <v>4578</v>
      </c>
    </row>
    <row r="4379" ht="17" customHeight="1" spans="1:2">
      <c r="A4379" s="93">
        <v>355.21</v>
      </c>
      <c r="B4379" s="94" t="s">
        <v>4579</v>
      </c>
    </row>
    <row r="4380" ht="17" customHeight="1" spans="1:2">
      <c r="A4380" s="93">
        <v>355.24</v>
      </c>
      <c r="B4380" s="94" t="s">
        <v>4580</v>
      </c>
    </row>
    <row r="4381" ht="17" customHeight="1" spans="1:2">
      <c r="A4381" s="93">
        <v>356.06</v>
      </c>
      <c r="B4381" s="94" t="s">
        <v>4581</v>
      </c>
    </row>
    <row r="4382" ht="17" customHeight="1" spans="1:2">
      <c r="A4382" s="93">
        <v>356.08</v>
      </c>
      <c r="B4382" s="94" t="s">
        <v>4582</v>
      </c>
    </row>
    <row r="4383" ht="17" customHeight="1" spans="1:2">
      <c r="A4383" s="93">
        <v>357</v>
      </c>
      <c r="B4383" s="94" t="s">
        <v>4583</v>
      </c>
    </row>
    <row r="4384" ht="17" customHeight="1" spans="1:2">
      <c r="A4384" s="93">
        <v>357.21</v>
      </c>
      <c r="B4384" s="94" t="s">
        <v>4584</v>
      </c>
    </row>
    <row r="4385" ht="17" customHeight="1" spans="1:2">
      <c r="A4385" s="93">
        <v>358</v>
      </c>
      <c r="B4385" s="94" t="s">
        <v>4585</v>
      </c>
    </row>
    <row r="4386" ht="17" customHeight="1" spans="1:2">
      <c r="A4386" s="93">
        <v>359.06</v>
      </c>
      <c r="B4386" s="94" t="s">
        <v>4586</v>
      </c>
    </row>
    <row r="4387" ht="17" customHeight="1" spans="1:2">
      <c r="A4387" s="93">
        <v>360</v>
      </c>
      <c r="B4387" s="94" t="s">
        <v>4587</v>
      </c>
    </row>
    <row r="4388" ht="17" customHeight="1" spans="1:2">
      <c r="A4388" s="93">
        <v>361</v>
      </c>
      <c r="B4388" s="94" t="s">
        <v>4588</v>
      </c>
    </row>
    <row r="4389" ht="17" customHeight="1" spans="1:2">
      <c r="A4389" s="93">
        <v>362</v>
      </c>
      <c r="B4389" s="94" t="s">
        <v>4589</v>
      </c>
    </row>
    <row r="4390" ht="17" customHeight="1" spans="1:2">
      <c r="A4390" s="93">
        <v>363</v>
      </c>
      <c r="B4390" s="94" t="s">
        <v>4590</v>
      </c>
    </row>
    <row r="4391" ht="17" customHeight="1" spans="1:2">
      <c r="A4391" s="93">
        <v>364</v>
      </c>
      <c r="B4391" s="94" t="s">
        <v>4591</v>
      </c>
    </row>
    <row r="4392" ht="17" customHeight="1" spans="1:2">
      <c r="A4392" s="93">
        <v>364.02</v>
      </c>
      <c r="B4392" s="94" t="s">
        <v>4592</v>
      </c>
    </row>
    <row r="4393" ht="17" customHeight="1" spans="1:2">
      <c r="A4393" s="93">
        <v>365</v>
      </c>
      <c r="B4393" s="94" t="s">
        <v>4593</v>
      </c>
    </row>
    <row r="4394" ht="17" customHeight="1" spans="1:2">
      <c r="A4394" s="93">
        <v>365.02</v>
      </c>
      <c r="B4394" s="94" t="s">
        <v>4594</v>
      </c>
    </row>
    <row r="4395" ht="17" customHeight="1" spans="1:2">
      <c r="A4395" s="93">
        <v>366</v>
      </c>
      <c r="B4395" s="94" t="s">
        <v>4595</v>
      </c>
    </row>
    <row r="4396" ht="17" customHeight="1" spans="1:2">
      <c r="A4396" s="93">
        <v>367</v>
      </c>
      <c r="B4396" s="94" t="s">
        <v>4596</v>
      </c>
    </row>
    <row r="4397" ht="17" customHeight="1" spans="1:2">
      <c r="A4397" s="93">
        <v>368</v>
      </c>
      <c r="B4397" s="94" t="s">
        <v>4597</v>
      </c>
    </row>
    <row r="4398" ht="17" customHeight="1" spans="1:2">
      <c r="A4398" s="93">
        <v>370</v>
      </c>
      <c r="B4398" s="94" t="s">
        <v>4598</v>
      </c>
    </row>
    <row r="4399" ht="17" customHeight="1" spans="1:2">
      <c r="A4399" s="93">
        <v>371</v>
      </c>
      <c r="B4399" s="94" t="s">
        <v>4599</v>
      </c>
    </row>
    <row r="4400" ht="17" customHeight="1" spans="1:2">
      <c r="A4400" s="93">
        <v>371.01</v>
      </c>
      <c r="B4400" s="94" t="s">
        <v>4600</v>
      </c>
    </row>
    <row r="4401" ht="17" customHeight="1" spans="1:2">
      <c r="A4401" s="93">
        <v>371.4</v>
      </c>
      <c r="B4401" s="94" t="s">
        <v>4601</v>
      </c>
    </row>
    <row r="4402" ht="17" customHeight="1" spans="1:2">
      <c r="A4402" s="93">
        <v>372</v>
      </c>
      <c r="B4402" s="94" t="s">
        <v>4602</v>
      </c>
    </row>
    <row r="4403" ht="17" customHeight="1" spans="1:2">
      <c r="A4403" s="93">
        <v>373</v>
      </c>
      <c r="B4403" s="94" t="s">
        <v>4603</v>
      </c>
    </row>
    <row r="4404" ht="17" customHeight="1" spans="1:2">
      <c r="A4404" s="93">
        <v>374.01</v>
      </c>
      <c r="B4404" s="94" t="s">
        <v>4604</v>
      </c>
    </row>
    <row r="4405" ht="17" customHeight="1" spans="1:2">
      <c r="A4405" s="93">
        <v>374.02</v>
      </c>
      <c r="B4405" s="94" t="s">
        <v>4605</v>
      </c>
    </row>
    <row r="4406" ht="17" customHeight="1" spans="1:2">
      <c r="A4406" s="93">
        <v>375.01</v>
      </c>
      <c r="B4406" s="94" t="s">
        <v>4606</v>
      </c>
    </row>
    <row r="4407" ht="17" customHeight="1" spans="1:2">
      <c r="A4407" s="93">
        <v>375.02</v>
      </c>
      <c r="B4407" s="94" t="s">
        <v>4607</v>
      </c>
    </row>
    <row r="4408" ht="17" customHeight="1" spans="1:2">
      <c r="A4408" s="93">
        <v>375.03</v>
      </c>
      <c r="B4408" s="94" t="s">
        <v>4608</v>
      </c>
    </row>
    <row r="4409" ht="17" customHeight="1" spans="1:2">
      <c r="A4409" s="93">
        <v>375.21</v>
      </c>
      <c r="B4409" s="94" t="s">
        <v>4609</v>
      </c>
    </row>
    <row r="4410" ht="17" customHeight="1" spans="1:2">
      <c r="A4410" s="93">
        <v>376.01</v>
      </c>
      <c r="B4410" s="94" t="s">
        <v>4610</v>
      </c>
    </row>
    <row r="4411" ht="17" customHeight="1" spans="1:2">
      <c r="A4411" s="93">
        <v>376.02</v>
      </c>
      <c r="B4411" s="94" t="s">
        <v>4611</v>
      </c>
    </row>
    <row r="4412" ht="17" customHeight="1" spans="1:2">
      <c r="A4412" s="93">
        <v>376.03</v>
      </c>
      <c r="B4412" s="94" t="s">
        <v>4612</v>
      </c>
    </row>
    <row r="4413" ht="17" customHeight="1" spans="1:2">
      <c r="A4413" s="93">
        <v>377.01</v>
      </c>
      <c r="B4413" s="94" t="s">
        <v>4613</v>
      </c>
    </row>
    <row r="4414" ht="17" customHeight="1" spans="1:2">
      <c r="A4414" s="93">
        <v>377.02</v>
      </c>
      <c r="B4414" s="94" t="s">
        <v>4614</v>
      </c>
    </row>
    <row r="4415" ht="17" customHeight="1" spans="1:2">
      <c r="A4415" s="93">
        <v>377.03</v>
      </c>
      <c r="B4415" s="94" t="s">
        <v>4615</v>
      </c>
    </row>
    <row r="4416" ht="17" customHeight="1" spans="1:2">
      <c r="A4416" s="93">
        <v>378.02</v>
      </c>
      <c r="B4416" s="94" t="s">
        <v>4616</v>
      </c>
    </row>
    <row r="4417" ht="17" customHeight="1" spans="1:2">
      <c r="A4417" s="93">
        <v>379.01</v>
      </c>
      <c r="B4417" s="94" t="s">
        <v>4617</v>
      </c>
    </row>
    <row r="4418" ht="17" customHeight="1" spans="1:2">
      <c r="A4418" s="93">
        <v>379.02</v>
      </c>
      <c r="B4418" s="94" t="s">
        <v>4618</v>
      </c>
    </row>
    <row r="4419" ht="17" customHeight="1" spans="1:2">
      <c r="A4419" s="93">
        <v>379.03</v>
      </c>
      <c r="B4419" s="94" t="s">
        <v>4619</v>
      </c>
    </row>
    <row r="4420" ht="17" customHeight="1" spans="1:2">
      <c r="A4420" s="93">
        <v>380.01</v>
      </c>
      <c r="B4420" s="94" t="s">
        <v>4620</v>
      </c>
    </row>
    <row r="4421" ht="17" customHeight="1" spans="1:2">
      <c r="A4421" s="93">
        <v>380.02</v>
      </c>
      <c r="B4421" s="94" t="s">
        <v>4621</v>
      </c>
    </row>
    <row r="4422" ht="17" customHeight="1" spans="1:2">
      <c r="A4422" s="93">
        <v>380.03</v>
      </c>
      <c r="B4422" s="94" t="s">
        <v>4622</v>
      </c>
    </row>
    <row r="4423" ht="17" customHeight="1" spans="1:2">
      <c r="A4423" s="93">
        <v>381.01</v>
      </c>
      <c r="B4423" s="94" t="s">
        <v>4623</v>
      </c>
    </row>
    <row r="4424" ht="17" customHeight="1" spans="1:2">
      <c r="A4424" s="93">
        <v>381.02</v>
      </c>
      <c r="B4424" s="94" t="s">
        <v>4624</v>
      </c>
    </row>
    <row r="4425" ht="17" customHeight="1" spans="1:2">
      <c r="A4425" s="93">
        <v>381.03</v>
      </c>
      <c r="B4425" s="94" t="s">
        <v>4625</v>
      </c>
    </row>
    <row r="4426" ht="17" customHeight="1" spans="1:2">
      <c r="A4426" s="93">
        <v>382.01</v>
      </c>
      <c r="B4426" s="94" t="s">
        <v>4626</v>
      </c>
    </row>
    <row r="4427" ht="17" customHeight="1" spans="1:2">
      <c r="A4427" s="93">
        <v>382.02</v>
      </c>
      <c r="B4427" s="94" t="s">
        <v>4627</v>
      </c>
    </row>
    <row r="4428" ht="17" customHeight="1" spans="1:2">
      <c r="A4428" s="93">
        <v>382.03</v>
      </c>
      <c r="B4428" s="94" t="s">
        <v>4628</v>
      </c>
    </row>
    <row r="4429" ht="17" customHeight="1" spans="1:2">
      <c r="A4429" s="93">
        <v>383.02</v>
      </c>
      <c r="B4429" s="94" t="s">
        <v>4629</v>
      </c>
    </row>
    <row r="4430" ht="17" customHeight="1" spans="1:2">
      <c r="A4430" s="93">
        <v>383.22</v>
      </c>
      <c r="B4430" s="94" t="s">
        <v>4630</v>
      </c>
    </row>
    <row r="4431" ht="17" customHeight="1" spans="1:2">
      <c r="A4431" s="93">
        <v>384.02</v>
      </c>
      <c r="B4431" s="94" t="s">
        <v>4631</v>
      </c>
    </row>
    <row r="4432" ht="17" customHeight="1" spans="1:2">
      <c r="A4432" s="93">
        <v>385.02</v>
      </c>
      <c r="B4432" s="94" t="s">
        <v>4632</v>
      </c>
    </row>
    <row r="4433" ht="17" customHeight="1" spans="1:2">
      <c r="A4433" s="93">
        <v>386.02</v>
      </c>
      <c r="B4433" s="94" t="s">
        <v>4633</v>
      </c>
    </row>
    <row r="4434" ht="17" customHeight="1" spans="1:2">
      <c r="A4434" s="93">
        <v>387.02</v>
      </c>
      <c r="B4434" s="94" t="s">
        <v>4634</v>
      </c>
    </row>
    <row r="4435" ht="17" customHeight="1" spans="1:2">
      <c r="A4435" s="93">
        <v>388.02</v>
      </c>
      <c r="B4435" s="94" t="s">
        <v>4635</v>
      </c>
    </row>
    <row r="4436" ht="17" customHeight="1" spans="1:2">
      <c r="A4436" s="93">
        <v>389</v>
      </c>
      <c r="B4436" s="94" t="s">
        <v>4636</v>
      </c>
    </row>
    <row r="4437" ht="17" customHeight="1" spans="1:2">
      <c r="A4437" s="93">
        <v>389.01</v>
      </c>
      <c r="B4437" s="94" t="s">
        <v>4637</v>
      </c>
    </row>
    <row r="4438" ht="17" customHeight="1" spans="1:2">
      <c r="A4438" s="93">
        <v>389.21</v>
      </c>
      <c r="B4438" s="94" t="s">
        <v>4638</v>
      </c>
    </row>
    <row r="4439" ht="17" customHeight="1" spans="1:2">
      <c r="A4439" s="93">
        <v>39.05</v>
      </c>
      <c r="B4439" s="94" t="s">
        <v>4639</v>
      </c>
    </row>
    <row r="4440" ht="17" customHeight="1" spans="1:2">
      <c r="A4440" s="93">
        <v>390</v>
      </c>
      <c r="B4440" s="94" t="s">
        <v>4640</v>
      </c>
    </row>
    <row r="4441" ht="17" customHeight="1" spans="1:2">
      <c r="A4441" s="93">
        <v>390.01</v>
      </c>
      <c r="B4441" s="94" t="s">
        <v>4641</v>
      </c>
    </row>
    <row r="4442" ht="17" customHeight="1" spans="1:2">
      <c r="A4442" s="93">
        <v>390.1</v>
      </c>
      <c r="B4442" s="94" t="s">
        <v>4642</v>
      </c>
    </row>
    <row r="4443" ht="17" customHeight="1" spans="1:2">
      <c r="A4443" s="93">
        <v>390.2</v>
      </c>
      <c r="B4443" s="94" t="s">
        <v>2556</v>
      </c>
    </row>
    <row r="4444" ht="17" customHeight="1" spans="1:2">
      <c r="A4444" s="93">
        <v>391</v>
      </c>
      <c r="B4444" s="94" t="s">
        <v>4643</v>
      </c>
    </row>
    <row r="4445" ht="17" customHeight="1" spans="1:2">
      <c r="A4445" s="93">
        <v>391.11</v>
      </c>
      <c r="B4445" s="94" t="s">
        <v>4644</v>
      </c>
    </row>
    <row r="4446" ht="17" customHeight="1" spans="1:2">
      <c r="A4446" s="93">
        <v>391.21</v>
      </c>
      <c r="B4446" s="94" t="s">
        <v>4645</v>
      </c>
    </row>
    <row r="4447" ht="17" customHeight="1" spans="1:2">
      <c r="A4447" s="93">
        <v>391.22</v>
      </c>
      <c r="B4447" s="94" t="s">
        <v>4646</v>
      </c>
    </row>
    <row r="4448" ht="17" customHeight="1" spans="1:2">
      <c r="A4448" s="93">
        <v>392</v>
      </c>
      <c r="B4448" s="94" t="s">
        <v>4647</v>
      </c>
    </row>
    <row r="4449" ht="17" customHeight="1" spans="1:2">
      <c r="A4449" s="93">
        <v>393</v>
      </c>
      <c r="B4449" s="94" t="s">
        <v>4648</v>
      </c>
    </row>
    <row r="4450" ht="17" customHeight="1" spans="1:2">
      <c r="A4450" s="93">
        <v>393.11</v>
      </c>
      <c r="B4450" s="94" t="s">
        <v>4649</v>
      </c>
    </row>
    <row r="4451" ht="17" customHeight="1" spans="1:2">
      <c r="A4451" s="93">
        <v>394</v>
      </c>
      <c r="B4451" s="94" t="s">
        <v>4650</v>
      </c>
    </row>
    <row r="4452" ht="17" customHeight="1" spans="1:2">
      <c r="A4452" s="93">
        <v>394.11</v>
      </c>
      <c r="B4452" s="94" t="s">
        <v>4651</v>
      </c>
    </row>
    <row r="4453" ht="17" customHeight="1" spans="1:2">
      <c r="A4453" s="93">
        <v>395</v>
      </c>
      <c r="B4453" s="94" t="s">
        <v>4652</v>
      </c>
    </row>
    <row r="4454" ht="17" customHeight="1" spans="1:2">
      <c r="A4454" s="93">
        <v>395.01</v>
      </c>
      <c r="B4454" s="94" t="s">
        <v>4653</v>
      </c>
    </row>
    <row r="4455" ht="17" customHeight="1" spans="1:2">
      <c r="A4455" s="93">
        <v>395.02</v>
      </c>
      <c r="B4455" s="94" t="s">
        <v>4654</v>
      </c>
    </row>
    <row r="4456" ht="17" customHeight="1" spans="1:2">
      <c r="A4456" s="93">
        <v>395.03</v>
      </c>
      <c r="B4456" s="94" t="s">
        <v>4655</v>
      </c>
    </row>
    <row r="4457" ht="17" customHeight="1" spans="1:2">
      <c r="A4457" s="93">
        <v>395.04</v>
      </c>
      <c r="B4457" s="94" t="s">
        <v>4656</v>
      </c>
    </row>
    <row r="4458" ht="17" customHeight="1" spans="1:2">
      <c r="A4458" s="93">
        <v>395.21</v>
      </c>
      <c r="B4458" s="94" t="s">
        <v>4657</v>
      </c>
    </row>
    <row r="4459" ht="17" customHeight="1" spans="1:2">
      <c r="A4459" s="93">
        <v>395.22</v>
      </c>
      <c r="B4459" s="94" t="s">
        <v>4658</v>
      </c>
    </row>
    <row r="4460" ht="17" customHeight="1" spans="1:2">
      <c r="A4460" s="93">
        <v>395.23</v>
      </c>
      <c r="B4460" s="94" t="s">
        <v>4659</v>
      </c>
    </row>
    <row r="4461" ht="17" customHeight="1" spans="1:2">
      <c r="A4461" s="93">
        <v>395.24</v>
      </c>
      <c r="B4461" s="94" t="s">
        <v>4660</v>
      </c>
    </row>
    <row r="4462" ht="17" customHeight="1" spans="1:2">
      <c r="A4462" s="93">
        <v>396</v>
      </c>
      <c r="B4462" s="94" t="s">
        <v>4661</v>
      </c>
    </row>
    <row r="4463" ht="17" customHeight="1" spans="1:2">
      <c r="A4463" s="93">
        <v>397</v>
      </c>
      <c r="B4463" s="94" t="s">
        <v>4662</v>
      </c>
    </row>
    <row r="4464" ht="17" customHeight="1" spans="1:2">
      <c r="A4464" s="93">
        <v>397.21</v>
      </c>
      <c r="B4464" s="94" t="s">
        <v>4663</v>
      </c>
    </row>
    <row r="4465" ht="17" customHeight="1" spans="1:2">
      <c r="A4465" s="93">
        <v>397.22</v>
      </c>
      <c r="B4465" s="94" t="s">
        <v>4664</v>
      </c>
    </row>
    <row r="4466" ht="17" customHeight="1" spans="1:2">
      <c r="A4466" s="93">
        <v>397.23</v>
      </c>
      <c r="B4466" s="94" t="s">
        <v>4665</v>
      </c>
    </row>
    <row r="4467" ht="17" customHeight="1" spans="1:2">
      <c r="A4467" s="93">
        <v>397.24</v>
      </c>
      <c r="B4467" s="94" t="s">
        <v>4666</v>
      </c>
    </row>
    <row r="4468" ht="17" customHeight="1" spans="1:2">
      <c r="A4468" s="93">
        <v>397.25</v>
      </c>
      <c r="B4468" s="94" t="s">
        <v>4667</v>
      </c>
    </row>
    <row r="4469" ht="17" customHeight="1" spans="1:2">
      <c r="A4469" s="93">
        <v>398</v>
      </c>
      <c r="B4469" s="94" t="s">
        <v>4668</v>
      </c>
    </row>
    <row r="4470" ht="17" customHeight="1" spans="1:2">
      <c r="A4470" s="93">
        <v>399</v>
      </c>
      <c r="B4470" s="94" t="s">
        <v>4669</v>
      </c>
    </row>
    <row r="4471" ht="17" customHeight="1" spans="1:2">
      <c r="A4471" s="93">
        <v>4</v>
      </c>
      <c r="B4471" s="94" t="s">
        <v>4670</v>
      </c>
    </row>
    <row r="4472" ht="17" customHeight="1" spans="1:2">
      <c r="A4472" s="93">
        <v>40</v>
      </c>
      <c r="B4472" s="94" t="s">
        <v>4671</v>
      </c>
    </row>
    <row r="4473" ht="17" customHeight="1" spans="1:2">
      <c r="A4473" s="93">
        <v>40.01</v>
      </c>
      <c r="B4473" s="94" t="s">
        <v>4672</v>
      </c>
    </row>
    <row r="4474" ht="17" customHeight="1" spans="1:2">
      <c r="A4474" s="93">
        <v>40.05</v>
      </c>
      <c r="B4474" s="94" t="s">
        <v>4673</v>
      </c>
    </row>
    <row r="4475" ht="17" customHeight="1" spans="1:2">
      <c r="A4475" s="93">
        <v>40.06</v>
      </c>
      <c r="B4475" s="94" t="s">
        <v>4674</v>
      </c>
    </row>
    <row r="4476" ht="17" customHeight="1" spans="1:2">
      <c r="A4476" s="93">
        <v>40.08</v>
      </c>
      <c r="B4476" s="94" t="s">
        <v>4675</v>
      </c>
    </row>
    <row r="4477" ht="17" customHeight="1" spans="1:2">
      <c r="A4477" s="93">
        <v>40.15</v>
      </c>
      <c r="B4477" s="94" t="s">
        <v>4676</v>
      </c>
    </row>
    <row r="4478" ht="17" customHeight="1" spans="1:2">
      <c r="A4478" s="93">
        <v>40.2</v>
      </c>
      <c r="B4478" s="94" t="s">
        <v>4677</v>
      </c>
    </row>
    <row r="4479" ht="17" customHeight="1" spans="1:2">
      <c r="A4479" s="93">
        <v>40.3</v>
      </c>
      <c r="B4479" s="94" t="s">
        <v>4678</v>
      </c>
    </row>
    <row r="4480" ht="17" customHeight="1" spans="1:2">
      <c r="A4480" s="93">
        <v>40.35</v>
      </c>
      <c r="B4480" s="94" t="s">
        <v>4679</v>
      </c>
    </row>
    <row r="4481" ht="17" customHeight="1" spans="1:2">
      <c r="A4481" s="93">
        <v>40.39</v>
      </c>
      <c r="B4481" s="94" t="s">
        <v>4680</v>
      </c>
    </row>
    <row r="4482" ht="17" customHeight="1" spans="1:2">
      <c r="A4482" s="93">
        <v>40.4</v>
      </c>
      <c r="B4482" s="94" t="s">
        <v>4681</v>
      </c>
    </row>
    <row r="4483" ht="17" customHeight="1" spans="1:2">
      <c r="A4483" s="93">
        <v>40.41</v>
      </c>
      <c r="B4483" s="94" t="s">
        <v>4682</v>
      </c>
    </row>
    <row r="4484" ht="17" customHeight="1" spans="1:2">
      <c r="A4484" s="93">
        <v>40.45</v>
      </c>
      <c r="B4484" s="94" t="s">
        <v>4639</v>
      </c>
    </row>
    <row r="4485" ht="17" customHeight="1" spans="1:2">
      <c r="A4485" s="93">
        <v>40.48</v>
      </c>
      <c r="B4485" s="94" t="s">
        <v>4683</v>
      </c>
    </row>
    <row r="4486" ht="17" customHeight="1" spans="1:2">
      <c r="A4486" s="93">
        <v>400</v>
      </c>
      <c r="B4486" s="94" t="s">
        <v>4684</v>
      </c>
    </row>
    <row r="4487" ht="17" customHeight="1" spans="1:2">
      <c r="A4487" s="93">
        <v>400040.01</v>
      </c>
      <c r="B4487" s="94" t="s">
        <v>4685</v>
      </c>
    </row>
    <row r="4488" ht="17" customHeight="1" spans="1:2">
      <c r="A4488" s="93">
        <v>4001</v>
      </c>
      <c r="B4488" s="94" t="s">
        <v>4686</v>
      </c>
    </row>
    <row r="4489" ht="17" customHeight="1" spans="1:2">
      <c r="A4489" s="93">
        <v>4001.21</v>
      </c>
      <c r="B4489" s="94" t="s">
        <v>4687</v>
      </c>
    </row>
    <row r="4490" ht="17" customHeight="1" spans="1:2">
      <c r="A4490" s="93">
        <v>4002</v>
      </c>
      <c r="B4490" s="94" t="s">
        <v>4688</v>
      </c>
    </row>
    <row r="4491" ht="17" customHeight="1" spans="1:2">
      <c r="A4491" s="93">
        <v>4003</v>
      </c>
      <c r="B4491" s="94" t="s">
        <v>4689</v>
      </c>
    </row>
    <row r="4492" ht="17" customHeight="1" spans="1:2">
      <c r="A4492" s="93">
        <v>4004</v>
      </c>
      <c r="B4492" s="94" t="s">
        <v>4690</v>
      </c>
    </row>
    <row r="4493" ht="17" customHeight="1" spans="1:2">
      <c r="A4493" s="93">
        <v>4005</v>
      </c>
      <c r="B4493" s="94" t="s">
        <v>4691</v>
      </c>
    </row>
    <row r="4494" ht="17" customHeight="1" spans="1:2">
      <c r="A4494" s="93">
        <v>4006</v>
      </c>
      <c r="B4494" s="94" t="s">
        <v>4692</v>
      </c>
    </row>
    <row r="4495" ht="17" customHeight="1" spans="1:2">
      <c r="A4495" s="93">
        <v>4007</v>
      </c>
      <c r="B4495" s="94" t="s">
        <v>4693</v>
      </c>
    </row>
    <row r="4496" ht="17" customHeight="1" spans="1:2">
      <c r="A4496" s="93">
        <v>4008</v>
      </c>
      <c r="B4496" s="94" t="s">
        <v>4694</v>
      </c>
    </row>
    <row r="4497" ht="17" customHeight="1" spans="1:2">
      <c r="A4497" s="93">
        <v>4009</v>
      </c>
      <c r="B4497" s="94" t="s">
        <v>4695</v>
      </c>
    </row>
    <row r="4498" ht="17" customHeight="1" spans="1:2">
      <c r="A4498" s="93">
        <v>401</v>
      </c>
      <c r="B4498" s="94" t="s">
        <v>4696</v>
      </c>
    </row>
    <row r="4499" ht="17" customHeight="1" spans="1:2">
      <c r="A4499" s="93">
        <v>402</v>
      </c>
      <c r="B4499" s="94" t="s">
        <v>4697</v>
      </c>
    </row>
    <row r="4500" ht="17" customHeight="1" spans="1:2">
      <c r="A4500" s="93">
        <v>403</v>
      </c>
      <c r="B4500" s="94" t="s">
        <v>4698</v>
      </c>
    </row>
    <row r="4501" ht="17" customHeight="1" spans="1:2">
      <c r="A4501" s="93">
        <v>404</v>
      </c>
      <c r="B4501" s="94" t="s">
        <v>4699</v>
      </c>
    </row>
    <row r="4502" ht="17" customHeight="1" spans="1:2">
      <c r="A4502" s="93">
        <v>404.1</v>
      </c>
      <c r="B4502" s="94" t="s">
        <v>4700</v>
      </c>
    </row>
    <row r="4503" ht="17" customHeight="1" spans="1:2">
      <c r="A4503" s="93">
        <v>405</v>
      </c>
      <c r="B4503" s="94" t="s">
        <v>4701</v>
      </c>
    </row>
    <row r="4504" ht="17" customHeight="1" spans="1:2">
      <c r="A4504" s="93">
        <v>405.09</v>
      </c>
      <c r="B4504" s="94" t="s">
        <v>4702</v>
      </c>
    </row>
    <row r="4505" ht="17" customHeight="1" spans="1:2">
      <c r="A4505" s="93">
        <v>406</v>
      </c>
      <c r="B4505" s="94" t="s">
        <v>4703</v>
      </c>
    </row>
    <row r="4506" ht="17" customHeight="1" spans="1:2">
      <c r="A4506" s="93">
        <v>406.01</v>
      </c>
      <c r="B4506" s="94" t="s">
        <v>4704</v>
      </c>
    </row>
    <row r="4507" ht="17" customHeight="1" spans="1:2">
      <c r="A4507" s="93">
        <v>406.02</v>
      </c>
      <c r="B4507" s="94" t="s">
        <v>4705</v>
      </c>
    </row>
    <row r="4508" ht="17" customHeight="1" spans="1:2">
      <c r="A4508" s="93">
        <v>406.03</v>
      </c>
      <c r="B4508" s="94" t="s">
        <v>4706</v>
      </c>
    </row>
    <row r="4509" ht="17" customHeight="1" spans="1:2">
      <c r="A4509" s="93">
        <v>406.04</v>
      </c>
      <c r="B4509" s="94" t="s">
        <v>4707</v>
      </c>
    </row>
    <row r="4510" ht="17" customHeight="1" spans="1:2">
      <c r="A4510" s="93">
        <v>406.05</v>
      </c>
      <c r="B4510" s="94" t="s">
        <v>4708</v>
      </c>
    </row>
    <row r="4511" ht="17" customHeight="1" spans="1:2">
      <c r="A4511" s="93">
        <v>406.1</v>
      </c>
      <c r="B4511" s="94" t="s">
        <v>4709</v>
      </c>
    </row>
    <row r="4512" ht="17" customHeight="1" spans="1:2">
      <c r="A4512" s="93">
        <v>407</v>
      </c>
      <c r="B4512" s="94" t="s">
        <v>4710</v>
      </c>
    </row>
    <row r="4513" ht="17" customHeight="1" spans="1:2">
      <c r="A4513" s="93">
        <v>407.01</v>
      </c>
      <c r="B4513" s="94" t="s">
        <v>4711</v>
      </c>
    </row>
    <row r="4514" ht="17" customHeight="1" spans="1:2">
      <c r="A4514" s="93">
        <v>407.02</v>
      </c>
      <c r="B4514" s="94" t="s">
        <v>4712</v>
      </c>
    </row>
    <row r="4515" ht="17" customHeight="1" spans="1:2">
      <c r="A4515" s="93">
        <v>407.06</v>
      </c>
      <c r="B4515" s="94" t="s">
        <v>4713</v>
      </c>
    </row>
    <row r="4516" ht="17" customHeight="1" spans="1:2">
      <c r="A4516" s="93">
        <v>408</v>
      </c>
      <c r="B4516" s="94" t="s">
        <v>4714</v>
      </c>
    </row>
    <row r="4517" ht="17" customHeight="1" spans="1:2">
      <c r="A4517" s="93">
        <v>409</v>
      </c>
      <c r="B4517" s="94" t="s">
        <v>4715</v>
      </c>
    </row>
    <row r="4518" ht="17" customHeight="1" spans="1:2">
      <c r="A4518" s="93">
        <v>41</v>
      </c>
      <c r="B4518" s="94" t="s">
        <v>4716</v>
      </c>
    </row>
    <row r="4519" ht="17" customHeight="1" spans="1:2">
      <c r="A4519" s="93">
        <v>41.05</v>
      </c>
      <c r="B4519" s="94" t="s">
        <v>4717</v>
      </c>
    </row>
    <row r="4520" ht="17" customHeight="1" spans="1:2">
      <c r="A4520" s="93">
        <v>41.11</v>
      </c>
      <c r="B4520" s="94" t="s">
        <v>4718</v>
      </c>
    </row>
    <row r="4521" ht="17" customHeight="1" spans="1:2">
      <c r="A4521" s="93">
        <v>41.15</v>
      </c>
      <c r="B4521" s="94" t="s">
        <v>4719</v>
      </c>
    </row>
    <row r="4522" ht="17" customHeight="1" spans="1:2">
      <c r="A4522" s="93">
        <v>41.45</v>
      </c>
      <c r="B4522" s="94" t="s">
        <v>4639</v>
      </c>
    </row>
    <row r="4523" ht="17" customHeight="1" spans="1:2">
      <c r="A4523" s="93">
        <v>410</v>
      </c>
      <c r="B4523" s="94" t="s">
        <v>4720</v>
      </c>
    </row>
    <row r="4524" ht="17" customHeight="1" spans="1:2">
      <c r="A4524" s="93">
        <v>410001</v>
      </c>
      <c r="B4524" s="94" t="s">
        <v>4721</v>
      </c>
    </row>
    <row r="4525" ht="17" customHeight="1" spans="1:2">
      <c r="A4525" s="93">
        <v>410001.01</v>
      </c>
      <c r="B4525" s="94" t="s">
        <v>4722</v>
      </c>
    </row>
    <row r="4526" ht="17" customHeight="1" spans="1:2">
      <c r="A4526" s="93">
        <v>410001.02</v>
      </c>
      <c r="B4526" s="94" t="s">
        <v>4723</v>
      </c>
    </row>
    <row r="4527" ht="17" customHeight="1" spans="1:2">
      <c r="A4527" s="93">
        <v>410002</v>
      </c>
      <c r="B4527" s="94" t="s">
        <v>4724</v>
      </c>
    </row>
    <row r="4528" ht="17" customHeight="1" spans="1:2">
      <c r="A4528" s="93">
        <v>410002.01</v>
      </c>
      <c r="B4528" s="94" t="s">
        <v>4725</v>
      </c>
    </row>
    <row r="4529" ht="17" customHeight="1" spans="1:2">
      <c r="A4529" s="93">
        <v>410002.02</v>
      </c>
      <c r="B4529" s="94" t="s">
        <v>4726</v>
      </c>
    </row>
    <row r="4530" ht="17" customHeight="1" spans="1:2">
      <c r="A4530" s="93">
        <v>410003</v>
      </c>
      <c r="B4530" s="94" t="s">
        <v>4727</v>
      </c>
    </row>
    <row r="4531" ht="17" customHeight="1" spans="1:2">
      <c r="A4531" s="93">
        <v>410003.01</v>
      </c>
      <c r="B4531" s="94" t="s">
        <v>4728</v>
      </c>
    </row>
    <row r="4532" ht="17" customHeight="1" spans="1:2">
      <c r="A4532" s="93">
        <v>410003.02</v>
      </c>
      <c r="B4532" s="94" t="s">
        <v>4729</v>
      </c>
    </row>
    <row r="4533" ht="17" customHeight="1" spans="1:2">
      <c r="A4533" s="93">
        <v>410003.03</v>
      </c>
      <c r="B4533" s="94" t="s">
        <v>4730</v>
      </c>
    </row>
    <row r="4534" ht="17" customHeight="1" spans="1:2">
      <c r="A4534" s="93">
        <v>410003.04</v>
      </c>
      <c r="B4534" s="94" t="s">
        <v>4731</v>
      </c>
    </row>
    <row r="4535" ht="17" customHeight="1" spans="1:2">
      <c r="A4535" s="93">
        <v>410003.05</v>
      </c>
      <c r="B4535" s="94" t="s">
        <v>4732</v>
      </c>
    </row>
    <row r="4536" ht="17" customHeight="1" spans="1:2">
      <c r="A4536" s="93">
        <v>410003.06</v>
      </c>
      <c r="B4536" s="94" t="s">
        <v>4733</v>
      </c>
    </row>
    <row r="4537" ht="17" customHeight="1" spans="1:2">
      <c r="A4537" s="93">
        <v>410003.07</v>
      </c>
      <c r="B4537" s="94" t="s">
        <v>4734</v>
      </c>
    </row>
    <row r="4538" ht="17" customHeight="1" spans="1:2">
      <c r="A4538" s="93">
        <v>410003.08</v>
      </c>
      <c r="B4538" s="94" t="s">
        <v>4735</v>
      </c>
    </row>
    <row r="4539" ht="17" customHeight="1" spans="1:2">
      <c r="A4539" s="93">
        <v>410003.09</v>
      </c>
      <c r="B4539" s="94" t="s">
        <v>4736</v>
      </c>
    </row>
    <row r="4540" ht="17" customHeight="1" spans="1:2">
      <c r="A4540" s="93">
        <v>410003.1</v>
      </c>
      <c r="B4540" s="94" t="s">
        <v>4737</v>
      </c>
    </row>
    <row r="4541" ht="17" customHeight="1" spans="1:2">
      <c r="A4541" s="93">
        <v>410003.11</v>
      </c>
      <c r="B4541" s="94" t="s">
        <v>4738</v>
      </c>
    </row>
    <row r="4542" ht="17" customHeight="1" spans="1:2">
      <c r="A4542" s="93">
        <v>410003.12</v>
      </c>
      <c r="B4542" s="94" t="s">
        <v>4739</v>
      </c>
    </row>
    <row r="4543" ht="17" customHeight="1" spans="1:2">
      <c r="A4543" s="93">
        <v>410004</v>
      </c>
      <c r="B4543" s="94" t="s">
        <v>4740</v>
      </c>
    </row>
    <row r="4544" ht="17" customHeight="1" spans="1:2">
      <c r="A4544" s="93">
        <v>410004.01</v>
      </c>
      <c r="B4544" s="94" t="s">
        <v>4741</v>
      </c>
    </row>
    <row r="4545" ht="17" customHeight="1" spans="1:2">
      <c r="A4545" s="93">
        <v>410004.02</v>
      </c>
      <c r="B4545" s="94" t="s">
        <v>4742</v>
      </c>
    </row>
    <row r="4546" ht="17" customHeight="1" spans="1:2">
      <c r="A4546" s="93">
        <v>410005</v>
      </c>
      <c r="B4546" s="94" t="s">
        <v>4743</v>
      </c>
    </row>
    <row r="4547" ht="17" customHeight="1" spans="1:2">
      <c r="A4547" s="93">
        <v>410005.01</v>
      </c>
      <c r="B4547" s="94" t="s">
        <v>4744</v>
      </c>
    </row>
    <row r="4548" ht="17" customHeight="1" spans="1:2">
      <c r="A4548" s="93">
        <v>410005.02</v>
      </c>
      <c r="B4548" s="94" t="s">
        <v>4745</v>
      </c>
    </row>
    <row r="4549" ht="17" customHeight="1" spans="1:2">
      <c r="A4549" s="93">
        <v>410007</v>
      </c>
      <c r="B4549" s="94" t="s">
        <v>4746</v>
      </c>
    </row>
    <row r="4550" ht="17" customHeight="1" spans="1:2">
      <c r="A4550" s="93">
        <v>410007.01</v>
      </c>
      <c r="B4550" s="94" t="s">
        <v>4747</v>
      </c>
    </row>
    <row r="4551" ht="17" customHeight="1" spans="1:2">
      <c r="A4551" s="93">
        <v>410007.02</v>
      </c>
      <c r="B4551" s="94" t="s">
        <v>4748</v>
      </c>
    </row>
    <row r="4552" ht="17" customHeight="1" spans="1:2">
      <c r="A4552" s="93">
        <v>410008</v>
      </c>
      <c r="B4552" s="94" t="s">
        <v>4749</v>
      </c>
    </row>
    <row r="4553" ht="17" customHeight="1" spans="1:2">
      <c r="A4553" s="93">
        <v>410008.01</v>
      </c>
      <c r="B4553" s="94" t="s">
        <v>4750</v>
      </c>
    </row>
    <row r="4554" ht="17" customHeight="1" spans="1:2">
      <c r="A4554" s="93">
        <v>410008.02</v>
      </c>
      <c r="B4554" s="94" t="s">
        <v>4751</v>
      </c>
    </row>
    <row r="4555" ht="17" customHeight="1" spans="1:2">
      <c r="A4555" s="93">
        <v>410009</v>
      </c>
      <c r="B4555" s="94" t="s">
        <v>4752</v>
      </c>
    </row>
    <row r="4556" ht="17" customHeight="1" spans="1:2">
      <c r="A4556" s="93">
        <v>410009.01</v>
      </c>
      <c r="B4556" s="94" t="s">
        <v>4753</v>
      </c>
    </row>
    <row r="4557" ht="17" customHeight="1" spans="1:2">
      <c r="A4557" s="93">
        <v>410009.02</v>
      </c>
      <c r="B4557" s="94" t="s">
        <v>4754</v>
      </c>
    </row>
    <row r="4558" ht="17" customHeight="1" spans="1:2">
      <c r="A4558" s="93">
        <v>410010</v>
      </c>
      <c r="B4558" s="94" t="s">
        <v>4755</v>
      </c>
    </row>
    <row r="4559" ht="17" customHeight="1" spans="1:2">
      <c r="A4559" s="93">
        <v>410010.01</v>
      </c>
      <c r="B4559" s="94" t="s">
        <v>4756</v>
      </c>
    </row>
    <row r="4560" ht="17" customHeight="1" spans="1:2">
      <c r="A4560" s="93">
        <v>410010.02</v>
      </c>
      <c r="B4560" s="94" t="s">
        <v>4757</v>
      </c>
    </row>
    <row r="4561" ht="17" customHeight="1" spans="1:2">
      <c r="A4561" s="93">
        <v>410011</v>
      </c>
      <c r="B4561" s="94" t="s">
        <v>4758</v>
      </c>
    </row>
    <row r="4562" ht="17" customHeight="1" spans="1:2">
      <c r="A4562" s="93">
        <v>410011.01</v>
      </c>
      <c r="B4562" s="94" t="s">
        <v>4759</v>
      </c>
    </row>
    <row r="4563" ht="17" customHeight="1" spans="1:2">
      <c r="A4563" s="93">
        <v>410011.02</v>
      </c>
      <c r="B4563" s="94" t="s">
        <v>4760</v>
      </c>
    </row>
    <row r="4564" ht="17" customHeight="1" spans="1:2">
      <c r="A4564" s="93">
        <v>410012</v>
      </c>
      <c r="B4564" s="94" t="s">
        <v>4761</v>
      </c>
    </row>
    <row r="4565" ht="17" customHeight="1" spans="1:2">
      <c r="A4565" s="93">
        <v>410012.01</v>
      </c>
      <c r="B4565" s="94" t="s">
        <v>4762</v>
      </c>
    </row>
    <row r="4566" ht="17" customHeight="1" spans="1:2">
      <c r="A4566" s="93">
        <v>410012.02</v>
      </c>
      <c r="B4566" s="94" t="s">
        <v>4763</v>
      </c>
    </row>
    <row r="4567" ht="17" customHeight="1" spans="1:2">
      <c r="A4567" s="93">
        <v>410026</v>
      </c>
      <c r="B4567" s="94" t="s">
        <v>4764</v>
      </c>
    </row>
    <row r="4568" ht="17" customHeight="1" spans="1:2">
      <c r="A4568" s="93">
        <v>410026.01</v>
      </c>
      <c r="B4568" s="94" t="s">
        <v>4765</v>
      </c>
    </row>
    <row r="4569" ht="17" customHeight="1" spans="1:2">
      <c r="A4569" s="93">
        <v>410026.02</v>
      </c>
      <c r="B4569" s="94" t="s">
        <v>4766</v>
      </c>
    </row>
    <row r="4570" ht="17" customHeight="1" spans="1:2">
      <c r="A4570" s="93">
        <v>410027</v>
      </c>
      <c r="B4570" s="94" t="s">
        <v>4767</v>
      </c>
    </row>
    <row r="4571" ht="17" customHeight="1" spans="1:2">
      <c r="A4571" s="93">
        <v>410027.01</v>
      </c>
      <c r="B4571" s="94" t="s">
        <v>4768</v>
      </c>
    </row>
    <row r="4572" ht="17" customHeight="1" spans="1:2">
      <c r="A4572" s="93">
        <v>410027.02</v>
      </c>
      <c r="B4572" s="94" t="s">
        <v>4769</v>
      </c>
    </row>
    <row r="4573" ht="17" customHeight="1" spans="1:2">
      <c r="A4573" s="93">
        <v>410028</v>
      </c>
      <c r="B4573" s="94" t="s">
        <v>4770</v>
      </c>
    </row>
    <row r="4574" ht="17" customHeight="1" spans="1:2">
      <c r="A4574" s="93">
        <v>410028.01</v>
      </c>
      <c r="B4574" s="94" t="s">
        <v>4771</v>
      </c>
    </row>
    <row r="4575" ht="17" customHeight="1" spans="1:2">
      <c r="A4575" s="93">
        <v>410028.02</v>
      </c>
      <c r="B4575" s="94" t="s">
        <v>4772</v>
      </c>
    </row>
    <row r="4576" ht="17" customHeight="1" spans="1:2">
      <c r="A4576" s="93">
        <v>410029</v>
      </c>
      <c r="B4576" s="94" t="s">
        <v>4773</v>
      </c>
    </row>
    <row r="4577" ht="17" customHeight="1" spans="1:2">
      <c r="A4577" s="93">
        <v>410029.3</v>
      </c>
      <c r="B4577" s="94" t="s">
        <v>4774</v>
      </c>
    </row>
    <row r="4578" ht="17" customHeight="1" spans="1:2">
      <c r="A4578" s="93">
        <v>410040</v>
      </c>
      <c r="B4578" s="94" t="s">
        <v>4775</v>
      </c>
    </row>
    <row r="4579" ht="17" customHeight="1" spans="1:2">
      <c r="A4579" s="93">
        <v>410040.01</v>
      </c>
      <c r="B4579" s="94" t="s">
        <v>4776</v>
      </c>
    </row>
    <row r="4580" ht="17" customHeight="1" spans="1:2">
      <c r="A4580" s="93">
        <v>410040.02</v>
      </c>
      <c r="B4580" s="94" t="s">
        <v>4777</v>
      </c>
    </row>
    <row r="4581" ht="17" customHeight="1" spans="1:2">
      <c r="A4581" s="93">
        <v>410040.03</v>
      </c>
      <c r="B4581" s="94" t="s">
        <v>4778</v>
      </c>
    </row>
    <row r="4582" ht="17" customHeight="1" spans="1:2">
      <c r="A4582" s="93">
        <v>410040.1</v>
      </c>
      <c r="B4582" s="94" t="s">
        <v>4779</v>
      </c>
    </row>
    <row r="4583" ht="17" customHeight="1" spans="1:2">
      <c r="A4583" s="93">
        <v>410040.11</v>
      </c>
      <c r="B4583" s="94" t="s">
        <v>4780</v>
      </c>
    </row>
    <row r="4584" ht="17" customHeight="1" spans="1:2">
      <c r="A4584" s="93">
        <v>410040.12</v>
      </c>
      <c r="B4584" s="94" t="s">
        <v>4781</v>
      </c>
    </row>
    <row r="4585" ht="17" customHeight="1" spans="1:2">
      <c r="A4585" s="93">
        <v>410040.3</v>
      </c>
      <c r="B4585" s="94" t="s">
        <v>4782</v>
      </c>
    </row>
    <row r="4586" ht="17" customHeight="1" spans="1:2">
      <c r="A4586" s="93">
        <v>410040.4</v>
      </c>
      <c r="B4586" s="94" t="s">
        <v>4783</v>
      </c>
    </row>
    <row r="4587" ht="17" customHeight="1" spans="1:2">
      <c r="A4587" s="93">
        <v>410040.41</v>
      </c>
      <c r="B4587" s="94" t="s">
        <v>4784</v>
      </c>
    </row>
    <row r="4588" ht="17" customHeight="1" spans="1:2">
      <c r="A4588" s="93">
        <v>410041</v>
      </c>
      <c r="B4588" s="94" t="s">
        <v>4785</v>
      </c>
    </row>
    <row r="4589" ht="17" customHeight="1" spans="1:2">
      <c r="A4589" s="93">
        <v>410041.01</v>
      </c>
      <c r="B4589" s="94" t="s">
        <v>4786</v>
      </c>
    </row>
    <row r="4590" ht="17" customHeight="1" spans="1:2">
      <c r="A4590" s="93">
        <v>410041.02</v>
      </c>
      <c r="B4590" s="94" t="s">
        <v>4787</v>
      </c>
    </row>
    <row r="4591" ht="17" customHeight="1" spans="1:2">
      <c r="A4591" s="93">
        <v>410042</v>
      </c>
      <c r="B4591" s="94" t="s">
        <v>4788</v>
      </c>
    </row>
    <row r="4592" ht="17" customHeight="1" spans="1:2">
      <c r="A4592" s="93">
        <v>410042.01</v>
      </c>
      <c r="B4592" s="94" t="s">
        <v>4789</v>
      </c>
    </row>
    <row r="4593" ht="17" customHeight="1" spans="1:2">
      <c r="A4593" s="93">
        <v>410042.02</v>
      </c>
      <c r="B4593" s="94" t="s">
        <v>4790</v>
      </c>
    </row>
    <row r="4594" ht="17" customHeight="1" spans="1:2">
      <c r="A4594" s="93">
        <v>410043</v>
      </c>
      <c r="B4594" s="94" t="s">
        <v>4791</v>
      </c>
    </row>
    <row r="4595" ht="17" customHeight="1" spans="1:2">
      <c r="A4595" s="93">
        <v>410043.01</v>
      </c>
      <c r="B4595" s="94" t="s">
        <v>4792</v>
      </c>
    </row>
    <row r="4596" ht="17" customHeight="1" spans="1:2">
      <c r="A4596" s="93">
        <v>410043.02</v>
      </c>
      <c r="B4596" s="94" t="s">
        <v>4793</v>
      </c>
    </row>
    <row r="4597" ht="17" customHeight="1" spans="1:2">
      <c r="A4597" s="93">
        <v>410043.1</v>
      </c>
      <c r="B4597" s="94" t="s">
        <v>4794</v>
      </c>
    </row>
    <row r="4598" ht="17" customHeight="1" spans="1:2">
      <c r="A4598" s="93">
        <v>410044</v>
      </c>
      <c r="B4598" s="94" t="s">
        <v>4795</v>
      </c>
    </row>
    <row r="4599" ht="17" customHeight="1" spans="1:2">
      <c r="A4599" s="93">
        <v>410044.01</v>
      </c>
      <c r="B4599" s="94" t="s">
        <v>4796</v>
      </c>
    </row>
    <row r="4600" ht="17" customHeight="1" spans="1:2">
      <c r="A4600" s="93">
        <v>410044.02</v>
      </c>
      <c r="B4600" s="94" t="s">
        <v>4797</v>
      </c>
    </row>
    <row r="4601" ht="17" customHeight="1" spans="1:2">
      <c r="A4601" s="93">
        <v>410045</v>
      </c>
      <c r="B4601" s="94" t="s">
        <v>4798</v>
      </c>
    </row>
    <row r="4602" ht="17" customHeight="1" spans="1:2">
      <c r="A4602" s="93">
        <v>410045.01</v>
      </c>
      <c r="B4602" s="94" t="s">
        <v>4799</v>
      </c>
    </row>
    <row r="4603" ht="17" customHeight="1" spans="1:2">
      <c r="A4603" s="93">
        <v>410045.02</v>
      </c>
      <c r="B4603" s="94" t="s">
        <v>4800</v>
      </c>
    </row>
    <row r="4604" ht="17" customHeight="1" spans="1:2">
      <c r="A4604" s="93">
        <v>410047</v>
      </c>
      <c r="B4604" s="94" t="s">
        <v>4801</v>
      </c>
    </row>
    <row r="4605" ht="17" customHeight="1" spans="1:2">
      <c r="A4605" s="93">
        <v>410047.01</v>
      </c>
      <c r="B4605" s="94" t="s">
        <v>4802</v>
      </c>
    </row>
    <row r="4606" ht="17" customHeight="1" spans="1:2">
      <c r="A4606" s="93">
        <v>410047.02</v>
      </c>
      <c r="B4606" s="94" t="s">
        <v>4803</v>
      </c>
    </row>
    <row r="4607" ht="17" customHeight="1" spans="1:2">
      <c r="A4607" s="93">
        <v>410047.07</v>
      </c>
      <c r="B4607" s="94" t="s">
        <v>4804</v>
      </c>
    </row>
    <row r="4608" ht="17" customHeight="1" spans="1:2">
      <c r="A4608" s="93">
        <v>410048</v>
      </c>
      <c r="B4608" s="94" t="s">
        <v>4805</v>
      </c>
    </row>
    <row r="4609" ht="17" customHeight="1" spans="1:2">
      <c r="A4609" s="93">
        <v>410048.01</v>
      </c>
      <c r="B4609" s="94" t="s">
        <v>4806</v>
      </c>
    </row>
    <row r="4610" ht="17" customHeight="1" spans="1:2">
      <c r="A4610" s="93">
        <v>410048.02</v>
      </c>
      <c r="B4610" s="94" t="s">
        <v>4807</v>
      </c>
    </row>
    <row r="4611" ht="17" customHeight="1" spans="1:2">
      <c r="A4611" s="93">
        <v>410048.03</v>
      </c>
      <c r="B4611" s="94" t="s">
        <v>4808</v>
      </c>
    </row>
    <row r="4612" ht="17" customHeight="1" spans="1:2">
      <c r="A4612" s="93">
        <v>410048.21</v>
      </c>
      <c r="B4612" s="94" t="s">
        <v>4809</v>
      </c>
    </row>
    <row r="4613" ht="17" customHeight="1" spans="1:2">
      <c r="A4613" s="93">
        <v>410049</v>
      </c>
      <c r="B4613" s="94" t="s">
        <v>4810</v>
      </c>
    </row>
    <row r="4614" ht="17" customHeight="1" spans="1:2">
      <c r="A4614" s="93">
        <v>410049.02</v>
      </c>
      <c r="B4614" s="94" t="s">
        <v>4811</v>
      </c>
    </row>
    <row r="4615" ht="17" customHeight="1" spans="1:2">
      <c r="A4615" s="93">
        <v>410049.1</v>
      </c>
      <c r="B4615" s="94" t="s">
        <v>4812</v>
      </c>
    </row>
    <row r="4616" ht="17" customHeight="1" spans="1:2">
      <c r="A4616" s="93">
        <v>410049.12</v>
      </c>
      <c r="B4616" s="94" t="s">
        <v>4813</v>
      </c>
    </row>
    <row r="4617" ht="17" customHeight="1" spans="1:2">
      <c r="A4617" s="93">
        <v>410050</v>
      </c>
      <c r="B4617" s="94" t="s">
        <v>4814</v>
      </c>
    </row>
    <row r="4618" ht="17" customHeight="1" spans="1:2">
      <c r="A4618" s="93">
        <v>410050.01</v>
      </c>
      <c r="B4618" s="94" t="s">
        <v>4815</v>
      </c>
    </row>
    <row r="4619" ht="17" customHeight="1" spans="1:2">
      <c r="A4619" s="93">
        <v>410050.02</v>
      </c>
      <c r="B4619" s="94" t="s">
        <v>4816</v>
      </c>
    </row>
    <row r="4620" ht="17" customHeight="1" spans="1:2">
      <c r="A4620" s="93">
        <v>410051</v>
      </c>
      <c r="B4620" s="94" t="s">
        <v>4817</v>
      </c>
    </row>
    <row r="4621" ht="17" customHeight="1" spans="1:2">
      <c r="A4621" s="93">
        <v>410051.01</v>
      </c>
      <c r="B4621" s="94" t="s">
        <v>4802</v>
      </c>
    </row>
    <row r="4622" ht="17" customHeight="1" spans="1:2">
      <c r="A4622" s="93">
        <v>410051.02</v>
      </c>
      <c r="B4622" s="94" t="s">
        <v>4818</v>
      </c>
    </row>
    <row r="4623" ht="17" customHeight="1" spans="1:2">
      <c r="A4623" s="93">
        <v>410053</v>
      </c>
      <c r="B4623" s="94" t="s">
        <v>4819</v>
      </c>
    </row>
    <row r="4624" ht="17" customHeight="1" spans="1:2">
      <c r="A4624" s="93">
        <v>410053.01</v>
      </c>
      <c r="B4624" s="94" t="s">
        <v>4820</v>
      </c>
    </row>
    <row r="4625" ht="17" customHeight="1" spans="1:2">
      <c r="A4625" s="93">
        <v>410053.02</v>
      </c>
      <c r="B4625" s="94" t="s">
        <v>4821</v>
      </c>
    </row>
    <row r="4626" ht="17" customHeight="1" spans="1:2">
      <c r="A4626" s="93">
        <v>410054</v>
      </c>
      <c r="B4626" s="94" t="s">
        <v>4822</v>
      </c>
    </row>
    <row r="4627" ht="17" customHeight="1" spans="1:2">
      <c r="A4627" s="93">
        <v>410054.01</v>
      </c>
      <c r="B4627" s="94" t="s">
        <v>4823</v>
      </c>
    </row>
    <row r="4628" ht="17" customHeight="1" spans="1:2">
      <c r="A4628" s="93">
        <v>410054.02</v>
      </c>
      <c r="B4628" s="94" t="s">
        <v>4824</v>
      </c>
    </row>
    <row r="4629" ht="17" customHeight="1" spans="1:2">
      <c r="A4629" s="93">
        <v>410060</v>
      </c>
      <c r="B4629" s="94" t="s">
        <v>4825</v>
      </c>
    </row>
    <row r="4630" ht="17" customHeight="1" spans="1:2">
      <c r="A4630" s="93">
        <v>410060.01</v>
      </c>
      <c r="B4630" s="94" t="s">
        <v>4826</v>
      </c>
    </row>
    <row r="4631" ht="17" customHeight="1" spans="1:2">
      <c r="A4631" s="93">
        <v>410060.02</v>
      </c>
      <c r="B4631" s="94" t="s">
        <v>4827</v>
      </c>
    </row>
    <row r="4632" ht="17" customHeight="1" spans="1:2">
      <c r="A4632" s="93">
        <v>410061.1</v>
      </c>
      <c r="B4632" s="94" t="s">
        <v>4828</v>
      </c>
    </row>
    <row r="4633" ht="17" customHeight="1" spans="1:2">
      <c r="A4633" s="93">
        <v>410061.11</v>
      </c>
      <c r="B4633" s="94" t="s">
        <v>4829</v>
      </c>
    </row>
    <row r="4634" ht="17" customHeight="1" spans="1:2">
      <c r="A4634" s="93">
        <v>410061.12</v>
      </c>
      <c r="B4634" s="94" t="s">
        <v>4830</v>
      </c>
    </row>
    <row r="4635" ht="17" customHeight="1" spans="1:2">
      <c r="A4635" s="93">
        <v>410061.2</v>
      </c>
      <c r="B4635" s="94" t="s">
        <v>4831</v>
      </c>
    </row>
    <row r="4636" ht="17" customHeight="1" spans="1:2">
      <c r="A4636" s="93">
        <v>410061.21</v>
      </c>
      <c r="B4636" s="94" t="s">
        <v>4832</v>
      </c>
    </row>
    <row r="4637" ht="17" customHeight="1" spans="1:2">
      <c r="A4637" s="93">
        <v>410061.22</v>
      </c>
      <c r="B4637" s="94" t="s">
        <v>4833</v>
      </c>
    </row>
    <row r="4638" ht="17" customHeight="1" spans="1:2">
      <c r="A4638" s="93">
        <v>410062</v>
      </c>
      <c r="B4638" s="94" t="s">
        <v>4834</v>
      </c>
    </row>
    <row r="4639" ht="17" customHeight="1" spans="1:2">
      <c r="A4639" s="93">
        <v>410062.01</v>
      </c>
      <c r="B4639" s="94" t="s">
        <v>4835</v>
      </c>
    </row>
    <row r="4640" ht="17" customHeight="1" spans="1:2">
      <c r="A4640" s="93">
        <v>410062.02</v>
      </c>
      <c r="B4640" s="94" t="s">
        <v>4836</v>
      </c>
    </row>
    <row r="4641" ht="17" customHeight="1" spans="1:2">
      <c r="A4641" s="93">
        <v>410062.1</v>
      </c>
      <c r="B4641" s="94" t="s">
        <v>4837</v>
      </c>
    </row>
    <row r="4642" ht="17" customHeight="1" spans="1:2">
      <c r="A4642" s="93">
        <v>410062.11</v>
      </c>
      <c r="B4642" s="94" t="s">
        <v>4838</v>
      </c>
    </row>
    <row r="4643" ht="17" customHeight="1" spans="1:2">
      <c r="A4643" s="93">
        <v>410062.12</v>
      </c>
      <c r="B4643" s="94" t="s">
        <v>4839</v>
      </c>
    </row>
    <row r="4644" ht="17" customHeight="1" spans="1:2">
      <c r="A4644" s="93">
        <v>410062.2</v>
      </c>
      <c r="B4644" s="94" t="s">
        <v>4840</v>
      </c>
    </row>
    <row r="4645" ht="17" customHeight="1" spans="1:2">
      <c r="A4645" s="93">
        <v>410062.21</v>
      </c>
      <c r="B4645" s="94" t="s">
        <v>4841</v>
      </c>
    </row>
    <row r="4646" ht="17" customHeight="1" spans="1:2">
      <c r="A4646" s="93">
        <v>410062.22</v>
      </c>
      <c r="B4646" s="94" t="s">
        <v>4842</v>
      </c>
    </row>
    <row r="4647" ht="17" customHeight="1" spans="1:2">
      <c r="A4647" s="93">
        <v>410063</v>
      </c>
      <c r="B4647" s="94" t="s">
        <v>4843</v>
      </c>
    </row>
    <row r="4648" ht="17" customHeight="1" spans="1:2">
      <c r="A4648" s="93">
        <v>410063.01</v>
      </c>
      <c r="B4648" s="94" t="s">
        <v>4844</v>
      </c>
    </row>
    <row r="4649" ht="17" customHeight="1" spans="1:2">
      <c r="A4649" s="93">
        <v>410063.02</v>
      </c>
      <c r="B4649" s="94" t="s">
        <v>4845</v>
      </c>
    </row>
    <row r="4650" ht="17" customHeight="1" spans="1:2">
      <c r="A4650" s="93">
        <v>410064</v>
      </c>
      <c r="B4650" s="94" t="s">
        <v>4846</v>
      </c>
    </row>
    <row r="4651" ht="17" customHeight="1" spans="1:2">
      <c r="A4651" s="93">
        <v>410064.01</v>
      </c>
      <c r="B4651" s="94" t="s">
        <v>4847</v>
      </c>
    </row>
    <row r="4652" ht="17" customHeight="1" spans="1:2">
      <c r="A4652" s="93">
        <v>410064.02</v>
      </c>
      <c r="B4652" s="94" t="s">
        <v>4848</v>
      </c>
    </row>
    <row r="4653" ht="17" customHeight="1" spans="1:2">
      <c r="A4653" s="93">
        <v>410065</v>
      </c>
      <c r="B4653" s="94" t="s">
        <v>4849</v>
      </c>
    </row>
    <row r="4654" ht="17" customHeight="1" spans="1:2">
      <c r="A4654" s="93">
        <v>410065.01</v>
      </c>
      <c r="B4654" s="94" t="s">
        <v>4850</v>
      </c>
    </row>
    <row r="4655" ht="17" customHeight="1" spans="1:2">
      <c r="A4655" s="93">
        <v>410065.02</v>
      </c>
      <c r="B4655" s="94" t="s">
        <v>4851</v>
      </c>
    </row>
    <row r="4656" ht="17" customHeight="1" spans="1:2">
      <c r="A4656" s="93">
        <v>410066</v>
      </c>
      <c r="B4656" s="94" t="s">
        <v>4852</v>
      </c>
    </row>
    <row r="4657" ht="17" customHeight="1" spans="1:2">
      <c r="A4657" s="93">
        <v>410066.01</v>
      </c>
      <c r="B4657" s="94" t="s">
        <v>4853</v>
      </c>
    </row>
    <row r="4658" ht="17" customHeight="1" spans="1:2">
      <c r="A4658" s="93">
        <v>410066.02</v>
      </c>
      <c r="B4658" s="94" t="s">
        <v>4854</v>
      </c>
    </row>
    <row r="4659" ht="17" customHeight="1" spans="1:2">
      <c r="A4659" s="93">
        <v>410067</v>
      </c>
      <c r="B4659" s="94" t="s">
        <v>4855</v>
      </c>
    </row>
    <row r="4660" ht="17" customHeight="1" spans="1:2">
      <c r="A4660" s="93">
        <v>410067.01</v>
      </c>
      <c r="B4660" s="94" t="s">
        <v>4856</v>
      </c>
    </row>
    <row r="4661" ht="17" customHeight="1" spans="1:2">
      <c r="A4661" s="93">
        <v>410067.02</v>
      </c>
      <c r="B4661" s="94" t="s">
        <v>4857</v>
      </c>
    </row>
    <row r="4662" ht="17" customHeight="1" spans="1:2">
      <c r="A4662" s="93">
        <v>410068</v>
      </c>
      <c r="B4662" s="94" t="s">
        <v>4858</v>
      </c>
    </row>
    <row r="4663" ht="17" customHeight="1" spans="1:2">
      <c r="A4663" s="93">
        <v>410068.01</v>
      </c>
      <c r="B4663" s="94" t="s">
        <v>4859</v>
      </c>
    </row>
    <row r="4664" ht="17" customHeight="1" spans="1:2">
      <c r="A4664" s="93">
        <v>410068.02</v>
      </c>
      <c r="B4664" s="94" t="s">
        <v>4860</v>
      </c>
    </row>
    <row r="4665" ht="17" customHeight="1" spans="1:2">
      <c r="A4665" s="93">
        <v>410069</v>
      </c>
      <c r="B4665" s="94" t="s">
        <v>4861</v>
      </c>
    </row>
    <row r="4666" ht="17" customHeight="1" spans="1:2">
      <c r="A4666" s="93">
        <v>410069.01</v>
      </c>
      <c r="B4666" s="94" t="s">
        <v>4862</v>
      </c>
    </row>
    <row r="4667" ht="17" customHeight="1" spans="1:2">
      <c r="A4667" s="93">
        <v>410069.02</v>
      </c>
      <c r="B4667" s="94" t="s">
        <v>4863</v>
      </c>
    </row>
    <row r="4668" ht="17" customHeight="1" spans="1:2">
      <c r="A4668" s="93">
        <v>410070</v>
      </c>
      <c r="B4668" s="94" t="s">
        <v>4864</v>
      </c>
    </row>
    <row r="4669" ht="17" customHeight="1" spans="1:2">
      <c r="A4669" s="93">
        <v>410074.1</v>
      </c>
      <c r="B4669" s="94" t="s">
        <v>4865</v>
      </c>
    </row>
    <row r="4670" ht="17" customHeight="1" spans="1:2">
      <c r="A4670" s="93">
        <v>410075</v>
      </c>
      <c r="B4670" s="94" t="s">
        <v>4866</v>
      </c>
    </row>
    <row r="4671" ht="17" customHeight="1" spans="1:2">
      <c r="A4671" s="93">
        <v>410075.01</v>
      </c>
      <c r="B4671" s="94" t="s">
        <v>4867</v>
      </c>
    </row>
    <row r="4672" ht="17" customHeight="1" spans="1:2">
      <c r="A4672" s="93">
        <v>410075.02</v>
      </c>
      <c r="B4672" s="94" t="s">
        <v>4868</v>
      </c>
    </row>
    <row r="4673" ht="17" customHeight="1" spans="1:2">
      <c r="A4673" s="93">
        <v>410076</v>
      </c>
      <c r="B4673" s="94" t="s">
        <v>4869</v>
      </c>
    </row>
    <row r="4674" ht="17" customHeight="1" spans="1:2">
      <c r="A4674" s="93">
        <v>410076.01</v>
      </c>
      <c r="B4674" s="94" t="s">
        <v>4870</v>
      </c>
    </row>
    <row r="4675" ht="17" customHeight="1" spans="1:2">
      <c r="A4675" s="93">
        <v>410076.02</v>
      </c>
      <c r="B4675" s="94" t="s">
        <v>4871</v>
      </c>
    </row>
    <row r="4676" ht="17" customHeight="1" spans="1:2">
      <c r="A4676" s="93">
        <v>410076.1</v>
      </c>
      <c r="B4676" s="94" t="s">
        <v>4872</v>
      </c>
    </row>
    <row r="4677" ht="17" customHeight="1" spans="1:2">
      <c r="A4677" s="93">
        <v>410076.11</v>
      </c>
      <c r="B4677" s="94" t="s">
        <v>4873</v>
      </c>
    </row>
    <row r="4678" ht="17" customHeight="1" spans="1:2">
      <c r="A4678" s="93">
        <v>410076.12</v>
      </c>
      <c r="B4678" s="94" t="s">
        <v>4874</v>
      </c>
    </row>
    <row r="4679" ht="17" customHeight="1" spans="1:2">
      <c r="A4679" s="93">
        <v>410077</v>
      </c>
      <c r="B4679" s="94" t="s">
        <v>4875</v>
      </c>
    </row>
    <row r="4680" ht="17" customHeight="1" spans="1:2">
      <c r="A4680" s="93">
        <v>410077.01</v>
      </c>
      <c r="B4680" s="94" t="s">
        <v>4876</v>
      </c>
    </row>
    <row r="4681" ht="17" customHeight="1" spans="1:2">
      <c r="A4681" s="93">
        <v>410077.02</v>
      </c>
      <c r="B4681" s="94" t="s">
        <v>4877</v>
      </c>
    </row>
    <row r="4682" ht="17" customHeight="1" spans="1:2">
      <c r="A4682" s="93">
        <v>410078</v>
      </c>
      <c r="B4682" s="94" t="s">
        <v>4878</v>
      </c>
    </row>
    <row r="4683" ht="17" customHeight="1" spans="1:2">
      <c r="A4683" s="93">
        <v>410078.01</v>
      </c>
      <c r="B4683" s="94" t="s">
        <v>4879</v>
      </c>
    </row>
    <row r="4684" ht="17" customHeight="1" spans="1:2">
      <c r="A4684" s="93">
        <v>410078.02</v>
      </c>
      <c r="B4684" s="94" t="s">
        <v>4880</v>
      </c>
    </row>
    <row r="4685" ht="17" customHeight="1" spans="1:2">
      <c r="A4685" s="93">
        <v>410079</v>
      </c>
      <c r="B4685" s="94" t="s">
        <v>4881</v>
      </c>
    </row>
    <row r="4686" ht="17" customHeight="1" spans="1:2">
      <c r="A4686" s="93">
        <v>410079.01</v>
      </c>
      <c r="B4686" s="94" t="s">
        <v>4882</v>
      </c>
    </row>
    <row r="4687" ht="17" customHeight="1" spans="1:2">
      <c r="A4687" s="93">
        <v>410079.02</v>
      </c>
      <c r="B4687" s="94" t="s">
        <v>4883</v>
      </c>
    </row>
    <row r="4688" ht="17" customHeight="1" spans="1:2">
      <c r="A4688" s="93">
        <v>410080.01</v>
      </c>
      <c r="B4688" s="94" t="s">
        <v>4884</v>
      </c>
    </row>
    <row r="4689" ht="17" customHeight="1" spans="1:2">
      <c r="A4689" s="93">
        <v>410090</v>
      </c>
      <c r="B4689" s="94" t="s">
        <v>4885</v>
      </c>
    </row>
    <row r="4690" ht="17" customHeight="1" spans="1:2">
      <c r="A4690" s="93">
        <v>410090.01</v>
      </c>
      <c r="B4690" s="94" t="s">
        <v>4886</v>
      </c>
    </row>
    <row r="4691" ht="17" customHeight="1" spans="1:2">
      <c r="A4691" s="93">
        <v>410090.02</v>
      </c>
      <c r="B4691" s="94" t="s">
        <v>4887</v>
      </c>
    </row>
    <row r="4692" ht="17" customHeight="1" spans="1:2">
      <c r="A4692" s="93">
        <v>410091</v>
      </c>
      <c r="B4692" s="94" t="s">
        <v>4888</v>
      </c>
    </row>
    <row r="4693" ht="17" customHeight="1" spans="1:2">
      <c r="A4693" s="93">
        <v>410091.01</v>
      </c>
      <c r="B4693" s="94" t="s">
        <v>4889</v>
      </c>
    </row>
    <row r="4694" ht="17" customHeight="1" spans="1:2">
      <c r="A4694" s="93">
        <v>410091.02</v>
      </c>
      <c r="B4694" s="94" t="s">
        <v>4890</v>
      </c>
    </row>
    <row r="4695" ht="17" customHeight="1" spans="1:2">
      <c r="A4695" s="93">
        <v>410091.1</v>
      </c>
      <c r="B4695" s="94" t="s">
        <v>4891</v>
      </c>
    </row>
    <row r="4696" ht="17" customHeight="1" spans="1:2">
      <c r="A4696" s="93">
        <v>410091.11</v>
      </c>
      <c r="B4696" s="94" t="s">
        <v>4892</v>
      </c>
    </row>
    <row r="4697" ht="17" customHeight="1" spans="1:2">
      <c r="A4697" s="93">
        <v>410091.12</v>
      </c>
      <c r="B4697" s="94" t="s">
        <v>4893</v>
      </c>
    </row>
    <row r="4698" ht="17" customHeight="1" spans="1:2">
      <c r="A4698" s="93">
        <v>410092</v>
      </c>
      <c r="B4698" s="94" t="s">
        <v>4894</v>
      </c>
    </row>
    <row r="4699" ht="17" customHeight="1" spans="1:2">
      <c r="A4699" s="93">
        <v>410092.01</v>
      </c>
      <c r="B4699" s="94" t="s">
        <v>4895</v>
      </c>
    </row>
    <row r="4700" ht="17" customHeight="1" spans="1:2">
      <c r="A4700" s="93">
        <v>410092.02</v>
      </c>
      <c r="B4700" s="94" t="s">
        <v>4896</v>
      </c>
    </row>
    <row r="4701" ht="17" customHeight="1" spans="1:2">
      <c r="A4701" s="93">
        <v>410093</v>
      </c>
      <c r="B4701" s="94" t="s">
        <v>4897</v>
      </c>
    </row>
    <row r="4702" ht="17" customHeight="1" spans="1:2">
      <c r="A4702" s="93">
        <v>410093.01</v>
      </c>
      <c r="B4702" s="94" t="s">
        <v>4898</v>
      </c>
    </row>
    <row r="4703" ht="17" customHeight="1" spans="1:2">
      <c r="A4703" s="93">
        <v>410093.02</v>
      </c>
      <c r="B4703" s="94" t="s">
        <v>4899</v>
      </c>
    </row>
    <row r="4704" ht="17" customHeight="1" spans="1:2">
      <c r="A4704" s="93">
        <v>410094</v>
      </c>
      <c r="B4704" s="94" t="s">
        <v>4900</v>
      </c>
    </row>
    <row r="4705" ht="17" customHeight="1" spans="1:2">
      <c r="A4705" s="93">
        <v>410094.01</v>
      </c>
      <c r="B4705" s="94" t="s">
        <v>4901</v>
      </c>
    </row>
    <row r="4706" ht="17" customHeight="1" spans="1:2">
      <c r="A4706" s="93">
        <v>410094.02</v>
      </c>
      <c r="B4706" s="94" t="s">
        <v>4902</v>
      </c>
    </row>
    <row r="4707" ht="17" customHeight="1" spans="1:2">
      <c r="A4707" s="93">
        <v>410100</v>
      </c>
      <c r="B4707" s="94" t="s">
        <v>4903</v>
      </c>
    </row>
    <row r="4708" ht="17" customHeight="1" spans="1:2">
      <c r="A4708" s="93">
        <v>410100.01</v>
      </c>
      <c r="B4708" s="94" t="s">
        <v>4904</v>
      </c>
    </row>
    <row r="4709" ht="17" customHeight="1" spans="1:2">
      <c r="A4709" s="93">
        <v>410100.02</v>
      </c>
      <c r="B4709" s="94" t="s">
        <v>4905</v>
      </c>
    </row>
    <row r="4710" ht="17" customHeight="1" spans="1:2">
      <c r="A4710" s="93">
        <v>410111</v>
      </c>
      <c r="B4710" s="94" t="s">
        <v>4906</v>
      </c>
    </row>
    <row r="4711" ht="17" customHeight="1" spans="1:2">
      <c r="A4711" s="93">
        <v>410111.01</v>
      </c>
      <c r="B4711" s="94" t="s">
        <v>4907</v>
      </c>
    </row>
    <row r="4712" ht="17" customHeight="1" spans="1:2">
      <c r="A4712" s="93">
        <v>410111.02</v>
      </c>
      <c r="B4712" s="94" t="s">
        <v>4908</v>
      </c>
    </row>
    <row r="4713" ht="17" customHeight="1" spans="1:2">
      <c r="A4713" s="93">
        <v>410112</v>
      </c>
      <c r="B4713" s="94" t="s">
        <v>4909</v>
      </c>
    </row>
    <row r="4714" ht="17" customHeight="1" spans="1:2">
      <c r="A4714" s="93">
        <v>410112.01</v>
      </c>
      <c r="B4714" s="94" t="s">
        <v>4910</v>
      </c>
    </row>
    <row r="4715" ht="17" customHeight="1" spans="1:2">
      <c r="A4715" s="93">
        <v>410112.02</v>
      </c>
      <c r="B4715" s="94" t="s">
        <v>4911</v>
      </c>
    </row>
    <row r="4716" ht="17" customHeight="1" spans="1:2">
      <c r="A4716" s="93">
        <v>410115</v>
      </c>
      <c r="B4716" s="94" t="s">
        <v>4912</v>
      </c>
    </row>
    <row r="4717" ht="17" customHeight="1" spans="1:2">
      <c r="A4717" s="93">
        <v>410115.01</v>
      </c>
      <c r="B4717" s="94" t="s">
        <v>4913</v>
      </c>
    </row>
    <row r="4718" ht="17" customHeight="1" spans="1:2">
      <c r="A4718" s="93">
        <v>410115.02</v>
      </c>
      <c r="B4718" s="94" t="s">
        <v>4914</v>
      </c>
    </row>
    <row r="4719" ht="17" customHeight="1" spans="1:2">
      <c r="A4719" s="93">
        <v>410115.1</v>
      </c>
      <c r="B4719" s="94" t="s">
        <v>4915</v>
      </c>
    </row>
    <row r="4720" ht="17" customHeight="1" spans="1:2">
      <c r="A4720" s="93">
        <v>410115.11</v>
      </c>
      <c r="B4720" s="94" t="s">
        <v>4916</v>
      </c>
    </row>
    <row r="4721" ht="17" customHeight="1" spans="1:2">
      <c r="A4721" s="93">
        <v>410115.12</v>
      </c>
      <c r="B4721" s="94" t="s">
        <v>4917</v>
      </c>
    </row>
    <row r="4722" ht="17" customHeight="1" spans="1:2">
      <c r="A4722" s="93">
        <v>410116</v>
      </c>
      <c r="B4722" s="94" t="s">
        <v>4918</v>
      </c>
    </row>
    <row r="4723" ht="17" customHeight="1" spans="1:2">
      <c r="A4723" s="93">
        <v>410116.01</v>
      </c>
      <c r="B4723" s="94" t="s">
        <v>4919</v>
      </c>
    </row>
    <row r="4724" ht="17" customHeight="1" spans="1:2">
      <c r="A4724" s="93">
        <v>410116.02</v>
      </c>
      <c r="B4724" s="94" t="s">
        <v>4920</v>
      </c>
    </row>
    <row r="4725" ht="17" customHeight="1" spans="1:2">
      <c r="A4725" s="93">
        <v>410120</v>
      </c>
      <c r="B4725" s="94" t="s">
        <v>4921</v>
      </c>
    </row>
    <row r="4726" ht="17" customHeight="1" spans="1:2">
      <c r="A4726" s="93">
        <v>410120.01</v>
      </c>
      <c r="B4726" s="94" t="s">
        <v>4922</v>
      </c>
    </row>
    <row r="4727" ht="17" customHeight="1" spans="1:2">
      <c r="A4727" s="93">
        <v>410120.02</v>
      </c>
      <c r="B4727" s="94" t="s">
        <v>4923</v>
      </c>
    </row>
    <row r="4728" ht="17" customHeight="1" spans="1:2">
      <c r="A4728" s="93">
        <v>410121</v>
      </c>
      <c r="B4728" s="94" t="s">
        <v>4924</v>
      </c>
    </row>
    <row r="4729" ht="17" customHeight="1" spans="1:2">
      <c r="A4729" s="93">
        <v>410121.01</v>
      </c>
      <c r="B4729" s="94" t="s">
        <v>4925</v>
      </c>
    </row>
    <row r="4730" ht="17" customHeight="1" spans="1:2">
      <c r="A4730" s="93">
        <v>410121.02</v>
      </c>
      <c r="B4730" s="94" t="s">
        <v>4926</v>
      </c>
    </row>
    <row r="4731" ht="17" customHeight="1" spans="1:2">
      <c r="A4731" s="93">
        <v>410125</v>
      </c>
      <c r="B4731" s="94" t="s">
        <v>4927</v>
      </c>
    </row>
    <row r="4732" ht="17" customHeight="1" spans="1:2">
      <c r="A4732" s="93">
        <v>410125.01</v>
      </c>
      <c r="B4732" s="94" t="s">
        <v>4928</v>
      </c>
    </row>
    <row r="4733" ht="17" customHeight="1" spans="1:2">
      <c r="A4733" s="93">
        <v>410125.02</v>
      </c>
      <c r="B4733" s="94" t="s">
        <v>4929</v>
      </c>
    </row>
    <row r="4734" ht="17" customHeight="1" spans="1:2">
      <c r="A4734" s="93">
        <v>410125.1</v>
      </c>
      <c r="B4734" s="94" t="s">
        <v>4930</v>
      </c>
    </row>
    <row r="4735" ht="17" customHeight="1" spans="1:2">
      <c r="A4735" s="93">
        <v>410125.11</v>
      </c>
      <c r="B4735" s="94" t="s">
        <v>4931</v>
      </c>
    </row>
    <row r="4736" ht="17" customHeight="1" spans="1:2">
      <c r="A4736" s="93">
        <v>410125.12</v>
      </c>
      <c r="B4736" s="94" t="s">
        <v>4932</v>
      </c>
    </row>
    <row r="4737" ht="17" customHeight="1" spans="1:2">
      <c r="A4737" s="93">
        <v>410126</v>
      </c>
      <c r="B4737" s="94" t="s">
        <v>4933</v>
      </c>
    </row>
    <row r="4738" ht="17" customHeight="1" spans="1:2">
      <c r="A4738" s="93">
        <v>410126.01</v>
      </c>
      <c r="B4738" s="94" t="s">
        <v>4934</v>
      </c>
    </row>
    <row r="4739" ht="17" customHeight="1" spans="1:2">
      <c r="A4739" s="93">
        <v>410126.02</v>
      </c>
      <c r="B4739" s="94" t="s">
        <v>4935</v>
      </c>
    </row>
    <row r="4740" ht="17" customHeight="1" spans="1:2">
      <c r="A4740" s="93">
        <v>410130</v>
      </c>
      <c r="B4740" s="94" t="s">
        <v>4936</v>
      </c>
    </row>
    <row r="4741" ht="17" customHeight="1" spans="1:2">
      <c r="A4741" s="93">
        <v>410130.01</v>
      </c>
      <c r="B4741" s="94" t="s">
        <v>4937</v>
      </c>
    </row>
    <row r="4742" ht="17" customHeight="1" spans="1:2">
      <c r="A4742" s="93">
        <v>410130.02</v>
      </c>
      <c r="B4742" s="94" t="s">
        <v>4938</v>
      </c>
    </row>
    <row r="4743" ht="17" customHeight="1" spans="1:2">
      <c r="A4743" s="93">
        <v>410131</v>
      </c>
      <c r="B4743" s="94" t="s">
        <v>4939</v>
      </c>
    </row>
    <row r="4744" ht="17" customHeight="1" spans="1:2">
      <c r="A4744" s="93">
        <v>410131.01</v>
      </c>
      <c r="B4744" s="94" t="s">
        <v>4940</v>
      </c>
    </row>
    <row r="4745" ht="17" customHeight="1" spans="1:2">
      <c r="A4745" s="93">
        <v>410131.02</v>
      </c>
      <c r="B4745" s="94" t="s">
        <v>4941</v>
      </c>
    </row>
    <row r="4746" ht="17" customHeight="1" spans="1:2">
      <c r="A4746" s="93">
        <v>410133</v>
      </c>
      <c r="B4746" s="94" t="s">
        <v>4942</v>
      </c>
    </row>
    <row r="4747" ht="17" customHeight="1" spans="1:2">
      <c r="A4747" s="93">
        <v>410133.01</v>
      </c>
      <c r="B4747" s="94" t="s">
        <v>4943</v>
      </c>
    </row>
    <row r="4748" ht="17" customHeight="1" spans="1:2">
      <c r="A4748" s="93">
        <v>410133.02</v>
      </c>
      <c r="B4748" s="94" t="s">
        <v>4944</v>
      </c>
    </row>
    <row r="4749" ht="17" customHeight="1" spans="1:2">
      <c r="A4749" s="93">
        <v>410133.1</v>
      </c>
      <c r="B4749" s="94" t="s">
        <v>4945</v>
      </c>
    </row>
    <row r="4750" ht="17" customHeight="1" spans="1:2">
      <c r="A4750" s="93">
        <v>410133.11</v>
      </c>
      <c r="B4750" s="94" t="s">
        <v>4946</v>
      </c>
    </row>
    <row r="4751" ht="17" customHeight="1" spans="1:2">
      <c r="A4751" s="93">
        <v>410133.12</v>
      </c>
      <c r="B4751" s="94" t="s">
        <v>4947</v>
      </c>
    </row>
    <row r="4752" ht="17" customHeight="1" spans="1:2">
      <c r="A4752" s="93">
        <v>410134</v>
      </c>
      <c r="B4752" s="94" t="s">
        <v>4948</v>
      </c>
    </row>
    <row r="4753" ht="17" customHeight="1" spans="1:2">
      <c r="A4753" s="93">
        <v>410134.01</v>
      </c>
      <c r="B4753" s="94" t="s">
        <v>4949</v>
      </c>
    </row>
    <row r="4754" ht="17" customHeight="1" spans="1:2">
      <c r="A4754" s="93">
        <v>410134.02</v>
      </c>
      <c r="B4754" s="94" t="s">
        <v>4950</v>
      </c>
    </row>
    <row r="4755" ht="17" customHeight="1" spans="1:2">
      <c r="A4755" s="93">
        <v>410135</v>
      </c>
      <c r="B4755" s="94" t="s">
        <v>4951</v>
      </c>
    </row>
    <row r="4756" ht="17" customHeight="1" spans="1:2">
      <c r="A4756" s="93">
        <v>410135.01</v>
      </c>
      <c r="B4756" s="94" t="s">
        <v>4952</v>
      </c>
    </row>
    <row r="4757" ht="17" customHeight="1" spans="1:2">
      <c r="A4757" s="93">
        <v>410135.02</v>
      </c>
      <c r="B4757" s="94" t="s">
        <v>4953</v>
      </c>
    </row>
    <row r="4758" ht="17" customHeight="1" spans="1:2">
      <c r="A4758" s="93">
        <v>410136</v>
      </c>
      <c r="B4758" s="94" t="s">
        <v>4954</v>
      </c>
    </row>
    <row r="4759" ht="17" customHeight="1" spans="1:2">
      <c r="A4759" s="93">
        <v>410136.01</v>
      </c>
      <c r="B4759" s="94" t="s">
        <v>4955</v>
      </c>
    </row>
    <row r="4760" ht="17" customHeight="1" spans="1:2">
      <c r="A4760" s="93">
        <v>410136.02</v>
      </c>
      <c r="B4760" s="94" t="s">
        <v>4956</v>
      </c>
    </row>
    <row r="4761" ht="17" customHeight="1" spans="1:2">
      <c r="A4761" s="93">
        <v>410137</v>
      </c>
      <c r="B4761" s="94" t="s">
        <v>4957</v>
      </c>
    </row>
    <row r="4762" ht="17" customHeight="1" spans="1:2">
      <c r="A4762" s="93">
        <v>410137.01</v>
      </c>
      <c r="B4762" s="94" t="s">
        <v>4958</v>
      </c>
    </row>
    <row r="4763" ht="17" customHeight="1" spans="1:2">
      <c r="A4763" s="93">
        <v>410137.02</v>
      </c>
      <c r="B4763" s="94" t="s">
        <v>4959</v>
      </c>
    </row>
    <row r="4764" ht="17" customHeight="1" spans="1:2">
      <c r="A4764" s="93">
        <v>410138</v>
      </c>
      <c r="B4764" s="94" t="s">
        <v>4960</v>
      </c>
    </row>
    <row r="4765" ht="17" customHeight="1" spans="1:2">
      <c r="A4765" s="93">
        <v>410138.01</v>
      </c>
      <c r="B4765" s="94" t="s">
        <v>4961</v>
      </c>
    </row>
    <row r="4766" ht="17" customHeight="1" spans="1:2">
      <c r="A4766" s="93">
        <v>410138.02</v>
      </c>
      <c r="B4766" s="94" t="s">
        <v>4962</v>
      </c>
    </row>
    <row r="4767" ht="17" customHeight="1" spans="1:2">
      <c r="A4767" s="93">
        <v>410139</v>
      </c>
      <c r="B4767" s="94" t="s">
        <v>4963</v>
      </c>
    </row>
    <row r="4768" ht="17" customHeight="1" spans="1:2">
      <c r="A4768" s="93">
        <v>410139.01</v>
      </c>
      <c r="B4768" s="94" t="s">
        <v>4964</v>
      </c>
    </row>
    <row r="4769" ht="17" customHeight="1" spans="1:2">
      <c r="A4769" s="93">
        <v>410139.02</v>
      </c>
      <c r="B4769" s="94" t="s">
        <v>4965</v>
      </c>
    </row>
    <row r="4770" ht="17" customHeight="1" spans="1:2">
      <c r="A4770" s="93">
        <v>410140</v>
      </c>
      <c r="B4770" s="94" t="s">
        <v>4966</v>
      </c>
    </row>
    <row r="4771" ht="17" customHeight="1" spans="1:2">
      <c r="A4771" s="93">
        <v>410140.01</v>
      </c>
      <c r="B4771" s="94" t="s">
        <v>4967</v>
      </c>
    </row>
    <row r="4772" ht="17" customHeight="1" spans="1:2">
      <c r="A4772" s="93">
        <v>410140.02</v>
      </c>
      <c r="B4772" s="94" t="s">
        <v>4968</v>
      </c>
    </row>
    <row r="4773" ht="17" customHeight="1" spans="1:2">
      <c r="A4773" s="93">
        <v>410141</v>
      </c>
      <c r="B4773" s="94" t="s">
        <v>4969</v>
      </c>
    </row>
    <row r="4774" ht="17" customHeight="1" spans="1:2">
      <c r="A4774" s="93">
        <v>410141.01</v>
      </c>
      <c r="B4774" s="94" t="s">
        <v>4970</v>
      </c>
    </row>
    <row r="4775" ht="17" customHeight="1" spans="1:2">
      <c r="A4775" s="93">
        <v>410141.02</v>
      </c>
      <c r="B4775" s="94" t="s">
        <v>4971</v>
      </c>
    </row>
    <row r="4776" ht="17" customHeight="1" spans="1:2">
      <c r="A4776" s="93">
        <v>410142</v>
      </c>
      <c r="B4776" s="94" t="s">
        <v>4972</v>
      </c>
    </row>
    <row r="4777" ht="17" customHeight="1" spans="1:2">
      <c r="A4777" s="93">
        <v>410142.01</v>
      </c>
      <c r="B4777" s="94" t="s">
        <v>4973</v>
      </c>
    </row>
    <row r="4778" ht="17" customHeight="1" spans="1:2">
      <c r="A4778" s="93">
        <v>410142.02</v>
      </c>
      <c r="B4778" s="94" t="s">
        <v>4974</v>
      </c>
    </row>
    <row r="4779" ht="17" customHeight="1" spans="1:2">
      <c r="A4779" s="93">
        <v>410143</v>
      </c>
      <c r="B4779" s="94" t="s">
        <v>4975</v>
      </c>
    </row>
    <row r="4780" ht="17" customHeight="1" spans="1:2">
      <c r="A4780" s="93">
        <v>410143.01</v>
      </c>
      <c r="B4780" s="94" t="s">
        <v>4976</v>
      </c>
    </row>
    <row r="4781" ht="17" customHeight="1" spans="1:2">
      <c r="A4781" s="93">
        <v>410143.02</v>
      </c>
      <c r="B4781" s="94" t="s">
        <v>4977</v>
      </c>
    </row>
    <row r="4782" ht="17" customHeight="1" spans="1:2">
      <c r="A4782" s="93">
        <v>410144</v>
      </c>
      <c r="B4782" s="94" t="s">
        <v>4978</v>
      </c>
    </row>
    <row r="4783" ht="17" customHeight="1" spans="1:2">
      <c r="A4783" s="93">
        <v>410145</v>
      </c>
      <c r="B4783" s="94" t="s">
        <v>4979</v>
      </c>
    </row>
    <row r="4784" ht="17" customHeight="1" spans="1:2">
      <c r="A4784" s="93">
        <v>410145.01</v>
      </c>
      <c r="B4784" s="94" t="s">
        <v>4980</v>
      </c>
    </row>
    <row r="4785" ht="17" customHeight="1" spans="1:2">
      <c r="A4785" s="93">
        <v>410145.02</v>
      </c>
      <c r="B4785" s="94" t="s">
        <v>4981</v>
      </c>
    </row>
    <row r="4786" ht="17" customHeight="1" spans="1:2">
      <c r="A4786" s="93">
        <v>410147</v>
      </c>
      <c r="B4786" s="94" t="s">
        <v>4982</v>
      </c>
    </row>
    <row r="4787" ht="17" customHeight="1" spans="1:2">
      <c r="A4787" s="93">
        <v>410147.01</v>
      </c>
      <c r="B4787" s="94" t="s">
        <v>4983</v>
      </c>
    </row>
    <row r="4788" ht="17" customHeight="1" spans="1:2">
      <c r="A4788" s="93">
        <v>410147.02</v>
      </c>
      <c r="B4788" s="94" t="s">
        <v>4984</v>
      </c>
    </row>
    <row r="4789" ht="17" customHeight="1" spans="1:2">
      <c r="A4789" s="93">
        <v>410149</v>
      </c>
      <c r="B4789" s="94" t="s">
        <v>4985</v>
      </c>
    </row>
    <row r="4790" ht="17" customHeight="1" spans="1:2">
      <c r="A4790" s="93">
        <v>410149.01</v>
      </c>
      <c r="B4790" s="94" t="s">
        <v>4986</v>
      </c>
    </row>
    <row r="4791" ht="17" customHeight="1" spans="1:2">
      <c r="A4791" s="93">
        <v>410149.02</v>
      </c>
      <c r="B4791" s="94" t="s">
        <v>4987</v>
      </c>
    </row>
    <row r="4792" ht="17" customHeight="1" spans="1:2">
      <c r="A4792" s="93">
        <v>410150</v>
      </c>
      <c r="B4792" s="94" t="s">
        <v>4988</v>
      </c>
    </row>
    <row r="4793" ht="17" customHeight="1" spans="1:2">
      <c r="A4793" s="93">
        <v>410150.01</v>
      </c>
      <c r="B4793" s="94" t="s">
        <v>4989</v>
      </c>
    </row>
    <row r="4794" ht="17" customHeight="1" spans="1:2">
      <c r="A4794" s="93">
        <v>410150.02</v>
      </c>
      <c r="B4794" s="94" t="s">
        <v>4990</v>
      </c>
    </row>
    <row r="4795" ht="17" customHeight="1" spans="1:2">
      <c r="A4795" s="93">
        <v>410157</v>
      </c>
      <c r="B4795" s="94" t="s">
        <v>4991</v>
      </c>
    </row>
    <row r="4796" ht="17" customHeight="1" spans="1:2">
      <c r="A4796" s="93">
        <v>410157.01</v>
      </c>
      <c r="B4796" s="94" t="s">
        <v>4992</v>
      </c>
    </row>
    <row r="4797" ht="17" customHeight="1" spans="1:2">
      <c r="A4797" s="93">
        <v>410157.02</v>
      </c>
      <c r="B4797" s="94" t="s">
        <v>4993</v>
      </c>
    </row>
    <row r="4798" ht="17" customHeight="1" spans="1:2">
      <c r="A4798" s="93">
        <v>410183</v>
      </c>
      <c r="B4798" s="94" t="s">
        <v>4994</v>
      </c>
    </row>
    <row r="4799" ht="17" customHeight="1" spans="1:2">
      <c r="A4799" s="93">
        <v>410475</v>
      </c>
      <c r="B4799" s="94" t="s">
        <v>4995</v>
      </c>
    </row>
    <row r="4800" ht="17" customHeight="1" spans="1:2">
      <c r="A4800" s="93">
        <v>410475.01</v>
      </c>
      <c r="B4800" s="94" t="s">
        <v>4996</v>
      </c>
    </row>
    <row r="4801" ht="17" customHeight="1" spans="1:2">
      <c r="A4801" s="93">
        <v>410475.02</v>
      </c>
      <c r="B4801" s="94" t="s">
        <v>4997</v>
      </c>
    </row>
    <row r="4802" ht="17" customHeight="1" spans="1:2">
      <c r="A4802" s="93">
        <v>410499</v>
      </c>
      <c r="B4802" s="94" t="s">
        <v>4998</v>
      </c>
    </row>
    <row r="4803" ht="17" customHeight="1" spans="1:2">
      <c r="A4803" s="93">
        <v>410499.01</v>
      </c>
      <c r="B4803" s="94" t="s">
        <v>4999</v>
      </c>
    </row>
    <row r="4804" ht="17" customHeight="1" spans="1:2">
      <c r="A4804" s="93">
        <v>410499.02</v>
      </c>
      <c r="B4804" s="94" t="s">
        <v>5000</v>
      </c>
    </row>
    <row r="4805" ht="17" customHeight="1" spans="1:2">
      <c r="A4805" s="93">
        <v>410753</v>
      </c>
      <c r="B4805" s="94" t="s">
        <v>5001</v>
      </c>
    </row>
    <row r="4806" ht="17" customHeight="1" spans="1:2">
      <c r="A4806" s="93">
        <v>410753.01</v>
      </c>
      <c r="B4806" s="94" t="s">
        <v>5002</v>
      </c>
    </row>
    <row r="4807" ht="17" customHeight="1" spans="1:2">
      <c r="A4807" s="93">
        <v>410753.02</v>
      </c>
      <c r="B4807" s="94" t="s">
        <v>5003</v>
      </c>
    </row>
    <row r="4808" ht="17" customHeight="1" spans="1:2">
      <c r="A4808" s="93">
        <v>410753.1</v>
      </c>
      <c r="B4808" s="94" t="s">
        <v>5004</v>
      </c>
    </row>
    <row r="4809" ht="17" customHeight="1" spans="1:2">
      <c r="A4809" s="93">
        <v>410753.11</v>
      </c>
      <c r="B4809" s="94" t="s">
        <v>5005</v>
      </c>
    </row>
    <row r="4810" ht="17" customHeight="1" spans="1:2">
      <c r="A4810" s="93">
        <v>410753.12</v>
      </c>
      <c r="B4810" s="94" t="s">
        <v>5006</v>
      </c>
    </row>
    <row r="4811" ht="17" customHeight="1" spans="1:2">
      <c r="A4811" s="93">
        <v>410754</v>
      </c>
      <c r="B4811" s="94" t="s">
        <v>5007</v>
      </c>
    </row>
    <row r="4812" ht="17" customHeight="1" spans="1:2">
      <c r="A4812" s="93">
        <v>410754.01</v>
      </c>
      <c r="B4812" s="94" t="s">
        <v>5008</v>
      </c>
    </row>
    <row r="4813" ht="17" customHeight="1" spans="1:2">
      <c r="A4813" s="93">
        <v>410754.02</v>
      </c>
      <c r="B4813" s="94" t="s">
        <v>5009</v>
      </c>
    </row>
    <row r="4814" ht="17" customHeight="1" spans="1:2">
      <c r="A4814" s="93">
        <v>410755</v>
      </c>
      <c r="B4814" s="94" t="s">
        <v>5010</v>
      </c>
    </row>
    <row r="4815" ht="17" customHeight="1" spans="1:2">
      <c r="A4815" s="93">
        <v>410755.01</v>
      </c>
      <c r="B4815" s="94" t="s">
        <v>5011</v>
      </c>
    </row>
    <row r="4816" ht="17" customHeight="1" spans="1:2">
      <c r="A4816" s="93">
        <v>410755.02</v>
      </c>
      <c r="B4816" s="94" t="s">
        <v>5012</v>
      </c>
    </row>
    <row r="4817" ht="17" customHeight="1" spans="1:2">
      <c r="A4817" s="93">
        <v>410759.02</v>
      </c>
      <c r="B4817" s="94" t="s">
        <v>5013</v>
      </c>
    </row>
    <row r="4818" ht="17" customHeight="1" spans="1:2">
      <c r="A4818" s="93">
        <v>410761</v>
      </c>
      <c r="B4818" s="94" t="s">
        <v>5014</v>
      </c>
    </row>
    <row r="4819" ht="17" customHeight="1" spans="1:2">
      <c r="A4819" s="93">
        <v>410761.01</v>
      </c>
      <c r="B4819" s="94" t="s">
        <v>5015</v>
      </c>
    </row>
    <row r="4820" ht="17" customHeight="1" spans="1:2">
      <c r="A4820" s="93">
        <v>410761.02</v>
      </c>
      <c r="B4820" s="94" t="s">
        <v>5016</v>
      </c>
    </row>
    <row r="4821" ht="17" customHeight="1" spans="1:2">
      <c r="A4821" s="93">
        <v>410762</v>
      </c>
      <c r="B4821" s="94" t="s">
        <v>5017</v>
      </c>
    </row>
    <row r="4822" ht="17" customHeight="1" spans="1:2">
      <c r="A4822" s="93">
        <v>410762.01</v>
      </c>
      <c r="B4822" s="94" t="s">
        <v>5018</v>
      </c>
    </row>
    <row r="4823" ht="17" customHeight="1" spans="1:2">
      <c r="A4823" s="93">
        <v>410762.02</v>
      </c>
      <c r="B4823" s="94" t="s">
        <v>5019</v>
      </c>
    </row>
    <row r="4824" ht="17" customHeight="1" spans="1:2">
      <c r="A4824" s="93">
        <v>410771</v>
      </c>
      <c r="B4824" s="94" t="s">
        <v>5020</v>
      </c>
    </row>
    <row r="4825" ht="17" customHeight="1" spans="1:2">
      <c r="A4825" s="93">
        <v>410775</v>
      </c>
      <c r="B4825" s="94" t="s">
        <v>5021</v>
      </c>
    </row>
    <row r="4826" ht="17" customHeight="1" spans="1:2">
      <c r="A4826" s="93">
        <v>410775.02</v>
      </c>
      <c r="B4826" s="94" t="s">
        <v>5012</v>
      </c>
    </row>
    <row r="4827" ht="17" customHeight="1" spans="1:2">
      <c r="A4827" s="93">
        <v>410778</v>
      </c>
      <c r="B4827" s="94" t="s">
        <v>5022</v>
      </c>
    </row>
    <row r="4828" ht="17" customHeight="1" spans="1:2">
      <c r="A4828" s="93">
        <v>410778.01</v>
      </c>
      <c r="B4828" s="94" t="s">
        <v>5023</v>
      </c>
    </row>
    <row r="4829" ht="17" customHeight="1" spans="1:2">
      <c r="A4829" s="93">
        <v>410778.02</v>
      </c>
      <c r="B4829" s="94" t="s">
        <v>5024</v>
      </c>
    </row>
    <row r="4830" ht="17" customHeight="1" spans="1:2">
      <c r="A4830" s="93">
        <v>410780</v>
      </c>
      <c r="B4830" s="94" t="s">
        <v>5025</v>
      </c>
    </row>
    <row r="4831" ht="17" customHeight="1" spans="1:2">
      <c r="A4831" s="93">
        <v>410789</v>
      </c>
      <c r="B4831" s="94" t="s">
        <v>5026</v>
      </c>
    </row>
    <row r="4832" ht="17" customHeight="1" spans="1:2">
      <c r="A4832" s="93">
        <v>410940</v>
      </c>
      <c r="B4832" s="94" t="s">
        <v>5027</v>
      </c>
    </row>
    <row r="4833" ht="17" customHeight="1" spans="1:2">
      <c r="A4833" s="93">
        <v>410940.01</v>
      </c>
      <c r="B4833" s="94" t="s">
        <v>5028</v>
      </c>
    </row>
    <row r="4834" ht="17" customHeight="1" spans="1:2">
      <c r="A4834" s="93">
        <v>410940.02</v>
      </c>
      <c r="B4834" s="94" t="s">
        <v>5029</v>
      </c>
    </row>
    <row r="4835" ht="17" customHeight="1" spans="1:2">
      <c r="A4835" s="93">
        <v>410941</v>
      </c>
      <c r="B4835" s="94" t="s">
        <v>5030</v>
      </c>
    </row>
    <row r="4836" ht="17" customHeight="1" spans="1:2">
      <c r="A4836" s="93">
        <v>410941.01</v>
      </c>
      <c r="B4836" s="94" t="s">
        <v>5031</v>
      </c>
    </row>
    <row r="4837" ht="17" customHeight="1" spans="1:2">
      <c r="A4837" s="93">
        <v>410941.02</v>
      </c>
      <c r="B4837" s="94" t="s">
        <v>5032</v>
      </c>
    </row>
    <row r="4838" ht="17" customHeight="1" spans="1:2">
      <c r="A4838" s="93">
        <v>410942</v>
      </c>
      <c r="B4838" s="94" t="s">
        <v>5033</v>
      </c>
    </row>
    <row r="4839" ht="17" customHeight="1" spans="1:2">
      <c r="A4839" s="93">
        <v>410942.01</v>
      </c>
      <c r="B4839" s="94" t="s">
        <v>5034</v>
      </c>
    </row>
    <row r="4840" ht="17" customHeight="1" spans="1:2">
      <c r="A4840" s="93">
        <v>410942.02</v>
      </c>
      <c r="B4840" s="94" t="s">
        <v>5035</v>
      </c>
    </row>
    <row r="4841" ht="17" customHeight="1" spans="1:2">
      <c r="A4841" s="93">
        <v>410944</v>
      </c>
      <c r="B4841" s="94" t="s">
        <v>5036</v>
      </c>
    </row>
    <row r="4842" ht="17" customHeight="1" spans="1:2">
      <c r="A4842" s="93">
        <v>410944.01</v>
      </c>
      <c r="B4842" s="94" t="s">
        <v>5037</v>
      </c>
    </row>
    <row r="4843" ht="17" customHeight="1" spans="1:2">
      <c r="A4843" s="93">
        <v>410944.02</v>
      </c>
      <c r="B4843" s="94" t="s">
        <v>5038</v>
      </c>
    </row>
    <row r="4844" ht="17" customHeight="1" spans="1:2">
      <c r="A4844" s="93">
        <v>410955</v>
      </c>
      <c r="B4844" s="94" t="s">
        <v>5039</v>
      </c>
    </row>
    <row r="4845" ht="17" customHeight="1" spans="1:2">
      <c r="A4845" s="93">
        <v>410955.01</v>
      </c>
      <c r="B4845" s="94" t="s">
        <v>5040</v>
      </c>
    </row>
    <row r="4846" ht="17" customHeight="1" spans="1:2">
      <c r="A4846" s="93">
        <v>410955.02</v>
      </c>
      <c r="B4846" s="94" t="s">
        <v>5041</v>
      </c>
    </row>
    <row r="4847" ht="17" customHeight="1" spans="1:2">
      <c r="A4847" s="93">
        <v>410956</v>
      </c>
      <c r="B4847" s="94" t="s">
        <v>5042</v>
      </c>
    </row>
    <row r="4848" ht="17" customHeight="1" spans="1:2">
      <c r="A4848" s="93">
        <v>410956.01</v>
      </c>
      <c r="B4848" s="94" t="s">
        <v>5043</v>
      </c>
    </row>
    <row r="4849" ht="17" customHeight="1" spans="1:2">
      <c r="A4849" s="93">
        <v>410956.02</v>
      </c>
      <c r="B4849" s="94" t="s">
        <v>5044</v>
      </c>
    </row>
    <row r="4850" ht="17" customHeight="1" spans="1:2">
      <c r="A4850" s="93">
        <v>410957</v>
      </c>
      <c r="B4850" s="94" t="s">
        <v>5045</v>
      </c>
    </row>
    <row r="4851" ht="17" customHeight="1" spans="1:2">
      <c r="A4851" s="93">
        <v>410957.01</v>
      </c>
      <c r="B4851" s="94" t="s">
        <v>5046</v>
      </c>
    </row>
    <row r="4852" ht="17" customHeight="1" spans="1:2">
      <c r="A4852" s="93">
        <v>410957.02</v>
      </c>
      <c r="B4852" s="94" t="s">
        <v>5047</v>
      </c>
    </row>
    <row r="4853" ht="17" customHeight="1" spans="1:2">
      <c r="A4853" s="93">
        <v>410988</v>
      </c>
      <c r="B4853" s="94" t="s">
        <v>5048</v>
      </c>
    </row>
    <row r="4854" ht="17" customHeight="1" spans="1:2">
      <c r="A4854" s="93">
        <v>410988.01</v>
      </c>
      <c r="B4854" s="94" t="s">
        <v>5049</v>
      </c>
    </row>
    <row r="4855" ht="17" customHeight="1" spans="1:2">
      <c r="A4855" s="93">
        <v>410988.02</v>
      </c>
      <c r="B4855" s="94" t="s">
        <v>5050</v>
      </c>
    </row>
    <row r="4856" ht="17" customHeight="1" spans="1:2">
      <c r="A4856" s="93">
        <v>410989</v>
      </c>
      <c r="B4856" s="94" t="s">
        <v>5051</v>
      </c>
    </row>
    <row r="4857" ht="17" customHeight="1" spans="1:2">
      <c r="A4857" s="93">
        <v>410989.01</v>
      </c>
      <c r="B4857" s="94" t="s">
        <v>5052</v>
      </c>
    </row>
    <row r="4858" ht="17" customHeight="1" spans="1:2">
      <c r="A4858" s="93">
        <v>410989.02</v>
      </c>
      <c r="B4858" s="94" t="s">
        <v>5053</v>
      </c>
    </row>
    <row r="4859" ht="17" customHeight="1" spans="1:2">
      <c r="A4859" s="93">
        <v>410990</v>
      </c>
      <c r="B4859" s="94" t="s">
        <v>5054</v>
      </c>
    </row>
    <row r="4860" ht="17" customHeight="1" spans="1:2">
      <c r="A4860" s="93">
        <v>410990.01</v>
      </c>
      <c r="B4860" s="94" t="s">
        <v>5055</v>
      </c>
    </row>
    <row r="4861" ht="17" customHeight="1" spans="1:2">
      <c r="A4861" s="93">
        <v>410990.02</v>
      </c>
      <c r="B4861" s="94" t="s">
        <v>5056</v>
      </c>
    </row>
    <row r="4862" ht="17" customHeight="1" spans="1:2">
      <c r="A4862" s="93">
        <v>410991</v>
      </c>
      <c r="B4862" s="94" t="s">
        <v>5057</v>
      </c>
    </row>
    <row r="4863" ht="17" customHeight="1" spans="1:2">
      <c r="A4863" s="93">
        <v>410991.01</v>
      </c>
      <c r="B4863" s="94" t="s">
        <v>5058</v>
      </c>
    </row>
    <row r="4864" ht="17" customHeight="1" spans="1:2">
      <c r="A4864" s="93">
        <v>410991.02</v>
      </c>
      <c r="B4864" s="94" t="s">
        <v>5059</v>
      </c>
    </row>
    <row r="4865" ht="17" customHeight="1" spans="1:2">
      <c r="A4865" s="93">
        <v>410992</v>
      </c>
      <c r="B4865" s="94" t="s">
        <v>5060</v>
      </c>
    </row>
    <row r="4866" ht="17" customHeight="1" spans="1:2">
      <c r="A4866" s="93">
        <v>410992.01</v>
      </c>
      <c r="B4866" s="94" t="s">
        <v>5061</v>
      </c>
    </row>
    <row r="4867" ht="17" customHeight="1" spans="1:2">
      <c r="A4867" s="93">
        <v>410992.02</v>
      </c>
      <c r="B4867" s="94" t="s">
        <v>5062</v>
      </c>
    </row>
    <row r="4868" ht="17" customHeight="1" spans="1:2">
      <c r="A4868" s="93">
        <v>410993</v>
      </c>
      <c r="B4868" s="94" t="s">
        <v>5063</v>
      </c>
    </row>
    <row r="4869" ht="17" customHeight="1" spans="1:2">
      <c r="A4869" s="93">
        <v>410993.01</v>
      </c>
      <c r="B4869" s="94" t="s">
        <v>5064</v>
      </c>
    </row>
    <row r="4870" ht="17" customHeight="1" spans="1:2">
      <c r="A4870" s="93">
        <v>410993.02</v>
      </c>
      <c r="B4870" s="94" t="s">
        <v>5065</v>
      </c>
    </row>
    <row r="4871" ht="17" customHeight="1" spans="1:2">
      <c r="A4871" s="93">
        <v>410994</v>
      </c>
      <c r="B4871" s="94" t="s">
        <v>5066</v>
      </c>
    </row>
    <row r="4872" ht="17" customHeight="1" spans="1:2">
      <c r="A4872" s="93">
        <v>410994.01</v>
      </c>
      <c r="B4872" s="94" t="s">
        <v>5067</v>
      </c>
    </row>
    <row r="4873" ht="17" customHeight="1" spans="1:2">
      <c r="A4873" s="93">
        <v>410994.02</v>
      </c>
      <c r="B4873" s="94" t="s">
        <v>5068</v>
      </c>
    </row>
    <row r="4874" ht="17" customHeight="1" spans="1:2">
      <c r="A4874" s="93">
        <v>410995</v>
      </c>
      <c r="B4874" s="94" t="s">
        <v>5069</v>
      </c>
    </row>
    <row r="4875" ht="17" customHeight="1" spans="1:2">
      <c r="A4875" s="93">
        <v>410995.01</v>
      </c>
      <c r="B4875" s="94" t="s">
        <v>5070</v>
      </c>
    </row>
    <row r="4876" ht="17" customHeight="1" spans="1:2">
      <c r="A4876" s="93">
        <v>410995.02</v>
      </c>
      <c r="B4876" s="94" t="s">
        <v>5071</v>
      </c>
    </row>
    <row r="4877" ht="17" customHeight="1" spans="1:2">
      <c r="A4877" s="93">
        <v>410996</v>
      </c>
      <c r="B4877" s="94" t="s">
        <v>5072</v>
      </c>
    </row>
    <row r="4878" ht="17" customHeight="1" spans="1:2">
      <c r="A4878" s="93">
        <v>410996.01</v>
      </c>
      <c r="B4878" s="94" t="s">
        <v>5073</v>
      </c>
    </row>
    <row r="4879" ht="17" customHeight="1" spans="1:2">
      <c r="A4879" s="93">
        <v>410996.02</v>
      </c>
      <c r="B4879" s="94" t="s">
        <v>5074</v>
      </c>
    </row>
    <row r="4880" ht="17" customHeight="1" spans="1:2">
      <c r="A4880" s="93">
        <v>410998</v>
      </c>
      <c r="B4880" s="94" t="s">
        <v>5075</v>
      </c>
    </row>
    <row r="4881" ht="17" customHeight="1" spans="1:2">
      <c r="A4881" s="93">
        <v>410998.01</v>
      </c>
      <c r="B4881" s="94" t="s">
        <v>5076</v>
      </c>
    </row>
    <row r="4882" ht="17" customHeight="1" spans="1:2">
      <c r="A4882" s="93">
        <v>410998.02</v>
      </c>
      <c r="B4882" s="94" t="s">
        <v>5077</v>
      </c>
    </row>
    <row r="4883" ht="17" customHeight="1" spans="1:2">
      <c r="A4883" s="93">
        <v>410999</v>
      </c>
      <c r="B4883" s="94" t="s">
        <v>5078</v>
      </c>
    </row>
    <row r="4884" ht="17" customHeight="1" spans="1:2">
      <c r="A4884" s="93">
        <v>410999.01</v>
      </c>
      <c r="B4884" s="94" t="s">
        <v>5079</v>
      </c>
    </row>
    <row r="4885" ht="17" customHeight="1" spans="1:2">
      <c r="A4885" s="93">
        <v>410999.02</v>
      </c>
      <c r="B4885" s="94" t="s">
        <v>5080</v>
      </c>
    </row>
    <row r="4886" ht="17" customHeight="1" spans="1:2">
      <c r="A4886" s="93">
        <v>411</v>
      </c>
      <c r="B4886" s="94" t="s">
        <v>5081</v>
      </c>
    </row>
    <row r="4887" ht="17" customHeight="1" spans="1:2">
      <c r="A4887" s="93">
        <v>412</v>
      </c>
      <c r="B4887" s="94" t="s">
        <v>5082</v>
      </c>
    </row>
    <row r="4888" ht="17" customHeight="1" spans="1:2">
      <c r="A4888" s="93">
        <v>413.06</v>
      </c>
      <c r="B4888" s="94" t="s">
        <v>5083</v>
      </c>
    </row>
    <row r="4889" ht="17" customHeight="1" spans="1:2">
      <c r="A4889" s="93">
        <v>414</v>
      </c>
      <c r="B4889" s="94" t="s">
        <v>5084</v>
      </c>
    </row>
    <row r="4890" ht="17" customHeight="1" spans="1:2">
      <c r="A4890" s="93">
        <v>414.01</v>
      </c>
      <c r="B4890" s="94" t="s">
        <v>5085</v>
      </c>
    </row>
    <row r="4891" ht="17" customHeight="1" spans="1:2">
      <c r="A4891" s="93">
        <v>414.02</v>
      </c>
      <c r="B4891" s="94" t="s">
        <v>5086</v>
      </c>
    </row>
    <row r="4892" ht="17" customHeight="1" spans="1:2">
      <c r="A4892" s="93">
        <v>415</v>
      </c>
      <c r="B4892" s="94" t="s">
        <v>5087</v>
      </c>
    </row>
    <row r="4893" ht="17" customHeight="1" spans="1:2">
      <c r="A4893" s="93">
        <v>415.01</v>
      </c>
      <c r="B4893" s="94" t="s">
        <v>5088</v>
      </c>
    </row>
    <row r="4894" ht="17" customHeight="1" spans="1:2">
      <c r="A4894" s="93">
        <v>415.21</v>
      </c>
      <c r="B4894" s="94" t="s">
        <v>5089</v>
      </c>
    </row>
    <row r="4895" ht="17" customHeight="1" spans="1:2">
      <c r="A4895" s="93">
        <v>415.22</v>
      </c>
      <c r="B4895" s="94" t="s">
        <v>5090</v>
      </c>
    </row>
    <row r="4896" ht="17" customHeight="1" spans="1:2">
      <c r="A4896" s="93">
        <v>416</v>
      </c>
      <c r="B4896" s="94" t="s">
        <v>5091</v>
      </c>
    </row>
    <row r="4897" ht="17" customHeight="1" spans="1:2">
      <c r="A4897" s="93">
        <v>417</v>
      </c>
      <c r="B4897" s="94" t="s">
        <v>5092</v>
      </c>
    </row>
    <row r="4898" ht="17" customHeight="1" spans="1:2">
      <c r="A4898" s="93">
        <v>417.21</v>
      </c>
      <c r="B4898" s="94" t="s">
        <v>5093</v>
      </c>
    </row>
    <row r="4899" ht="17" customHeight="1" spans="1:2">
      <c r="A4899" s="93">
        <v>418</v>
      </c>
      <c r="B4899" s="94" t="s">
        <v>5094</v>
      </c>
    </row>
    <row r="4900" ht="17" customHeight="1" spans="1:2">
      <c r="A4900" s="93">
        <v>419</v>
      </c>
      <c r="B4900" s="94" t="s">
        <v>5095</v>
      </c>
    </row>
    <row r="4901" ht="17" customHeight="1" spans="1:2">
      <c r="A4901" s="93">
        <v>419.01</v>
      </c>
      <c r="B4901" s="94" t="s">
        <v>5096</v>
      </c>
    </row>
    <row r="4902" ht="17" customHeight="1" spans="1:2">
      <c r="A4902" s="93">
        <v>419.02</v>
      </c>
      <c r="B4902" s="94" t="s">
        <v>5097</v>
      </c>
    </row>
    <row r="4903" ht="17" customHeight="1" spans="1:2">
      <c r="A4903" s="93">
        <v>419.03</v>
      </c>
      <c r="B4903" s="94" t="s">
        <v>5098</v>
      </c>
    </row>
    <row r="4904" ht="17" customHeight="1" spans="1:2">
      <c r="A4904" s="93">
        <v>42</v>
      </c>
      <c r="B4904" s="94" t="s">
        <v>5099</v>
      </c>
    </row>
    <row r="4905" ht="17" customHeight="1" spans="1:2">
      <c r="A4905" s="93">
        <v>42.03</v>
      </c>
      <c r="B4905" s="94" t="s">
        <v>5100</v>
      </c>
    </row>
    <row r="4906" ht="17" customHeight="1" spans="1:2">
      <c r="A4906" s="93">
        <v>42.05</v>
      </c>
      <c r="B4906" s="94" t="s">
        <v>5101</v>
      </c>
    </row>
    <row r="4907" ht="17" customHeight="1" spans="1:2">
      <c r="A4907" s="93">
        <v>42.06</v>
      </c>
      <c r="B4907" s="94" t="s">
        <v>5102</v>
      </c>
    </row>
    <row r="4908" ht="17" customHeight="1" spans="1:2">
      <c r="A4908" s="93">
        <v>42.07</v>
      </c>
      <c r="B4908" s="94" t="s">
        <v>5103</v>
      </c>
    </row>
    <row r="4909" ht="17" customHeight="1" spans="1:2">
      <c r="A4909" s="93">
        <v>42.08</v>
      </c>
      <c r="B4909" s="94" t="s">
        <v>5104</v>
      </c>
    </row>
    <row r="4910" ht="17" customHeight="1" spans="1:2">
      <c r="A4910" s="93">
        <v>42.15</v>
      </c>
      <c r="B4910" s="94" t="s">
        <v>5105</v>
      </c>
    </row>
    <row r="4911" ht="17" customHeight="1" spans="1:2">
      <c r="A4911" s="93">
        <v>420</v>
      </c>
      <c r="B4911" s="94" t="s">
        <v>5106</v>
      </c>
    </row>
    <row r="4912" ht="17" customHeight="1" spans="1:2">
      <c r="A4912" s="93">
        <v>421</v>
      </c>
      <c r="B4912" s="94" t="s">
        <v>5107</v>
      </c>
    </row>
    <row r="4913" ht="17" customHeight="1" spans="1:2">
      <c r="A4913" s="93">
        <v>421.01</v>
      </c>
      <c r="B4913" s="94" t="s">
        <v>5108</v>
      </c>
    </row>
    <row r="4914" ht="17" customHeight="1" spans="1:2">
      <c r="A4914" s="93">
        <v>422</v>
      </c>
      <c r="B4914" s="94" t="s">
        <v>5109</v>
      </c>
    </row>
    <row r="4915" ht="17" customHeight="1" spans="1:2">
      <c r="A4915" s="93">
        <v>423</v>
      </c>
      <c r="B4915" s="94" t="s">
        <v>5110</v>
      </c>
    </row>
    <row r="4916" ht="17" customHeight="1" spans="1:2">
      <c r="A4916" s="93">
        <v>424</v>
      </c>
      <c r="B4916" s="94" t="s">
        <v>5111</v>
      </c>
    </row>
    <row r="4917" ht="17" customHeight="1" spans="1:2">
      <c r="A4917" s="93">
        <v>425</v>
      </c>
      <c r="B4917" s="94" t="s">
        <v>5112</v>
      </c>
    </row>
    <row r="4918" ht="17" customHeight="1" spans="1:2">
      <c r="A4918" s="93">
        <v>425.01</v>
      </c>
      <c r="B4918" s="94" t="s">
        <v>5113</v>
      </c>
    </row>
    <row r="4919" ht="17" customHeight="1" spans="1:2">
      <c r="A4919" s="93">
        <v>425.02</v>
      </c>
      <c r="B4919" s="94" t="s">
        <v>5114</v>
      </c>
    </row>
    <row r="4920" ht="17" customHeight="1" spans="1:2">
      <c r="A4920" s="93">
        <v>425.03</v>
      </c>
      <c r="B4920" s="94" t="s">
        <v>5115</v>
      </c>
    </row>
    <row r="4921" ht="17" customHeight="1" spans="1:2">
      <c r="A4921" s="93">
        <v>426</v>
      </c>
      <c r="B4921" s="94" t="s">
        <v>5116</v>
      </c>
    </row>
    <row r="4922" ht="17" customHeight="1" spans="1:2">
      <c r="A4922" s="93">
        <v>426.06</v>
      </c>
      <c r="B4922" s="94" t="s">
        <v>5117</v>
      </c>
    </row>
    <row r="4923" ht="17" customHeight="1" spans="1:2">
      <c r="A4923" s="93">
        <v>427</v>
      </c>
      <c r="B4923" s="94" t="s">
        <v>5118</v>
      </c>
    </row>
    <row r="4924" ht="17" customHeight="1" spans="1:2">
      <c r="A4924" s="93">
        <v>428</v>
      </c>
      <c r="B4924" s="94" t="s">
        <v>5119</v>
      </c>
    </row>
    <row r="4925" ht="17" customHeight="1" spans="1:2">
      <c r="A4925" s="93">
        <v>429</v>
      </c>
      <c r="B4925" s="94" t="s">
        <v>5120</v>
      </c>
    </row>
    <row r="4926" ht="17" customHeight="1" spans="1:2">
      <c r="A4926" s="93">
        <v>429.01</v>
      </c>
      <c r="B4926" s="94" t="s">
        <v>5121</v>
      </c>
    </row>
    <row r="4927" ht="17" customHeight="1" spans="1:2">
      <c r="A4927" s="93">
        <v>43</v>
      </c>
      <c r="B4927" s="94" t="s">
        <v>5122</v>
      </c>
    </row>
    <row r="4928" ht="17" customHeight="1" spans="1:2">
      <c r="A4928" s="93">
        <v>43.01</v>
      </c>
      <c r="B4928" s="94" t="s">
        <v>5123</v>
      </c>
    </row>
    <row r="4929" ht="17" customHeight="1" spans="1:2">
      <c r="A4929" s="93">
        <v>43.05</v>
      </c>
      <c r="B4929" s="94" t="s">
        <v>5124</v>
      </c>
    </row>
    <row r="4930" ht="17" customHeight="1" spans="1:2">
      <c r="A4930" s="93">
        <v>43.06</v>
      </c>
      <c r="B4930" s="94" t="s">
        <v>5125</v>
      </c>
    </row>
    <row r="4931" ht="17" customHeight="1" spans="1:2">
      <c r="A4931" s="93">
        <v>43.15</v>
      </c>
      <c r="B4931" s="94" t="s">
        <v>5126</v>
      </c>
    </row>
    <row r="4932" ht="17" customHeight="1" spans="1:2">
      <c r="A4932" s="93">
        <v>430</v>
      </c>
      <c r="B4932" s="94" t="s">
        <v>5127</v>
      </c>
    </row>
    <row r="4933" ht="17" customHeight="1" spans="1:2">
      <c r="A4933" s="93">
        <v>430.01</v>
      </c>
      <c r="B4933" s="94" t="s">
        <v>5128</v>
      </c>
    </row>
    <row r="4934" ht="17" customHeight="1" spans="1:2">
      <c r="A4934" s="93">
        <v>430.02</v>
      </c>
      <c r="B4934" s="94" t="s">
        <v>5129</v>
      </c>
    </row>
    <row r="4935" ht="17" customHeight="1" spans="1:2">
      <c r="A4935" s="93">
        <v>431</v>
      </c>
      <c r="B4935" s="94" t="s">
        <v>5130</v>
      </c>
    </row>
    <row r="4936" ht="17" customHeight="1" spans="1:2">
      <c r="A4936" s="93">
        <v>432</v>
      </c>
      <c r="B4936" s="94" t="s">
        <v>5131</v>
      </c>
    </row>
    <row r="4937" ht="17" customHeight="1" spans="1:2">
      <c r="A4937" s="93">
        <v>433.01</v>
      </c>
      <c r="B4937" s="94" t="s">
        <v>5132</v>
      </c>
    </row>
    <row r="4938" ht="17" customHeight="1" spans="1:2">
      <c r="A4938" s="93">
        <v>433.02</v>
      </c>
      <c r="B4938" s="94" t="s">
        <v>5133</v>
      </c>
    </row>
    <row r="4939" ht="17" customHeight="1" spans="1:2">
      <c r="A4939" s="93">
        <v>433.03</v>
      </c>
      <c r="B4939" s="94" t="s">
        <v>5134</v>
      </c>
    </row>
    <row r="4940" ht="17" customHeight="1" spans="1:2">
      <c r="A4940" s="93">
        <v>433.22</v>
      </c>
      <c r="B4940" s="94" t="s">
        <v>5135</v>
      </c>
    </row>
    <row r="4941" ht="17" customHeight="1" spans="1:2">
      <c r="A4941" s="93">
        <v>433.23</v>
      </c>
      <c r="B4941" s="94" t="s">
        <v>5136</v>
      </c>
    </row>
    <row r="4942" ht="17" customHeight="1" spans="1:2">
      <c r="A4942" s="93">
        <v>434</v>
      </c>
      <c r="B4942" s="94" t="s">
        <v>5137</v>
      </c>
    </row>
    <row r="4943" ht="17" customHeight="1" spans="1:2">
      <c r="A4943" s="93">
        <v>435</v>
      </c>
      <c r="B4943" s="94" t="s">
        <v>5138</v>
      </c>
    </row>
    <row r="4944" ht="17" customHeight="1" spans="1:2">
      <c r="A4944" s="93">
        <v>436</v>
      </c>
      <c r="B4944" s="94" t="s">
        <v>5139</v>
      </c>
    </row>
    <row r="4945" ht="17" customHeight="1" spans="1:2">
      <c r="A4945" s="93">
        <v>437</v>
      </c>
      <c r="B4945" s="94" t="s">
        <v>5140</v>
      </c>
    </row>
    <row r="4946" ht="17" customHeight="1" spans="1:2">
      <c r="A4946" s="93">
        <v>438</v>
      </c>
      <c r="B4946" s="94" t="s">
        <v>5141</v>
      </c>
    </row>
    <row r="4947" ht="17" customHeight="1" spans="1:2">
      <c r="A4947" s="93">
        <v>44</v>
      </c>
      <c r="B4947" s="94" t="s">
        <v>5142</v>
      </c>
    </row>
    <row r="4948" ht="17" customHeight="1" spans="1:2">
      <c r="A4948" s="93">
        <v>44.05</v>
      </c>
      <c r="B4948" s="94" t="s">
        <v>5143</v>
      </c>
    </row>
    <row r="4949" ht="17" customHeight="1" spans="1:2">
      <c r="A4949" s="93">
        <v>44.06</v>
      </c>
      <c r="B4949" s="94" t="s">
        <v>5144</v>
      </c>
    </row>
    <row r="4950" ht="17" customHeight="1" spans="1:2">
      <c r="A4950" s="93">
        <v>44.08</v>
      </c>
      <c r="B4950" s="94" t="s">
        <v>5145</v>
      </c>
    </row>
    <row r="4951" ht="17" customHeight="1" spans="1:2">
      <c r="A4951" s="93">
        <v>440</v>
      </c>
      <c r="B4951" s="94" t="s">
        <v>5146</v>
      </c>
    </row>
    <row r="4952" ht="17" customHeight="1" spans="1:2">
      <c r="A4952" s="93">
        <v>441</v>
      </c>
      <c r="B4952" s="94" t="s">
        <v>5147</v>
      </c>
    </row>
    <row r="4953" ht="17" customHeight="1" spans="1:2">
      <c r="A4953" s="93">
        <v>442</v>
      </c>
      <c r="B4953" s="94" t="s">
        <v>5148</v>
      </c>
    </row>
    <row r="4954" ht="17" customHeight="1" spans="1:2">
      <c r="A4954" s="93">
        <v>443</v>
      </c>
      <c r="B4954" s="94" t="s">
        <v>5149</v>
      </c>
    </row>
    <row r="4955" ht="17" customHeight="1" spans="1:2">
      <c r="A4955" s="93">
        <v>443.21</v>
      </c>
      <c r="B4955" s="94" t="s">
        <v>5150</v>
      </c>
    </row>
    <row r="4956" ht="17" customHeight="1" spans="1:2">
      <c r="A4956" s="93">
        <v>443.4</v>
      </c>
      <c r="B4956" s="94" t="s">
        <v>5151</v>
      </c>
    </row>
    <row r="4957" ht="17" customHeight="1" spans="1:2">
      <c r="A4957" s="93">
        <v>444</v>
      </c>
      <c r="B4957" s="94" t="s">
        <v>5152</v>
      </c>
    </row>
    <row r="4958" ht="17" customHeight="1" spans="1:2">
      <c r="A4958" s="93">
        <v>444.01</v>
      </c>
      <c r="B4958" s="94" t="s">
        <v>5153</v>
      </c>
    </row>
    <row r="4959" ht="17" customHeight="1" spans="1:2">
      <c r="A4959" s="93">
        <v>444.02</v>
      </c>
      <c r="B4959" s="94" t="s">
        <v>5154</v>
      </c>
    </row>
    <row r="4960" ht="17" customHeight="1" spans="1:2">
      <c r="A4960" s="93">
        <v>444.03</v>
      </c>
      <c r="B4960" s="94" t="s">
        <v>5155</v>
      </c>
    </row>
    <row r="4961" ht="17" customHeight="1" spans="1:2">
      <c r="A4961" s="93">
        <v>445</v>
      </c>
      <c r="B4961" s="94" t="s">
        <v>5156</v>
      </c>
    </row>
    <row r="4962" ht="17" customHeight="1" spans="1:2">
      <c r="A4962" s="93">
        <v>445.01</v>
      </c>
      <c r="B4962" s="94" t="s">
        <v>5156</v>
      </c>
    </row>
    <row r="4963" ht="17" customHeight="1" spans="1:2">
      <c r="A4963" s="93">
        <v>445.02</v>
      </c>
      <c r="B4963" s="94" t="s">
        <v>5157</v>
      </c>
    </row>
    <row r="4964" ht="17" customHeight="1" spans="1:2">
      <c r="A4964" s="93">
        <v>445.03</v>
      </c>
      <c r="B4964" s="94" t="s">
        <v>5158</v>
      </c>
    </row>
    <row r="4965" ht="17" customHeight="1" spans="1:2">
      <c r="A4965" s="93">
        <v>446</v>
      </c>
      <c r="B4965" s="94" t="s">
        <v>5159</v>
      </c>
    </row>
    <row r="4966" ht="17" customHeight="1" spans="1:2">
      <c r="A4966" s="93">
        <v>447</v>
      </c>
      <c r="B4966" s="94" t="s">
        <v>5160</v>
      </c>
    </row>
    <row r="4967" ht="17" customHeight="1" spans="1:2">
      <c r="A4967" s="93">
        <v>448</v>
      </c>
      <c r="B4967" s="94" t="s">
        <v>5161</v>
      </c>
    </row>
    <row r="4968" ht="17" customHeight="1" spans="1:2">
      <c r="A4968" s="93">
        <v>449</v>
      </c>
      <c r="B4968" s="94" t="s">
        <v>5162</v>
      </c>
    </row>
    <row r="4969" ht="17" customHeight="1" spans="1:2">
      <c r="A4969" s="93">
        <v>45</v>
      </c>
      <c r="B4969" s="94" t="s">
        <v>5163</v>
      </c>
    </row>
    <row r="4970" ht="17" customHeight="1" spans="1:2">
      <c r="A4970" s="93">
        <v>450</v>
      </c>
      <c r="B4970" s="94" t="s">
        <v>5164</v>
      </c>
    </row>
    <row r="4971" ht="17" customHeight="1" spans="1:2">
      <c r="A4971" s="93">
        <v>450.09</v>
      </c>
      <c r="B4971" s="94" t="s">
        <v>5165</v>
      </c>
    </row>
    <row r="4972" ht="17" customHeight="1" spans="1:2">
      <c r="A4972" s="93">
        <v>451</v>
      </c>
      <c r="B4972" s="94" t="s">
        <v>5166</v>
      </c>
    </row>
    <row r="4973" ht="17" customHeight="1" spans="1:2">
      <c r="A4973" s="93">
        <v>451.1</v>
      </c>
      <c r="B4973" s="94" t="s">
        <v>5167</v>
      </c>
    </row>
    <row r="4974" ht="17" customHeight="1" spans="1:2">
      <c r="A4974" s="93">
        <v>452</v>
      </c>
      <c r="B4974" s="94" t="s">
        <v>5168</v>
      </c>
    </row>
    <row r="4975" ht="17" customHeight="1" spans="1:2">
      <c r="A4975" s="93">
        <v>453</v>
      </c>
      <c r="B4975" s="94" t="s">
        <v>5169</v>
      </c>
    </row>
    <row r="4976" ht="17" customHeight="1" spans="1:2">
      <c r="A4976" s="93">
        <v>454</v>
      </c>
      <c r="B4976" s="94" t="s">
        <v>5170</v>
      </c>
    </row>
    <row r="4977" ht="17" customHeight="1" spans="1:2">
      <c r="A4977" s="93">
        <v>455</v>
      </c>
      <c r="B4977" s="94" t="s">
        <v>5171</v>
      </c>
    </row>
    <row r="4978" ht="17" customHeight="1" spans="1:2">
      <c r="A4978" s="93">
        <v>456</v>
      </c>
      <c r="B4978" s="94" t="s">
        <v>5172</v>
      </c>
    </row>
    <row r="4979" ht="17" customHeight="1" spans="1:2">
      <c r="A4979" s="93">
        <v>457</v>
      </c>
      <c r="B4979" s="94" t="s">
        <v>5173</v>
      </c>
    </row>
    <row r="4980" ht="17" customHeight="1" spans="1:2">
      <c r="A4980" s="93">
        <v>458</v>
      </c>
      <c r="B4980" s="94" t="s">
        <v>5174</v>
      </c>
    </row>
    <row r="4981" ht="17" customHeight="1" spans="1:2">
      <c r="A4981" s="93">
        <v>459</v>
      </c>
      <c r="B4981" s="94" t="s">
        <v>5175</v>
      </c>
    </row>
    <row r="4982" ht="17" customHeight="1" spans="1:2">
      <c r="A4982" s="93">
        <v>46</v>
      </c>
      <c r="B4982" s="94" t="s">
        <v>5176</v>
      </c>
    </row>
    <row r="4983" ht="17" customHeight="1" spans="1:2">
      <c r="A4983" s="93">
        <v>46.05</v>
      </c>
      <c r="B4983" s="94" t="s">
        <v>5177</v>
      </c>
    </row>
    <row r="4984" ht="17" customHeight="1" spans="1:2">
      <c r="A4984" s="93">
        <v>46.06</v>
      </c>
      <c r="B4984" s="94" t="s">
        <v>5178</v>
      </c>
    </row>
    <row r="4985" ht="17" customHeight="1" spans="1:2">
      <c r="A4985" s="93">
        <v>46.12</v>
      </c>
      <c r="B4985" s="94" t="s">
        <v>5179</v>
      </c>
    </row>
    <row r="4986" ht="17" customHeight="1" spans="1:2">
      <c r="A4986" s="93">
        <v>460</v>
      </c>
      <c r="B4986" s="94" t="s">
        <v>5180</v>
      </c>
    </row>
    <row r="4987" ht="17" customHeight="1" spans="1:2">
      <c r="A4987" s="93">
        <v>461</v>
      </c>
      <c r="B4987" s="94" t="s">
        <v>5181</v>
      </c>
    </row>
    <row r="4988" ht="17" customHeight="1" spans="1:2">
      <c r="A4988" s="93">
        <v>462</v>
      </c>
      <c r="B4988" s="94" t="s">
        <v>5182</v>
      </c>
    </row>
    <row r="4989" ht="17" customHeight="1" spans="1:2">
      <c r="A4989" s="93">
        <v>463</v>
      </c>
      <c r="B4989" s="94" t="s">
        <v>5183</v>
      </c>
    </row>
    <row r="4990" ht="17" customHeight="1" spans="1:2">
      <c r="A4990" s="93">
        <v>464</v>
      </c>
      <c r="B4990" s="94" t="s">
        <v>5184</v>
      </c>
    </row>
    <row r="4991" ht="17" customHeight="1" spans="1:2">
      <c r="A4991" s="93">
        <v>465</v>
      </c>
      <c r="B4991" s="94" t="s">
        <v>5185</v>
      </c>
    </row>
    <row r="4992" ht="17" customHeight="1" spans="1:2">
      <c r="A4992" s="93">
        <v>465.01</v>
      </c>
      <c r="B4992" s="94" t="s">
        <v>5186</v>
      </c>
    </row>
    <row r="4993" ht="17" customHeight="1" spans="1:2">
      <c r="A4993" s="93">
        <v>465.02</v>
      </c>
      <c r="B4993" s="94" t="s">
        <v>5187</v>
      </c>
    </row>
    <row r="4994" ht="17" customHeight="1" spans="1:2">
      <c r="A4994" s="93">
        <v>466</v>
      </c>
      <c r="B4994" s="94" t="s">
        <v>5188</v>
      </c>
    </row>
    <row r="4995" ht="17" customHeight="1" spans="1:2">
      <c r="A4995" s="93">
        <v>467</v>
      </c>
      <c r="B4995" s="94" t="s">
        <v>5189</v>
      </c>
    </row>
    <row r="4996" ht="17" customHeight="1" spans="1:2">
      <c r="A4996" s="93">
        <v>468</v>
      </c>
      <c r="B4996" s="94" t="s">
        <v>5190</v>
      </c>
    </row>
    <row r="4997" ht="17" customHeight="1" spans="1:2">
      <c r="A4997" s="93">
        <v>469</v>
      </c>
      <c r="B4997" s="94" t="s">
        <v>5191</v>
      </c>
    </row>
    <row r="4998" ht="17" customHeight="1" spans="1:2">
      <c r="A4998" s="93">
        <v>47</v>
      </c>
      <c r="B4998" s="94" t="s">
        <v>5192</v>
      </c>
    </row>
    <row r="4999" ht="17" customHeight="1" spans="1:2">
      <c r="A4999" s="93">
        <v>47.05</v>
      </c>
      <c r="B4999" s="94" t="s">
        <v>5193</v>
      </c>
    </row>
    <row r="5000" ht="17" customHeight="1" spans="1:2">
      <c r="A5000" s="93">
        <v>47.06</v>
      </c>
      <c r="B5000" s="94" t="s">
        <v>5194</v>
      </c>
    </row>
    <row r="5001" ht="17" customHeight="1" spans="1:2">
      <c r="A5001" s="93">
        <v>47.07</v>
      </c>
      <c r="B5001" s="94" t="s">
        <v>5195</v>
      </c>
    </row>
    <row r="5002" ht="17" customHeight="1" spans="1:2">
      <c r="A5002" s="93">
        <v>470</v>
      </c>
      <c r="B5002" s="94" t="s">
        <v>5196</v>
      </c>
    </row>
    <row r="5003" ht="17" customHeight="1" spans="1:2">
      <c r="A5003" s="93">
        <v>470.01</v>
      </c>
      <c r="B5003" s="94" t="s">
        <v>5197</v>
      </c>
    </row>
    <row r="5004" ht="17" customHeight="1" spans="1:2">
      <c r="A5004" s="93">
        <v>471</v>
      </c>
      <c r="B5004" s="94" t="s">
        <v>5198</v>
      </c>
    </row>
    <row r="5005" ht="17" customHeight="1" spans="1:2">
      <c r="A5005" s="93">
        <v>471.01</v>
      </c>
      <c r="B5005" s="94" t="s">
        <v>5199</v>
      </c>
    </row>
    <row r="5006" ht="17" customHeight="1" spans="1:2">
      <c r="A5006" s="93">
        <v>472</v>
      </c>
      <c r="B5006" s="94" t="s">
        <v>5200</v>
      </c>
    </row>
    <row r="5007" ht="17" customHeight="1" spans="1:2">
      <c r="A5007" s="93">
        <v>472.01</v>
      </c>
      <c r="B5007" s="94" t="s">
        <v>5201</v>
      </c>
    </row>
    <row r="5008" ht="17" customHeight="1" spans="1:2">
      <c r="A5008" s="93">
        <v>472.02</v>
      </c>
      <c r="B5008" s="94" t="s">
        <v>5202</v>
      </c>
    </row>
    <row r="5009" ht="17" customHeight="1" spans="1:2">
      <c r="A5009" s="93">
        <v>472.03</v>
      </c>
      <c r="B5009" s="94" t="s">
        <v>5203</v>
      </c>
    </row>
    <row r="5010" ht="17" customHeight="1" spans="1:2">
      <c r="A5010" s="93">
        <v>473</v>
      </c>
      <c r="B5010" s="94" t="s">
        <v>5204</v>
      </c>
    </row>
    <row r="5011" ht="17" customHeight="1" spans="1:2">
      <c r="A5011" s="93">
        <v>473.02</v>
      </c>
      <c r="B5011" s="94" t="s">
        <v>5205</v>
      </c>
    </row>
    <row r="5012" ht="17" customHeight="1" spans="1:2">
      <c r="A5012" s="93">
        <v>474</v>
      </c>
      <c r="B5012" s="94" t="s">
        <v>5206</v>
      </c>
    </row>
    <row r="5013" ht="17" customHeight="1" spans="1:2">
      <c r="A5013" s="93">
        <v>474.01</v>
      </c>
      <c r="B5013" s="94" t="s">
        <v>5207</v>
      </c>
    </row>
    <row r="5014" ht="17" customHeight="1" spans="1:2">
      <c r="A5014" s="93">
        <v>474.02</v>
      </c>
      <c r="B5014" s="94" t="s">
        <v>5208</v>
      </c>
    </row>
    <row r="5015" ht="17" customHeight="1" spans="1:2">
      <c r="A5015" s="93">
        <v>475</v>
      </c>
      <c r="B5015" s="94" t="s">
        <v>5209</v>
      </c>
    </row>
    <row r="5016" ht="17" customHeight="1" spans="1:2">
      <c r="A5016" s="93">
        <v>475.02</v>
      </c>
      <c r="B5016" s="94" t="s">
        <v>5210</v>
      </c>
    </row>
    <row r="5017" ht="17" customHeight="1" spans="1:2">
      <c r="A5017" s="93">
        <v>476</v>
      </c>
      <c r="B5017" s="94" t="s">
        <v>5211</v>
      </c>
    </row>
    <row r="5018" ht="17" customHeight="1" spans="1:2">
      <c r="A5018" s="93">
        <v>477</v>
      </c>
      <c r="B5018" s="94" t="s">
        <v>5212</v>
      </c>
    </row>
    <row r="5019" ht="17" customHeight="1" spans="1:2">
      <c r="A5019" s="93">
        <v>478</v>
      </c>
      <c r="B5019" s="94" t="s">
        <v>5213</v>
      </c>
    </row>
    <row r="5020" ht="17" customHeight="1" spans="1:2">
      <c r="A5020" s="93">
        <v>479</v>
      </c>
      <c r="B5020" s="94" t="s">
        <v>5214</v>
      </c>
    </row>
    <row r="5021" ht="17" customHeight="1" spans="1:2">
      <c r="A5021" s="93">
        <v>48</v>
      </c>
      <c r="B5021" s="94" t="s">
        <v>5215</v>
      </c>
    </row>
    <row r="5022" ht="17" customHeight="1" spans="1:2">
      <c r="A5022" s="93">
        <v>48.05</v>
      </c>
      <c r="B5022" s="94" t="s">
        <v>5216</v>
      </c>
    </row>
    <row r="5023" ht="17" customHeight="1" spans="1:2">
      <c r="A5023" s="93">
        <v>48.06</v>
      </c>
      <c r="B5023" s="94" t="s">
        <v>5217</v>
      </c>
    </row>
    <row r="5024" ht="17" customHeight="1" spans="1:2">
      <c r="A5024" s="93">
        <v>48.1</v>
      </c>
      <c r="B5024" s="94" t="s">
        <v>5218</v>
      </c>
    </row>
    <row r="5025" ht="17" customHeight="1" spans="1:2">
      <c r="A5025" s="93">
        <v>48.21</v>
      </c>
      <c r="B5025" s="94" t="s">
        <v>5219</v>
      </c>
    </row>
    <row r="5026" ht="17" customHeight="1" spans="1:2">
      <c r="A5026" s="93">
        <v>480</v>
      </c>
      <c r="B5026" s="94" t="s">
        <v>5220</v>
      </c>
    </row>
    <row r="5027" ht="17" customHeight="1" spans="1:2">
      <c r="A5027" s="93">
        <v>481</v>
      </c>
      <c r="B5027" s="94" t="s">
        <v>5221</v>
      </c>
    </row>
    <row r="5028" ht="17" customHeight="1" spans="1:2">
      <c r="A5028" s="93">
        <v>482</v>
      </c>
      <c r="B5028" s="94" t="s">
        <v>5222</v>
      </c>
    </row>
    <row r="5029" ht="17" customHeight="1" spans="1:2">
      <c r="A5029" s="93">
        <v>483</v>
      </c>
      <c r="B5029" s="94" t="s">
        <v>5223</v>
      </c>
    </row>
    <row r="5030" ht="17" customHeight="1" spans="1:2">
      <c r="A5030" s="93">
        <v>484</v>
      </c>
      <c r="B5030" s="94" t="s">
        <v>5224</v>
      </c>
    </row>
    <row r="5031" ht="17" customHeight="1" spans="1:2">
      <c r="A5031" s="93">
        <v>484.09</v>
      </c>
      <c r="B5031" s="94" t="s">
        <v>5225</v>
      </c>
    </row>
    <row r="5032" ht="17" customHeight="1" spans="1:2">
      <c r="A5032" s="93">
        <v>485</v>
      </c>
      <c r="B5032" s="94" t="s">
        <v>5226</v>
      </c>
    </row>
    <row r="5033" ht="17" customHeight="1" spans="1:2">
      <c r="A5033" s="93">
        <v>486</v>
      </c>
      <c r="B5033" s="94" t="s">
        <v>5227</v>
      </c>
    </row>
    <row r="5034" ht="17" customHeight="1" spans="1:2">
      <c r="A5034" s="93">
        <v>487</v>
      </c>
      <c r="B5034" s="94" t="s">
        <v>5228</v>
      </c>
    </row>
    <row r="5035" ht="17" customHeight="1" spans="1:2">
      <c r="A5035" s="93">
        <v>489</v>
      </c>
      <c r="B5035" s="94" t="s">
        <v>5229</v>
      </c>
    </row>
    <row r="5036" ht="17" customHeight="1" spans="1:2">
      <c r="A5036" s="93">
        <v>489.02</v>
      </c>
      <c r="B5036" s="94" t="s">
        <v>5230</v>
      </c>
    </row>
    <row r="5037" ht="17" customHeight="1" spans="1:2">
      <c r="A5037" s="93">
        <v>489.03</v>
      </c>
      <c r="B5037" s="94" t="s">
        <v>5231</v>
      </c>
    </row>
    <row r="5038" ht="17" customHeight="1" spans="1:2">
      <c r="A5038" s="93">
        <v>489.21</v>
      </c>
      <c r="B5038" s="94" t="s">
        <v>5232</v>
      </c>
    </row>
    <row r="5039" ht="17" customHeight="1" spans="1:2">
      <c r="A5039" s="93">
        <v>49</v>
      </c>
      <c r="B5039" s="94" t="s">
        <v>5233</v>
      </c>
    </row>
    <row r="5040" ht="17" customHeight="1" spans="1:2">
      <c r="A5040" s="93">
        <v>49.05</v>
      </c>
      <c r="B5040" s="94" t="s">
        <v>5234</v>
      </c>
    </row>
    <row r="5041" ht="17" customHeight="1" spans="1:2">
      <c r="A5041" s="93">
        <v>490</v>
      </c>
      <c r="B5041" s="94" t="s">
        <v>5235</v>
      </c>
    </row>
    <row r="5042" ht="17" customHeight="1" spans="1:2">
      <c r="A5042" s="93">
        <v>491</v>
      </c>
      <c r="B5042" s="94" t="s">
        <v>5236</v>
      </c>
    </row>
    <row r="5043" ht="17" customHeight="1" spans="1:2">
      <c r="A5043" s="93">
        <v>492</v>
      </c>
      <c r="B5043" s="94" t="s">
        <v>5237</v>
      </c>
    </row>
    <row r="5044" ht="17" customHeight="1" spans="1:2">
      <c r="A5044" s="93">
        <v>493</v>
      </c>
      <c r="B5044" s="94" t="s">
        <v>5238</v>
      </c>
    </row>
    <row r="5045" ht="17" customHeight="1" spans="1:2">
      <c r="A5045" s="93">
        <v>494</v>
      </c>
      <c r="B5045" s="94" t="s">
        <v>5239</v>
      </c>
    </row>
    <row r="5046" ht="17" customHeight="1" spans="1:2">
      <c r="A5046" s="93">
        <v>495</v>
      </c>
      <c r="B5046" s="94" t="s">
        <v>5240</v>
      </c>
    </row>
    <row r="5047" ht="17" customHeight="1" spans="1:2">
      <c r="A5047" s="93">
        <v>496</v>
      </c>
      <c r="B5047" s="94" t="s">
        <v>5241</v>
      </c>
    </row>
    <row r="5048" ht="17" customHeight="1" spans="1:2">
      <c r="A5048" s="93">
        <v>497</v>
      </c>
      <c r="B5048" s="94" t="s">
        <v>5242</v>
      </c>
    </row>
    <row r="5049" ht="17" customHeight="1" spans="1:2">
      <c r="A5049" s="93">
        <v>497.01</v>
      </c>
      <c r="B5049" s="94" t="s">
        <v>5243</v>
      </c>
    </row>
    <row r="5050" ht="17" customHeight="1" spans="1:2">
      <c r="A5050" s="93">
        <v>497.11</v>
      </c>
      <c r="B5050" s="94" t="s">
        <v>5244</v>
      </c>
    </row>
    <row r="5051" ht="17" customHeight="1" spans="1:2">
      <c r="A5051" s="93">
        <v>499</v>
      </c>
      <c r="B5051" s="94" t="s">
        <v>5245</v>
      </c>
    </row>
    <row r="5052" ht="17" customHeight="1" spans="1:2">
      <c r="A5052" s="93">
        <v>5</v>
      </c>
      <c r="B5052" s="94" t="s">
        <v>5246</v>
      </c>
    </row>
    <row r="5053" ht="17" customHeight="1" spans="1:2">
      <c r="A5053" s="93">
        <v>5.05</v>
      </c>
      <c r="B5053" s="94" t="s">
        <v>5247</v>
      </c>
    </row>
    <row r="5054" ht="17" customHeight="1" spans="1:2">
      <c r="A5054" s="93">
        <v>50</v>
      </c>
      <c r="B5054" s="94" t="s">
        <v>5248</v>
      </c>
    </row>
    <row r="5055" ht="17" customHeight="1" spans="1:2">
      <c r="A5055" s="93">
        <v>500.01</v>
      </c>
      <c r="B5055" s="94" t="s">
        <v>5249</v>
      </c>
    </row>
    <row r="5056" ht="17" customHeight="1" spans="1:2">
      <c r="A5056" s="93">
        <v>500.02</v>
      </c>
      <c r="B5056" s="94" t="s">
        <v>5250</v>
      </c>
    </row>
    <row r="5057" ht="17" customHeight="1" spans="1:2">
      <c r="A5057" s="93">
        <v>500.03</v>
      </c>
      <c r="B5057" s="94" t="s">
        <v>5251</v>
      </c>
    </row>
    <row r="5058" ht="17" customHeight="1" spans="1:2">
      <c r="A5058" s="93">
        <v>5001</v>
      </c>
      <c r="B5058" s="94" t="s">
        <v>5252</v>
      </c>
    </row>
    <row r="5059" ht="17" customHeight="1" spans="1:2">
      <c r="A5059" s="93">
        <v>500302.1</v>
      </c>
      <c r="B5059" s="94" t="s">
        <v>5253</v>
      </c>
    </row>
    <row r="5060" ht="17" customHeight="1" spans="1:2">
      <c r="A5060" s="93">
        <v>500311.61</v>
      </c>
      <c r="B5060" s="94" t="s">
        <v>5254</v>
      </c>
    </row>
    <row r="5061" ht="17" customHeight="1" spans="1:2">
      <c r="A5061" s="93">
        <v>500311.7</v>
      </c>
      <c r="B5061" s="94" t="s">
        <v>5255</v>
      </c>
    </row>
    <row r="5062" ht="17" customHeight="1" spans="1:2">
      <c r="A5062" s="93">
        <v>500311.8</v>
      </c>
      <c r="B5062" s="94" t="s">
        <v>5256</v>
      </c>
    </row>
    <row r="5063" ht="17" customHeight="1" spans="1:2">
      <c r="A5063" s="93">
        <v>500355.1</v>
      </c>
      <c r="B5063" s="94" t="s">
        <v>5257</v>
      </c>
    </row>
    <row r="5064" ht="17" customHeight="1" spans="1:2">
      <c r="A5064" s="93">
        <v>500390.1</v>
      </c>
      <c r="B5064" s="94" t="s">
        <v>5258</v>
      </c>
    </row>
    <row r="5065" ht="17" customHeight="1" spans="1:2">
      <c r="A5065" s="93">
        <v>500391.22</v>
      </c>
      <c r="B5065" s="94" t="s">
        <v>5259</v>
      </c>
    </row>
    <row r="5066" ht="17" customHeight="1" spans="1:2">
      <c r="A5066" s="93">
        <v>500397.23</v>
      </c>
      <c r="B5066" s="94" t="s">
        <v>5260</v>
      </c>
    </row>
    <row r="5067" ht="17" customHeight="1" spans="1:2">
      <c r="A5067" s="93">
        <v>500397.25</v>
      </c>
      <c r="B5067" s="94" t="s">
        <v>5261</v>
      </c>
    </row>
    <row r="5068" ht="17" customHeight="1" spans="1:2">
      <c r="A5068" s="93">
        <v>500407.06</v>
      </c>
      <c r="B5068" s="94" t="s">
        <v>5262</v>
      </c>
    </row>
    <row r="5069" ht="17" customHeight="1" spans="1:2">
      <c r="A5069" s="93">
        <v>500497.11</v>
      </c>
      <c r="B5069" s="94" t="s">
        <v>5263</v>
      </c>
    </row>
    <row r="5070" ht="17" customHeight="1" spans="1:2">
      <c r="A5070" s="93">
        <v>500557.31</v>
      </c>
      <c r="B5070" s="94" t="s">
        <v>5264</v>
      </c>
    </row>
    <row r="5071" ht="17" customHeight="1" spans="1:2">
      <c r="A5071" s="93">
        <v>500558</v>
      </c>
      <c r="B5071" s="94" t="s">
        <v>5265</v>
      </c>
    </row>
    <row r="5072" ht="17" customHeight="1" spans="1:2">
      <c r="A5072" s="93">
        <v>500748.1</v>
      </c>
      <c r="B5072" s="94" t="s">
        <v>5266</v>
      </c>
    </row>
    <row r="5073" ht="17" customHeight="1" spans="1:2">
      <c r="A5073" s="93">
        <v>500748.2</v>
      </c>
      <c r="B5073" s="94" t="s">
        <v>5267</v>
      </c>
    </row>
    <row r="5074" ht="17" customHeight="1" spans="1:2">
      <c r="A5074" s="93">
        <v>500748.3</v>
      </c>
      <c r="B5074" s="94" t="s">
        <v>5268</v>
      </c>
    </row>
    <row r="5075" ht="17" customHeight="1" spans="1:2">
      <c r="A5075" s="93">
        <v>500748.4</v>
      </c>
      <c r="B5075" s="94" t="s">
        <v>5269</v>
      </c>
    </row>
    <row r="5076" ht="17" customHeight="1" spans="1:2">
      <c r="A5076" s="93">
        <v>500820.5</v>
      </c>
      <c r="B5076" s="94" t="s">
        <v>5270</v>
      </c>
    </row>
    <row r="5077" ht="17" customHeight="1" spans="1:2">
      <c r="A5077" s="93">
        <v>500827.1</v>
      </c>
      <c r="B5077" s="94" t="s">
        <v>5271</v>
      </c>
    </row>
    <row r="5078" ht="17" customHeight="1" spans="1:2">
      <c r="A5078" s="93">
        <v>500827.2</v>
      </c>
      <c r="B5078" s="94" t="s">
        <v>5272</v>
      </c>
    </row>
    <row r="5079" ht="17" customHeight="1" spans="1:2">
      <c r="A5079" s="93">
        <v>500883.5</v>
      </c>
      <c r="B5079" s="94" t="s">
        <v>5273</v>
      </c>
    </row>
    <row r="5080" ht="17" customHeight="1" spans="1:2">
      <c r="A5080" s="93">
        <v>500938</v>
      </c>
      <c r="B5080" s="94" t="s">
        <v>5274</v>
      </c>
    </row>
    <row r="5081" ht="17" customHeight="1" spans="1:2">
      <c r="A5081" s="93">
        <v>500965.22</v>
      </c>
      <c r="B5081" s="94" t="s">
        <v>5275</v>
      </c>
    </row>
    <row r="5082" ht="17" customHeight="1" spans="1:2">
      <c r="A5082" s="93">
        <v>500965.23</v>
      </c>
      <c r="B5082" s="94" t="s">
        <v>5276</v>
      </c>
    </row>
    <row r="5083" ht="17" customHeight="1" spans="1:2">
      <c r="A5083" s="93">
        <v>500965.24</v>
      </c>
      <c r="B5083" s="94" t="s">
        <v>5277</v>
      </c>
    </row>
    <row r="5084" ht="17" customHeight="1" spans="1:2">
      <c r="A5084" s="93">
        <v>500965.35</v>
      </c>
      <c r="B5084" s="94" t="s">
        <v>5278</v>
      </c>
    </row>
    <row r="5085" ht="17" customHeight="1" spans="1:2">
      <c r="A5085" s="93">
        <v>500976</v>
      </c>
      <c r="B5085" s="94" t="s">
        <v>5279</v>
      </c>
    </row>
    <row r="5086" ht="17" customHeight="1" spans="1:2">
      <c r="A5086" s="93">
        <v>501.01</v>
      </c>
      <c r="B5086" s="94" t="s">
        <v>5280</v>
      </c>
    </row>
    <row r="5087" ht="17" customHeight="1" spans="1:2">
      <c r="A5087" s="93">
        <v>501.02</v>
      </c>
      <c r="B5087" s="94" t="s">
        <v>5281</v>
      </c>
    </row>
    <row r="5088" ht="17" customHeight="1" spans="1:2">
      <c r="A5088" s="93">
        <v>501.03</v>
      </c>
      <c r="B5088" s="94" t="s">
        <v>5282</v>
      </c>
    </row>
    <row r="5089" ht="17" customHeight="1" spans="1:2">
      <c r="A5089" s="93">
        <v>501001</v>
      </c>
      <c r="B5089" s="94" t="s">
        <v>5283</v>
      </c>
    </row>
    <row r="5090" ht="17" customHeight="1" spans="1:2">
      <c r="A5090" s="93">
        <v>501005</v>
      </c>
      <c r="B5090" s="94" t="s">
        <v>5284</v>
      </c>
    </row>
    <row r="5091" ht="17" customHeight="1" spans="1:2">
      <c r="A5091" s="93">
        <v>501041.5</v>
      </c>
      <c r="B5091" s="94" t="s">
        <v>5285</v>
      </c>
    </row>
    <row r="5092" ht="17" customHeight="1" spans="1:2">
      <c r="A5092" s="93">
        <v>501103.5</v>
      </c>
      <c r="B5092" s="94" t="s">
        <v>5286</v>
      </c>
    </row>
    <row r="5093" ht="17" customHeight="1" spans="1:2">
      <c r="A5093" s="93">
        <v>501162</v>
      </c>
      <c r="B5093" s="94" t="s">
        <v>5287</v>
      </c>
    </row>
    <row r="5094" ht="17" customHeight="1" spans="1:2">
      <c r="A5094" s="93">
        <v>502.01</v>
      </c>
      <c r="B5094" s="94" t="s">
        <v>5288</v>
      </c>
    </row>
    <row r="5095" ht="17" customHeight="1" spans="1:2">
      <c r="A5095" s="93">
        <v>502.02</v>
      </c>
      <c r="B5095" s="94" t="s">
        <v>5289</v>
      </c>
    </row>
    <row r="5096" ht="17" customHeight="1" spans="1:2">
      <c r="A5096" s="93">
        <v>502.03</v>
      </c>
      <c r="B5096" s="94" t="s">
        <v>5290</v>
      </c>
    </row>
    <row r="5097" ht="17" customHeight="1" spans="1:2">
      <c r="A5097" s="93">
        <v>502001</v>
      </c>
      <c r="B5097" s="94" t="s">
        <v>5291</v>
      </c>
    </row>
    <row r="5098" ht="17" customHeight="1" spans="1:2">
      <c r="A5098" s="93">
        <v>502001.1</v>
      </c>
      <c r="B5098" s="94" t="s">
        <v>5292</v>
      </c>
    </row>
    <row r="5099" ht="17" customHeight="1" spans="1:2">
      <c r="A5099" s="93">
        <v>502003</v>
      </c>
      <c r="B5099" s="94" t="s">
        <v>5293</v>
      </c>
    </row>
    <row r="5100" ht="17" customHeight="1" spans="1:2">
      <c r="A5100" s="93">
        <v>502004</v>
      </c>
      <c r="B5100" s="94" t="s">
        <v>5294</v>
      </c>
    </row>
    <row r="5101" ht="17" customHeight="1" spans="1:2">
      <c r="A5101" s="93">
        <v>502005</v>
      </c>
      <c r="B5101" s="94" t="s">
        <v>5295</v>
      </c>
    </row>
    <row r="5102" ht="17" customHeight="1" spans="1:2">
      <c r="A5102" s="93">
        <v>502008</v>
      </c>
      <c r="B5102" s="94" t="s">
        <v>5296</v>
      </c>
    </row>
    <row r="5103" ht="17" customHeight="1" spans="1:2">
      <c r="A5103" s="93">
        <v>502010.01</v>
      </c>
      <c r="B5103" s="94" t="s">
        <v>5297</v>
      </c>
    </row>
    <row r="5104" ht="17" customHeight="1" spans="1:2">
      <c r="A5104" s="93">
        <v>502010.02</v>
      </c>
      <c r="B5104" s="94" t="s">
        <v>5298</v>
      </c>
    </row>
    <row r="5105" ht="17" customHeight="1" spans="1:2">
      <c r="A5105" s="93">
        <v>502010.04</v>
      </c>
      <c r="B5105" s="94" t="s">
        <v>5299</v>
      </c>
    </row>
    <row r="5106" ht="17" customHeight="1" spans="1:2">
      <c r="A5106" s="93">
        <v>502010.05</v>
      </c>
      <c r="B5106" s="94" t="s">
        <v>5300</v>
      </c>
    </row>
    <row r="5107" ht="17" customHeight="1" spans="1:2">
      <c r="A5107" s="93">
        <v>502010.06</v>
      </c>
      <c r="B5107" s="94" t="s">
        <v>5301</v>
      </c>
    </row>
    <row r="5108" ht="17" customHeight="1" spans="1:2">
      <c r="A5108" s="93">
        <v>502010.07</v>
      </c>
      <c r="B5108" s="94" t="s">
        <v>5302</v>
      </c>
    </row>
    <row r="5109" ht="17" customHeight="1" spans="1:2">
      <c r="A5109" s="93">
        <v>502010.08</v>
      </c>
      <c r="B5109" s="94" t="s">
        <v>5303</v>
      </c>
    </row>
    <row r="5110" ht="17" customHeight="1" spans="1:2">
      <c r="A5110" s="93">
        <v>502010.09</v>
      </c>
      <c r="B5110" s="94" t="s">
        <v>5304</v>
      </c>
    </row>
    <row r="5111" ht="17" customHeight="1" spans="1:2">
      <c r="A5111" s="93">
        <v>502012</v>
      </c>
      <c r="B5111" s="94" t="s">
        <v>5305</v>
      </c>
    </row>
    <row r="5112" ht="17" customHeight="1" spans="1:2">
      <c r="A5112" s="93">
        <v>5020144</v>
      </c>
      <c r="B5112" s="94" t="s">
        <v>5306</v>
      </c>
    </row>
    <row r="5113" ht="17" customHeight="1" spans="1:2">
      <c r="A5113" s="93">
        <v>5021002</v>
      </c>
      <c r="B5113" s="94" t="s">
        <v>5307</v>
      </c>
    </row>
    <row r="5114" ht="17" customHeight="1" spans="1:2">
      <c r="A5114" s="93">
        <v>5021004</v>
      </c>
      <c r="B5114" s="94" t="s">
        <v>5308</v>
      </c>
    </row>
    <row r="5115" ht="17" customHeight="1" spans="1:2">
      <c r="A5115" s="93">
        <v>5021006</v>
      </c>
      <c r="B5115" s="94" t="s">
        <v>5309</v>
      </c>
    </row>
    <row r="5116" ht="17" customHeight="1" spans="1:2">
      <c r="A5116" s="93">
        <v>5021007</v>
      </c>
      <c r="B5116" s="94" t="s">
        <v>5310</v>
      </c>
    </row>
    <row r="5117" ht="17" customHeight="1" spans="1:2">
      <c r="A5117" s="93">
        <v>5021007.03</v>
      </c>
      <c r="B5117" s="94" t="s">
        <v>5311</v>
      </c>
    </row>
    <row r="5118" ht="17" customHeight="1" spans="1:2">
      <c r="A5118" s="93">
        <v>5021009</v>
      </c>
      <c r="B5118" s="94" t="s">
        <v>5312</v>
      </c>
    </row>
    <row r="5119" ht="17" customHeight="1" spans="1:2">
      <c r="A5119" s="93">
        <v>5021009.01</v>
      </c>
      <c r="B5119" s="94" t="s">
        <v>5313</v>
      </c>
    </row>
    <row r="5120" ht="17" customHeight="1" spans="1:2">
      <c r="A5120" s="93">
        <v>5021010.01</v>
      </c>
      <c r="B5120" s="94" t="s">
        <v>5314</v>
      </c>
    </row>
    <row r="5121" ht="17" customHeight="1" spans="1:2">
      <c r="A5121" s="93">
        <v>5021010.02</v>
      </c>
      <c r="B5121" s="94" t="s">
        <v>5315</v>
      </c>
    </row>
    <row r="5122" ht="17" customHeight="1" spans="1:2">
      <c r="A5122" s="93">
        <v>5021011.02</v>
      </c>
      <c r="B5122" s="94" t="s">
        <v>5316</v>
      </c>
    </row>
    <row r="5123" ht="17" customHeight="1" spans="1:2">
      <c r="A5123" s="93">
        <v>5021013</v>
      </c>
      <c r="B5123" s="94" t="s">
        <v>5317</v>
      </c>
    </row>
    <row r="5124" ht="17" customHeight="1" spans="1:2">
      <c r="A5124" s="93">
        <v>5021015</v>
      </c>
      <c r="B5124" s="94" t="s">
        <v>5318</v>
      </c>
    </row>
    <row r="5125" ht="17" customHeight="1" spans="1:2">
      <c r="A5125" s="93">
        <v>5021015.01</v>
      </c>
      <c r="B5125" s="94" t="s">
        <v>5319</v>
      </c>
    </row>
    <row r="5126" ht="17" customHeight="1" spans="1:2">
      <c r="A5126" s="93">
        <v>5021015.02</v>
      </c>
      <c r="B5126" s="94" t="s">
        <v>5320</v>
      </c>
    </row>
    <row r="5127" ht="17" customHeight="1" spans="1:2">
      <c r="A5127" s="93">
        <v>5021015.03</v>
      </c>
      <c r="B5127" s="94" t="s">
        <v>5321</v>
      </c>
    </row>
    <row r="5128" ht="17" customHeight="1" spans="1:2">
      <c r="A5128" s="93">
        <v>5021015.05</v>
      </c>
      <c r="B5128" s="94" t="s">
        <v>5322</v>
      </c>
    </row>
    <row r="5129" ht="17" customHeight="1" spans="1:2">
      <c r="A5129" s="93">
        <v>5021015.06</v>
      </c>
      <c r="B5129" s="94" t="s">
        <v>5323</v>
      </c>
    </row>
    <row r="5130" ht="17" customHeight="1" spans="1:2">
      <c r="A5130" s="93">
        <v>5021015.07</v>
      </c>
      <c r="B5130" s="94" t="s">
        <v>5324</v>
      </c>
    </row>
    <row r="5131" ht="17" customHeight="1" spans="1:2">
      <c r="A5131" s="93">
        <v>5021015.08</v>
      </c>
      <c r="B5131" s="94" t="s">
        <v>5325</v>
      </c>
    </row>
    <row r="5132" ht="17" customHeight="1" spans="1:2">
      <c r="A5132" s="93">
        <v>5021015.09</v>
      </c>
      <c r="B5132" s="94" t="s">
        <v>5326</v>
      </c>
    </row>
    <row r="5133" ht="17" customHeight="1" spans="1:2">
      <c r="A5133" s="93">
        <v>5021015.1</v>
      </c>
      <c r="B5133" s="94" t="s">
        <v>5327</v>
      </c>
    </row>
    <row r="5134" ht="17" customHeight="1" spans="1:2">
      <c r="A5134" s="93">
        <v>5021018</v>
      </c>
      <c r="B5134" s="94" t="s">
        <v>5328</v>
      </c>
    </row>
    <row r="5135" ht="17" customHeight="1" spans="1:2">
      <c r="A5135" s="93">
        <v>5021021.02</v>
      </c>
      <c r="B5135" s="94" t="s">
        <v>5329</v>
      </c>
    </row>
    <row r="5136" ht="17" customHeight="1" spans="1:2">
      <c r="A5136" s="93">
        <v>5021021.03</v>
      </c>
      <c r="B5136" s="94" t="s">
        <v>5330</v>
      </c>
    </row>
    <row r="5137" ht="17" customHeight="1" spans="1:2">
      <c r="A5137" s="93">
        <v>5021022</v>
      </c>
      <c r="B5137" s="94" t="s">
        <v>5331</v>
      </c>
    </row>
    <row r="5138" ht="17" customHeight="1" spans="1:2">
      <c r="A5138" s="93">
        <v>5021022.01</v>
      </c>
      <c r="B5138" s="94" t="s">
        <v>5332</v>
      </c>
    </row>
    <row r="5139" ht="17" customHeight="1" spans="1:2">
      <c r="A5139" s="93">
        <v>5021023.01</v>
      </c>
      <c r="B5139" s="94" t="s">
        <v>5333</v>
      </c>
    </row>
    <row r="5140" ht="17" customHeight="1" spans="1:2">
      <c r="A5140" s="93">
        <v>5021023.02</v>
      </c>
      <c r="B5140" s="94" t="s">
        <v>5334</v>
      </c>
    </row>
    <row r="5141" ht="17" customHeight="1" spans="1:2">
      <c r="A5141" s="93">
        <v>5021024.02</v>
      </c>
      <c r="B5141" s="94" t="s">
        <v>5335</v>
      </c>
    </row>
    <row r="5142" ht="17" customHeight="1" spans="1:2">
      <c r="A5142" s="93">
        <v>5021025.02</v>
      </c>
      <c r="B5142" s="94" t="s">
        <v>5336</v>
      </c>
    </row>
    <row r="5143" ht="17" customHeight="1" spans="1:2">
      <c r="A5143" s="93">
        <v>5021026</v>
      </c>
      <c r="B5143" s="94" t="s">
        <v>5337</v>
      </c>
    </row>
    <row r="5144" ht="17" customHeight="1" spans="1:2">
      <c r="A5144" s="93">
        <v>5021027</v>
      </c>
      <c r="B5144" s="94" t="s">
        <v>5338</v>
      </c>
    </row>
    <row r="5145" ht="17" customHeight="1" spans="1:2">
      <c r="A5145" s="93">
        <v>5021027.01</v>
      </c>
      <c r="B5145" s="94" t="s">
        <v>5339</v>
      </c>
    </row>
    <row r="5146" ht="17" customHeight="1" spans="1:2">
      <c r="A5146" s="93">
        <v>5021027.02</v>
      </c>
      <c r="B5146" s="94" t="s">
        <v>5340</v>
      </c>
    </row>
    <row r="5147" ht="17" customHeight="1" spans="1:2">
      <c r="A5147" s="93">
        <v>5021028</v>
      </c>
      <c r="B5147" s="94" t="s">
        <v>5341</v>
      </c>
    </row>
    <row r="5148" ht="17" customHeight="1" spans="1:2">
      <c r="A5148" s="93">
        <v>5021028.01</v>
      </c>
      <c r="B5148" s="94" t="s">
        <v>5342</v>
      </c>
    </row>
    <row r="5149" ht="17" customHeight="1" spans="1:2">
      <c r="A5149" s="93">
        <v>5021029</v>
      </c>
      <c r="B5149" s="94" t="s">
        <v>5343</v>
      </c>
    </row>
    <row r="5150" ht="17" customHeight="1" spans="1:2">
      <c r="A5150" s="93">
        <v>5021031</v>
      </c>
      <c r="B5150" s="94" t="s">
        <v>5344</v>
      </c>
    </row>
    <row r="5151" ht="17" customHeight="1" spans="1:2">
      <c r="A5151" s="93">
        <v>5021034.01</v>
      </c>
      <c r="B5151" s="94" t="s">
        <v>5345</v>
      </c>
    </row>
    <row r="5152" ht="17" customHeight="1" spans="1:2">
      <c r="A5152" s="93">
        <v>5021034.02</v>
      </c>
      <c r="B5152" s="94" t="s">
        <v>5346</v>
      </c>
    </row>
    <row r="5153" ht="17" customHeight="1" spans="1:2">
      <c r="A5153" s="93">
        <v>5021034.03</v>
      </c>
      <c r="B5153" s="94" t="s">
        <v>5347</v>
      </c>
    </row>
    <row r="5154" ht="17" customHeight="1" spans="1:2">
      <c r="A5154" s="93">
        <v>5021035</v>
      </c>
      <c r="B5154" s="94" t="s">
        <v>5348</v>
      </c>
    </row>
    <row r="5155" ht="17" customHeight="1" spans="1:2">
      <c r="A5155" s="93">
        <v>5021036</v>
      </c>
      <c r="B5155" s="94" t="s">
        <v>5349</v>
      </c>
    </row>
    <row r="5156" ht="17" customHeight="1" spans="1:2">
      <c r="A5156" s="93">
        <v>5021037</v>
      </c>
      <c r="B5156" s="94" t="s">
        <v>5350</v>
      </c>
    </row>
    <row r="5157" ht="17" customHeight="1" spans="1:2">
      <c r="A5157" s="93">
        <v>5021038</v>
      </c>
      <c r="B5157" s="94" t="s">
        <v>5351</v>
      </c>
    </row>
    <row r="5158" ht="17" customHeight="1" spans="1:2">
      <c r="A5158" s="93">
        <v>5021042</v>
      </c>
      <c r="B5158" s="94" t="s">
        <v>5352</v>
      </c>
    </row>
    <row r="5159" ht="17" customHeight="1" spans="1:2">
      <c r="A5159" s="93">
        <v>5021044</v>
      </c>
      <c r="B5159" s="94" t="s">
        <v>5353</v>
      </c>
    </row>
    <row r="5160" ht="17" customHeight="1" spans="1:2">
      <c r="A5160" s="93">
        <v>5021045.01</v>
      </c>
      <c r="B5160" s="94" t="s">
        <v>5354</v>
      </c>
    </row>
    <row r="5161" ht="17" customHeight="1" spans="1:2">
      <c r="A5161" s="93">
        <v>5021045.02</v>
      </c>
      <c r="B5161" s="94" t="s">
        <v>5355</v>
      </c>
    </row>
    <row r="5162" ht="17" customHeight="1" spans="1:2">
      <c r="A5162" s="93">
        <v>5021046</v>
      </c>
      <c r="B5162" s="94" t="s">
        <v>5356</v>
      </c>
    </row>
    <row r="5163" ht="17" customHeight="1" spans="1:2">
      <c r="A5163" s="93">
        <v>5021051.01</v>
      </c>
      <c r="B5163" s="94" t="s">
        <v>5357</v>
      </c>
    </row>
    <row r="5164" ht="17" customHeight="1" spans="1:2">
      <c r="A5164" s="93">
        <v>5021053</v>
      </c>
      <c r="B5164" s="94" t="s">
        <v>5358</v>
      </c>
    </row>
    <row r="5165" ht="17" customHeight="1" spans="1:2">
      <c r="A5165" s="93">
        <v>5021053.02</v>
      </c>
      <c r="B5165" s="94" t="s">
        <v>5359</v>
      </c>
    </row>
    <row r="5166" ht="17" customHeight="1" spans="1:2">
      <c r="A5166" s="93">
        <v>5021054</v>
      </c>
      <c r="B5166" s="94" t="s">
        <v>5360</v>
      </c>
    </row>
    <row r="5167" ht="17" customHeight="1" spans="1:2">
      <c r="A5167" s="93">
        <v>5021058</v>
      </c>
      <c r="B5167" s="94" t="s">
        <v>5361</v>
      </c>
    </row>
    <row r="5168" ht="17" customHeight="1" spans="1:2">
      <c r="A5168" s="93">
        <v>5021061</v>
      </c>
      <c r="B5168" s="94" t="s">
        <v>5362</v>
      </c>
    </row>
    <row r="5169" ht="17" customHeight="1" spans="1:2">
      <c r="A5169" s="93">
        <v>5021062</v>
      </c>
      <c r="B5169" s="94" t="s">
        <v>5363</v>
      </c>
    </row>
    <row r="5170" ht="17" customHeight="1" spans="1:2">
      <c r="A5170" s="93">
        <v>5021062.01</v>
      </c>
      <c r="B5170" s="94" t="s">
        <v>5364</v>
      </c>
    </row>
    <row r="5171" ht="17" customHeight="1" spans="1:2">
      <c r="A5171" s="93">
        <v>5021063</v>
      </c>
      <c r="B5171" s="94" t="s">
        <v>5365</v>
      </c>
    </row>
    <row r="5172" ht="17" customHeight="1" spans="1:2">
      <c r="A5172" s="93">
        <v>5021065</v>
      </c>
      <c r="B5172" s="94" t="s">
        <v>5366</v>
      </c>
    </row>
    <row r="5173" ht="17" customHeight="1" spans="1:2">
      <c r="A5173" s="93">
        <v>5021065.01</v>
      </c>
      <c r="B5173" s="94" t="s">
        <v>5367</v>
      </c>
    </row>
    <row r="5174" ht="17" customHeight="1" spans="1:2">
      <c r="A5174" s="93">
        <v>5021066.01</v>
      </c>
      <c r="B5174" s="94" t="s">
        <v>5368</v>
      </c>
    </row>
    <row r="5175" ht="17" customHeight="1" spans="1:2">
      <c r="A5175" s="93">
        <v>5021067.01</v>
      </c>
      <c r="B5175" s="94" t="s">
        <v>5369</v>
      </c>
    </row>
    <row r="5176" ht="17" customHeight="1" spans="1:2">
      <c r="A5176" s="93">
        <v>5021069.05</v>
      </c>
      <c r="B5176" s="94" t="s">
        <v>5370</v>
      </c>
    </row>
    <row r="5177" ht="17" customHeight="1" spans="1:2">
      <c r="A5177" s="93">
        <v>5021070</v>
      </c>
      <c r="B5177" s="94" t="s">
        <v>5371</v>
      </c>
    </row>
    <row r="5178" ht="17" customHeight="1" spans="1:2">
      <c r="A5178" s="93">
        <v>5021070.02</v>
      </c>
      <c r="B5178" s="94" t="s">
        <v>5372</v>
      </c>
    </row>
    <row r="5179" ht="17" customHeight="1" spans="1:2">
      <c r="A5179" s="93">
        <v>5021070.03</v>
      </c>
      <c r="B5179" s="94" t="s">
        <v>5373</v>
      </c>
    </row>
    <row r="5180" ht="17" customHeight="1" spans="1:2">
      <c r="A5180" s="93">
        <v>5021070.04</v>
      </c>
      <c r="B5180" s="94" t="s">
        <v>5374</v>
      </c>
    </row>
    <row r="5181" ht="17" customHeight="1" spans="1:2">
      <c r="A5181" s="93">
        <v>5021070.07</v>
      </c>
      <c r="B5181" s="94" t="s">
        <v>5375</v>
      </c>
    </row>
    <row r="5182" ht="17" customHeight="1" spans="1:2">
      <c r="A5182" s="93">
        <v>5021071.01</v>
      </c>
      <c r="B5182" s="94" t="s">
        <v>5376</v>
      </c>
    </row>
    <row r="5183" ht="17" customHeight="1" spans="1:2">
      <c r="A5183" s="93">
        <v>5021072</v>
      </c>
      <c r="B5183" s="94" t="s">
        <v>5377</v>
      </c>
    </row>
    <row r="5184" ht="17" customHeight="1" spans="1:2">
      <c r="A5184" s="93">
        <v>5021072.01</v>
      </c>
      <c r="B5184" s="94" t="s">
        <v>5378</v>
      </c>
    </row>
    <row r="5185" ht="17" customHeight="1" spans="1:2">
      <c r="A5185" s="93">
        <v>5021072.03</v>
      </c>
      <c r="B5185" s="94" t="s">
        <v>5379</v>
      </c>
    </row>
    <row r="5186" ht="17" customHeight="1" spans="1:2">
      <c r="A5186" s="93">
        <v>5021074.01</v>
      </c>
      <c r="B5186" s="94" t="s">
        <v>5380</v>
      </c>
    </row>
    <row r="5187" ht="17" customHeight="1" spans="1:2">
      <c r="A5187" s="93">
        <v>5021074.08</v>
      </c>
      <c r="B5187" s="94" t="s">
        <v>5381</v>
      </c>
    </row>
    <row r="5188" ht="17" customHeight="1" spans="1:2">
      <c r="A5188" s="93">
        <v>5021075.02</v>
      </c>
      <c r="B5188" s="94" t="s">
        <v>5382</v>
      </c>
    </row>
    <row r="5189" ht="17" customHeight="1" spans="1:2">
      <c r="A5189" s="93">
        <v>5021077.04</v>
      </c>
      <c r="B5189" s="94" t="s">
        <v>5383</v>
      </c>
    </row>
    <row r="5190" ht="17" customHeight="1" spans="1:2">
      <c r="A5190" s="93">
        <v>5021077.05</v>
      </c>
      <c r="B5190" s="94" t="s">
        <v>5384</v>
      </c>
    </row>
    <row r="5191" ht="17" customHeight="1" spans="1:2">
      <c r="A5191" s="93">
        <v>5021077.06</v>
      </c>
      <c r="B5191" s="94" t="s">
        <v>5385</v>
      </c>
    </row>
    <row r="5192" ht="17" customHeight="1" spans="1:2">
      <c r="A5192" s="93">
        <v>5021077.07</v>
      </c>
      <c r="B5192" s="94" t="s">
        <v>5386</v>
      </c>
    </row>
    <row r="5193" ht="17" customHeight="1" spans="1:2">
      <c r="A5193" s="93">
        <v>5021077.08</v>
      </c>
      <c r="B5193" s="94" t="s">
        <v>5387</v>
      </c>
    </row>
    <row r="5194" ht="17" customHeight="1" spans="1:2">
      <c r="A5194" s="93">
        <v>5021077.09</v>
      </c>
      <c r="B5194" s="94" t="s">
        <v>5388</v>
      </c>
    </row>
    <row r="5195" ht="17" customHeight="1" spans="1:2">
      <c r="A5195" s="93">
        <v>5021081</v>
      </c>
      <c r="B5195" s="94" t="s">
        <v>5389</v>
      </c>
    </row>
    <row r="5196" ht="17" customHeight="1" spans="1:2">
      <c r="A5196" s="93">
        <v>5021081.03</v>
      </c>
      <c r="B5196" s="94" t="s">
        <v>5390</v>
      </c>
    </row>
    <row r="5197" ht="17" customHeight="1" spans="1:2">
      <c r="A5197" s="93">
        <v>5021082</v>
      </c>
      <c r="B5197" s="94" t="s">
        <v>5391</v>
      </c>
    </row>
    <row r="5198" ht="17" customHeight="1" spans="1:2">
      <c r="A5198" s="93">
        <v>5021085.04</v>
      </c>
      <c r="B5198" s="94" t="s">
        <v>5392</v>
      </c>
    </row>
    <row r="5199" ht="17" customHeight="1" spans="1:2">
      <c r="A5199" s="93">
        <v>5021086.02</v>
      </c>
      <c r="B5199" s="94" t="s">
        <v>5393</v>
      </c>
    </row>
    <row r="5200" ht="17" customHeight="1" spans="1:2">
      <c r="A5200" s="93">
        <v>5021086.03</v>
      </c>
      <c r="B5200" s="94" t="s">
        <v>5394</v>
      </c>
    </row>
    <row r="5201" ht="17" customHeight="1" spans="1:2">
      <c r="A5201" s="93">
        <v>5021087</v>
      </c>
      <c r="B5201" s="94" t="s">
        <v>5395</v>
      </c>
    </row>
    <row r="5202" ht="17" customHeight="1" spans="1:2">
      <c r="A5202" s="93">
        <v>5021087.01</v>
      </c>
      <c r="B5202" s="94" t="s">
        <v>5396</v>
      </c>
    </row>
    <row r="5203" ht="17" customHeight="1" spans="1:2">
      <c r="A5203" s="93">
        <v>5021087.02</v>
      </c>
      <c r="B5203" s="94" t="s">
        <v>5397</v>
      </c>
    </row>
    <row r="5204" ht="17" customHeight="1" spans="1:2">
      <c r="A5204" s="93">
        <v>5021087.1</v>
      </c>
      <c r="B5204" s="94" t="s">
        <v>5398</v>
      </c>
    </row>
    <row r="5205" ht="17" customHeight="1" spans="1:2">
      <c r="A5205" s="93">
        <v>5021088</v>
      </c>
      <c r="B5205" s="94" t="s">
        <v>5399</v>
      </c>
    </row>
    <row r="5206" ht="17" customHeight="1" spans="1:2">
      <c r="A5206" s="93">
        <v>5021089</v>
      </c>
      <c r="B5206" s="94" t="s">
        <v>5400</v>
      </c>
    </row>
    <row r="5207" ht="17" customHeight="1" spans="1:2">
      <c r="A5207" s="93">
        <v>5021089.01</v>
      </c>
      <c r="B5207" s="94" t="s">
        <v>5401</v>
      </c>
    </row>
    <row r="5208" ht="17" customHeight="1" spans="1:2">
      <c r="A5208" s="93">
        <v>5021089.02</v>
      </c>
      <c r="B5208" s="94" t="s">
        <v>5402</v>
      </c>
    </row>
    <row r="5209" ht="17" customHeight="1" spans="1:2">
      <c r="A5209" s="93">
        <v>5021089.03</v>
      </c>
      <c r="B5209" s="94" t="s">
        <v>5403</v>
      </c>
    </row>
    <row r="5210" ht="17" customHeight="1" spans="1:2">
      <c r="A5210" s="93">
        <v>5021089.04</v>
      </c>
      <c r="B5210" s="94" t="s">
        <v>5404</v>
      </c>
    </row>
    <row r="5211" ht="17" customHeight="1" spans="1:2">
      <c r="A5211" s="93">
        <v>5021091.01</v>
      </c>
      <c r="B5211" s="94" t="s">
        <v>5405</v>
      </c>
    </row>
    <row r="5212" ht="17" customHeight="1" spans="1:2">
      <c r="A5212" s="93">
        <v>5021092</v>
      </c>
      <c r="B5212" s="94" t="s">
        <v>5406</v>
      </c>
    </row>
    <row r="5213" ht="17" customHeight="1" spans="1:2">
      <c r="A5213" s="93">
        <v>5021092.01</v>
      </c>
      <c r="B5213" s="94" t="s">
        <v>5407</v>
      </c>
    </row>
    <row r="5214" ht="17" customHeight="1" spans="1:2">
      <c r="A5214" s="93">
        <v>5021100.01</v>
      </c>
      <c r="B5214" s="94" t="s">
        <v>5408</v>
      </c>
    </row>
    <row r="5215" ht="17" customHeight="1" spans="1:2">
      <c r="A5215" s="93">
        <v>5021100.02</v>
      </c>
      <c r="B5215" s="94" t="s">
        <v>5409</v>
      </c>
    </row>
    <row r="5216" ht="17" customHeight="1" spans="1:2">
      <c r="A5216" s="93">
        <v>5021100.03</v>
      </c>
      <c r="B5216" s="94" t="s">
        <v>5410</v>
      </c>
    </row>
    <row r="5217" ht="17" customHeight="1" spans="1:2">
      <c r="A5217" s="93">
        <v>5021100.04</v>
      </c>
      <c r="B5217" s="94" t="s">
        <v>5411</v>
      </c>
    </row>
    <row r="5218" ht="17" customHeight="1" spans="1:2">
      <c r="A5218" s="93">
        <v>5021102.03</v>
      </c>
      <c r="B5218" s="94" t="s">
        <v>5412</v>
      </c>
    </row>
    <row r="5219" ht="17" customHeight="1" spans="1:2">
      <c r="A5219" s="93">
        <v>5021102.06</v>
      </c>
      <c r="B5219" s="94" t="s">
        <v>5413</v>
      </c>
    </row>
    <row r="5220" ht="17" customHeight="1" spans="1:2">
      <c r="A5220" s="93">
        <v>5021102.07</v>
      </c>
      <c r="B5220" s="94" t="s">
        <v>5414</v>
      </c>
    </row>
    <row r="5221" ht="17" customHeight="1" spans="1:2">
      <c r="A5221" s="93">
        <v>5021102.08</v>
      </c>
      <c r="B5221" s="94" t="s">
        <v>5415</v>
      </c>
    </row>
    <row r="5222" ht="17" customHeight="1" spans="1:2">
      <c r="A5222" s="93">
        <v>5021102.09</v>
      </c>
      <c r="B5222" s="94" t="s">
        <v>5416</v>
      </c>
    </row>
    <row r="5223" ht="17" customHeight="1" spans="1:2">
      <c r="A5223" s="93">
        <v>5021102.1</v>
      </c>
      <c r="B5223" s="94" t="s">
        <v>5417</v>
      </c>
    </row>
    <row r="5224" ht="17" customHeight="1" spans="1:2">
      <c r="A5224" s="93">
        <v>5021102.11</v>
      </c>
      <c r="B5224" s="94" t="s">
        <v>5418</v>
      </c>
    </row>
    <row r="5225" ht="17" customHeight="1" spans="1:2">
      <c r="A5225" s="93">
        <v>5021102.12</v>
      </c>
      <c r="B5225" s="94" t="s">
        <v>5419</v>
      </c>
    </row>
    <row r="5226" ht="17" customHeight="1" spans="1:2">
      <c r="A5226" s="93">
        <v>5021102.2</v>
      </c>
      <c r="B5226" s="94" t="s">
        <v>5420</v>
      </c>
    </row>
    <row r="5227" ht="17" customHeight="1" spans="1:2">
      <c r="A5227" s="93">
        <v>5021102.3</v>
      </c>
      <c r="B5227" s="94" t="s">
        <v>5421</v>
      </c>
    </row>
    <row r="5228" ht="17" customHeight="1" spans="1:2">
      <c r="A5228" s="93">
        <v>5021102.4</v>
      </c>
      <c r="B5228" s="94" t="s">
        <v>5422</v>
      </c>
    </row>
    <row r="5229" ht="17" customHeight="1" spans="1:2">
      <c r="A5229" s="93">
        <v>5021102.6</v>
      </c>
      <c r="B5229" s="94" t="s">
        <v>5423</v>
      </c>
    </row>
    <row r="5230" ht="17" customHeight="1" spans="1:2">
      <c r="A5230" s="93">
        <v>5021105.01</v>
      </c>
      <c r="B5230" s="94" t="s">
        <v>5424</v>
      </c>
    </row>
    <row r="5231" ht="17" customHeight="1" spans="1:2">
      <c r="A5231" s="93">
        <v>5021106</v>
      </c>
      <c r="B5231" s="94" t="s">
        <v>5425</v>
      </c>
    </row>
    <row r="5232" ht="17" customHeight="1" spans="1:2">
      <c r="A5232" s="93">
        <v>5021110</v>
      </c>
      <c r="B5232" s="94" t="s">
        <v>5426</v>
      </c>
    </row>
    <row r="5233" ht="17" customHeight="1" spans="1:2">
      <c r="A5233" s="93">
        <v>5021110.01</v>
      </c>
      <c r="B5233" s="94" t="s">
        <v>5427</v>
      </c>
    </row>
    <row r="5234" ht="17" customHeight="1" spans="1:2">
      <c r="A5234" s="93">
        <v>5021111</v>
      </c>
      <c r="B5234" s="94" t="s">
        <v>5428</v>
      </c>
    </row>
    <row r="5235" ht="17" customHeight="1" spans="1:2">
      <c r="A5235" s="93">
        <v>5021112</v>
      </c>
      <c r="B5235" s="94" t="s">
        <v>5429</v>
      </c>
    </row>
    <row r="5236" ht="17" customHeight="1" spans="1:2">
      <c r="A5236" s="93">
        <v>5021113</v>
      </c>
      <c r="B5236" s="94" t="s">
        <v>5430</v>
      </c>
    </row>
    <row r="5237" ht="17" customHeight="1" spans="1:2">
      <c r="A5237" s="93">
        <v>5021113.1</v>
      </c>
      <c r="B5237" s="94" t="s">
        <v>5431</v>
      </c>
    </row>
    <row r="5238" ht="17" customHeight="1" spans="1:2">
      <c r="A5238" s="93">
        <v>5021114</v>
      </c>
      <c r="B5238" s="94" t="s">
        <v>5432</v>
      </c>
    </row>
    <row r="5239" ht="17" customHeight="1" spans="1:2">
      <c r="A5239" s="93">
        <v>5021114.01</v>
      </c>
      <c r="B5239" s="94" t="s">
        <v>5433</v>
      </c>
    </row>
    <row r="5240" ht="17" customHeight="1" spans="1:2">
      <c r="A5240" s="93">
        <v>5021115</v>
      </c>
      <c r="B5240" s="94" t="s">
        <v>5434</v>
      </c>
    </row>
    <row r="5241" ht="17" customHeight="1" spans="1:2">
      <c r="A5241" s="93">
        <v>5021117</v>
      </c>
      <c r="B5241" s="94" t="s">
        <v>5435</v>
      </c>
    </row>
    <row r="5242" ht="17" customHeight="1" spans="1:2">
      <c r="A5242" s="93">
        <v>5021118.01</v>
      </c>
      <c r="B5242" s="94" t="s">
        <v>5436</v>
      </c>
    </row>
    <row r="5243" ht="17" customHeight="1" spans="1:2">
      <c r="A5243" s="93">
        <v>5021118.02</v>
      </c>
      <c r="B5243" s="94" t="s">
        <v>5437</v>
      </c>
    </row>
    <row r="5244" ht="17" customHeight="1" spans="1:2">
      <c r="A5244" s="93">
        <v>5021118.04</v>
      </c>
      <c r="B5244" s="94" t="s">
        <v>5438</v>
      </c>
    </row>
    <row r="5245" ht="17" customHeight="1" spans="1:2">
      <c r="A5245" s="93">
        <v>5021119</v>
      </c>
      <c r="B5245" s="94" t="s">
        <v>5439</v>
      </c>
    </row>
    <row r="5246" ht="17" customHeight="1" spans="1:2">
      <c r="A5246" s="93">
        <v>5021122</v>
      </c>
      <c r="B5246" s="94" t="s">
        <v>5440</v>
      </c>
    </row>
    <row r="5247" ht="17" customHeight="1" spans="1:2">
      <c r="A5247" s="93">
        <v>5021122.01</v>
      </c>
      <c r="B5247" s="94" t="s">
        <v>5441</v>
      </c>
    </row>
    <row r="5248" ht="17" customHeight="1" spans="1:2">
      <c r="A5248" s="93">
        <v>5021122.02</v>
      </c>
      <c r="B5248" s="94" t="s">
        <v>5442</v>
      </c>
    </row>
    <row r="5249" ht="17" customHeight="1" spans="1:2">
      <c r="A5249" s="93">
        <v>5021122.03</v>
      </c>
      <c r="B5249" s="94" t="s">
        <v>5443</v>
      </c>
    </row>
    <row r="5250" ht="17" customHeight="1" spans="1:2">
      <c r="A5250" s="93">
        <v>5021123</v>
      </c>
      <c r="B5250" s="94" t="s">
        <v>5444</v>
      </c>
    </row>
    <row r="5251" ht="17" customHeight="1" spans="1:2">
      <c r="A5251" s="93">
        <v>5021124</v>
      </c>
      <c r="B5251" s="94" t="s">
        <v>5445</v>
      </c>
    </row>
    <row r="5252" ht="17" customHeight="1" spans="1:2">
      <c r="A5252" s="93">
        <v>5021124.01</v>
      </c>
      <c r="B5252" s="94" t="s">
        <v>5446</v>
      </c>
    </row>
    <row r="5253" ht="17" customHeight="1" spans="1:2">
      <c r="A5253" s="93">
        <v>5021124.02</v>
      </c>
      <c r="B5253" s="94" t="s">
        <v>5447</v>
      </c>
    </row>
    <row r="5254" ht="17" customHeight="1" spans="1:2">
      <c r="A5254" s="93">
        <v>5021124.03</v>
      </c>
      <c r="B5254" s="94" t="s">
        <v>5448</v>
      </c>
    </row>
    <row r="5255" ht="17" customHeight="1" spans="1:2">
      <c r="A5255" s="93">
        <v>5021124.04</v>
      </c>
      <c r="B5255" s="94" t="s">
        <v>5449</v>
      </c>
    </row>
    <row r="5256" ht="17" customHeight="1" spans="1:2">
      <c r="A5256" s="93">
        <v>5021124.05</v>
      </c>
      <c r="B5256" s="94" t="s">
        <v>5450</v>
      </c>
    </row>
    <row r="5257" ht="17" customHeight="1" spans="1:2">
      <c r="A5257" s="93">
        <v>5021124.06</v>
      </c>
      <c r="B5257" s="94" t="s">
        <v>5451</v>
      </c>
    </row>
    <row r="5258" ht="17" customHeight="1" spans="1:2">
      <c r="A5258" s="93">
        <v>5021124.07</v>
      </c>
      <c r="B5258" s="94" t="s">
        <v>5452</v>
      </c>
    </row>
    <row r="5259" ht="17" customHeight="1" spans="1:2">
      <c r="A5259" s="93">
        <v>5021125</v>
      </c>
      <c r="B5259" s="94" t="s">
        <v>5453</v>
      </c>
    </row>
    <row r="5260" ht="17" customHeight="1" spans="1:2">
      <c r="A5260" s="93">
        <v>5021125.01</v>
      </c>
      <c r="B5260" s="94" t="s">
        <v>5454</v>
      </c>
    </row>
    <row r="5261" ht="17" customHeight="1" spans="1:2">
      <c r="A5261" s="93">
        <v>5021125.02</v>
      </c>
      <c r="B5261" s="94" t="s">
        <v>5455</v>
      </c>
    </row>
    <row r="5262" ht="17" customHeight="1" spans="1:2">
      <c r="A5262" s="93">
        <v>5021125.1</v>
      </c>
      <c r="B5262" s="94" t="s">
        <v>5456</v>
      </c>
    </row>
    <row r="5263" ht="17" customHeight="1" spans="1:2">
      <c r="A5263" s="93">
        <v>5021126.01</v>
      </c>
      <c r="B5263" s="94" t="s">
        <v>5457</v>
      </c>
    </row>
    <row r="5264" ht="17" customHeight="1" spans="1:2">
      <c r="A5264" s="93">
        <v>5021126.02</v>
      </c>
      <c r="B5264" s="94" t="s">
        <v>5458</v>
      </c>
    </row>
    <row r="5265" ht="17" customHeight="1" spans="1:2">
      <c r="A5265" s="93">
        <v>5021127</v>
      </c>
      <c r="B5265" s="94" t="s">
        <v>5459</v>
      </c>
    </row>
    <row r="5266" ht="17" customHeight="1" spans="1:2">
      <c r="A5266" s="93">
        <v>5021127.01</v>
      </c>
      <c r="B5266" s="94" t="s">
        <v>5460</v>
      </c>
    </row>
    <row r="5267" ht="17" customHeight="1" spans="1:2">
      <c r="A5267" s="93">
        <v>5021127.02</v>
      </c>
      <c r="B5267" s="94" t="s">
        <v>5461</v>
      </c>
    </row>
    <row r="5268" ht="17" customHeight="1" spans="1:2">
      <c r="A5268" s="93">
        <v>5021127.03</v>
      </c>
      <c r="B5268" s="94" t="s">
        <v>5462</v>
      </c>
    </row>
    <row r="5269" ht="17" customHeight="1" spans="1:2">
      <c r="A5269" s="93">
        <v>5021130</v>
      </c>
      <c r="B5269" s="94" t="s">
        <v>5463</v>
      </c>
    </row>
    <row r="5270" ht="17" customHeight="1" spans="1:2">
      <c r="A5270" s="93">
        <v>5021131</v>
      </c>
      <c r="B5270" s="94" t="s">
        <v>5464</v>
      </c>
    </row>
    <row r="5271" ht="17" customHeight="1" spans="1:2">
      <c r="A5271" s="93">
        <v>5021132</v>
      </c>
      <c r="B5271" s="94" t="s">
        <v>5465</v>
      </c>
    </row>
    <row r="5272" ht="17" customHeight="1" spans="1:2">
      <c r="A5272" s="93">
        <v>5021133</v>
      </c>
      <c r="B5272" s="94" t="s">
        <v>5466</v>
      </c>
    </row>
    <row r="5273" ht="17" customHeight="1" spans="1:2">
      <c r="A5273" s="93">
        <v>5021134</v>
      </c>
      <c r="B5273" s="94" t="s">
        <v>5467</v>
      </c>
    </row>
    <row r="5274" ht="17" customHeight="1" spans="1:2">
      <c r="A5274" s="93">
        <v>5021136</v>
      </c>
      <c r="B5274" s="94" t="s">
        <v>5468</v>
      </c>
    </row>
    <row r="5275" ht="17" customHeight="1" spans="1:2">
      <c r="A5275" s="93">
        <v>5021138</v>
      </c>
      <c r="B5275" s="94" t="s">
        <v>5469</v>
      </c>
    </row>
    <row r="5276" ht="17" customHeight="1" spans="1:2">
      <c r="A5276" s="93">
        <v>5021138.01</v>
      </c>
      <c r="B5276" s="94" t="s">
        <v>5470</v>
      </c>
    </row>
    <row r="5277" ht="17" customHeight="1" spans="1:2">
      <c r="A5277" s="93">
        <v>5021138.02</v>
      </c>
      <c r="B5277" s="94" t="s">
        <v>5471</v>
      </c>
    </row>
    <row r="5278" ht="17" customHeight="1" spans="1:2">
      <c r="A5278" s="93">
        <v>5021139</v>
      </c>
      <c r="B5278" s="94" t="s">
        <v>5472</v>
      </c>
    </row>
    <row r="5279" ht="17" customHeight="1" spans="1:2">
      <c r="A5279" s="93">
        <v>5021139.01</v>
      </c>
      <c r="B5279" s="94" t="s">
        <v>5473</v>
      </c>
    </row>
    <row r="5280" ht="17" customHeight="1" spans="1:2">
      <c r="A5280" s="93">
        <v>5021139.02</v>
      </c>
      <c r="B5280" s="94" t="s">
        <v>5474</v>
      </c>
    </row>
    <row r="5281" ht="17" customHeight="1" spans="1:2">
      <c r="A5281" s="93">
        <v>5021139.03</v>
      </c>
      <c r="B5281" s="94" t="s">
        <v>5475</v>
      </c>
    </row>
    <row r="5282" ht="17" customHeight="1" spans="1:2">
      <c r="A5282" s="93">
        <v>5021139.04</v>
      </c>
      <c r="B5282" s="94" t="s">
        <v>5476</v>
      </c>
    </row>
    <row r="5283" ht="17" customHeight="1" spans="1:2">
      <c r="A5283" s="93">
        <v>5021140.01</v>
      </c>
      <c r="B5283" s="94" t="s">
        <v>5477</v>
      </c>
    </row>
    <row r="5284" ht="17" customHeight="1" spans="1:2">
      <c r="A5284" s="93">
        <v>5021140.02</v>
      </c>
      <c r="B5284" s="94" t="s">
        <v>5478</v>
      </c>
    </row>
    <row r="5285" ht="17" customHeight="1" spans="1:2">
      <c r="A5285" s="93">
        <v>5021140.03</v>
      </c>
      <c r="B5285" s="94" t="s">
        <v>5479</v>
      </c>
    </row>
    <row r="5286" ht="17" customHeight="1" spans="1:2">
      <c r="A5286" s="93">
        <v>5021140.04</v>
      </c>
      <c r="B5286" s="94" t="s">
        <v>5480</v>
      </c>
    </row>
    <row r="5287" ht="17" customHeight="1" spans="1:2">
      <c r="A5287" s="93">
        <v>5021141</v>
      </c>
      <c r="B5287" s="94" t="s">
        <v>5481</v>
      </c>
    </row>
    <row r="5288" ht="17" customHeight="1" spans="1:2">
      <c r="A5288" s="93">
        <v>5021142</v>
      </c>
      <c r="B5288" s="94" t="s">
        <v>5482</v>
      </c>
    </row>
    <row r="5289" ht="17" customHeight="1" spans="1:2">
      <c r="A5289" s="93">
        <v>5021143</v>
      </c>
      <c r="B5289" s="94" t="s">
        <v>5483</v>
      </c>
    </row>
    <row r="5290" ht="17" customHeight="1" spans="1:2">
      <c r="A5290" s="93">
        <v>5021143.01</v>
      </c>
      <c r="B5290" s="94" t="s">
        <v>5484</v>
      </c>
    </row>
    <row r="5291" ht="17" customHeight="1" spans="1:2">
      <c r="A5291" s="93">
        <v>5021144</v>
      </c>
      <c r="B5291" s="94" t="s">
        <v>5485</v>
      </c>
    </row>
    <row r="5292" ht="17" customHeight="1" spans="1:2">
      <c r="A5292" s="93">
        <v>5021144.1</v>
      </c>
      <c r="B5292" s="94" t="s">
        <v>5486</v>
      </c>
    </row>
    <row r="5293" ht="17" customHeight="1" spans="1:2">
      <c r="A5293" s="93">
        <v>5021144.2</v>
      </c>
      <c r="B5293" s="94" t="s">
        <v>5487</v>
      </c>
    </row>
    <row r="5294" ht="17" customHeight="1" spans="1:2">
      <c r="A5294" s="93">
        <v>5021144.3</v>
      </c>
      <c r="B5294" s="94" t="s">
        <v>5488</v>
      </c>
    </row>
    <row r="5295" ht="17" customHeight="1" spans="1:2">
      <c r="A5295" s="93">
        <v>5021144.4</v>
      </c>
      <c r="B5295" s="94" t="s">
        <v>5489</v>
      </c>
    </row>
    <row r="5296" ht="17" customHeight="1" spans="1:2">
      <c r="A5296" s="93">
        <v>5021144.5</v>
      </c>
      <c r="B5296" s="94" t="s">
        <v>5490</v>
      </c>
    </row>
    <row r="5297" ht="17" customHeight="1" spans="1:2">
      <c r="A5297" s="93">
        <v>5021145</v>
      </c>
      <c r="B5297" s="94" t="s">
        <v>5491</v>
      </c>
    </row>
    <row r="5298" ht="17" customHeight="1" spans="1:2">
      <c r="A5298" s="93">
        <v>5021146</v>
      </c>
      <c r="B5298" s="94" t="s">
        <v>5492</v>
      </c>
    </row>
    <row r="5299" ht="17" customHeight="1" spans="1:2">
      <c r="A5299" s="93">
        <v>503.01</v>
      </c>
      <c r="B5299" s="94" t="s">
        <v>5493</v>
      </c>
    </row>
    <row r="5300" ht="17" customHeight="1" spans="1:2">
      <c r="A5300" s="93">
        <v>503.02</v>
      </c>
      <c r="B5300" s="94" t="s">
        <v>5494</v>
      </c>
    </row>
    <row r="5301" ht="17" customHeight="1" spans="1:2">
      <c r="A5301" s="93">
        <v>503.03</v>
      </c>
      <c r="B5301" s="94" t="s">
        <v>5495</v>
      </c>
    </row>
    <row r="5302" ht="17" customHeight="1" spans="1:2">
      <c r="A5302" s="93">
        <v>5030003</v>
      </c>
      <c r="B5302" s="94" t="s">
        <v>5496</v>
      </c>
    </row>
    <row r="5303" ht="17" customHeight="1" spans="1:2">
      <c r="A5303" s="93">
        <v>5030004</v>
      </c>
      <c r="B5303" s="94" t="s">
        <v>5497</v>
      </c>
    </row>
    <row r="5304" ht="17" customHeight="1" spans="1:2">
      <c r="A5304" s="93">
        <v>5030005</v>
      </c>
      <c r="B5304" s="94" t="s">
        <v>5498</v>
      </c>
    </row>
    <row r="5305" ht="17" customHeight="1" spans="1:2">
      <c r="A5305" s="93">
        <v>5030006</v>
      </c>
      <c r="B5305" s="94" t="s">
        <v>5499</v>
      </c>
    </row>
    <row r="5306" ht="17" customHeight="1" spans="1:2">
      <c r="A5306" s="93">
        <v>5030007</v>
      </c>
      <c r="B5306" s="94" t="s">
        <v>5500</v>
      </c>
    </row>
    <row r="5307" ht="17" customHeight="1" spans="1:2">
      <c r="A5307" s="93">
        <v>5030008</v>
      </c>
      <c r="B5307" s="94" t="s">
        <v>5501</v>
      </c>
    </row>
    <row r="5308" ht="17" customHeight="1" spans="1:2">
      <c r="A5308" s="93">
        <v>5030010</v>
      </c>
      <c r="B5308" s="94" t="s">
        <v>5502</v>
      </c>
    </row>
    <row r="5309" ht="17" customHeight="1" spans="1:2">
      <c r="A5309" s="93">
        <v>5030011</v>
      </c>
      <c r="B5309" s="94" t="s">
        <v>5503</v>
      </c>
    </row>
    <row r="5310" ht="17" customHeight="1" spans="1:2">
      <c r="A5310" s="93">
        <v>5030012</v>
      </c>
      <c r="B5310" s="94" t="s">
        <v>5504</v>
      </c>
    </row>
    <row r="5311" ht="17" customHeight="1" spans="1:2">
      <c r="A5311" s="93">
        <v>5030012.2</v>
      </c>
      <c r="B5311" s="94" t="s">
        <v>5505</v>
      </c>
    </row>
    <row r="5312" ht="17" customHeight="1" spans="1:2">
      <c r="A5312" s="93">
        <v>5030013</v>
      </c>
      <c r="B5312" s="94" t="s">
        <v>5506</v>
      </c>
    </row>
    <row r="5313" ht="17" customHeight="1" spans="1:2">
      <c r="A5313" s="93">
        <v>5030014</v>
      </c>
      <c r="B5313" s="94" t="s">
        <v>5507</v>
      </c>
    </row>
    <row r="5314" ht="17" customHeight="1" spans="1:2">
      <c r="A5314" s="93">
        <v>5030015</v>
      </c>
      <c r="B5314" s="94" t="s">
        <v>5508</v>
      </c>
    </row>
    <row r="5315" ht="17" customHeight="1" spans="1:2">
      <c r="A5315" s="93">
        <v>5030016</v>
      </c>
      <c r="B5315" s="94" t="s">
        <v>5509</v>
      </c>
    </row>
    <row r="5316" ht="17" customHeight="1" spans="1:2">
      <c r="A5316" s="93">
        <v>5030017</v>
      </c>
      <c r="B5316" s="94" t="s">
        <v>5510</v>
      </c>
    </row>
    <row r="5317" ht="17" customHeight="1" spans="1:2">
      <c r="A5317" s="93">
        <v>5030018</v>
      </c>
      <c r="B5317" s="94" t="s">
        <v>5511</v>
      </c>
    </row>
    <row r="5318" ht="17" customHeight="1" spans="1:2">
      <c r="A5318" s="93">
        <v>5030019</v>
      </c>
      <c r="B5318" s="94" t="s">
        <v>5512</v>
      </c>
    </row>
    <row r="5319" ht="17" customHeight="1" spans="1:2">
      <c r="A5319" s="93">
        <v>5030021</v>
      </c>
      <c r="B5319" s="94" t="s">
        <v>5513</v>
      </c>
    </row>
    <row r="5320" ht="17" customHeight="1" spans="1:2">
      <c r="A5320" s="93">
        <v>5030022</v>
      </c>
      <c r="B5320" s="94" t="s">
        <v>5514</v>
      </c>
    </row>
    <row r="5321" ht="17" customHeight="1" spans="1:2">
      <c r="A5321" s="93">
        <v>5030023</v>
      </c>
      <c r="B5321" s="94" t="s">
        <v>5515</v>
      </c>
    </row>
    <row r="5322" ht="17" customHeight="1" spans="1:2">
      <c r="A5322" s="93">
        <v>503103</v>
      </c>
      <c r="B5322" s="94" t="s">
        <v>5516</v>
      </c>
    </row>
    <row r="5323" ht="17" customHeight="1" spans="1:2">
      <c r="A5323" s="93">
        <v>503109</v>
      </c>
      <c r="B5323" s="94" t="s">
        <v>5517</v>
      </c>
    </row>
    <row r="5324" ht="17" customHeight="1" spans="1:2">
      <c r="A5324" s="93">
        <v>503114</v>
      </c>
      <c r="B5324" s="94" t="s">
        <v>5518</v>
      </c>
    </row>
    <row r="5325" ht="17" customHeight="1" spans="1:2">
      <c r="A5325" s="93">
        <v>503114.5</v>
      </c>
      <c r="B5325" s="94" t="s">
        <v>5519</v>
      </c>
    </row>
    <row r="5326" ht="17" customHeight="1" spans="1:2">
      <c r="A5326" s="93">
        <v>503117.5</v>
      </c>
      <c r="B5326" s="94" t="s">
        <v>5520</v>
      </c>
    </row>
    <row r="5327" ht="17" customHeight="1" spans="1:2">
      <c r="A5327" s="93">
        <v>504.01</v>
      </c>
      <c r="B5327" s="94" t="s">
        <v>5521</v>
      </c>
    </row>
    <row r="5328" ht="17" customHeight="1" spans="1:2">
      <c r="A5328" s="93">
        <v>504.02</v>
      </c>
      <c r="B5328" s="94" t="s">
        <v>5522</v>
      </c>
    </row>
    <row r="5329" ht="17" customHeight="1" spans="1:2">
      <c r="A5329" s="93">
        <v>504.03</v>
      </c>
      <c r="B5329" s="94" t="s">
        <v>5523</v>
      </c>
    </row>
    <row r="5330" ht="17" customHeight="1" spans="1:2">
      <c r="A5330" s="93">
        <v>504001</v>
      </c>
      <c r="B5330" s="94" t="s">
        <v>5524</v>
      </c>
    </row>
    <row r="5331" ht="17" customHeight="1" spans="1:2">
      <c r="A5331" s="93">
        <v>505.01</v>
      </c>
      <c r="B5331" s="94" t="s">
        <v>5525</v>
      </c>
    </row>
    <row r="5332" ht="17" customHeight="1" spans="1:2">
      <c r="A5332" s="93">
        <v>505.02</v>
      </c>
      <c r="B5332" s="94" t="s">
        <v>5526</v>
      </c>
    </row>
    <row r="5333" ht="17" customHeight="1" spans="1:2">
      <c r="A5333" s="93">
        <v>505.03</v>
      </c>
      <c r="B5333" s="94" t="s">
        <v>5527</v>
      </c>
    </row>
    <row r="5334" ht="17" customHeight="1" spans="1:2">
      <c r="A5334" s="93">
        <v>505001</v>
      </c>
      <c r="B5334" s="94" t="s">
        <v>5528</v>
      </c>
    </row>
    <row r="5335" ht="17" customHeight="1" spans="1:2">
      <c r="A5335" s="93">
        <v>505101</v>
      </c>
      <c r="B5335" s="94" t="s">
        <v>5529</v>
      </c>
    </row>
    <row r="5336" ht="17" customHeight="1" spans="1:2">
      <c r="A5336" s="93">
        <v>506.01</v>
      </c>
      <c r="B5336" s="94" t="s">
        <v>5530</v>
      </c>
    </row>
    <row r="5337" ht="17" customHeight="1" spans="1:2">
      <c r="A5337" s="93">
        <v>506.02</v>
      </c>
      <c r="B5337" s="94" t="s">
        <v>5531</v>
      </c>
    </row>
    <row r="5338" ht="17" customHeight="1" spans="1:2">
      <c r="A5338" s="93">
        <v>506.03</v>
      </c>
      <c r="B5338" s="94" t="s">
        <v>5532</v>
      </c>
    </row>
    <row r="5339" ht="17" customHeight="1" spans="1:2">
      <c r="A5339" s="93">
        <v>507.01</v>
      </c>
      <c r="B5339" s="94" t="s">
        <v>5533</v>
      </c>
    </row>
    <row r="5340" ht="17" customHeight="1" spans="1:2">
      <c r="A5340" s="93">
        <v>507.02</v>
      </c>
      <c r="B5340" s="94" t="s">
        <v>5534</v>
      </c>
    </row>
    <row r="5341" ht="17" customHeight="1" spans="1:2">
      <c r="A5341" s="93">
        <v>507.03</v>
      </c>
      <c r="B5341" s="94" t="s">
        <v>5535</v>
      </c>
    </row>
    <row r="5342" ht="17" customHeight="1" spans="1:2">
      <c r="A5342" s="93">
        <v>507.1</v>
      </c>
      <c r="B5342" s="94" t="s">
        <v>5536</v>
      </c>
    </row>
    <row r="5343" ht="17" customHeight="1" spans="1:2">
      <c r="A5343" s="93">
        <v>508.01</v>
      </c>
      <c r="B5343" s="94" t="s">
        <v>5537</v>
      </c>
    </row>
    <row r="5344" ht="17" customHeight="1" spans="1:2">
      <c r="A5344" s="93">
        <v>508.02</v>
      </c>
      <c r="B5344" s="94" t="s">
        <v>5538</v>
      </c>
    </row>
    <row r="5345" ht="17" customHeight="1" spans="1:2">
      <c r="A5345" s="93">
        <v>508.03</v>
      </c>
      <c r="B5345" s="94" t="s">
        <v>5539</v>
      </c>
    </row>
    <row r="5346" ht="17" customHeight="1" spans="1:2">
      <c r="A5346" s="93">
        <v>509.01</v>
      </c>
      <c r="B5346" s="94" t="s">
        <v>5540</v>
      </c>
    </row>
    <row r="5347" ht="17" customHeight="1" spans="1:2">
      <c r="A5347" s="93">
        <v>509.02</v>
      </c>
      <c r="B5347" s="94" t="s">
        <v>5541</v>
      </c>
    </row>
    <row r="5348" ht="17" customHeight="1" spans="1:2">
      <c r="A5348" s="93">
        <v>509.03</v>
      </c>
      <c r="B5348" s="94" t="s">
        <v>5542</v>
      </c>
    </row>
    <row r="5349" ht="17" customHeight="1" spans="1:2">
      <c r="A5349" s="93">
        <v>5094001.06</v>
      </c>
      <c r="B5349" s="94" t="s">
        <v>5543</v>
      </c>
    </row>
    <row r="5350" ht="17" customHeight="1" spans="1:2">
      <c r="A5350" s="93">
        <v>5094001.07</v>
      </c>
      <c r="B5350" s="94" t="s">
        <v>5544</v>
      </c>
    </row>
    <row r="5351" ht="17" customHeight="1" spans="1:2">
      <c r="A5351" s="93">
        <v>5094005</v>
      </c>
      <c r="B5351" s="94" t="s">
        <v>5545</v>
      </c>
    </row>
    <row r="5352" ht="17" customHeight="1" spans="1:2">
      <c r="A5352" s="93">
        <v>5094006</v>
      </c>
      <c r="B5352" s="94" t="s">
        <v>5546</v>
      </c>
    </row>
    <row r="5353" ht="17" customHeight="1" spans="1:2">
      <c r="A5353" s="93">
        <v>5094008</v>
      </c>
      <c r="B5353" s="94" t="s">
        <v>5547</v>
      </c>
    </row>
    <row r="5354" ht="17" customHeight="1" spans="1:2">
      <c r="A5354" s="93">
        <v>5094010</v>
      </c>
      <c r="B5354" s="94" t="s">
        <v>5548</v>
      </c>
    </row>
    <row r="5355" ht="17" customHeight="1" spans="1:2">
      <c r="A5355" s="93">
        <v>5094012</v>
      </c>
      <c r="B5355" s="94" t="s">
        <v>5549</v>
      </c>
    </row>
    <row r="5356" ht="17" customHeight="1" spans="1:2">
      <c r="A5356" s="93">
        <v>5094013</v>
      </c>
      <c r="B5356" s="94" t="s">
        <v>5550</v>
      </c>
    </row>
    <row r="5357" ht="17" customHeight="1" spans="1:2">
      <c r="A5357" s="93">
        <v>5094013.1</v>
      </c>
      <c r="B5357" s="94" t="s">
        <v>5551</v>
      </c>
    </row>
    <row r="5358" ht="17" customHeight="1" spans="1:2">
      <c r="A5358" s="93">
        <v>5094014</v>
      </c>
      <c r="B5358" s="94" t="s">
        <v>5552</v>
      </c>
    </row>
    <row r="5359" ht="17" customHeight="1" spans="1:2">
      <c r="A5359" s="93">
        <v>5094015</v>
      </c>
      <c r="B5359" s="94" t="s">
        <v>5553</v>
      </c>
    </row>
    <row r="5360" ht="17" customHeight="1" spans="1:2">
      <c r="A5360" s="93">
        <v>5094016</v>
      </c>
      <c r="B5360" s="94" t="s">
        <v>5554</v>
      </c>
    </row>
    <row r="5361" ht="17" customHeight="1" spans="1:2">
      <c r="A5361" s="93">
        <v>5094016.1</v>
      </c>
      <c r="B5361" s="94" t="s">
        <v>5555</v>
      </c>
    </row>
    <row r="5362" ht="17" customHeight="1" spans="1:2">
      <c r="A5362" s="93">
        <v>5094017</v>
      </c>
      <c r="B5362" s="94" t="s">
        <v>5556</v>
      </c>
    </row>
    <row r="5363" ht="17" customHeight="1" spans="1:2">
      <c r="A5363" s="93">
        <v>5094018</v>
      </c>
      <c r="B5363" s="94" t="s">
        <v>5557</v>
      </c>
    </row>
    <row r="5364" ht="17" customHeight="1" spans="1:2">
      <c r="A5364" s="93">
        <v>5094019</v>
      </c>
      <c r="B5364" s="94" t="s">
        <v>5558</v>
      </c>
    </row>
    <row r="5365" ht="17" customHeight="1" spans="1:2">
      <c r="A5365" s="93">
        <v>5094019.1</v>
      </c>
      <c r="B5365" s="94" t="s">
        <v>5559</v>
      </c>
    </row>
    <row r="5366" ht="17" customHeight="1" spans="1:2">
      <c r="A5366" s="93">
        <v>5094019.2</v>
      </c>
      <c r="B5366" s="94" t="s">
        <v>5560</v>
      </c>
    </row>
    <row r="5367" ht="17" customHeight="1" spans="1:2">
      <c r="A5367" s="93">
        <v>5094019.3</v>
      </c>
      <c r="B5367" s="94" t="s">
        <v>5561</v>
      </c>
    </row>
    <row r="5368" ht="17" customHeight="1" spans="1:2">
      <c r="A5368" s="93">
        <v>5094019.4</v>
      </c>
      <c r="B5368" s="94" t="s">
        <v>5562</v>
      </c>
    </row>
    <row r="5369" ht="17" customHeight="1" spans="1:2">
      <c r="A5369" s="93">
        <v>51</v>
      </c>
      <c r="B5369" s="94" t="s">
        <v>5563</v>
      </c>
    </row>
    <row r="5370" ht="17" customHeight="1" spans="1:2">
      <c r="A5370" s="93">
        <v>51.05</v>
      </c>
      <c r="B5370" s="94" t="s">
        <v>5564</v>
      </c>
    </row>
    <row r="5371" ht="17" customHeight="1" spans="1:2">
      <c r="A5371" s="93">
        <v>510.01</v>
      </c>
      <c r="B5371" s="94" t="s">
        <v>5565</v>
      </c>
    </row>
    <row r="5372" ht="17" customHeight="1" spans="1:2">
      <c r="A5372" s="93">
        <v>510.02</v>
      </c>
      <c r="B5372" s="94" t="s">
        <v>5566</v>
      </c>
    </row>
    <row r="5373" ht="17" customHeight="1" spans="1:2">
      <c r="A5373" s="93">
        <v>510.03</v>
      </c>
      <c r="B5373" s="94" t="s">
        <v>5567</v>
      </c>
    </row>
    <row r="5374" ht="17" customHeight="1" spans="1:2">
      <c r="A5374" s="93">
        <v>5101</v>
      </c>
      <c r="B5374" s="94" t="s">
        <v>2721</v>
      </c>
    </row>
    <row r="5375" ht="17" customHeight="1" spans="1:2">
      <c r="A5375" s="93">
        <v>5102.21</v>
      </c>
      <c r="B5375" s="94" t="s">
        <v>5568</v>
      </c>
    </row>
    <row r="5376" ht="17" customHeight="1" spans="1:2">
      <c r="A5376" s="93">
        <v>5102.31</v>
      </c>
      <c r="B5376" s="94" t="s">
        <v>5569</v>
      </c>
    </row>
    <row r="5377" ht="17" customHeight="1" spans="1:2">
      <c r="A5377" s="93">
        <v>5102.4</v>
      </c>
      <c r="B5377" s="94" t="s">
        <v>5570</v>
      </c>
    </row>
    <row r="5378" ht="17" customHeight="1" spans="1:2">
      <c r="A5378" s="93">
        <v>5102.45</v>
      </c>
      <c r="B5378" s="94" t="s">
        <v>5571</v>
      </c>
    </row>
    <row r="5379" ht="17" customHeight="1" spans="1:2">
      <c r="A5379" s="93">
        <v>5102.5</v>
      </c>
      <c r="B5379" s="94" t="s">
        <v>5572</v>
      </c>
    </row>
    <row r="5380" ht="17" customHeight="1" spans="1:2">
      <c r="A5380" s="93">
        <v>5102.55</v>
      </c>
      <c r="B5380" s="94" t="s">
        <v>5573</v>
      </c>
    </row>
    <row r="5381" ht="17" customHeight="1" spans="1:2">
      <c r="A5381" s="93">
        <v>5102.6</v>
      </c>
      <c r="B5381" s="94" t="s">
        <v>5574</v>
      </c>
    </row>
    <row r="5382" ht="17" customHeight="1" spans="1:2">
      <c r="A5382" s="93">
        <v>5102.65</v>
      </c>
      <c r="B5382" s="94" t="s">
        <v>5575</v>
      </c>
    </row>
    <row r="5383" ht="17" customHeight="1" spans="1:2">
      <c r="A5383" s="93">
        <v>5102.7</v>
      </c>
      <c r="B5383" s="94" t="s">
        <v>5576</v>
      </c>
    </row>
    <row r="5384" ht="17" customHeight="1" spans="1:2">
      <c r="A5384" s="93">
        <v>5102.75</v>
      </c>
      <c r="B5384" s="94" t="s">
        <v>5577</v>
      </c>
    </row>
    <row r="5385" ht="17" customHeight="1" spans="1:2">
      <c r="A5385" s="93">
        <v>5102.8</v>
      </c>
      <c r="B5385" s="94" t="s">
        <v>5578</v>
      </c>
    </row>
    <row r="5386" ht="17" customHeight="1" spans="1:2">
      <c r="A5386" s="93">
        <v>5102.85</v>
      </c>
      <c r="B5386" s="94" t="s">
        <v>5579</v>
      </c>
    </row>
    <row r="5387" ht="17" customHeight="1" spans="1:2">
      <c r="A5387" s="93">
        <v>5102.9</v>
      </c>
      <c r="B5387" s="94" t="s">
        <v>5580</v>
      </c>
    </row>
    <row r="5388" ht="17" customHeight="1" spans="1:2">
      <c r="A5388" s="93">
        <v>5102.95</v>
      </c>
      <c r="B5388" s="94" t="s">
        <v>5581</v>
      </c>
    </row>
    <row r="5389" ht="17" customHeight="1" spans="1:2">
      <c r="A5389" s="93">
        <v>511.01</v>
      </c>
      <c r="B5389" s="94" t="s">
        <v>5582</v>
      </c>
    </row>
    <row r="5390" ht="17" customHeight="1" spans="1:2">
      <c r="A5390" s="93">
        <v>511.02</v>
      </c>
      <c r="B5390" s="94" t="s">
        <v>5583</v>
      </c>
    </row>
    <row r="5391" ht="17" customHeight="1" spans="1:2">
      <c r="A5391" s="93">
        <v>511.03</v>
      </c>
      <c r="B5391" s="94" t="s">
        <v>5584</v>
      </c>
    </row>
    <row r="5392" ht="17" customHeight="1" spans="1:2">
      <c r="A5392" s="93">
        <v>511.15</v>
      </c>
      <c r="B5392" s="94" t="s">
        <v>5585</v>
      </c>
    </row>
    <row r="5393" ht="17" customHeight="1" spans="1:2">
      <c r="A5393" s="93">
        <v>511.17</v>
      </c>
      <c r="B5393" s="94" t="s">
        <v>5586</v>
      </c>
    </row>
    <row r="5394" ht="17" customHeight="1" spans="1:2">
      <c r="A5394" s="93">
        <v>511001</v>
      </c>
      <c r="B5394" s="94" t="s">
        <v>5587</v>
      </c>
    </row>
    <row r="5395" ht="17" customHeight="1" spans="1:2">
      <c r="A5395" s="93">
        <v>511003</v>
      </c>
      <c r="B5395" s="94" t="s">
        <v>5588</v>
      </c>
    </row>
    <row r="5396" ht="17" customHeight="1" spans="1:2">
      <c r="A5396" s="93">
        <v>511011</v>
      </c>
      <c r="B5396" s="94" t="s">
        <v>5589</v>
      </c>
    </row>
    <row r="5397" ht="17" customHeight="1" spans="1:2">
      <c r="A5397" s="93">
        <v>511040</v>
      </c>
      <c r="B5397" s="94" t="s">
        <v>5590</v>
      </c>
    </row>
    <row r="5398" ht="17" customHeight="1" spans="1:2">
      <c r="A5398" s="93">
        <v>511040.01</v>
      </c>
      <c r="B5398" s="94" t="s">
        <v>5591</v>
      </c>
    </row>
    <row r="5399" ht="17" customHeight="1" spans="1:2">
      <c r="A5399" s="93">
        <v>511042</v>
      </c>
      <c r="B5399" s="94" t="s">
        <v>5592</v>
      </c>
    </row>
    <row r="5400" ht="17" customHeight="1" spans="1:2">
      <c r="A5400" s="93">
        <v>511060</v>
      </c>
      <c r="B5400" s="94" t="s">
        <v>5593</v>
      </c>
    </row>
    <row r="5401" ht="17" customHeight="1" spans="1:2">
      <c r="A5401" s="93">
        <v>511075</v>
      </c>
      <c r="B5401" s="94" t="s">
        <v>5594</v>
      </c>
    </row>
    <row r="5402" ht="17" customHeight="1" spans="1:2">
      <c r="A5402" s="93">
        <v>511090</v>
      </c>
      <c r="B5402" s="94" t="s">
        <v>5595</v>
      </c>
    </row>
    <row r="5403" ht="17" customHeight="1" spans="1:2">
      <c r="A5403" s="93">
        <v>511091</v>
      </c>
      <c r="B5403" s="94" t="s">
        <v>5596</v>
      </c>
    </row>
    <row r="5404" ht="17" customHeight="1" spans="1:2">
      <c r="A5404" s="93">
        <v>511092</v>
      </c>
      <c r="B5404" s="94" t="s">
        <v>5597</v>
      </c>
    </row>
    <row r="5405" ht="17" customHeight="1" spans="1:2">
      <c r="A5405" s="93">
        <v>511120</v>
      </c>
      <c r="B5405" s="94" t="s">
        <v>5598</v>
      </c>
    </row>
    <row r="5406" ht="17" customHeight="1" spans="1:2">
      <c r="A5406" s="93">
        <v>511130</v>
      </c>
      <c r="B5406" s="94" t="s">
        <v>5599</v>
      </c>
    </row>
    <row r="5407" ht="17" customHeight="1" spans="1:2">
      <c r="A5407" s="93">
        <v>511139</v>
      </c>
      <c r="B5407" s="94" t="s">
        <v>5600</v>
      </c>
    </row>
    <row r="5408" ht="17" customHeight="1" spans="1:2">
      <c r="A5408" s="93">
        <v>511140</v>
      </c>
      <c r="B5408" s="94" t="s">
        <v>5601</v>
      </c>
    </row>
    <row r="5409" ht="17" customHeight="1" spans="1:2">
      <c r="A5409" s="93">
        <v>511141</v>
      </c>
      <c r="B5409" s="94" t="s">
        <v>5602</v>
      </c>
    </row>
    <row r="5410" ht="17" customHeight="1" spans="1:2">
      <c r="A5410" s="93">
        <v>511145</v>
      </c>
      <c r="B5410" s="94" t="s">
        <v>5603</v>
      </c>
    </row>
    <row r="5411" ht="17" customHeight="1" spans="1:2">
      <c r="A5411" s="93">
        <v>511170</v>
      </c>
      <c r="B5411" s="94" t="s">
        <v>5604</v>
      </c>
    </row>
    <row r="5412" ht="17" customHeight="1" spans="1:2">
      <c r="A5412" s="93">
        <v>511170.1</v>
      </c>
      <c r="B5412" s="94" t="s">
        <v>5605</v>
      </c>
    </row>
    <row r="5413" ht="17" customHeight="1" spans="1:2">
      <c r="A5413" s="93">
        <v>511171</v>
      </c>
      <c r="B5413" s="94" t="s">
        <v>5606</v>
      </c>
    </row>
    <row r="5414" ht="17" customHeight="1" spans="1:2">
      <c r="A5414" s="93">
        <v>511175</v>
      </c>
      <c r="B5414" s="94" t="s">
        <v>5607</v>
      </c>
    </row>
    <row r="5415" ht="17" customHeight="1" spans="1:2">
      <c r="A5415" s="93">
        <v>511177</v>
      </c>
      <c r="B5415" s="94" t="s">
        <v>5608</v>
      </c>
    </row>
    <row r="5416" ht="17" customHeight="1" spans="1:2">
      <c r="A5416" s="93">
        <v>511180</v>
      </c>
      <c r="B5416" s="94" t="s">
        <v>5609</v>
      </c>
    </row>
    <row r="5417" ht="17" customHeight="1" spans="1:2">
      <c r="A5417" s="93">
        <v>511181</v>
      </c>
      <c r="B5417" s="94" t="s">
        <v>5610</v>
      </c>
    </row>
    <row r="5418" ht="17" customHeight="1" spans="1:2">
      <c r="A5418" s="93">
        <v>511182</v>
      </c>
      <c r="B5418" s="94" t="s">
        <v>5611</v>
      </c>
    </row>
    <row r="5419" ht="17" customHeight="1" spans="1:2">
      <c r="A5419" s="93">
        <v>511182.1</v>
      </c>
      <c r="B5419" s="94" t="s">
        <v>5612</v>
      </c>
    </row>
    <row r="5420" ht="17" customHeight="1" spans="1:2">
      <c r="A5420" s="93">
        <v>511183</v>
      </c>
      <c r="B5420" s="94" t="s">
        <v>5613</v>
      </c>
    </row>
    <row r="5421" ht="17" customHeight="1" spans="1:2">
      <c r="A5421" s="93">
        <v>511185.01</v>
      </c>
      <c r="B5421" s="94" t="s">
        <v>5614</v>
      </c>
    </row>
    <row r="5422" ht="17" customHeight="1" spans="1:2">
      <c r="A5422" s="93">
        <v>511187</v>
      </c>
      <c r="B5422" s="94" t="s">
        <v>5615</v>
      </c>
    </row>
    <row r="5423" ht="17" customHeight="1" spans="1:2">
      <c r="A5423" s="93">
        <v>511187.1</v>
      </c>
      <c r="B5423" s="94" t="s">
        <v>5616</v>
      </c>
    </row>
    <row r="5424" ht="17" customHeight="1" spans="1:2">
      <c r="A5424" s="93">
        <v>511189</v>
      </c>
      <c r="B5424" s="94" t="s">
        <v>5617</v>
      </c>
    </row>
    <row r="5425" ht="17" customHeight="1" spans="1:2">
      <c r="A5425" s="93">
        <v>511190</v>
      </c>
      <c r="B5425" s="94" t="s">
        <v>5618</v>
      </c>
    </row>
    <row r="5426" ht="17" customHeight="1" spans="1:2">
      <c r="A5426" s="93">
        <v>511192</v>
      </c>
      <c r="B5426" s="94" t="s">
        <v>5619</v>
      </c>
    </row>
    <row r="5427" ht="17" customHeight="1" spans="1:2">
      <c r="A5427" s="93">
        <v>511193</v>
      </c>
      <c r="B5427" s="94" t="s">
        <v>5620</v>
      </c>
    </row>
    <row r="5428" ht="17" customHeight="1" spans="1:2">
      <c r="A5428" s="93">
        <v>511197</v>
      </c>
      <c r="B5428" s="94" t="s">
        <v>5621</v>
      </c>
    </row>
    <row r="5429" ht="17" customHeight="1" spans="1:2">
      <c r="A5429" s="93">
        <v>511200</v>
      </c>
      <c r="B5429" s="94" t="s">
        <v>5622</v>
      </c>
    </row>
    <row r="5430" ht="17" customHeight="1" spans="1:2">
      <c r="A5430" s="93">
        <v>511201</v>
      </c>
      <c r="B5430" s="94" t="s">
        <v>5623</v>
      </c>
    </row>
    <row r="5431" ht="17" customHeight="1" spans="1:2">
      <c r="A5431" s="93">
        <v>511205</v>
      </c>
      <c r="B5431" s="94" t="s">
        <v>5624</v>
      </c>
    </row>
    <row r="5432" ht="17" customHeight="1" spans="1:2">
      <c r="A5432" s="93">
        <v>511208</v>
      </c>
      <c r="B5432" s="94" t="s">
        <v>5625</v>
      </c>
    </row>
    <row r="5433" ht="17" customHeight="1" spans="1:2">
      <c r="A5433" s="93">
        <v>511209</v>
      </c>
      <c r="B5433" s="94" t="s">
        <v>5626</v>
      </c>
    </row>
    <row r="5434" ht="17" customHeight="1" spans="1:2">
      <c r="A5434" s="93">
        <v>511209.01</v>
      </c>
      <c r="B5434" s="94" t="s">
        <v>5627</v>
      </c>
    </row>
    <row r="5435" ht="17" customHeight="1" spans="1:2">
      <c r="A5435" s="93">
        <v>511210</v>
      </c>
      <c r="B5435" s="94" t="s">
        <v>5628</v>
      </c>
    </row>
    <row r="5436" ht="17" customHeight="1" spans="1:2">
      <c r="A5436" s="93">
        <v>511210.01</v>
      </c>
      <c r="B5436" s="94" t="s">
        <v>5629</v>
      </c>
    </row>
    <row r="5437" ht="17" customHeight="1" spans="1:2">
      <c r="A5437" s="93">
        <v>511212</v>
      </c>
      <c r="B5437" s="94" t="s">
        <v>5630</v>
      </c>
    </row>
    <row r="5438" ht="17" customHeight="1" spans="1:2">
      <c r="A5438" s="93">
        <v>511217</v>
      </c>
      <c r="B5438" s="94" t="s">
        <v>5631</v>
      </c>
    </row>
    <row r="5439" ht="17" customHeight="1" spans="1:2">
      <c r="A5439" s="93">
        <v>511220.01</v>
      </c>
      <c r="B5439" s="94" t="s">
        <v>5632</v>
      </c>
    </row>
    <row r="5440" ht="17" customHeight="1" spans="1:2">
      <c r="A5440" s="93">
        <v>511221</v>
      </c>
      <c r="B5440" s="94" t="s">
        <v>5633</v>
      </c>
    </row>
    <row r="5441" ht="17" customHeight="1" spans="1:2">
      <c r="A5441" s="93">
        <v>511227.01</v>
      </c>
      <c r="B5441" s="94" t="s">
        <v>5634</v>
      </c>
    </row>
    <row r="5442" ht="17" customHeight="1" spans="1:2">
      <c r="A5442" s="93">
        <v>511230.01</v>
      </c>
      <c r="B5442" s="94" t="s">
        <v>5635</v>
      </c>
    </row>
    <row r="5443" ht="17" customHeight="1" spans="1:2">
      <c r="A5443" s="93">
        <v>511231.01</v>
      </c>
      <c r="B5443" s="94" t="s">
        <v>5636</v>
      </c>
    </row>
    <row r="5444" ht="17" customHeight="1" spans="1:2">
      <c r="A5444" s="93">
        <v>511236.01</v>
      </c>
      <c r="B5444" s="94" t="s">
        <v>5637</v>
      </c>
    </row>
    <row r="5445" ht="17" customHeight="1" spans="1:2">
      <c r="A5445" s="93">
        <v>511237</v>
      </c>
      <c r="B5445" s="94" t="s">
        <v>5638</v>
      </c>
    </row>
    <row r="5446" ht="17" customHeight="1" spans="1:2">
      <c r="A5446" s="93">
        <v>511237.01</v>
      </c>
      <c r="B5446" s="94" t="s">
        <v>5639</v>
      </c>
    </row>
    <row r="5447" ht="17" customHeight="1" spans="1:2">
      <c r="A5447" s="93">
        <v>511238.01</v>
      </c>
      <c r="B5447" s="94" t="s">
        <v>5640</v>
      </c>
    </row>
    <row r="5448" ht="17" customHeight="1" spans="1:2">
      <c r="A5448" s="93">
        <v>511241</v>
      </c>
      <c r="B5448" s="94" t="s">
        <v>5641</v>
      </c>
    </row>
    <row r="5449" ht="17" customHeight="1" spans="1:2">
      <c r="A5449" s="93">
        <v>511243</v>
      </c>
      <c r="B5449" s="94" t="s">
        <v>5642</v>
      </c>
    </row>
    <row r="5450" ht="17" customHeight="1" spans="1:2">
      <c r="A5450" s="93">
        <v>511257</v>
      </c>
      <c r="B5450" s="94" t="s">
        <v>5643</v>
      </c>
    </row>
    <row r="5451" ht="17" customHeight="1" spans="1:2">
      <c r="A5451" s="93">
        <v>511261.01</v>
      </c>
      <c r="B5451" s="94" t="s">
        <v>5644</v>
      </c>
    </row>
    <row r="5452" ht="17" customHeight="1" spans="1:2">
      <c r="A5452" s="93">
        <v>511263.02</v>
      </c>
      <c r="B5452" s="94" t="s">
        <v>5645</v>
      </c>
    </row>
    <row r="5453" ht="17" customHeight="1" spans="1:2">
      <c r="A5453" s="93">
        <v>511264.01</v>
      </c>
      <c r="B5453" s="94" t="s">
        <v>5646</v>
      </c>
    </row>
    <row r="5454" ht="17" customHeight="1" spans="1:2">
      <c r="A5454" s="93">
        <v>511270.01</v>
      </c>
      <c r="B5454" s="94" t="s">
        <v>5647</v>
      </c>
    </row>
    <row r="5455" ht="17" customHeight="1" spans="1:2">
      <c r="A5455" s="93">
        <v>511271.01</v>
      </c>
      <c r="B5455" s="94" t="s">
        <v>5648</v>
      </c>
    </row>
    <row r="5456" ht="17" customHeight="1" spans="1:2">
      <c r="A5456" s="93">
        <v>511282.01</v>
      </c>
      <c r="B5456" s="94" t="s">
        <v>5649</v>
      </c>
    </row>
    <row r="5457" ht="17" customHeight="1" spans="1:2">
      <c r="A5457" s="93">
        <v>511283.01</v>
      </c>
      <c r="B5457" s="94" t="s">
        <v>5650</v>
      </c>
    </row>
    <row r="5458" ht="17" customHeight="1" spans="1:2">
      <c r="A5458" s="93">
        <v>511296</v>
      </c>
      <c r="B5458" s="94" t="s">
        <v>5651</v>
      </c>
    </row>
    <row r="5459" ht="17" customHeight="1" spans="1:2">
      <c r="A5459" s="93">
        <v>511304.01</v>
      </c>
      <c r="B5459" s="94" t="s">
        <v>5652</v>
      </c>
    </row>
    <row r="5460" ht="17" customHeight="1" spans="1:2">
      <c r="A5460" s="93">
        <v>511304.02</v>
      </c>
      <c r="B5460" s="94" t="s">
        <v>5653</v>
      </c>
    </row>
    <row r="5461" ht="17" customHeight="1" spans="1:2">
      <c r="A5461" s="93">
        <v>511305.11</v>
      </c>
      <c r="B5461" s="94" t="s">
        <v>5654</v>
      </c>
    </row>
    <row r="5462" ht="17" customHeight="1" spans="1:2">
      <c r="A5462" s="93">
        <v>511307.01</v>
      </c>
      <c r="B5462" s="94" t="s">
        <v>5655</v>
      </c>
    </row>
    <row r="5463" ht="17" customHeight="1" spans="1:2">
      <c r="A5463" s="93">
        <v>511308.01</v>
      </c>
      <c r="B5463" s="94" t="s">
        <v>5656</v>
      </c>
    </row>
    <row r="5464" ht="17" customHeight="1" spans="1:2">
      <c r="A5464" s="93">
        <v>511308.11</v>
      </c>
      <c r="B5464" s="94" t="s">
        <v>5657</v>
      </c>
    </row>
    <row r="5465" ht="17" customHeight="1" spans="1:2">
      <c r="A5465" s="93">
        <v>511308.21</v>
      </c>
      <c r="B5465" s="94" t="s">
        <v>5658</v>
      </c>
    </row>
    <row r="5466" ht="17" customHeight="1" spans="1:2">
      <c r="A5466" s="93">
        <v>511310.06</v>
      </c>
      <c r="B5466" s="94" t="s">
        <v>5659</v>
      </c>
    </row>
    <row r="5467" ht="17" customHeight="1" spans="1:2">
      <c r="A5467" s="93">
        <v>511311.01</v>
      </c>
      <c r="B5467" s="94" t="s">
        <v>5660</v>
      </c>
    </row>
    <row r="5468" ht="17" customHeight="1" spans="1:2">
      <c r="A5468" s="93">
        <v>511311.02</v>
      </c>
      <c r="B5468" s="94" t="s">
        <v>5661</v>
      </c>
    </row>
    <row r="5469" ht="17" customHeight="1" spans="1:2">
      <c r="A5469" s="93">
        <v>511311.41</v>
      </c>
      <c r="B5469" s="94" t="s">
        <v>5662</v>
      </c>
    </row>
    <row r="5470" ht="17" customHeight="1" spans="1:2">
      <c r="A5470" s="93">
        <v>511311.51</v>
      </c>
      <c r="B5470" s="94" t="s">
        <v>5663</v>
      </c>
    </row>
    <row r="5471" ht="17" customHeight="1" spans="1:2">
      <c r="A5471" s="93">
        <v>511311.52</v>
      </c>
      <c r="B5471" s="94" t="s">
        <v>5664</v>
      </c>
    </row>
    <row r="5472" ht="17" customHeight="1" spans="1:2">
      <c r="A5472" s="93">
        <v>511314.01</v>
      </c>
      <c r="B5472" s="94" t="s">
        <v>5665</v>
      </c>
    </row>
    <row r="5473" ht="17" customHeight="1" spans="1:2">
      <c r="A5473" s="93">
        <v>511318.01</v>
      </c>
      <c r="B5473" s="94" t="s">
        <v>5666</v>
      </c>
    </row>
    <row r="5474" ht="17" customHeight="1" spans="1:2">
      <c r="A5474" s="93">
        <v>511325.01</v>
      </c>
      <c r="B5474" s="94" t="s">
        <v>5667</v>
      </c>
    </row>
    <row r="5475" ht="17" customHeight="1" spans="1:2">
      <c r="A5475" s="93">
        <v>511332.01</v>
      </c>
      <c r="B5475" s="94" t="s">
        <v>5668</v>
      </c>
    </row>
    <row r="5476" ht="17" customHeight="1" spans="1:2">
      <c r="A5476" s="93">
        <v>511334.01</v>
      </c>
      <c r="B5476" s="94" t="s">
        <v>5669</v>
      </c>
    </row>
    <row r="5477" ht="17" customHeight="1" spans="1:2">
      <c r="A5477" s="93">
        <v>511335.01</v>
      </c>
      <c r="B5477" s="94" t="s">
        <v>5670</v>
      </c>
    </row>
    <row r="5478" ht="17" customHeight="1" spans="1:2">
      <c r="A5478" s="93">
        <v>511338.01</v>
      </c>
      <c r="B5478" s="94" t="s">
        <v>5671</v>
      </c>
    </row>
    <row r="5479" ht="17" customHeight="1" spans="1:2">
      <c r="A5479" s="93">
        <v>511339.01</v>
      </c>
      <c r="B5479" s="94" t="s">
        <v>5672</v>
      </c>
    </row>
    <row r="5480" ht="17" customHeight="1" spans="1:2">
      <c r="A5480" s="93">
        <v>511357</v>
      </c>
      <c r="B5480" s="94" t="s">
        <v>5673</v>
      </c>
    </row>
    <row r="5481" ht="17" customHeight="1" spans="1:2">
      <c r="A5481" s="93">
        <v>511366</v>
      </c>
      <c r="B5481" s="94" t="s">
        <v>5674</v>
      </c>
    </row>
    <row r="5482" ht="17" customHeight="1" spans="1:2">
      <c r="A5482" s="93">
        <v>511367</v>
      </c>
      <c r="B5482" s="94" t="s">
        <v>5675</v>
      </c>
    </row>
    <row r="5483" ht="17" customHeight="1" spans="1:2">
      <c r="A5483" s="93">
        <v>511375</v>
      </c>
      <c r="B5483" s="94" t="s">
        <v>5676</v>
      </c>
    </row>
    <row r="5484" ht="17" customHeight="1" spans="1:2">
      <c r="A5484" s="93">
        <v>511375.01</v>
      </c>
      <c r="B5484" s="94" t="s">
        <v>5677</v>
      </c>
    </row>
    <row r="5485" ht="17" customHeight="1" spans="1:2">
      <c r="A5485" s="93">
        <v>511389</v>
      </c>
      <c r="B5485" s="94" t="s">
        <v>5678</v>
      </c>
    </row>
    <row r="5486" ht="17" customHeight="1" spans="1:2">
      <c r="A5486" s="93">
        <v>511390</v>
      </c>
      <c r="B5486" s="94" t="s">
        <v>5679</v>
      </c>
    </row>
    <row r="5487" ht="17" customHeight="1" spans="1:2">
      <c r="A5487" s="93">
        <v>511391</v>
      </c>
      <c r="B5487" s="94" t="s">
        <v>5680</v>
      </c>
    </row>
    <row r="5488" ht="17" customHeight="1" spans="1:2">
      <c r="A5488" s="93">
        <v>511395.01</v>
      </c>
      <c r="B5488" s="94" t="s">
        <v>5681</v>
      </c>
    </row>
    <row r="5489" ht="17" customHeight="1" spans="1:2">
      <c r="A5489" s="93">
        <v>511395.03</v>
      </c>
      <c r="B5489" s="94" t="s">
        <v>5682</v>
      </c>
    </row>
    <row r="5490" ht="17" customHeight="1" spans="1:2">
      <c r="A5490" s="93">
        <v>511395.04</v>
      </c>
      <c r="B5490" s="94" t="s">
        <v>5683</v>
      </c>
    </row>
    <row r="5491" ht="17" customHeight="1" spans="1:2">
      <c r="A5491" s="93">
        <v>511397</v>
      </c>
      <c r="B5491" s="94" t="s">
        <v>5684</v>
      </c>
    </row>
    <row r="5492" ht="17" customHeight="1" spans="1:2">
      <c r="A5492" s="93">
        <v>511403</v>
      </c>
      <c r="B5492" s="94" t="s">
        <v>5685</v>
      </c>
    </row>
    <row r="5493" ht="17" customHeight="1" spans="1:2">
      <c r="A5493" s="93">
        <v>511404</v>
      </c>
      <c r="B5493" s="94" t="s">
        <v>5686</v>
      </c>
    </row>
    <row r="5494" ht="17" customHeight="1" spans="1:2">
      <c r="A5494" s="93">
        <v>511405</v>
      </c>
      <c r="B5494" s="94" t="s">
        <v>5687</v>
      </c>
    </row>
    <row r="5495" ht="17" customHeight="1" spans="1:2">
      <c r="A5495" s="93">
        <v>511406</v>
      </c>
      <c r="B5495" s="94" t="s">
        <v>5688</v>
      </c>
    </row>
    <row r="5496" ht="17" customHeight="1" spans="1:2">
      <c r="A5496" s="93">
        <v>511406.01</v>
      </c>
      <c r="B5496" s="94" t="s">
        <v>5689</v>
      </c>
    </row>
    <row r="5497" ht="17" customHeight="1" spans="1:2">
      <c r="A5497" s="93">
        <v>511406.05</v>
      </c>
      <c r="B5497" s="94" t="s">
        <v>5690</v>
      </c>
    </row>
    <row r="5498" ht="17" customHeight="1" spans="1:2">
      <c r="A5498" s="93">
        <v>511408</v>
      </c>
      <c r="B5498" s="94" t="s">
        <v>5691</v>
      </c>
    </row>
    <row r="5499" ht="17" customHeight="1" spans="1:2">
      <c r="A5499" s="93">
        <v>511410</v>
      </c>
      <c r="B5499" s="94" t="s">
        <v>5692</v>
      </c>
    </row>
    <row r="5500" ht="17" customHeight="1" spans="1:2">
      <c r="A5500" s="93">
        <v>511414</v>
      </c>
      <c r="B5500" s="94" t="s">
        <v>5693</v>
      </c>
    </row>
    <row r="5501" ht="17" customHeight="1" spans="1:2">
      <c r="A5501" s="93">
        <v>511416</v>
      </c>
      <c r="B5501" s="94" t="s">
        <v>5694</v>
      </c>
    </row>
    <row r="5502" ht="17" customHeight="1" spans="1:2">
      <c r="A5502" s="93">
        <v>511423</v>
      </c>
      <c r="B5502" s="94" t="s">
        <v>5695</v>
      </c>
    </row>
    <row r="5503" ht="17" customHeight="1" spans="1:2">
      <c r="A5503" s="93">
        <v>511424</v>
      </c>
      <c r="B5503" s="94" t="s">
        <v>5696</v>
      </c>
    </row>
    <row r="5504" ht="17" customHeight="1" spans="1:2">
      <c r="A5504" s="93">
        <v>511425</v>
      </c>
      <c r="B5504" s="94" t="s">
        <v>5697</v>
      </c>
    </row>
    <row r="5505" ht="17" customHeight="1" spans="1:2">
      <c r="A5505" s="93">
        <v>511425.01</v>
      </c>
      <c r="B5505" s="94" t="s">
        <v>5698</v>
      </c>
    </row>
    <row r="5506" ht="17" customHeight="1" spans="1:2">
      <c r="A5506" s="93">
        <v>511425.02</v>
      </c>
      <c r="B5506" s="94" t="s">
        <v>5699</v>
      </c>
    </row>
    <row r="5507" ht="17" customHeight="1" spans="1:2">
      <c r="A5507" s="93">
        <v>511425.03</v>
      </c>
      <c r="B5507" s="94" t="s">
        <v>5700</v>
      </c>
    </row>
    <row r="5508" ht="17" customHeight="1" spans="1:2">
      <c r="A5508" s="93">
        <v>511426</v>
      </c>
      <c r="B5508" s="94" t="s">
        <v>5701</v>
      </c>
    </row>
    <row r="5509" ht="17" customHeight="1" spans="1:2">
      <c r="A5509" s="93">
        <v>511427</v>
      </c>
      <c r="B5509" s="94" t="s">
        <v>5702</v>
      </c>
    </row>
    <row r="5510" ht="17" customHeight="1" spans="1:2">
      <c r="A5510" s="93">
        <v>511428</v>
      </c>
      <c r="B5510" s="94" t="s">
        <v>5703</v>
      </c>
    </row>
    <row r="5511" ht="17" customHeight="1" spans="1:2">
      <c r="A5511" s="93">
        <v>511430</v>
      </c>
      <c r="B5511" s="94" t="s">
        <v>5704</v>
      </c>
    </row>
    <row r="5512" ht="17" customHeight="1" spans="1:2">
      <c r="A5512" s="93">
        <v>511431</v>
      </c>
      <c r="B5512" s="94" t="s">
        <v>5705</v>
      </c>
    </row>
    <row r="5513" ht="17" customHeight="1" spans="1:2">
      <c r="A5513" s="93">
        <v>511432</v>
      </c>
      <c r="B5513" s="94" t="s">
        <v>5706</v>
      </c>
    </row>
    <row r="5514" ht="17" customHeight="1" spans="1:2">
      <c r="A5514" s="93">
        <v>511433.01</v>
      </c>
      <c r="B5514" s="94" t="s">
        <v>5707</v>
      </c>
    </row>
    <row r="5515" ht="17" customHeight="1" spans="1:2">
      <c r="A5515" s="93">
        <v>511434</v>
      </c>
      <c r="B5515" s="94" t="s">
        <v>5708</v>
      </c>
    </row>
    <row r="5516" ht="17" customHeight="1" spans="1:2">
      <c r="A5516" s="93">
        <v>511436</v>
      </c>
      <c r="B5516" s="94" t="s">
        <v>5709</v>
      </c>
    </row>
    <row r="5517" ht="17" customHeight="1" spans="1:2">
      <c r="A5517" s="93">
        <v>511438</v>
      </c>
      <c r="B5517" s="94" t="s">
        <v>5710</v>
      </c>
    </row>
    <row r="5518" ht="17" customHeight="1" spans="1:2">
      <c r="A5518" s="93">
        <v>511439</v>
      </c>
      <c r="B5518" s="94" t="s">
        <v>5711</v>
      </c>
    </row>
    <row r="5519" ht="17" customHeight="1" spans="1:2">
      <c r="A5519" s="93">
        <v>511440</v>
      </c>
      <c r="B5519" s="94" t="s">
        <v>5712</v>
      </c>
    </row>
    <row r="5520" ht="17" customHeight="1" spans="1:2">
      <c r="A5520" s="93">
        <v>511441</v>
      </c>
      <c r="B5520" s="94" t="s">
        <v>5713</v>
      </c>
    </row>
    <row r="5521" ht="17" customHeight="1" spans="1:2">
      <c r="A5521" s="93">
        <v>511442</v>
      </c>
      <c r="B5521" s="94" t="s">
        <v>5714</v>
      </c>
    </row>
    <row r="5522" ht="17" customHeight="1" spans="1:2">
      <c r="A5522" s="93">
        <v>511443</v>
      </c>
      <c r="B5522" s="94" t="s">
        <v>5715</v>
      </c>
    </row>
    <row r="5523" ht="17" customHeight="1" spans="1:2">
      <c r="A5523" s="93">
        <v>511445</v>
      </c>
      <c r="B5523" s="94" t="s">
        <v>5716</v>
      </c>
    </row>
    <row r="5524" ht="17" customHeight="1" spans="1:2">
      <c r="A5524" s="93">
        <v>511445.01</v>
      </c>
      <c r="B5524" s="94" t="s">
        <v>5717</v>
      </c>
    </row>
    <row r="5525" ht="17" customHeight="1" spans="1:2">
      <c r="A5525" s="93">
        <v>511446</v>
      </c>
      <c r="B5525" s="94" t="s">
        <v>5718</v>
      </c>
    </row>
    <row r="5526" ht="17" customHeight="1" spans="1:2">
      <c r="A5526" s="93">
        <v>511448</v>
      </c>
      <c r="B5526" s="94" t="s">
        <v>5719</v>
      </c>
    </row>
    <row r="5527" ht="17" customHeight="1" spans="1:2">
      <c r="A5527" s="93">
        <v>511449</v>
      </c>
      <c r="B5527" s="94" t="s">
        <v>5720</v>
      </c>
    </row>
    <row r="5528" ht="17" customHeight="1" spans="1:2">
      <c r="A5528" s="93">
        <v>511450</v>
      </c>
      <c r="B5528" s="94" t="s">
        <v>5721</v>
      </c>
    </row>
    <row r="5529" ht="17" customHeight="1" spans="1:2">
      <c r="A5529" s="93">
        <v>511451</v>
      </c>
      <c r="B5529" s="94" t="s">
        <v>5722</v>
      </c>
    </row>
    <row r="5530" ht="17" customHeight="1" spans="1:2">
      <c r="A5530" s="93">
        <v>511455</v>
      </c>
      <c r="B5530" s="94" t="s">
        <v>5723</v>
      </c>
    </row>
    <row r="5531" ht="17" customHeight="1" spans="1:2">
      <c r="A5531" s="93">
        <v>511461</v>
      </c>
      <c r="B5531" s="94" t="s">
        <v>5724</v>
      </c>
    </row>
    <row r="5532" ht="17" customHeight="1" spans="1:2">
      <c r="A5532" s="93">
        <v>511462</v>
      </c>
      <c r="B5532" s="94" t="s">
        <v>5725</v>
      </c>
    </row>
    <row r="5533" ht="17" customHeight="1" spans="1:2">
      <c r="A5533" s="93">
        <v>511464</v>
      </c>
      <c r="B5533" s="94" t="s">
        <v>5726</v>
      </c>
    </row>
    <row r="5534" ht="17" customHeight="1" spans="1:2">
      <c r="A5534" s="93">
        <v>511470</v>
      </c>
      <c r="B5534" s="94" t="s">
        <v>5727</v>
      </c>
    </row>
    <row r="5535" ht="17" customHeight="1" spans="1:2">
      <c r="A5535" s="93">
        <v>511473</v>
      </c>
      <c r="B5535" s="94" t="s">
        <v>5728</v>
      </c>
    </row>
    <row r="5536" ht="17" customHeight="1" spans="1:2">
      <c r="A5536" s="93">
        <v>511474</v>
      </c>
      <c r="B5536" s="94" t="s">
        <v>5729</v>
      </c>
    </row>
    <row r="5537" ht="17" customHeight="1" spans="1:2">
      <c r="A5537" s="93">
        <v>511475</v>
      </c>
      <c r="B5537" s="94" t="s">
        <v>5730</v>
      </c>
    </row>
    <row r="5538" ht="17" customHeight="1" spans="1:2">
      <c r="A5538" s="93">
        <v>511476</v>
      </c>
      <c r="B5538" s="94" t="s">
        <v>5731</v>
      </c>
    </row>
    <row r="5539" ht="17" customHeight="1" spans="1:2">
      <c r="A5539" s="93">
        <v>511477</v>
      </c>
      <c r="B5539" s="94" t="s">
        <v>5732</v>
      </c>
    </row>
    <row r="5540" ht="17" customHeight="1" spans="1:2">
      <c r="A5540" s="93">
        <v>511478</v>
      </c>
      <c r="B5540" s="94" t="s">
        <v>5733</v>
      </c>
    </row>
    <row r="5541" ht="17" customHeight="1" spans="1:2">
      <c r="A5541" s="93">
        <v>511479</v>
      </c>
      <c r="B5541" s="94" t="s">
        <v>5734</v>
      </c>
    </row>
    <row r="5542" ht="17" customHeight="1" spans="1:2">
      <c r="A5542" s="93">
        <v>511481</v>
      </c>
      <c r="B5542" s="94" t="s">
        <v>5735</v>
      </c>
    </row>
    <row r="5543" ht="17" customHeight="1" spans="1:2">
      <c r="A5543" s="93">
        <v>511482</v>
      </c>
      <c r="B5543" s="94" t="s">
        <v>5736</v>
      </c>
    </row>
    <row r="5544" ht="17" customHeight="1" spans="1:2">
      <c r="A5544" s="93">
        <v>511484</v>
      </c>
      <c r="B5544" s="94" t="s">
        <v>5737</v>
      </c>
    </row>
    <row r="5545" ht="17" customHeight="1" spans="1:2">
      <c r="A5545" s="93">
        <v>511493</v>
      </c>
      <c r="B5545" s="94" t="s">
        <v>5738</v>
      </c>
    </row>
    <row r="5546" ht="17" customHeight="1" spans="1:2">
      <c r="A5546" s="93">
        <v>511497</v>
      </c>
      <c r="B5546" s="94" t="s">
        <v>5739</v>
      </c>
    </row>
    <row r="5547" ht="17" customHeight="1" spans="1:2">
      <c r="A5547" s="93">
        <v>511502.01</v>
      </c>
      <c r="B5547" s="94" t="s">
        <v>5740</v>
      </c>
    </row>
    <row r="5548" ht="17" customHeight="1" spans="1:2">
      <c r="A5548" s="93">
        <v>511504.01</v>
      </c>
      <c r="B5548" s="94" t="s">
        <v>5741</v>
      </c>
    </row>
    <row r="5549" ht="17" customHeight="1" spans="1:2">
      <c r="A5549" s="93">
        <v>511509.01</v>
      </c>
      <c r="B5549" s="94" t="s">
        <v>5742</v>
      </c>
    </row>
    <row r="5550" ht="17" customHeight="1" spans="1:2">
      <c r="A5550" s="93">
        <v>511515.01</v>
      </c>
      <c r="B5550" s="94" t="s">
        <v>5743</v>
      </c>
    </row>
    <row r="5551" ht="17" customHeight="1" spans="1:2">
      <c r="A5551" s="93">
        <v>511516.01</v>
      </c>
      <c r="B5551" s="94" t="s">
        <v>5744</v>
      </c>
    </row>
    <row r="5552" ht="17" customHeight="1" spans="1:2">
      <c r="A5552" s="93">
        <v>511551</v>
      </c>
      <c r="B5552" s="94" t="s">
        <v>5745</v>
      </c>
    </row>
    <row r="5553" ht="17" customHeight="1" spans="1:2">
      <c r="A5553" s="93">
        <v>511551.4</v>
      </c>
      <c r="B5553" s="94" t="s">
        <v>5746</v>
      </c>
    </row>
    <row r="5554" ht="17" customHeight="1" spans="1:2">
      <c r="A5554" s="93">
        <v>511552</v>
      </c>
      <c r="B5554" s="94" t="s">
        <v>5747</v>
      </c>
    </row>
    <row r="5555" ht="17" customHeight="1" spans="1:2">
      <c r="A5555" s="93">
        <v>511552.4</v>
      </c>
      <c r="B5555" s="94" t="s">
        <v>5748</v>
      </c>
    </row>
    <row r="5556" ht="17" customHeight="1" spans="1:2">
      <c r="A5556" s="93">
        <v>511553</v>
      </c>
      <c r="B5556" s="94" t="s">
        <v>5749</v>
      </c>
    </row>
    <row r="5557" ht="17" customHeight="1" spans="1:2">
      <c r="A5557" s="93">
        <v>511554</v>
      </c>
      <c r="B5557" s="94" t="s">
        <v>5750</v>
      </c>
    </row>
    <row r="5558" ht="17" customHeight="1" spans="1:2">
      <c r="A5558" s="93">
        <v>511555</v>
      </c>
      <c r="B5558" s="94" t="s">
        <v>5751</v>
      </c>
    </row>
    <row r="5559" ht="17" customHeight="1" spans="1:2">
      <c r="A5559" s="93">
        <v>511556</v>
      </c>
      <c r="B5559" s="94" t="s">
        <v>5752</v>
      </c>
    </row>
    <row r="5560" ht="17" customHeight="1" spans="1:2">
      <c r="A5560" s="93">
        <v>511557</v>
      </c>
      <c r="B5560" s="94" t="s">
        <v>5753</v>
      </c>
    </row>
    <row r="5561" ht="17" customHeight="1" spans="1:2">
      <c r="A5561" s="93">
        <v>511557.1</v>
      </c>
      <c r="B5561" s="94" t="s">
        <v>5754</v>
      </c>
    </row>
    <row r="5562" ht="17" customHeight="1" spans="1:2">
      <c r="A5562" s="93">
        <v>511559</v>
      </c>
      <c r="B5562" s="94" t="s">
        <v>5755</v>
      </c>
    </row>
    <row r="5563" ht="17" customHeight="1" spans="1:2">
      <c r="A5563" s="93">
        <v>511560</v>
      </c>
      <c r="B5563" s="94" t="s">
        <v>5756</v>
      </c>
    </row>
    <row r="5564" ht="17" customHeight="1" spans="1:2">
      <c r="A5564" s="93">
        <v>511561</v>
      </c>
      <c r="B5564" s="94" t="s">
        <v>5757</v>
      </c>
    </row>
    <row r="5565" ht="17" customHeight="1" spans="1:2">
      <c r="A5565" s="93">
        <v>511562</v>
      </c>
      <c r="B5565" s="94" t="s">
        <v>5758</v>
      </c>
    </row>
    <row r="5566" ht="17" customHeight="1" spans="1:2">
      <c r="A5566" s="93">
        <v>511563</v>
      </c>
      <c r="B5566" s="94" t="s">
        <v>5759</v>
      </c>
    </row>
    <row r="5567" ht="17" customHeight="1" spans="1:2">
      <c r="A5567" s="93">
        <v>511564</v>
      </c>
      <c r="B5567" s="94" t="s">
        <v>5760</v>
      </c>
    </row>
    <row r="5568" ht="17" customHeight="1" spans="1:2">
      <c r="A5568" s="93">
        <v>511565</v>
      </c>
      <c r="B5568" s="94" t="s">
        <v>5761</v>
      </c>
    </row>
    <row r="5569" ht="17" customHeight="1" spans="1:2">
      <c r="A5569" s="93">
        <v>511566</v>
      </c>
      <c r="B5569" s="94" t="s">
        <v>5762</v>
      </c>
    </row>
    <row r="5570" ht="17" customHeight="1" spans="1:2">
      <c r="A5570" s="93">
        <v>511567</v>
      </c>
      <c r="B5570" s="94" t="s">
        <v>5763</v>
      </c>
    </row>
    <row r="5571" ht="17" customHeight="1" spans="1:2">
      <c r="A5571" s="93">
        <v>511579</v>
      </c>
      <c r="B5571" s="94" t="s">
        <v>5764</v>
      </c>
    </row>
    <row r="5572" ht="17" customHeight="1" spans="1:2">
      <c r="A5572" s="93">
        <v>511586</v>
      </c>
      <c r="B5572" s="94" t="s">
        <v>5765</v>
      </c>
    </row>
    <row r="5573" ht="17" customHeight="1" spans="1:2">
      <c r="A5573" s="93">
        <v>511604.05</v>
      </c>
      <c r="B5573" s="94" t="s">
        <v>5766</v>
      </c>
    </row>
    <row r="5574" ht="17" customHeight="1" spans="1:2">
      <c r="A5574" s="93">
        <v>511604.06</v>
      </c>
      <c r="B5574" s="94" t="s">
        <v>5767</v>
      </c>
    </row>
    <row r="5575" ht="17" customHeight="1" spans="1:2">
      <c r="A5575" s="93">
        <v>511604.07</v>
      </c>
      <c r="B5575" s="94" t="s">
        <v>5768</v>
      </c>
    </row>
    <row r="5576" ht="17" customHeight="1" spans="1:2">
      <c r="A5576" s="93">
        <v>511604.08</v>
      </c>
      <c r="B5576" s="94" t="s">
        <v>5769</v>
      </c>
    </row>
    <row r="5577" ht="17" customHeight="1" spans="1:2">
      <c r="A5577" s="93">
        <v>511605.09</v>
      </c>
      <c r="B5577" s="94" t="s">
        <v>5770</v>
      </c>
    </row>
    <row r="5578" ht="17" customHeight="1" spans="1:2">
      <c r="A5578" s="93">
        <v>511606.02</v>
      </c>
      <c r="B5578" s="94" t="s">
        <v>5771</v>
      </c>
    </row>
    <row r="5579" ht="17" customHeight="1" spans="1:2">
      <c r="A5579" s="93">
        <v>511606.1</v>
      </c>
      <c r="B5579" s="94" t="s">
        <v>5772</v>
      </c>
    </row>
    <row r="5580" ht="17" customHeight="1" spans="1:2">
      <c r="A5580" s="93">
        <v>511607.07</v>
      </c>
      <c r="B5580" s="94" t="s">
        <v>5773</v>
      </c>
    </row>
    <row r="5581" ht="17" customHeight="1" spans="1:2">
      <c r="A5581" s="93">
        <v>511608.01</v>
      </c>
      <c r="B5581" s="94" t="s">
        <v>5774</v>
      </c>
    </row>
    <row r="5582" ht="17" customHeight="1" spans="1:2">
      <c r="A5582" s="93">
        <v>511609.06</v>
      </c>
      <c r="B5582" s="94" t="s">
        <v>5775</v>
      </c>
    </row>
    <row r="5583" ht="17" customHeight="1" spans="1:2">
      <c r="A5583" s="93">
        <v>511610.01</v>
      </c>
      <c r="B5583" s="94" t="s">
        <v>5776</v>
      </c>
    </row>
    <row r="5584" ht="17" customHeight="1" spans="1:2">
      <c r="A5584" s="93">
        <v>511610.02</v>
      </c>
      <c r="B5584" s="94" t="s">
        <v>5777</v>
      </c>
    </row>
    <row r="5585" ht="17" customHeight="1" spans="1:2">
      <c r="A5585" s="93">
        <v>511611.01</v>
      </c>
      <c r="B5585" s="94" t="s">
        <v>5778</v>
      </c>
    </row>
    <row r="5586" ht="17" customHeight="1" spans="1:2">
      <c r="A5586" s="93">
        <v>511611.09</v>
      </c>
      <c r="B5586" s="94" t="s">
        <v>5779</v>
      </c>
    </row>
    <row r="5587" ht="17" customHeight="1" spans="1:2">
      <c r="A5587" s="93">
        <v>511612.06</v>
      </c>
      <c r="B5587" s="94" t="s">
        <v>5780</v>
      </c>
    </row>
    <row r="5588" ht="17" customHeight="1" spans="1:2">
      <c r="A5588" s="93">
        <v>511613.06</v>
      </c>
      <c r="B5588" s="94" t="s">
        <v>5781</v>
      </c>
    </row>
    <row r="5589" ht="17" customHeight="1" spans="1:2">
      <c r="A5589" s="93">
        <v>511614.06</v>
      </c>
      <c r="B5589" s="94" t="s">
        <v>5782</v>
      </c>
    </row>
    <row r="5590" ht="17" customHeight="1" spans="1:2">
      <c r="A5590" s="93">
        <v>511615.06</v>
      </c>
      <c r="B5590" s="94" t="s">
        <v>5783</v>
      </c>
    </row>
    <row r="5591" ht="17" customHeight="1" spans="1:2">
      <c r="A5591" s="93">
        <v>511683</v>
      </c>
      <c r="B5591" s="94" t="s">
        <v>5784</v>
      </c>
    </row>
    <row r="5592" ht="17" customHeight="1" spans="1:2">
      <c r="A5592" s="93">
        <v>511699</v>
      </c>
      <c r="B5592" s="94" t="s">
        <v>5785</v>
      </c>
    </row>
    <row r="5593" ht="17" customHeight="1" spans="1:2">
      <c r="A5593" s="93">
        <v>511751</v>
      </c>
      <c r="B5593" s="94" t="s">
        <v>5786</v>
      </c>
    </row>
    <row r="5594" ht="17" customHeight="1" spans="1:2">
      <c r="A5594" s="93">
        <v>511764</v>
      </c>
      <c r="B5594" s="94" t="s">
        <v>5787</v>
      </c>
    </row>
    <row r="5595" ht="17" customHeight="1" spans="1:2">
      <c r="A5595" s="93">
        <v>511772</v>
      </c>
      <c r="B5595" s="94" t="s">
        <v>5788</v>
      </c>
    </row>
    <row r="5596" ht="17" customHeight="1" spans="1:2">
      <c r="A5596" s="93">
        <v>511790</v>
      </c>
      <c r="B5596" s="94" t="s">
        <v>5789</v>
      </c>
    </row>
    <row r="5597" ht="17" customHeight="1" spans="1:2">
      <c r="A5597" s="93">
        <v>511791</v>
      </c>
      <c r="B5597" s="94" t="s">
        <v>5790</v>
      </c>
    </row>
    <row r="5598" ht="17" customHeight="1" spans="1:2">
      <c r="A5598" s="93">
        <v>511807.01</v>
      </c>
      <c r="B5598" s="94" t="s">
        <v>5791</v>
      </c>
    </row>
    <row r="5599" ht="17" customHeight="1" spans="1:2">
      <c r="A5599" s="93">
        <v>511819.01</v>
      </c>
      <c r="B5599" s="94" t="s">
        <v>5792</v>
      </c>
    </row>
    <row r="5600" ht="17" customHeight="1" spans="1:2">
      <c r="A5600" s="93">
        <v>511824.01</v>
      </c>
      <c r="B5600" s="94" t="s">
        <v>5793</v>
      </c>
    </row>
    <row r="5601" ht="17" customHeight="1" spans="1:2">
      <c r="A5601" s="93">
        <v>511841.01</v>
      </c>
      <c r="B5601" s="94" t="s">
        <v>5794</v>
      </c>
    </row>
    <row r="5602" ht="17" customHeight="1" spans="1:2">
      <c r="A5602" s="93">
        <v>511845.01</v>
      </c>
      <c r="B5602" s="94" t="s">
        <v>5795</v>
      </c>
    </row>
    <row r="5603" ht="17" customHeight="1" spans="1:2">
      <c r="A5603" s="93">
        <v>511846.01</v>
      </c>
      <c r="B5603" s="94" t="s">
        <v>5796</v>
      </c>
    </row>
    <row r="5604" ht="17" customHeight="1" spans="1:2">
      <c r="A5604" s="93">
        <v>511849.01</v>
      </c>
      <c r="B5604" s="94" t="s">
        <v>5797</v>
      </c>
    </row>
    <row r="5605" ht="17" customHeight="1" spans="1:2">
      <c r="A5605" s="93">
        <v>511852.02</v>
      </c>
      <c r="B5605" s="94" t="s">
        <v>5798</v>
      </c>
    </row>
    <row r="5606" ht="17" customHeight="1" spans="1:2">
      <c r="A5606" s="93">
        <v>511853.01</v>
      </c>
      <c r="B5606" s="94" t="s">
        <v>5799</v>
      </c>
    </row>
    <row r="5607" ht="17" customHeight="1" spans="1:2">
      <c r="A5607" s="93">
        <v>511915.02</v>
      </c>
      <c r="B5607" s="94" t="s">
        <v>5800</v>
      </c>
    </row>
    <row r="5608" ht="17" customHeight="1" spans="1:2">
      <c r="A5608" s="93">
        <v>511917</v>
      </c>
      <c r="B5608" s="94" t="s">
        <v>5801</v>
      </c>
    </row>
    <row r="5609" ht="17" customHeight="1" spans="1:2">
      <c r="A5609" s="93">
        <v>511918</v>
      </c>
      <c r="B5609" s="94" t="s">
        <v>5802</v>
      </c>
    </row>
    <row r="5610" ht="17" customHeight="1" spans="1:2">
      <c r="A5610" s="93">
        <v>511927</v>
      </c>
      <c r="B5610" s="94" t="s">
        <v>5803</v>
      </c>
    </row>
    <row r="5611" ht="17" customHeight="1" spans="1:2">
      <c r="A5611" s="93">
        <v>511954</v>
      </c>
      <c r="B5611" s="94" t="s">
        <v>5804</v>
      </c>
    </row>
    <row r="5612" ht="17" customHeight="1" spans="1:2">
      <c r="A5612" s="93">
        <v>511958</v>
      </c>
      <c r="B5612" s="94" t="s">
        <v>5805</v>
      </c>
    </row>
    <row r="5613" ht="17" customHeight="1" spans="1:2">
      <c r="A5613" s="93">
        <v>511965.11</v>
      </c>
      <c r="B5613" s="94" t="s">
        <v>5806</v>
      </c>
    </row>
    <row r="5614" ht="17" customHeight="1" spans="1:2">
      <c r="A5614" s="93">
        <v>511965.21</v>
      </c>
      <c r="B5614" s="94" t="s">
        <v>5807</v>
      </c>
    </row>
    <row r="5615" ht="17" customHeight="1" spans="1:2">
      <c r="A5615" s="93">
        <v>511966</v>
      </c>
      <c r="B5615" s="94" t="s">
        <v>5808</v>
      </c>
    </row>
    <row r="5616" ht="17" customHeight="1" spans="1:2">
      <c r="A5616" s="93">
        <v>511970</v>
      </c>
      <c r="B5616" s="94" t="s">
        <v>5809</v>
      </c>
    </row>
    <row r="5617" ht="17" customHeight="1" spans="1:2">
      <c r="A5617" s="93">
        <v>511982</v>
      </c>
      <c r="B5617" s="94" t="s">
        <v>5810</v>
      </c>
    </row>
    <row r="5618" ht="17" customHeight="1" spans="1:2">
      <c r="A5618" s="93">
        <v>511983</v>
      </c>
      <c r="B5618" s="94" t="s">
        <v>5811</v>
      </c>
    </row>
    <row r="5619" ht="17" customHeight="1" spans="1:2">
      <c r="A5619" s="93">
        <v>511984</v>
      </c>
      <c r="B5619" s="94" t="s">
        <v>5812</v>
      </c>
    </row>
    <row r="5620" ht="17" customHeight="1" spans="1:2">
      <c r="A5620" s="93">
        <v>511984.02</v>
      </c>
      <c r="B5620" s="94" t="s">
        <v>5813</v>
      </c>
    </row>
    <row r="5621" ht="17" customHeight="1" spans="1:2">
      <c r="A5621" s="93">
        <v>511985</v>
      </c>
      <c r="B5621" s="94" t="s">
        <v>5814</v>
      </c>
    </row>
    <row r="5622" ht="17" customHeight="1" spans="1:2">
      <c r="A5622" s="93">
        <v>511986</v>
      </c>
      <c r="B5622" s="94" t="s">
        <v>5815</v>
      </c>
    </row>
    <row r="5623" ht="17" customHeight="1" spans="1:2">
      <c r="A5623" s="93">
        <v>511987</v>
      </c>
      <c r="B5623" s="94" t="s">
        <v>5816</v>
      </c>
    </row>
    <row r="5624" ht="17" customHeight="1" spans="1:2">
      <c r="A5624" s="93">
        <v>511988</v>
      </c>
      <c r="B5624" s="94" t="s">
        <v>5817</v>
      </c>
    </row>
    <row r="5625" ht="17" customHeight="1" spans="1:2">
      <c r="A5625" s="93">
        <v>511989</v>
      </c>
      <c r="B5625" s="94" t="s">
        <v>5818</v>
      </c>
    </row>
    <row r="5626" ht="17" customHeight="1" spans="1:2">
      <c r="A5626" s="93">
        <v>511990</v>
      </c>
      <c r="B5626" s="94" t="s">
        <v>5819</v>
      </c>
    </row>
    <row r="5627" ht="17" customHeight="1" spans="1:2">
      <c r="A5627" s="93">
        <v>511991</v>
      </c>
      <c r="B5627" s="94" t="s">
        <v>5820</v>
      </c>
    </row>
    <row r="5628" ht="17" customHeight="1" spans="1:2">
      <c r="A5628" s="93">
        <v>511992</v>
      </c>
      <c r="B5628" s="94" t="s">
        <v>5821</v>
      </c>
    </row>
    <row r="5629" ht="17" customHeight="1" spans="1:2">
      <c r="A5629" s="93">
        <v>511993</v>
      </c>
      <c r="B5629" s="94" t="s">
        <v>5822</v>
      </c>
    </row>
    <row r="5630" ht="17" customHeight="1" spans="1:2">
      <c r="A5630" s="93">
        <v>511994</v>
      </c>
      <c r="B5630" s="94" t="s">
        <v>5823</v>
      </c>
    </row>
    <row r="5631" ht="17" customHeight="1" spans="1:2">
      <c r="A5631" s="93">
        <v>511995</v>
      </c>
      <c r="B5631" s="94" t="s">
        <v>5824</v>
      </c>
    </row>
    <row r="5632" ht="17" customHeight="1" spans="1:2">
      <c r="A5632" s="93">
        <v>511996</v>
      </c>
      <c r="B5632" s="94" t="s">
        <v>5825</v>
      </c>
    </row>
    <row r="5633" ht="17" customHeight="1" spans="1:2">
      <c r="A5633" s="93">
        <v>511997</v>
      </c>
      <c r="B5633" s="94" t="s">
        <v>5826</v>
      </c>
    </row>
    <row r="5634" ht="17" customHeight="1" spans="1:2">
      <c r="A5634" s="93">
        <v>511997.01</v>
      </c>
      <c r="B5634" s="94" t="s">
        <v>5827</v>
      </c>
    </row>
    <row r="5635" ht="17" customHeight="1" spans="1:2">
      <c r="A5635" s="93">
        <v>511998</v>
      </c>
      <c r="B5635" s="94" t="s">
        <v>5828</v>
      </c>
    </row>
    <row r="5636" ht="17" customHeight="1" spans="1:2">
      <c r="A5636" s="93">
        <v>511999</v>
      </c>
      <c r="B5636" s="94" t="s">
        <v>5829</v>
      </c>
    </row>
    <row r="5637" ht="17" customHeight="1" spans="1:2">
      <c r="A5637" s="93">
        <v>512.01</v>
      </c>
      <c r="B5637" s="94" t="s">
        <v>5830</v>
      </c>
    </row>
    <row r="5638" ht="17" customHeight="1" spans="1:2">
      <c r="A5638" s="93">
        <v>512.02</v>
      </c>
      <c r="B5638" s="94" t="s">
        <v>5831</v>
      </c>
    </row>
    <row r="5639" ht="17" customHeight="1" spans="1:2">
      <c r="A5639" s="93">
        <v>512.03</v>
      </c>
      <c r="B5639" s="94" t="s">
        <v>5832</v>
      </c>
    </row>
    <row r="5640" ht="17" customHeight="1" spans="1:2">
      <c r="A5640" s="93">
        <v>5121303.01</v>
      </c>
      <c r="B5640" s="94" t="s">
        <v>5833</v>
      </c>
    </row>
    <row r="5641" ht="17" customHeight="1" spans="1:2">
      <c r="A5641" s="93">
        <v>5121303.02</v>
      </c>
      <c r="B5641" s="94" t="s">
        <v>5834</v>
      </c>
    </row>
    <row r="5642" ht="17" customHeight="1" spans="1:2">
      <c r="A5642" s="93">
        <v>5121303.03</v>
      </c>
      <c r="B5642" s="94" t="s">
        <v>5835</v>
      </c>
    </row>
    <row r="5643" ht="17" customHeight="1" spans="1:2">
      <c r="A5643" s="93">
        <v>5121303.04</v>
      </c>
      <c r="B5643" s="94" t="s">
        <v>5836</v>
      </c>
    </row>
    <row r="5644" ht="17" customHeight="1" spans="1:2">
      <c r="A5644" s="93">
        <v>5121303.1</v>
      </c>
      <c r="B5644" s="94" t="s">
        <v>5837</v>
      </c>
    </row>
    <row r="5645" ht="17" customHeight="1" spans="1:2">
      <c r="A5645" s="93">
        <v>5121303.2</v>
      </c>
      <c r="B5645" s="94" t="s">
        <v>5838</v>
      </c>
    </row>
    <row r="5646" ht="17" customHeight="1" spans="1:2">
      <c r="A5646" s="93">
        <v>5121303.3</v>
      </c>
      <c r="B5646" s="94" t="s">
        <v>5839</v>
      </c>
    </row>
    <row r="5647" ht="17" customHeight="1" spans="1:2">
      <c r="A5647" s="93">
        <v>5121305</v>
      </c>
      <c r="B5647" s="94" t="s">
        <v>5840</v>
      </c>
    </row>
    <row r="5648" ht="17" customHeight="1" spans="1:2">
      <c r="A5648" s="93">
        <v>5121306</v>
      </c>
      <c r="B5648" s="94" t="s">
        <v>5841</v>
      </c>
    </row>
    <row r="5649" ht="17" customHeight="1" spans="1:2">
      <c r="A5649" s="93">
        <v>5121308</v>
      </c>
      <c r="B5649" s="94" t="s">
        <v>5842</v>
      </c>
    </row>
    <row r="5650" ht="17" customHeight="1" spans="1:2">
      <c r="A5650" s="93">
        <v>5121312</v>
      </c>
      <c r="B5650" s="94" t="s">
        <v>5843</v>
      </c>
    </row>
    <row r="5651" ht="17" customHeight="1" spans="1:2">
      <c r="A5651" s="93">
        <v>5121312.01</v>
      </c>
      <c r="B5651" s="94" t="s">
        <v>5844</v>
      </c>
    </row>
    <row r="5652" ht="17" customHeight="1" spans="1:2">
      <c r="A5652" s="93">
        <v>5121312.02</v>
      </c>
      <c r="B5652" s="94" t="s">
        <v>5845</v>
      </c>
    </row>
    <row r="5653" ht="17" customHeight="1" spans="1:2">
      <c r="A5653" s="93">
        <v>5121313</v>
      </c>
      <c r="B5653" s="94" t="s">
        <v>5846</v>
      </c>
    </row>
    <row r="5654" ht="17" customHeight="1" spans="1:2">
      <c r="A5654" s="93">
        <v>5121315</v>
      </c>
      <c r="B5654" s="94" t="s">
        <v>5847</v>
      </c>
    </row>
    <row r="5655" ht="17" customHeight="1" spans="1:2">
      <c r="A5655" s="93">
        <v>5121316</v>
      </c>
      <c r="B5655" s="94" t="s">
        <v>5848</v>
      </c>
    </row>
    <row r="5656" ht="17" customHeight="1" spans="1:2">
      <c r="A5656" s="93">
        <v>5121318</v>
      </c>
      <c r="B5656" s="94" t="s">
        <v>5849</v>
      </c>
    </row>
    <row r="5657" ht="17" customHeight="1" spans="1:2">
      <c r="A5657" s="93">
        <v>5121319</v>
      </c>
      <c r="B5657" s="94" t="s">
        <v>5850</v>
      </c>
    </row>
    <row r="5658" ht="17" customHeight="1" spans="1:2">
      <c r="A5658" s="93">
        <v>5121320</v>
      </c>
      <c r="B5658" s="94" t="s">
        <v>5851</v>
      </c>
    </row>
    <row r="5659" ht="17" customHeight="1" spans="1:2">
      <c r="A5659" s="93">
        <v>5121321</v>
      </c>
      <c r="B5659" s="94" t="s">
        <v>5852</v>
      </c>
    </row>
    <row r="5660" ht="17" customHeight="1" spans="1:2">
      <c r="A5660" s="93">
        <v>5121322</v>
      </c>
      <c r="B5660" s="94" t="s">
        <v>5853</v>
      </c>
    </row>
    <row r="5661" ht="17" customHeight="1" spans="1:2">
      <c r="A5661" s="93">
        <v>5121323</v>
      </c>
      <c r="B5661" s="94" t="s">
        <v>5854</v>
      </c>
    </row>
    <row r="5662" ht="17" customHeight="1" spans="1:2">
      <c r="A5662" s="93">
        <v>5121324.1</v>
      </c>
      <c r="B5662" s="94" t="s">
        <v>5855</v>
      </c>
    </row>
    <row r="5663" ht="17" customHeight="1" spans="1:2">
      <c r="A5663" s="93">
        <v>5121324.2</v>
      </c>
      <c r="B5663" s="94" t="s">
        <v>5856</v>
      </c>
    </row>
    <row r="5664" ht="17" customHeight="1" spans="1:2">
      <c r="A5664" s="93">
        <v>5121324.3</v>
      </c>
      <c r="B5664" s="94" t="s">
        <v>5857</v>
      </c>
    </row>
    <row r="5665" ht="17" customHeight="1" spans="1:2">
      <c r="A5665" s="93">
        <v>5121324.4</v>
      </c>
      <c r="B5665" s="94" t="s">
        <v>5858</v>
      </c>
    </row>
    <row r="5666" ht="17" customHeight="1" spans="1:2">
      <c r="A5666" s="93">
        <v>513.01</v>
      </c>
      <c r="B5666" s="94" t="s">
        <v>5859</v>
      </c>
    </row>
    <row r="5667" ht="17" customHeight="1" spans="1:2">
      <c r="A5667" s="93">
        <v>513.02</v>
      </c>
      <c r="B5667" s="94" t="s">
        <v>5860</v>
      </c>
    </row>
    <row r="5668" ht="17" customHeight="1" spans="1:2">
      <c r="A5668" s="93">
        <v>513.03</v>
      </c>
      <c r="B5668" s="94" t="s">
        <v>5861</v>
      </c>
    </row>
    <row r="5669" ht="17" customHeight="1" spans="1:2">
      <c r="A5669" s="93">
        <v>514.01</v>
      </c>
      <c r="B5669" s="94" t="s">
        <v>5862</v>
      </c>
    </row>
    <row r="5670" ht="17" customHeight="1" spans="1:2">
      <c r="A5670" s="93">
        <v>514.02</v>
      </c>
      <c r="B5670" s="94" t="s">
        <v>5863</v>
      </c>
    </row>
    <row r="5671" ht="17" customHeight="1" spans="1:2">
      <c r="A5671" s="93">
        <v>514.03</v>
      </c>
      <c r="B5671" s="94" t="s">
        <v>5864</v>
      </c>
    </row>
    <row r="5672" ht="17" customHeight="1" spans="1:2">
      <c r="A5672" s="93">
        <v>515.01</v>
      </c>
      <c r="B5672" s="94" t="s">
        <v>5865</v>
      </c>
    </row>
    <row r="5673" ht="17" customHeight="1" spans="1:2">
      <c r="A5673" s="93">
        <v>515.02</v>
      </c>
      <c r="B5673" s="94" t="s">
        <v>5866</v>
      </c>
    </row>
    <row r="5674" ht="17" customHeight="1" spans="1:2">
      <c r="A5674" s="93">
        <v>515.03</v>
      </c>
      <c r="B5674" s="94" t="s">
        <v>5867</v>
      </c>
    </row>
    <row r="5675" ht="17" customHeight="1" spans="1:2">
      <c r="A5675" s="93">
        <v>516.01</v>
      </c>
      <c r="B5675" s="94" t="s">
        <v>5868</v>
      </c>
    </row>
    <row r="5676" ht="17" customHeight="1" spans="1:2">
      <c r="A5676" s="93">
        <v>516.02</v>
      </c>
      <c r="B5676" s="94" t="s">
        <v>5869</v>
      </c>
    </row>
    <row r="5677" ht="17" customHeight="1" spans="1:2">
      <c r="A5677" s="93">
        <v>516.03</v>
      </c>
      <c r="B5677" s="94" t="s">
        <v>5870</v>
      </c>
    </row>
    <row r="5678" ht="17" customHeight="1" spans="1:2">
      <c r="A5678" s="93">
        <v>517.01</v>
      </c>
      <c r="B5678" s="94" t="s">
        <v>5871</v>
      </c>
    </row>
    <row r="5679" ht="17" customHeight="1" spans="1:2">
      <c r="A5679" s="93">
        <v>517.02</v>
      </c>
      <c r="B5679" s="94" t="s">
        <v>5872</v>
      </c>
    </row>
    <row r="5680" ht="17" customHeight="1" spans="1:2">
      <c r="A5680" s="93">
        <v>517.03</v>
      </c>
      <c r="B5680" s="94" t="s">
        <v>5873</v>
      </c>
    </row>
    <row r="5681" ht="17" customHeight="1" spans="1:2">
      <c r="A5681" s="93">
        <v>518.01</v>
      </c>
      <c r="B5681" s="94" t="s">
        <v>5874</v>
      </c>
    </row>
    <row r="5682" ht="17" customHeight="1" spans="1:2">
      <c r="A5682" s="93">
        <v>518.02</v>
      </c>
      <c r="B5682" s="94" t="s">
        <v>5875</v>
      </c>
    </row>
    <row r="5683" ht="17" customHeight="1" spans="1:2">
      <c r="A5683" s="93">
        <v>518.03</v>
      </c>
      <c r="B5683" s="94" t="s">
        <v>5876</v>
      </c>
    </row>
    <row r="5684" ht="17" customHeight="1" spans="1:2">
      <c r="A5684" s="93">
        <v>519.01</v>
      </c>
      <c r="B5684" s="94" t="s">
        <v>5877</v>
      </c>
    </row>
    <row r="5685" ht="17" customHeight="1" spans="1:2">
      <c r="A5685" s="93">
        <v>519.02</v>
      </c>
      <c r="B5685" s="94" t="s">
        <v>5878</v>
      </c>
    </row>
    <row r="5686" ht="17" customHeight="1" spans="1:2">
      <c r="A5686" s="93">
        <v>519.03</v>
      </c>
      <c r="B5686" s="94" t="s">
        <v>5879</v>
      </c>
    </row>
    <row r="5687" ht="17" customHeight="1" spans="1:2">
      <c r="A5687" s="93">
        <v>52</v>
      </c>
      <c r="B5687" s="94" t="s">
        <v>5880</v>
      </c>
    </row>
    <row r="5688" ht="17" customHeight="1" spans="1:2">
      <c r="A5688" s="93">
        <v>520.01</v>
      </c>
      <c r="B5688" s="94" t="s">
        <v>5881</v>
      </c>
    </row>
    <row r="5689" ht="17" customHeight="1" spans="1:2">
      <c r="A5689" s="93">
        <v>520.02</v>
      </c>
      <c r="B5689" s="94" t="s">
        <v>5882</v>
      </c>
    </row>
    <row r="5690" ht="17" customHeight="1" spans="1:2">
      <c r="A5690" s="93">
        <v>520.03</v>
      </c>
      <c r="B5690" s="94" t="s">
        <v>5883</v>
      </c>
    </row>
    <row r="5691" ht="17" customHeight="1" spans="1:2">
      <c r="A5691" s="93">
        <v>5200311.8</v>
      </c>
      <c r="B5691" s="94" t="s">
        <v>5884</v>
      </c>
    </row>
    <row r="5692" ht="17" customHeight="1" spans="1:2">
      <c r="A5692" s="93">
        <v>521.01</v>
      </c>
      <c r="B5692" s="94" t="s">
        <v>5885</v>
      </c>
    </row>
    <row r="5693" ht="17" customHeight="1" spans="1:2">
      <c r="A5693" s="93">
        <v>521.02</v>
      </c>
      <c r="B5693" s="94" t="s">
        <v>5886</v>
      </c>
    </row>
    <row r="5694" ht="17" customHeight="1" spans="1:2">
      <c r="A5694" s="93">
        <v>521.03</v>
      </c>
      <c r="B5694" s="94" t="s">
        <v>5883</v>
      </c>
    </row>
    <row r="5695" ht="17" customHeight="1" spans="1:2">
      <c r="A5695" s="93">
        <v>522.01</v>
      </c>
      <c r="B5695" s="94" t="s">
        <v>5887</v>
      </c>
    </row>
    <row r="5696" ht="17" customHeight="1" spans="1:2">
      <c r="A5696" s="93">
        <v>522.02</v>
      </c>
      <c r="B5696" s="94" t="s">
        <v>5888</v>
      </c>
    </row>
    <row r="5697" ht="17" customHeight="1" spans="1:2">
      <c r="A5697" s="93">
        <v>522.03</v>
      </c>
      <c r="B5697" s="94" t="s">
        <v>5889</v>
      </c>
    </row>
    <row r="5698" ht="17" customHeight="1" spans="1:2">
      <c r="A5698" s="93">
        <v>5221194.02</v>
      </c>
      <c r="B5698" s="94" t="s">
        <v>5890</v>
      </c>
    </row>
    <row r="5699" ht="17" customHeight="1" spans="1:2">
      <c r="A5699" s="93">
        <v>5221194.05</v>
      </c>
      <c r="B5699" s="94" t="s">
        <v>5891</v>
      </c>
    </row>
    <row r="5700" ht="17" customHeight="1" spans="1:2">
      <c r="A5700" s="93">
        <v>5221194.06</v>
      </c>
      <c r="B5700" s="94" t="s">
        <v>5892</v>
      </c>
    </row>
    <row r="5701" ht="17" customHeight="1" spans="1:2">
      <c r="A5701" s="93">
        <v>5221195.01</v>
      </c>
      <c r="B5701" s="94" t="s">
        <v>5893</v>
      </c>
    </row>
    <row r="5702" ht="17" customHeight="1" spans="1:2">
      <c r="A5702" s="93">
        <v>5221195.02</v>
      </c>
      <c r="B5702" s="94" t="s">
        <v>5894</v>
      </c>
    </row>
    <row r="5703" ht="17" customHeight="1" spans="1:2">
      <c r="A5703" s="93">
        <v>5221195.03</v>
      </c>
      <c r="B5703" s="94" t="s">
        <v>5895</v>
      </c>
    </row>
    <row r="5704" ht="17" customHeight="1" spans="1:2">
      <c r="A5704" s="93">
        <v>5221200</v>
      </c>
      <c r="B5704" s="94" t="s">
        <v>5896</v>
      </c>
    </row>
    <row r="5705" ht="17" customHeight="1" spans="1:2">
      <c r="A5705" s="93">
        <v>5221201</v>
      </c>
      <c r="B5705" s="94" t="s">
        <v>5897</v>
      </c>
    </row>
    <row r="5706" ht="17" customHeight="1" spans="1:2">
      <c r="A5706" s="93">
        <v>5221201.01</v>
      </c>
      <c r="B5706" s="94" t="s">
        <v>5898</v>
      </c>
    </row>
    <row r="5707" ht="17" customHeight="1" spans="1:2">
      <c r="A5707" s="93">
        <v>5221201.02</v>
      </c>
      <c r="B5707" s="94" t="s">
        <v>5899</v>
      </c>
    </row>
    <row r="5708" ht="17" customHeight="1" spans="1:2">
      <c r="A5708" s="93">
        <v>5221201.03</v>
      </c>
      <c r="B5708" s="94" t="s">
        <v>5900</v>
      </c>
    </row>
    <row r="5709" ht="17" customHeight="1" spans="1:2">
      <c r="A5709" s="93">
        <v>5221201.04</v>
      </c>
      <c r="B5709" s="94" t="s">
        <v>5901</v>
      </c>
    </row>
    <row r="5710" ht="17" customHeight="1" spans="1:2">
      <c r="A5710" s="93">
        <v>5221201.06</v>
      </c>
      <c r="B5710" s="94" t="s">
        <v>5902</v>
      </c>
    </row>
    <row r="5711" ht="17" customHeight="1" spans="1:2">
      <c r="A5711" s="93">
        <v>5221201.07</v>
      </c>
      <c r="B5711" s="94" t="s">
        <v>5903</v>
      </c>
    </row>
    <row r="5712" ht="17" customHeight="1" spans="1:2">
      <c r="A5712" s="93">
        <v>5221201.08</v>
      </c>
      <c r="B5712" s="94" t="s">
        <v>5904</v>
      </c>
    </row>
    <row r="5713" ht="17" customHeight="1" spans="1:2">
      <c r="A5713" s="93">
        <v>5221201.1</v>
      </c>
      <c r="B5713" s="94" t="s">
        <v>5905</v>
      </c>
    </row>
    <row r="5714" ht="17" customHeight="1" spans="1:2">
      <c r="A5714" s="93">
        <v>5221201.2</v>
      </c>
      <c r="B5714" s="94" t="s">
        <v>5906</v>
      </c>
    </row>
    <row r="5715" ht="17" customHeight="1" spans="1:2">
      <c r="A5715" s="93">
        <v>5221201.3</v>
      </c>
      <c r="B5715" s="94" t="s">
        <v>5907</v>
      </c>
    </row>
    <row r="5716" ht="17" customHeight="1" spans="1:2">
      <c r="A5716" s="93">
        <v>5221208</v>
      </c>
      <c r="B5716" s="94" t="s">
        <v>5908</v>
      </c>
    </row>
    <row r="5717" ht="17" customHeight="1" spans="1:2">
      <c r="A5717" s="93">
        <v>5221208.01</v>
      </c>
      <c r="B5717" s="94" t="s">
        <v>5909</v>
      </c>
    </row>
    <row r="5718" ht="17" customHeight="1" spans="1:2">
      <c r="A5718" s="93">
        <v>5221208.02</v>
      </c>
      <c r="B5718" s="94" t="s">
        <v>5910</v>
      </c>
    </row>
    <row r="5719" ht="17" customHeight="1" spans="1:2">
      <c r="A5719" s="93">
        <v>5221247</v>
      </c>
      <c r="B5719" s="94" t="s">
        <v>5911</v>
      </c>
    </row>
    <row r="5720" ht="17" customHeight="1" spans="1:2">
      <c r="A5720" s="93">
        <v>5221247.02</v>
      </c>
      <c r="B5720" s="94" t="s">
        <v>5912</v>
      </c>
    </row>
    <row r="5721" ht="17" customHeight="1" spans="1:2">
      <c r="A5721" s="93">
        <v>5221247.04</v>
      </c>
      <c r="B5721" s="94" t="s">
        <v>5913</v>
      </c>
    </row>
    <row r="5722" ht="17" customHeight="1" spans="1:2">
      <c r="A5722" s="93">
        <v>5221251</v>
      </c>
      <c r="B5722" s="94" t="s">
        <v>5914</v>
      </c>
    </row>
    <row r="5723" ht="17" customHeight="1" spans="1:2">
      <c r="A5723" s="93">
        <v>5221251.03</v>
      </c>
      <c r="B5723" s="94" t="s">
        <v>5915</v>
      </c>
    </row>
    <row r="5724" ht="17" customHeight="1" spans="1:2">
      <c r="A5724" s="93">
        <v>5221251.04</v>
      </c>
      <c r="B5724" s="94" t="s">
        <v>5916</v>
      </c>
    </row>
    <row r="5725" ht="17" customHeight="1" spans="1:2">
      <c r="A5725" s="93">
        <v>5221252</v>
      </c>
      <c r="B5725" s="94" t="s">
        <v>5917</v>
      </c>
    </row>
    <row r="5726" ht="17" customHeight="1" spans="1:2">
      <c r="A5726" s="93">
        <v>5221257.02</v>
      </c>
      <c r="B5726" s="94" t="s">
        <v>5918</v>
      </c>
    </row>
    <row r="5727" ht="17" customHeight="1" spans="1:2">
      <c r="A5727" s="93">
        <v>5221263.02</v>
      </c>
      <c r="B5727" s="94" t="s">
        <v>5919</v>
      </c>
    </row>
    <row r="5728" ht="17" customHeight="1" spans="1:2">
      <c r="A5728" s="93">
        <v>5221264.03</v>
      </c>
      <c r="B5728" s="94" t="s">
        <v>5920</v>
      </c>
    </row>
    <row r="5729" ht="17" customHeight="1" spans="1:2">
      <c r="A5729" s="93">
        <v>5221264.04</v>
      </c>
      <c r="B5729" s="94" t="s">
        <v>5921</v>
      </c>
    </row>
    <row r="5730" ht="17" customHeight="1" spans="1:2">
      <c r="A5730" s="93">
        <v>5221266.06</v>
      </c>
      <c r="B5730" s="94" t="s">
        <v>5922</v>
      </c>
    </row>
    <row r="5731" ht="17" customHeight="1" spans="1:2">
      <c r="A5731" s="93">
        <v>5221266.07</v>
      </c>
      <c r="B5731" s="94" t="s">
        <v>5923</v>
      </c>
    </row>
    <row r="5732" ht="17" customHeight="1" spans="1:2">
      <c r="A5732" s="93">
        <v>5221266.1</v>
      </c>
      <c r="B5732" s="94" t="s">
        <v>5924</v>
      </c>
    </row>
    <row r="5733" ht="17" customHeight="1" spans="1:2">
      <c r="A5733" s="93">
        <v>5221279</v>
      </c>
      <c r="B5733" s="94" t="s">
        <v>5925</v>
      </c>
    </row>
    <row r="5734" ht="17" customHeight="1" spans="1:2">
      <c r="A5734" s="93">
        <v>5221293</v>
      </c>
      <c r="B5734" s="94" t="s">
        <v>5926</v>
      </c>
    </row>
    <row r="5735" ht="17" customHeight="1" spans="1:2">
      <c r="A5735" s="93">
        <v>5221300.02</v>
      </c>
      <c r="B5735" s="94" t="s">
        <v>5927</v>
      </c>
    </row>
    <row r="5736" ht="17" customHeight="1" spans="1:2">
      <c r="A5736" s="93">
        <v>5221300.03</v>
      </c>
      <c r="B5736" s="94" t="s">
        <v>5928</v>
      </c>
    </row>
    <row r="5737" ht="17" customHeight="1" spans="1:2">
      <c r="A5737" s="93">
        <v>5221300.1</v>
      </c>
      <c r="B5737" s="94" t="s">
        <v>5929</v>
      </c>
    </row>
    <row r="5738" ht="17" customHeight="1" spans="1:2">
      <c r="A5738" s="93">
        <v>5221300.2</v>
      </c>
      <c r="B5738" s="94" t="s">
        <v>5930</v>
      </c>
    </row>
    <row r="5739" ht="17" customHeight="1" spans="1:2">
      <c r="A5739" s="93">
        <v>5221302.02</v>
      </c>
      <c r="B5739" s="94" t="s">
        <v>5931</v>
      </c>
    </row>
    <row r="5740" ht="17" customHeight="1" spans="1:2">
      <c r="A5740" s="93">
        <v>5221311.4</v>
      </c>
      <c r="B5740" s="94" t="s">
        <v>5932</v>
      </c>
    </row>
    <row r="5741" ht="17" customHeight="1" spans="1:2">
      <c r="A5741" s="93">
        <v>5221311.41</v>
      </c>
      <c r="B5741" s="94" t="s">
        <v>5933</v>
      </c>
    </row>
    <row r="5742" ht="17" customHeight="1" spans="1:2">
      <c r="A5742" s="93">
        <v>5221312</v>
      </c>
      <c r="B5742" s="94" t="s">
        <v>5934</v>
      </c>
    </row>
    <row r="5743" ht="17" customHeight="1" spans="1:2">
      <c r="A5743" s="93">
        <v>5221313.01</v>
      </c>
      <c r="B5743" s="94" t="s">
        <v>5935</v>
      </c>
    </row>
    <row r="5744" ht="17" customHeight="1" spans="1:2">
      <c r="A5744" s="93">
        <v>5221313.03</v>
      </c>
      <c r="B5744" s="94" t="s">
        <v>5936</v>
      </c>
    </row>
    <row r="5745" ht="17" customHeight="1" spans="1:2">
      <c r="A5745" s="93">
        <v>5221313.04</v>
      </c>
      <c r="B5745" s="94" t="s">
        <v>5937</v>
      </c>
    </row>
    <row r="5746" ht="17" customHeight="1" spans="1:2">
      <c r="A5746" s="93">
        <v>5221313.05</v>
      </c>
      <c r="B5746" s="94" t="s">
        <v>5938</v>
      </c>
    </row>
    <row r="5747" ht="17" customHeight="1" spans="1:2">
      <c r="A5747" s="93">
        <v>5221314</v>
      </c>
      <c r="B5747" s="94" t="s">
        <v>5939</v>
      </c>
    </row>
    <row r="5748" ht="17" customHeight="1" spans="1:2">
      <c r="A5748" s="93">
        <v>5221315</v>
      </c>
      <c r="B5748" s="94" t="s">
        <v>5940</v>
      </c>
    </row>
    <row r="5749" ht="17" customHeight="1" spans="1:2">
      <c r="A5749" s="93">
        <v>5221316</v>
      </c>
      <c r="B5749" s="94" t="s">
        <v>5941</v>
      </c>
    </row>
    <row r="5750" ht="17" customHeight="1" spans="1:2">
      <c r="A5750" s="93">
        <v>5221316.5</v>
      </c>
      <c r="B5750" s="94" t="s">
        <v>5942</v>
      </c>
    </row>
    <row r="5751" ht="17" customHeight="1" spans="1:2">
      <c r="A5751" s="93">
        <v>5221317</v>
      </c>
      <c r="B5751" s="94" t="s">
        <v>5943</v>
      </c>
    </row>
    <row r="5752" ht="17" customHeight="1" spans="1:2">
      <c r="A5752" s="93">
        <v>523.01</v>
      </c>
      <c r="B5752" s="94" t="s">
        <v>5944</v>
      </c>
    </row>
    <row r="5753" ht="17" customHeight="1" spans="1:2">
      <c r="A5753" s="93">
        <v>523.02</v>
      </c>
      <c r="B5753" s="94" t="s">
        <v>5945</v>
      </c>
    </row>
    <row r="5754" ht="17" customHeight="1" spans="1:2">
      <c r="A5754" s="93">
        <v>523.03</v>
      </c>
      <c r="B5754" s="94" t="s">
        <v>5946</v>
      </c>
    </row>
    <row r="5755" ht="17" customHeight="1" spans="1:2">
      <c r="A5755" s="93">
        <v>524.01</v>
      </c>
      <c r="B5755" s="94" t="s">
        <v>5947</v>
      </c>
    </row>
    <row r="5756" ht="17" customHeight="1" spans="1:2">
      <c r="A5756" s="93">
        <v>524.02</v>
      </c>
      <c r="B5756" s="94" t="s">
        <v>5948</v>
      </c>
    </row>
    <row r="5757" ht="17" customHeight="1" spans="1:2">
      <c r="A5757" s="93">
        <v>524.03</v>
      </c>
      <c r="B5757" s="94" t="s">
        <v>5949</v>
      </c>
    </row>
    <row r="5758" ht="17" customHeight="1" spans="1:2">
      <c r="A5758" s="93">
        <v>525.01</v>
      </c>
      <c r="B5758" s="94" t="s">
        <v>5950</v>
      </c>
    </row>
    <row r="5759" ht="17" customHeight="1" spans="1:2">
      <c r="A5759" s="93">
        <v>525.02</v>
      </c>
      <c r="B5759" s="94" t="s">
        <v>5951</v>
      </c>
    </row>
    <row r="5760" ht="17" customHeight="1" spans="1:2">
      <c r="A5760" s="93">
        <v>525.03</v>
      </c>
      <c r="B5760" s="94" t="s">
        <v>5952</v>
      </c>
    </row>
    <row r="5761" ht="17" customHeight="1" spans="1:2">
      <c r="A5761" s="93">
        <v>526.01</v>
      </c>
      <c r="B5761" s="94" t="s">
        <v>5953</v>
      </c>
    </row>
    <row r="5762" ht="17" customHeight="1" spans="1:2">
      <c r="A5762" s="93">
        <v>526.02</v>
      </c>
      <c r="B5762" s="94" t="s">
        <v>5954</v>
      </c>
    </row>
    <row r="5763" ht="17" customHeight="1" spans="1:2">
      <c r="A5763" s="93">
        <v>526.03</v>
      </c>
      <c r="B5763" s="94" t="s">
        <v>5955</v>
      </c>
    </row>
    <row r="5764" ht="17" customHeight="1" spans="1:2">
      <c r="A5764" s="93">
        <v>527.01</v>
      </c>
      <c r="B5764" s="94" t="s">
        <v>5956</v>
      </c>
    </row>
    <row r="5765" ht="17" customHeight="1" spans="1:2">
      <c r="A5765" s="93">
        <v>527.02</v>
      </c>
      <c r="B5765" s="94" t="s">
        <v>5957</v>
      </c>
    </row>
    <row r="5766" ht="17" customHeight="1" spans="1:2">
      <c r="A5766" s="93">
        <v>527.03</v>
      </c>
      <c r="B5766" s="94" t="s">
        <v>5958</v>
      </c>
    </row>
    <row r="5767" ht="17" customHeight="1" spans="1:2">
      <c r="A5767" s="93">
        <v>528.01</v>
      </c>
      <c r="B5767" s="94" t="s">
        <v>5959</v>
      </c>
    </row>
    <row r="5768" ht="17" customHeight="1" spans="1:2">
      <c r="A5768" s="93">
        <v>528.02</v>
      </c>
      <c r="B5768" s="94" t="s">
        <v>5960</v>
      </c>
    </row>
    <row r="5769" ht="17" customHeight="1" spans="1:2">
      <c r="A5769" s="93">
        <v>528.03</v>
      </c>
      <c r="B5769" s="94" t="s">
        <v>5961</v>
      </c>
    </row>
    <row r="5770" ht="17" customHeight="1" spans="1:2">
      <c r="A5770" s="93">
        <v>529.01</v>
      </c>
      <c r="B5770" s="94" t="s">
        <v>5962</v>
      </c>
    </row>
    <row r="5771" ht="17" customHeight="1" spans="1:2">
      <c r="A5771" s="93">
        <v>529.02</v>
      </c>
      <c r="B5771" s="94" t="s">
        <v>5963</v>
      </c>
    </row>
    <row r="5772" ht="17" customHeight="1" spans="1:2">
      <c r="A5772" s="93">
        <v>529.03</v>
      </c>
      <c r="B5772" s="94" t="s">
        <v>5964</v>
      </c>
    </row>
    <row r="5773" ht="17" customHeight="1" spans="1:2">
      <c r="A5773" s="93">
        <v>53</v>
      </c>
      <c r="B5773" s="94" t="s">
        <v>5965</v>
      </c>
    </row>
    <row r="5774" ht="17" customHeight="1" spans="1:2">
      <c r="A5774" s="93">
        <v>530.01</v>
      </c>
      <c r="B5774" s="94" t="s">
        <v>5966</v>
      </c>
    </row>
    <row r="5775" ht="17" customHeight="1" spans="1:2">
      <c r="A5775" s="93">
        <v>530.02</v>
      </c>
      <c r="B5775" s="94" t="s">
        <v>5967</v>
      </c>
    </row>
    <row r="5776" ht="17" customHeight="1" spans="1:2">
      <c r="A5776" s="93">
        <v>530.03</v>
      </c>
      <c r="B5776" s="94" t="s">
        <v>5968</v>
      </c>
    </row>
    <row r="5777" ht="17" customHeight="1" spans="1:2">
      <c r="A5777" s="93">
        <v>531.01</v>
      </c>
      <c r="B5777" s="94" t="s">
        <v>5969</v>
      </c>
    </row>
    <row r="5778" ht="17" customHeight="1" spans="1:2">
      <c r="A5778" s="93">
        <v>531.02</v>
      </c>
      <c r="B5778" s="94" t="s">
        <v>5970</v>
      </c>
    </row>
    <row r="5779" ht="17" customHeight="1" spans="1:2">
      <c r="A5779" s="93">
        <v>531.03</v>
      </c>
      <c r="B5779" s="94" t="s">
        <v>5971</v>
      </c>
    </row>
    <row r="5780" ht="17" customHeight="1" spans="1:2">
      <c r="A5780" s="93">
        <v>532.01</v>
      </c>
      <c r="B5780" s="94" t="s">
        <v>5972</v>
      </c>
    </row>
    <row r="5781" ht="17" customHeight="1" spans="1:2">
      <c r="A5781" s="93">
        <v>532.02</v>
      </c>
      <c r="B5781" s="94" t="s">
        <v>5973</v>
      </c>
    </row>
    <row r="5782" ht="17" customHeight="1" spans="1:2">
      <c r="A5782" s="93">
        <v>532.03</v>
      </c>
      <c r="B5782" s="94" t="s">
        <v>5974</v>
      </c>
    </row>
    <row r="5783" ht="17" customHeight="1" spans="1:2">
      <c r="A5783" s="93">
        <v>533.01</v>
      </c>
      <c r="B5783" s="94" t="s">
        <v>5975</v>
      </c>
    </row>
    <row r="5784" ht="17" customHeight="1" spans="1:2">
      <c r="A5784" s="93">
        <v>533.02</v>
      </c>
      <c r="B5784" s="94" t="s">
        <v>5976</v>
      </c>
    </row>
    <row r="5785" ht="17" customHeight="1" spans="1:2">
      <c r="A5785" s="93">
        <v>533.03</v>
      </c>
      <c r="B5785" s="94" t="s">
        <v>5977</v>
      </c>
    </row>
    <row r="5786" ht="17" customHeight="1" spans="1:2">
      <c r="A5786" s="93">
        <v>534.01</v>
      </c>
      <c r="B5786" s="94" t="s">
        <v>5978</v>
      </c>
    </row>
    <row r="5787" ht="17" customHeight="1" spans="1:2">
      <c r="A5787" s="93">
        <v>534.02</v>
      </c>
      <c r="B5787" s="94" t="s">
        <v>5979</v>
      </c>
    </row>
    <row r="5788" ht="17" customHeight="1" spans="1:2">
      <c r="A5788" s="93">
        <v>534.03</v>
      </c>
      <c r="B5788" s="94" t="s">
        <v>5980</v>
      </c>
    </row>
    <row r="5789" ht="17" customHeight="1" spans="1:2">
      <c r="A5789" s="93">
        <v>535.01</v>
      </c>
      <c r="B5789" s="94" t="s">
        <v>5981</v>
      </c>
    </row>
    <row r="5790" ht="17" customHeight="1" spans="1:2">
      <c r="A5790" s="93">
        <v>535.02</v>
      </c>
      <c r="B5790" s="94" t="s">
        <v>5982</v>
      </c>
    </row>
    <row r="5791" ht="17" customHeight="1" spans="1:2">
      <c r="A5791" s="93">
        <v>535.03</v>
      </c>
      <c r="B5791" s="94" t="s">
        <v>5983</v>
      </c>
    </row>
    <row r="5792" ht="17" customHeight="1" spans="1:2">
      <c r="A5792" s="93">
        <v>536.01</v>
      </c>
      <c r="B5792" s="94" t="s">
        <v>5984</v>
      </c>
    </row>
    <row r="5793" ht="17" customHeight="1" spans="1:2">
      <c r="A5793" s="93">
        <v>536.02</v>
      </c>
      <c r="B5793" s="94" t="s">
        <v>5985</v>
      </c>
    </row>
    <row r="5794" ht="17" customHeight="1" spans="1:2">
      <c r="A5794" s="93">
        <v>536.03</v>
      </c>
      <c r="B5794" s="94" t="s">
        <v>5986</v>
      </c>
    </row>
    <row r="5795" ht="17" customHeight="1" spans="1:2">
      <c r="A5795" s="93">
        <v>537.01</v>
      </c>
      <c r="B5795" s="94" t="s">
        <v>5987</v>
      </c>
    </row>
    <row r="5796" ht="17" customHeight="1" spans="1:2">
      <c r="A5796" s="93">
        <v>537.02</v>
      </c>
      <c r="B5796" s="94" t="s">
        <v>5988</v>
      </c>
    </row>
    <row r="5797" ht="17" customHeight="1" spans="1:2">
      <c r="A5797" s="93">
        <v>537.03</v>
      </c>
      <c r="B5797" s="94" t="s">
        <v>5989</v>
      </c>
    </row>
    <row r="5798" ht="17" customHeight="1" spans="1:2">
      <c r="A5798" s="93">
        <v>538.01</v>
      </c>
      <c r="B5798" s="94" t="s">
        <v>5990</v>
      </c>
    </row>
    <row r="5799" ht="17" customHeight="1" spans="1:2">
      <c r="A5799" s="93">
        <v>538.02</v>
      </c>
      <c r="B5799" s="94" t="s">
        <v>5991</v>
      </c>
    </row>
    <row r="5800" ht="17" customHeight="1" spans="1:2">
      <c r="A5800" s="93">
        <v>538.03</v>
      </c>
      <c r="B5800" s="94" t="s">
        <v>5992</v>
      </c>
    </row>
    <row r="5801" ht="17" customHeight="1" spans="1:2">
      <c r="A5801" s="93">
        <v>539.01</v>
      </c>
      <c r="B5801" s="94" t="s">
        <v>5993</v>
      </c>
    </row>
    <row r="5802" ht="17" customHeight="1" spans="1:2">
      <c r="A5802" s="93">
        <v>539.02</v>
      </c>
      <c r="B5802" s="94" t="s">
        <v>5994</v>
      </c>
    </row>
    <row r="5803" ht="17" customHeight="1" spans="1:2">
      <c r="A5803" s="93">
        <v>539.03</v>
      </c>
      <c r="B5803" s="94" t="s">
        <v>5995</v>
      </c>
    </row>
    <row r="5804" ht="17" customHeight="1" spans="1:2">
      <c r="A5804" s="93">
        <v>5397001.02</v>
      </c>
      <c r="B5804" s="94" t="s">
        <v>5996</v>
      </c>
    </row>
    <row r="5805" ht="17" customHeight="1" spans="1:2">
      <c r="A5805" s="93">
        <v>5397002.02</v>
      </c>
      <c r="B5805" s="94" t="s">
        <v>5997</v>
      </c>
    </row>
    <row r="5806" ht="17" customHeight="1" spans="1:2">
      <c r="A5806" s="93">
        <v>5397003.01</v>
      </c>
      <c r="B5806" s="94" t="s">
        <v>5998</v>
      </c>
    </row>
    <row r="5807" ht="17" customHeight="1" spans="1:2">
      <c r="A5807" s="93">
        <v>5397004</v>
      </c>
      <c r="B5807" s="94" t="s">
        <v>5999</v>
      </c>
    </row>
    <row r="5808" ht="17" customHeight="1" spans="1:2">
      <c r="A5808" s="93">
        <v>5397004.01</v>
      </c>
      <c r="B5808" s="94" t="s">
        <v>6000</v>
      </c>
    </row>
    <row r="5809" ht="17" customHeight="1" spans="1:2">
      <c r="A5809" s="93">
        <v>5397004.02</v>
      </c>
      <c r="B5809" s="94" t="s">
        <v>6001</v>
      </c>
    </row>
    <row r="5810" ht="17" customHeight="1" spans="1:2">
      <c r="A5810" s="93">
        <v>5397005.01</v>
      </c>
      <c r="B5810" s="94" t="s">
        <v>6002</v>
      </c>
    </row>
    <row r="5811" ht="17" customHeight="1" spans="1:2">
      <c r="A5811" s="93">
        <v>5397006</v>
      </c>
      <c r="B5811" s="94" t="s">
        <v>6003</v>
      </c>
    </row>
    <row r="5812" ht="17" customHeight="1" spans="1:2">
      <c r="A5812" s="93">
        <v>5397006.01</v>
      </c>
      <c r="B5812" s="94" t="s">
        <v>6004</v>
      </c>
    </row>
    <row r="5813" ht="17" customHeight="1" spans="1:2">
      <c r="A5813" s="93">
        <v>5397007.02</v>
      </c>
      <c r="B5813" s="94" t="s">
        <v>6005</v>
      </c>
    </row>
    <row r="5814" ht="17" customHeight="1" spans="1:2">
      <c r="A5814" s="93">
        <v>5397008.01</v>
      </c>
      <c r="B5814" s="94" t="s">
        <v>6006</v>
      </c>
    </row>
    <row r="5815" ht="17" customHeight="1" spans="1:2">
      <c r="A5815" s="93">
        <v>5397009</v>
      </c>
      <c r="B5815" s="94" t="s">
        <v>6007</v>
      </c>
    </row>
    <row r="5816" ht="17" customHeight="1" spans="1:2">
      <c r="A5816" s="93">
        <v>5397010</v>
      </c>
      <c r="B5816" s="94" t="s">
        <v>6008</v>
      </c>
    </row>
    <row r="5817" ht="17" customHeight="1" spans="1:2">
      <c r="A5817" s="93">
        <v>5397011</v>
      </c>
      <c r="B5817" s="94" t="s">
        <v>6009</v>
      </c>
    </row>
    <row r="5818" ht="17" customHeight="1" spans="1:2">
      <c r="A5818" s="93">
        <v>5397012.02</v>
      </c>
      <c r="B5818" s="94" t="s">
        <v>6010</v>
      </c>
    </row>
    <row r="5819" ht="17" customHeight="1" spans="1:2">
      <c r="A5819" s="93">
        <v>5397013</v>
      </c>
      <c r="B5819" s="94" t="s">
        <v>6011</v>
      </c>
    </row>
    <row r="5820" ht="17" customHeight="1" spans="1:2">
      <c r="A5820" s="93">
        <v>5397014</v>
      </c>
      <c r="B5820" s="94" t="s">
        <v>6012</v>
      </c>
    </row>
    <row r="5821" ht="17" customHeight="1" spans="1:2">
      <c r="A5821" s="93">
        <v>5397015</v>
      </c>
      <c r="B5821" s="94" t="s">
        <v>6013</v>
      </c>
    </row>
    <row r="5822" ht="17" customHeight="1" spans="1:2">
      <c r="A5822" s="93">
        <v>5397016</v>
      </c>
      <c r="B5822" s="94" t="s">
        <v>6014</v>
      </c>
    </row>
    <row r="5823" ht="17" customHeight="1" spans="1:2">
      <c r="A5823" s="93">
        <v>5397017</v>
      </c>
      <c r="B5823" s="94" t="s">
        <v>6015</v>
      </c>
    </row>
    <row r="5824" ht="17" customHeight="1" spans="1:2">
      <c r="A5824" s="93">
        <v>5397019</v>
      </c>
      <c r="B5824" s="94" t="s">
        <v>6016</v>
      </c>
    </row>
    <row r="5825" ht="17" customHeight="1" spans="1:2">
      <c r="A5825" s="93">
        <v>5397022</v>
      </c>
      <c r="B5825" s="94" t="s">
        <v>6017</v>
      </c>
    </row>
    <row r="5826" ht="17" customHeight="1" spans="1:2">
      <c r="A5826" s="93">
        <v>5397024</v>
      </c>
      <c r="B5826" s="94" t="s">
        <v>6018</v>
      </c>
    </row>
    <row r="5827" ht="17" customHeight="1" spans="1:2">
      <c r="A5827" s="93">
        <v>5397024.1</v>
      </c>
      <c r="B5827" s="94" t="s">
        <v>6019</v>
      </c>
    </row>
    <row r="5828" ht="17" customHeight="1" spans="1:2">
      <c r="A5828" s="93">
        <v>5397024.2</v>
      </c>
      <c r="B5828" s="94" t="s">
        <v>6020</v>
      </c>
    </row>
    <row r="5829" ht="17" customHeight="1" spans="1:2">
      <c r="A5829" s="93">
        <v>5397025</v>
      </c>
      <c r="B5829" s="94" t="s">
        <v>6021</v>
      </c>
    </row>
    <row r="5830" ht="17" customHeight="1" spans="1:2">
      <c r="A5830" s="93">
        <v>5397025.01</v>
      </c>
      <c r="B5830" s="94" t="s">
        <v>6022</v>
      </c>
    </row>
    <row r="5831" ht="17" customHeight="1" spans="1:2">
      <c r="A5831" s="93">
        <v>5397026</v>
      </c>
      <c r="B5831" s="94" t="s">
        <v>6023</v>
      </c>
    </row>
    <row r="5832" ht="17" customHeight="1" spans="1:2">
      <c r="A5832" s="93">
        <v>5397026.1</v>
      </c>
      <c r="B5832" s="94" t="s">
        <v>6024</v>
      </c>
    </row>
    <row r="5833" ht="17" customHeight="1" spans="1:2">
      <c r="A5833" s="93">
        <v>5397027.01</v>
      </c>
      <c r="B5833" s="94" t="s">
        <v>6025</v>
      </c>
    </row>
    <row r="5834" ht="17" customHeight="1" spans="1:2">
      <c r="A5834" s="93">
        <v>5397028.01</v>
      </c>
      <c r="B5834" s="94" t="s">
        <v>6026</v>
      </c>
    </row>
    <row r="5835" ht="17" customHeight="1" spans="1:2">
      <c r="A5835" s="93">
        <v>5397028.02</v>
      </c>
      <c r="B5835" s="94" t="s">
        <v>6027</v>
      </c>
    </row>
    <row r="5836" ht="17" customHeight="1" spans="1:2">
      <c r="A5836" s="93">
        <v>5397029</v>
      </c>
      <c r="B5836" s="94" t="s">
        <v>6028</v>
      </c>
    </row>
    <row r="5837" ht="17" customHeight="1" spans="1:2">
      <c r="A5837" s="93">
        <v>5397030.01</v>
      </c>
      <c r="B5837" s="94" t="s">
        <v>6029</v>
      </c>
    </row>
    <row r="5838" ht="17" customHeight="1" spans="1:2">
      <c r="A5838" s="93">
        <v>5397031</v>
      </c>
      <c r="B5838" s="94" t="s">
        <v>6030</v>
      </c>
    </row>
    <row r="5839" ht="17" customHeight="1" spans="1:2">
      <c r="A5839" s="93">
        <v>5397032</v>
      </c>
      <c r="B5839" s="94" t="s">
        <v>6031</v>
      </c>
    </row>
    <row r="5840" ht="17" customHeight="1" spans="1:2">
      <c r="A5840" s="93">
        <v>5397033</v>
      </c>
      <c r="B5840" s="94" t="s">
        <v>6032</v>
      </c>
    </row>
    <row r="5841" ht="17" customHeight="1" spans="1:2">
      <c r="A5841" s="93">
        <v>5397034.01</v>
      </c>
      <c r="B5841" s="94" t="s">
        <v>6033</v>
      </c>
    </row>
    <row r="5842" ht="17" customHeight="1" spans="1:2">
      <c r="A5842" s="93">
        <v>5397035</v>
      </c>
      <c r="B5842" s="94" t="s">
        <v>6034</v>
      </c>
    </row>
    <row r="5843" ht="17" customHeight="1" spans="1:2">
      <c r="A5843" s="93">
        <v>5397035.01</v>
      </c>
      <c r="B5843" s="94" t="s">
        <v>6035</v>
      </c>
    </row>
    <row r="5844" ht="17" customHeight="1" spans="1:2">
      <c r="A5844" s="93">
        <v>5397036.01</v>
      </c>
      <c r="B5844" s="94" t="s">
        <v>6036</v>
      </c>
    </row>
    <row r="5845" ht="17" customHeight="1" spans="1:2">
      <c r="A5845" s="93">
        <v>5397038</v>
      </c>
      <c r="B5845" s="94" t="s">
        <v>6037</v>
      </c>
    </row>
    <row r="5846" ht="17" customHeight="1" spans="1:2">
      <c r="A5846" s="93">
        <v>5397039</v>
      </c>
      <c r="B5846" s="94" t="s">
        <v>6038</v>
      </c>
    </row>
    <row r="5847" ht="17" customHeight="1" spans="1:2">
      <c r="A5847" s="93">
        <v>5397041</v>
      </c>
      <c r="B5847" s="94" t="s">
        <v>6039</v>
      </c>
    </row>
    <row r="5848" ht="17" customHeight="1" spans="1:2">
      <c r="A5848" s="93">
        <v>5397042</v>
      </c>
      <c r="B5848" s="94" t="s">
        <v>6040</v>
      </c>
    </row>
    <row r="5849" ht="17" customHeight="1" spans="1:2">
      <c r="A5849" s="93">
        <v>5397043</v>
      </c>
      <c r="B5849" s="94" t="s">
        <v>6041</v>
      </c>
    </row>
    <row r="5850" ht="17" customHeight="1" spans="1:2">
      <c r="A5850" s="93">
        <v>5397044</v>
      </c>
      <c r="B5850" s="94" t="s">
        <v>6042</v>
      </c>
    </row>
    <row r="5851" ht="17" customHeight="1" spans="1:2">
      <c r="A5851" s="93">
        <v>5397045</v>
      </c>
      <c r="B5851" s="94" t="s">
        <v>6043</v>
      </c>
    </row>
    <row r="5852" ht="17" customHeight="1" spans="1:2">
      <c r="A5852" s="93">
        <v>5397046.01</v>
      </c>
      <c r="B5852" s="94" t="s">
        <v>6044</v>
      </c>
    </row>
    <row r="5853" ht="17" customHeight="1" spans="1:2">
      <c r="A5853" s="93">
        <v>5397047</v>
      </c>
      <c r="B5853" s="94" t="s">
        <v>6045</v>
      </c>
    </row>
    <row r="5854" ht="17" customHeight="1" spans="1:2">
      <c r="A5854" s="93">
        <v>5397048</v>
      </c>
      <c r="B5854" s="94" t="s">
        <v>6046</v>
      </c>
    </row>
    <row r="5855" ht="17" customHeight="1" spans="1:2">
      <c r="A5855" s="93">
        <v>5397049</v>
      </c>
      <c r="B5855" s="94" t="s">
        <v>6047</v>
      </c>
    </row>
    <row r="5856" ht="17" customHeight="1" spans="1:2">
      <c r="A5856" s="93">
        <v>5397051</v>
      </c>
      <c r="B5856" s="94" t="s">
        <v>6048</v>
      </c>
    </row>
    <row r="5857" ht="17" customHeight="1" spans="1:2">
      <c r="A5857" s="93">
        <v>5397052</v>
      </c>
      <c r="B5857" s="94" t="s">
        <v>6049</v>
      </c>
    </row>
    <row r="5858" ht="17" customHeight="1" spans="1:2">
      <c r="A5858" s="93">
        <v>5397054</v>
      </c>
      <c r="B5858" s="94" t="s">
        <v>6050</v>
      </c>
    </row>
    <row r="5859" ht="17" customHeight="1" spans="1:2">
      <c r="A5859" s="93">
        <v>5397058</v>
      </c>
      <c r="B5859" s="94" t="s">
        <v>6051</v>
      </c>
    </row>
    <row r="5860" ht="17" customHeight="1" spans="1:2">
      <c r="A5860" s="93">
        <v>5397058.01</v>
      </c>
      <c r="B5860" s="94" t="s">
        <v>6052</v>
      </c>
    </row>
    <row r="5861" ht="17" customHeight="1" spans="1:2">
      <c r="A5861" s="93">
        <v>5397058.02</v>
      </c>
      <c r="B5861" s="94" t="s">
        <v>6053</v>
      </c>
    </row>
    <row r="5862" ht="17" customHeight="1" spans="1:2">
      <c r="A5862" s="93">
        <v>5397058.1</v>
      </c>
      <c r="B5862" s="94" t="s">
        <v>6054</v>
      </c>
    </row>
    <row r="5863" ht="17" customHeight="1" spans="1:2">
      <c r="A5863" s="93">
        <v>5397058.2</v>
      </c>
      <c r="B5863" s="94" t="s">
        <v>6055</v>
      </c>
    </row>
    <row r="5864" ht="17" customHeight="1" spans="1:2">
      <c r="A5864" s="93">
        <v>5397059</v>
      </c>
      <c r="B5864" s="94" t="s">
        <v>6056</v>
      </c>
    </row>
    <row r="5865" ht="17" customHeight="1" spans="1:2">
      <c r="A5865" s="93">
        <v>5397060</v>
      </c>
      <c r="B5865" s="94" t="s">
        <v>6057</v>
      </c>
    </row>
    <row r="5866" ht="17" customHeight="1" spans="1:2">
      <c r="A5866" s="93">
        <v>5397060.01</v>
      </c>
      <c r="B5866" s="94" t="s">
        <v>6058</v>
      </c>
    </row>
    <row r="5867" ht="17" customHeight="1" spans="1:2">
      <c r="A5867" s="93">
        <v>5397062.01</v>
      </c>
      <c r="B5867" s="94" t="s">
        <v>6059</v>
      </c>
    </row>
    <row r="5868" ht="17" customHeight="1" spans="1:2">
      <c r="A5868" s="93">
        <v>5397063</v>
      </c>
      <c r="B5868" s="94" t="s">
        <v>6060</v>
      </c>
    </row>
    <row r="5869" ht="17" customHeight="1" spans="1:2">
      <c r="A5869" s="93">
        <v>5397063.01</v>
      </c>
      <c r="B5869" s="94" t="s">
        <v>6061</v>
      </c>
    </row>
    <row r="5870" ht="17" customHeight="1" spans="1:2">
      <c r="A5870" s="93">
        <v>5397064.01</v>
      </c>
      <c r="B5870" s="94" t="s">
        <v>6062</v>
      </c>
    </row>
    <row r="5871" ht="17" customHeight="1" spans="1:2">
      <c r="A5871" s="93">
        <v>5397064.02</v>
      </c>
      <c r="B5871" s="94" t="s">
        <v>6063</v>
      </c>
    </row>
    <row r="5872" ht="17" customHeight="1" spans="1:2">
      <c r="A5872" s="93">
        <v>5397065.01</v>
      </c>
      <c r="B5872" s="94" t="s">
        <v>6064</v>
      </c>
    </row>
    <row r="5873" ht="17" customHeight="1" spans="1:2">
      <c r="A5873" s="93">
        <v>5397071</v>
      </c>
      <c r="B5873" s="94" t="s">
        <v>6065</v>
      </c>
    </row>
    <row r="5874" ht="17" customHeight="1" spans="1:2">
      <c r="A5874" s="93">
        <v>5397072</v>
      </c>
      <c r="B5874" s="94" t="s">
        <v>6066</v>
      </c>
    </row>
    <row r="5875" ht="17" customHeight="1" spans="1:2">
      <c r="A5875" s="93">
        <v>5397074</v>
      </c>
      <c r="B5875" s="94" t="s">
        <v>6067</v>
      </c>
    </row>
    <row r="5876" ht="17" customHeight="1" spans="1:2">
      <c r="A5876" s="93">
        <v>5397075</v>
      </c>
      <c r="B5876" s="94" t="s">
        <v>6068</v>
      </c>
    </row>
    <row r="5877" ht="17" customHeight="1" spans="1:2">
      <c r="A5877" s="93">
        <v>5397076</v>
      </c>
      <c r="B5877" s="94" t="s">
        <v>6069</v>
      </c>
    </row>
    <row r="5878" ht="17" customHeight="1" spans="1:2">
      <c r="A5878" s="93">
        <v>5397078.01</v>
      </c>
      <c r="B5878" s="94" t="s">
        <v>6070</v>
      </c>
    </row>
    <row r="5879" ht="17" customHeight="1" spans="1:2">
      <c r="A5879" s="93">
        <v>5397082</v>
      </c>
      <c r="B5879" s="94" t="s">
        <v>6071</v>
      </c>
    </row>
    <row r="5880" ht="17" customHeight="1" spans="1:2">
      <c r="A5880" s="93">
        <v>5397082.01</v>
      </c>
      <c r="B5880" s="94" t="s">
        <v>6072</v>
      </c>
    </row>
    <row r="5881" ht="17" customHeight="1" spans="1:2">
      <c r="A5881" s="93">
        <v>5397505</v>
      </c>
      <c r="B5881" s="94" t="s">
        <v>6073</v>
      </c>
    </row>
    <row r="5882" ht="17" customHeight="1" spans="1:2">
      <c r="A5882" s="93">
        <v>5397505.01</v>
      </c>
      <c r="B5882" s="94" t="s">
        <v>6074</v>
      </c>
    </row>
    <row r="5883" ht="17" customHeight="1" spans="1:2">
      <c r="A5883" s="93">
        <v>5397508</v>
      </c>
      <c r="B5883" s="94" t="s">
        <v>6075</v>
      </c>
    </row>
    <row r="5884" ht="17" customHeight="1" spans="1:2">
      <c r="A5884" s="93">
        <v>5397510.1</v>
      </c>
      <c r="B5884" s="94" t="s">
        <v>6076</v>
      </c>
    </row>
    <row r="5885" ht="17" customHeight="1" spans="1:2">
      <c r="A5885" s="93">
        <v>5397511.01</v>
      </c>
      <c r="B5885" s="94" t="s">
        <v>6077</v>
      </c>
    </row>
    <row r="5886" ht="17" customHeight="1" spans="1:2">
      <c r="A5886" s="93">
        <v>5397511.02</v>
      </c>
      <c r="B5886" s="94" t="s">
        <v>6078</v>
      </c>
    </row>
    <row r="5887" ht="17" customHeight="1" spans="1:2">
      <c r="A5887" s="93">
        <v>5397512</v>
      </c>
      <c r="B5887" s="94" t="s">
        <v>6079</v>
      </c>
    </row>
    <row r="5888" ht="17" customHeight="1" spans="1:2">
      <c r="A5888" s="93">
        <v>5397514</v>
      </c>
      <c r="B5888" s="94" t="s">
        <v>6080</v>
      </c>
    </row>
    <row r="5889" ht="17" customHeight="1" spans="1:2">
      <c r="A5889" s="93">
        <v>5397514.01</v>
      </c>
      <c r="B5889" s="94" t="s">
        <v>6081</v>
      </c>
    </row>
    <row r="5890" ht="17" customHeight="1" spans="1:2">
      <c r="A5890" s="93">
        <v>5397515</v>
      </c>
      <c r="B5890" s="94" t="s">
        <v>6082</v>
      </c>
    </row>
    <row r="5891" ht="17" customHeight="1" spans="1:2">
      <c r="A5891" s="93">
        <v>5397516.01</v>
      </c>
      <c r="B5891" s="94" t="s">
        <v>6083</v>
      </c>
    </row>
    <row r="5892" ht="17" customHeight="1" spans="1:2">
      <c r="A5892" s="93">
        <v>5397517</v>
      </c>
      <c r="B5892" s="94" t="s">
        <v>6084</v>
      </c>
    </row>
    <row r="5893" ht="17" customHeight="1" spans="1:2">
      <c r="A5893" s="93">
        <v>5397517.01</v>
      </c>
      <c r="B5893" s="94" t="s">
        <v>6085</v>
      </c>
    </row>
    <row r="5894" ht="17" customHeight="1" spans="1:2">
      <c r="A5894" s="93">
        <v>5397519</v>
      </c>
      <c r="B5894" s="94" t="s">
        <v>6086</v>
      </c>
    </row>
    <row r="5895" ht="17" customHeight="1" spans="1:2">
      <c r="A5895" s="93">
        <v>5397521.1</v>
      </c>
      <c r="B5895" s="94" t="s">
        <v>6087</v>
      </c>
    </row>
    <row r="5896" ht="17" customHeight="1" spans="1:2">
      <c r="A5896" s="93">
        <v>5397523.01</v>
      </c>
      <c r="B5896" s="94" t="s">
        <v>6088</v>
      </c>
    </row>
    <row r="5897" ht="17" customHeight="1" spans="1:2">
      <c r="A5897" s="93">
        <v>5397531</v>
      </c>
      <c r="B5897" s="94" t="s">
        <v>6089</v>
      </c>
    </row>
    <row r="5898" ht="17" customHeight="1" spans="1:2">
      <c r="A5898" s="93">
        <v>5397533</v>
      </c>
      <c r="B5898" s="94" t="s">
        <v>6090</v>
      </c>
    </row>
    <row r="5899" ht="17" customHeight="1" spans="1:2">
      <c r="A5899" s="93">
        <v>5397534</v>
      </c>
      <c r="B5899" s="94" t="s">
        <v>6091</v>
      </c>
    </row>
    <row r="5900" ht="17" customHeight="1" spans="1:2">
      <c r="A5900" s="93">
        <v>5397535</v>
      </c>
      <c r="B5900" s="94" t="s">
        <v>6092</v>
      </c>
    </row>
    <row r="5901" ht="17" customHeight="1" spans="1:2">
      <c r="A5901" s="93">
        <v>5397536</v>
      </c>
      <c r="B5901" s="94" t="s">
        <v>6093</v>
      </c>
    </row>
    <row r="5902" ht="17" customHeight="1" spans="1:2">
      <c r="A5902" s="93">
        <v>5397537</v>
      </c>
      <c r="B5902" s="94" t="s">
        <v>6094</v>
      </c>
    </row>
    <row r="5903" ht="17" customHeight="1" spans="1:2">
      <c r="A5903" s="93">
        <v>5397538</v>
      </c>
      <c r="B5903" s="94" t="s">
        <v>6095</v>
      </c>
    </row>
    <row r="5904" ht="17" customHeight="1" spans="1:2">
      <c r="A5904" s="93">
        <v>5397539</v>
      </c>
      <c r="B5904" s="94" t="s">
        <v>6096</v>
      </c>
    </row>
    <row r="5905" ht="17" customHeight="1" spans="1:2">
      <c r="A5905" s="93">
        <v>5397543</v>
      </c>
      <c r="B5905" s="94" t="s">
        <v>6097</v>
      </c>
    </row>
    <row r="5906" ht="17" customHeight="1" spans="1:2">
      <c r="A5906" s="93">
        <v>5397544</v>
      </c>
      <c r="B5906" s="94" t="s">
        <v>6098</v>
      </c>
    </row>
    <row r="5907" ht="17" customHeight="1" spans="1:2">
      <c r="A5907" s="93">
        <v>5397546</v>
      </c>
      <c r="B5907" s="94" t="s">
        <v>6099</v>
      </c>
    </row>
    <row r="5908" ht="17" customHeight="1" spans="1:2">
      <c r="A5908" s="93">
        <v>5397549</v>
      </c>
      <c r="B5908" s="94" t="s">
        <v>6100</v>
      </c>
    </row>
    <row r="5909" ht="17" customHeight="1" spans="1:2">
      <c r="A5909" s="93">
        <v>5397556</v>
      </c>
      <c r="B5909" s="94" t="s">
        <v>6101</v>
      </c>
    </row>
    <row r="5910" ht="17" customHeight="1" spans="1:2">
      <c r="A5910" s="93">
        <v>5397556.01</v>
      </c>
      <c r="B5910" s="94" t="s">
        <v>6102</v>
      </c>
    </row>
    <row r="5911" ht="17" customHeight="1" spans="1:2">
      <c r="A5911" s="93">
        <v>5397558</v>
      </c>
      <c r="B5911" s="94" t="s">
        <v>6103</v>
      </c>
    </row>
    <row r="5912" ht="17" customHeight="1" spans="1:2">
      <c r="A5912" s="93">
        <v>5397558.01</v>
      </c>
      <c r="B5912" s="94" t="s">
        <v>6104</v>
      </c>
    </row>
    <row r="5913" ht="17" customHeight="1" spans="1:2">
      <c r="A5913" s="93">
        <v>5397560.01</v>
      </c>
      <c r="B5913" s="94" t="s">
        <v>6105</v>
      </c>
    </row>
    <row r="5914" ht="17" customHeight="1" spans="1:2">
      <c r="A5914" s="93">
        <v>5397561</v>
      </c>
      <c r="B5914" s="94" t="s">
        <v>6106</v>
      </c>
    </row>
    <row r="5915" ht="17" customHeight="1" spans="1:2">
      <c r="A5915" s="93">
        <v>5397562.01</v>
      </c>
      <c r="B5915" s="94" t="s">
        <v>6107</v>
      </c>
    </row>
    <row r="5916" ht="17" customHeight="1" spans="1:2">
      <c r="A5916" s="93">
        <v>5397565</v>
      </c>
      <c r="B5916" s="94" t="s">
        <v>6108</v>
      </c>
    </row>
    <row r="5917" ht="17" customHeight="1" spans="1:2">
      <c r="A5917" s="93">
        <v>5397567</v>
      </c>
      <c r="B5917" s="94" t="s">
        <v>6109</v>
      </c>
    </row>
    <row r="5918" ht="17" customHeight="1" spans="1:2">
      <c r="A5918" s="93">
        <v>5397570</v>
      </c>
      <c r="B5918" s="94" t="s">
        <v>6110</v>
      </c>
    </row>
    <row r="5919" ht="17" customHeight="1" spans="1:2">
      <c r="A5919" s="93">
        <v>5397571</v>
      </c>
      <c r="B5919" s="94" t="s">
        <v>6111</v>
      </c>
    </row>
    <row r="5920" ht="17" customHeight="1" spans="1:2">
      <c r="A5920" s="93">
        <v>5397573</v>
      </c>
      <c r="B5920" s="94" t="s">
        <v>6112</v>
      </c>
    </row>
    <row r="5921" ht="17" customHeight="1" spans="1:2">
      <c r="A5921" s="93">
        <v>5397578.01</v>
      </c>
      <c r="B5921" s="94" t="s">
        <v>6113</v>
      </c>
    </row>
    <row r="5922" ht="17" customHeight="1" spans="1:2">
      <c r="A5922" s="93">
        <v>5397584</v>
      </c>
      <c r="B5922" s="94" t="s">
        <v>6114</v>
      </c>
    </row>
    <row r="5923" ht="17" customHeight="1" spans="1:2">
      <c r="A5923" s="93">
        <v>5397587</v>
      </c>
      <c r="B5923" s="94" t="s">
        <v>6115</v>
      </c>
    </row>
    <row r="5924" ht="17" customHeight="1" spans="1:2">
      <c r="A5924" s="93">
        <v>5397588.01</v>
      </c>
      <c r="B5924" s="94" t="s">
        <v>6116</v>
      </c>
    </row>
    <row r="5925" ht="17" customHeight="1" spans="1:2">
      <c r="A5925" s="93">
        <v>5397592</v>
      </c>
      <c r="B5925" s="94" t="s">
        <v>6117</v>
      </c>
    </row>
    <row r="5926" ht="17" customHeight="1" spans="1:2">
      <c r="A5926" s="93">
        <v>5397595</v>
      </c>
      <c r="B5926" s="94" t="s">
        <v>6118</v>
      </c>
    </row>
    <row r="5927" ht="17" customHeight="1" spans="1:2">
      <c r="A5927" s="93">
        <v>5397596.01</v>
      </c>
      <c r="B5927" s="94" t="s">
        <v>6119</v>
      </c>
    </row>
    <row r="5928" ht="17" customHeight="1" spans="1:2">
      <c r="A5928" s="93">
        <v>5397597</v>
      </c>
      <c r="B5928" s="94" t="s">
        <v>6120</v>
      </c>
    </row>
    <row r="5929" ht="17" customHeight="1" spans="1:2">
      <c r="A5929" s="93">
        <v>5397598</v>
      </c>
      <c r="B5929" s="94" t="s">
        <v>6121</v>
      </c>
    </row>
    <row r="5930" ht="17" customHeight="1" spans="1:2">
      <c r="A5930" s="93">
        <v>5397600</v>
      </c>
      <c r="B5930" s="94" t="s">
        <v>6122</v>
      </c>
    </row>
    <row r="5931" ht="17" customHeight="1" spans="1:2">
      <c r="A5931" s="93">
        <v>5397601</v>
      </c>
      <c r="B5931" s="94" t="s">
        <v>6123</v>
      </c>
    </row>
    <row r="5932" ht="17" customHeight="1" spans="1:2">
      <c r="A5932" s="93">
        <v>5397604</v>
      </c>
      <c r="B5932" s="94" t="s">
        <v>6124</v>
      </c>
    </row>
    <row r="5933" ht="17" customHeight="1" spans="1:2">
      <c r="A5933" s="93">
        <v>5397605</v>
      </c>
      <c r="B5933" s="94" t="s">
        <v>6125</v>
      </c>
    </row>
    <row r="5934" ht="17" customHeight="1" spans="1:2">
      <c r="A5934" s="93">
        <v>5397606</v>
      </c>
      <c r="B5934" s="94" t="s">
        <v>6126</v>
      </c>
    </row>
    <row r="5935" ht="17" customHeight="1" spans="1:2">
      <c r="A5935" s="93">
        <v>5397607.01</v>
      </c>
      <c r="B5935" s="94" t="s">
        <v>6127</v>
      </c>
    </row>
    <row r="5936" ht="17" customHeight="1" spans="1:2">
      <c r="A5936" s="93">
        <v>5397611.01</v>
      </c>
      <c r="B5936" s="94" t="s">
        <v>6128</v>
      </c>
    </row>
    <row r="5937" ht="17" customHeight="1" spans="1:2">
      <c r="A5937" s="93">
        <v>5397611.04</v>
      </c>
      <c r="B5937" s="94" t="s">
        <v>6129</v>
      </c>
    </row>
    <row r="5938" ht="17" customHeight="1" spans="1:2">
      <c r="A5938" s="93">
        <v>5397612.2</v>
      </c>
      <c r="B5938" s="94" t="s">
        <v>6130</v>
      </c>
    </row>
    <row r="5939" ht="17" customHeight="1" spans="1:2">
      <c r="A5939" s="93">
        <v>5397614</v>
      </c>
      <c r="B5939" s="94" t="s">
        <v>6131</v>
      </c>
    </row>
    <row r="5940" ht="17" customHeight="1" spans="1:2">
      <c r="A5940" s="93">
        <v>5397615</v>
      </c>
      <c r="B5940" s="94" t="s">
        <v>6132</v>
      </c>
    </row>
    <row r="5941" ht="17" customHeight="1" spans="1:2">
      <c r="A5941" s="93">
        <v>5397618</v>
      </c>
      <c r="B5941" s="94" t="s">
        <v>6133</v>
      </c>
    </row>
    <row r="5942" ht="17" customHeight="1" spans="1:2">
      <c r="A5942" s="93">
        <v>5397620</v>
      </c>
      <c r="B5942" s="94" t="s">
        <v>6134</v>
      </c>
    </row>
    <row r="5943" ht="17" customHeight="1" spans="1:2">
      <c r="A5943" s="93">
        <v>5397621</v>
      </c>
      <c r="B5943" s="94" t="s">
        <v>6135</v>
      </c>
    </row>
    <row r="5944" ht="17" customHeight="1" spans="1:2">
      <c r="A5944" s="93">
        <v>5397622</v>
      </c>
      <c r="B5944" s="94" t="s">
        <v>6136</v>
      </c>
    </row>
    <row r="5945" ht="17" customHeight="1" spans="1:2">
      <c r="A5945" s="93">
        <v>5397623</v>
      </c>
      <c r="B5945" s="94" t="s">
        <v>6137</v>
      </c>
    </row>
    <row r="5946" ht="17" customHeight="1" spans="1:2">
      <c r="A5946" s="93">
        <v>53940005</v>
      </c>
      <c r="B5946" s="94" t="s">
        <v>6138</v>
      </c>
    </row>
    <row r="5947" ht="17" customHeight="1" spans="1:2">
      <c r="A5947" s="93">
        <v>539764.01</v>
      </c>
      <c r="B5947" s="94" t="s">
        <v>6139</v>
      </c>
    </row>
    <row r="5948" ht="17" customHeight="1" spans="1:2">
      <c r="A5948" s="93">
        <v>5397641</v>
      </c>
      <c r="B5948" s="94" t="s">
        <v>6140</v>
      </c>
    </row>
    <row r="5949" ht="17" customHeight="1" spans="1:2">
      <c r="A5949" s="93">
        <v>5397645.02</v>
      </c>
      <c r="B5949" s="94" t="s">
        <v>6141</v>
      </c>
    </row>
    <row r="5950" ht="17" customHeight="1" spans="1:2">
      <c r="A5950" s="93">
        <v>5397646</v>
      </c>
      <c r="B5950" s="94" t="s">
        <v>6142</v>
      </c>
    </row>
    <row r="5951" ht="17" customHeight="1" spans="1:2">
      <c r="A5951" s="93">
        <v>5397647</v>
      </c>
      <c r="B5951" s="94" t="s">
        <v>6143</v>
      </c>
    </row>
    <row r="5952" ht="17" customHeight="1" spans="1:2">
      <c r="A5952" s="93">
        <v>5397651</v>
      </c>
      <c r="B5952" s="94" t="s">
        <v>6144</v>
      </c>
    </row>
    <row r="5953" ht="17" customHeight="1" spans="1:2">
      <c r="A5953" s="93">
        <v>5397663</v>
      </c>
      <c r="B5953" s="94" t="s">
        <v>6145</v>
      </c>
    </row>
    <row r="5954" ht="17" customHeight="1" spans="1:2">
      <c r="A5954" s="93">
        <v>5397664</v>
      </c>
      <c r="B5954" s="94" t="s">
        <v>6146</v>
      </c>
    </row>
    <row r="5955" ht="17" customHeight="1" spans="1:2">
      <c r="A5955" s="93">
        <v>5397666</v>
      </c>
      <c r="B5955" s="94" t="s">
        <v>6147</v>
      </c>
    </row>
    <row r="5956" ht="17" customHeight="1" spans="1:2">
      <c r="A5956" s="93">
        <v>5397667</v>
      </c>
      <c r="B5956" s="94" t="s">
        <v>6148</v>
      </c>
    </row>
    <row r="5957" ht="17" customHeight="1" spans="1:2">
      <c r="A5957" s="93">
        <v>5397668</v>
      </c>
      <c r="B5957" s="94" t="s">
        <v>6149</v>
      </c>
    </row>
    <row r="5958" ht="17" customHeight="1" spans="1:2">
      <c r="A5958" s="93">
        <v>5397669</v>
      </c>
      <c r="B5958" s="94" t="s">
        <v>6150</v>
      </c>
    </row>
    <row r="5959" ht="17" customHeight="1" spans="1:2">
      <c r="A5959" s="93">
        <v>5397671</v>
      </c>
      <c r="B5959" s="94" t="s">
        <v>6151</v>
      </c>
    </row>
    <row r="5960" ht="17" customHeight="1" spans="1:2">
      <c r="A5960" s="93">
        <v>5397672.1</v>
      </c>
      <c r="B5960" s="94" t="s">
        <v>6152</v>
      </c>
    </row>
    <row r="5961" ht="17" customHeight="1" spans="1:2">
      <c r="A5961" s="93">
        <v>5397672.2</v>
      </c>
      <c r="B5961" s="94" t="s">
        <v>6153</v>
      </c>
    </row>
    <row r="5962" ht="17" customHeight="1" spans="1:2">
      <c r="A5962" s="93">
        <v>5397689</v>
      </c>
      <c r="B5962" s="94" t="s">
        <v>6154</v>
      </c>
    </row>
    <row r="5963" ht="17" customHeight="1" spans="1:2">
      <c r="A5963" s="93">
        <v>5397696</v>
      </c>
      <c r="B5963" s="94" t="s">
        <v>6155</v>
      </c>
    </row>
    <row r="5964" ht="17" customHeight="1" spans="1:2">
      <c r="A5964" s="93">
        <v>5397698</v>
      </c>
      <c r="B5964" s="94" t="s">
        <v>6156</v>
      </c>
    </row>
    <row r="5965" ht="17" customHeight="1" spans="1:2">
      <c r="A5965" s="93">
        <v>5397699</v>
      </c>
      <c r="B5965" s="94" t="s">
        <v>6157</v>
      </c>
    </row>
    <row r="5966" ht="17" customHeight="1" spans="1:2">
      <c r="A5966" s="93">
        <v>5397700</v>
      </c>
      <c r="B5966" s="94" t="s">
        <v>6158</v>
      </c>
    </row>
    <row r="5967" ht="17" customHeight="1" spans="1:2">
      <c r="A5967" s="93">
        <v>5397701</v>
      </c>
      <c r="B5967" s="94" t="s">
        <v>6159</v>
      </c>
    </row>
    <row r="5968" ht="17" customHeight="1" spans="1:2">
      <c r="A5968" s="93">
        <v>5397702.01</v>
      </c>
      <c r="B5968" s="94" t="s">
        <v>6160</v>
      </c>
    </row>
    <row r="5969" ht="17" customHeight="1" spans="1:2">
      <c r="A5969" s="93">
        <v>5397703</v>
      </c>
      <c r="B5969" s="94" t="s">
        <v>6161</v>
      </c>
    </row>
    <row r="5970" ht="17" customHeight="1" spans="1:2">
      <c r="A5970" s="93">
        <v>5397703.01</v>
      </c>
      <c r="B5970" s="94" t="s">
        <v>6162</v>
      </c>
    </row>
    <row r="5971" ht="17" customHeight="1" spans="1:2">
      <c r="A5971" s="93">
        <v>5397705</v>
      </c>
      <c r="B5971" s="94" t="s">
        <v>6163</v>
      </c>
    </row>
    <row r="5972" ht="17" customHeight="1" spans="1:2">
      <c r="A5972" s="93">
        <v>5397706</v>
      </c>
      <c r="B5972" s="94" t="s">
        <v>6164</v>
      </c>
    </row>
    <row r="5973" ht="17" customHeight="1" spans="1:2">
      <c r="A5973" s="93">
        <v>5397708</v>
      </c>
      <c r="B5973" s="94" t="s">
        <v>6165</v>
      </c>
    </row>
    <row r="5974" ht="17" customHeight="1" spans="1:2">
      <c r="A5974" s="93">
        <v>5397709</v>
      </c>
      <c r="B5974" s="94" t="s">
        <v>6166</v>
      </c>
    </row>
    <row r="5975" ht="17" customHeight="1" spans="1:2">
      <c r="A5975" s="93">
        <v>5397710</v>
      </c>
      <c r="B5975" s="94" t="s">
        <v>6167</v>
      </c>
    </row>
    <row r="5976" ht="17" customHeight="1" spans="1:2">
      <c r="A5976" s="93">
        <v>5397711</v>
      </c>
      <c r="B5976" s="94" t="s">
        <v>6168</v>
      </c>
    </row>
    <row r="5977" ht="17" customHeight="1" spans="1:2">
      <c r="A5977" s="93">
        <v>5397712</v>
      </c>
      <c r="B5977" s="94" t="s">
        <v>6169</v>
      </c>
    </row>
    <row r="5978" ht="17" customHeight="1" spans="1:2">
      <c r="A5978" s="93">
        <v>5397713</v>
      </c>
      <c r="B5978" s="94" t="s">
        <v>6170</v>
      </c>
    </row>
    <row r="5979" ht="17" customHeight="1" spans="1:2">
      <c r="A5979" s="93">
        <v>5397714</v>
      </c>
      <c r="B5979" s="94" t="s">
        <v>6171</v>
      </c>
    </row>
    <row r="5980" ht="17" customHeight="1" spans="1:2">
      <c r="A5980" s="93">
        <v>5397716</v>
      </c>
      <c r="B5980" s="94" t="s">
        <v>6172</v>
      </c>
    </row>
    <row r="5981" ht="17" customHeight="1" spans="1:2">
      <c r="A5981" s="93">
        <v>5397717</v>
      </c>
      <c r="B5981" s="94" t="s">
        <v>6173</v>
      </c>
    </row>
    <row r="5982" ht="17" customHeight="1" spans="1:2">
      <c r="A5982" s="93">
        <v>5397718</v>
      </c>
      <c r="B5982" s="94" t="s">
        <v>6174</v>
      </c>
    </row>
    <row r="5983" ht="17" customHeight="1" spans="1:2">
      <c r="A5983" s="93">
        <v>5397726</v>
      </c>
      <c r="B5983" s="94" t="s">
        <v>6175</v>
      </c>
    </row>
    <row r="5984" ht="17" customHeight="1" spans="1:2">
      <c r="A5984" s="93">
        <v>5397726.01</v>
      </c>
      <c r="B5984" s="94" t="s">
        <v>6176</v>
      </c>
    </row>
    <row r="5985" ht="17" customHeight="1" spans="1:2">
      <c r="A5985" s="93">
        <v>5397728</v>
      </c>
      <c r="B5985" s="94" t="s">
        <v>6177</v>
      </c>
    </row>
    <row r="5986" ht="17" customHeight="1" spans="1:2">
      <c r="A5986" s="93">
        <v>5397728.01</v>
      </c>
      <c r="B5986" s="94" t="s">
        <v>6178</v>
      </c>
    </row>
    <row r="5987" ht="17" customHeight="1" spans="1:2">
      <c r="A5987" s="93">
        <v>5397731</v>
      </c>
      <c r="B5987" s="94" t="s">
        <v>6179</v>
      </c>
    </row>
    <row r="5988" ht="17" customHeight="1" spans="1:2">
      <c r="A5988" s="93">
        <v>5397738</v>
      </c>
      <c r="B5988" s="94" t="s">
        <v>6180</v>
      </c>
    </row>
    <row r="5989" ht="17" customHeight="1" spans="1:2">
      <c r="A5989" s="93">
        <v>5397742.02</v>
      </c>
      <c r="B5989" s="94" t="s">
        <v>6181</v>
      </c>
    </row>
    <row r="5990" ht="17" customHeight="1" spans="1:2">
      <c r="A5990" s="93">
        <v>5397743</v>
      </c>
      <c r="B5990" s="94" t="s">
        <v>6182</v>
      </c>
    </row>
    <row r="5991" ht="17" customHeight="1" spans="1:2">
      <c r="A5991" s="93">
        <v>53974000</v>
      </c>
      <c r="B5991" s="94" t="s">
        <v>6183</v>
      </c>
    </row>
    <row r="5992" ht="17" customHeight="1" spans="1:2">
      <c r="A5992" s="93">
        <v>5397749</v>
      </c>
      <c r="B5992" s="94" t="s">
        <v>6184</v>
      </c>
    </row>
    <row r="5993" ht="17" customHeight="1" spans="1:2">
      <c r="A5993" s="93">
        <v>5397751</v>
      </c>
      <c r="B5993" s="94" t="s">
        <v>6185</v>
      </c>
    </row>
    <row r="5994" ht="17" customHeight="1" spans="1:2">
      <c r="A5994" s="93">
        <v>5397752</v>
      </c>
      <c r="B5994" s="94" t="s">
        <v>6186</v>
      </c>
    </row>
    <row r="5995" ht="17" customHeight="1" spans="1:2">
      <c r="A5995" s="93">
        <v>5397753</v>
      </c>
      <c r="B5995" s="94" t="s">
        <v>6187</v>
      </c>
    </row>
    <row r="5996" ht="17" customHeight="1" spans="1:2">
      <c r="A5996" s="93">
        <v>5397754</v>
      </c>
      <c r="B5996" s="94" t="s">
        <v>6188</v>
      </c>
    </row>
    <row r="5997" ht="17" customHeight="1" spans="1:2">
      <c r="A5997" s="93">
        <v>5397755</v>
      </c>
      <c r="B5997" s="94" t="s">
        <v>6189</v>
      </c>
    </row>
    <row r="5998" ht="17" customHeight="1" spans="1:2">
      <c r="A5998" s="93">
        <v>5397756</v>
      </c>
      <c r="B5998" s="94" t="s">
        <v>6190</v>
      </c>
    </row>
    <row r="5999" ht="17" customHeight="1" spans="1:2">
      <c r="A5999" s="93">
        <v>5397757</v>
      </c>
      <c r="B5999" s="94" t="s">
        <v>6191</v>
      </c>
    </row>
    <row r="6000" ht="17" customHeight="1" spans="1:2">
      <c r="A6000" s="93">
        <v>5397758</v>
      </c>
      <c r="B6000" s="94" t="s">
        <v>6192</v>
      </c>
    </row>
    <row r="6001" ht="17" customHeight="1" spans="1:2">
      <c r="A6001" s="93">
        <v>5397758.1</v>
      </c>
      <c r="B6001" s="94" t="s">
        <v>6193</v>
      </c>
    </row>
    <row r="6002" ht="17" customHeight="1" spans="1:2">
      <c r="A6002" s="93">
        <v>5397759</v>
      </c>
      <c r="B6002" s="94" t="s">
        <v>6194</v>
      </c>
    </row>
    <row r="6003" ht="17" customHeight="1" spans="1:2">
      <c r="A6003" s="93">
        <v>5397760</v>
      </c>
      <c r="B6003" s="94" t="s">
        <v>6195</v>
      </c>
    </row>
    <row r="6004" ht="17" customHeight="1" spans="1:2">
      <c r="A6004" s="93">
        <v>5397761</v>
      </c>
      <c r="B6004" s="94" t="s">
        <v>6196</v>
      </c>
    </row>
    <row r="6005" ht="17" customHeight="1" spans="1:2">
      <c r="A6005" s="93">
        <v>5397762</v>
      </c>
      <c r="B6005" s="94" t="s">
        <v>6197</v>
      </c>
    </row>
    <row r="6006" ht="17" customHeight="1" spans="1:2">
      <c r="A6006" s="93">
        <v>54</v>
      </c>
      <c r="B6006" s="94" t="s">
        <v>6198</v>
      </c>
    </row>
    <row r="6007" ht="17" customHeight="1" spans="1:2">
      <c r="A6007" s="93">
        <v>540.01</v>
      </c>
      <c r="B6007" s="94" t="s">
        <v>6199</v>
      </c>
    </row>
    <row r="6008" ht="17" customHeight="1" spans="1:2">
      <c r="A6008" s="93">
        <v>540.02</v>
      </c>
      <c r="B6008" s="94" t="s">
        <v>6200</v>
      </c>
    </row>
    <row r="6009" ht="17" customHeight="1" spans="1:2">
      <c r="A6009" s="93">
        <v>5401041.5</v>
      </c>
      <c r="B6009" s="94" t="s">
        <v>6201</v>
      </c>
    </row>
    <row r="6010" ht="17" customHeight="1" spans="1:2">
      <c r="A6010" s="93">
        <v>541</v>
      </c>
      <c r="B6010" s="94" t="s">
        <v>6202</v>
      </c>
    </row>
    <row r="6011" ht="17" customHeight="1" spans="1:2">
      <c r="A6011" s="93">
        <v>541.01</v>
      </c>
      <c r="B6011" s="94" t="s">
        <v>6203</v>
      </c>
    </row>
    <row r="6012" ht="17" customHeight="1" spans="1:2">
      <c r="A6012" s="93">
        <v>541.02</v>
      </c>
      <c r="B6012" s="94" t="s">
        <v>6204</v>
      </c>
    </row>
    <row r="6013" ht="17" customHeight="1" spans="1:2">
      <c r="A6013" s="93">
        <v>542</v>
      </c>
      <c r="B6013" s="94" t="s">
        <v>6205</v>
      </c>
    </row>
    <row r="6014" ht="17" customHeight="1" spans="1:2">
      <c r="A6014" s="93">
        <v>542.01</v>
      </c>
      <c r="B6014" s="94" t="s">
        <v>6206</v>
      </c>
    </row>
    <row r="6015" ht="17" customHeight="1" spans="1:2">
      <c r="A6015" s="93">
        <v>542.02</v>
      </c>
      <c r="B6015" s="94" t="s">
        <v>6207</v>
      </c>
    </row>
    <row r="6016" ht="17" customHeight="1" spans="1:2">
      <c r="A6016" s="93">
        <v>5421001.01</v>
      </c>
      <c r="B6016" s="94" t="s">
        <v>6208</v>
      </c>
    </row>
    <row r="6017" ht="17" customHeight="1" spans="1:2">
      <c r="A6017" s="93">
        <v>5425214</v>
      </c>
      <c r="B6017" s="94" t="s">
        <v>6209</v>
      </c>
    </row>
    <row r="6018" ht="17" customHeight="1" spans="1:2">
      <c r="A6018" s="93">
        <v>5425238</v>
      </c>
      <c r="B6018" s="94" t="s">
        <v>6210</v>
      </c>
    </row>
    <row r="6019" ht="17" customHeight="1" spans="1:2">
      <c r="A6019" s="93">
        <v>5425418</v>
      </c>
      <c r="B6019" s="94" t="s">
        <v>6211</v>
      </c>
    </row>
    <row r="6020" ht="17" customHeight="1" spans="1:2">
      <c r="A6020" s="93">
        <v>5425602.01</v>
      </c>
      <c r="B6020" s="94" t="s">
        <v>6212</v>
      </c>
    </row>
    <row r="6021" ht="17" customHeight="1" spans="1:2">
      <c r="A6021" s="93">
        <v>5425602.02</v>
      </c>
      <c r="B6021" s="94" t="s">
        <v>6213</v>
      </c>
    </row>
    <row r="6022" ht="17" customHeight="1" spans="1:2">
      <c r="A6022" s="93">
        <v>5425602.05</v>
      </c>
      <c r="B6022" s="94" t="s">
        <v>6214</v>
      </c>
    </row>
    <row r="6023" ht="17" customHeight="1" spans="1:2">
      <c r="A6023" s="93">
        <v>5425602.06</v>
      </c>
      <c r="B6023" s="94" t="s">
        <v>6215</v>
      </c>
    </row>
    <row r="6024" ht="17" customHeight="1" spans="1:2">
      <c r="A6024" s="93">
        <v>5425602.1</v>
      </c>
      <c r="B6024" s="94" t="s">
        <v>6216</v>
      </c>
    </row>
    <row r="6025" ht="17" customHeight="1" spans="1:2">
      <c r="A6025" s="93">
        <v>5425603.01</v>
      </c>
      <c r="B6025" s="94" t="s">
        <v>6217</v>
      </c>
    </row>
    <row r="6026" ht="17" customHeight="1" spans="1:2">
      <c r="A6026" s="93">
        <v>5425603.02</v>
      </c>
      <c r="B6026" s="94" t="s">
        <v>6218</v>
      </c>
    </row>
    <row r="6027" ht="17" customHeight="1" spans="1:2">
      <c r="A6027" s="93">
        <v>5425603.05</v>
      </c>
      <c r="B6027" s="94" t="s">
        <v>6219</v>
      </c>
    </row>
    <row r="6028" ht="17" customHeight="1" spans="1:2">
      <c r="A6028" s="93">
        <v>5425603.06</v>
      </c>
      <c r="B6028" s="94" t="s">
        <v>6220</v>
      </c>
    </row>
    <row r="6029" ht="17" customHeight="1" spans="1:2">
      <c r="A6029" s="93">
        <v>5425603.08</v>
      </c>
      <c r="B6029" s="94" t="s">
        <v>6221</v>
      </c>
    </row>
    <row r="6030" ht="17" customHeight="1" spans="1:2">
      <c r="A6030" s="93">
        <v>5425604.01</v>
      </c>
      <c r="B6030" s="94" t="s">
        <v>6222</v>
      </c>
    </row>
    <row r="6031" ht="17" customHeight="1" spans="1:2">
      <c r="A6031" s="93">
        <v>5425604.02</v>
      </c>
      <c r="B6031" s="94" t="s">
        <v>6223</v>
      </c>
    </row>
    <row r="6032" ht="17" customHeight="1" spans="1:2">
      <c r="A6032" s="93">
        <v>5425604.05</v>
      </c>
      <c r="B6032" s="94" t="s">
        <v>6224</v>
      </c>
    </row>
    <row r="6033" ht="17" customHeight="1" spans="1:2">
      <c r="A6033" s="93">
        <v>5425604.06</v>
      </c>
      <c r="B6033" s="94" t="s">
        <v>6225</v>
      </c>
    </row>
    <row r="6034" ht="17" customHeight="1" spans="1:2">
      <c r="A6034" s="93">
        <v>5425604.07</v>
      </c>
      <c r="B6034" s="94" t="s">
        <v>6226</v>
      </c>
    </row>
    <row r="6035" ht="17" customHeight="1" spans="1:2">
      <c r="A6035" s="93">
        <v>5425604.08</v>
      </c>
      <c r="B6035" s="94" t="s">
        <v>6227</v>
      </c>
    </row>
    <row r="6036" ht="17" customHeight="1" spans="1:2">
      <c r="A6036" s="93">
        <v>5425604.11</v>
      </c>
      <c r="B6036" s="94" t="s">
        <v>6228</v>
      </c>
    </row>
    <row r="6037" ht="17" customHeight="1" spans="1:2">
      <c r="A6037" s="93">
        <v>5425605.01</v>
      </c>
      <c r="B6037" s="94" t="s">
        <v>6229</v>
      </c>
    </row>
    <row r="6038" ht="17" customHeight="1" spans="1:2">
      <c r="A6038" s="93">
        <v>5425605.02</v>
      </c>
      <c r="B6038" s="94" t="s">
        <v>6230</v>
      </c>
    </row>
    <row r="6039" ht="17" customHeight="1" spans="1:2">
      <c r="A6039" s="93">
        <v>5425605.05</v>
      </c>
      <c r="B6039" s="94" t="s">
        <v>6231</v>
      </c>
    </row>
    <row r="6040" ht="17" customHeight="1" spans="1:2">
      <c r="A6040" s="93">
        <v>5425605.06</v>
      </c>
      <c r="B6040" s="94" t="s">
        <v>6232</v>
      </c>
    </row>
    <row r="6041" ht="17" customHeight="1" spans="1:2">
      <c r="A6041" s="93">
        <v>5425605.08</v>
      </c>
      <c r="B6041" s="94" t="s">
        <v>6233</v>
      </c>
    </row>
    <row r="6042" ht="17" customHeight="1" spans="1:2">
      <c r="A6042" s="93">
        <v>5425605.09</v>
      </c>
      <c r="B6042" s="94" t="s">
        <v>6234</v>
      </c>
    </row>
    <row r="6043" ht="17" customHeight="1" spans="1:2">
      <c r="A6043" s="93">
        <v>5425605.11</v>
      </c>
      <c r="B6043" s="94" t="s">
        <v>6235</v>
      </c>
    </row>
    <row r="6044" ht="17" customHeight="1" spans="1:2">
      <c r="A6044" s="93">
        <v>5425606.01</v>
      </c>
      <c r="B6044" s="94" t="s">
        <v>6236</v>
      </c>
    </row>
    <row r="6045" ht="17" customHeight="1" spans="1:2">
      <c r="A6045" s="93">
        <v>5425606.02</v>
      </c>
      <c r="B6045" s="94" t="s">
        <v>6237</v>
      </c>
    </row>
    <row r="6046" ht="17" customHeight="1" spans="1:2">
      <c r="A6046" s="93">
        <v>5425606.04</v>
      </c>
      <c r="B6046" s="94" t="s">
        <v>6238</v>
      </c>
    </row>
    <row r="6047" ht="17" customHeight="1" spans="1:2">
      <c r="A6047" s="93">
        <v>5425606.05</v>
      </c>
      <c r="B6047" s="94" t="s">
        <v>6239</v>
      </c>
    </row>
    <row r="6048" ht="17" customHeight="1" spans="1:2">
      <c r="A6048" s="93">
        <v>5425606.09</v>
      </c>
      <c r="B6048" s="94" t="s">
        <v>6240</v>
      </c>
    </row>
    <row r="6049" ht="17" customHeight="1" spans="1:2">
      <c r="A6049" s="93">
        <v>5425606.1</v>
      </c>
      <c r="B6049" s="94" t="s">
        <v>6241</v>
      </c>
    </row>
    <row r="6050" ht="17" customHeight="1" spans="1:2">
      <c r="A6050" s="93">
        <v>5425607.01</v>
      </c>
      <c r="B6050" s="94" t="s">
        <v>6242</v>
      </c>
    </row>
    <row r="6051" ht="17" customHeight="1" spans="1:2">
      <c r="A6051" s="93">
        <v>5425607.02</v>
      </c>
      <c r="B6051" s="94" t="s">
        <v>6243</v>
      </c>
    </row>
    <row r="6052" ht="17" customHeight="1" spans="1:2">
      <c r="A6052" s="93">
        <v>5425607.05</v>
      </c>
      <c r="B6052" s="94" t="s">
        <v>6244</v>
      </c>
    </row>
    <row r="6053" ht="17" customHeight="1" spans="1:2">
      <c r="A6053" s="93">
        <v>5425607.07</v>
      </c>
      <c r="B6053" s="94" t="s">
        <v>6245</v>
      </c>
    </row>
    <row r="6054" ht="17" customHeight="1" spans="1:2">
      <c r="A6054" s="93">
        <v>5425608.01</v>
      </c>
      <c r="B6054" s="94" t="s">
        <v>6246</v>
      </c>
    </row>
    <row r="6055" ht="17" customHeight="1" spans="1:2">
      <c r="A6055" s="93">
        <v>5425608.02</v>
      </c>
      <c r="B6055" s="94" t="s">
        <v>6247</v>
      </c>
    </row>
    <row r="6056" ht="17" customHeight="1" spans="1:2">
      <c r="A6056" s="93">
        <v>5425608.05</v>
      </c>
      <c r="B6056" s="94" t="s">
        <v>6248</v>
      </c>
    </row>
    <row r="6057" ht="17" customHeight="1" spans="1:2">
      <c r="A6057" s="93">
        <v>5425608.06</v>
      </c>
      <c r="B6057" s="94" t="s">
        <v>6249</v>
      </c>
    </row>
    <row r="6058" ht="17" customHeight="1" spans="1:2">
      <c r="A6058" s="93">
        <v>5425608.09</v>
      </c>
      <c r="B6058" s="94" t="s">
        <v>6250</v>
      </c>
    </row>
    <row r="6059" ht="17" customHeight="1" spans="1:2">
      <c r="A6059" s="93">
        <v>5425609.01</v>
      </c>
      <c r="B6059" s="94" t="s">
        <v>6251</v>
      </c>
    </row>
    <row r="6060" ht="17" customHeight="1" spans="1:2">
      <c r="A6060" s="93">
        <v>5425609.02</v>
      </c>
      <c r="B6060" s="94" t="s">
        <v>6252</v>
      </c>
    </row>
    <row r="6061" ht="17" customHeight="1" spans="1:2">
      <c r="A6061" s="93">
        <v>5425609.03</v>
      </c>
      <c r="B6061" s="94" t="s">
        <v>6253</v>
      </c>
    </row>
    <row r="6062" ht="17" customHeight="1" spans="1:2">
      <c r="A6062" s="93">
        <v>5425609.06</v>
      </c>
      <c r="B6062" s="94" t="s">
        <v>6254</v>
      </c>
    </row>
    <row r="6063" ht="17" customHeight="1" spans="1:2">
      <c r="A6063" s="93">
        <v>5425610.01</v>
      </c>
      <c r="B6063" s="94" t="s">
        <v>6255</v>
      </c>
    </row>
    <row r="6064" ht="17" customHeight="1" spans="1:2">
      <c r="A6064" s="93">
        <v>5425610.02</v>
      </c>
      <c r="B6064" s="94" t="s">
        <v>6256</v>
      </c>
    </row>
    <row r="6065" ht="17" customHeight="1" spans="1:2">
      <c r="A6065" s="93">
        <v>5425610.05</v>
      </c>
      <c r="B6065" s="94" t="s">
        <v>6257</v>
      </c>
    </row>
    <row r="6066" ht="17" customHeight="1" spans="1:2">
      <c r="A6066" s="93">
        <v>5425610.06</v>
      </c>
      <c r="B6066" s="94" t="s">
        <v>6258</v>
      </c>
    </row>
    <row r="6067" ht="17" customHeight="1" spans="1:2">
      <c r="A6067" s="93">
        <v>5425610.09</v>
      </c>
      <c r="B6067" s="94" t="s">
        <v>6259</v>
      </c>
    </row>
    <row r="6068" ht="17" customHeight="1" spans="1:2">
      <c r="A6068" s="93">
        <v>5425611.01</v>
      </c>
      <c r="B6068" s="94" t="s">
        <v>6260</v>
      </c>
    </row>
    <row r="6069" ht="17" customHeight="1" spans="1:2">
      <c r="A6069" s="93">
        <v>5425611.02</v>
      </c>
      <c r="B6069" s="94" t="s">
        <v>6261</v>
      </c>
    </row>
    <row r="6070" ht="17" customHeight="1" spans="1:2">
      <c r="A6070" s="93">
        <v>5425611.05</v>
      </c>
      <c r="B6070" s="94" t="s">
        <v>6262</v>
      </c>
    </row>
    <row r="6071" ht="17" customHeight="1" spans="1:2">
      <c r="A6071" s="93">
        <v>5425611.06</v>
      </c>
      <c r="B6071" s="94" t="s">
        <v>6263</v>
      </c>
    </row>
    <row r="6072" ht="17" customHeight="1" spans="1:2">
      <c r="A6072" s="93">
        <v>5425611.09</v>
      </c>
      <c r="B6072" s="94" t="s">
        <v>6264</v>
      </c>
    </row>
    <row r="6073" ht="17" customHeight="1" spans="1:2">
      <c r="A6073" s="93">
        <v>5425917</v>
      </c>
      <c r="B6073" s="94" t="s">
        <v>6265</v>
      </c>
    </row>
    <row r="6074" ht="17" customHeight="1" spans="1:2">
      <c r="A6074" s="93">
        <v>5425918</v>
      </c>
      <c r="B6074" s="94" t="s">
        <v>6266</v>
      </c>
    </row>
    <row r="6075" ht="17" customHeight="1" spans="1:2">
      <c r="A6075" s="93">
        <v>5425947</v>
      </c>
      <c r="B6075" s="94" t="s">
        <v>6267</v>
      </c>
    </row>
    <row r="6076" ht="17" customHeight="1" spans="1:2">
      <c r="A6076" s="93">
        <v>5425977</v>
      </c>
      <c r="B6076" s="94" t="s">
        <v>6268</v>
      </c>
    </row>
    <row r="6077" ht="17" customHeight="1" spans="1:2">
      <c r="A6077" s="93">
        <v>543</v>
      </c>
      <c r="B6077" s="94" t="s">
        <v>6269</v>
      </c>
    </row>
    <row r="6078" ht="17" customHeight="1" spans="1:2">
      <c r="A6078" s="93">
        <v>543.01</v>
      </c>
      <c r="B6078" s="94" t="s">
        <v>6270</v>
      </c>
    </row>
    <row r="6079" ht="17" customHeight="1" spans="1:2">
      <c r="A6079" s="93">
        <v>543.02</v>
      </c>
      <c r="B6079" s="94" t="s">
        <v>6271</v>
      </c>
    </row>
    <row r="6080" ht="17" customHeight="1" spans="1:2">
      <c r="A6080" s="93">
        <v>543.5</v>
      </c>
      <c r="B6080" s="94" t="s">
        <v>6272</v>
      </c>
    </row>
    <row r="6081" ht="17" customHeight="1" spans="1:2">
      <c r="A6081" s="93">
        <v>543.51</v>
      </c>
      <c r="B6081" s="94" t="s">
        <v>6273</v>
      </c>
    </row>
    <row r="6082" ht="17" customHeight="1" spans="1:2">
      <c r="A6082" s="93">
        <v>543.52</v>
      </c>
      <c r="B6082" s="94" t="s">
        <v>6274</v>
      </c>
    </row>
    <row r="6083" ht="17" customHeight="1" spans="1:2">
      <c r="A6083" s="93">
        <v>544</v>
      </c>
      <c r="B6083" s="94" t="s">
        <v>6275</v>
      </c>
    </row>
    <row r="6084" ht="17" customHeight="1" spans="1:2">
      <c r="A6084" s="93">
        <v>544.01</v>
      </c>
      <c r="B6084" s="94" t="s">
        <v>6276</v>
      </c>
    </row>
    <row r="6085" ht="17" customHeight="1" spans="1:2">
      <c r="A6085" s="93">
        <v>544.02</v>
      </c>
      <c r="B6085" s="94" t="s">
        <v>6277</v>
      </c>
    </row>
    <row r="6086" ht="17" customHeight="1" spans="1:2">
      <c r="A6086" s="93">
        <v>544.5</v>
      </c>
      <c r="B6086" s="94" t="s">
        <v>6278</v>
      </c>
    </row>
    <row r="6087" ht="17" customHeight="1" spans="1:2">
      <c r="A6087" s="93">
        <v>544.51</v>
      </c>
      <c r="B6087" s="94" t="s">
        <v>6276</v>
      </c>
    </row>
    <row r="6088" ht="17" customHeight="1" spans="1:2">
      <c r="A6088" s="93">
        <v>545</v>
      </c>
      <c r="B6088" s="94" t="s">
        <v>6279</v>
      </c>
    </row>
    <row r="6089" ht="17" customHeight="1" spans="1:2">
      <c r="A6089" s="93">
        <v>545.01</v>
      </c>
      <c r="B6089" s="94" t="s">
        <v>6280</v>
      </c>
    </row>
    <row r="6090" ht="17" customHeight="1" spans="1:2">
      <c r="A6090" s="93">
        <v>545.02</v>
      </c>
      <c r="B6090" s="94" t="s">
        <v>6281</v>
      </c>
    </row>
    <row r="6091" ht="17" customHeight="1" spans="1:2">
      <c r="A6091" s="93">
        <v>546</v>
      </c>
      <c r="B6091" s="94" t="s">
        <v>6282</v>
      </c>
    </row>
    <row r="6092" ht="17" customHeight="1" spans="1:2">
      <c r="A6092" s="93">
        <v>550</v>
      </c>
      <c r="B6092" s="94" t="s">
        <v>6283</v>
      </c>
    </row>
    <row r="6093" ht="17" customHeight="1" spans="1:2">
      <c r="A6093" s="93">
        <v>550001</v>
      </c>
      <c r="B6093" s="94" t="s">
        <v>5590</v>
      </c>
    </row>
    <row r="6094" ht="17" customHeight="1" spans="1:2">
      <c r="A6094" s="93">
        <v>550002</v>
      </c>
      <c r="B6094" s="94" t="s">
        <v>6284</v>
      </c>
    </row>
    <row r="6095" ht="17" customHeight="1" spans="1:2">
      <c r="A6095" s="93">
        <v>550003</v>
      </c>
      <c r="B6095" s="94" t="s">
        <v>6285</v>
      </c>
    </row>
    <row r="6096" ht="17" customHeight="1" spans="1:2">
      <c r="A6096" s="93">
        <v>550004</v>
      </c>
      <c r="B6096" s="94" t="s">
        <v>6286</v>
      </c>
    </row>
    <row r="6097" ht="17" customHeight="1" spans="1:2">
      <c r="A6097" s="93">
        <v>550005</v>
      </c>
      <c r="B6097" s="94" t="s">
        <v>6287</v>
      </c>
    </row>
    <row r="6098" ht="17" customHeight="1" spans="1:2">
      <c r="A6098" s="93">
        <v>550006</v>
      </c>
      <c r="B6098" s="94" t="s">
        <v>6288</v>
      </c>
    </row>
    <row r="6099" ht="17" customHeight="1" spans="1:2">
      <c r="A6099" s="93">
        <v>550007</v>
      </c>
      <c r="B6099" s="94" t="s">
        <v>6289</v>
      </c>
    </row>
    <row r="6100" ht="17" customHeight="1" spans="1:2">
      <c r="A6100" s="93">
        <v>550008</v>
      </c>
      <c r="B6100" s="94" t="s">
        <v>6290</v>
      </c>
    </row>
    <row r="6101" ht="17" customHeight="1" spans="1:2">
      <c r="A6101" s="93">
        <v>550009</v>
      </c>
      <c r="B6101" s="94" t="s">
        <v>6291</v>
      </c>
    </row>
    <row r="6102" ht="17" customHeight="1" spans="1:2">
      <c r="A6102" s="93">
        <v>550010</v>
      </c>
      <c r="B6102" s="94" t="s">
        <v>6292</v>
      </c>
    </row>
    <row r="6103" ht="17" customHeight="1" spans="1:2">
      <c r="A6103" s="93">
        <v>550011</v>
      </c>
      <c r="B6103" s="94" t="s">
        <v>6293</v>
      </c>
    </row>
    <row r="6104" ht="17" customHeight="1" spans="1:2">
      <c r="A6104" s="93">
        <v>550012</v>
      </c>
      <c r="B6104" s="94" t="s">
        <v>6294</v>
      </c>
    </row>
    <row r="6105" ht="17" customHeight="1" spans="1:2">
      <c r="A6105" s="93">
        <v>550013</v>
      </c>
      <c r="B6105" s="94" t="s">
        <v>6295</v>
      </c>
    </row>
    <row r="6106" ht="17" customHeight="1" spans="1:2">
      <c r="A6106" s="93">
        <v>551</v>
      </c>
      <c r="B6106" s="94" t="s">
        <v>6296</v>
      </c>
    </row>
    <row r="6107" ht="17" customHeight="1" spans="1:2">
      <c r="A6107" s="93">
        <v>551.4</v>
      </c>
      <c r="B6107" s="94" t="s">
        <v>6297</v>
      </c>
    </row>
    <row r="6108" ht="17" customHeight="1" spans="1:2">
      <c r="A6108" s="93">
        <v>552</v>
      </c>
      <c r="B6108" s="94" t="s">
        <v>6298</v>
      </c>
    </row>
    <row r="6109" ht="17" customHeight="1" spans="1:2">
      <c r="A6109" s="93">
        <v>552.01</v>
      </c>
      <c r="B6109" s="94" t="s">
        <v>6299</v>
      </c>
    </row>
    <row r="6110" ht="17" customHeight="1" spans="1:2">
      <c r="A6110" s="93">
        <v>552.4</v>
      </c>
      <c r="B6110" s="94" t="s">
        <v>6300</v>
      </c>
    </row>
    <row r="6111" ht="17" customHeight="1" spans="1:2">
      <c r="A6111" s="93">
        <v>553</v>
      </c>
      <c r="B6111" s="94" t="s">
        <v>6301</v>
      </c>
    </row>
    <row r="6112" ht="17" customHeight="1" spans="1:2">
      <c r="A6112" s="93">
        <v>554</v>
      </c>
      <c r="B6112" s="94" t="s">
        <v>6302</v>
      </c>
    </row>
    <row r="6113" ht="17" customHeight="1" spans="1:2">
      <c r="A6113" s="93">
        <v>555</v>
      </c>
      <c r="B6113" s="94" t="s">
        <v>6303</v>
      </c>
    </row>
    <row r="6114" ht="17" customHeight="1" spans="1:2">
      <c r="A6114" s="93">
        <v>556</v>
      </c>
      <c r="B6114" s="94" t="s">
        <v>6304</v>
      </c>
    </row>
    <row r="6115" ht="17" customHeight="1" spans="1:2">
      <c r="A6115" s="93">
        <v>557</v>
      </c>
      <c r="B6115" s="94" t="s">
        <v>6305</v>
      </c>
    </row>
    <row r="6116" ht="17" customHeight="1" spans="1:2">
      <c r="A6116" s="93">
        <v>557.01</v>
      </c>
      <c r="B6116" s="94" t="s">
        <v>6306</v>
      </c>
    </row>
    <row r="6117" ht="17" customHeight="1" spans="1:2">
      <c r="A6117" s="93">
        <v>557.1</v>
      </c>
      <c r="B6117" s="94" t="s">
        <v>6307</v>
      </c>
    </row>
    <row r="6118" ht="17" customHeight="1" spans="1:2">
      <c r="A6118" s="93">
        <v>557.21</v>
      </c>
      <c r="B6118" s="94" t="s">
        <v>6308</v>
      </c>
    </row>
    <row r="6119" ht="17" customHeight="1" spans="1:2">
      <c r="A6119" s="93">
        <v>557.31</v>
      </c>
      <c r="B6119" s="94" t="s">
        <v>6309</v>
      </c>
    </row>
    <row r="6120" ht="17" customHeight="1" spans="1:2">
      <c r="A6120" s="93">
        <v>557.4</v>
      </c>
      <c r="B6120" s="94" t="s">
        <v>6310</v>
      </c>
    </row>
    <row r="6121" ht="17" customHeight="1" spans="1:2">
      <c r="A6121" s="93">
        <v>558</v>
      </c>
      <c r="B6121" s="94" t="s">
        <v>6311</v>
      </c>
    </row>
    <row r="6122" ht="17" customHeight="1" spans="1:2">
      <c r="A6122" s="93">
        <v>558.21</v>
      </c>
      <c r="B6122" s="94" t="s">
        <v>6312</v>
      </c>
    </row>
    <row r="6123" ht="17" customHeight="1" spans="1:2">
      <c r="A6123" s="93">
        <v>559</v>
      </c>
      <c r="B6123" s="94" t="s">
        <v>6313</v>
      </c>
    </row>
    <row r="6124" ht="17" customHeight="1" spans="1:2">
      <c r="A6124" s="93">
        <v>5598017</v>
      </c>
      <c r="B6124" s="94" t="s">
        <v>6314</v>
      </c>
    </row>
    <row r="6125" ht="17" customHeight="1" spans="1:2">
      <c r="A6125" s="93">
        <v>5598021.03</v>
      </c>
      <c r="B6125" s="94" t="s">
        <v>6315</v>
      </c>
    </row>
    <row r="6126" ht="17" customHeight="1" spans="1:2">
      <c r="A6126" s="93">
        <v>5598021.07</v>
      </c>
      <c r="B6126" s="94" t="s">
        <v>6316</v>
      </c>
    </row>
    <row r="6127" ht="17" customHeight="1" spans="1:2">
      <c r="A6127" s="93">
        <v>5598021.09</v>
      </c>
      <c r="B6127" s="94" t="s">
        <v>6317</v>
      </c>
    </row>
    <row r="6128" ht="17" customHeight="1" spans="1:2">
      <c r="A6128" s="93">
        <v>5598021.1</v>
      </c>
      <c r="B6128" s="94" t="s">
        <v>6318</v>
      </c>
    </row>
    <row r="6129" ht="17" customHeight="1" spans="1:2">
      <c r="A6129" s="93">
        <v>5598021.11</v>
      </c>
      <c r="B6129" s="94" t="s">
        <v>6319</v>
      </c>
    </row>
    <row r="6130" ht="17" customHeight="1" spans="1:2">
      <c r="A6130" s="93">
        <v>5598021.12</v>
      </c>
      <c r="B6130" s="94" t="s">
        <v>6320</v>
      </c>
    </row>
    <row r="6131" ht="17" customHeight="1" spans="1:2">
      <c r="A6131" s="93">
        <v>5598022</v>
      </c>
      <c r="B6131" s="94" t="s">
        <v>6321</v>
      </c>
    </row>
    <row r="6132" ht="17" customHeight="1" spans="1:2">
      <c r="A6132" s="93">
        <v>5598502.01</v>
      </c>
      <c r="B6132" s="94" t="s">
        <v>6322</v>
      </c>
    </row>
    <row r="6133" ht="17" customHeight="1" spans="1:2">
      <c r="A6133" s="93">
        <v>5598504</v>
      </c>
      <c r="B6133" s="94" t="s">
        <v>6323</v>
      </c>
    </row>
    <row r="6134" ht="17" customHeight="1" spans="1:2">
      <c r="A6134" s="93">
        <v>5598505</v>
      </c>
      <c r="B6134" s="94" t="s">
        <v>6324</v>
      </c>
    </row>
    <row r="6135" ht="17" customHeight="1" spans="1:2">
      <c r="A6135" s="93">
        <v>5598505.2</v>
      </c>
      <c r="B6135" s="94" t="s">
        <v>6325</v>
      </c>
    </row>
    <row r="6136" ht="17" customHeight="1" spans="1:2">
      <c r="A6136" s="93">
        <v>560</v>
      </c>
      <c r="B6136" s="94" t="s">
        <v>6326</v>
      </c>
    </row>
    <row r="6137" ht="17" customHeight="1" spans="1:2">
      <c r="A6137" s="93">
        <v>561</v>
      </c>
      <c r="B6137" s="94" t="s">
        <v>6327</v>
      </c>
    </row>
    <row r="6138" ht="17" customHeight="1" spans="1:2">
      <c r="A6138" s="93">
        <v>562</v>
      </c>
      <c r="B6138" s="94" t="s">
        <v>6328</v>
      </c>
    </row>
    <row r="6139" ht="17" customHeight="1" spans="1:2">
      <c r="A6139" s="93">
        <v>563</v>
      </c>
      <c r="B6139" s="94" t="s">
        <v>6329</v>
      </c>
    </row>
    <row r="6140" ht="17" customHeight="1" spans="1:2">
      <c r="A6140" s="93">
        <v>564</v>
      </c>
      <c r="B6140" s="94" t="s">
        <v>6330</v>
      </c>
    </row>
    <row r="6141" ht="17" customHeight="1" spans="1:2">
      <c r="A6141" s="93">
        <v>565</v>
      </c>
      <c r="B6141" s="94" t="s">
        <v>6331</v>
      </c>
    </row>
    <row r="6142" ht="17" customHeight="1" spans="1:2">
      <c r="A6142" s="93">
        <v>566</v>
      </c>
      <c r="B6142" s="94" t="s">
        <v>6332</v>
      </c>
    </row>
    <row r="6143" ht="17" customHeight="1" spans="1:2">
      <c r="A6143" s="93">
        <v>566.21</v>
      </c>
      <c r="B6143" s="94" t="s">
        <v>6333</v>
      </c>
    </row>
    <row r="6144" ht="17" customHeight="1" spans="1:2">
      <c r="A6144" s="93">
        <v>567</v>
      </c>
      <c r="B6144" s="94" t="s">
        <v>6334</v>
      </c>
    </row>
    <row r="6145" ht="17" customHeight="1" spans="1:2">
      <c r="A6145" s="93">
        <v>572</v>
      </c>
      <c r="B6145" s="94" t="s">
        <v>6335</v>
      </c>
    </row>
    <row r="6146" ht="17" customHeight="1" spans="1:2">
      <c r="A6146" s="93">
        <v>572.01</v>
      </c>
      <c r="B6146" s="94" t="s">
        <v>6336</v>
      </c>
    </row>
    <row r="6147" ht="17" customHeight="1" spans="1:2">
      <c r="A6147" s="93">
        <v>572.02</v>
      </c>
      <c r="B6147" s="94" t="s">
        <v>6337</v>
      </c>
    </row>
    <row r="6148" ht="17" customHeight="1" spans="1:2">
      <c r="A6148" s="93">
        <v>572.21</v>
      </c>
      <c r="B6148" s="94" t="s">
        <v>6338</v>
      </c>
    </row>
    <row r="6149" ht="17" customHeight="1" spans="1:2">
      <c r="A6149" s="93">
        <v>573</v>
      </c>
      <c r="B6149" s="94" t="s">
        <v>6339</v>
      </c>
    </row>
    <row r="6150" ht="17" customHeight="1" spans="1:2">
      <c r="A6150" s="93">
        <v>573.01</v>
      </c>
      <c r="B6150" s="94" t="s">
        <v>6340</v>
      </c>
    </row>
    <row r="6151" ht="17" customHeight="1" spans="1:2">
      <c r="A6151" s="93">
        <v>573.02</v>
      </c>
      <c r="B6151" s="94" t="s">
        <v>6341</v>
      </c>
    </row>
    <row r="6152" ht="17" customHeight="1" spans="1:2">
      <c r="A6152" s="93">
        <v>573.21</v>
      </c>
      <c r="B6152" s="94" t="s">
        <v>6342</v>
      </c>
    </row>
    <row r="6153" ht="17" customHeight="1" spans="1:2">
      <c r="A6153" s="93">
        <v>573.23</v>
      </c>
      <c r="B6153" s="94" t="s">
        <v>6343</v>
      </c>
    </row>
    <row r="6154" ht="17" customHeight="1" spans="1:2">
      <c r="A6154" s="93">
        <v>574</v>
      </c>
      <c r="B6154" s="94" t="s">
        <v>6344</v>
      </c>
    </row>
    <row r="6155" ht="17" customHeight="1" spans="1:2">
      <c r="A6155" s="93">
        <v>574.01</v>
      </c>
      <c r="B6155" s="94" t="s">
        <v>6345</v>
      </c>
    </row>
    <row r="6156" ht="17" customHeight="1" spans="1:2">
      <c r="A6156" s="93">
        <v>574.02</v>
      </c>
      <c r="B6156" s="94" t="s">
        <v>6346</v>
      </c>
    </row>
    <row r="6157" ht="17" customHeight="1" spans="1:2">
      <c r="A6157" s="93">
        <v>575</v>
      </c>
      <c r="B6157" s="94" t="s">
        <v>6347</v>
      </c>
    </row>
    <row r="6158" ht="17" customHeight="1" spans="1:2">
      <c r="A6158" s="93">
        <v>577</v>
      </c>
      <c r="B6158" s="94" t="s">
        <v>6348</v>
      </c>
    </row>
    <row r="6159" ht="17" customHeight="1" spans="1:2">
      <c r="A6159" s="93">
        <v>577.01</v>
      </c>
      <c r="B6159" s="94" t="s">
        <v>6349</v>
      </c>
    </row>
    <row r="6160" ht="17" customHeight="1" spans="1:2">
      <c r="A6160" s="93">
        <v>577.02</v>
      </c>
      <c r="B6160" s="94" t="s">
        <v>6350</v>
      </c>
    </row>
    <row r="6161" ht="17" customHeight="1" spans="1:2">
      <c r="A6161" s="93">
        <v>578</v>
      </c>
      <c r="B6161" s="94" t="s">
        <v>6351</v>
      </c>
    </row>
    <row r="6162" ht="17" customHeight="1" spans="1:2">
      <c r="A6162" s="93">
        <v>578.01</v>
      </c>
      <c r="B6162" s="94" t="s">
        <v>6352</v>
      </c>
    </row>
    <row r="6163" ht="17" customHeight="1" spans="1:2">
      <c r="A6163" s="93">
        <v>578.02</v>
      </c>
      <c r="B6163" s="94" t="s">
        <v>6353</v>
      </c>
    </row>
    <row r="6164" ht="17" customHeight="1" spans="1:2">
      <c r="A6164" s="93">
        <v>579</v>
      </c>
      <c r="B6164" s="94" t="s">
        <v>6354</v>
      </c>
    </row>
    <row r="6165" ht="17" customHeight="1" spans="1:2">
      <c r="A6165" s="93">
        <v>579.01</v>
      </c>
      <c r="B6165" s="94" t="s">
        <v>6355</v>
      </c>
    </row>
    <row r="6166" ht="17" customHeight="1" spans="1:2">
      <c r="A6166" s="93">
        <v>579.02</v>
      </c>
      <c r="B6166" s="94" t="s">
        <v>6356</v>
      </c>
    </row>
    <row r="6167" ht="17" customHeight="1" spans="1:2">
      <c r="A6167" s="93">
        <v>579.06</v>
      </c>
      <c r="B6167" s="94" t="s">
        <v>6357</v>
      </c>
    </row>
    <row r="6168" ht="17" customHeight="1" spans="1:2">
      <c r="A6168" s="93">
        <v>580</v>
      </c>
      <c r="B6168" s="94" t="s">
        <v>6358</v>
      </c>
    </row>
    <row r="6169" ht="17" customHeight="1" spans="1:2">
      <c r="A6169" s="93">
        <v>580.01</v>
      </c>
      <c r="B6169" s="94" t="s">
        <v>6359</v>
      </c>
    </row>
    <row r="6170" ht="17" customHeight="1" spans="1:2">
      <c r="A6170" s="93">
        <v>580.02</v>
      </c>
      <c r="B6170" s="94" t="s">
        <v>6360</v>
      </c>
    </row>
    <row r="6171" ht="17" customHeight="1" spans="1:2">
      <c r="A6171" s="93">
        <v>580.06</v>
      </c>
      <c r="B6171" s="94" t="s">
        <v>6361</v>
      </c>
    </row>
    <row r="6172" ht="17" customHeight="1" spans="1:2">
      <c r="A6172" s="93">
        <v>581</v>
      </c>
      <c r="B6172" s="94" t="s">
        <v>6362</v>
      </c>
    </row>
    <row r="6173" ht="17" customHeight="1" spans="1:2">
      <c r="A6173" s="93">
        <v>581.01</v>
      </c>
      <c r="B6173" s="94" t="s">
        <v>6363</v>
      </c>
    </row>
    <row r="6174" ht="17" customHeight="1" spans="1:2">
      <c r="A6174" s="93">
        <v>581.02</v>
      </c>
      <c r="B6174" s="94" t="s">
        <v>6364</v>
      </c>
    </row>
    <row r="6175" ht="17" customHeight="1" spans="1:2">
      <c r="A6175" s="93">
        <v>581.06</v>
      </c>
      <c r="B6175" s="94" t="s">
        <v>6365</v>
      </c>
    </row>
    <row r="6176" ht="17" customHeight="1" spans="1:2">
      <c r="A6176" s="93">
        <v>582</v>
      </c>
      <c r="B6176" s="94" t="s">
        <v>6366</v>
      </c>
    </row>
    <row r="6177" ht="17" customHeight="1" spans="1:2">
      <c r="A6177" s="93">
        <v>582.01</v>
      </c>
      <c r="B6177" s="94" t="s">
        <v>6367</v>
      </c>
    </row>
    <row r="6178" ht="17" customHeight="1" spans="1:2">
      <c r="A6178" s="93">
        <v>582.02</v>
      </c>
      <c r="B6178" s="94" t="s">
        <v>6368</v>
      </c>
    </row>
    <row r="6179" ht="17" customHeight="1" spans="1:2">
      <c r="A6179" s="93">
        <v>582.06</v>
      </c>
      <c r="B6179" s="94" t="s">
        <v>6369</v>
      </c>
    </row>
    <row r="6180" ht="17" customHeight="1" spans="1:2">
      <c r="A6180" s="93">
        <v>582.2</v>
      </c>
      <c r="B6180" s="94" t="s">
        <v>6370</v>
      </c>
    </row>
    <row r="6181" ht="17" customHeight="1" spans="1:2">
      <c r="A6181" s="93">
        <v>582.21</v>
      </c>
      <c r="B6181" s="94" t="s">
        <v>6371</v>
      </c>
    </row>
    <row r="6182" ht="17" customHeight="1" spans="1:2">
      <c r="A6182" s="93">
        <v>583</v>
      </c>
      <c r="B6182" s="94" t="s">
        <v>6372</v>
      </c>
    </row>
    <row r="6183" ht="17" customHeight="1" spans="1:2">
      <c r="A6183" s="93">
        <v>583.01</v>
      </c>
      <c r="B6183" s="94" t="s">
        <v>6373</v>
      </c>
    </row>
    <row r="6184" ht="17" customHeight="1" spans="1:2">
      <c r="A6184" s="93">
        <v>583.02</v>
      </c>
      <c r="B6184" s="94" t="s">
        <v>6374</v>
      </c>
    </row>
    <row r="6185" ht="17" customHeight="1" spans="1:2">
      <c r="A6185" s="93">
        <v>583.06</v>
      </c>
      <c r="B6185" s="94" t="s">
        <v>6375</v>
      </c>
    </row>
    <row r="6186" ht="17" customHeight="1" spans="1:2">
      <c r="A6186" s="93">
        <v>583.21</v>
      </c>
      <c r="B6186" s="94" t="s">
        <v>6376</v>
      </c>
    </row>
    <row r="6187" ht="17" customHeight="1" spans="1:2">
      <c r="A6187" s="93">
        <v>583.22</v>
      </c>
      <c r="B6187" s="94" t="s">
        <v>6377</v>
      </c>
    </row>
    <row r="6188" ht="17" customHeight="1" spans="1:2">
      <c r="A6188" s="93">
        <v>584</v>
      </c>
      <c r="B6188" s="94" t="s">
        <v>6378</v>
      </c>
    </row>
    <row r="6189" ht="17" customHeight="1" spans="1:2">
      <c r="A6189" s="93">
        <v>584.01</v>
      </c>
      <c r="B6189" s="94" t="s">
        <v>6379</v>
      </c>
    </row>
    <row r="6190" ht="17" customHeight="1" spans="1:2">
      <c r="A6190" s="93">
        <v>584.02</v>
      </c>
      <c r="B6190" s="94" t="s">
        <v>6380</v>
      </c>
    </row>
    <row r="6191" ht="17" customHeight="1" spans="1:2">
      <c r="A6191" s="93">
        <v>584.06</v>
      </c>
      <c r="B6191" s="94" t="s">
        <v>6381</v>
      </c>
    </row>
    <row r="6192" ht="17" customHeight="1" spans="1:2">
      <c r="A6192" s="93">
        <v>585</v>
      </c>
      <c r="B6192" s="94" t="s">
        <v>6382</v>
      </c>
    </row>
    <row r="6193" ht="17" customHeight="1" spans="1:2">
      <c r="A6193" s="93">
        <v>585.01</v>
      </c>
      <c r="B6193" s="94" t="s">
        <v>6383</v>
      </c>
    </row>
    <row r="6194" ht="17" customHeight="1" spans="1:2">
      <c r="A6194" s="93">
        <v>585.02</v>
      </c>
      <c r="B6194" s="94" t="s">
        <v>6384</v>
      </c>
    </row>
    <row r="6195" ht="17" customHeight="1" spans="1:2">
      <c r="A6195" s="93">
        <v>585.06</v>
      </c>
      <c r="B6195" s="94" t="s">
        <v>6385</v>
      </c>
    </row>
    <row r="6196" ht="17" customHeight="1" spans="1:2">
      <c r="A6196" s="93">
        <v>585.22</v>
      </c>
      <c r="B6196" s="94" t="s">
        <v>6386</v>
      </c>
    </row>
    <row r="6197" ht="17" customHeight="1" spans="1:2">
      <c r="A6197" s="93">
        <v>586</v>
      </c>
      <c r="B6197" s="94" t="s">
        <v>6387</v>
      </c>
    </row>
    <row r="6198" ht="17" customHeight="1" spans="1:2">
      <c r="A6198" s="93">
        <v>586.01</v>
      </c>
      <c r="B6198" s="94" t="s">
        <v>6388</v>
      </c>
    </row>
    <row r="6199" ht="17" customHeight="1" spans="1:2">
      <c r="A6199" s="93">
        <v>586.02</v>
      </c>
      <c r="B6199" s="94" t="s">
        <v>6389</v>
      </c>
    </row>
    <row r="6200" ht="17" customHeight="1" spans="1:2">
      <c r="A6200" s="93">
        <v>586.06</v>
      </c>
      <c r="B6200" s="94" t="s">
        <v>6390</v>
      </c>
    </row>
    <row r="6201" ht="17" customHeight="1" spans="1:2">
      <c r="A6201" s="93">
        <v>587</v>
      </c>
      <c r="B6201" s="94" t="s">
        <v>6391</v>
      </c>
    </row>
    <row r="6202" ht="17" customHeight="1" spans="1:2">
      <c r="A6202" s="93">
        <v>587.01</v>
      </c>
      <c r="B6202" s="94" t="s">
        <v>6392</v>
      </c>
    </row>
    <row r="6203" ht="17" customHeight="1" spans="1:2">
      <c r="A6203" s="93">
        <v>587.02</v>
      </c>
      <c r="B6203" s="94" t="s">
        <v>6393</v>
      </c>
    </row>
    <row r="6204" ht="17" customHeight="1" spans="1:2">
      <c r="A6204" s="93">
        <v>587.06</v>
      </c>
      <c r="B6204" s="94" t="s">
        <v>6394</v>
      </c>
    </row>
    <row r="6205" ht="17" customHeight="1" spans="1:2">
      <c r="A6205" s="93">
        <v>588</v>
      </c>
      <c r="B6205" s="94" t="s">
        <v>6395</v>
      </c>
    </row>
    <row r="6206" ht="17" customHeight="1" spans="1:2">
      <c r="A6206" s="93">
        <v>588.01</v>
      </c>
      <c r="B6206" s="94" t="s">
        <v>6396</v>
      </c>
    </row>
    <row r="6207" ht="17" customHeight="1" spans="1:2">
      <c r="A6207" s="93">
        <v>588.02</v>
      </c>
      <c r="B6207" s="94" t="s">
        <v>6397</v>
      </c>
    </row>
    <row r="6208" ht="17" customHeight="1" spans="1:2">
      <c r="A6208" s="93">
        <v>589</v>
      </c>
      <c r="B6208" s="94" t="s">
        <v>6398</v>
      </c>
    </row>
    <row r="6209" ht="17" customHeight="1" spans="1:2">
      <c r="A6209" s="93">
        <v>589.01</v>
      </c>
      <c r="B6209" s="94" t="s">
        <v>6399</v>
      </c>
    </row>
    <row r="6210" ht="17" customHeight="1" spans="1:2">
      <c r="A6210" s="93">
        <v>589.02</v>
      </c>
      <c r="B6210" s="94" t="s">
        <v>6400</v>
      </c>
    </row>
    <row r="6211" ht="17" customHeight="1" spans="1:2">
      <c r="A6211" s="93">
        <v>590</v>
      </c>
      <c r="B6211" s="94" t="s">
        <v>6401</v>
      </c>
    </row>
    <row r="6212" ht="17" customHeight="1" spans="1:2">
      <c r="A6212" s="93">
        <v>590.01</v>
      </c>
      <c r="B6212" s="94" t="s">
        <v>6402</v>
      </c>
    </row>
    <row r="6213" ht="17" customHeight="1" spans="1:2">
      <c r="A6213" s="93">
        <v>590.02</v>
      </c>
      <c r="B6213" s="94" t="s">
        <v>6403</v>
      </c>
    </row>
    <row r="6214" ht="17" customHeight="1" spans="1:2">
      <c r="A6214" s="93">
        <v>591</v>
      </c>
      <c r="B6214" s="94" t="s">
        <v>6404</v>
      </c>
    </row>
    <row r="6215" ht="17" customHeight="1" spans="1:2">
      <c r="A6215" s="93">
        <v>591.01</v>
      </c>
      <c r="B6215" s="94" t="s">
        <v>6405</v>
      </c>
    </row>
    <row r="6216" ht="17" customHeight="1" spans="1:2">
      <c r="A6216" s="93">
        <v>591.02</v>
      </c>
      <c r="B6216" s="94" t="s">
        <v>6406</v>
      </c>
    </row>
    <row r="6217" ht="17" customHeight="1" spans="1:2">
      <c r="A6217" s="93">
        <v>592</v>
      </c>
      <c r="B6217" s="94" t="s">
        <v>6407</v>
      </c>
    </row>
    <row r="6218" ht="17" customHeight="1" spans="1:2">
      <c r="A6218" s="93">
        <v>592.01</v>
      </c>
      <c r="B6218" s="94" t="s">
        <v>6408</v>
      </c>
    </row>
    <row r="6219" ht="17" customHeight="1" spans="1:2">
      <c r="A6219" s="93">
        <v>592.02</v>
      </c>
      <c r="B6219" s="94" t="s">
        <v>6409</v>
      </c>
    </row>
    <row r="6220" ht="17" customHeight="1" spans="1:2">
      <c r="A6220" s="93">
        <v>593</v>
      </c>
      <c r="B6220" s="94" t="s">
        <v>6410</v>
      </c>
    </row>
    <row r="6221" ht="17" customHeight="1" spans="1:2">
      <c r="A6221" s="93">
        <v>593.01</v>
      </c>
      <c r="B6221" s="94" t="s">
        <v>6411</v>
      </c>
    </row>
    <row r="6222" ht="17" customHeight="1" spans="1:2">
      <c r="A6222" s="93">
        <v>593.02</v>
      </c>
      <c r="B6222" s="94" t="s">
        <v>6412</v>
      </c>
    </row>
    <row r="6223" ht="17" customHeight="1" spans="1:2">
      <c r="A6223" s="93">
        <v>594</v>
      </c>
      <c r="B6223" s="94" t="s">
        <v>6413</v>
      </c>
    </row>
    <row r="6224" ht="17" customHeight="1" spans="1:2">
      <c r="A6224" s="93">
        <v>594.01</v>
      </c>
      <c r="B6224" s="94" t="s">
        <v>6414</v>
      </c>
    </row>
    <row r="6225" ht="17" customHeight="1" spans="1:2">
      <c r="A6225" s="93">
        <v>594.02</v>
      </c>
      <c r="B6225" s="94" t="s">
        <v>6415</v>
      </c>
    </row>
    <row r="6226" ht="17" customHeight="1" spans="1:2">
      <c r="A6226" s="93">
        <v>595</v>
      </c>
      <c r="B6226" s="94" t="s">
        <v>6416</v>
      </c>
    </row>
    <row r="6227" ht="17" customHeight="1" spans="1:2">
      <c r="A6227" s="93">
        <v>595.01</v>
      </c>
      <c r="B6227" s="94" t="s">
        <v>6417</v>
      </c>
    </row>
    <row r="6228" ht="17" customHeight="1" spans="1:2">
      <c r="A6228" s="93">
        <v>595.02</v>
      </c>
      <c r="B6228" s="94" t="s">
        <v>6418</v>
      </c>
    </row>
    <row r="6229" ht="17" customHeight="1" spans="1:2">
      <c r="A6229" s="93">
        <v>596</v>
      </c>
      <c r="B6229" s="94" t="s">
        <v>6419</v>
      </c>
    </row>
    <row r="6230" ht="17" customHeight="1" spans="1:2">
      <c r="A6230" s="93">
        <v>596.01</v>
      </c>
      <c r="B6230" s="94" t="s">
        <v>6420</v>
      </c>
    </row>
    <row r="6231" ht="17" customHeight="1" spans="1:2">
      <c r="A6231" s="93">
        <v>596.02</v>
      </c>
      <c r="B6231" s="94" t="s">
        <v>6421</v>
      </c>
    </row>
    <row r="6232" ht="17" customHeight="1" spans="1:2">
      <c r="A6232" s="93">
        <v>596.06</v>
      </c>
      <c r="B6232" s="94" t="s">
        <v>6422</v>
      </c>
    </row>
    <row r="6233" ht="17" customHeight="1" spans="1:2">
      <c r="A6233" s="93">
        <v>597</v>
      </c>
      <c r="B6233" s="94" t="s">
        <v>6423</v>
      </c>
    </row>
    <row r="6234" ht="17" customHeight="1" spans="1:2">
      <c r="A6234" s="93">
        <v>597.01</v>
      </c>
      <c r="B6234" s="94" t="s">
        <v>6424</v>
      </c>
    </row>
    <row r="6235" ht="17" customHeight="1" spans="1:2">
      <c r="A6235" s="93">
        <v>597.02</v>
      </c>
      <c r="B6235" s="94" t="s">
        <v>6425</v>
      </c>
    </row>
    <row r="6236" ht="17" customHeight="1" spans="1:2">
      <c r="A6236" s="93">
        <v>598</v>
      </c>
      <c r="B6236" s="94" t="s">
        <v>6426</v>
      </c>
    </row>
    <row r="6237" ht="17" customHeight="1" spans="1:2">
      <c r="A6237" s="93">
        <v>598.01</v>
      </c>
      <c r="B6237" s="94" t="s">
        <v>6427</v>
      </c>
    </row>
    <row r="6238" ht="17" customHeight="1" spans="1:2">
      <c r="A6238" s="93">
        <v>598.02</v>
      </c>
      <c r="B6238" s="94" t="s">
        <v>6428</v>
      </c>
    </row>
    <row r="6239" ht="17" customHeight="1" spans="1:2">
      <c r="A6239" s="93">
        <v>598.06</v>
      </c>
      <c r="B6239" s="94" t="s">
        <v>6429</v>
      </c>
    </row>
    <row r="6240" ht="17" customHeight="1" spans="1:2">
      <c r="A6240" s="93">
        <v>599</v>
      </c>
      <c r="B6240" s="94" t="s">
        <v>6430</v>
      </c>
    </row>
    <row r="6241" ht="17" customHeight="1" spans="1:2">
      <c r="A6241" s="93">
        <v>599.01</v>
      </c>
      <c r="B6241" s="94" t="s">
        <v>6431</v>
      </c>
    </row>
    <row r="6242" ht="17" customHeight="1" spans="1:2">
      <c r="A6242" s="93">
        <v>599.02</v>
      </c>
      <c r="B6242" s="94" t="s">
        <v>6432</v>
      </c>
    </row>
    <row r="6243" ht="17" customHeight="1" spans="1:2">
      <c r="A6243" s="93">
        <v>6</v>
      </c>
      <c r="B6243" s="94" t="s">
        <v>6433</v>
      </c>
    </row>
    <row r="6244" ht="17" customHeight="1" spans="1:2">
      <c r="A6244" s="93">
        <v>6.03</v>
      </c>
      <c r="B6244" s="94" t="s">
        <v>6434</v>
      </c>
    </row>
    <row r="6245" ht="17" customHeight="1" spans="1:2">
      <c r="A6245" s="93">
        <v>6.05</v>
      </c>
      <c r="B6245" s="94" t="s">
        <v>6435</v>
      </c>
    </row>
    <row r="6246" ht="17" customHeight="1" spans="1:2">
      <c r="A6246" s="93">
        <v>6.08</v>
      </c>
      <c r="B6246" s="94" t="s">
        <v>6436</v>
      </c>
    </row>
    <row r="6247" ht="17" customHeight="1" spans="1:2">
      <c r="A6247" s="93">
        <v>6000086</v>
      </c>
      <c r="B6247" s="94" t="s">
        <v>6437</v>
      </c>
    </row>
    <row r="6248" ht="17" customHeight="1" spans="1:2">
      <c r="A6248" s="93">
        <v>6000097.03</v>
      </c>
      <c r="B6248" s="94" t="s">
        <v>6438</v>
      </c>
    </row>
    <row r="6249" ht="17" customHeight="1" spans="1:2">
      <c r="A6249" s="93">
        <v>6000097.15</v>
      </c>
      <c r="B6249" s="94" t="s">
        <v>6439</v>
      </c>
    </row>
    <row r="6250" ht="17" customHeight="1" spans="1:2">
      <c r="A6250" s="93">
        <v>6000097.21</v>
      </c>
      <c r="B6250" s="94" t="s">
        <v>6440</v>
      </c>
    </row>
    <row r="6251" ht="17" customHeight="1" spans="1:2">
      <c r="A6251" s="93">
        <v>6000097.28</v>
      </c>
      <c r="B6251" s="94" t="s">
        <v>6441</v>
      </c>
    </row>
    <row r="6252" ht="17" customHeight="1" spans="1:2">
      <c r="A6252" s="93">
        <v>6000097.42</v>
      </c>
      <c r="B6252" s="94" t="s">
        <v>6442</v>
      </c>
    </row>
    <row r="6253" ht="17" customHeight="1" spans="1:2">
      <c r="A6253" s="93">
        <v>6000097.56</v>
      </c>
      <c r="B6253" s="94" t="s">
        <v>6443</v>
      </c>
    </row>
    <row r="6254" ht="17" customHeight="1" spans="1:2">
      <c r="A6254" s="93">
        <v>600040.01</v>
      </c>
      <c r="B6254" s="94" t="s">
        <v>6444</v>
      </c>
    </row>
    <row r="6255" ht="17" customHeight="1" spans="1:2">
      <c r="A6255" s="93">
        <v>6001</v>
      </c>
      <c r="B6255" s="94" t="s">
        <v>6445</v>
      </c>
    </row>
    <row r="6256" ht="17" customHeight="1" spans="1:2">
      <c r="A6256" s="93">
        <v>6002</v>
      </c>
      <c r="B6256" s="94" t="s">
        <v>6446</v>
      </c>
    </row>
    <row r="6257" ht="17" customHeight="1" spans="1:2">
      <c r="A6257" s="93">
        <v>6003</v>
      </c>
      <c r="B6257" s="94" t="s">
        <v>6447</v>
      </c>
    </row>
    <row r="6258" ht="17" customHeight="1" spans="1:2">
      <c r="A6258" s="93">
        <v>6004</v>
      </c>
      <c r="B6258" s="94" t="s">
        <v>6448</v>
      </c>
    </row>
    <row r="6259" ht="17" customHeight="1" spans="1:2">
      <c r="A6259" s="93">
        <v>6005</v>
      </c>
      <c r="B6259" s="94" t="s">
        <v>6449</v>
      </c>
    </row>
    <row r="6260" ht="17" customHeight="1" spans="1:2">
      <c r="A6260" s="93">
        <v>6006</v>
      </c>
      <c r="B6260" s="94" t="s">
        <v>6450</v>
      </c>
    </row>
    <row r="6261" ht="17" customHeight="1" spans="1:2">
      <c r="A6261" s="93">
        <v>6007</v>
      </c>
      <c r="B6261" s="94" t="s">
        <v>6451</v>
      </c>
    </row>
    <row r="6262" ht="17" customHeight="1" spans="1:2">
      <c r="A6262" s="93">
        <v>600748.2</v>
      </c>
      <c r="B6262" s="94" t="s">
        <v>6452</v>
      </c>
    </row>
    <row r="6263" ht="17" customHeight="1" spans="1:2">
      <c r="A6263" s="93">
        <v>600748.4</v>
      </c>
      <c r="B6263" s="94" t="s">
        <v>6453</v>
      </c>
    </row>
    <row r="6264" ht="17" customHeight="1" spans="1:2">
      <c r="A6264" s="93">
        <v>6008</v>
      </c>
      <c r="B6264" s="94" t="s">
        <v>6454</v>
      </c>
    </row>
    <row r="6265" ht="17" customHeight="1" spans="1:2">
      <c r="A6265" s="93">
        <v>6009</v>
      </c>
      <c r="B6265" s="94" t="s">
        <v>6455</v>
      </c>
    </row>
    <row r="6266" ht="17" customHeight="1" spans="1:2">
      <c r="A6266" s="93">
        <v>600930</v>
      </c>
      <c r="B6266" s="94" t="s">
        <v>6456</v>
      </c>
    </row>
    <row r="6267" ht="17" customHeight="1" spans="1:2">
      <c r="A6267" s="93">
        <v>600931</v>
      </c>
      <c r="B6267" s="94" t="s">
        <v>6457</v>
      </c>
    </row>
    <row r="6268" ht="17" customHeight="1" spans="1:2">
      <c r="A6268" s="93">
        <v>600932</v>
      </c>
      <c r="B6268" s="94" t="s">
        <v>6458</v>
      </c>
    </row>
    <row r="6269" ht="17" customHeight="1" spans="1:2">
      <c r="A6269" s="93">
        <v>600934</v>
      </c>
      <c r="B6269" s="94" t="s">
        <v>6459</v>
      </c>
    </row>
    <row r="6270" ht="17" customHeight="1" spans="1:2">
      <c r="A6270" s="93">
        <v>6010</v>
      </c>
      <c r="B6270" s="94" t="s">
        <v>6460</v>
      </c>
    </row>
    <row r="6271" ht="17" customHeight="1" spans="1:2">
      <c r="A6271" s="93">
        <v>601001</v>
      </c>
      <c r="B6271" s="94" t="s">
        <v>6461</v>
      </c>
    </row>
    <row r="6272" ht="17" customHeight="1" spans="1:2">
      <c r="A6272" s="93">
        <v>601001.01</v>
      </c>
      <c r="B6272" s="94" t="s">
        <v>6462</v>
      </c>
    </row>
    <row r="6273" ht="17" customHeight="1" spans="1:2">
      <c r="A6273" s="93">
        <v>601062</v>
      </c>
      <c r="B6273" s="94" t="s">
        <v>6463</v>
      </c>
    </row>
    <row r="6274" ht="17" customHeight="1" spans="1:2">
      <c r="A6274" s="93">
        <v>601063</v>
      </c>
      <c r="B6274" s="94" t="s">
        <v>6464</v>
      </c>
    </row>
    <row r="6275" ht="17" customHeight="1" spans="1:2">
      <c r="A6275" s="93">
        <v>601064</v>
      </c>
      <c r="B6275" s="94" t="s">
        <v>6465</v>
      </c>
    </row>
    <row r="6276" ht="17" customHeight="1" spans="1:2">
      <c r="A6276" s="93">
        <v>601066</v>
      </c>
      <c r="B6276" s="94" t="s">
        <v>6466</v>
      </c>
    </row>
    <row r="6277" ht="17" customHeight="1" spans="1:2">
      <c r="A6277" s="93">
        <v>601067</v>
      </c>
      <c r="B6277" s="94" t="s">
        <v>6467</v>
      </c>
    </row>
    <row r="6278" ht="17" customHeight="1" spans="1:2">
      <c r="A6278" s="93">
        <v>6011</v>
      </c>
      <c r="B6278" s="94" t="s">
        <v>6468</v>
      </c>
    </row>
    <row r="6279" ht="17" customHeight="1" spans="1:2">
      <c r="A6279" s="93">
        <v>6012</v>
      </c>
      <c r="B6279" s="94" t="s">
        <v>6469</v>
      </c>
    </row>
    <row r="6280" ht="17" customHeight="1" spans="1:2">
      <c r="A6280" s="93">
        <v>601202</v>
      </c>
      <c r="B6280" s="94" t="s">
        <v>6470</v>
      </c>
    </row>
    <row r="6281" ht="17" customHeight="1" spans="1:2">
      <c r="A6281" s="93">
        <v>6013</v>
      </c>
      <c r="B6281" s="94" t="s">
        <v>6471</v>
      </c>
    </row>
    <row r="6282" ht="17" customHeight="1" spans="1:2">
      <c r="A6282" s="93">
        <v>602.01</v>
      </c>
      <c r="B6282" s="94" t="s">
        <v>6472</v>
      </c>
    </row>
    <row r="6283" ht="17" customHeight="1" spans="1:2">
      <c r="A6283" s="93">
        <v>602.02</v>
      </c>
      <c r="B6283" s="94" t="s">
        <v>6473</v>
      </c>
    </row>
    <row r="6284" ht="17" customHeight="1" spans="1:2">
      <c r="A6284" s="93">
        <v>602.03</v>
      </c>
      <c r="B6284" s="94" t="s">
        <v>6474</v>
      </c>
    </row>
    <row r="6285" ht="17" customHeight="1" spans="1:2">
      <c r="A6285" s="93">
        <v>602.04</v>
      </c>
      <c r="B6285" s="94" t="s">
        <v>6475</v>
      </c>
    </row>
    <row r="6286" ht="17" customHeight="1" spans="1:2">
      <c r="A6286" s="93">
        <v>602.05</v>
      </c>
      <c r="B6286" s="94" t="s">
        <v>6476</v>
      </c>
    </row>
    <row r="6287" ht="17" customHeight="1" spans="1:2">
      <c r="A6287" s="93">
        <v>602.06</v>
      </c>
      <c r="B6287" s="94" t="s">
        <v>6477</v>
      </c>
    </row>
    <row r="6288" ht="17" customHeight="1" spans="1:2">
      <c r="A6288" s="93">
        <v>602.08</v>
      </c>
      <c r="B6288" s="94" t="s">
        <v>6478</v>
      </c>
    </row>
    <row r="6289" ht="17" customHeight="1" spans="1:2">
      <c r="A6289" s="93">
        <v>602.1</v>
      </c>
      <c r="B6289" s="94" t="s">
        <v>6479</v>
      </c>
    </row>
    <row r="6290" ht="17" customHeight="1" spans="1:2">
      <c r="A6290" s="93">
        <v>602.11</v>
      </c>
      <c r="B6290" s="94" t="s">
        <v>6480</v>
      </c>
    </row>
    <row r="6291" ht="17" customHeight="1" spans="1:2">
      <c r="A6291" s="93">
        <v>603.01</v>
      </c>
      <c r="B6291" s="94" t="s">
        <v>5238</v>
      </c>
    </row>
    <row r="6292" ht="17" customHeight="1" spans="1:2">
      <c r="A6292" s="93">
        <v>603.02</v>
      </c>
      <c r="B6292" s="94" t="s">
        <v>5237</v>
      </c>
    </row>
    <row r="6293" ht="17" customHeight="1" spans="1:2">
      <c r="A6293" s="93">
        <v>603.03</v>
      </c>
      <c r="B6293" s="94" t="s">
        <v>6481</v>
      </c>
    </row>
    <row r="6294" ht="17" customHeight="1" spans="1:2">
      <c r="A6294" s="93">
        <v>603.04</v>
      </c>
      <c r="B6294" s="94" t="s">
        <v>6482</v>
      </c>
    </row>
    <row r="6295" ht="17" customHeight="1" spans="1:2">
      <c r="A6295" s="93">
        <v>603.05</v>
      </c>
      <c r="B6295" s="94" t="s">
        <v>5236</v>
      </c>
    </row>
    <row r="6296" ht="17" customHeight="1" spans="1:2">
      <c r="A6296" s="93">
        <v>603.06</v>
      </c>
      <c r="B6296" s="94" t="s">
        <v>5235</v>
      </c>
    </row>
    <row r="6297" ht="17" customHeight="1" spans="1:2">
      <c r="A6297" s="93">
        <v>603.07</v>
      </c>
      <c r="B6297" s="94" t="s">
        <v>6483</v>
      </c>
    </row>
    <row r="6298" ht="17" customHeight="1" spans="1:2">
      <c r="A6298" s="93">
        <v>603.08</v>
      </c>
      <c r="B6298" s="94" t="s">
        <v>6484</v>
      </c>
    </row>
    <row r="6299" ht="17" customHeight="1" spans="1:2">
      <c r="A6299" s="93">
        <v>603.1</v>
      </c>
      <c r="B6299" s="94" t="s">
        <v>6485</v>
      </c>
    </row>
    <row r="6300" ht="17" customHeight="1" spans="1:2">
      <c r="A6300" s="93">
        <v>604.01</v>
      </c>
      <c r="B6300" s="94" t="s">
        <v>6486</v>
      </c>
    </row>
    <row r="6301" ht="17" customHeight="1" spans="1:2">
      <c r="A6301" s="93">
        <v>604.02</v>
      </c>
      <c r="B6301" s="94" t="s">
        <v>6487</v>
      </c>
    </row>
    <row r="6302" ht="17" customHeight="1" spans="1:2">
      <c r="A6302" s="93">
        <v>604.03</v>
      </c>
      <c r="B6302" s="94" t="s">
        <v>6488</v>
      </c>
    </row>
    <row r="6303" ht="17" customHeight="1" spans="1:2">
      <c r="A6303" s="93">
        <v>604.04</v>
      </c>
      <c r="B6303" s="94" t="s">
        <v>6489</v>
      </c>
    </row>
    <row r="6304" ht="17" customHeight="1" spans="1:2">
      <c r="A6304" s="93">
        <v>604.05</v>
      </c>
      <c r="B6304" s="94" t="s">
        <v>6490</v>
      </c>
    </row>
    <row r="6305" ht="17" customHeight="1" spans="1:2">
      <c r="A6305" s="93">
        <v>604.06</v>
      </c>
      <c r="B6305" s="94" t="s">
        <v>6491</v>
      </c>
    </row>
    <row r="6306" ht="17" customHeight="1" spans="1:2">
      <c r="A6306" s="93">
        <v>604.07</v>
      </c>
      <c r="B6306" s="94" t="s">
        <v>5227</v>
      </c>
    </row>
    <row r="6307" ht="17" customHeight="1" spans="1:2">
      <c r="A6307" s="93">
        <v>604.08</v>
      </c>
      <c r="B6307" s="94" t="s">
        <v>6492</v>
      </c>
    </row>
    <row r="6308" ht="17" customHeight="1" spans="1:2">
      <c r="A6308" s="93">
        <v>604.09</v>
      </c>
      <c r="B6308" s="94" t="s">
        <v>6493</v>
      </c>
    </row>
    <row r="6309" ht="17" customHeight="1" spans="1:2">
      <c r="A6309" s="93">
        <v>604.1</v>
      </c>
      <c r="B6309" s="94" t="s">
        <v>6494</v>
      </c>
    </row>
    <row r="6310" ht="17" customHeight="1" spans="1:2">
      <c r="A6310" s="93">
        <v>604.11</v>
      </c>
      <c r="B6310" s="94" t="s">
        <v>6495</v>
      </c>
    </row>
    <row r="6311" ht="17" customHeight="1" spans="1:2">
      <c r="A6311" s="93">
        <v>604.12</v>
      </c>
      <c r="B6311" s="94" t="s">
        <v>6496</v>
      </c>
    </row>
    <row r="6312" ht="17" customHeight="1" spans="1:2">
      <c r="A6312" s="93">
        <v>605.01</v>
      </c>
      <c r="B6312" s="94" t="s">
        <v>6497</v>
      </c>
    </row>
    <row r="6313" ht="17" customHeight="1" spans="1:2">
      <c r="A6313" s="93">
        <v>605.02</v>
      </c>
      <c r="B6313" s="94" t="s">
        <v>6498</v>
      </c>
    </row>
    <row r="6314" ht="17" customHeight="1" spans="1:2">
      <c r="A6314" s="93">
        <v>605.03</v>
      </c>
      <c r="B6314" s="94" t="s">
        <v>6499</v>
      </c>
    </row>
    <row r="6315" ht="17" customHeight="1" spans="1:2">
      <c r="A6315" s="93">
        <v>605.04</v>
      </c>
      <c r="B6315" s="94" t="s">
        <v>6500</v>
      </c>
    </row>
    <row r="6316" ht="17" customHeight="1" spans="1:2">
      <c r="A6316" s="93">
        <v>605.05</v>
      </c>
      <c r="B6316" s="94" t="s">
        <v>6501</v>
      </c>
    </row>
    <row r="6317" ht="17" customHeight="1" spans="1:2">
      <c r="A6317" s="93">
        <v>605.06</v>
      </c>
      <c r="B6317" s="94" t="s">
        <v>6502</v>
      </c>
    </row>
    <row r="6318" ht="17" customHeight="1" spans="1:2">
      <c r="A6318" s="93">
        <v>605.07</v>
      </c>
      <c r="B6318" s="94" t="s">
        <v>6503</v>
      </c>
    </row>
    <row r="6319" ht="17" customHeight="1" spans="1:2">
      <c r="A6319" s="93">
        <v>605.08</v>
      </c>
      <c r="B6319" s="94" t="s">
        <v>6504</v>
      </c>
    </row>
    <row r="6320" ht="17" customHeight="1" spans="1:2">
      <c r="A6320" s="93">
        <v>605.09</v>
      </c>
      <c r="B6320" s="94" t="s">
        <v>6505</v>
      </c>
    </row>
    <row r="6321" ht="17" customHeight="1" spans="1:2">
      <c r="A6321" s="93">
        <v>605.1</v>
      </c>
      <c r="B6321" s="94" t="s">
        <v>6506</v>
      </c>
    </row>
    <row r="6322" ht="17" customHeight="1" spans="1:2">
      <c r="A6322" s="93">
        <v>605.11</v>
      </c>
      <c r="B6322" s="94" t="s">
        <v>6507</v>
      </c>
    </row>
    <row r="6323" ht="17" customHeight="1" spans="1:2">
      <c r="A6323" s="93">
        <v>605.14</v>
      </c>
      <c r="B6323" s="94" t="s">
        <v>6508</v>
      </c>
    </row>
    <row r="6324" ht="17" customHeight="1" spans="1:2">
      <c r="A6324" s="93">
        <v>6050028</v>
      </c>
      <c r="B6324" s="94" t="s">
        <v>6509</v>
      </c>
    </row>
    <row r="6325" ht="17" customHeight="1" spans="1:2">
      <c r="A6325" s="93">
        <v>6050153.07</v>
      </c>
      <c r="B6325" s="94" t="s">
        <v>6510</v>
      </c>
    </row>
    <row r="6326" ht="17" customHeight="1" spans="1:2">
      <c r="A6326" s="93">
        <v>6050162.01</v>
      </c>
      <c r="B6326" s="94" t="s">
        <v>6511</v>
      </c>
    </row>
    <row r="6327" ht="17" customHeight="1" spans="1:2">
      <c r="A6327" s="93">
        <v>606.01</v>
      </c>
      <c r="B6327" s="94" t="s">
        <v>6512</v>
      </c>
    </row>
    <row r="6328" ht="17" customHeight="1" spans="1:2">
      <c r="A6328" s="93">
        <v>606.02</v>
      </c>
      <c r="B6328" s="94" t="s">
        <v>6513</v>
      </c>
    </row>
    <row r="6329" ht="17" customHeight="1" spans="1:2">
      <c r="A6329" s="93">
        <v>606.03</v>
      </c>
      <c r="B6329" s="94" t="s">
        <v>6514</v>
      </c>
    </row>
    <row r="6330" ht="17" customHeight="1" spans="1:2">
      <c r="A6330" s="93">
        <v>606.04</v>
      </c>
      <c r="B6330" s="94" t="s">
        <v>6515</v>
      </c>
    </row>
    <row r="6331" ht="17" customHeight="1" spans="1:2">
      <c r="A6331" s="93">
        <v>606.05</v>
      </c>
      <c r="B6331" s="94" t="s">
        <v>6516</v>
      </c>
    </row>
    <row r="6332" ht="17" customHeight="1" spans="1:2">
      <c r="A6332" s="93">
        <v>606.06</v>
      </c>
      <c r="B6332" s="94" t="s">
        <v>6517</v>
      </c>
    </row>
    <row r="6333" ht="17" customHeight="1" spans="1:2">
      <c r="A6333" s="93">
        <v>606.07</v>
      </c>
      <c r="B6333" s="94" t="s">
        <v>6518</v>
      </c>
    </row>
    <row r="6334" ht="17" customHeight="1" spans="1:2">
      <c r="A6334" s="93">
        <v>606.08</v>
      </c>
      <c r="B6334" s="94" t="s">
        <v>6519</v>
      </c>
    </row>
    <row r="6335" ht="17" customHeight="1" spans="1:2">
      <c r="A6335" s="93">
        <v>606.09</v>
      </c>
      <c r="B6335" s="94" t="s">
        <v>6520</v>
      </c>
    </row>
    <row r="6336" ht="17" customHeight="1" spans="1:2">
      <c r="A6336" s="93">
        <v>606.1</v>
      </c>
      <c r="B6336" s="94" t="s">
        <v>6521</v>
      </c>
    </row>
    <row r="6337" ht="17" customHeight="1" spans="1:2">
      <c r="A6337" s="93">
        <v>607.01</v>
      </c>
      <c r="B6337" s="94" t="s">
        <v>6522</v>
      </c>
    </row>
    <row r="6338" ht="17" customHeight="1" spans="1:2">
      <c r="A6338" s="93">
        <v>607.02</v>
      </c>
      <c r="B6338" s="94" t="s">
        <v>6523</v>
      </c>
    </row>
    <row r="6339" ht="17" customHeight="1" spans="1:2">
      <c r="A6339" s="93">
        <v>607.03</v>
      </c>
      <c r="B6339" s="94" t="s">
        <v>6524</v>
      </c>
    </row>
    <row r="6340" ht="17" customHeight="1" spans="1:2">
      <c r="A6340" s="93">
        <v>607.04</v>
      </c>
      <c r="B6340" s="94" t="s">
        <v>6525</v>
      </c>
    </row>
    <row r="6341" ht="17" customHeight="1" spans="1:2">
      <c r="A6341" s="93">
        <v>607.05</v>
      </c>
      <c r="B6341" s="94" t="s">
        <v>6526</v>
      </c>
    </row>
    <row r="6342" ht="17" customHeight="1" spans="1:2">
      <c r="A6342" s="93">
        <v>607.07</v>
      </c>
      <c r="B6342" s="94" t="s">
        <v>6527</v>
      </c>
    </row>
    <row r="6343" ht="17" customHeight="1" spans="1:2">
      <c r="A6343" s="93">
        <v>607.09</v>
      </c>
      <c r="B6343" s="94" t="s">
        <v>6528</v>
      </c>
    </row>
    <row r="6344" ht="17" customHeight="1" spans="1:2">
      <c r="A6344" s="93">
        <v>607.1</v>
      </c>
      <c r="B6344" s="94" t="s">
        <v>6529</v>
      </c>
    </row>
    <row r="6345" ht="17" customHeight="1" spans="1:2">
      <c r="A6345" s="93">
        <v>608.01</v>
      </c>
      <c r="B6345" s="94" t="s">
        <v>6530</v>
      </c>
    </row>
    <row r="6346" ht="17" customHeight="1" spans="1:2">
      <c r="A6346" s="93">
        <v>608.02</v>
      </c>
      <c r="B6346" s="94" t="s">
        <v>6531</v>
      </c>
    </row>
    <row r="6347" ht="17" customHeight="1" spans="1:2">
      <c r="A6347" s="93">
        <v>608.03</v>
      </c>
      <c r="B6347" s="94" t="s">
        <v>6532</v>
      </c>
    </row>
    <row r="6348" ht="17" customHeight="1" spans="1:2">
      <c r="A6348" s="93">
        <v>608.04</v>
      </c>
      <c r="B6348" s="94" t="s">
        <v>6533</v>
      </c>
    </row>
    <row r="6349" ht="17" customHeight="1" spans="1:2">
      <c r="A6349" s="93">
        <v>608.05</v>
      </c>
      <c r="B6349" s="94" t="s">
        <v>6534</v>
      </c>
    </row>
    <row r="6350" ht="17" customHeight="1" spans="1:2">
      <c r="A6350" s="93">
        <v>608.06</v>
      </c>
      <c r="B6350" s="94" t="s">
        <v>6535</v>
      </c>
    </row>
    <row r="6351" ht="17" customHeight="1" spans="1:2">
      <c r="A6351" s="93">
        <v>608.07</v>
      </c>
      <c r="B6351" s="94" t="s">
        <v>6536</v>
      </c>
    </row>
    <row r="6352" ht="17" customHeight="1" spans="1:2">
      <c r="A6352" s="93">
        <v>608.08</v>
      </c>
      <c r="B6352" s="94" t="s">
        <v>6537</v>
      </c>
    </row>
    <row r="6353" ht="17" customHeight="1" spans="1:2">
      <c r="A6353" s="93">
        <v>608.09</v>
      </c>
      <c r="B6353" s="94" t="s">
        <v>6538</v>
      </c>
    </row>
    <row r="6354" ht="17" customHeight="1" spans="1:2">
      <c r="A6354" s="93">
        <v>608.1</v>
      </c>
      <c r="B6354" s="94" t="s">
        <v>6539</v>
      </c>
    </row>
    <row r="6355" ht="17" customHeight="1" spans="1:2">
      <c r="A6355" s="93">
        <v>608.11</v>
      </c>
      <c r="B6355" s="94" t="s">
        <v>6540</v>
      </c>
    </row>
    <row r="6356" ht="17" customHeight="1" spans="1:2">
      <c r="A6356" s="93">
        <v>608.12</v>
      </c>
      <c r="B6356" s="94" t="s">
        <v>6541</v>
      </c>
    </row>
    <row r="6357" ht="17" customHeight="1" spans="1:2">
      <c r="A6357" s="93">
        <v>608.4</v>
      </c>
      <c r="B6357" s="94" t="s">
        <v>6542</v>
      </c>
    </row>
    <row r="6358" ht="17" customHeight="1" spans="1:2">
      <c r="A6358" s="93">
        <v>609.01</v>
      </c>
      <c r="B6358" s="94" t="s">
        <v>6543</v>
      </c>
    </row>
    <row r="6359" ht="17" customHeight="1" spans="1:2">
      <c r="A6359" s="93">
        <v>609.02</v>
      </c>
      <c r="B6359" s="94" t="s">
        <v>6544</v>
      </c>
    </row>
    <row r="6360" ht="17" customHeight="1" spans="1:2">
      <c r="A6360" s="93">
        <v>609.03</v>
      </c>
      <c r="B6360" s="94" t="s">
        <v>5241</v>
      </c>
    </row>
    <row r="6361" ht="17" customHeight="1" spans="1:2">
      <c r="A6361" s="93">
        <v>609.04</v>
      </c>
      <c r="B6361" s="94" t="s">
        <v>6545</v>
      </c>
    </row>
    <row r="6362" ht="17" customHeight="1" spans="1:2">
      <c r="A6362" s="93">
        <v>609.05</v>
      </c>
      <c r="B6362" s="94" t="s">
        <v>6546</v>
      </c>
    </row>
    <row r="6363" ht="17" customHeight="1" spans="1:2">
      <c r="A6363" s="93">
        <v>609.06</v>
      </c>
      <c r="B6363" s="94" t="s">
        <v>6547</v>
      </c>
    </row>
    <row r="6364" ht="17" customHeight="1" spans="1:2">
      <c r="A6364" s="93">
        <v>609.07</v>
      </c>
      <c r="B6364" s="94" t="s">
        <v>6548</v>
      </c>
    </row>
    <row r="6365" ht="17" customHeight="1" spans="1:2">
      <c r="A6365" s="93">
        <v>609.09</v>
      </c>
      <c r="B6365" s="94" t="s">
        <v>6549</v>
      </c>
    </row>
    <row r="6366" ht="17" customHeight="1" spans="1:2">
      <c r="A6366" s="93">
        <v>609.1</v>
      </c>
      <c r="B6366" s="94" t="s">
        <v>6550</v>
      </c>
    </row>
    <row r="6367" ht="17" customHeight="1" spans="1:2">
      <c r="A6367" s="93">
        <v>609.2</v>
      </c>
      <c r="B6367" s="94" t="s">
        <v>6551</v>
      </c>
    </row>
    <row r="6368" ht="17" customHeight="1" spans="1:2">
      <c r="A6368" s="93">
        <v>61</v>
      </c>
      <c r="B6368" s="94" t="s">
        <v>6552</v>
      </c>
    </row>
    <row r="6369" ht="17" customHeight="1" spans="1:2">
      <c r="A6369" s="93">
        <v>61.02</v>
      </c>
      <c r="B6369" s="94" t="s">
        <v>6553</v>
      </c>
    </row>
    <row r="6370" ht="17" customHeight="1" spans="1:2">
      <c r="A6370" s="93">
        <v>61.05</v>
      </c>
      <c r="B6370" s="94" t="s">
        <v>6554</v>
      </c>
    </row>
    <row r="6371" ht="17" customHeight="1" spans="1:2">
      <c r="A6371" s="93">
        <v>61.06</v>
      </c>
      <c r="B6371" s="94" t="s">
        <v>6555</v>
      </c>
    </row>
    <row r="6372" ht="17" customHeight="1" spans="1:2">
      <c r="A6372" s="93">
        <v>610.01</v>
      </c>
      <c r="B6372" s="94" t="s">
        <v>6556</v>
      </c>
    </row>
    <row r="6373" ht="17" customHeight="1" spans="1:2">
      <c r="A6373" s="93">
        <v>610.02</v>
      </c>
      <c r="B6373" s="94" t="s">
        <v>6557</v>
      </c>
    </row>
    <row r="6374" ht="17" customHeight="1" spans="1:2">
      <c r="A6374" s="93">
        <v>610.03</v>
      </c>
      <c r="B6374" s="94" t="s">
        <v>6558</v>
      </c>
    </row>
    <row r="6375" ht="17" customHeight="1" spans="1:2">
      <c r="A6375" s="93">
        <v>610.04</v>
      </c>
      <c r="B6375" s="94" t="s">
        <v>6559</v>
      </c>
    </row>
    <row r="6376" ht="17" customHeight="1" spans="1:2">
      <c r="A6376" s="93">
        <v>610.05</v>
      </c>
      <c r="B6376" s="94" t="s">
        <v>6560</v>
      </c>
    </row>
    <row r="6377" ht="17" customHeight="1" spans="1:2">
      <c r="A6377" s="93">
        <v>610.06</v>
      </c>
      <c r="B6377" s="94" t="s">
        <v>6561</v>
      </c>
    </row>
    <row r="6378" ht="17" customHeight="1" spans="1:2">
      <c r="A6378" s="93">
        <v>610.07</v>
      </c>
      <c r="B6378" s="94" t="s">
        <v>6562</v>
      </c>
    </row>
    <row r="6379" ht="17" customHeight="1" spans="1:2">
      <c r="A6379" s="93">
        <v>610.09</v>
      </c>
      <c r="B6379" s="94" t="s">
        <v>6563</v>
      </c>
    </row>
    <row r="6380" ht="17" customHeight="1" spans="1:2">
      <c r="A6380" s="93">
        <v>610.1</v>
      </c>
      <c r="B6380" s="94" t="s">
        <v>6564</v>
      </c>
    </row>
    <row r="6381" ht="17" customHeight="1" spans="1:2">
      <c r="A6381" s="93">
        <v>610.11</v>
      </c>
      <c r="B6381" s="94" t="s">
        <v>6565</v>
      </c>
    </row>
    <row r="6382" ht="17" customHeight="1" spans="1:2">
      <c r="A6382" s="93">
        <v>610.4</v>
      </c>
      <c r="B6382" s="94" t="s">
        <v>6566</v>
      </c>
    </row>
    <row r="6383" ht="17" customHeight="1" spans="1:2">
      <c r="A6383" s="93">
        <v>611.01</v>
      </c>
      <c r="B6383" s="94" t="s">
        <v>6567</v>
      </c>
    </row>
    <row r="6384" ht="17" customHeight="1" spans="1:2">
      <c r="A6384" s="93">
        <v>611.02</v>
      </c>
      <c r="B6384" s="94" t="s">
        <v>6568</v>
      </c>
    </row>
    <row r="6385" ht="17" customHeight="1" spans="1:2">
      <c r="A6385" s="93">
        <v>611.03</v>
      </c>
      <c r="B6385" s="94" t="s">
        <v>6569</v>
      </c>
    </row>
    <row r="6386" ht="17" customHeight="1" spans="1:2">
      <c r="A6386" s="93">
        <v>611.04</v>
      </c>
      <c r="B6386" s="94" t="s">
        <v>6570</v>
      </c>
    </row>
    <row r="6387" ht="17" customHeight="1" spans="1:2">
      <c r="A6387" s="93">
        <v>611.05</v>
      </c>
      <c r="B6387" s="94" t="s">
        <v>6571</v>
      </c>
    </row>
    <row r="6388" ht="17" customHeight="1" spans="1:2">
      <c r="A6388" s="93">
        <v>611.06</v>
      </c>
      <c r="B6388" s="94" t="s">
        <v>6572</v>
      </c>
    </row>
    <row r="6389" ht="17" customHeight="1" spans="1:2">
      <c r="A6389" s="93">
        <v>611.07</v>
      </c>
      <c r="B6389" s="94" t="s">
        <v>6573</v>
      </c>
    </row>
    <row r="6390" ht="17" customHeight="1" spans="1:2">
      <c r="A6390" s="93">
        <v>611.09</v>
      </c>
      <c r="B6390" s="94" t="s">
        <v>6574</v>
      </c>
    </row>
    <row r="6391" ht="17" customHeight="1" spans="1:2">
      <c r="A6391" s="93">
        <v>611.1</v>
      </c>
      <c r="B6391" s="94" t="s">
        <v>6575</v>
      </c>
    </row>
    <row r="6392" ht="17" customHeight="1" spans="1:2">
      <c r="A6392" s="93">
        <v>611003</v>
      </c>
      <c r="B6392" s="94" t="s">
        <v>6576</v>
      </c>
    </row>
    <row r="6393" ht="17" customHeight="1" spans="1:2">
      <c r="A6393" s="93">
        <v>612.06</v>
      </c>
      <c r="B6393" s="94" t="s">
        <v>6577</v>
      </c>
    </row>
    <row r="6394" ht="17" customHeight="1" spans="1:2">
      <c r="A6394" s="93">
        <v>612000.01</v>
      </c>
      <c r="B6394" s="94" t="s">
        <v>6578</v>
      </c>
    </row>
    <row r="6395" ht="17" customHeight="1" spans="1:2">
      <c r="A6395" s="93">
        <v>612001</v>
      </c>
      <c r="B6395" s="94" t="s">
        <v>6579</v>
      </c>
    </row>
    <row r="6396" ht="17" customHeight="1" spans="1:2">
      <c r="A6396" s="93">
        <v>612006</v>
      </c>
      <c r="B6396" s="94" t="s">
        <v>6580</v>
      </c>
    </row>
    <row r="6397" ht="17" customHeight="1" spans="1:2">
      <c r="A6397" s="93">
        <v>612014</v>
      </c>
      <c r="B6397" s="94" t="s">
        <v>6581</v>
      </c>
    </row>
    <row r="6398" ht="17" customHeight="1" spans="1:2">
      <c r="A6398" s="93">
        <v>612026.15</v>
      </c>
      <c r="B6398" s="94" t="s">
        <v>6582</v>
      </c>
    </row>
    <row r="6399" ht="17" customHeight="1" spans="1:2">
      <c r="A6399" s="93">
        <v>612026.16</v>
      </c>
      <c r="B6399" s="94" t="s">
        <v>6583</v>
      </c>
    </row>
    <row r="6400" ht="17" customHeight="1" spans="1:2">
      <c r="A6400" s="93">
        <v>612040.4</v>
      </c>
      <c r="B6400" s="94" t="s">
        <v>6584</v>
      </c>
    </row>
    <row r="6401" ht="17" customHeight="1" spans="1:2">
      <c r="A6401" s="93">
        <v>612042</v>
      </c>
      <c r="B6401" s="94" t="s">
        <v>6585</v>
      </c>
    </row>
    <row r="6402" ht="17" customHeight="1" spans="1:2">
      <c r="A6402" s="93">
        <v>612074</v>
      </c>
      <c r="B6402" s="94" t="s">
        <v>6586</v>
      </c>
    </row>
    <row r="6403" ht="17" customHeight="1" spans="1:2">
      <c r="A6403" s="93">
        <v>612075</v>
      </c>
      <c r="B6403" s="94" t="s">
        <v>6587</v>
      </c>
    </row>
    <row r="6404" ht="17" customHeight="1" spans="1:2">
      <c r="A6404" s="93">
        <v>612080</v>
      </c>
      <c r="B6404" s="94" t="s">
        <v>6588</v>
      </c>
    </row>
    <row r="6405" ht="17" customHeight="1" spans="1:2">
      <c r="A6405" s="93">
        <v>612090</v>
      </c>
      <c r="B6405" s="94" t="s">
        <v>6589</v>
      </c>
    </row>
    <row r="6406" ht="17" customHeight="1" spans="1:2">
      <c r="A6406" s="93">
        <v>612125</v>
      </c>
      <c r="B6406" s="94" t="s">
        <v>6590</v>
      </c>
    </row>
    <row r="6407" ht="17" customHeight="1" spans="1:2">
      <c r="A6407" s="93">
        <v>612140</v>
      </c>
      <c r="B6407" s="94" t="s">
        <v>6591</v>
      </c>
    </row>
    <row r="6408" ht="17" customHeight="1" spans="1:2">
      <c r="A6408" s="93">
        <v>612171</v>
      </c>
      <c r="B6408" s="94" t="s">
        <v>6592</v>
      </c>
    </row>
    <row r="6409" ht="17" customHeight="1" spans="1:2">
      <c r="A6409" s="93">
        <v>612171.01</v>
      </c>
      <c r="B6409" s="94" t="s">
        <v>6593</v>
      </c>
    </row>
    <row r="6410" ht="17" customHeight="1" spans="1:2">
      <c r="A6410" s="93">
        <v>612172.01</v>
      </c>
      <c r="B6410" s="94" t="s">
        <v>6594</v>
      </c>
    </row>
    <row r="6411" ht="17" customHeight="1" spans="1:2">
      <c r="A6411" s="93">
        <v>612173.01</v>
      </c>
      <c r="B6411" s="94" t="s">
        <v>6595</v>
      </c>
    </row>
    <row r="6412" ht="17" customHeight="1" spans="1:2">
      <c r="A6412" s="93">
        <v>612179</v>
      </c>
      <c r="B6412" s="94" t="s">
        <v>6596</v>
      </c>
    </row>
    <row r="6413" ht="17" customHeight="1" spans="1:2">
      <c r="A6413" s="93">
        <v>612182</v>
      </c>
      <c r="B6413" s="94" t="s">
        <v>6597</v>
      </c>
    </row>
    <row r="6414" ht="17" customHeight="1" spans="1:2">
      <c r="A6414" s="93">
        <v>612192</v>
      </c>
      <c r="B6414" s="94" t="s">
        <v>6598</v>
      </c>
    </row>
    <row r="6415" ht="17" customHeight="1" spans="1:2">
      <c r="A6415" s="93">
        <v>612204</v>
      </c>
      <c r="B6415" s="94" t="s">
        <v>6599</v>
      </c>
    </row>
    <row r="6416" ht="17" customHeight="1" spans="1:2">
      <c r="A6416" s="93">
        <v>612234</v>
      </c>
      <c r="B6416" s="94" t="s">
        <v>6600</v>
      </c>
    </row>
    <row r="6417" ht="17" customHeight="1" spans="1:2">
      <c r="A6417" s="93">
        <v>612238</v>
      </c>
      <c r="B6417" s="94" t="s">
        <v>6601</v>
      </c>
    </row>
    <row r="6418" ht="17" customHeight="1" spans="1:2">
      <c r="A6418" s="93">
        <v>612280.4</v>
      </c>
      <c r="B6418" s="94" t="s">
        <v>6602</v>
      </c>
    </row>
    <row r="6419" ht="17" customHeight="1" spans="1:2">
      <c r="A6419" s="93">
        <v>612689</v>
      </c>
      <c r="B6419" s="94" t="s">
        <v>6603</v>
      </c>
    </row>
    <row r="6420" ht="17" customHeight="1" spans="1:2">
      <c r="A6420" s="93">
        <v>612771</v>
      </c>
      <c r="B6420" s="94" t="s">
        <v>6604</v>
      </c>
    </row>
    <row r="6421" ht="17" customHeight="1" spans="1:2">
      <c r="A6421" s="93">
        <v>612787</v>
      </c>
      <c r="B6421" s="94" t="s">
        <v>6605</v>
      </c>
    </row>
    <row r="6422" ht="17" customHeight="1" spans="1:2">
      <c r="A6422" s="93">
        <v>612921</v>
      </c>
      <c r="B6422" s="94" t="s">
        <v>6606</v>
      </c>
    </row>
    <row r="6423" ht="17" customHeight="1" spans="1:2">
      <c r="A6423" s="93">
        <v>612953</v>
      </c>
      <c r="B6423" s="94" t="s">
        <v>6607</v>
      </c>
    </row>
    <row r="6424" ht="17" customHeight="1" spans="1:2">
      <c r="A6424" s="93">
        <v>612999</v>
      </c>
      <c r="B6424" s="94" t="s">
        <v>6608</v>
      </c>
    </row>
    <row r="6425" ht="17" customHeight="1" spans="1:2">
      <c r="A6425" s="93">
        <v>613.06</v>
      </c>
      <c r="B6425" s="94" t="s">
        <v>6609</v>
      </c>
    </row>
    <row r="6426" ht="17" customHeight="1" spans="1:2">
      <c r="A6426" s="93">
        <v>614.06</v>
      </c>
      <c r="B6426" s="94" t="s">
        <v>6610</v>
      </c>
    </row>
    <row r="6427" ht="17" customHeight="1" spans="1:2">
      <c r="A6427" s="93">
        <v>614.07</v>
      </c>
      <c r="B6427" s="94" t="s">
        <v>6611</v>
      </c>
    </row>
    <row r="6428" ht="17" customHeight="1" spans="1:2">
      <c r="A6428" s="93">
        <v>615.06</v>
      </c>
      <c r="B6428" s="94" t="s">
        <v>6612</v>
      </c>
    </row>
    <row r="6429" ht="17" customHeight="1" spans="1:2">
      <c r="A6429" s="93">
        <v>615.1</v>
      </c>
      <c r="B6429" s="94" t="s">
        <v>6613</v>
      </c>
    </row>
    <row r="6430" ht="17" customHeight="1" spans="1:2">
      <c r="A6430" s="93">
        <v>615.21</v>
      </c>
      <c r="B6430" s="94" t="s">
        <v>6614</v>
      </c>
    </row>
    <row r="6431" ht="17" customHeight="1" spans="1:2">
      <c r="A6431" s="93">
        <v>616</v>
      </c>
      <c r="B6431" s="94" t="s">
        <v>6615</v>
      </c>
    </row>
    <row r="6432" ht="17" customHeight="1" spans="1:2">
      <c r="A6432" s="93">
        <v>616.2</v>
      </c>
      <c r="B6432" s="94" t="s">
        <v>6616</v>
      </c>
    </row>
    <row r="6433" ht="17" customHeight="1" spans="1:2">
      <c r="A6433" s="93">
        <v>617</v>
      </c>
      <c r="B6433" s="94" t="s">
        <v>6617</v>
      </c>
    </row>
    <row r="6434" ht="17" customHeight="1" spans="1:2">
      <c r="A6434" s="93">
        <v>62</v>
      </c>
      <c r="B6434" s="94" t="s">
        <v>6618</v>
      </c>
    </row>
    <row r="6435" ht="17" customHeight="1" spans="1:2">
      <c r="A6435" s="93">
        <v>62.05</v>
      </c>
      <c r="B6435" s="94" t="s">
        <v>6619</v>
      </c>
    </row>
    <row r="6436" ht="17" customHeight="1" spans="1:2">
      <c r="A6436" s="93">
        <v>62.06</v>
      </c>
      <c r="B6436" s="94" t="s">
        <v>6620</v>
      </c>
    </row>
    <row r="6437" ht="17" customHeight="1" spans="1:2">
      <c r="A6437" s="93">
        <v>62.15</v>
      </c>
      <c r="B6437" s="94" t="s">
        <v>6621</v>
      </c>
    </row>
    <row r="6438" ht="17" customHeight="1" spans="1:2">
      <c r="A6438" s="93">
        <v>624.01</v>
      </c>
      <c r="B6438" s="94" t="s">
        <v>6622</v>
      </c>
    </row>
    <row r="6439" ht="17" customHeight="1" spans="1:2">
      <c r="A6439" s="93">
        <v>624.02</v>
      </c>
      <c r="B6439" s="94" t="s">
        <v>6623</v>
      </c>
    </row>
    <row r="6440" ht="17" customHeight="1" spans="1:2">
      <c r="A6440" s="93">
        <v>624.03</v>
      </c>
      <c r="B6440" s="94" t="s">
        <v>6624</v>
      </c>
    </row>
    <row r="6441" ht="17" customHeight="1" spans="1:2">
      <c r="A6441" s="93">
        <v>63</v>
      </c>
      <c r="B6441" s="94" t="s">
        <v>6625</v>
      </c>
    </row>
    <row r="6442" ht="17" customHeight="1" spans="1:2">
      <c r="A6442" s="93">
        <v>631.01</v>
      </c>
      <c r="B6442" s="94" t="s">
        <v>6626</v>
      </c>
    </row>
    <row r="6443" ht="17" customHeight="1" spans="1:2">
      <c r="A6443" s="93">
        <v>631.02</v>
      </c>
      <c r="B6443" s="94" t="s">
        <v>6627</v>
      </c>
    </row>
    <row r="6444" ht="17" customHeight="1" spans="1:2">
      <c r="A6444" s="93">
        <v>631.03</v>
      </c>
      <c r="B6444" s="94" t="s">
        <v>6628</v>
      </c>
    </row>
    <row r="6445" ht="17" customHeight="1" spans="1:2">
      <c r="A6445" s="93">
        <v>635.01</v>
      </c>
      <c r="B6445" s="94" t="s">
        <v>6629</v>
      </c>
    </row>
    <row r="6446" ht="17" customHeight="1" spans="1:2">
      <c r="A6446" s="93">
        <v>635.02</v>
      </c>
      <c r="B6446" s="94" t="s">
        <v>6630</v>
      </c>
    </row>
    <row r="6447" ht="17" customHeight="1" spans="1:2">
      <c r="A6447" s="93">
        <v>635.03</v>
      </c>
      <c r="B6447" s="94" t="s">
        <v>6631</v>
      </c>
    </row>
    <row r="6448" ht="17" customHeight="1" spans="1:2">
      <c r="A6448" s="93">
        <v>64</v>
      </c>
      <c r="B6448" s="94" t="s">
        <v>6632</v>
      </c>
    </row>
    <row r="6449" ht="17" customHeight="1" spans="1:2">
      <c r="A6449" s="93">
        <v>644.01</v>
      </c>
      <c r="B6449" s="94" t="s">
        <v>6633</v>
      </c>
    </row>
    <row r="6450" ht="17" customHeight="1" spans="1:2">
      <c r="A6450" s="93">
        <v>644.02</v>
      </c>
      <c r="B6450" s="94" t="s">
        <v>6634</v>
      </c>
    </row>
    <row r="6451" ht="17" customHeight="1" spans="1:2">
      <c r="A6451" s="93">
        <v>644.03</v>
      </c>
      <c r="B6451" s="94" t="s">
        <v>6635</v>
      </c>
    </row>
    <row r="6452" ht="17" customHeight="1" spans="1:2">
      <c r="A6452" s="93">
        <v>648.01</v>
      </c>
      <c r="B6452" s="94" t="s">
        <v>6636</v>
      </c>
    </row>
    <row r="6453" ht="17" customHeight="1" spans="1:2">
      <c r="A6453" s="93">
        <v>648.02</v>
      </c>
      <c r="B6453" s="94" t="s">
        <v>6637</v>
      </c>
    </row>
    <row r="6454" ht="17" customHeight="1" spans="1:2">
      <c r="A6454" s="93">
        <v>648.03</v>
      </c>
      <c r="B6454" s="94" t="s">
        <v>6638</v>
      </c>
    </row>
    <row r="6455" ht="17" customHeight="1" spans="1:2">
      <c r="A6455" s="93">
        <v>65</v>
      </c>
      <c r="B6455" s="94" t="s">
        <v>6639</v>
      </c>
    </row>
    <row r="6456" ht="17" customHeight="1" spans="1:2">
      <c r="A6456" s="93">
        <v>65.05</v>
      </c>
      <c r="B6456" s="94" t="s">
        <v>6640</v>
      </c>
    </row>
    <row r="6457" ht="17" customHeight="1" spans="1:2">
      <c r="A6457" s="93">
        <v>65.15</v>
      </c>
      <c r="B6457" s="94" t="s">
        <v>6641</v>
      </c>
    </row>
    <row r="6458" ht="17" customHeight="1" spans="1:2">
      <c r="A6458" s="93">
        <v>651.01</v>
      </c>
      <c r="B6458" s="94" t="s">
        <v>6642</v>
      </c>
    </row>
    <row r="6459" ht="17" customHeight="1" spans="1:2">
      <c r="A6459" s="93">
        <v>651.02</v>
      </c>
      <c r="B6459" s="94" t="s">
        <v>6643</v>
      </c>
    </row>
    <row r="6460" ht="17" customHeight="1" spans="1:2">
      <c r="A6460" s="93">
        <v>651.03</v>
      </c>
      <c r="B6460" s="94" t="s">
        <v>6644</v>
      </c>
    </row>
    <row r="6461" ht="17" customHeight="1" spans="1:2">
      <c r="A6461" s="93">
        <v>653.01</v>
      </c>
      <c r="B6461" s="94" t="s">
        <v>6645</v>
      </c>
    </row>
    <row r="6462" ht="17" customHeight="1" spans="1:2">
      <c r="A6462" s="93">
        <v>653.02</v>
      </c>
      <c r="B6462" s="94" t="s">
        <v>6646</v>
      </c>
    </row>
    <row r="6463" ht="17" customHeight="1" spans="1:2">
      <c r="A6463" s="93">
        <v>653.03</v>
      </c>
      <c r="B6463" s="94" t="s">
        <v>6647</v>
      </c>
    </row>
    <row r="6464" ht="17" customHeight="1" spans="1:2">
      <c r="A6464" s="93">
        <v>66</v>
      </c>
      <c r="B6464" s="94" t="s">
        <v>6648</v>
      </c>
    </row>
    <row r="6465" ht="17" customHeight="1" spans="1:2">
      <c r="A6465" s="93">
        <v>66.05</v>
      </c>
      <c r="B6465" s="94" t="s">
        <v>6649</v>
      </c>
    </row>
    <row r="6466" ht="17" customHeight="1" spans="1:2">
      <c r="A6466" s="93">
        <v>67</v>
      </c>
      <c r="B6466" s="94" t="s">
        <v>6650</v>
      </c>
    </row>
    <row r="6467" ht="17" customHeight="1" spans="1:2">
      <c r="A6467" s="93">
        <v>67.05</v>
      </c>
      <c r="B6467" s="94" t="s">
        <v>6651</v>
      </c>
    </row>
    <row r="6468" ht="17" customHeight="1" spans="1:2">
      <c r="A6468" s="93">
        <v>670.01</v>
      </c>
      <c r="B6468" s="94" t="s">
        <v>6652</v>
      </c>
    </row>
    <row r="6469" ht="17" customHeight="1" spans="1:2">
      <c r="A6469" s="93">
        <v>670.02</v>
      </c>
      <c r="B6469" s="94" t="s">
        <v>6653</v>
      </c>
    </row>
    <row r="6470" ht="17" customHeight="1" spans="1:2">
      <c r="A6470" s="93">
        <v>670.03</v>
      </c>
      <c r="B6470" s="94" t="s">
        <v>6654</v>
      </c>
    </row>
    <row r="6471" ht="17" customHeight="1" spans="1:2">
      <c r="A6471" s="93">
        <v>671.01</v>
      </c>
      <c r="B6471" s="94" t="s">
        <v>6655</v>
      </c>
    </row>
    <row r="6472" ht="17" customHeight="1" spans="1:2">
      <c r="A6472" s="93">
        <v>671.02</v>
      </c>
      <c r="B6472" s="94" t="s">
        <v>6656</v>
      </c>
    </row>
    <row r="6473" ht="17" customHeight="1" spans="1:2">
      <c r="A6473" s="93">
        <v>671.03</v>
      </c>
      <c r="B6473" s="94" t="s">
        <v>6657</v>
      </c>
    </row>
    <row r="6474" ht="17" customHeight="1" spans="1:2">
      <c r="A6474" s="93">
        <v>672.01</v>
      </c>
      <c r="B6474" s="94" t="s">
        <v>6658</v>
      </c>
    </row>
    <row r="6475" ht="17" customHeight="1" spans="1:2">
      <c r="A6475" s="93">
        <v>672.02</v>
      </c>
      <c r="B6475" s="94" t="s">
        <v>6659</v>
      </c>
    </row>
    <row r="6476" ht="17" customHeight="1" spans="1:2">
      <c r="A6476" s="93">
        <v>672.03</v>
      </c>
      <c r="B6476" s="94" t="s">
        <v>6660</v>
      </c>
    </row>
    <row r="6477" ht="17" customHeight="1" spans="1:2">
      <c r="A6477" s="93">
        <v>673.01</v>
      </c>
      <c r="B6477" s="94" t="s">
        <v>6661</v>
      </c>
    </row>
    <row r="6478" ht="17" customHeight="1" spans="1:2">
      <c r="A6478" s="93">
        <v>673.02</v>
      </c>
      <c r="B6478" s="94" t="s">
        <v>6662</v>
      </c>
    </row>
    <row r="6479" ht="17" customHeight="1" spans="1:2">
      <c r="A6479" s="93">
        <v>673.03</v>
      </c>
      <c r="B6479" s="94" t="s">
        <v>6663</v>
      </c>
    </row>
    <row r="6480" ht="17" customHeight="1" spans="1:2">
      <c r="A6480" s="93">
        <v>674.01</v>
      </c>
      <c r="B6480" s="94" t="s">
        <v>6664</v>
      </c>
    </row>
    <row r="6481" ht="17" customHeight="1" spans="1:2">
      <c r="A6481" s="93">
        <v>674.02</v>
      </c>
      <c r="B6481" s="94" t="s">
        <v>6665</v>
      </c>
    </row>
    <row r="6482" ht="17" customHeight="1" spans="1:2">
      <c r="A6482" s="93">
        <v>674.03</v>
      </c>
      <c r="B6482" s="94" t="s">
        <v>6666</v>
      </c>
    </row>
    <row r="6483" ht="17" customHeight="1" spans="1:2">
      <c r="A6483" s="93">
        <v>675.01</v>
      </c>
      <c r="B6483" s="94" t="s">
        <v>6667</v>
      </c>
    </row>
    <row r="6484" ht="17" customHeight="1" spans="1:2">
      <c r="A6484" s="93">
        <v>675.02</v>
      </c>
      <c r="B6484" s="94" t="s">
        <v>6668</v>
      </c>
    </row>
    <row r="6485" ht="17" customHeight="1" spans="1:2">
      <c r="A6485" s="93">
        <v>675.03</v>
      </c>
      <c r="B6485" s="94" t="s">
        <v>6669</v>
      </c>
    </row>
    <row r="6486" ht="17" customHeight="1" spans="1:2">
      <c r="A6486" s="93">
        <v>676.01</v>
      </c>
      <c r="B6486" s="94" t="s">
        <v>6670</v>
      </c>
    </row>
    <row r="6487" ht="17" customHeight="1" spans="1:2">
      <c r="A6487" s="93">
        <v>676.02</v>
      </c>
      <c r="B6487" s="94" t="s">
        <v>6671</v>
      </c>
    </row>
    <row r="6488" ht="17" customHeight="1" spans="1:2">
      <c r="A6488" s="93">
        <v>676.03</v>
      </c>
      <c r="B6488" s="94" t="s">
        <v>6672</v>
      </c>
    </row>
    <row r="6489" ht="17" customHeight="1" spans="1:2">
      <c r="A6489" s="93">
        <v>677.01</v>
      </c>
      <c r="B6489" s="94" t="s">
        <v>6673</v>
      </c>
    </row>
    <row r="6490" ht="17" customHeight="1" spans="1:2">
      <c r="A6490" s="93">
        <v>677.02</v>
      </c>
      <c r="B6490" s="94" t="s">
        <v>6674</v>
      </c>
    </row>
    <row r="6491" ht="17" customHeight="1" spans="1:2">
      <c r="A6491" s="93">
        <v>677.03</v>
      </c>
      <c r="B6491" s="94" t="s">
        <v>6675</v>
      </c>
    </row>
    <row r="6492" ht="17" customHeight="1" spans="1:2">
      <c r="A6492" s="93">
        <v>678.01</v>
      </c>
      <c r="B6492" s="94" t="s">
        <v>6676</v>
      </c>
    </row>
    <row r="6493" ht="17" customHeight="1" spans="1:2">
      <c r="A6493" s="93">
        <v>678.02</v>
      </c>
      <c r="B6493" s="94" t="s">
        <v>6677</v>
      </c>
    </row>
    <row r="6494" ht="17" customHeight="1" spans="1:2">
      <c r="A6494" s="93">
        <v>678.03</v>
      </c>
      <c r="B6494" s="94" t="s">
        <v>6678</v>
      </c>
    </row>
    <row r="6495" ht="17" customHeight="1" spans="1:2">
      <c r="A6495" s="93">
        <v>679.01</v>
      </c>
      <c r="B6495" s="94" t="s">
        <v>6679</v>
      </c>
    </row>
    <row r="6496" ht="17" customHeight="1" spans="1:2">
      <c r="A6496" s="93">
        <v>679.02</v>
      </c>
      <c r="B6496" s="94" t="s">
        <v>6680</v>
      </c>
    </row>
    <row r="6497" ht="17" customHeight="1" spans="1:2">
      <c r="A6497" s="93">
        <v>679.03</v>
      </c>
      <c r="B6497" s="94" t="s">
        <v>6681</v>
      </c>
    </row>
    <row r="6498" ht="17" customHeight="1" spans="1:2">
      <c r="A6498" s="93">
        <v>68</v>
      </c>
      <c r="B6498" s="94" t="s">
        <v>6682</v>
      </c>
    </row>
    <row r="6499" ht="17" customHeight="1" spans="1:2">
      <c r="A6499" s="93">
        <v>680.01</v>
      </c>
      <c r="B6499" s="94" t="s">
        <v>6683</v>
      </c>
    </row>
    <row r="6500" ht="17" customHeight="1" spans="1:2">
      <c r="A6500" s="93">
        <v>680.02</v>
      </c>
      <c r="B6500" s="94" t="s">
        <v>6684</v>
      </c>
    </row>
    <row r="6501" ht="17" customHeight="1" spans="1:2">
      <c r="A6501" s="93">
        <v>680.03</v>
      </c>
      <c r="B6501" s="94" t="s">
        <v>6685</v>
      </c>
    </row>
    <row r="6502" ht="17" customHeight="1" spans="1:2">
      <c r="A6502" s="93">
        <v>681.01</v>
      </c>
      <c r="B6502" s="94" t="s">
        <v>6686</v>
      </c>
    </row>
    <row r="6503" ht="17" customHeight="1" spans="1:2">
      <c r="A6503" s="93">
        <v>681.02</v>
      </c>
      <c r="B6503" s="94" t="s">
        <v>6687</v>
      </c>
    </row>
    <row r="6504" ht="17" customHeight="1" spans="1:2">
      <c r="A6504" s="93">
        <v>681.03</v>
      </c>
      <c r="B6504" s="94" t="s">
        <v>6688</v>
      </c>
    </row>
    <row r="6505" ht="17" customHeight="1" spans="1:2">
      <c r="A6505" s="93">
        <v>4000.01</v>
      </c>
      <c r="B6505" s="94" t="s">
        <v>6689</v>
      </c>
    </row>
    <row r="6506" ht="17" customHeight="1" spans="1:2">
      <c r="A6506" s="93">
        <v>4000.02</v>
      </c>
      <c r="B6506" s="94" t="s">
        <v>6690</v>
      </c>
    </row>
    <row r="6507" ht="17" customHeight="1" spans="1:2">
      <c r="A6507" s="93">
        <v>4000.03</v>
      </c>
      <c r="B6507" s="94" t="s">
        <v>6691</v>
      </c>
    </row>
    <row r="6508" ht="17" customHeight="1" spans="1:2">
      <c r="A6508" s="93">
        <v>683.01</v>
      </c>
      <c r="B6508" s="94" t="s">
        <v>6692</v>
      </c>
    </row>
    <row r="6509" ht="17" customHeight="1" spans="1:2">
      <c r="A6509" s="93">
        <v>683.02</v>
      </c>
      <c r="B6509" s="94" t="s">
        <v>6693</v>
      </c>
    </row>
    <row r="6510" ht="17" customHeight="1" spans="1:2">
      <c r="A6510" s="93">
        <v>683.03</v>
      </c>
      <c r="B6510" s="94" t="s">
        <v>6694</v>
      </c>
    </row>
    <row r="6511" ht="17" customHeight="1" spans="1:2">
      <c r="A6511" s="93">
        <v>684.01</v>
      </c>
      <c r="B6511" s="94" t="s">
        <v>6695</v>
      </c>
    </row>
    <row r="6512" ht="17" customHeight="1" spans="1:2">
      <c r="A6512" s="93">
        <v>684.02</v>
      </c>
      <c r="B6512" s="94" t="s">
        <v>6696</v>
      </c>
    </row>
    <row r="6513" ht="17" customHeight="1" spans="1:2">
      <c r="A6513" s="93">
        <v>684.03</v>
      </c>
      <c r="B6513" s="94" t="s">
        <v>6697</v>
      </c>
    </row>
    <row r="6514" ht="17" customHeight="1" spans="1:2">
      <c r="A6514" s="93">
        <v>689</v>
      </c>
      <c r="B6514" s="94" t="s">
        <v>6698</v>
      </c>
    </row>
    <row r="6515" ht="17" customHeight="1" spans="1:2">
      <c r="A6515" s="93">
        <v>69</v>
      </c>
      <c r="B6515" s="94" t="s">
        <v>6699</v>
      </c>
    </row>
    <row r="6516" ht="17" customHeight="1" spans="1:2">
      <c r="A6516" s="93">
        <v>692</v>
      </c>
      <c r="B6516" s="94" t="s">
        <v>6700</v>
      </c>
    </row>
    <row r="6517" ht="17" customHeight="1" spans="1:2">
      <c r="A6517" s="93">
        <v>699</v>
      </c>
      <c r="B6517" s="94" t="s">
        <v>6701</v>
      </c>
    </row>
    <row r="6518" ht="17" customHeight="1" spans="1:2">
      <c r="A6518" s="93">
        <v>7</v>
      </c>
      <c r="B6518" s="94" t="s">
        <v>6702</v>
      </c>
    </row>
    <row r="6519" ht="17" customHeight="1" spans="1:2">
      <c r="A6519" s="93">
        <v>7.05</v>
      </c>
      <c r="B6519" s="94" t="s">
        <v>6703</v>
      </c>
    </row>
    <row r="6520" ht="17" customHeight="1" spans="1:2">
      <c r="A6520" s="93">
        <v>70</v>
      </c>
      <c r="B6520" s="94" t="s">
        <v>6704</v>
      </c>
    </row>
    <row r="6521" ht="17" customHeight="1" spans="1:2">
      <c r="A6521" s="93">
        <v>700</v>
      </c>
      <c r="B6521" s="94" t="s">
        <v>6705</v>
      </c>
    </row>
    <row r="6522" ht="17" customHeight="1" spans="1:2">
      <c r="A6522" s="93">
        <v>700040.01</v>
      </c>
      <c r="B6522" s="94" t="s">
        <v>6706</v>
      </c>
    </row>
    <row r="6523" ht="17" customHeight="1" spans="1:2">
      <c r="A6523" s="93">
        <v>700040.02</v>
      </c>
      <c r="B6523" s="94" t="s">
        <v>6706</v>
      </c>
    </row>
    <row r="6524" ht="17" customHeight="1" spans="1:2">
      <c r="A6524" s="93">
        <v>700261</v>
      </c>
      <c r="B6524" s="94" t="s">
        <v>6707</v>
      </c>
    </row>
    <row r="6525" ht="17" customHeight="1" spans="1:2">
      <c r="A6525" s="93">
        <v>700261.01</v>
      </c>
      <c r="B6525" s="94" t="s">
        <v>6708</v>
      </c>
    </row>
    <row r="6526" ht="17" customHeight="1" spans="1:2">
      <c r="A6526" s="93">
        <v>700262</v>
      </c>
      <c r="B6526" s="94" t="s">
        <v>6709</v>
      </c>
    </row>
    <row r="6527" ht="17" customHeight="1" spans="1:2">
      <c r="A6527" s="93">
        <v>700262.01</v>
      </c>
      <c r="B6527" s="94" t="s">
        <v>6710</v>
      </c>
    </row>
    <row r="6528" ht="17" customHeight="1" spans="1:2">
      <c r="A6528" s="93">
        <v>700264</v>
      </c>
      <c r="B6528" s="94" t="s">
        <v>6711</v>
      </c>
    </row>
    <row r="6529" ht="17" customHeight="1" spans="1:2">
      <c r="A6529" s="93">
        <v>700264.1</v>
      </c>
      <c r="B6529" s="94" t="s">
        <v>6712</v>
      </c>
    </row>
    <row r="6530" ht="17" customHeight="1" spans="1:2">
      <c r="A6530" s="93">
        <v>700311.8</v>
      </c>
      <c r="B6530" s="94" t="s">
        <v>6713</v>
      </c>
    </row>
    <row r="6531" ht="17" customHeight="1" spans="1:2">
      <c r="A6531" s="93">
        <v>700311.81</v>
      </c>
      <c r="B6531" s="94" t="s">
        <v>6714</v>
      </c>
    </row>
    <row r="6532" ht="17" customHeight="1" spans="1:2">
      <c r="A6532" s="93">
        <v>700355.1</v>
      </c>
      <c r="B6532" s="94" t="s">
        <v>6715</v>
      </c>
    </row>
    <row r="6533" ht="17" customHeight="1" spans="1:2">
      <c r="A6533" s="93">
        <v>700355.12</v>
      </c>
      <c r="B6533" s="94" t="s">
        <v>6716</v>
      </c>
    </row>
    <row r="6534" ht="17" customHeight="1" spans="1:2">
      <c r="A6534" s="93">
        <v>700479</v>
      </c>
      <c r="B6534" s="94" t="s">
        <v>6717</v>
      </c>
    </row>
    <row r="6535" ht="17" customHeight="1" spans="1:2">
      <c r="A6535" s="93">
        <v>700823.1</v>
      </c>
      <c r="B6535" s="94" t="s">
        <v>6718</v>
      </c>
    </row>
    <row r="6536" ht="17" customHeight="1" spans="1:2">
      <c r="A6536" s="93">
        <v>700823.2</v>
      </c>
      <c r="B6536" s="94" t="s">
        <v>6719</v>
      </c>
    </row>
    <row r="6537" ht="17" customHeight="1" spans="1:2">
      <c r="A6537" s="93">
        <v>700827.4</v>
      </c>
      <c r="B6537" s="94" t="s">
        <v>6720</v>
      </c>
    </row>
    <row r="6538" ht="17" customHeight="1" spans="1:2">
      <c r="A6538" s="93">
        <v>700827.5</v>
      </c>
      <c r="B6538" s="94" t="s">
        <v>6721</v>
      </c>
    </row>
    <row r="6539" ht="17" customHeight="1" spans="1:2">
      <c r="A6539" s="93">
        <v>700831.1</v>
      </c>
      <c r="B6539" s="94" t="s">
        <v>6722</v>
      </c>
    </row>
    <row r="6540" ht="17" customHeight="1" spans="1:2">
      <c r="A6540" s="93">
        <v>700831.2</v>
      </c>
      <c r="B6540" s="94" t="s">
        <v>6723</v>
      </c>
    </row>
    <row r="6541" ht="17" customHeight="1" spans="1:2">
      <c r="A6541" s="93">
        <v>700884.1</v>
      </c>
      <c r="B6541" s="94" t="s">
        <v>6724</v>
      </c>
    </row>
    <row r="6542" ht="17" customHeight="1" spans="1:2">
      <c r="A6542" s="93">
        <v>700884.2</v>
      </c>
      <c r="B6542" s="94" t="s">
        <v>6725</v>
      </c>
    </row>
    <row r="6543" ht="17" customHeight="1" spans="1:2">
      <c r="A6543" s="93">
        <v>700886.1</v>
      </c>
      <c r="B6543" s="94" t="s">
        <v>6726</v>
      </c>
    </row>
    <row r="6544" ht="17" customHeight="1" spans="1:2">
      <c r="A6544" s="93">
        <v>700886.2</v>
      </c>
      <c r="B6544" s="94" t="s">
        <v>6727</v>
      </c>
    </row>
    <row r="6545" ht="17" customHeight="1" spans="1:2">
      <c r="A6545" s="93">
        <v>700891.1</v>
      </c>
      <c r="B6545" s="94" t="s">
        <v>6728</v>
      </c>
    </row>
    <row r="6546" ht="17" customHeight="1" spans="1:2">
      <c r="A6546" s="93">
        <v>700891.2</v>
      </c>
      <c r="B6546" s="94" t="s">
        <v>6729</v>
      </c>
    </row>
    <row r="6547" ht="17" customHeight="1" spans="1:2">
      <c r="A6547" s="93">
        <v>700893.1</v>
      </c>
      <c r="B6547" s="94" t="s">
        <v>6730</v>
      </c>
    </row>
    <row r="6548" ht="17" customHeight="1" spans="1:2">
      <c r="A6548" s="93">
        <v>700893.2</v>
      </c>
      <c r="B6548" s="94" t="s">
        <v>6731</v>
      </c>
    </row>
    <row r="6549" ht="17" customHeight="1" spans="1:2">
      <c r="A6549" s="93">
        <v>700913.1</v>
      </c>
      <c r="B6549" s="94" t="s">
        <v>6732</v>
      </c>
    </row>
    <row r="6550" ht="17" customHeight="1" spans="1:2">
      <c r="A6550" s="93">
        <v>700913.2</v>
      </c>
      <c r="B6550" s="94" t="s">
        <v>6733</v>
      </c>
    </row>
    <row r="6551" ht="17" customHeight="1" spans="1:2">
      <c r="A6551" s="93">
        <v>700930</v>
      </c>
      <c r="B6551" s="94" t="s">
        <v>6734</v>
      </c>
    </row>
    <row r="6552" ht="17" customHeight="1" spans="1:2">
      <c r="A6552" s="93">
        <v>700930.1</v>
      </c>
      <c r="B6552" s="94" t="s">
        <v>6735</v>
      </c>
    </row>
    <row r="6553" ht="17" customHeight="1" spans="1:2">
      <c r="A6553" s="93">
        <v>700931.01</v>
      </c>
      <c r="B6553" s="94" t="s">
        <v>6736</v>
      </c>
    </row>
    <row r="6554" ht="17" customHeight="1" spans="1:2">
      <c r="A6554" s="93">
        <v>700932.01</v>
      </c>
      <c r="B6554" s="94" t="s">
        <v>6737</v>
      </c>
    </row>
    <row r="6555" ht="17" customHeight="1" spans="1:2">
      <c r="A6555" s="93">
        <v>700933.01</v>
      </c>
      <c r="B6555" s="94" t="s">
        <v>6738</v>
      </c>
    </row>
    <row r="6556" ht="17" customHeight="1" spans="1:2">
      <c r="A6556" s="93">
        <v>700934</v>
      </c>
      <c r="B6556" s="94" t="s">
        <v>6739</v>
      </c>
    </row>
    <row r="6557" ht="17" customHeight="1" spans="1:2">
      <c r="A6557" s="93">
        <v>700934.01</v>
      </c>
      <c r="B6557" s="94" t="s">
        <v>6740</v>
      </c>
    </row>
    <row r="6558" ht="17" customHeight="1" spans="1:2">
      <c r="A6558" s="93">
        <v>700935</v>
      </c>
      <c r="B6558" s="94" t="s">
        <v>6741</v>
      </c>
    </row>
    <row r="6559" ht="17" customHeight="1" spans="1:2">
      <c r="A6559" s="93">
        <v>700937</v>
      </c>
      <c r="B6559" s="94" t="s">
        <v>6742</v>
      </c>
    </row>
    <row r="6560" ht="17" customHeight="1" spans="1:2">
      <c r="A6560" s="93">
        <v>701</v>
      </c>
      <c r="B6560" s="94" t="s">
        <v>6743</v>
      </c>
    </row>
    <row r="6561" ht="17" customHeight="1" spans="1:2">
      <c r="A6561" s="93">
        <v>701001</v>
      </c>
      <c r="B6561" s="94" t="s">
        <v>6744</v>
      </c>
    </row>
    <row r="6562" ht="17" customHeight="1" spans="1:2">
      <c r="A6562" s="93">
        <v>701001.01</v>
      </c>
      <c r="B6562" s="94" t="s">
        <v>6745</v>
      </c>
    </row>
    <row r="6563" ht="17" customHeight="1" spans="1:2">
      <c r="A6563" s="93">
        <v>701003.31</v>
      </c>
      <c r="B6563" s="94" t="s">
        <v>6746</v>
      </c>
    </row>
    <row r="6564" ht="17" customHeight="1" spans="1:2">
      <c r="A6564" s="93">
        <v>701003.32</v>
      </c>
      <c r="B6564" s="94" t="s">
        <v>6747</v>
      </c>
    </row>
    <row r="6565" ht="17" customHeight="1" spans="1:2">
      <c r="A6565" s="93">
        <v>701005</v>
      </c>
      <c r="B6565" s="94" t="s">
        <v>6748</v>
      </c>
    </row>
    <row r="6566" ht="17" customHeight="1" spans="1:2">
      <c r="A6566" s="93">
        <v>701006</v>
      </c>
      <c r="B6566" s="94" t="s">
        <v>6749</v>
      </c>
    </row>
    <row r="6567" ht="17" customHeight="1" spans="1:2">
      <c r="A6567" s="93">
        <v>701006.01</v>
      </c>
      <c r="B6567" s="94" t="s">
        <v>6750</v>
      </c>
    </row>
    <row r="6568" ht="17" customHeight="1" spans="1:2">
      <c r="A6568" s="93">
        <v>701006.02</v>
      </c>
      <c r="B6568" s="94" t="s">
        <v>6751</v>
      </c>
    </row>
    <row r="6569" ht="17" customHeight="1" spans="1:2">
      <c r="A6569" s="93">
        <v>701026</v>
      </c>
      <c r="B6569" s="94" t="s">
        <v>6752</v>
      </c>
    </row>
    <row r="6570" ht="17" customHeight="1" spans="1:2">
      <c r="A6570" s="93">
        <v>701026.01</v>
      </c>
      <c r="B6570" s="94" t="s">
        <v>6753</v>
      </c>
    </row>
    <row r="6571" ht="17" customHeight="1" spans="1:2">
      <c r="A6571" s="93">
        <v>701026.02</v>
      </c>
      <c r="B6571" s="94" t="s">
        <v>6754</v>
      </c>
    </row>
    <row r="6572" ht="17" customHeight="1" spans="1:2">
      <c r="A6572" s="93">
        <v>701026.03</v>
      </c>
      <c r="B6572" s="94" t="s">
        <v>6755</v>
      </c>
    </row>
    <row r="6573" ht="17" customHeight="1" spans="1:2">
      <c r="A6573" s="93">
        <v>701026.04</v>
      </c>
      <c r="B6573" s="94" t="s">
        <v>6756</v>
      </c>
    </row>
    <row r="6574" ht="17" customHeight="1" spans="1:2">
      <c r="A6574" s="93">
        <v>701026.05</v>
      </c>
      <c r="B6574" s="94" t="s">
        <v>6757</v>
      </c>
    </row>
    <row r="6575" ht="17" customHeight="1" spans="1:2">
      <c r="A6575" s="93">
        <v>701027</v>
      </c>
      <c r="B6575" s="94" t="s">
        <v>6758</v>
      </c>
    </row>
    <row r="6576" ht="17" customHeight="1" spans="1:2">
      <c r="A6576" s="93">
        <v>701048</v>
      </c>
      <c r="B6576" s="94" t="s">
        <v>6759</v>
      </c>
    </row>
    <row r="6577" ht="17" customHeight="1" spans="1:2">
      <c r="A6577" s="93">
        <v>701061</v>
      </c>
      <c r="B6577" s="94" t="s">
        <v>6760</v>
      </c>
    </row>
    <row r="6578" ht="17" customHeight="1" spans="1:2">
      <c r="A6578" s="93">
        <v>701062</v>
      </c>
      <c r="B6578" s="94" t="s">
        <v>6761</v>
      </c>
    </row>
    <row r="6579" ht="17" customHeight="1" spans="1:2">
      <c r="A6579" s="93">
        <v>701062.01</v>
      </c>
      <c r="B6579" s="94" t="s">
        <v>6762</v>
      </c>
    </row>
    <row r="6580" ht="17" customHeight="1" spans="1:2">
      <c r="A6580" s="93">
        <v>701062.02</v>
      </c>
      <c r="B6580" s="94" t="s">
        <v>6763</v>
      </c>
    </row>
    <row r="6581" ht="17" customHeight="1" spans="1:2">
      <c r="A6581" s="93">
        <v>701063</v>
      </c>
      <c r="B6581" s="94" t="s">
        <v>6764</v>
      </c>
    </row>
    <row r="6582" ht="17" customHeight="1" spans="1:2">
      <c r="A6582" s="93">
        <v>701063.01</v>
      </c>
      <c r="B6582" s="94" t="s">
        <v>6765</v>
      </c>
    </row>
    <row r="6583" ht="17" customHeight="1" spans="1:2">
      <c r="A6583" s="93">
        <v>701063.02</v>
      </c>
      <c r="B6583" s="94" t="s">
        <v>6766</v>
      </c>
    </row>
    <row r="6584" ht="17" customHeight="1" spans="1:2">
      <c r="A6584" s="93">
        <v>701064</v>
      </c>
      <c r="B6584" s="94" t="s">
        <v>6767</v>
      </c>
    </row>
    <row r="6585" ht="17" customHeight="1" spans="1:2">
      <c r="A6585" s="93">
        <v>701064.01</v>
      </c>
      <c r="B6585" s="94" t="s">
        <v>6768</v>
      </c>
    </row>
    <row r="6586" ht="17" customHeight="1" spans="1:2">
      <c r="A6586" s="93">
        <v>701064.02</v>
      </c>
      <c r="B6586" s="94" t="s">
        <v>6769</v>
      </c>
    </row>
    <row r="6587" ht="17" customHeight="1" spans="1:2">
      <c r="A6587" s="93">
        <v>701065</v>
      </c>
      <c r="B6587" s="94" t="s">
        <v>6770</v>
      </c>
    </row>
    <row r="6588" ht="17" customHeight="1" spans="1:2">
      <c r="A6588" s="93">
        <v>701065.01</v>
      </c>
      <c r="B6588" s="94" t="s">
        <v>6771</v>
      </c>
    </row>
    <row r="6589" ht="17" customHeight="1" spans="1:2">
      <c r="A6589" s="93">
        <v>701065.02</v>
      </c>
      <c r="B6589" s="94" t="s">
        <v>6772</v>
      </c>
    </row>
    <row r="6590" ht="17" customHeight="1" spans="1:2">
      <c r="A6590" s="93">
        <v>701067</v>
      </c>
      <c r="B6590" s="94" t="s">
        <v>6773</v>
      </c>
    </row>
    <row r="6591" ht="17" customHeight="1" spans="1:2">
      <c r="A6591" s="93">
        <v>701067.01</v>
      </c>
      <c r="B6591" s="94" t="s">
        <v>6774</v>
      </c>
    </row>
    <row r="6592" ht="17" customHeight="1" spans="1:2">
      <c r="A6592" s="93">
        <v>701067.02</v>
      </c>
      <c r="B6592" s="94" t="s">
        <v>6775</v>
      </c>
    </row>
    <row r="6593" ht="17" customHeight="1" spans="1:2">
      <c r="A6593" s="93">
        <v>701069</v>
      </c>
      <c r="B6593" s="94" t="s">
        <v>6776</v>
      </c>
    </row>
    <row r="6594" ht="17" customHeight="1" spans="1:2">
      <c r="A6594" s="93">
        <v>701069.1</v>
      </c>
      <c r="B6594" s="94" t="s">
        <v>6777</v>
      </c>
    </row>
    <row r="6595" ht="17" customHeight="1" spans="1:2">
      <c r="A6595" s="93">
        <v>701103.5</v>
      </c>
      <c r="B6595" s="94" t="s">
        <v>6778</v>
      </c>
    </row>
    <row r="6596" ht="17" customHeight="1" spans="1:2">
      <c r="A6596" s="93">
        <v>701104.5</v>
      </c>
      <c r="B6596" s="94" t="s">
        <v>6779</v>
      </c>
    </row>
    <row r="6597" ht="17" customHeight="1" spans="1:2">
      <c r="A6597" s="93">
        <v>701106.5</v>
      </c>
      <c r="B6597" s="94" t="s">
        <v>6780</v>
      </c>
    </row>
    <row r="6598" ht="17" customHeight="1" spans="1:2">
      <c r="A6598" s="93">
        <v>701107.5</v>
      </c>
      <c r="B6598" s="94" t="s">
        <v>6781</v>
      </c>
    </row>
    <row r="6599" ht="17" customHeight="1" spans="1:2">
      <c r="A6599" s="93">
        <v>701158</v>
      </c>
      <c r="B6599" s="94" t="s">
        <v>6782</v>
      </c>
    </row>
    <row r="6600" ht="17" customHeight="1" spans="1:2">
      <c r="A6600" s="93">
        <v>701159</v>
      </c>
      <c r="B6600" s="94" t="s">
        <v>6783</v>
      </c>
    </row>
    <row r="6601" ht="17" customHeight="1" spans="1:2">
      <c r="A6601" s="93">
        <v>701161</v>
      </c>
      <c r="B6601" s="94" t="s">
        <v>6784</v>
      </c>
    </row>
    <row r="6602" ht="17" customHeight="1" spans="1:2">
      <c r="A6602" s="93">
        <v>701162</v>
      </c>
      <c r="B6602" s="94" t="s">
        <v>6785</v>
      </c>
    </row>
    <row r="6603" ht="17" customHeight="1" spans="1:2">
      <c r="A6603" s="93">
        <v>701202</v>
      </c>
      <c r="B6603" s="94" t="s">
        <v>6786</v>
      </c>
    </row>
    <row r="6604" ht="17" customHeight="1" spans="1:2">
      <c r="A6604" s="93">
        <v>702</v>
      </c>
      <c r="B6604" s="94" t="s">
        <v>6787</v>
      </c>
    </row>
    <row r="6605" ht="17" customHeight="1" spans="1:2">
      <c r="A6605" s="93">
        <v>703</v>
      </c>
      <c r="B6605" s="94" t="s">
        <v>6788</v>
      </c>
    </row>
    <row r="6606" ht="17" customHeight="1" spans="1:2">
      <c r="A6606" s="93">
        <v>703.01</v>
      </c>
      <c r="B6606" s="94" t="s">
        <v>6789</v>
      </c>
    </row>
    <row r="6607" ht="17" customHeight="1" spans="1:2">
      <c r="A6607" s="93">
        <v>703.21</v>
      </c>
      <c r="B6607" s="94" t="s">
        <v>6790</v>
      </c>
    </row>
    <row r="6608" ht="17" customHeight="1" spans="1:2">
      <c r="A6608" s="93">
        <v>704</v>
      </c>
      <c r="B6608" s="94" t="s">
        <v>6791</v>
      </c>
    </row>
    <row r="6609" ht="17" customHeight="1" spans="1:2">
      <c r="A6609" s="93">
        <v>705</v>
      </c>
      <c r="B6609" s="94" t="s">
        <v>6792</v>
      </c>
    </row>
    <row r="6610" ht="17" customHeight="1" spans="1:2">
      <c r="A6610" s="93">
        <v>7051101</v>
      </c>
      <c r="B6610" s="94" t="s">
        <v>6793</v>
      </c>
    </row>
    <row r="6611" ht="17" customHeight="1" spans="1:2">
      <c r="A6611" s="93">
        <v>707</v>
      </c>
      <c r="B6611" s="94" t="s">
        <v>6794</v>
      </c>
    </row>
    <row r="6612" ht="17" customHeight="1" spans="1:2">
      <c r="A6612" s="93">
        <v>708</v>
      </c>
      <c r="B6612" s="94" t="s">
        <v>6795</v>
      </c>
    </row>
    <row r="6613" ht="17" customHeight="1" spans="1:2">
      <c r="A6613" s="93">
        <v>709</v>
      </c>
      <c r="B6613" s="94" t="s">
        <v>6796</v>
      </c>
    </row>
    <row r="6614" ht="17" customHeight="1" spans="1:2">
      <c r="A6614" s="93">
        <v>710</v>
      </c>
      <c r="B6614" s="94" t="s">
        <v>6797</v>
      </c>
    </row>
    <row r="6615" ht="17" customHeight="1" spans="1:2">
      <c r="A6615" s="93">
        <v>710.1</v>
      </c>
      <c r="B6615" s="94" t="s">
        <v>6798</v>
      </c>
    </row>
    <row r="6616" ht="17" customHeight="1" spans="1:2">
      <c r="A6616" s="93">
        <v>711</v>
      </c>
      <c r="B6616" s="94" t="s">
        <v>6799</v>
      </c>
    </row>
    <row r="6617" ht="17" customHeight="1" spans="1:2">
      <c r="A6617" s="93">
        <v>712</v>
      </c>
      <c r="B6617" s="94" t="s">
        <v>6800</v>
      </c>
    </row>
    <row r="6618" ht="17" customHeight="1" spans="1:2">
      <c r="A6618" s="93">
        <v>713</v>
      </c>
      <c r="B6618" s="94" t="s">
        <v>6801</v>
      </c>
    </row>
    <row r="6619" ht="17" customHeight="1" spans="1:2">
      <c r="A6619" s="93">
        <v>713124</v>
      </c>
      <c r="B6619" s="94" t="s">
        <v>6802</v>
      </c>
    </row>
    <row r="6620" ht="17" customHeight="1" spans="1:2">
      <c r="A6620" s="93">
        <v>714</v>
      </c>
      <c r="B6620" s="94" t="s">
        <v>6803</v>
      </c>
    </row>
    <row r="6621" ht="17" customHeight="1" spans="1:2">
      <c r="A6621" s="93">
        <v>715</v>
      </c>
      <c r="B6621" s="94" t="s">
        <v>6804</v>
      </c>
    </row>
    <row r="6622" ht="17" customHeight="1" spans="1:2">
      <c r="A6622" s="93">
        <v>716</v>
      </c>
      <c r="B6622" s="94" t="s">
        <v>6805</v>
      </c>
    </row>
    <row r="6623" ht="17" customHeight="1" spans="1:2">
      <c r="A6623" s="93">
        <v>717</v>
      </c>
      <c r="B6623" s="94" t="s">
        <v>6806</v>
      </c>
    </row>
    <row r="6624" ht="17" customHeight="1" spans="1:2">
      <c r="A6624" s="93">
        <v>717014</v>
      </c>
      <c r="B6624" s="94" t="s">
        <v>6807</v>
      </c>
    </row>
    <row r="6625" ht="17" customHeight="1" spans="1:2">
      <c r="A6625" s="93">
        <v>717153</v>
      </c>
      <c r="B6625" s="94" t="s">
        <v>6808</v>
      </c>
    </row>
    <row r="6626" ht="17" customHeight="1" spans="1:2">
      <c r="A6626" s="93">
        <v>717162</v>
      </c>
      <c r="B6626" s="94" t="s">
        <v>6809</v>
      </c>
    </row>
    <row r="6627" ht="17" customHeight="1" spans="1:2">
      <c r="A6627" s="93">
        <v>717165.01</v>
      </c>
      <c r="B6627" s="94" t="s">
        <v>6810</v>
      </c>
    </row>
    <row r="6628" ht="17" customHeight="1" spans="1:2">
      <c r="A6628" s="93">
        <v>717165.02</v>
      </c>
      <c r="B6628" s="94" t="s">
        <v>6811</v>
      </c>
    </row>
    <row r="6629" ht="17" customHeight="1" spans="1:2">
      <c r="A6629" s="93">
        <v>717165.03</v>
      </c>
      <c r="B6629" s="94" t="s">
        <v>6812</v>
      </c>
    </row>
    <row r="6630" ht="17" customHeight="1" spans="1:2">
      <c r="A6630" s="93">
        <v>717165.04</v>
      </c>
      <c r="B6630" s="94" t="s">
        <v>6813</v>
      </c>
    </row>
    <row r="6631" ht="17" customHeight="1" spans="1:2">
      <c r="A6631" s="93">
        <v>717165.05</v>
      </c>
      <c r="B6631" s="94" t="s">
        <v>6814</v>
      </c>
    </row>
    <row r="6632" ht="17" customHeight="1" spans="1:2">
      <c r="A6632" s="93">
        <v>717170</v>
      </c>
      <c r="B6632" s="94" t="s">
        <v>6815</v>
      </c>
    </row>
    <row r="6633" ht="17" customHeight="1" spans="1:2">
      <c r="A6633" s="93">
        <v>717170.01</v>
      </c>
      <c r="B6633" s="94" t="s">
        <v>6816</v>
      </c>
    </row>
    <row r="6634" ht="17" customHeight="1" spans="1:2">
      <c r="A6634" s="93">
        <v>717171</v>
      </c>
      <c r="B6634" s="94" t="s">
        <v>6817</v>
      </c>
    </row>
    <row r="6635" ht="17" customHeight="1" spans="1:2">
      <c r="A6635" s="93">
        <v>717177</v>
      </c>
      <c r="B6635" s="94" t="s">
        <v>6818</v>
      </c>
    </row>
    <row r="6636" ht="17" customHeight="1" spans="1:2">
      <c r="A6636" s="93">
        <v>717177.01</v>
      </c>
      <c r="B6636" s="94" t="s">
        <v>6819</v>
      </c>
    </row>
    <row r="6637" ht="17" customHeight="1" spans="1:2">
      <c r="A6637" s="93">
        <v>717179.01</v>
      </c>
      <c r="B6637" s="94" t="s">
        <v>6820</v>
      </c>
    </row>
    <row r="6638" ht="17" customHeight="1" spans="1:2">
      <c r="A6638" s="93">
        <v>717180</v>
      </c>
      <c r="B6638" s="94" t="s">
        <v>6821</v>
      </c>
    </row>
    <row r="6639" ht="17" customHeight="1" spans="1:2">
      <c r="A6639" s="93">
        <v>717180.01</v>
      </c>
      <c r="B6639" s="94" t="s">
        <v>6822</v>
      </c>
    </row>
    <row r="6640" ht="17" customHeight="1" spans="1:2">
      <c r="A6640" s="93">
        <v>717180.02</v>
      </c>
      <c r="B6640" s="94" t="s">
        <v>6823</v>
      </c>
    </row>
    <row r="6641" ht="17" customHeight="1" spans="1:2">
      <c r="A6641" s="93">
        <v>717180.03</v>
      </c>
      <c r="B6641" s="94" t="s">
        <v>6824</v>
      </c>
    </row>
    <row r="6642" ht="17" customHeight="1" spans="1:2">
      <c r="A6642" s="93">
        <v>717181</v>
      </c>
      <c r="B6642" s="94" t="s">
        <v>6825</v>
      </c>
    </row>
    <row r="6643" ht="17" customHeight="1" spans="1:2">
      <c r="A6643" s="93">
        <v>717181.01</v>
      </c>
      <c r="B6643" s="94" t="s">
        <v>6826</v>
      </c>
    </row>
    <row r="6644" ht="17" customHeight="1" spans="1:2">
      <c r="A6644" s="93">
        <v>717181.02</v>
      </c>
      <c r="B6644" s="94" t="s">
        <v>6827</v>
      </c>
    </row>
    <row r="6645" ht="17" customHeight="1" spans="1:2">
      <c r="A6645" s="93">
        <v>717182</v>
      </c>
      <c r="B6645" s="94" t="s">
        <v>6828</v>
      </c>
    </row>
    <row r="6646" ht="17" customHeight="1" spans="1:2">
      <c r="A6646" s="93">
        <v>717182.01</v>
      </c>
      <c r="B6646" s="94" t="s">
        <v>6829</v>
      </c>
    </row>
    <row r="6647" ht="17" customHeight="1" spans="1:2">
      <c r="A6647" s="93">
        <v>717183</v>
      </c>
      <c r="B6647" s="94" t="s">
        <v>6830</v>
      </c>
    </row>
    <row r="6648" ht="17" customHeight="1" spans="1:2">
      <c r="A6648" s="93">
        <v>717183.01</v>
      </c>
      <c r="B6648" s="94" t="s">
        <v>6831</v>
      </c>
    </row>
    <row r="6649" ht="17" customHeight="1" spans="1:2">
      <c r="A6649" s="93">
        <v>717184</v>
      </c>
      <c r="B6649" s="94" t="s">
        <v>6832</v>
      </c>
    </row>
    <row r="6650" ht="17" customHeight="1" spans="1:2">
      <c r="A6650" s="93">
        <v>717185</v>
      </c>
      <c r="B6650" s="94" t="s">
        <v>6833</v>
      </c>
    </row>
    <row r="6651" ht="17" customHeight="1" spans="1:2">
      <c r="A6651" s="93">
        <v>717185.01</v>
      </c>
      <c r="B6651" s="94" t="s">
        <v>6833</v>
      </c>
    </row>
    <row r="6652" ht="17" customHeight="1" spans="1:2">
      <c r="A6652" s="93">
        <v>717185.02</v>
      </c>
      <c r="B6652" s="94" t="s">
        <v>6834</v>
      </c>
    </row>
    <row r="6653" ht="17" customHeight="1" spans="1:2">
      <c r="A6653" s="93">
        <v>717186</v>
      </c>
      <c r="B6653" s="94" t="s">
        <v>6835</v>
      </c>
    </row>
    <row r="6654" ht="17" customHeight="1" spans="1:2">
      <c r="A6654" s="93">
        <v>717186.01</v>
      </c>
      <c r="B6654" s="94" t="s">
        <v>6836</v>
      </c>
    </row>
    <row r="6655" ht="17" customHeight="1" spans="1:2">
      <c r="A6655" s="93">
        <v>717187</v>
      </c>
      <c r="B6655" s="94" t="s">
        <v>6837</v>
      </c>
    </row>
    <row r="6656" ht="17" customHeight="1" spans="1:2">
      <c r="A6656" s="93">
        <v>717187.01</v>
      </c>
      <c r="B6656" s="94" t="s">
        <v>6838</v>
      </c>
    </row>
    <row r="6657" ht="17" customHeight="1" spans="1:2">
      <c r="A6657" s="93">
        <v>717192</v>
      </c>
      <c r="B6657" s="94" t="s">
        <v>6839</v>
      </c>
    </row>
    <row r="6658" ht="17" customHeight="1" spans="1:2">
      <c r="A6658" s="93">
        <v>717192.01</v>
      </c>
      <c r="B6658" s="94" t="s">
        <v>6840</v>
      </c>
    </row>
    <row r="6659" ht="17" customHeight="1" spans="1:2">
      <c r="A6659" s="93">
        <v>717192.02</v>
      </c>
      <c r="B6659" s="94" t="s">
        <v>6841</v>
      </c>
    </row>
    <row r="6660" ht="17" customHeight="1" spans="1:2">
      <c r="A6660" s="93">
        <v>717192.03</v>
      </c>
      <c r="B6660" s="94" t="s">
        <v>6842</v>
      </c>
    </row>
    <row r="6661" ht="17" customHeight="1" spans="1:2">
      <c r="A6661" s="93">
        <v>717193</v>
      </c>
      <c r="B6661" s="94" t="s">
        <v>6843</v>
      </c>
    </row>
    <row r="6662" ht="17" customHeight="1" spans="1:2">
      <c r="A6662" s="93">
        <v>717193.01</v>
      </c>
      <c r="B6662" s="94" t="s">
        <v>6844</v>
      </c>
    </row>
    <row r="6663" ht="17" customHeight="1" spans="1:2">
      <c r="A6663" s="93">
        <v>717200</v>
      </c>
      <c r="B6663" s="94" t="s">
        <v>6845</v>
      </c>
    </row>
    <row r="6664" ht="17" customHeight="1" spans="1:2">
      <c r="A6664" s="93">
        <v>717202</v>
      </c>
      <c r="B6664" s="94" t="s">
        <v>6846</v>
      </c>
    </row>
    <row r="6665" ht="17" customHeight="1" spans="1:2">
      <c r="A6665" s="93">
        <v>717203</v>
      </c>
      <c r="B6665" s="94" t="s">
        <v>6847</v>
      </c>
    </row>
    <row r="6666" ht="17" customHeight="1" spans="1:2">
      <c r="A6666" s="93">
        <v>717203.01</v>
      </c>
      <c r="B6666" s="94" t="s">
        <v>6848</v>
      </c>
    </row>
    <row r="6667" ht="17" customHeight="1" spans="1:2">
      <c r="A6667" s="93">
        <v>717204</v>
      </c>
      <c r="B6667" s="94" t="s">
        <v>6849</v>
      </c>
    </row>
    <row r="6668" ht="17" customHeight="1" spans="1:2">
      <c r="A6668" s="93">
        <v>717204.01</v>
      </c>
      <c r="B6668" s="94" t="s">
        <v>6850</v>
      </c>
    </row>
    <row r="6669" ht="17" customHeight="1" spans="1:2">
      <c r="A6669" s="93">
        <v>717205</v>
      </c>
      <c r="B6669" s="94" t="s">
        <v>6851</v>
      </c>
    </row>
    <row r="6670" ht="17" customHeight="1" spans="1:2">
      <c r="A6670" s="93">
        <v>717205.01</v>
      </c>
      <c r="B6670" s="94" t="s">
        <v>6852</v>
      </c>
    </row>
    <row r="6671" ht="17" customHeight="1" spans="1:2">
      <c r="A6671" s="93">
        <v>717206</v>
      </c>
      <c r="B6671" s="94" t="s">
        <v>6853</v>
      </c>
    </row>
    <row r="6672" ht="17" customHeight="1" spans="1:2">
      <c r="A6672" s="93">
        <v>717206.01</v>
      </c>
      <c r="B6672" s="94" t="s">
        <v>6854</v>
      </c>
    </row>
    <row r="6673" ht="17" customHeight="1" spans="1:2">
      <c r="A6673" s="93">
        <v>717207</v>
      </c>
      <c r="B6673" s="94" t="s">
        <v>6855</v>
      </c>
    </row>
    <row r="6674" ht="17" customHeight="1" spans="1:2">
      <c r="A6674" s="93">
        <v>717207.01</v>
      </c>
      <c r="B6674" s="94" t="s">
        <v>6856</v>
      </c>
    </row>
    <row r="6675" ht="17" customHeight="1" spans="1:2">
      <c r="A6675" s="93">
        <v>717207.02</v>
      </c>
      <c r="B6675" s="94" t="s">
        <v>6857</v>
      </c>
    </row>
    <row r="6676" ht="17" customHeight="1" spans="1:2">
      <c r="A6676" s="93">
        <v>717208</v>
      </c>
      <c r="B6676" s="94" t="s">
        <v>6858</v>
      </c>
    </row>
    <row r="6677" ht="17" customHeight="1" spans="1:2">
      <c r="A6677" s="93">
        <v>717208.01</v>
      </c>
      <c r="B6677" s="94" t="s">
        <v>6859</v>
      </c>
    </row>
    <row r="6678" ht="17" customHeight="1" spans="1:2">
      <c r="A6678" s="93">
        <v>717211</v>
      </c>
      <c r="B6678" s="94" t="s">
        <v>6860</v>
      </c>
    </row>
    <row r="6679" ht="17" customHeight="1" spans="1:2">
      <c r="A6679" s="93">
        <v>717214</v>
      </c>
      <c r="B6679" s="94" t="s">
        <v>6861</v>
      </c>
    </row>
    <row r="6680" ht="17" customHeight="1" spans="1:2">
      <c r="A6680" s="93">
        <v>717215</v>
      </c>
      <c r="B6680" s="94" t="s">
        <v>6862</v>
      </c>
    </row>
    <row r="6681" ht="17" customHeight="1" spans="1:2">
      <c r="A6681" s="93">
        <v>717215.01</v>
      </c>
      <c r="B6681" s="94" t="s">
        <v>6863</v>
      </c>
    </row>
    <row r="6682" ht="17" customHeight="1" spans="1:2">
      <c r="A6682" s="93">
        <v>717215.02</v>
      </c>
      <c r="B6682" s="94" t="s">
        <v>6864</v>
      </c>
    </row>
    <row r="6683" ht="17" customHeight="1" spans="1:2">
      <c r="A6683" s="93">
        <v>717216</v>
      </c>
      <c r="B6683" s="94" t="s">
        <v>6865</v>
      </c>
    </row>
    <row r="6684" ht="17" customHeight="1" spans="1:2">
      <c r="A6684" s="93">
        <v>717216.01</v>
      </c>
      <c r="B6684" s="94" t="s">
        <v>6866</v>
      </c>
    </row>
    <row r="6685" ht="17" customHeight="1" spans="1:2">
      <c r="A6685" s="93">
        <v>717216.02</v>
      </c>
      <c r="B6685" s="94" t="s">
        <v>6867</v>
      </c>
    </row>
    <row r="6686" ht="17" customHeight="1" spans="1:2">
      <c r="A6686" s="93">
        <v>717217</v>
      </c>
      <c r="B6686" s="94" t="s">
        <v>6868</v>
      </c>
    </row>
    <row r="6687" ht="17" customHeight="1" spans="1:2">
      <c r="A6687" s="93">
        <v>717217.01</v>
      </c>
      <c r="B6687" s="94" t="s">
        <v>6869</v>
      </c>
    </row>
    <row r="6688" ht="17" customHeight="1" spans="1:2">
      <c r="A6688" s="93">
        <v>717217.02</v>
      </c>
      <c r="B6688" s="94" t="s">
        <v>6870</v>
      </c>
    </row>
    <row r="6689" ht="17" customHeight="1" spans="1:2">
      <c r="A6689" s="93">
        <v>717219</v>
      </c>
      <c r="B6689" s="94" t="s">
        <v>6871</v>
      </c>
    </row>
    <row r="6690" ht="17" customHeight="1" spans="1:2">
      <c r="A6690" s="93">
        <v>717219.01</v>
      </c>
      <c r="B6690" s="94" t="s">
        <v>6872</v>
      </c>
    </row>
    <row r="6691" ht="17" customHeight="1" spans="1:2">
      <c r="A6691" s="93">
        <v>717219.02</v>
      </c>
      <c r="B6691" s="94" t="s">
        <v>6873</v>
      </c>
    </row>
    <row r="6692" ht="17" customHeight="1" spans="1:2">
      <c r="A6692" s="93">
        <v>717221</v>
      </c>
      <c r="B6692" s="94" t="s">
        <v>6874</v>
      </c>
    </row>
    <row r="6693" ht="17" customHeight="1" spans="1:2">
      <c r="A6693" s="93">
        <v>717221.01</v>
      </c>
      <c r="B6693" s="94" t="s">
        <v>6875</v>
      </c>
    </row>
    <row r="6694" ht="17" customHeight="1" spans="1:2">
      <c r="A6694" s="93">
        <v>717221.02</v>
      </c>
      <c r="B6694" s="94" t="s">
        <v>6876</v>
      </c>
    </row>
    <row r="6695" ht="17" customHeight="1" spans="1:2">
      <c r="A6695" s="93">
        <v>717222</v>
      </c>
      <c r="B6695" s="94" t="s">
        <v>6877</v>
      </c>
    </row>
    <row r="6696" ht="17" customHeight="1" spans="1:2">
      <c r="A6696" s="93">
        <v>717222.01</v>
      </c>
      <c r="B6696" s="94" t="s">
        <v>6878</v>
      </c>
    </row>
    <row r="6697" ht="17" customHeight="1" spans="1:2">
      <c r="A6697" s="93">
        <v>717222.02</v>
      </c>
      <c r="B6697" s="94" t="s">
        <v>6879</v>
      </c>
    </row>
    <row r="6698" ht="17" customHeight="1" spans="1:2">
      <c r="A6698" s="93">
        <v>717225.01</v>
      </c>
      <c r="B6698" s="94" t="s">
        <v>6880</v>
      </c>
    </row>
    <row r="6699" ht="17" customHeight="1" spans="1:2">
      <c r="A6699" s="93">
        <v>717225.02</v>
      </c>
      <c r="B6699" s="94" t="s">
        <v>6881</v>
      </c>
    </row>
    <row r="6700" ht="17" customHeight="1" spans="1:2">
      <c r="A6700" s="93">
        <v>717225.04</v>
      </c>
      <c r="B6700" s="94" t="s">
        <v>6882</v>
      </c>
    </row>
    <row r="6701" ht="17" customHeight="1" spans="1:2">
      <c r="A6701" s="93">
        <v>717234</v>
      </c>
      <c r="B6701" s="94" t="s">
        <v>6883</v>
      </c>
    </row>
    <row r="6702" ht="17" customHeight="1" spans="1:2">
      <c r="A6702" s="93">
        <v>717235</v>
      </c>
      <c r="B6702" s="94" t="s">
        <v>6884</v>
      </c>
    </row>
    <row r="6703" ht="17" customHeight="1" spans="1:2">
      <c r="A6703" s="93">
        <v>717235.01</v>
      </c>
      <c r="B6703" s="94" t="s">
        <v>6885</v>
      </c>
    </row>
    <row r="6704" ht="17" customHeight="1" spans="1:2">
      <c r="A6704" s="93">
        <v>717235.02</v>
      </c>
      <c r="B6704" s="94" t="s">
        <v>6886</v>
      </c>
    </row>
    <row r="6705" ht="17" customHeight="1" spans="1:2">
      <c r="A6705" s="93">
        <v>717235.03</v>
      </c>
      <c r="B6705" s="94" t="s">
        <v>6887</v>
      </c>
    </row>
    <row r="6706" ht="17" customHeight="1" spans="1:2">
      <c r="A6706" s="93">
        <v>717235.04</v>
      </c>
      <c r="B6706" s="94" t="s">
        <v>6888</v>
      </c>
    </row>
    <row r="6707" ht="17" customHeight="1" spans="1:2">
      <c r="A6707" s="93">
        <v>717236</v>
      </c>
      <c r="B6707" s="94" t="s">
        <v>6889</v>
      </c>
    </row>
    <row r="6708" ht="17" customHeight="1" spans="1:2">
      <c r="A6708" s="93">
        <v>717237</v>
      </c>
      <c r="B6708" s="94" t="s">
        <v>6890</v>
      </c>
    </row>
    <row r="6709" ht="17" customHeight="1" spans="1:2">
      <c r="A6709" s="93">
        <v>717237.01</v>
      </c>
      <c r="B6709" s="94" t="s">
        <v>6891</v>
      </c>
    </row>
    <row r="6710" ht="17" customHeight="1" spans="1:2">
      <c r="A6710" s="93">
        <v>717238</v>
      </c>
      <c r="B6710" s="94" t="s">
        <v>6892</v>
      </c>
    </row>
    <row r="6711" ht="17" customHeight="1" spans="1:2">
      <c r="A6711" s="93">
        <v>717238.01</v>
      </c>
      <c r="B6711" s="94" t="s">
        <v>6893</v>
      </c>
    </row>
    <row r="6712" ht="17" customHeight="1" spans="1:2">
      <c r="A6712" s="93">
        <v>717239</v>
      </c>
      <c r="B6712" s="94" t="s">
        <v>6894</v>
      </c>
    </row>
    <row r="6713" ht="17" customHeight="1" spans="1:2">
      <c r="A6713" s="93">
        <v>717241</v>
      </c>
      <c r="B6713" s="94" t="s">
        <v>6895</v>
      </c>
    </row>
    <row r="6714" ht="17" customHeight="1" spans="1:2">
      <c r="A6714" s="93">
        <v>717241.01</v>
      </c>
      <c r="B6714" s="94" t="s">
        <v>6896</v>
      </c>
    </row>
    <row r="6715" ht="17" customHeight="1" spans="1:2">
      <c r="A6715" s="93">
        <v>717241.02</v>
      </c>
      <c r="B6715" s="94" t="s">
        <v>6897</v>
      </c>
    </row>
    <row r="6716" ht="17" customHeight="1" spans="1:2">
      <c r="A6716" s="93">
        <v>717243</v>
      </c>
      <c r="B6716" s="94" t="s">
        <v>6898</v>
      </c>
    </row>
    <row r="6717" ht="17" customHeight="1" spans="1:2">
      <c r="A6717" s="93">
        <v>717243.01</v>
      </c>
      <c r="B6717" s="94" t="s">
        <v>6899</v>
      </c>
    </row>
    <row r="6718" ht="17" customHeight="1" spans="1:2">
      <c r="A6718" s="93">
        <v>717243.02</v>
      </c>
      <c r="B6718" s="94" t="s">
        <v>6900</v>
      </c>
    </row>
    <row r="6719" ht="17" customHeight="1" spans="1:2">
      <c r="A6719" s="93">
        <v>717245</v>
      </c>
      <c r="B6719" s="94" t="s">
        <v>6901</v>
      </c>
    </row>
    <row r="6720" ht="17" customHeight="1" spans="1:2">
      <c r="A6720" s="93">
        <v>717246</v>
      </c>
      <c r="B6720" s="94" t="s">
        <v>6902</v>
      </c>
    </row>
    <row r="6721" ht="17" customHeight="1" spans="1:2">
      <c r="A6721" s="93">
        <v>717247</v>
      </c>
      <c r="B6721" s="94" t="s">
        <v>6903</v>
      </c>
    </row>
    <row r="6722" ht="17" customHeight="1" spans="1:2">
      <c r="A6722" s="93">
        <v>717249</v>
      </c>
      <c r="B6722" s="94" t="s">
        <v>6903</v>
      </c>
    </row>
    <row r="6723" ht="17" customHeight="1" spans="1:2">
      <c r="A6723" s="93">
        <v>717257</v>
      </c>
      <c r="B6723" s="94" t="s">
        <v>6904</v>
      </c>
    </row>
    <row r="6724" ht="17" customHeight="1" spans="1:2">
      <c r="A6724" s="93">
        <v>717257.01</v>
      </c>
      <c r="B6724" s="94" t="s">
        <v>6905</v>
      </c>
    </row>
    <row r="6725" ht="17" customHeight="1" spans="1:2">
      <c r="A6725" s="93">
        <v>717257.02</v>
      </c>
      <c r="B6725" s="94" t="s">
        <v>6906</v>
      </c>
    </row>
    <row r="6726" ht="17" customHeight="1" spans="1:2">
      <c r="A6726" s="93">
        <v>717259</v>
      </c>
      <c r="B6726" s="94" t="s">
        <v>6907</v>
      </c>
    </row>
    <row r="6727" ht="17" customHeight="1" spans="1:2">
      <c r="A6727" s="93">
        <v>717279</v>
      </c>
      <c r="B6727" s="94" t="s">
        <v>6908</v>
      </c>
    </row>
    <row r="6728" ht="17" customHeight="1" spans="1:2">
      <c r="A6728" s="93">
        <v>717280.4</v>
      </c>
      <c r="B6728" s="94" t="s">
        <v>6909</v>
      </c>
    </row>
    <row r="6729" ht="17" customHeight="1" spans="1:2">
      <c r="A6729" s="93">
        <v>717280.41</v>
      </c>
      <c r="B6729" s="94" t="s">
        <v>6910</v>
      </c>
    </row>
    <row r="6730" ht="17" customHeight="1" spans="1:2">
      <c r="A6730" s="93">
        <v>717281</v>
      </c>
      <c r="B6730" s="94" t="s">
        <v>6911</v>
      </c>
    </row>
    <row r="6731" ht="17" customHeight="1" spans="1:2">
      <c r="A6731" s="93">
        <v>717281.01</v>
      </c>
      <c r="B6731" s="94" t="s">
        <v>6912</v>
      </c>
    </row>
    <row r="6732" ht="17" customHeight="1" spans="1:2">
      <c r="A6732" s="93">
        <v>717283</v>
      </c>
      <c r="B6732" s="94" t="s">
        <v>6913</v>
      </c>
    </row>
    <row r="6733" ht="17" customHeight="1" spans="1:2">
      <c r="A6733" s="93">
        <v>717284</v>
      </c>
      <c r="B6733" s="94" t="s">
        <v>6914</v>
      </c>
    </row>
    <row r="6734" ht="17" customHeight="1" spans="1:2">
      <c r="A6734" s="93">
        <v>717284.01</v>
      </c>
      <c r="B6734" s="94" t="s">
        <v>6915</v>
      </c>
    </row>
    <row r="6735" ht="17" customHeight="1" spans="1:2">
      <c r="A6735" s="93">
        <v>717293</v>
      </c>
      <c r="B6735" s="94" t="s">
        <v>6916</v>
      </c>
    </row>
    <row r="6736" ht="17" customHeight="1" spans="1:2">
      <c r="A6736" s="93">
        <v>717294</v>
      </c>
      <c r="B6736" s="94" t="s">
        <v>6917</v>
      </c>
    </row>
    <row r="6737" ht="17" customHeight="1" spans="1:2">
      <c r="A6737" s="93">
        <v>717294.01</v>
      </c>
      <c r="B6737" s="94" t="s">
        <v>6918</v>
      </c>
    </row>
    <row r="6738" ht="17" customHeight="1" spans="1:2">
      <c r="A6738" s="93">
        <v>717295.01</v>
      </c>
      <c r="B6738" s="94" t="s">
        <v>6919</v>
      </c>
    </row>
    <row r="6739" ht="17" customHeight="1" spans="1:2">
      <c r="A6739" s="93">
        <v>717296</v>
      </c>
      <c r="B6739" s="94" t="s">
        <v>6920</v>
      </c>
    </row>
    <row r="6740" ht="17" customHeight="1" spans="1:2">
      <c r="A6740" s="93">
        <v>717296.01</v>
      </c>
      <c r="B6740" s="94" t="s">
        <v>6921</v>
      </c>
    </row>
    <row r="6741" ht="17" customHeight="1" spans="1:2">
      <c r="A6741" s="93">
        <v>717300</v>
      </c>
      <c r="B6741" s="94" t="s">
        <v>6922</v>
      </c>
    </row>
    <row r="6742" ht="17" customHeight="1" spans="1:2">
      <c r="A6742" s="93">
        <v>717301</v>
      </c>
      <c r="B6742" s="94" t="s">
        <v>6923</v>
      </c>
    </row>
    <row r="6743" ht="17" customHeight="1" spans="1:2">
      <c r="A6743" s="93">
        <v>717302</v>
      </c>
      <c r="B6743" s="94" t="s">
        <v>6924</v>
      </c>
    </row>
    <row r="6744" ht="17" customHeight="1" spans="1:2">
      <c r="A6744" s="93">
        <v>717303</v>
      </c>
      <c r="B6744" s="94" t="s">
        <v>6925</v>
      </c>
    </row>
    <row r="6745" ht="17" customHeight="1" spans="1:2">
      <c r="A6745" s="93">
        <v>717303.11</v>
      </c>
      <c r="B6745" s="94" t="s">
        <v>6926</v>
      </c>
    </row>
    <row r="6746" ht="17" customHeight="1" spans="1:2">
      <c r="A6746" s="93">
        <v>717304</v>
      </c>
      <c r="B6746" s="94" t="s">
        <v>6927</v>
      </c>
    </row>
    <row r="6747" ht="17" customHeight="1" spans="1:2">
      <c r="A6747" s="93">
        <v>717305</v>
      </c>
      <c r="B6747" s="94" t="s">
        <v>6928</v>
      </c>
    </row>
    <row r="6748" ht="17" customHeight="1" spans="1:2">
      <c r="A6748" s="93">
        <v>717305.11</v>
      </c>
      <c r="B6748" s="94" t="s">
        <v>6929</v>
      </c>
    </row>
    <row r="6749" ht="17" customHeight="1" spans="1:2">
      <c r="A6749" s="93">
        <v>717306</v>
      </c>
      <c r="B6749" s="94" t="s">
        <v>6930</v>
      </c>
    </row>
    <row r="6750" ht="17" customHeight="1" spans="1:2">
      <c r="A6750" s="93">
        <v>717307</v>
      </c>
      <c r="B6750" s="94" t="s">
        <v>6931</v>
      </c>
    </row>
    <row r="6751" ht="17" customHeight="1" spans="1:2">
      <c r="A6751" s="93">
        <v>717308</v>
      </c>
      <c r="B6751" s="94" t="s">
        <v>6932</v>
      </c>
    </row>
    <row r="6752" ht="17" customHeight="1" spans="1:2">
      <c r="A6752" s="93">
        <v>717308.11</v>
      </c>
      <c r="B6752" s="94" t="s">
        <v>6933</v>
      </c>
    </row>
    <row r="6753" ht="17" customHeight="1" spans="1:2">
      <c r="A6753" s="93">
        <v>717309</v>
      </c>
      <c r="B6753" s="94" t="s">
        <v>6934</v>
      </c>
    </row>
    <row r="6754" ht="17" customHeight="1" spans="1:2">
      <c r="A6754" s="93">
        <v>717311.41</v>
      </c>
      <c r="B6754" s="94" t="s">
        <v>6935</v>
      </c>
    </row>
    <row r="6755" ht="17" customHeight="1" spans="1:2">
      <c r="A6755" s="93">
        <v>717311.51</v>
      </c>
      <c r="B6755" s="94" t="s">
        <v>6936</v>
      </c>
    </row>
    <row r="6756" ht="17" customHeight="1" spans="1:2">
      <c r="A6756" s="93">
        <v>717311.52</v>
      </c>
      <c r="B6756" s="94" t="s">
        <v>6937</v>
      </c>
    </row>
    <row r="6757" ht="17" customHeight="1" spans="1:2">
      <c r="A6757" s="93">
        <v>717311.53</v>
      </c>
      <c r="B6757" s="94" t="s">
        <v>6938</v>
      </c>
    </row>
    <row r="6758" ht="17" customHeight="1" spans="1:2">
      <c r="A6758" s="93">
        <v>717311.7</v>
      </c>
      <c r="B6758" s="94" t="s">
        <v>6939</v>
      </c>
    </row>
    <row r="6759" ht="17" customHeight="1" spans="1:2">
      <c r="A6759" s="93">
        <v>717340.01</v>
      </c>
      <c r="B6759" s="94" t="s">
        <v>6940</v>
      </c>
    </row>
    <row r="6760" ht="17" customHeight="1" spans="1:2">
      <c r="A6760" s="93">
        <v>717357</v>
      </c>
      <c r="B6760" s="94" t="s">
        <v>6941</v>
      </c>
    </row>
    <row r="6761" ht="17" customHeight="1" spans="1:2">
      <c r="A6761" s="93">
        <v>717357.01</v>
      </c>
      <c r="B6761" s="94" t="s">
        <v>6942</v>
      </c>
    </row>
    <row r="6762" ht="17" customHeight="1" spans="1:2">
      <c r="A6762" s="93">
        <v>717358</v>
      </c>
      <c r="B6762" s="94" t="s">
        <v>6943</v>
      </c>
    </row>
    <row r="6763" ht="17" customHeight="1" spans="1:2">
      <c r="A6763" s="93">
        <v>717407.01</v>
      </c>
      <c r="B6763" s="94" t="s">
        <v>6944</v>
      </c>
    </row>
    <row r="6764" ht="17" customHeight="1" spans="1:2">
      <c r="A6764" s="93">
        <v>717407.02</v>
      </c>
      <c r="B6764" s="94" t="s">
        <v>6945</v>
      </c>
    </row>
    <row r="6765" ht="17" customHeight="1" spans="1:2">
      <c r="A6765" s="93">
        <v>717407.03</v>
      </c>
      <c r="B6765" s="94" t="s">
        <v>6946</v>
      </c>
    </row>
    <row r="6766" ht="17" customHeight="1" spans="1:2">
      <c r="A6766" s="93">
        <v>717407.04</v>
      </c>
      <c r="B6766" s="94" t="s">
        <v>6947</v>
      </c>
    </row>
    <row r="6767" ht="17" customHeight="1" spans="1:2">
      <c r="A6767" s="93">
        <v>717407.05</v>
      </c>
      <c r="B6767" s="94" t="s">
        <v>6948</v>
      </c>
    </row>
    <row r="6768" ht="17" customHeight="1" spans="1:2">
      <c r="A6768" s="93">
        <v>717407.06</v>
      </c>
      <c r="B6768" s="94" t="s">
        <v>6949</v>
      </c>
    </row>
    <row r="6769" ht="17" customHeight="1" spans="1:2">
      <c r="A6769" s="93">
        <v>717407.07</v>
      </c>
      <c r="B6769" s="94" t="s">
        <v>6950</v>
      </c>
    </row>
    <row r="6770" ht="17" customHeight="1" spans="1:2">
      <c r="A6770" s="93">
        <v>717408</v>
      </c>
      <c r="B6770" s="94" t="s">
        <v>6951</v>
      </c>
    </row>
    <row r="6771" ht="17" customHeight="1" spans="1:2">
      <c r="A6771" s="93">
        <v>717408.01</v>
      </c>
      <c r="B6771" s="94" t="s">
        <v>6952</v>
      </c>
    </row>
    <row r="6772" ht="17" customHeight="1" spans="1:2">
      <c r="A6772" s="93">
        <v>717409</v>
      </c>
      <c r="B6772" s="94" t="s">
        <v>6953</v>
      </c>
    </row>
    <row r="6773" ht="17" customHeight="1" spans="1:2">
      <c r="A6773" s="93">
        <v>717409.01</v>
      </c>
      <c r="B6773" s="94" t="s">
        <v>6954</v>
      </c>
    </row>
    <row r="6774" ht="17" customHeight="1" spans="1:2">
      <c r="A6774" s="93">
        <v>717410</v>
      </c>
      <c r="B6774" s="94" t="s">
        <v>6955</v>
      </c>
    </row>
    <row r="6775" ht="17" customHeight="1" spans="1:2">
      <c r="A6775" s="93">
        <v>717410.01</v>
      </c>
      <c r="B6775" s="94" t="s">
        <v>6956</v>
      </c>
    </row>
    <row r="6776" ht="17" customHeight="1" spans="1:2">
      <c r="A6776" s="93">
        <v>717410.02</v>
      </c>
      <c r="B6776" s="94" t="s">
        <v>6957</v>
      </c>
    </row>
    <row r="6777" ht="17" customHeight="1" spans="1:2">
      <c r="A6777" s="93">
        <v>717411</v>
      </c>
      <c r="B6777" s="94" t="s">
        <v>6958</v>
      </c>
    </row>
    <row r="6778" ht="17" customHeight="1" spans="1:2">
      <c r="A6778" s="93">
        <v>717411.01</v>
      </c>
      <c r="B6778" s="94" t="s">
        <v>6959</v>
      </c>
    </row>
    <row r="6779" ht="17" customHeight="1" spans="1:2">
      <c r="A6779" s="93">
        <v>717412</v>
      </c>
      <c r="B6779" s="94" t="s">
        <v>6960</v>
      </c>
    </row>
    <row r="6780" ht="17" customHeight="1" spans="1:2">
      <c r="A6780" s="93">
        <v>717417</v>
      </c>
      <c r="B6780" s="94" t="s">
        <v>6961</v>
      </c>
    </row>
    <row r="6781" ht="17" customHeight="1" spans="1:2">
      <c r="A6781" s="93">
        <v>717425</v>
      </c>
      <c r="B6781" s="94" t="s">
        <v>6962</v>
      </c>
    </row>
    <row r="6782" ht="17" customHeight="1" spans="1:2">
      <c r="A6782" s="93">
        <v>717425.01</v>
      </c>
      <c r="B6782" s="94" t="s">
        <v>6963</v>
      </c>
    </row>
    <row r="6783" ht="17" customHeight="1" spans="1:2">
      <c r="A6783" s="93">
        <v>717425.02</v>
      </c>
      <c r="B6783" s="94" t="s">
        <v>6964</v>
      </c>
    </row>
    <row r="6784" ht="17" customHeight="1" spans="1:2">
      <c r="A6784" s="93">
        <v>717425.03</v>
      </c>
      <c r="B6784" s="94" t="s">
        <v>6965</v>
      </c>
    </row>
    <row r="6785" ht="17" customHeight="1" spans="1:2">
      <c r="A6785" s="93">
        <v>717428</v>
      </c>
      <c r="B6785" s="94" t="s">
        <v>6966</v>
      </c>
    </row>
    <row r="6786" ht="17" customHeight="1" spans="1:2">
      <c r="A6786" s="93">
        <v>717430</v>
      </c>
      <c r="B6786" s="94" t="s">
        <v>6967</v>
      </c>
    </row>
    <row r="6787" ht="17" customHeight="1" spans="1:2">
      <c r="A6787" s="93">
        <v>717433.01</v>
      </c>
      <c r="B6787" s="94" t="s">
        <v>6968</v>
      </c>
    </row>
    <row r="6788" ht="17" customHeight="1" spans="1:2">
      <c r="A6788" s="93">
        <v>717437</v>
      </c>
      <c r="B6788" s="94" t="s">
        <v>6969</v>
      </c>
    </row>
    <row r="6789" ht="17" customHeight="1" spans="1:2">
      <c r="A6789" s="93">
        <v>717438</v>
      </c>
      <c r="B6789" s="94" t="s">
        <v>6970</v>
      </c>
    </row>
    <row r="6790" ht="17" customHeight="1" spans="1:2">
      <c r="A6790" s="93">
        <v>717440</v>
      </c>
      <c r="B6790" s="94" t="s">
        <v>6971</v>
      </c>
    </row>
    <row r="6791" ht="17" customHeight="1" spans="1:2">
      <c r="A6791" s="93">
        <v>717443</v>
      </c>
      <c r="B6791" s="94" t="s">
        <v>6972</v>
      </c>
    </row>
    <row r="6792" ht="17" customHeight="1" spans="1:2">
      <c r="A6792" s="93">
        <v>717443.01</v>
      </c>
      <c r="B6792" s="94" t="s">
        <v>6973</v>
      </c>
    </row>
    <row r="6793" ht="17" customHeight="1" spans="1:2">
      <c r="A6793" s="93">
        <v>717444</v>
      </c>
      <c r="B6793" s="94" t="s">
        <v>6974</v>
      </c>
    </row>
    <row r="6794" ht="17" customHeight="1" spans="1:2">
      <c r="A6794" s="93">
        <v>717445</v>
      </c>
      <c r="B6794" s="94" t="s">
        <v>6975</v>
      </c>
    </row>
    <row r="6795" ht="17" customHeight="1" spans="1:2">
      <c r="A6795" s="93">
        <v>717448</v>
      </c>
      <c r="B6795" s="94" t="s">
        <v>6976</v>
      </c>
    </row>
    <row r="6796" ht="17" customHeight="1" spans="1:2">
      <c r="A6796" s="93">
        <v>717456</v>
      </c>
      <c r="B6796" s="94" t="s">
        <v>6977</v>
      </c>
    </row>
    <row r="6797" ht="17" customHeight="1" spans="1:2">
      <c r="A6797" s="93">
        <v>717458</v>
      </c>
      <c r="B6797" s="94" t="s">
        <v>6978</v>
      </c>
    </row>
    <row r="6798" ht="17" customHeight="1" spans="1:2">
      <c r="A6798" s="93">
        <v>717459</v>
      </c>
      <c r="B6798" s="94" t="s">
        <v>6979</v>
      </c>
    </row>
    <row r="6799" ht="17" customHeight="1" spans="1:2">
      <c r="A6799" s="93">
        <v>717461</v>
      </c>
      <c r="B6799" s="94" t="s">
        <v>6980</v>
      </c>
    </row>
    <row r="6800" ht="17" customHeight="1" spans="1:2">
      <c r="A6800" s="93">
        <v>717462</v>
      </c>
      <c r="B6800" s="94" t="s">
        <v>6981</v>
      </c>
    </row>
    <row r="6801" ht="17" customHeight="1" spans="1:2">
      <c r="A6801" s="93">
        <v>717464</v>
      </c>
      <c r="B6801" s="94" t="s">
        <v>6982</v>
      </c>
    </row>
    <row r="6802" ht="17" customHeight="1" spans="1:2">
      <c r="A6802" s="93">
        <v>717464.01</v>
      </c>
      <c r="B6802" s="94" t="s">
        <v>6983</v>
      </c>
    </row>
    <row r="6803" ht="17" customHeight="1" spans="1:2">
      <c r="A6803" s="93">
        <v>7140003</v>
      </c>
      <c r="B6803" s="94" t="s">
        <v>6984</v>
      </c>
    </row>
    <row r="6804" ht="17" customHeight="1" spans="1:2">
      <c r="A6804" s="93">
        <v>7140007</v>
      </c>
      <c r="B6804" s="94" t="s">
        <v>6985</v>
      </c>
    </row>
    <row r="6805" ht="17" customHeight="1" spans="1:2">
      <c r="A6805" s="93">
        <v>7140008</v>
      </c>
      <c r="B6805" s="94" t="s">
        <v>6986</v>
      </c>
    </row>
    <row r="6806" ht="17" customHeight="1" spans="1:2">
      <c r="A6806" s="93">
        <v>717480</v>
      </c>
      <c r="B6806" s="94" t="s">
        <v>6987</v>
      </c>
    </row>
    <row r="6807" ht="17" customHeight="1" spans="1:2">
      <c r="A6807" s="93">
        <v>717551</v>
      </c>
      <c r="B6807" s="94" t="s">
        <v>6988</v>
      </c>
    </row>
    <row r="6808" ht="17" customHeight="1" spans="1:2">
      <c r="A6808" s="93">
        <v>717552</v>
      </c>
      <c r="B6808" s="94" t="s">
        <v>6989</v>
      </c>
    </row>
    <row r="6809" ht="17" customHeight="1" spans="1:2">
      <c r="A6809" s="93">
        <v>717553</v>
      </c>
      <c r="B6809" s="94" t="s">
        <v>6990</v>
      </c>
    </row>
    <row r="6810" ht="17" customHeight="1" spans="1:2">
      <c r="A6810" s="93">
        <v>717554</v>
      </c>
      <c r="B6810" s="94" t="s">
        <v>6991</v>
      </c>
    </row>
    <row r="6811" ht="17" customHeight="1" spans="1:2">
      <c r="A6811" s="93">
        <v>717555</v>
      </c>
      <c r="B6811" s="94" t="s">
        <v>6992</v>
      </c>
    </row>
    <row r="6812" ht="17" customHeight="1" spans="1:2">
      <c r="A6812" s="93">
        <v>717556</v>
      </c>
      <c r="B6812" s="94" t="s">
        <v>6993</v>
      </c>
    </row>
    <row r="6813" ht="17" customHeight="1" spans="1:2">
      <c r="A6813" s="93">
        <v>717557</v>
      </c>
      <c r="B6813" s="94" t="s">
        <v>6994</v>
      </c>
    </row>
    <row r="6814" ht="17" customHeight="1" spans="1:2">
      <c r="A6814" s="93">
        <v>717559</v>
      </c>
      <c r="B6814" s="94" t="s">
        <v>6995</v>
      </c>
    </row>
    <row r="6815" ht="17" customHeight="1" spans="1:2">
      <c r="A6815" s="93">
        <v>717560</v>
      </c>
      <c r="B6815" s="94" t="s">
        <v>6996</v>
      </c>
    </row>
    <row r="6816" ht="17" customHeight="1" spans="1:2">
      <c r="A6816" s="93">
        <v>717561</v>
      </c>
      <c r="B6816" s="94" t="s">
        <v>6997</v>
      </c>
    </row>
    <row r="6817" ht="17" customHeight="1" spans="1:2">
      <c r="A6817" s="93">
        <v>717562</v>
      </c>
      <c r="B6817" s="94" t="s">
        <v>6998</v>
      </c>
    </row>
    <row r="6818" ht="17" customHeight="1" spans="1:2">
      <c r="A6818" s="93">
        <v>717563</v>
      </c>
      <c r="B6818" s="94" t="s">
        <v>6999</v>
      </c>
    </row>
    <row r="6819" ht="17" customHeight="1" spans="1:2">
      <c r="A6819" s="93">
        <v>717566</v>
      </c>
      <c r="B6819" s="94" t="s">
        <v>7000</v>
      </c>
    </row>
    <row r="6820" ht="17" customHeight="1" spans="1:2">
      <c r="A6820" s="93">
        <v>717684</v>
      </c>
      <c r="B6820" s="94" t="s">
        <v>7001</v>
      </c>
    </row>
    <row r="6821" ht="17" customHeight="1" spans="1:2">
      <c r="A6821" s="93">
        <v>717689</v>
      </c>
      <c r="B6821" s="94" t="s">
        <v>7002</v>
      </c>
    </row>
    <row r="6822" ht="17" customHeight="1" spans="1:2">
      <c r="A6822" s="93">
        <v>717692</v>
      </c>
      <c r="B6822" s="94" t="s">
        <v>7003</v>
      </c>
    </row>
    <row r="6823" ht="17" customHeight="1" spans="1:2">
      <c r="A6823" s="93">
        <v>717755</v>
      </c>
      <c r="B6823" s="94" t="s">
        <v>7004</v>
      </c>
    </row>
    <row r="6824" ht="17" customHeight="1" spans="1:2">
      <c r="A6824" s="93">
        <v>7174000</v>
      </c>
      <c r="B6824" s="94" t="s">
        <v>7005</v>
      </c>
    </row>
    <row r="6825" ht="17" customHeight="1" spans="1:2">
      <c r="A6825" s="93">
        <v>7174000.01</v>
      </c>
      <c r="B6825" s="94" t="s">
        <v>7006</v>
      </c>
    </row>
    <row r="6826" ht="17" customHeight="1" spans="1:2">
      <c r="A6826" s="93">
        <v>717766</v>
      </c>
      <c r="B6826" s="94" t="s">
        <v>7007</v>
      </c>
    </row>
    <row r="6827" ht="17" customHeight="1" spans="1:2">
      <c r="A6827" s="93">
        <v>717766.01</v>
      </c>
      <c r="B6827" s="94" t="s">
        <v>7008</v>
      </c>
    </row>
    <row r="6828" ht="17" customHeight="1" spans="1:2">
      <c r="A6828" s="93">
        <v>717767.01</v>
      </c>
      <c r="B6828" s="94" t="s">
        <v>7009</v>
      </c>
    </row>
    <row r="6829" ht="17" customHeight="1" spans="1:2">
      <c r="A6829" s="93">
        <v>717767.02</v>
      </c>
      <c r="B6829" s="94" t="s">
        <v>7010</v>
      </c>
    </row>
    <row r="6830" ht="17" customHeight="1" spans="1:2">
      <c r="A6830" s="93">
        <v>717772</v>
      </c>
      <c r="B6830" s="94" t="s">
        <v>7011</v>
      </c>
    </row>
    <row r="6831" ht="17" customHeight="1" spans="1:2">
      <c r="A6831" s="93">
        <v>717790</v>
      </c>
      <c r="B6831" s="94" t="s">
        <v>7012</v>
      </c>
    </row>
    <row r="6832" ht="17" customHeight="1" spans="1:2">
      <c r="A6832" s="93">
        <v>717799.02</v>
      </c>
      <c r="B6832" s="94" t="s">
        <v>7013</v>
      </c>
    </row>
    <row r="6833" ht="17" customHeight="1" spans="1:2">
      <c r="A6833" s="93">
        <v>717800.01</v>
      </c>
      <c r="B6833" s="94" t="s">
        <v>7014</v>
      </c>
    </row>
    <row r="6834" ht="17" customHeight="1" spans="1:2">
      <c r="A6834" s="93">
        <v>717804.02</v>
      </c>
      <c r="B6834" s="94" t="s">
        <v>7015</v>
      </c>
    </row>
    <row r="6835" ht="17" customHeight="1" spans="1:2">
      <c r="A6835" s="93">
        <v>717807.01</v>
      </c>
      <c r="B6835" s="94" t="s">
        <v>7016</v>
      </c>
    </row>
    <row r="6836" ht="17" customHeight="1" spans="1:2">
      <c r="A6836" s="93">
        <v>717919</v>
      </c>
      <c r="B6836" s="94" t="s">
        <v>7017</v>
      </c>
    </row>
    <row r="6837" ht="17" customHeight="1" spans="1:2">
      <c r="A6837" s="93">
        <v>717919.01</v>
      </c>
      <c r="B6837" s="94" t="s">
        <v>7018</v>
      </c>
    </row>
    <row r="6838" ht="17" customHeight="1" spans="1:2">
      <c r="A6838" s="93">
        <v>717921</v>
      </c>
      <c r="B6838" s="94" t="s">
        <v>7019</v>
      </c>
    </row>
    <row r="6839" ht="17" customHeight="1" spans="1:2">
      <c r="A6839" s="93">
        <v>717921.01</v>
      </c>
      <c r="B6839" s="94" t="s">
        <v>7020</v>
      </c>
    </row>
    <row r="6840" ht="17" customHeight="1" spans="1:2">
      <c r="A6840" s="93">
        <v>717922</v>
      </c>
      <c r="B6840" s="94" t="s">
        <v>7021</v>
      </c>
    </row>
    <row r="6841" ht="17" customHeight="1" spans="1:2">
      <c r="A6841" s="93">
        <v>717922.01</v>
      </c>
      <c r="B6841" s="94" t="s">
        <v>7022</v>
      </c>
    </row>
    <row r="6842" ht="17" customHeight="1" spans="1:2">
      <c r="A6842" s="93">
        <v>717922.4</v>
      </c>
      <c r="B6842" s="94" t="s">
        <v>7023</v>
      </c>
    </row>
    <row r="6843" ht="17" customHeight="1" spans="1:2">
      <c r="A6843" s="93">
        <v>717924</v>
      </c>
      <c r="B6843" s="94" t="s">
        <v>7024</v>
      </c>
    </row>
    <row r="6844" ht="17" customHeight="1" spans="1:2">
      <c r="A6844" s="93">
        <v>717924.01</v>
      </c>
      <c r="B6844" s="94" t="s">
        <v>7025</v>
      </c>
    </row>
    <row r="6845" ht="17" customHeight="1" spans="1:2">
      <c r="A6845" s="93">
        <v>717925</v>
      </c>
      <c r="B6845" s="94" t="s">
        <v>7026</v>
      </c>
    </row>
    <row r="6846" ht="17" customHeight="1" spans="1:2">
      <c r="A6846" s="93">
        <v>717925.01</v>
      </c>
      <c r="B6846" s="94" t="s">
        <v>7027</v>
      </c>
    </row>
    <row r="6847" ht="17" customHeight="1" spans="1:2">
      <c r="A6847" s="93">
        <v>717954</v>
      </c>
      <c r="B6847" s="94" t="s">
        <v>7028</v>
      </c>
    </row>
    <row r="6848" ht="17" customHeight="1" spans="1:2">
      <c r="A6848" s="93">
        <v>717954.01</v>
      </c>
      <c r="B6848" s="94" t="s">
        <v>7029</v>
      </c>
    </row>
    <row r="6849" ht="17" customHeight="1" spans="1:2">
      <c r="A6849" s="93">
        <v>717957</v>
      </c>
      <c r="B6849" s="94" t="s">
        <v>7030</v>
      </c>
    </row>
    <row r="6850" ht="17" customHeight="1" spans="1:2">
      <c r="A6850" s="93">
        <v>717957.01</v>
      </c>
      <c r="B6850" s="94" t="s">
        <v>7031</v>
      </c>
    </row>
    <row r="6851" ht="17" customHeight="1" spans="1:2">
      <c r="A6851" s="93">
        <v>717958</v>
      </c>
      <c r="B6851" s="94" t="s">
        <v>7032</v>
      </c>
    </row>
    <row r="6852" ht="17" customHeight="1" spans="1:2">
      <c r="A6852" s="93">
        <v>717958.01</v>
      </c>
      <c r="B6852" s="94" t="s">
        <v>7033</v>
      </c>
    </row>
    <row r="6853" ht="17" customHeight="1" spans="1:2">
      <c r="A6853" s="93">
        <v>717966</v>
      </c>
      <c r="B6853" s="94" t="s">
        <v>7034</v>
      </c>
    </row>
    <row r="6854" ht="17" customHeight="1" spans="1:2">
      <c r="A6854" s="93">
        <v>717985.01</v>
      </c>
      <c r="B6854" s="94" t="s">
        <v>7035</v>
      </c>
    </row>
    <row r="6855" ht="17" customHeight="1" spans="1:2">
      <c r="A6855" s="93">
        <v>717999</v>
      </c>
      <c r="B6855" s="94" t="s">
        <v>7036</v>
      </c>
    </row>
    <row r="6856" ht="17" customHeight="1" spans="1:2">
      <c r="A6856" s="93">
        <v>718</v>
      </c>
      <c r="B6856" s="94" t="s">
        <v>7037</v>
      </c>
    </row>
    <row r="6857" ht="17" customHeight="1" spans="1:2">
      <c r="A6857" s="93">
        <v>719</v>
      </c>
      <c r="B6857" s="94" t="s">
        <v>7038</v>
      </c>
    </row>
    <row r="6858" ht="17" customHeight="1" spans="1:2">
      <c r="A6858" s="93">
        <v>720</v>
      </c>
      <c r="B6858" s="94" t="s">
        <v>7039</v>
      </c>
    </row>
    <row r="6859" ht="17" customHeight="1" spans="1:2">
      <c r="A6859" s="93">
        <v>721</v>
      </c>
      <c r="B6859" s="94" t="s">
        <v>7040</v>
      </c>
    </row>
    <row r="6860" ht="17" customHeight="1" spans="1:2">
      <c r="A6860" s="93">
        <v>724</v>
      </c>
      <c r="B6860" s="94" t="s">
        <v>7041</v>
      </c>
    </row>
    <row r="6861" ht="17" customHeight="1" spans="1:2">
      <c r="A6861" s="93">
        <v>724.01</v>
      </c>
      <c r="B6861" s="94" t="s">
        <v>7042</v>
      </c>
    </row>
    <row r="6862" ht="17" customHeight="1" spans="1:2">
      <c r="A6862" s="93">
        <v>724.02</v>
      </c>
      <c r="B6862" s="94" t="s">
        <v>7043</v>
      </c>
    </row>
    <row r="6863" ht="17" customHeight="1" spans="1:2">
      <c r="A6863" s="93">
        <v>725</v>
      </c>
      <c r="B6863" s="94" t="s">
        <v>7044</v>
      </c>
    </row>
    <row r="6864" ht="17" customHeight="1" spans="1:2">
      <c r="A6864" s="93">
        <v>726</v>
      </c>
      <c r="B6864" s="94" t="s">
        <v>7045</v>
      </c>
    </row>
    <row r="6865" ht="17" customHeight="1" spans="1:2">
      <c r="A6865" s="93">
        <v>727</v>
      </c>
      <c r="B6865" s="94" t="s">
        <v>7046</v>
      </c>
    </row>
    <row r="6866" ht="17" customHeight="1" spans="1:2">
      <c r="A6866" s="93">
        <v>728</v>
      </c>
      <c r="B6866" s="94" t="s">
        <v>7047</v>
      </c>
    </row>
    <row r="6867" ht="17" customHeight="1" spans="1:2">
      <c r="A6867" s="93">
        <v>729</v>
      </c>
      <c r="B6867" s="94" t="s">
        <v>7048</v>
      </c>
    </row>
    <row r="6868" ht="17" customHeight="1" spans="1:2">
      <c r="A6868" s="93">
        <v>729.01</v>
      </c>
      <c r="B6868" s="94" t="s">
        <v>7049</v>
      </c>
    </row>
    <row r="6869" ht="17" customHeight="1" spans="1:2">
      <c r="A6869" s="93">
        <v>729.02</v>
      </c>
      <c r="B6869" s="94" t="s">
        <v>7050</v>
      </c>
    </row>
    <row r="6870" ht="17" customHeight="1" spans="1:2">
      <c r="A6870" s="93">
        <v>729.03</v>
      </c>
      <c r="B6870" s="94" t="s">
        <v>7051</v>
      </c>
    </row>
    <row r="6871" ht="17" customHeight="1" spans="1:2">
      <c r="A6871" s="93">
        <v>729.1</v>
      </c>
      <c r="B6871" s="94" t="s">
        <v>7052</v>
      </c>
    </row>
    <row r="6872" ht="17" customHeight="1" spans="1:2">
      <c r="A6872" s="93">
        <v>729.2</v>
      </c>
      <c r="B6872" s="94" t="s">
        <v>7053</v>
      </c>
    </row>
    <row r="6873" ht="17" customHeight="1" spans="1:2">
      <c r="A6873" s="93">
        <v>730</v>
      </c>
      <c r="B6873" s="94" t="s">
        <v>7054</v>
      </c>
    </row>
    <row r="6874" ht="17" customHeight="1" spans="1:2">
      <c r="A6874" s="93">
        <v>730.01</v>
      </c>
      <c r="B6874" s="94" t="s">
        <v>7055</v>
      </c>
    </row>
    <row r="6875" ht="17" customHeight="1" spans="1:2">
      <c r="A6875" s="93">
        <v>731</v>
      </c>
      <c r="B6875" s="94" t="s">
        <v>7056</v>
      </c>
    </row>
    <row r="6876" ht="17" customHeight="1" spans="1:2">
      <c r="A6876" s="93">
        <v>732</v>
      </c>
      <c r="B6876" s="94" t="s">
        <v>7057</v>
      </c>
    </row>
    <row r="6877" ht="17" customHeight="1" spans="1:2">
      <c r="A6877" s="93">
        <v>733.03</v>
      </c>
      <c r="B6877" s="94" t="s">
        <v>7058</v>
      </c>
    </row>
    <row r="6878" ht="17" customHeight="1" spans="1:2">
      <c r="A6878" s="93">
        <v>733.04</v>
      </c>
      <c r="B6878" s="94" t="s">
        <v>7059</v>
      </c>
    </row>
    <row r="6879" ht="17" customHeight="1" spans="1:2">
      <c r="A6879" s="93">
        <v>734</v>
      </c>
      <c r="B6879" s="94" t="s">
        <v>7060</v>
      </c>
    </row>
    <row r="6880" ht="17" customHeight="1" spans="1:2">
      <c r="A6880" s="93">
        <v>735</v>
      </c>
      <c r="B6880" s="94" t="s">
        <v>7061</v>
      </c>
    </row>
    <row r="6881" ht="17" customHeight="1" spans="1:2">
      <c r="A6881" s="93">
        <v>736</v>
      </c>
      <c r="B6881" s="94" t="s">
        <v>7062</v>
      </c>
    </row>
    <row r="6882" ht="17" customHeight="1" spans="1:2">
      <c r="A6882" s="93">
        <v>737</v>
      </c>
      <c r="B6882" s="94" t="s">
        <v>7063</v>
      </c>
    </row>
    <row r="6883" ht="17" customHeight="1" spans="1:2">
      <c r="A6883" s="93">
        <v>738</v>
      </c>
      <c r="B6883" s="94" t="s">
        <v>7064</v>
      </c>
    </row>
    <row r="6884" ht="17" customHeight="1" spans="1:2">
      <c r="A6884" s="93">
        <v>739</v>
      </c>
      <c r="B6884" s="94" t="s">
        <v>7065</v>
      </c>
    </row>
    <row r="6885" ht="17" customHeight="1" spans="1:2">
      <c r="A6885" s="93">
        <v>74</v>
      </c>
      <c r="B6885" s="94" t="s">
        <v>7066</v>
      </c>
    </row>
    <row r="6886" ht="17" customHeight="1" spans="1:2">
      <c r="A6886" s="93">
        <v>740</v>
      </c>
      <c r="B6886" s="94" t="s">
        <v>7067</v>
      </c>
    </row>
    <row r="6887" ht="17" customHeight="1" spans="1:2">
      <c r="A6887" s="93">
        <v>740.01</v>
      </c>
      <c r="B6887" s="94" t="s">
        <v>7068</v>
      </c>
    </row>
    <row r="6888" ht="17" customHeight="1" spans="1:2">
      <c r="A6888" s="93">
        <v>741</v>
      </c>
      <c r="B6888" s="94" t="s">
        <v>7069</v>
      </c>
    </row>
    <row r="6889" ht="17" customHeight="1" spans="1:2">
      <c r="A6889" s="93">
        <v>742</v>
      </c>
      <c r="B6889" s="94" t="s">
        <v>7070</v>
      </c>
    </row>
    <row r="6890" ht="17" customHeight="1" spans="1:2">
      <c r="A6890" s="93">
        <v>743</v>
      </c>
      <c r="B6890" s="94" t="s">
        <v>7071</v>
      </c>
    </row>
    <row r="6891" ht="17" customHeight="1" spans="1:2">
      <c r="A6891" s="93">
        <v>744</v>
      </c>
      <c r="B6891" s="94" t="s">
        <v>7072</v>
      </c>
    </row>
    <row r="6892" ht="17" customHeight="1" spans="1:2">
      <c r="A6892" s="93">
        <v>745</v>
      </c>
      <c r="B6892" s="94" t="s">
        <v>7073</v>
      </c>
    </row>
    <row r="6893" ht="17" customHeight="1" spans="1:2">
      <c r="A6893" s="93">
        <v>746</v>
      </c>
      <c r="B6893" s="94" t="s">
        <v>7074</v>
      </c>
    </row>
    <row r="6894" ht="17" customHeight="1" spans="1:2">
      <c r="A6894" s="93">
        <v>746.5</v>
      </c>
      <c r="B6894" s="94" t="s">
        <v>7075</v>
      </c>
    </row>
    <row r="6895" ht="17" customHeight="1" spans="1:2">
      <c r="A6895" s="93">
        <v>75</v>
      </c>
      <c r="B6895" s="94" t="s">
        <v>7076</v>
      </c>
    </row>
    <row r="6896" ht="17" customHeight="1" spans="1:2">
      <c r="A6896" s="93">
        <v>75.05</v>
      </c>
      <c r="B6896" s="94" t="s">
        <v>7077</v>
      </c>
    </row>
    <row r="6897" ht="17" customHeight="1" spans="1:2">
      <c r="A6897" s="93">
        <v>750</v>
      </c>
      <c r="B6897" s="94" t="s">
        <v>7078</v>
      </c>
    </row>
    <row r="6898" ht="17" customHeight="1" spans="1:2">
      <c r="A6898" s="93">
        <v>751</v>
      </c>
      <c r="B6898" s="94" t="s">
        <v>7079</v>
      </c>
    </row>
    <row r="6899" ht="17" customHeight="1" spans="1:2">
      <c r="A6899" s="93">
        <v>752</v>
      </c>
      <c r="B6899" s="94" t="s">
        <v>7080</v>
      </c>
    </row>
    <row r="6900" ht="17" customHeight="1" spans="1:2">
      <c r="A6900" s="93">
        <v>752.05</v>
      </c>
      <c r="B6900" s="94" t="s">
        <v>7081</v>
      </c>
    </row>
    <row r="6901" ht="17" customHeight="1" spans="1:2">
      <c r="A6901" s="93">
        <v>752.06</v>
      </c>
      <c r="B6901" s="94" t="s">
        <v>7082</v>
      </c>
    </row>
    <row r="6902" ht="17" customHeight="1" spans="1:2">
      <c r="A6902" s="93">
        <v>753</v>
      </c>
      <c r="B6902" s="94" t="s">
        <v>7083</v>
      </c>
    </row>
    <row r="6903" ht="17" customHeight="1" spans="1:2">
      <c r="A6903" s="93">
        <v>753.07</v>
      </c>
      <c r="B6903" s="94" t="s">
        <v>7084</v>
      </c>
    </row>
    <row r="6904" ht="17" customHeight="1" spans="1:2">
      <c r="A6904" s="93">
        <v>754</v>
      </c>
      <c r="B6904" s="94" t="s">
        <v>7085</v>
      </c>
    </row>
    <row r="6905" ht="17" customHeight="1" spans="1:2">
      <c r="A6905" s="93">
        <v>755</v>
      </c>
      <c r="B6905" s="94" t="s">
        <v>7086</v>
      </c>
    </row>
    <row r="6906" ht="17" customHeight="1" spans="1:2">
      <c r="A6906" s="93">
        <v>756</v>
      </c>
      <c r="B6906" s="94" t="s">
        <v>7087</v>
      </c>
    </row>
    <row r="6907" ht="17" customHeight="1" spans="1:2">
      <c r="A6907" s="93">
        <v>757</v>
      </c>
      <c r="B6907" s="94" t="s">
        <v>7088</v>
      </c>
    </row>
    <row r="6908" ht="17" customHeight="1" spans="1:2">
      <c r="A6908" s="93">
        <v>758</v>
      </c>
      <c r="B6908" s="94" t="s">
        <v>7089</v>
      </c>
    </row>
    <row r="6909" ht="17" customHeight="1" spans="1:2">
      <c r="A6909" s="93">
        <v>759</v>
      </c>
      <c r="B6909" s="94" t="s">
        <v>7090</v>
      </c>
    </row>
    <row r="6910" ht="17" customHeight="1" spans="1:2">
      <c r="A6910" s="93">
        <v>759.21</v>
      </c>
      <c r="B6910" s="94" t="s">
        <v>7091</v>
      </c>
    </row>
    <row r="6911" ht="17" customHeight="1" spans="1:2">
      <c r="A6911" s="93">
        <v>76</v>
      </c>
      <c r="B6911" s="94" t="s">
        <v>7092</v>
      </c>
    </row>
    <row r="6912" ht="17" customHeight="1" spans="1:2">
      <c r="A6912" s="93">
        <v>76.05</v>
      </c>
      <c r="B6912" s="94" t="s">
        <v>7093</v>
      </c>
    </row>
    <row r="6913" ht="17" customHeight="1" spans="1:2">
      <c r="A6913" s="93">
        <v>76.06</v>
      </c>
      <c r="B6913" s="94" t="s">
        <v>7094</v>
      </c>
    </row>
    <row r="6914" ht="17" customHeight="1" spans="1:2">
      <c r="A6914" s="93">
        <v>76.08</v>
      </c>
      <c r="B6914" s="94" t="s">
        <v>7095</v>
      </c>
    </row>
    <row r="6915" ht="17" customHeight="1" spans="1:2">
      <c r="A6915" s="93">
        <v>760</v>
      </c>
      <c r="B6915" s="94" t="s">
        <v>7096</v>
      </c>
    </row>
    <row r="6916" ht="17" customHeight="1" spans="1:2">
      <c r="A6916" s="93">
        <v>761</v>
      </c>
      <c r="B6916" s="94" t="s">
        <v>7097</v>
      </c>
    </row>
    <row r="6917" ht="17" customHeight="1" spans="1:2">
      <c r="A6917" s="93">
        <v>761.06</v>
      </c>
      <c r="B6917" s="94" t="s">
        <v>7098</v>
      </c>
    </row>
    <row r="6918" ht="17" customHeight="1" spans="1:2">
      <c r="A6918" s="93">
        <v>762</v>
      </c>
      <c r="B6918" s="94" t="s">
        <v>7099</v>
      </c>
    </row>
    <row r="6919" ht="17" customHeight="1" spans="1:2">
      <c r="A6919" s="93">
        <v>762.02</v>
      </c>
      <c r="B6919" s="94" t="s">
        <v>7100</v>
      </c>
    </row>
    <row r="6920" ht="17" customHeight="1" spans="1:2">
      <c r="A6920" s="93">
        <v>762.06</v>
      </c>
      <c r="B6920" s="94" t="s">
        <v>7101</v>
      </c>
    </row>
    <row r="6921" ht="17" customHeight="1" spans="1:2">
      <c r="A6921" s="93">
        <v>4000</v>
      </c>
      <c r="B6921" s="94" t="s">
        <v>7102</v>
      </c>
    </row>
    <row r="6922" ht="17" customHeight="1" spans="1:2">
      <c r="A6922" s="93">
        <v>764</v>
      </c>
      <c r="B6922" s="94" t="s">
        <v>7103</v>
      </c>
    </row>
    <row r="6923" ht="17" customHeight="1" spans="1:2">
      <c r="A6923" s="93">
        <v>765</v>
      </c>
      <c r="B6923" s="94" t="s">
        <v>7104</v>
      </c>
    </row>
    <row r="6924" ht="17" customHeight="1" spans="1:2">
      <c r="A6924" s="93">
        <v>766</v>
      </c>
      <c r="B6924" s="94" t="s">
        <v>7105</v>
      </c>
    </row>
    <row r="6925" ht="17" customHeight="1" spans="1:2">
      <c r="A6925" s="93">
        <v>767</v>
      </c>
      <c r="B6925" s="94" t="s">
        <v>7106</v>
      </c>
    </row>
    <row r="6926" ht="17" customHeight="1" spans="1:2">
      <c r="A6926" s="93">
        <v>768</v>
      </c>
      <c r="B6926" s="94" t="s">
        <v>7107</v>
      </c>
    </row>
    <row r="6927" ht="17" customHeight="1" spans="1:2">
      <c r="A6927" s="93">
        <v>769</v>
      </c>
      <c r="B6927" s="94" t="s">
        <v>7108</v>
      </c>
    </row>
    <row r="6928" ht="17" customHeight="1" spans="1:2">
      <c r="A6928" s="93">
        <v>77</v>
      </c>
      <c r="B6928" s="94" t="s">
        <v>7109</v>
      </c>
    </row>
    <row r="6929" ht="17" customHeight="1" spans="1:2">
      <c r="A6929" s="93">
        <v>77.05</v>
      </c>
      <c r="B6929" s="94" t="s">
        <v>7110</v>
      </c>
    </row>
    <row r="6930" ht="17" customHeight="1" spans="1:2">
      <c r="A6930" s="93">
        <v>770</v>
      </c>
      <c r="B6930" s="94" t="s">
        <v>7111</v>
      </c>
    </row>
    <row r="6931" ht="17" customHeight="1" spans="1:2">
      <c r="A6931" s="93">
        <v>771</v>
      </c>
      <c r="B6931" s="94" t="s">
        <v>7112</v>
      </c>
    </row>
    <row r="6932" ht="17" customHeight="1" spans="1:2">
      <c r="A6932" s="93">
        <v>771.05</v>
      </c>
      <c r="B6932" s="94" t="s">
        <v>7113</v>
      </c>
    </row>
    <row r="6933" ht="17" customHeight="1" spans="1:2">
      <c r="A6933" s="93">
        <v>772</v>
      </c>
      <c r="B6933" s="94" t="s">
        <v>7114</v>
      </c>
    </row>
    <row r="6934" ht="17" customHeight="1" spans="1:2">
      <c r="A6934" s="93">
        <v>772.5</v>
      </c>
      <c r="B6934" s="94" t="s">
        <v>7115</v>
      </c>
    </row>
    <row r="6935" ht="17" customHeight="1" spans="1:2">
      <c r="A6935" s="93">
        <v>772.6</v>
      </c>
      <c r="B6935" s="94" t="s">
        <v>7116</v>
      </c>
    </row>
    <row r="6936" ht="17" customHeight="1" spans="1:2">
      <c r="A6936" s="93">
        <v>773</v>
      </c>
      <c r="B6936" s="94" t="s">
        <v>7117</v>
      </c>
    </row>
    <row r="6937" ht="17" customHeight="1" spans="1:2">
      <c r="A6937" s="93">
        <v>774</v>
      </c>
      <c r="B6937" s="94" t="s">
        <v>7118</v>
      </c>
    </row>
    <row r="6938" ht="17" customHeight="1" spans="1:2">
      <c r="A6938" s="93">
        <v>775</v>
      </c>
      <c r="B6938" s="94" t="s">
        <v>7119</v>
      </c>
    </row>
    <row r="6939" ht="17" customHeight="1" spans="1:2">
      <c r="A6939" s="93">
        <v>775.05</v>
      </c>
      <c r="B6939" s="94" t="s">
        <v>7120</v>
      </c>
    </row>
    <row r="6940" ht="17" customHeight="1" spans="1:2">
      <c r="A6940" s="93">
        <v>775.11</v>
      </c>
      <c r="B6940" s="94" t="s">
        <v>7121</v>
      </c>
    </row>
    <row r="6941" ht="17" customHeight="1" spans="1:2">
      <c r="A6941" s="93">
        <v>775.16</v>
      </c>
      <c r="B6941" s="94" t="s">
        <v>7122</v>
      </c>
    </row>
    <row r="6942" ht="17" customHeight="1" spans="1:2">
      <c r="A6942" s="93">
        <v>775.4</v>
      </c>
      <c r="B6942" s="94" t="s">
        <v>7123</v>
      </c>
    </row>
    <row r="6943" ht="17" customHeight="1" spans="1:2">
      <c r="A6943" s="93">
        <v>776</v>
      </c>
      <c r="B6943" s="94" t="s">
        <v>7124</v>
      </c>
    </row>
    <row r="6944" ht="17" customHeight="1" spans="1:2">
      <c r="A6944" s="93">
        <v>777</v>
      </c>
      <c r="B6944" s="94" t="s">
        <v>7125</v>
      </c>
    </row>
    <row r="6945" ht="17" customHeight="1" spans="1:2">
      <c r="A6945" s="93">
        <v>778</v>
      </c>
      <c r="B6945" s="94" t="s">
        <v>7126</v>
      </c>
    </row>
    <row r="6946" ht="17" customHeight="1" spans="1:2">
      <c r="A6946" s="93">
        <v>779</v>
      </c>
      <c r="B6946" s="94" t="s">
        <v>7127</v>
      </c>
    </row>
    <row r="6947" ht="17" customHeight="1" spans="1:2">
      <c r="A6947" s="93">
        <v>78</v>
      </c>
      <c r="B6947" s="94" t="s">
        <v>7128</v>
      </c>
    </row>
    <row r="6948" ht="17" customHeight="1" spans="1:2">
      <c r="A6948" s="93">
        <v>78.05</v>
      </c>
      <c r="B6948" s="94" t="s">
        <v>7129</v>
      </c>
    </row>
    <row r="6949" ht="17" customHeight="1" spans="1:2">
      <c r="A6949" s="93">
        <v>780</v>
      </c>
      <c r="B6949" s="94" t="s">
        <v>7130</v>
      </c>
    </row>
    <row r="6950" ht="17" customHeight="1" spans="1:2">
      <c r="A6950" s="93">
        <v>781</v>
      </c>
      <c r="B6950" s="94" t="s">
        <v>7131</v>
      </c>
    </row>
    <row r="6951" ht="17" customHeight="1" spans="1:2">
      <c r="A6951" s="93">
        <v>782</v>
      </c>
      <c r="B6951" s="94" t="s">
        <v>7132</v>
      </c>
    </row>
    <row r="6952" ht="17" customHeight="1" spans="1:2">
      <c r="A6952" s="93">
        <v>783</v>
      </c>
      <c r="B6952" s="94" t="s">
        <v>7133</v>
      </c>
    </row>
    <row r="6953" ht="17" customHeight="1" spans="1:2">
      <c r="A6953" s="93">
        <v>784</v>
      </c>
      <c r="B6953" s="94" t="s">
        <v>7134</v>
      </c>
    </row>
    <row r="6954" ht="17" customHeight="1" spans="1:2">
      <c r="A6954" s="93">
        <v>785</v>
      </c>
      <c r="B6954" s="94" t="s">
        <v>7135</v>
      </c>
    </row>
    <row r="6955" ht="17" customHeight="1" spans="1:2">
      <c r="A6955" s="93">
        <v>786</v>
      </c>
      <c r="B6955" s="94" t="s">
        <v>7136</v>
      </c>
    </row>
    <row r="6956" ht="17" customHeight="1" spans="1:2">
      <c r="A6956" s="93">
        <v>787</v>
      </c>
      <c r="B6956" s="94" t="s">
        <v>7137</v>
      </c>
    </row>
    <row r="6957" ht="17" customHeight="1" spans="1:2">
      <c r="A6957" s="93">
        <v>788</v>
      </c>
      <c r="B6957" s="94" t="s">
        <v>7138</v>
      </c>
    </row>
    <row r="6958" ht="17" customHeight="1" spans="1:2">
      <c r="A6958" s="93">
        <v>788.06</v>
      </c>
      <c r="B6958" s="94" t="s">
        <v>7139</v>
      </c>
    </row>
    <row r="6959" ht="17" customHeight="1" spans="1:2">
      <c r="A6959" s="93">
        <v>789</v>
      </c>
      <c r="B6959" s="94" t="s">
        <v>7140</v>
      </c>
    </row>
    <row r="6960" ht="17" customHeight="1" spans="1:2">
      <c r="A6960" s="93">
        <v>79</v>
      </c>
      <c r="B6960" s="94" t="s">
        <v>7141</v>
      </c>
    </row>
    <row r="6961" ht="17" customHeight="1" spans="1:2">
      <c r="A6961" s="93">
        <v>790</v>
      </c>
      <c r="B6961" s="94" t="s">
        <v>7142</v>
      </c>
    </row>
    <row r="6962" ht="17" customHeight="1" spans="1:2">
      <c r="A6962" s="93">
        <v>791</v>
      </c>
      <c r="B6962" s="94" t="s">
        <v>7143</v>
      </c>
    </row>
    <row r="6963" ht="17" customHeight="1" spans="1:2">
      <c r="A6963" s="93">
        <v>799.02</v>
      </c>
      <c r="B6963" s="94" t="s">
        <v>7144</v>
      </c>
    </row>
    <row r="6964" ht="17" customHeight="1" spans="1:2">
      <c r="A6964" s="93">
        <v>8</v>
      </c>
      <c r="B6964" s="94" t="s">
        <v>7145</v>
      </c>
    </row>
    <row r="6965" ht="17" customHeight="1" spans="1:2">
      <c r="A6965" s="93">
        <v>8.05</v>
      </c>
      <c r="B6965" s="94" t="s">
        <v>7146</v>
      </c>
    </row>
    <row r="6966" ht="17" customHeight="1" spans="1:2">
      <c r="A6966" s="93">
        <v>80</v>
      </c>
      <c r="B6966" s="94" t="s">
        <v>7147</v>
      </c>
    </row>
    <row r="6967" ht="17" customHeight="1" spans="1:2">
      <c r="A6967" s="93">
        <v>800.01</v>
      </c>
      <c r="B6967" s="94" t="s">
        <v>7148</v>
      </c>
    </row>
    <row r="6968" ht="17" customHeight="1" spans="1:2">
      <c r="A6968" s="93">
        <v>800.02</v>
      </c>
      <c r="B6968" s="94" t="s">
        <v>7149</v>
      </c>
    </row>
    <row r="6969" ht="17" customHeight="1" spans="1:2">
      <c r="A6969" s="93">
        <v>800.03</v>
      </c>
      <c r="B6969" s="94" t="s">
        <v>7150</v>
      </c>
    </row>
    <row r="6970" ht="17" customHeight="1" spans="1:2">
      <c r="A6970" s="93">
        <v>801.02</v>
      </c>
      <c r="B6970" s="94" t="s">
        <v>7151</v>
      </c>
    </row>
    <row r="6971" ht="17" customHeight="1" spans="1:2">
      <c r="A6971" s="93">
        <v>801026</v>
      </c>
      <c r="B6971" s="94" t="s">
        <v>7152</v>
      </c>
    </row>
    <row r="6972" ht="17" customHeight="1" spans="1:2">
      <c r="A6972" s="93">
        <v>801026.01</v>
      </c>
      <c r="B6972" s="94" t="s">
        <v>7153</v>
      </c>
    </row>
    <row r="6973" ht="17" customHeight="1" spans="1:2">
      <c r="A6973" s="93">
        <v>801026.02</v>
      </c>
      <c r="B6973" s="94" t="s">
        <v>7154</v>
      </c>
    </row>
    <row r="6974" ht="17" customHeight="1" spans="1:2">
      <c r="A6974" s="93">
        <v>802.01</v>
      </c>
      <c r="B6974" s="94" t="s">
        <v>7155</v>
      </c>
    </row>
    <row r="6975" ht="17" customHeight="1" spans="1:2">
      <c r="A6975" s="93">
        <v>802.02</v>
      </c>
      <c r="B6975" s="94" t="s">
        <v>7156</v>
      </c>
    </row>
    <row r="6976" ht="17" customHeight="1" spans="1:2">
      <c r="A6976" s="93">
        <v>802.03</v>
      </c>
      <c r="B6976" s="94" t="s">
        <v>7157</v>
      </c>
    </row>
    <row r="6977" ht="17" customHeight="1" spans="1:2">
      <c r="A6977" s="93">
        <v>803.01</v>
      </c>
      <c r="B6977" s="94" t="s">
        <v>7158</v>
      </c>
    </row>
    <row r="6978" ht="17" customHeight="1" spans="1:2">
      <c r="A6978" s="93">
        <v>803.02</v>
      </c>
      <c r="B6978" s="94" t="s">
        <v>7159</v>
      </c>
    </row>
    <row r="6979" ht="17" customHeight="1" spans="1:2">
      <c r="A6979" s="93">
        <v>803.03</v>
      </c>
      <c r="B6979" s="94" t="s">
        <v>7160</v>
      </c>
    </row>
    <row r="6980" ht="17" customHeight="1" spans="1:2">
      <c r="A6980" s="93">
        <v>804.01</v>
      </c>
      <c r="B6980" s="94" t="s">
        <v>7161</v>
      </c>
    </row>
    <row r="6981" ht="17" customHeight="1" spans="1:2">
      <c r="A6981" s="93">
        <v>804.02</v>
      </c>
      <c r="B6981" s="94" t="s">
        <v>7162</v>
      </c>
    </row>
    <row r="6982" ht="17" customHeight="1" spans="1:2">
      <c r="A6982" s="93">
        <v>804.03</v>
      </c>
      <c r="B6982" s="94" t="s">
        <v>7163</v>
      </c>
    </row>
    <row r="6983" ht="17" customHeight="1" spans="1:2">
      <c r="A6983" s="93">
        <v>805.01</v>
      </c>
      <c r="B6983" s="94" t="s">
        <v>7164</v>
      </c>
    </row>
    <row r="6984" ht="17" customHeight="1" spans="1:2">
      <c r="A6984" s="93">
        <v>805.02</v>
      </c>
      <c r="B6984" s="94" t="s">
        <v>7165</v>
      </c>
    </row>
    <row r="6985" ht="17" customHeight="1" spans="1:2">
      <c r="A6985" s="93">
        <v>805.03</v>
      </c>
      <c r="B6985" s="94" t="s">
        <v>7166</v>
      </c>
    </row>
    <row r="6986" ht="17" customHeight="1" spans="1:2">
      <c r="A6986" s="93">
        <v>806.01</v>
      </c>
      <c r="B6986" s="94" t="s">
        <v>7167</v>
      </c>
    </row>
    <row r="6987" ht="17" customHeight="1" spans="1:2">
      <c r="A6987" s="93">
        <v>806.02</v>
      </c>
      <c r="B6987" s="94" t="s">
        <v>7168</v>
      </c>
    </row>
    <row r="6988" ht="17" customHeight="1" spans="1:2">
      <c r="A6988" s="93">
        <v>806.03</v>
      </c>
      <c r="B6988" s="94" t="s">
        <v>7169</v>
      </c>
    </row>
    <row r="6989" ht="17" customHeight="1" spans="1:2">
      <c r="A6989" s="93">
        <v>807.01</v>
      </c>
      <c r="B6989" s="94" t="s">
        <v>7170</v>
      </c>
    </row>
    <row r="6990" ht="17" customHeight="1" spans="1:2">
      <c r="A6990" s="93">
        <v>807.02</v>
      </c>
      <c r="B6990" s="94" t="s">
        <v>7171</v>
      </c>
    </row>
    <row r="6991" ht="17" customHeight="1" spans="1:2">
      <c r="A6991" s="93">
        <v>807.03</v>
      </c>
      <c r="B6991" s="94" t="s">
        <v>7172</v>
      </c>
    </row>
    <row r="6992" ht="17" customHeight="1" spans="1:2">
      <c r="A6992" s="93">
        <v>808.01</v>
      </c>
      <c r="B6992" s="94" t="s">
        <v>7173</v>
      </c>
    </row>
    <row r="6993" ht="17" customHeight="1" spans="1:2">
      <c r="A6993" s="93">
        <v>808.02</v>
      </c>
      <c r="B6993" s="94" t="s">
        <v>7174</v>
      </c>
    </row>
    <row r="6994" ht="17" customHeight="1" spans="1:2">
      <c r="A6994" s="93">
        <v>808.03</v>
      </c>
      <c r="B6994" s="94" t="s">
        <v>7175</v>
      </c>
    </row>
    <row r="6995" ht="17" customHeight="1" spans="1:2">
      <c r="A6995" s="93">
        <v>808.21</v>
      </c>
      <c r="B6995" s="94" t="s">
        <v>7176</v>
      </c>
    </row>
    <row r="6996" ht="17" customHeight="1" spans="1:2">
      <c r="A6996" s="93">
        <v>808.22</v>
      </c>
      <c r="B6996" s="94" t="s">
        <v>7177</v>
      </c>
    </row>
    <row r="6997" ht="17" customHeight="1" spans="1:2">
      <c r="A6997" s="93">
        <v>809.01</v>
      </c>
      <c r="B6997" s="94" t="s">
        <v>7178</v>
      </c>
    </row>
    <row r="6998" ht="17" customHeight="1" spans="1:2">
      <c r="A6998" s="93">
        <v>809.02</v>
      </c>
      <c r="B6998" s="94" t="s">
        <v>7179</v>
      </c>
    </row>
    <row r="6999" ht="17" customHeight="1" spans="1:2">
      <c r="A6999" s="93">
        <v>809.03</v>
      </c>
      <c r="B6999" s="94" t="s">
        <v>7180</v>
      </c>
    </row>
    <row r="7000" ht="17" customHeight="1" spans="1:2">
      <c r="A7000" s="93">
        <v>809.21</v>
      </c>
      <c r="B7000" s="94" t="s">
        <v>7181</v>
      </c>
    </row>
    <row r="7001" ht="17" customHeight="1" spans="1:2">
      <c r="A7001" s="93">
        <v>81</v>
      </c>
      <c r="B7001" s="94" t="s">
        <v>7182</v>
      </c>
    </row>
    <row r="7002" ht="17" customHeight="1" spans="1:2">
      <c r="A7002" s="93">
        <v>810.01</v>
      </c>
      <c r="B7002" s="94" t="s">
        <v>7183</v>
      </c>
    </row>
    <row r="7003" ht="17" customHeight="1" spans="1:2">
      <c r="A7003" s="93">
        <v>810.02</v>
      </c>
      <c r="B7003" s="94" t="s">
        <v>7184</v>
      </c>
    </row>
    <row r="7004" ht="17" customHeight="1" spans="1:2">
      <c r="A7004" s="93">
        <v>810.03</v>
      </c>
      <c r="B7004" s="94" t="s">
        <v>7185</v>
      </c>
    </row>
    <row r="7005" ht="17" customHeight="1" spans="1:2">
      <c r="A7005" s="93">
        <v>811.01</v>
      </c>
      <c r="B7005" s="94" t="s">
        <v>7186</v>
      </c>
    </row>
    <row r="7006" ht="17" customHeight="1" spans="1:2">
      <c r="A7006" s="93">
        <v>811.02</v>
      </c>
      <c r="B7006" s="94" t="s">
        <v>7187</v>
      </c>
    </row>
    <row r="7007" ht="17" customHeight="1" spans="1:2">
      <c r="A7007" s="93">
        <v>811.03</v>
      </c>
      <c r="B7007" s="94" t="s">
        <v>7188</v>
      </c>
    </row>
    <row r="7008" ht="17" customHeight="1" spans="1:2">
      <c r="A7008" s="93">
        <v>811.21</v>
      </c>
      <c r="B7008" s="94" t="s">
        <v>7189</v>
      </c>
    </row>
    <row r="7009" ht="17" customHeight="1" spans="1:2">
      <c r="A7009" s="93">
        <v>812.01</v>
      </c>
      <c r="B7009" s="94" t="s">
        <v>7190</v>
      </c>
    </row>
    <row r="7010" ht="17" customHeight="1" spans="1:2">
      <c r="A7010" s="93">
        <v>812.02</v>
      </c>
      <c r="B7010" s="94" t="s">
        <v>7191</v>
      </c>
    </row>
    <row r="7011" ht="17" customHeight="1" spans="1:2">
      <c r="A7011" s="93">
        <v>812.03</v>
      </c>
      <c r="B7011" s="94" t="s">
        <v>7192</v>
      </c>
    </row>
    <row r="7012" ht="17" customHeight="1" spans="1:2">
      <c r="A7012" s="93">
        <v>813.01</v>
      </c>
      <c r="B7012" s="94" t="s">
        <v>7193</v>
      </c>
    </row>
    <row r="7013" ht="17" customHeight="1" spans="1:2">
      <c r="A7013" s="93">
        <v>813.02</v>
      </c>
      <c r="B7013" s="94" t="s">
        <v>7194</v>
      </c>
    </row>
    <row r="7014" ht="17" customHeight="1" spans="1:2">
      <c r="A7014" s="93">
        <v>813.03</v>
      </c>
      <c r="B7014" s="94" t="s">
        <v>7195</v>
      </c>
    </row>
    <row r="7015" ht="17" customHeight="1" spans="1:2">
      <c r="A7015" s="93">
        <v>814.01</v>
      </c>
      <c r="B7015" s="94" t="s">
        <v>7196</v>
      </c>
    </row>
    <row r="7016" ht="17" customHeight="1" spans="1:2">
      <c r="A7016" s="93">
        <v>814.02</v>
      </c>
      <c r="B7016" s="94" t="s">
        <v>7197</v>
      </c>
    </row>
    <row r="7017" ht="17" customHeight="1" spans="1:2">
      <c r="A7017" s="93">
        <v>814.03</v>
      </c>
      <c r="B7017" s="94" t="s">
        <v>7198</v>
      </c>
    </row>
    <row r="7018" ht="17" customHeight="1" spans="1:2">
      <c r="A7018" s="93">
        <v>815.01</v>
      </c>
      <c r="B7018" s="94" t="s">
        <v>7199</v>
      </c>
    </row>
    <row r="7019" ht="17" customHeight="1" spans="1:2">
      <c r="A7019" s="93">
        <v>815.02</v>
      </c>
      <c r="B7019" s="94" t="s">
        <v>7200</v>
      </c>
    </row>
    <row r="7020" ht="17" customHeight="1" spans="1:2">
      <c r="A7020" s="93">
        <v>815.03</v>
      </c>
      <c r="B7020" s="94" t="s">
        <v>7201</v>
      </c>
    </row>
    <row r="7021" ht="17" customHeight="1" spans="1:2">
      <c r="A7021" s="93">
        <v>816.01</v>
      </c>
      <c r="B7021" s="94" t="s">
        <v>7202</v>
      </c>
    </row>
    <row r="7022" ht="17" customHeight="1" spans="1:2">
      <c r="A7022" s="93">
        <v>816.02</v>
      </c>
      <c r="B7022" s="94" t="s">
        <v>7203</v>
      </c>
    </row>
    <row r="7023" ht="17" customHeight="1" spans="1:2">
      <c r="A7023" s="93">
        <v>816.03</v>
      </c>
      <c r="B7023" s="94" t="s">
        <v>7204</v>
      </c>
    </row>
    <row r="7024" ht="17" customHeight="1" spans="1:2">
      <c r="A7024" s="93">
        <v>816.5</v>
      </c>
      <c r="B7024" s="94" t="s">
        <v>7205</v>
      </c>
    </row>
    <row r="7025" ht="17" customHeight="1" spans="1:2">
      <c r="A7025" s="93">
        <v>817.01</v>
      </c>
      <c r="B7025" s="94" t="s">
        <v>7206</v>
      </c>
    </row>
    <row r="7026" ht="17" customHeight="1" spans="1:2">
      <c r="A7026" s="93">
        <v>817.02</v>
      </c>
      <c r="B7026" s="94" t="s">
        <v>7207</v>
      </c>
    </row>
    <row r="7027" ht="17" customHeight="1" spans="1:2">
      <c r="A7027" s="93">
        <v>817.03</v>
      </c>
      <c r="B7027" s="94" t="s">
        <v>7208</v>
      </c>
    </row>
    <row r="7028" ht="17" customHeight="1" spans="1:2">
      <c r="A7028" s="93">
        <v>818.01</v>
      </c>
      <c r="B7028" s="94" t="s">
        <v>7209</v>
      </c>
    </row>
    <row r="7029" ht="17" customHeight="1" spans="1:2">
      <c r="A7029" s="93">
        <v>818.02</v>
      </c>
      <c r="B7029" s="94" t="s">
        <v>7210</v>
      </c>
    </row>
    <row r="7030" ht="17" customHeight="1" spans="1:2">
      <c r="A7030" s="93">
        <v>818.03</v>
      </c>
      <c r="B7030" s="94" t="s">
        <v>7211</v>
      </c>
    </row>
    <row r="7031" ht="17" customHeight="1" spans="1:2">
      <c r="A7031" s="93">
        <v>818130</v>
      </c>
      <c r="B7031" s="94" t="s">
        <v>7212</v>
      </c>
    </row>
    <row r="7032" ht="17" customHeight="1" spans="1:2">
      <c r="A7032" s="93">
        <v>818141</v>
      </c>
      <c r="B7032" s="94" t="s">
        <v>7213</v>
      </c>
    </row>
    <row r="7033" ht="17" customHeight="1" spans="1:2">
      <c r="A7033" s="93">
        <v>818150</v>
      </c>
      <c r="B7033" s="94" t="s">
        <v>7214</v>
      </c>
    </row>
    <row r="7034" ht="17" customHeight="1" spans="1:2">
      <c r="A7034" s="93">
        <v>818162</v>
      </c>
      <c r="B7034" s="94" t="s">
        <v>7215</v>
      </c>
    </row>
    <row r="7035" ht="17" customHeight="1" spans="1:2">
      <c r="A7035" s="93">
        <v>818163</v>
      </c>
      <c r="B7035" s="94" t="s">
        <v>7216</v>
      </c>
    </row>
    <row r="7036" ht="17" customHeight="1" spans="1:2">
      <c r="A7036" s="93">
        <v>818170</v>
      </c>
      <c r="B7036" s="94" t="s">
        <v>7217</v>
      </c>
    </row>
    <row r="7037" ht="17" customHeight="1" spans="1:2">
      <c r="A7037" s="93">
        <v>818177</v>
      </c>
      <c r="B7037" s="94" t="s">
        <v>7218</v>
      </c>
    </row>
    <row r="7038" ht="17" customHeight="1" spans="1:2">
      <c r="A7038" s="93">
        <v>818192.03</v>
      </c>
      <c r="B7038" s="94" t="s">
        <v>7219</v>
      </c>
    </row>
    <row r="7039" ht="17" customHeight="1" spans="1:2">
      <c r="A7039" s="93">
        <v>818250</v>
      </c>
      <c r="B7039" s="94" t="s">
        <v>7220</v>
      </c>
    </row>
    <row r="7040" ht="17" customHeight="1" spans="1:2">
      <c r="A7040" s="93">
        <v>818251</v>
      </c>
      <c r="B7040" s="94" t="s">
        <v>7221</v>
      </c>
    </row>
    <row r="7041" ht="17" customHeight="1" spans="1:2">
      <c r="A7041" s="93">
        <v>818252</v>
      </c>
      <c r="B7041" s="94" t="s">
        <v>7222</v>
      </c>
    </row>
    <row r="7042" ht="17" customHeight="1" spans="1:2">
      <c r="A7042" s="93">
        <v>818253</v>
      </c>
      <c r="B7042" s="94" t="s">
        <v>7223</v>
      </c>
    </row>
    <row r="7043" ht="17" customHeight="1" spans="1:2">
      <c r="A7043" s="93">
        <v>818254</v>
      </c>
      <c r="B7043" s="94" t="s">
        <v>7224</v>
      </c>
    </row>
    <row r="7044" ht="17" customHeight="1" spans="1:2">
      <c r="A7044" s="93">
        <v>818255</v>
      </c>
      <c r="B7044" s="94" t="s">
        <v>7225</v>
      </c>
    </row>
    <row r="7045" ht="17" customHeight="1" spans="1:2">
      <c r="A7045" s="93">
        <v>819.01</v>
      </c>
      <c r="B7045" s="94" t="s">
        <v>7226</v>
      </c>
    </row>
    <row r="7046" ht="17" customHeight="1" spans="1:2">
      <c r="A7046" s="93">
        <v>819.02</v>
      </c>
      <c r="B7046" s="94" t="s">
        <v>7227</v>
      </c>
    </row>
    <row r="7047" ht="17" customHeight="1" spans="1:2">
      <c r="A7047" s="93">
        <v>819.03</v>
      </c>
      <c r="B7047" s="94" t="s">
        <v>7228</v>
      </c>
    </row>
    <row r="7048" ht="17" customHeight="1" spans="1:2">
      <c r="A7048" s="93">
        <v>820.01</v>
      </c>
      <c r="B7048" s="94" t="s">
        <v>7229</v>
      </c>
    </row>
    <row r="7049" ht="17" customHeight="1" spans="1:2">
      <c r="A7049" s="93">
        <v>820.02</v>
      </c>
      <c r="B7049" s="94" t="s">
        <v>7230</v>
      </c>
    </row>
    <row r="7050" ht="17" customHeight="1" spans="1:2">
      <c r="A7050" s="93">
        <v>820.03</v>
      </c>
      <c r="B7050" s="94" t="s">
        <v>7231</v>
      </c>
    </row>
    <row r="7051" ht="17" customHeight="1" spans="1:2">
      <c r="A7051" s="93">
        <v>820.5</v>
      </c>
      <c r="B7051" s="94" t="s">
        <v>7232</v>
      </c>
    </row>
    <row r="7052" ht="17" customHeight="1" spans="1:2">
      <c r="A7052" s="93">
        <v>821.01</v>
      </c>
      <c r="B7052" s="94" t="s">
        <v>7233</v>
      </c>
    </row>
    <row r="7053" ht="17" customHeight="1" spans="1:2">
      <c r="A7053" s="93">
        <v>821.02</v>
      </c>
      <c r="B7053" s="94" t="s">
        <v>7234</v>
      </c>
    </row>
    <row r="7054" ht="17" customHeight="1" spans="1:2">
      <c r="A7054" s="93">
        <v>821.03</v>
      </c>
      <c r="B7054" s="94" t="s">
        <v>7235</v>
      </c>
    </row>
    <row r="7055" ht="17" customHeight="1" spans="1:2">
      <c r="A7055" s="93">
        <v>821.12</v>
      </c>
      <c r="B7055" s="94" t="s">
        <v>7236</v>
      </c>
    </row>
    <row r="7056" ht="17" customHeight="1" spans="1:2">
      <c r="A7056" s="93">
        <v>821.22</v>
      </c>
      <c r="B7056" s="94" t="s">
        <v>7237</v>
      </c>
    </row>
    <row r="7057" ht="17" customHeight="1" spans="1:2">
      <c r="A7057" s="93">
        <v>822.01</v>
      </c>
      <c r="B7057" s="94" t="s">
        <v>7238</v>
      </c>
    </row>
    <row r="7058" ht="17" customHeight="1" spans="1:2">
      <c r="A7058" s="93">
        <v>822.02</v>
      </c>
      <c r="B7058" s="94" t="s">
        <v>7239</v>
      </c>
    </row>
    <row r="7059" ht="17" customHeight="1" spans="1:2">
      <c r="A7059" s="93">
        <v>822.03</v>
      </c>
      <c r="B7059" s="94" t="s">
        <v>4474</v>
      </c>
    </row>
    <row r="7060" ht="17" customHeight="1" spans="1:2">
      <c r="A7060" s="93">
        <v>823.01</v>
      </c>
      <c r="B7060" s="94" t="s">
        <v>7240</v>
      </c>
    </row>
    <row r="7061" ht="17" customHeight="1" spans="1:2">
      <c r="A7061" s="93">
        <v>823.02</v>
      </c>
      <c r="B7061" s="94" t="s">
        <v>7241</v>
      </c>
    </row>
    <row r="7062" ht="17" customHeight="1" spans="1:2">
      <c r="A7062" s="93">
        <v>823.03</v>
      </c>
      <c r="B7062" s="94" t="s">
        <v>7242</v>
      </c>
    </row>
    <row r="7063" ht="17" customHeight="1" spans="1:2">
      <c r="A7063" s="93">
        <v>823.1</v>
      </c>
      <c r="B7063" s="94" t="s">
        <v>7243</v>
      </c>
    </row>
    <row r="7064" ht="17" customHeight="1" spans="1:2">
      <c r="A7064" s="93">
        <v>824.01</v>
      </c>
      <c r="B7064" s="94" t="s">
        <v>7244</v>
      </c>
    </row>
    <row r="7065" ht="17" customHeight="1" spans="1:2">
      <c r="A7065" s="93">
        <v>824.02</v>
      </c>
      <c r="B7065" s="94" t="s">
        <v>7245</v>
      </c>
    </row>
    <row r="7066" ht="17" customHeight="1" spans="1:2">
      <c r="A7066" s="93">
        <v>824.03</v>
      </c>
      <c r="B7066" s="94" t="s">
        <v>4433</v>
      </c>
    </row>
    <row r="7067" ht="17" customHeight="1" spans="1:2">
      <c r="A7067" s="93">
        <v>825.01</v>
      </c>
      <c r="B7067" s="94" t="s">
        <v>7246</v>
      </c>
    </row>
    <row r="7068" ht="17" customHeight="1" spans="1:2">
      <c r="A7068" s="93">
        <v>825.02</v>
      </c>
      <c r="B7068" s="94" t="s">
        <v>7247</v>
      </c>
    </row>
    <row r="7069" ht="17" customHeight="1" spans="1:2">
      <c r="A7069" s="93">
        <v>825.03</v>
      </c>
      <c r="B7069" s="94" t="s">
        <v>7248</v>
      </c>
    </row>
    <row r="7070" ht="17" customHeight="1" spans="1:2">
      <c r="A7070" s="93">
        <v>826.01</v>
      </c>
      <c r="B7070" s="94" t="s">
        <v>7249</v>
      </c>
    </row>
    <row r="7071" ht="17" customHeight="1" spans="1:2">
      <c r="A7071" s="93">
        <v>826.02</v>
      </c>
      <c r="B7071" s="94" t="s">
        <v>7250</v>
      </c>
    </row>
    <row r="7072" ht="17" customHeight="1" spans="1:2">
      <c r="A7072" s="93">
        <v>826.03</v>
      </c>
      <c r="B7072" s="94" t="s">
        <v>7251</v>
      </c>
    </row>
    <row r="7073" ht="17" customHeight="1" spans="1:2">
      <c r="A7073" s="93">
        <v>827.01</v>
      </c>
      <c r="B7073" s="94" t="s">
        <v>7252</v>
      </c>
    </row>
    <row r="7074" ht="17" customHeight="1" spans="1:2">
      <c r="A7074" s="93">
        <v>827.02</v>
      </c>
      <c r="B7074" s="94" t="s">
        <v>7253</v>
      </c>
    </row>
    <row r="7075" ht="17" customHeight="1" spans="1:2">
      <c r="A7075" s="93">
        <v>827.03</v>
      </c>
      <c r="B7075" s="94" t="s">
        <v>7254</v>
      </c>
    </row>
    <row r="7076" ht="17" customHeight="1" spans="1:2">
      <c r="A7076" s="93">
        <v>827.1</v>
      </c>
      <c r="B7076" s="94" t="s">
        <v>7255</v>
      </c>
    </row>
    <row r="7077" ht="17" customHeight="1" spans="1:2">
      <c r="A7077" s="93">
        <v>827.2</v>
      </c>
      <c r="B7077" s="94" t="s">
        <v>7256</v>
      </c>
    </row>
    <row r="7078" ht="17" customHeight="1" spans="1:2">
      <c r="A7078" s="93">
        <v>827.3</v>
      </c>
      <c r="B7078" s="94" t="s">
        <v>7257</v>
      </c>
    </row>
    <row r="7079" ht="17" customHeight="1" spans="1:2">
      <c r="A7079" s="93">
        <v>827.4</v>
      </c>
      <c r="B7079" s="94" t="s">
        <v>7258</v>
      </c>
    </row>
    <row r="7080" ht="17" customHeight="1" spans="1:2">
      <c r="A7080" s="93">
        <v>828.01</v>
      </c>
      <c r="B7080" s="94" t="s">
        <v>7259</v>
      </c>
    </row>
    <row r="7081" ht="17" customHeight="1" spans="1:2">
      <c r="A7081" s="93">
        <v>828.02</v>
      </c>
      <c r="B7081" s="94" t="s">
        <v>7260</v>
      </c>
    </row>
    <row r="7082" ht="17" customHeight="1" spans="1:2">
      <c r="A7082" s="93">
        <v>828.03</v>
      </c>
      <c r="B7082" s="94" t="s">
        <v>7261</v>
      </c>
    </row>
    <row r="7083" ht="17" customHeight="1" spans="1:2">
      <c r="A7083" s="93">
        <v>829.01</v>
      </c>
      <c r="B7083" s="94" t="s">
        <v>7262</v>
      </c>
    </row>
    <row r="7084" ht="17" customHeight="1" spans="1:2">
      <c r="A7084" s="93">
        <v>829.02</v>
      </c>
      <c r="B7084" s="94" t="s">
        <v>7263</v>
      </c>
    </row>
    <row r="7085" ht="17" customHeight="1" spans="1:2">
      <c r="A7085" s="93">
        <v>829.03</v>
      </c>
      <c r="B7085" s="94" t="s">
        <v>7264</v>
      </c>
    </row>
    <row r="7086" ht="17" customHeight="1" spans="1:2">
      <c r="A7086" s="93">
        <v>830.01</v>
      </c>
      <c r="B7086" s="94" t="s">
        <v>7265</v>
      </c>
    </row>
    <row r="7087" ht="17" customHeight="1" spans="1:2">
      <c r="A7087" s="93">
        <v>830.02</v>
      </c>
      <c r="B7087" s="94" t="s">
        <v>7266</v>
      </c>
    </row>
    <row r="7088" ht="17" customHeight="1" spans="1:2">
      <c r="A7088" s="93">
        <v>830.03</v>
      </c>
      <c r="B7088" s="94" t="s">
        <v>7267</v>
      </c>
    </row>
    <row r="7089" ht="17" customHeight="1" spans="1:2">
      <c r="A7089" s="93">
        <v>831.01</v>
      </c>
      <c r="B7089" s="94" t="s">
        <v>7268</v>
      </c>
    </row>
    <row r="7090" ht="17" customHeight="1" spans="1:2">
      <c r="A7090" s="93">
        <v>831.02</v>
      </c>
      <c r="B7090" s="94" t="s">
        <v>7269</v>
      </c>
    </row>
    <row r="7091" ht="17" customHeight="1" spans="1:2">
      <c r="A7091" s="93">
        <v>831.03</v>
      </c>
      <c r="B7091" s="94" t="s">
        <v>7270</v>
      </c>
    </row>
    <row r="7092" ht="17" customHeight="1" spans="1:2">
      <c r="A7092" s="93">
        <v>831.1</v>
      </c>
      <c r="B7092" s="94" t="s">
        <v>7271</v>
      </c>
    </row>
    <row r="7093" ht="17" customHeight="1" spans="1:2">
      <c r="A7093" s="93">
        <v>832.01</v>
      </c>
      <c r="B7093" s="94" t="s">
        <v>7272</v>
      </c>
    </row>
    <row r="7094" ht="17" customHeight="1" spans="1:2">
      <c r="A7094" s="93">
        <v>832.02</v>
      </c>
      <c r="B7094" s="94" t="s">
        <v>7273</v>
      </c>
    </row>
    <row r="7095" ht="17" customHeight="1" spans="1:2">
      <c r="A7095" s="93">
        <v>832.03</v>
      </c>
      <c r="B7095" s="94" t="s">
        <v>7274</v>
      </c>
    </row>
    <row r="7096" ht="17" customHeight="1" spans="1:2">
      <c r="A7096" s="93">
        <v>832.21</v>
      </c>
      <c r="B7096" s="94" t="s">
        <v>7275</v>
      </c>
    </row>
    <row r="7097" ht="17" customHeight="1" spans="1:2">
      <c r="A7097" s="93">
        <v>832.22</v>
      </c>
      <c r="B7097" s="94" t="s">
        <v>7276</v>
      </c>
    </row>
    <row r="7098" ht="17" customHeight="1" spans="1:2">
      <c r="A7098" s="93">
        <v>4000.01</v>
      </c>
      <c r="B7098" s="94" t="s">
        <v>7277</v>
      </c>
    </row>
    <row r="7099" ht="17" customHeight="1" spans="1:2">
      <c r="A7099" s="93">
        <v>4000.02</v>
      </c>
      <c r="B7099" s="94" t="s">
        <v>7278</v>
      </c>
    </row>
    <row r="7100" ht="17" customHeight="1" spans="1:2">
      <c r="A7100" s="93">
        <v>4000.03</v>
      </c>
      <c r="B7100" s="94" t="s">
        <v>7279</v>
      </c>
    </row>
    <row r="7101" ht="17" customHeight="1" spans="1:2">
      <c r="A7101" s="93">
        <v>834.01</v>
      </c>
      <c r="B7101" s="94" t="s">
        <v>7280</v>
      </c>
    </row>
    <row r="7102" ht="17" customHeight="1" spans="1:2">
      <c r="A7102" s="93">
        <v>834.02</v>
      </c>
      <c r="B7102" s="94" t="s">
        <v>7281</v>
      </c>
    </row>
    <row r="7103" ht="17" customHeight="1" spans="1:2">
      <c r="A7103" s="93">
        <v>834.03</v>
      </c>
      <c r="B7103" s="94" t="s">
        <v>7282</v>
      </c>
    </row>
    <row r="7104" ht="17" customHeight="1" spans="1:2">
      <c r="A7104" s="93">
        <v>835.01</v>
      </c>
      <c r="B7104" s="94" t="s">
        <v>7283</v>
      </c>
    </row>
    <row r="7105" ht="17" customHeight="1" spans="1:2">
      <c r="A7105" s="93">
        <v>835.02</v>
      </c>
      <c r="B7105" s="94" t="s">
        <v>7284</v>
      </c>
    </row>
    <row r="7106" ht="17" customHeight="1" spans="1:2">
      <c r="A7106" s="93">
        <v>835.03</v>
      </c>
      <c r="B7106" s="94" t="s">
        <v>7285</v>
      </c>
    </row>
    <row r="7107" ht="17" customHeight="1" spans="1:2">
      <c r="A7107" s="93">
        <v>835.12</v>
      </c>
      <c r="B7107" s="94" t="s">
        <v>7286</v>
      </c>
    </row>
    <row r="7108" ht="17" customHeight="1" spans="1:2">
      <c r="A7108" s="93">
        <v>836.01</v>
      </c>
      <c r="B7108" s="94" t="s">
        <v>7287</v>
      </c>
    </row>
    <row r="7109" ht="17" customHeight="1" spans="1:2">
      <c r="A7109" s="93">
        <v>836.02</v>
      </c>
      <c r="B7109" s="94" t="s">
        <v>7288</v>
      </c>
    </row>
    <row r="7110" ht="17" customHeight="1" spans="1:2">
      <c r="A7110" s="93">
        <v>836.03</v>
      </c>
      <c r="B7110" s="94" t="s">
        <v>7289</v>
      </c>
    </row>
    <row r="7111" ht="17" customHeight="1" spans="1:2">
      <c r="A7111" s="93">
        <v>837.01</v>
      </c>
      <c r="B7111" s="94" t="s">
        <v>7290</v>
      </c>
    </row>
    <row r="7112" ht="17" customHeight="1" spans="1:2">
      <c r="A7112" s="93">
        <v>837.02</v>
      </c>
      <c r="B7112" s="94" t="s">
        <v>7291</v>
      </c>
    </row>
    <row r="7113" ht="17" customHeight="1" spans="1:2">
      <c r="A7113" s="93">
        <v>837.03</v>
      </c>
      <c r="B7113" s="94" t="s">
        <v>7292</v>
      </c>
    </row>
    <row r="7114" ht="17" customHeight="1" spans="1:2">
      <c r="A7114" s="93">
        <v>837.12</v>
      </c>
      <c r="B7114" s="94" t="s">
        <v>7293</v>
      </c>
    </row>
    <row r="7115" ht="17" customHeight="1" spans="1:2">
      <c r="A7115" s="93">
        <v>837.21</v>
      </c>
      <c r="B7115" s="94" t="s">
        <v>7294</v>
      </c>
    </row>
    <row r="7116" ht="17" customHeight="1" spans="1:2">
      <c r="A7116" s="93">
        <v>837.22</v>
      </c>
      <c r="B7116" s="94" t="s">
        <v>7295</v>
      </c>
    </row>
    <row r="7117" ht="17" customHeight="1" spans="1:2">
      <c r="A7117" s="93">
        <v>838.01</v>
      </c>
      <c r="B7117" s="94" t="s">
        <v>7296</v>
      </c>
    </row>
    <row r="7118" ht="17" customHeight="1" spans="1:2">
      <c r="A7118" s="93">
        <v>838.02</v>
      </c>
      <c r="B7118" s="94" t="s">
        <v>7297</v>
      </c>
    </row>
    <row r="7119" ht="17" customHeight="1" spans="1:2">
      <c r="A7119" s="93">
        <v>838.03</v>
      </c>
      <c r="B7119" s="94" t="s">
        <v>7298</v>
      </c>
    </row>
    <row r="7120" ht="17" customHeight="1" spans="1:2">
      <c r="A7120" s="93">
        <v>838.22</v>
      </c>
      <c r="B7120" s="94" t="s">
        <v>7299</v>
      </c>
    </row>
    <row r="7121" ht="17" customHeight="1" spans="1:2">
      <c r="A7121" s="93">
        <v>839.01</v>
      </c>
      <c r="B7121" s="94" t="s">
        <v>7300</v>
      </c>
    </row>
    <row r="7122" ht="17" customHeight="1" spans="1:2">
      <c r="A7122" s="93">
        <v>839.02</v>
      </c>
      <c r="B7122" s="94" t="s">
        <v>7301</v>
      </c>
    </row>
    <row r="7123" ht="17" customHeight="1" spans="1:2">
      <c r="A7123" s="93">
        <v>839.03</v>
      </c>
      <c r="B7123" s="94" t="s">
        <v>7302</v>
      </c>
    </row>
    <row r="7124" ht="17" customHeight="1" spans="1:2">
      <c r="A7124" s="93">
        <v>840.01</v>
      </c>
      <c r="B7124" s="94" t="s">
        <v>7303</v>
      </c>
    </row>
    <row r="7125" ht="17" customHeight="1" spans="1:2">
      <c r="A7125" s="93">
        <v>840.02</v>
      </c>
      <c r="B7125" s="94" t="s">
        <v>7304</v>
      </c>
    </row>
    <row r="7126" ht="17" customHeight="1" spans="1:2">
      <c r="A7126" s="93">
        <v>840.03</v>
      </c>
      <c r="B7126" s="94" t="s">
        <v>7305</v>
      </c>
    </row>
    <row r="7127" ht="17" customHeight="1" spans="1:2">
      <c r="A7127" s="93">
        <v>841.01</v>
      </c>
      <c r="B7127" s="94" t="s">
        <v>7306</v>
      </c>
    </row>
    <row r="7128" ht="17" customHeight="1" spans="1:2">
      <c r="A7128" s="93">
        <v>841.02</v>
      </c>
      <c r="B7128" s="94" t="s">
        <v>7307</v>
      </c>
    </row>
    <row r="7129" ht="17" customHeight="1" spans="1:2">
      <c r="A7129" s="93">
        <v>841.03</v>
      </c>
      <c r="B7129" s="94" t="s">
        <v>4359</v>
      </c>
    </row>
    <row r="7130" ht="17" customHeight="1" spans="1:2">
      <c r="A7130" s="93">
        <v>842.01</v>
      </c>
      <c r="B7130" s="94" t="s">
        <v>7308</v>
      </c>
    </row>
    <row r="7131" ht="17" customHeight="1" spans="1:2">
      <c r="A7131" s="93">
        <v>842.02</v>
      </c>
      <c r="B7131" s="94" t="s">
        <v>7309</v>
      </c>
    </row>
    <row r="7132" ht="17" customHeight="1" spans="1:2">
      <c r="A7132" s="93">
        <v>842.03</v>
      </c>
      <c r="B7132" s="94" t="s">
        <v>7310</v>
      </c>
    </row>
    <row r="7133" ht="17" customHeight="1" spans="1:2">
      <c r="A7133" s="93">
        <v>843.01</v>
      </c>
      <c r="B7133" s="94" t="s">
        <v>7311</v>
      </c>
    </row>
    <row r="7134" ht="17" customHeight="1" spans="1:2">
      <c r="A7134" s="93">
        <v>843.02</v>
      </c>
      <c r="B7134" s="94" t="s">
        <v>7312</v>
      </c>
    </row>
    <row r="7135" ht="17" customHeight="1" spans="1:2">
      <c r="A7135" s="93">
        <v>843.03</v>
      </c>
      <c r="B7135" s="94" t="s">
        <v>7313</v>
      </c>
    </row>
    <row r="7136" ht="17" customHeight="1" spans="1:2">
      <c r="A7136" s="93">
        <v>844.01</v>
      </c>
      <c r="B7136" s="94" t="s">
        <v>7314</v>
      </c>
    </row>
    <row r="7137" ht="17" customHeight="1" spans="1:2">
      <c r="A7137" s="93">
        <v>844.02</v>
      </c>
      <c r="B7137" s="94" t="s">
        <v>7315</v>
      </c>
    </row>
    <row r="7138" ht="17" customHeight="1" spans="1:2">
      <c r="A7138" s="93">
        <v>844.03</v>
      </c>
      <c r="B7138" s="94" t="s">
        <v>7316</v>
      </c>
    </row>
    <row r="7139" ht="17" customHeight="1" spans="1:2">
      <c r="A7139" s="93">
        <v>845.01</v>
      </c>
      <c r="B7139" s="94" t="s">
        <v>7317</v>
      </c>
    </row>
    <row r="7140" ht="17" customHeight="1" spans="1:2">
      <c r="A7140" s="93">
        <v>845.02</v>
      </c>
      <c r="B7140" s="94" t="s">
        <v>7318</v>
      </c>
    </row>
    <row r="7141" ht="17" customHeight="1" spans="1:2">
      <c r="A7141" s="93">
        <v>845.03</v>
      </c>
      <c r="B7141" s="94" t="s">
        <v>7319</v>
      </c>
    </row>
    <row r="7142" ht="17" customHeight="1" spans="1:2">
      <c r="A7142" s="93">
        <v>846.01</v>
      </c>
      <c r="B7142" s="94" t="s">
        <v>7320</v>
      </c>
    </row>
    <row r="7143" ht="17" customHeight="1" spans="1:2">
      <c r="A7143" s="93">
        <v>846.02</v>
      </c>
      <c r="B7143" s="94" t="s">
        <v>7321</v>
      </c>
    </row>
    <row r="7144" ht="17" customHeight="1" spans="1:2">
      <c r="A7144" s="93">
        <v>846.03</v>
      </c>
      <c r="B7144" s="94" t="s">
        <v>7322</v>
      </c>
    </row>
    <row r="7145" ht="17" customHeight="1" spans="1:2">
      <c r="A7145" s="93">
        <v>847.01</v>
      </c>
      <c r="B7145" s="94" t="s">
        <v>7323</v>
      </c>
    </row>
    <row r="7146" ht="17" customHeight="1" spans="1:2">
      <c r="A7146" s="93">
        <v>847.02</v>
      </c>
      <c r="B7146" s="94" t="s">
        <v>7324</v>
      </c>
    </row>
    <row r="7147" ht="17" customHeight="1" spans="1:2">
      <c r="A7147" s="93">
        <v>847.03</v>
      </c>
      <c r="B7147" s="94" t="s">
        <v>7325</v>
      </c>
    </row>
    <row r="7148" ht="17" customHeight="1" spans="1:2">
      <c r="A7148" s="93">
        <v>848.01</v>
      </c>
      <c r="B7148" s="94" t="s">
        <v>7326</v>
      </c>
    </row>
    <row r="7149" ht="17" customHeight="1" spans="1:2">
      <c r="A7149" s="93">
        <v>848.02</v>
      </c>
      <c r="B7149" s="94" t="s">
        <v>7327</v>
      </c>
    </row>
    <row r="7150" ht="17" customHeight="1" spans="1:2">
      <c r="A7150" s="93">
        <v>848.03</v>
      </c>
      <c r="B7150" s="94" t="s">
        <v>7328</v>
      </c>
    </row>
    <row r="7151" ht="17" customHeight="1" spans="1:2">
      <c r="A7151" s="93">
        <v>849.01</v>
      </c>
      <c r="B7151" s="94" t="s">
        <v>7329</v>
      </c>
    </row>
    <row r="7152" ht="17" customHeight="1" spans="1:2">
      <c r="A7152" s="93">
        <v>849.02</v>
      </c>
      <c r="B7152" s="94" t="s">
        <v>7330</v>
      </c>
    </row>
    <row r="7153" ht="17" customHeight="1" spans="1:2">
      <c r="A7153" s="93">
        <v>849.03</v>
      </c>
      <c r="B7153" s="94" t="s">
        <v>7331</v>
      </c>
    </row>
    <row r="7154" ht="17" customHeight="1" spans="1:2">
      <c r="A7154" s="93">
        <v>850.01</v>
      </c>
      <c r="B7154" s="94" t="s">
        <v>7332</v>
      </c>
    </row>
    <row r="7155" ht="17" customHeight="1" spans="1:2">
      <c r="A7155" s="93">
        <v>850.02</v>
      </c>
      <c r="B7155" s="94" t="s">
        <v>7333</v>
      </c>
    </row>
    <row r="7156" ht="17" customHeight="1" spans="1:2">
      <c r="A7156" s="93">
        <v>850.03</v>
      </c>
      <c r="B7156" s="94" t="s">
        <v>7334</v>
      </c>
    </row>
    <row r="7157" ht="17" customHeight="1" spans="1:2">
      <c r="A7157" s="93">
        <v>851.01</v>
      </c>
      <c r="B7157" s="94" t="s">
        <v>7335</v>
      </c>
    </row>
    <row r="7158" ht="17" customHeight="1" spans="1:2">
      <c r="A7158" s="93">
        <v>851.02</v>
      </c>
      <c r="B7158" s="94" t="s">
        <v>7336</v>
      </c>
    </row>
    <row r="7159" ht="17" customHeight="1" spans="1:2">
      <c r="A7159" s="93">
        <v>851.03</v>
      </c>
      <c r="B7159" s="94" t="s">
        <v>7337</v>
      </c>
    </row>
    <row r="7160" ht="17" customHeight="1" spans="1:2">
      <c r="A7160" s="93">
        <v>851.42</v>
      </c>
      <c r="B7160" s="94" t="s">
        <v>7338</v>
      </c>
    </row>
    <row r="7161" ht="17" customHeight="1" spans="1:2">
      <c r="A7161" s="93">
        <v>852.01</v>
      </c>
      <c r="B7161" s="94" t="s">
        <v>7339</v>
      </c>
    </row>
    <row r="7162" ht="17" customHeight="1" spans="1:2">
      <c r="A7162" s="93">
        <v>852.02</v>
      </c>
      <c r="B7162" s="94" t="s">
        <v>7340</v>
      </c>
    </row>
    <row r="7163" ht="17" customHeight="1" spans="1:2">
      <c r="A7163" s="93">
        <v>852.03</v>
      </c>
      <c r="B7163" s="94" t="s">
        <v>7341</v>
      </c>
    </row>
    <row r="7164" ht="17" customHeight="1" spans="1:2">
      <c r="A7164" s="93">
        <v>853.01</v>
      </c>
      <c r="B7164" s="94" t="s">
        <v>7342</v>
      </c>
    </row>
    <row r="7165" ht="17" customHeight="1" spans="1:2">
      <c r="A7165" s="93">
        <v>853.02</v>
      </c>
      <c r="B7165" s="94" t="s">
        <v>7343</v>
      </c>
    </row>
    <row r="7166" ht="17" customHeight="1" spans="1:2">
      <c r="A7166" s="93">
        <v>853.03</v>
      </c>
      <c r="B7166" s="94" t="s">
        <v>7344</v>
      </c>
    </row>
    <row r="7167" ht="17" customHeight="1" spans="1:2">
      <c r="A7167" s="93">
        <v>854.01</v>
      </c>
      <c r="B7167" s="94" t="s">
        <v>7345</v>
      </c>
    </row>
    <row r="7168" ht="17" customHeight="1" spans="1:2">
      <c r="A7168" s="93">
        <v>854.02</v>
      </c>
      <c r="B7168" s="94" t="s">
        <v>7346</v>
      </c>
    </row>
    <row r="7169" ht="17" customHeight="1" spans="1:2">
      <c r="A7169" s="93">
        <v>854.03</v>
      </c>
      <c r="B7169" s="94" t="s">
        <v>7347</v>
      </c>
    </row>
    <row r="7170" ht="17" customHeight="1" spans="1:2">
      <c r="A7170" s="93">
        <v>855.01</v>
      </c>
      <c r="B7170" s="94" t="s">
        <v>7348</v>
      </c>
    </row>
    <row r="7171" ht="17" customHeight="1" spans="1:2">
      <c r="A7171" s="93">
        <v>855.02</v>
      </c>
      <c r="B7171" s="94" t="s">
        <v>7349</v>
      </c>
    </row>
    <row r="7172" ht="17" customHeight="1" spans="1:2">
      <c r="A7172" s="93">
        <v>855.03</v>
      </c>
      <c r="B7172" s="94" t="s">
        <v>7350</v>
      </c>
    </row>
    <row r="7173" ht="17" customHeight="1" spans="1:2">
      <c r="A7173" s="93">
        <v>856.01</v>
      </c>
      <c r="B7173" s="94" t="s">
        <v>7351</v>
      </c>
    </row>
    <row r="7174" ht="17" customHeight="1" spans="1:2">
      <c r="A7174" s="93">
        <v>856.02</v>
      </c>
      <c r="B7174" s="94" t="s">
        <v>7352</v>
      </c>
    </row>
    <row r="7175" ht="17" customHeight="1" spans="1:2">
      <c r="A7175" s="93">
        <v>856.03</v>
      </c>
      <c r="B7175" s="94" t="s">
        <v>7353</v>
      </c>
    </row>
    <row r="7176" ht="17" customHeight="1" spans="1:2">
      <c r="A7176" s="93">
        <v>857.01</v>
      </c>
      <c r="B7176" s="94" t="s">
        <v>7354</v>
      </c>
    </row>
    <row r="7177" ht="17" customHeight="1" spans="1:2">
      <c r="A7177" s="93">
        <v>857.02</v>
      </c>
      <c r="B7177" s="94" t="s">
        <v>7355</v>
      </c>
    </row>
    <row r="7178" ht="17" customHeight="1" spans="1:2">
      <c r="A7178" s="93">
        <v>857.03</v>
      </c>
      <c r="B7178" s="94" t="s">
        <v>7356</v>
      </c>
    </row>
    <row r="7179" ht="17" customHeight="1" spans="1:2">
      <c r="A7179" s="93">
        <v>858</v>
      </c>
      <c r="B7179" s="94" t="s">
        <v>7357</v>
      </c>
    </row>
    <row r="7180" ht="17" customHeight="1" spans="1:2">
      <c r="A7180" s="93">
        <v>858.02</v>
      </c>
      <c r="B7180" s="94" t="s">
        <v>7358</v>
      </c>
    </row>
    <row r="7181" ht="17" customHeight="1" spans="1:2">
      <c r="A7181" s="93">
        <v>858.03</v>
      </c>
      <c r="B7181" s="94" t="s">
        <v>7359</v>
      </c>
    </row>
    <row r="7182" ht="17" customHeight="1" spans="1:2">
      <c r="A7182" s="93">
        <v>868.02</v>
      </c>
      <c r="B7182" s="94" t="s">
        <v>7360</v>
      </c>
    </row>
    <row r="7183" ht="17" customHeight="1" spans="1:2">
      <c r="A7183" s="93">
        <v>869.02</v>
      </c>
      <c r="B7183" s="94" t="s">
        <v>7361</v>
      </c>
    </row>
    <row r="7184" ht="17" customHeight="1" spans="1:2">
      <c r="A7184" s="93">
        <v>880.02</v>
      </c>
      <c r="B7184" s="94" t="s">
        <v>7362</v>
      </c>
    </row>
    <row r="7185" ht="17" customHeight="1" spans="1:2">
      <c r="A7185" s="93">
        <v>881.02</v>
      </c>
      <c r="B7185" s="94" t="s">
        <v>7363</v>
      </c>
    </row>
    <row r="7186" ht="17" customHeight="1" spans="1:2">
      <c r="A7186" s="93">
        <v>881.12</v>
      </c>
      <c r="B7186" s="94" t="s">
        <v>7364</v>
      </c>
    </row>
    <row r="7187" ht="17" customHeight="1" spans="1:2">
      <c r="A7187" s="93">
        <v>882.02</v>
      </c>
      <c r="B7187" s="94" t="s">
        <v>7365</v>
      </c>
    </row>
    <row r="7188" ht="17" customHeight="1" spans="1:2">
      <c r="A7188" s="93">
        <v>883.02</v>
      </c>
      <c r="B7188" s="94" t="s">
        <v>7366</v>
      </c>
    </row>
    <row r="7189" ht="17" customHeight="1" spans="1:2">
      <c r="A7189" s="93">
        <v>883.5</v>
      </c>
      <c r="B7189" s="94" t="s">
        <v>7367</v>
      </c>
    </row>
    <row r="7190" ht="17" customHeight="1" spans="1:2">
      <c r="A7190" s="93">
        <v>884.02</v>
      </c>
      <c r="B7190" s="94" t="s">
        <v>7368</v>
      </c>
    </row>
    <row r="7191" ht="17" customHeight="1" spans="1:2">
      <c r="A7191" s="93">
        <v>884.1</v>
      </c>
      <c r="B7191" s="94" t="s">
        <v>7369</v>
      </c>
    </row>
    <row r="7192" ht="17" customHeight="1" spans="1:2">
      <c r="A7192" s="93">
        <v>885.02</v>
      </c>
      <c r="B7192" s="94" t="s">
        <v>7370</v>
      </c>
    </row>
    <row r="7193" ht="17" customHeight="1" spans="1:2">
      <c r="A7193" s="93">
        <v>886.02</v>
      </c>
      <c r="B7193" s="94" t="s">
        <v>7371</v>
      </c>
    </row>
    <row r="7194" ht="17" customHeight="1" spans="1:2">
      <c r="A7194" s="93">
        <v>886.1</v>
      </c>
      <c r="B7194" s="94" t="s">
        <v>7372</v>
      </c>
    </row>
    <row r="7195" ht="17" customHeight="1" spans="1:2">
      <c r="A7195" s="93">
        <v>886.22</v>
      </c>
      <c r="B7195" s="94" t="s">
        <v>7373</v>
      </c>
    </row>
    <row r="7196" ht="17" customHeight="1" spans="1:2">
      <c r="A7196" s="93">
        <v>887.02</v>
      </c>
      <c r="B7196" s="94" t="s">
        <v>7374</v>
      </c>
    </row>
    <row r="7197" ht="17" customHeight="1" spans="1:2">
      <c r="A7197" s="93">
        <v>888.02</v>
      </c>
      <c r="B7197" s="94" t="s">
        <v>7375</v>
      </c>
    </row>
    <row r="7198" ht="17" customHeight="1" spans="1:2">
      <c r="A7198" s="93">
        <v>888.12</v>
      </c>
      <c r="B7198" s="94" t="s">
        <v>7376</v>
      </c>
    </row>
    <row r="7199" ht="17" customHeight="1" spans="1:2">
      <c r="A7199" s="93">
        <v>889.02</v>
      </c>
      <c r="B7199" s="94" t="s">
        <v>7377</v>
      </c>
    </row>
    <row r="7200" ht="17" customHeight="1" spans="1:2">
      <c r="A7200" s="93">
        <v>890.02</v>
      </c>
      <c r="B7200" s="94" t="s">
        <v>7378</v>
      </c>
    </row>
    <row r="7201" ht="17" customHeight="1" spans="1:2">
      <c r="A7201" s="93">
        <v>891.02</v>
      </c>
      <c r="B7201" s="94" t="s">
        <v>7379</v>
      </c>
    </row>
    <row r="7202" ht="17" customHeight="1" spans="1:2">
      <c r="A7202" s="93">
        <v>891.1</v>
      </c>
      <c r="B7202" s="94" t="s">
        <v>7380</v>
      </c>
    </row>
    <row r="7203" ht="17" customHeight="1" spans="1:2">
      <c r="A7203" s="93">
        <v>892.02</v>
      </c>
      <c r="B7203" s="94" t="s">
        <v>7381</v>
      </c>
    </row>
    <row r="7204" ht="17" customHeight="1" spans="1:2">
      <c r="A7204" s="93">
        <v>893.02</v>
      </c>
      <c r="B7204" s="94" t="s">
        <v>7382</v>
      </c>
    </row>
    <row r="7205" ht="17" customHeight="1" spans="1:2">
      <c r="A7205" s="93">
        <v>893.1</v>
      </c>
      <c r="B7205" s="94" t="s">
        <v>7383</v>
      </c>
    </row>
    <row r="7206" ht="17" customHeight="1" spans="1:2">
      <c r="A7206" s="93">
        <v>894.02</v>
      </c>
      <c r="B7206" s="94" t="s">
        <v>7384</v>
      </c>
    </row>
    <row r="7207" ht="17" customHeight="1" spans="1:2">
      <c r="A7207" s="93">
        <v>895.02</v>
      </c>
      <c r="B7207" s="94" t="s">
        <v>7385</v>
      </c>
    </row>
    <row r="7208" ht="17" customHeight="1" spans="1:2">
      <c r="A7208" s="93">
        <v>896.02</v>
      </c>
      <c r="B7208" s="94" t="s">
        <v>7386</v>
      </c>
    </row>
    <row r="7209" ht="17" customHeight="1" spans="1:2">
      <c r="A7209" s="93">
        <v>897.02</v>
      </c>
      <c r="B7209" s="94" t="s">
        <v>7387</v>
      </c>
    </row>
    <row r="7210" ht="17" customHeight="1" spans="1:2">
      <c r="A7210" s="93">
        <v>899.02</v>
      </c>
      <c r="B7210" s="94" t="s">
        <v>7388</v>
      </c>
    </row>
    <row r="7211" ht="17" customHeight="1" spans="1:2">
      <c r="A7211" s="93">
        <v>9</v>
      </c>
      <c r="B7211" s="94" t="s">
        <v>7389</v>
      </c>
    </row>
    <row r="7212" ht="17" customHeight="1" spans="1:2">
      <c r="A7212" s="93">
        <v>9.05</v>
      </c>
      <c r="B7212" s="94" t="s">
        <v>7390</v>
      </c>
    </row>
    <row r="7213" ht="17" customHeight="1" spans="1:2">
      <c r="A7213" s="93">
        <v>90</v>
      </c>
      <c r="B7213" s="94" t="s">
        <v>7391</v>
      </c>
    </row>
    <row r="7214" ht="17" customHeight="1" spans="1:2">
      <c r="A7214" s="93">
        <v>90.07</v>
      </c>
      <c r="B7214" s="94" t="s">
        <v>7392</v>
      </c>
    </row>
    <row r="7215" ht="17" customHeight="1" spans="1:2">
      <c r="A7215" s="93">
        <v>90.08</v>
      </c>
      <c r="B7215" s="94" t="s">
        <v>7393</v>
      </c>
    </row>
    <row r="7216" ht="17" customHeight="1" spans="1:2">
      <c r="A7216" s="93">
        <v>900.01</v>
      </c>
      <c r="B7216" s="94" t="s">
        <v>7394</v>
      </c>
    </row>
    <row r="7217" ht="17" customHeight="1" spans="1:2">
      <c r="A7217" s="93">
        <v>909.02</v>
      </c>
      <c r="B7217" s="94" t="s">
        <v>7395</v>
      </c>
    </row>
    <row r="7218" ht="17" customHeight="1" spans="1:2">
      <c r="A7218" s="93">
        <v>91</v>
      </c>
      <c r="B7218" s="94" t="s">
        <v>7396</v>
      </c>
    </row>
    <row r="7219" ht="17" customHeight="1" spans="1:2">
      <c r="A7219" s="93">
        <v>910.02</v>
      </c>
      <c r="B7219" s="94" t="s">
        <v>7397</v>
      </c>
    </row>
    <row r="7220" ht="17" customHeight="1" spans="1:2">
      <c r="A7220" s="93">
        <v>912.01</v>
      </c>
      <c r="B7220" s="94" t="s">
        <v>7398</v>
      </c>
    </row>
    <row r="7221" ht="17" customHeight="1" spans="1:2">
      <c r="A7221" s="93">
        <v>912.02</v>
      </c>
      <c r="B7221" s="94" t="s">
        <v>7399</v>
      </c>
    </row>
    <row r="7222" ht="17" customHeight="1" spans="1:2">
      <c r="A7222" s="93">
        <v>912.03</v>
      </c>
      <c r="B7222" s="94" t="s">
        <v>7400</v>
      </c>
    </row>
    <row r="7223" ht="17" customHeight="1" spans="1:2">
      <c r="A7223" s="93">
        <v>912011</v>
      </c>
      <c r="B7223" s="94" t="s">
        <v>7401</v>
      </c>
    </row>
    <row r="7224" ht="17" customHeight="1" spans="1:2">
      <c r="A7224" s="93">
        <v>912012</v>
      </c>
      <c r="B7224" s="94" t="s">
        <v>7402</v>
      </c>
    </row>
    <row r="7225" ht="17" customHeight="1" spans="1:2">
      <c r="A7225" s="93">
        <v>913.02</v>
      </c>
      <c r="B7225" s="94" t="s">
        <v>7403</v>
      </c>
    </row>
    <row r="7226" ht="17" customHeight="1" spans="1:2">
      <c r="A7226" s="93">
        <v>913.1</v>
      </c>
      <c r="B7226" s="94" t="s">
        <v>7404</v>
      </c>
    </row>
    <row r="7227" ht="17" customHeight="1" spans="1:2">
      <c r="A7227" s="93">
        <v>913.12</v>
      </c>
      <c r="B7227" s="94" t="s">
        <v>7405</v>
      </c>
    </row>
    <row r="7228" ht="17" customHeight="1" spans="1:2">
      <c r="A7228" s="93">
        <v>913001</v>
      </c>
      <c r="B7228" s="94" t="s">
        <v>7406</v>
      </c>
    </row>
    <row r="7229" ht="17" customHeight="1" spans="1:2">
      <c r="A7229" s="93">
        <v>913002</v>
      </c>
      <c r="B7229" s="94" t="s">
        <v>7407</v>
      </c>
    </row>
    <row r="7230" ht="17" customHeight="1" spans="1:2">
      <c r="A7230" s="93">
        <v>913003</v>
      </c>
      <c r="B7230" s="94" t="s">
        <v>7408</v>
      </c>
    </row>
    <row r="7231" ht="17" customHeight="1" spans="1:2">
      <c r="A7231" s="93">
        <v>913004</v>
      </c>
      <c r="B7231" s="94" t="s">
        <v>7409</v>
      </c>
    </row>
    <row r="7232" ht="17" customHeight="1" spans="1:2">
      <c r="A7232" s="93">
        <v>913006</v>
      </c>
      <c r="B7232" s="94" t="s">
        <v>7410</v>
      </c>
    </row>
    <row r="7233" ht="17" customHeight="1" spans="1:2">
      <c r="A7233" s="93">
        <v>913006.01</v>
      </c>
      <c r="B7233" s="94" t="s">
        <v>7411</v>
      </c>
    </row>
    <row r="7234" ht="17" customHeight="1" spans="1:2">
      <c r="A7234" s="93">
        <v>913007</v>
      </c>
      <c r="B7234" s="94" t="s">
        <v>7412</v>
      </c>
    </row>
    <row r="7235" ht="17" customHeight="1" spans="1:2">
      <c r="A7235" s="93">
        <v>913008</v>
      </c>
      <c r="B7235" s="94" t="s">
        <v>7413</v>
      </c>
    </row>
    <row r="7236" ht="17" customHeight="1" spans="1:2">
      <c r="A7236" s="93">
        <v>913009</v>
      </c>
      <c r="B7236" s="94" t="s">
        <v>7414</v>
      </c>
    </row>
    <row r="7237" ht="17" customHeight="1" spans="1:2">
      <c r="A7237" s="93">
        <v>913010</v>
      </c>
      <c r="B7237" s="94" t="s">
        <v>7415</v>
      </c>
    </row>
    <row r="7238" ht="17" customHeight="1" spans="1:2">
      <c r="A7238" s="93">
        <v>913011</v>
      </c>
      <c r="B7238" s="94" t="s">
        <v>7416</v>
      </c>
    </row>
    <row r="7239" ht="17" customHeight="1" spans="1:2">
      <c r="A7239" s="93">
        <v>913012</v>
      </c>
      <c r="B7239" s="94" t="s">
        <v>7417</v>
      </c>
    </row>
    <row r="7240" ht="17" customHeight="1" spans="1:2">
      <c r="A7240" s="93">
        <v>913013</v>
      </c>
      <c r="B7240" s="94" t="s">
        <v>7418</v>
      </c>
    </row>
    <row r="7241" ht="17" customHeight="1" spans="1:2">
      <c r="A7241" s="93">
        <v>913013.01</v>
      </c>
      <c r="B7241" s="94" t="s">
        <v>7419</v>
      </c>
    </row>
    <row r="7242" ht="17" customHeight="1" spans="1:2">
      <c r="A7242" s="93">
        <v>913013.02</v>
      </c>
      <c r="B7242" s="94" t="s">
        <v>7420</v>
      </c>
    </row>
    <row r="7243" ht="17" customHeight="1" spans="1:2">
      <c r="A7243" s="93">
        <v>913013.03</v>
      </c>
      <c r="B7243" s="94" t="s">
        <v>7421</v>
      </c>
    </row>
    <row r="7244" ht="17" customHeight="1" spans="1:2">
      <c r="A7244" s="93">
        <v>913013.04</v>
      </c>
      <c r="B7244" s="94" t="s">
        <v>7422</v>
      </c>
    </row>
    <row r="7245" ht="17" customHeight="1" spans="1:2">
      <c r="A7245" s="93">
        <v>913013.05</v>
      </c>
      <c r="B7245" s="94" t="s">
        <v>7423</v>
      </c>
    </row>
    <row r="7246" ht="17" customHeight="1" spans="1:2">
      <c r="A7246" s="93">
        <v>913013.06</v>
      </c>
      <c r="B7246" s="94" t="s">
        <v>7424</v>
      </c>
    </row>
    <row r="7247" ht="17" customHeight="1" spans="1:2">
      <c r="A7247" s="93">
        <v>913013.07</v>
      </c>
      <c r="B7247" s="94" t="s">
        <v>7425</v>
      </c>
    </row>
    <row r="7248" ht="17" customHeight="1" spans="1:2">
      <c r="A7248" s="93">
        <v>913013.08</v>
      </c>
      <c r="B7248" s="94" t="s">
        <v>7426</v>
      </c>
    </row>
    <row r="7249" ht="17" customHeight="1" spans="1:2">
      <c r="A7249" s="93">
        <v>913013.09</v>
      </c>
      <c r="B7249" s="94" t="s">
        <v>7427</v>
      </c>
    </row>
    <row r="7250" ht="17" customHeight="1" spans="1:2">
      <c r="A7250" s="93">
        <v>913013.1</v>
      </c>
      <c r="B7250" s="94" t="s">
        <v>7428</v>
      </c>
    </row>
    <row r="7251" ht="17" customHeight="1" spans="1:2">
      <c r="A7251" s="93">
        <v>913013.11</v>
      </c>
      <c r="B7251" s="94" t="s">
        <v>7429</v>
      </c>
    </row>
    <row r="7252" ht="17" customHeight="1" spans="1:2">
      <c r="A7252" s="93">
        <v>913013.12</v>
      </c>
      <c r="B7252" s="94" t="s">
        <v>7430</v>
      </c>
    </row>
    <row r="7253" ht="17" customHeight="1" spans="1:2">
      <c r="A7253" s="93">
        <v>913013.13</v>
      </c>
      <c r="B7253" s="94" t="s">
        <v>7431</v>
      </c>
    </row>
    <row r="7254" ht="17" customHeight="1" spans="1:2">
      <c r="A7254" s="93">
        <v>913013.14</v>
      </c>
      <c r="B7254" s="94" t="s">
        <v>7432</v>
      </c>
    </row>
    <row r="7255" ht="17" customHeight="1" spans="1:2">
      <c r="A7255" s="93">
        <v>913013.15</v>
      </c>
      <c r="B7255" s="94" t="s">
        <v>7433</v>
      </c>
    </row>
    <row r="7256" ht="17" customHeight="1" spans="1:2">
      <c r="A7256" s="93">
        <v>913013.16</v>
      </c>
      <c r="B7256" s="94" t="s">
        <v>7434</v>
      </c>
    </row>
    <row r="7257" ht="17" customHeight="1" spans="1:2">
      <c r="A7257" s="93">
        <v>913013.17</v>
      </c>
      <c r="B7257" s="94" t="s">
        <v>7435</v>
      </c>
    </row>
    <row r="7258" ht="17" customHeight="1" spans="1:2">
      <c r="A7258" s="93">
        <v>913013.18</v>
      </c>
      <c r="B7258" s="94" t="s">
        <v>7436</v>
      </c>
    </row>
    <row r="7259" ht="17" customHeight="1" spans="1:2">
      <c r="A7259" s="93">
        <v>913013.19</v>
      </c>
      <c r="B7259" s="94" t="s">
        <v>7437</v>
      </c>
    </row>
    <row r="7260" ht="17" customHeight="1" spans="1:2">
      <c r="A7260" s="93">
        <v>913013.2</v>
      </c>
      <c r="B7260" s="94" t="s">
        <v>7438</v>
      </c>
    </row>
    <row r="7261" ht="17" customHeight="1" spans="1:2">
      <c r="A7261" s="93">
        <v>913013.21</v>
      </c>
      <c r="B7261" s="94" t="s">
        <v>7439</v>
      </c>
    </row>
    <row r="7262" ht="17" customHeight="1" spans="1:2">
      <c r="A7262" s="93">
        <v>913014</v>
      </c>
      <c r="B7262" s="94" t="s">
        <v>7440</v>
      </c>
    </row>
    <row r="7263" ht="17" customHeight="1" spans="1:2">
      <c r="A7263" s="93">
        <v>913015</v>
      </c>
      <c r="B7263" s="94" t="s">
        <v>7441</v>
      </c>
    </row>
    <row r="7264" ht="17" customHeight="1" spans="1:2">
      <c r="A7264" s="93">
        <v>913016</v>
      </c>
      <c r="B7264" s="94" t="s">
        <v>7442</v>
      </c>
    </row>
    <row r="7265" ht="17" customHeight="1" spans="1:2">
      <c r="A7265" s="93">
        <v>913016.01</v>
      </c>
      <c r="B7265" s="94" t="s">
        <v>7443</v>
      </c>
    </row>
    <row r="7266" ht="17" customHeight="1" spans="1:2">
      <c r="A7266" s="93">
        <v>913016.1</v>
      </c>
      <c r="B7266" s="94" t="s">
        <v>7444</v>
      </c>
    </row>
    <row r="7267" ht="17" customHeight="1" spans="1:2">
      <c r="A7267" s="93">
        <v>913017</v>
      </c>
      <c r="B7267" s="94" t="s">
        <v>7445</v>
      </c>
    </row>
    <row r="7268" ht="17" customHeight="1" spans="1:2">
      <c r="A7268" s="93">
        <v>913017.01</v>
      </c>
      <c r="B7268" s="94" t="s">
        <v>7446</v>
      </c>
    </row>
    <row r="7269" ht="17" customHeight="1" spans="1:2">
      <c r="A7269" s="93">
        <v>913017.02</v>
      </c>
      <c r="B7269" s="94" t="s">
        <v>7447</v>
      </c>
    </row>
    <row r="7270" ht="17" customHeight="1" spans="1:2">
      <c r="A7270" s="93">
        <v>913018</v>
      </c>
      <c r="B7270" s="94" t="s">
        <v>7448</v>
      </c>
    </row>
    <row r="7271" ht="17" customHeight="1" spans="1:2">
      <c r="A7271" s="93">
        <v>913019</v>
      </c>
      <c r="B7271" s="94" t="s">
        <v>7449</v>
      </c>
    </row>
    <row r="7272" ht="17" customHeight="1" spans="1:2">
      <c r="A7272" s="93">
        <v>913021</v>
      </c>
      <c r="B7272" s="94" t="s">
        <v>7450</v>
      </c>
    </row>
    <row r="7273" ht="17" customHeight="1" spans="1:2">
      <c r="A7273" s="93">
        <v>913022</v>
      </c>
      <c r="B7273" s="94" t="s">
        <v>7451</v>
      </c>
    </row>
    <row r="7274" ht="17" customHeight="1" spans="1:2">
      <c r="A7274" s="93">
        <v>913023</v>
      </c>
      <c r="B7274" s="94" t="s">
        <v>7452</v>
      </c>
    </row>
    <row r="7275" ht="17" customHeight="1" spans="1:2">
      <c r="A7275" s="93">
        <v>913024</v>
      </c>
      <c r="B7275" s="94" t="s">
        <v>7453</v>
      </c>
    </row>
    <row r="7276" ht="17" customHeight="1" spans="1:2">
      <c r="A7276" s="93">
        <v>913025</v>
      </c>
      <c r="B7276" s="94" t="s">
        <v>7454</v>
      </c>
    </row>
    <row r="7277" ht="17" customHeight="1" spans="1:2">
      <c r="A7277" s="93">
        <v>913026</v>
      </c>
      <c r="B7277" s="94" t="s">
        <v>7455</v>
      </c>
    </row>
    <row r="7278" ht="17" customHeight="1" spans="1:2">
      <c r="A7278" s="93">
        <v>913027</v>
      </c>
      <c r="B7278" s="94" t="s">
        <v>7456</v>
      </c>
    </row>
    <row r="7279" ht="17" customHeight="1" spans="1:2">
      <c r="A7279" s="93">
        <v>913027.1</v>
      </c>
      <c r="B7279" s="94" t="s">
        <v>7457</v>
      </c>
    </row>
    <row r="7280" ht="17" customHeight="1" spans="1:2">
      <c r="A7280" s="93">
        <v>913027.11</v>
      </c>
      <c r="B7280" s="94" t="s">
        <v>7458</v>
      </c>
    </row>
    <row r="7281" ht="17" customHeight="1" spans="1:2">
      <c r="A7281" s="93">
        <v>913027.12</v>
      </c>
      <c r="B7281" s="94" t="s">
        <v>7459</v>
      </c>
    </row>
    <row r="7282" ht="17" customHeight="1" spans="1:2">
      <c r="A7282" s="93">
        <v>913027.13</v>
      </c>
      <c r="B7282" s="94" t="s">
        <v>7460</v>
      </c>
    </row>
    <row r="7283" ht="17" customHeight="1" spans="1:2">
      <c r="A7283" s="93">
        <v>913027.14</v>
      </c>
      <c r="B7283" s="94" t="s">
        <v>7461</v>
      </c>
    </row>
    <row r="7284" ht="17" customHeight="1" spans="1:2">
      <c r="A7284" s="93">
        <v>913027.15</v>
      </c>
      <c r="B7284" s="94" t="s">
        <v>7462</v>
      </c>
    </row>
    <row r="7285" ht="17" customHeight="1" spans="1:2">
      <c r="A7285" s="93">
        <v>913028</v>
      </c>
      <c r="B7285" s="94" t="s">
        <v>7463</v>
      </c>
    </row>
    <row r="7286" ht="17" customHeight="1" spans="1:2">
      <c r="A7286" s="93">
        <v>913029</v>
      </c>
      <c r="B7286" s="94" t="s">
        <v>7464</v>
      </c>
    </row>
    <row r="7287" ht="17" customHeight="1" spans="1:2">
      <c r="A7287" s="93">
        <v>913029.1</v>
      </c>
      <c r="B7287" s="94" t="s">
        <v>7465</v>
      </c>
    </row>
    <row r="7288" ht="17" customHeight="1" spans="1:2">
      <c r="A7288" s="93">
        <v>913029.2</v>
      </c>
      <c r="B7288" s="94" t="s">
        <v>7466</v>
      </c>
    </row>
    <row r="7289" ht="17" customHeight="1" spans="1:2">
      <c r="A7289" s="93">
        <v>913029.3</v>
      </c>
      <c r="B7289" s="94" t="s">
        <v>7467</v>
      </c>
    </row>
    <row r="7290" ht="17" customHeight="1" spans="1:2">
      <c r="A7290" s="93">
        <v>913030</v>
      </c>
      <c r="B7290" s="94" t="s">
        <v>7468</v>
      </c>
    </row>
    <row r="7291" ht="17" customHeight="1" spans="1:2">
      <c r="A7291" s="93">
        <v>913030.1</v>
      </c>
      <c r="B7291" s="94" t="s">
        <v>7469</v>
      </c>
    </row>
    <row r="7292" ht="17" customHeight="1" spans="1:2">
      <c r="A7292" s="93">
        <v>913030.2</v>
      </c>
      <c r="B7292" s="94" t="s">
        <v>7470</v>
      </c>
    </row>
    <row r="7293" ht="17" customHeight="1" spans="1:2">
      <c r="A7293" s="93">
        <v>913031</v>
      </c>
      <c r="B7293" s="94" t="s">
        <v>7471</v>
      </c>
    </row>
    <row r="7294" ht="17" customHeight="1" spans="1:2">
      <c r="A7294" s="93">
        <v>913031.1</v>
      </c>
      <c r="B7294" s="94" t="s">
        <v>7472</v>
      </c>
    </row>
    <row r="7295" ht="17" customHeight="1" spans="1:2">
      <c r="A7295" s="93">
        <v>913031.2</v>
      </c>
      <c r="B7295" s="94" t="s">
        <v>7473</v>
      </c>
    </row>
    <row r="7296" ht="17" customHeight="1" spans="1:2">
      <c r="A7296" s="93">
        <v>913032</v>
      </c>
      <c r="B7296" s="94" t="s">
        <v>7474</v>
      </c>
    </row>
    <row r="7297" ht="17" customHeight="1" spans="1:2">
      <c r="A7297" s="93">
        <v>913033</v>
      </c>
      <c r="B7297" s="94" t="s">
        <v>7475</v>
      </c>
    </row>
    <row r="7298" ht="17" customHeight="1" spans="1:2">
      <c r="A7298" s="93">
        <v>913034</v>
      </c>
      <c r="B7298" s="94" t="s">
        <v>7476</v>
      </c>
    </row>
    <row r="7299" ht="17" customHeight="1" spans="1:2">
      <c r="A7299" s="93">
        <v>913051</v>
      </c>
      <c r="B7299" s="94" t="s">
        <v>7477</v>
      </c>
    </row>
    <row r="7300" ht="17" customHeight="1" spans="1:2">
      <c r="A7300" s="93">
        <v>913052</v>
      </c>
      <c r="B7300" s="94" t="s">
        <v>7478</v>
      </c>
    </row>
    <row r="7301" ht="17" customHeight="1" spans="1:2">
      <c r="A7301" s="93">
        <v>913053</v>
      </c>
      <c r="B7301" s="94" t="s">
        <v>7479</v>
      </c>
    </row>
    <row r="7302" ht="17" customHeight="1" spans="1:2">
      <c r="A7302" s="93">
        <v>913054</v>
      </c>
      <c r="B7302" s="94" t="s">
        <v>7480</v>
      </c>
    </row>
    <row r="7303" ht="17" customHeight="1" spans="1:2">
      <c r="A7303" s="93">
        <v>913055</v>
      </c>
      <c r="B7303" s="94" t="s">
        <v>7481</v>
      </c>
    </row>
    <row r="7304" ht="17" customHeight="1" spans="1:2">
      <c r="A7304" s="93">
        <v>913056</v>
      </c>
      <c r="B7304" s="94" t="s">
        <v>7482</v>
      </c>
    </row>
    <row r="7305" ht="17" customHeight="1" spans="1:2">
      <c r="A7305" s="93">
        <v>913057</v>
      </c>
      <c r="B7305" s="94" t="s">
        <v>7483</v>
      </c>
    </row>
    <row r="7306" ht="17" customHeight="1" spans="1:2">
      <c r="A7306" s="93">
        <v>913058</v>
      </c>
      <c r="B7306" s="94" t="s">
        <v>7484</v>
      </c>
    </row>
    <row r="7307" ht="17" customHeight="1" spans="1:2">
      <c r="A7307" s="93">
        <v>913059</v>
      </c>
      <c r="B7307" s="94" t="s">
        <v>7485</v>
      </c>
    </row>
    <row r="7308" ht="17" customHeight="1" spans="1:2">
      <c r="A7308" s="93">
        <v>913060</v>
      </c>
      <c r="B7308" s="94" t="s">
        <v>7486</v>
      </c>
    </row>
    <row r="7309" ht="17" customHeight="1" spans="1:2">
      <c r="A7309" s="93">
        <v>913061</v>
      </c>
      <c r="B7309" s="94" t="s">
        <v>7487</v>
      </c>
    </row>
    <row r="7310" ht="17" customHeight="1" spans="1:2">
      <c r="A7310" s="93">
        <v>913062</v>
      </c>
      <c r="B7310" s="94" t="s">
        <v>7488</v>
      </c>
    </row>
    <row r="7311" ht="17" customHeight="1" spans="1:2">
      <c r="A7311" s="93">
        <v>913063</v>
      </c>
      <c r="B7311" s="94" t="s">
        <v>7489</v>
      </c>
    </row>
    <row r="7312" ht="17" customHeight="1" spans="1:2">
      <c r="A7312" s="93">
        <v>913064</v>
      </c>
      <c r="B7312" s="94" t="s">
        <v>7490</v>
      </c>
    </row>
    <row r="7313" ht="17" customHeight="1" spans="1:2">
      <c r="A7313" s="93">
        <v>913065</v>
      </c>
      <c r="B7313" s="94" t="s">
        <v>7491</v>
      </c>
    </row>
    <row r="7314" ht="17" customHeight="1" spans="1:2">
      <c r="A7314" s="93">
        <v>913066</v>
      </c>
      <c r="B7314" s="94" t="s">
        <v>7492</v>
      </c>
    </row>
    <row r="7315" ht="17" customHeight="1" spans="1:2">
      <c r="A7315" s="93">
        <v>913067</v>
      </c>
      <c r="B7315" s="94" t="s">
        <v>7493</v>
      </c>
    </row>
    <row r="7316" ht="17" customHeight="1" spans="1:2">
      <c r="A7316" s="93">
        <v>913068</v>
      </c>
      <c r="B7316" s="94" t="s">
        <v>7494</v>
      </c>
    </row>
    <row r="7317" ht="17" customHeight="1" spans="1:2">
      <c r="A7317" s="93">
        <v>913069</v>
      </c>
      <c r="B7317" s="94" t="s">
        <v>7495</v>
      </c>
    </row>
    <row r="7318" ht="17" customHeight="1" spans="1:2">
      <c r="A7318" s="93">
        <v>913070</v>
      </c>
      <c r="B7318" s="94" t="s">
        <v>7496</v>
      </c>
    </row>
    <row r="7319" ht="17" customHeight="1" spans="1:2">
      <c r="A7319" s="93">
        <v>913071</v>
      </c>
      <c r="B7319" s="94" t="s">
        <v>7497</v>
      </c>
    </row>
    <row r="7320" ht="17" customHeight="1" spans="1:2">
      <c r="A7320" s="93">
        <v>913072</v>
      </c>
      <c r="B7320" s="94" t="s">
        <v>7498</v>
      </c>
    </row>
    <row r="7321" ht="17" customHeight="1" spans="1:2">
      <c r="A7321" s="93">
        <v>913072.01</v>
      </c>
      <c r="B7321" s="94" t="s">
        <v>7499</v>
      </c>
    </row>
    <row r="7322" ht="17" customHeight="1" spans="1:2">
      <c r="A7322" s="93">
        <v>913073</v>
      </c>
      <c r="B7322" s="94" t="s">
        <v>7500</v>
      </c>
    </row>
    <row r="7323" ht="17" customHeight="1" spans="1:2">
      <c r="A7323" s="93">
        <v>913074</v>
      </c>
      <c r="B7323" s="94" t="s">
        <v>7501</v>
      </c>
    </row>
    <row r="7324" ht="17" customHeight="1" spans="1:2">
      <c r="A7324" s="93">
        <v>913075</v>
      </c>
      <c r="B7324" s="94" t="s">
        <v>7502</v>
      </c>
    </row>
    <row r="7325" ht="17" customHeight="1" spans="1:2">
      <c r="A7325" s="93">
        <v>913075.01</v>
      </c>
      <c r="B7325" s="94" t="s">
        <v>7503</v>
      </c>
    </row>
    <row r="7326" ht="17" customHeight="1" spans="1:2">
      <c r="A7326" s="93">
        <v>913075.02</v>
      </c>
      <c r="B7326" s="94" t="s">
        <v>7504</v>
      </c>
    </row>
    <row r="7327" ht="17" customHeight="1" spans="1:2">
      <c r="A7327" s="93">
        <v>913076</v>
      </c>
      <c r="B7327" s="94" t="s">
        <v>7505</v>
      </c>
    </row>
    <row r="7328" ht="17" customHeight="1" spans="1:2">
      <c r="A7328" s="93">
        <v>913077</v>
      </c>
      <c r="B7328" s="94" t="s">
        <v>7506</v>
      </c>
    </row>
    <row r="7329" ht="17" customHeight="1" spans="1:2">
      <c r="A7329" s="93">
        <v>913078</v>
      </c>
      <c r="B7329" s="94" t="s">
        <v>7507</v>
      </c>
    </row>
    <row r="7330" ht="17" customHeight="1" spans="1:2">
      <c r="A7330" s="93">
        <v>913079</v>
      </c>
      <c r="B7330" s="94" t="s">
        <v>7508</v>
      </c>
    </row>
    <row r="7331" ht="17" customHeight="1" spans="1:2">
      <c r="A7331" s="93">
        <v>913080</v>
      </c>
      <c r="B7331" s="94" t="s">
        <v>7509</v>
      </c>
    </row>
    <row r="7332" ht="17" customHeight="1" spans="1:2">
      <c r="A7332" s="93">
        <v>913081</v>
      </c>
      <c r="B7332" s="94" t="s">
        <v>7510</v>
      </c>
    </row>
    <row r="7333" ht="17" customHeight="1" spans="1:2">
      <c r="A7333" s="93">
        <v>913082</v>
      </c>
      <c r="B7333" s="94" t="s">
        <v>7511</v>
      </c>
    </row>
    <row r="7334" ht="17" customHeight="1" spans="1:2">
      <c r="A7334" s="93">
        <v>913082.01</v>
      </c>
      <c r="B7334" s="94" t="s">
        <v>7512</v>
      </c>
    </row>
    <row r="7335" ht="17" customHeight="1" spans="1:2">
      <c r="A7335" s="93">
        <v>913082.02</v>
      </c>
      <c r="B7335" s="94" t="s">
        <v>7513</v>
      </c>
    </row>
    <row r="7336" ht="17" customHeight="1" spans="1:2">
      <c r="A7336" s="93">
        <v>913082.03</v>
      </c>
      <c r="B7336" s="94" t="s">
        <v>7514</v>
      </c>
    </row>
    <row r="7337" ht="17" customHeight="1" spans="1:2">
      <c r="A7337" s="93">
        <v>913082.04</v>
      </c>
      <c r="B7337" s="94" t="s">
        <v>7515</v>
      </c>
    </row>
    <row r="7338" ht="17" customHeight="1" spans="1:2">
      <c r="A7338" s="93">
        <v>913082.05</v>
      </c>
      <c r="B7338" s="94" t="s">
        <v>7516</v>
      </c>
    </row>
    <row r="7339" ht="17" customHeight="1" spans="1:2">
      <c r="A7339" s="93">
        <v>913083</v>
      </c>
      <c r="B7339" s="94" t="s">
        <v>7517</v>
      </c>
    </row>
    <row r="7340" ht="17" customHeight="1" spans="1:2">
      <c r="A7340" s="93">
        <v>913084</v>
      </c>
      <c r="B7340" s="94" t="s">
        <v>7518</v>
      </c>
    </row>
    <row r="7341" ht="17" customHeight="1" spans="1:2">
      <c r="A7341" s="93">
        <v>913085</v>
      </c>
      <c r="B7341" s="94" t="s">
        <v>7519</v>
      </c>
    </row>
    <row r="7342" ht="17" customHeight="1" spans="1:2">
      <c r="A7342" s="93">
        <v>913086</v>
      </c>
      <c r="B7342" s="94" t="s">
        <v>7520</v>
      </c>
    </row>
    <row r="7343" ht="17" customHeight="1" spans="1:2">
      <c r="A7343" s="93">
        <v>913087</v>
      </c>
      <c r="B7343" s="94" t="s">
        <v>7521</v>
      </c>
    </row>
    <row r="7344" ht="17" customHeight="1" spans="1:2">
      <c r="A7344" s="93">
        <v>913088</v>
      </c>
      <c r="B7344" s="94" t="s">
        <v>7522</v>
      </c>
    </row>
    <row r="7345" ht="17" customHeight="1" spans="1:2">
      <c r="A7345" s="93">
        <v>913088.1</v>
      </c>
      <c r="B7345" s="94" t="s">
        <v>7523</v>
      </c>
    </row>
    <row r="7346" ht="17" customHeight="1" spans="1:2">
      <c r="A7346" s="93">
        <v>913089</v>
      </c>
      <c r="B7346" s="94" t="s">
        <v>7524</v>
      </c>
    </row>
    <row r="7347" ht="17" customHeight="1" spans="1:2">
      <c r="A7347" s="93">
        <v>913090</v>
      </c>
      <c r="B7347" s="94" t="s">
        <v>7525</v>
      </c>
    </row>
    <row r="7348" ht="17" customHeight="1" spans="1:2">
      <c r="A7348" s="93">
        <v>913091</v>
      </c>
      <c r="B7348" s="94" t="s">
        <v>7526</v>
      </c>
    </row>
    <row r="7349" ht="17" customHeight="1" spans="1:2">
      <c r="A7349" s="93">
        <v>913092</v>
      </c>
      <c r="B7349" s="94" t="s">
        <v>7527</v>
      </c>
    </row>
    <row r="7350" ht="17" customHeight="1" spans="1:2">
      <c r="A7350" s="93">
        <v>913093</v>
      </c>
      <c r="B7350" s="94" t="s">
        <v>7528</v>
      </c>
    </row>
    <row r="7351" ht="17" customHeight="1" spans="1:2">
      <c r="A7351" s="93">
        <v>913094</v>
      </c>
      <c r="B7351" s="94" t="s">
        <v>7529</v>
      </c>
    </row>
    <row r="7352" ht="17" customHeight="1" spans="1:2">
      <c r="A7352" s="93">
        <v>913095</v>
      </c>
      <c r="B7352" s="94" t="s">
        <v>7530</v>
      </c>
    </row>
    <row r="7353" ht="17" customHeight="1" spans="1:2">
      <c r="A7353" s="93">
        <v>913096</v>
      </c>
      <c r="B7353" s="94" t="s">
        <v>7531</v>
      </c>
    </row>
    <row r="7354" ht="17" customHeight="1" spans="1:2">
      <c r="A7354" s="93">
        <v>913097</v>
      </c>
      <c r="B7354" s="94" t="s">
        <v>7532</v>
      </c>
    </row>
    <row r="7355" ht="17" customHeight="1" spans="1:2">
      <c r="A7355" s="93">
        <v>913098</v>
      </c>
      <c r="B7355" s="94" t="s">
        <v>7533</v>
      </c>
    </row>
    <row r="7356" ht="17" customHeight="1" spans="1:2">
      <c r="A7356" s="93">
        <v>913098.1</v>
      </c>
      <c r="B7356" s="94" t="s">
        <v>7534</v>
      </c>
    </row>
    <row r="7357" ht="17" customHeight="1" spans="1:2">
      <c r="A7357" s="93">
        <v>913098.2</v>
      </c>
      <c r="B7357" s="94" t="s">
        <v>7535</v>
      </c>
    </row>
    <row r="7358" ht="17" customHeight="1" spans="1:2">
      <c r="A7358" s="93">
        <v>913098.3</v>
      </c>
      <c r="B7358" s="94" t="s">
        <v>7536</v>
      </c>
    </row>
    <row r="7359" ht="17" customHeight="1" spans="1:2">
      <c r="A7359" s="93">
        <v>913098.4</v>
      </c>
      <c r="B7359" s="94" t="s">
        <v>7537</v>
      </c>
    </row>
    <row r="7360" ht="17" customHeight="1" spans="1:2">
      <c r="A7360" s="93">
        <v>913099</v>
      </c>
      <c r="B7360" s="94" t="s">
        <v>7538</v>
      </c>
    </row>
    <row r="7361" ht="17" customHeight="1" spans="1:2">
      <c r="A7361" s="93">
        <v>913100</v>
      </c>
      <c r="B7361" s="94" t="s">
        <v>7539</v>
      </c>
    </row>
    <row r="7362" ht="17" customHeight="1" spans="1:2">
      <c r="A7362" s="93">
        <v>913101</v>
      </c>
      <c r="B7362" s="94" t="s">
        <v>7540</v>
      </c>
    </row>
    <row r="7363" ht="17" customHeight="1" spans="1:2">
      <c r="A7363" s="93">
        <v>913102</v>
      </c>
      <c r="B7363" s="94" t="s">
        <v>7541</v>
      </c>
    </row>
    <row r="7364" ht="17" customHeight="1" spans="1:2">
      <c r="A7364" s="93">
        <v>913103</v>
      </c>
      <c r="B7364" s="94" t="s">
        <v>7542</v>
      </c>
    </row>
    <row r="7365" ht="17" customHeight="1" spans="1:2">
      <c r="A7365" s="93">
        <v>913104</v>
      </c>
      <c r="B7365" s="94" t="s">
        <v>7543</v>
      </c>
    </row>
    <row r="7366" ht="17" customHeight="1" spans="1:2">
      <c r="A7366" s="93">
        <v>913105</v>
      </c>
      <c r="B7366" s="94" t="s">
        <v>7544</v>
      </c>
    </row>
    <row r="7367" ht="17" customHeight="1" spans="1:2">
      <c r="A7367" s="93">
        <v>913106</v>
      </c>
      <c r="B7367" s="94" t="s">
        <v>7545</v>
      </c>
    </row>
    <row r="7368" ht="17" customHeight="1" spans="1:2">
      <c r="A7368" s="93">
        <v>913107</v>
      </c>
      <c r="B7368" s="94" t="s">
        <v>7546</v>
      </c>
    </row>
    <row r="7369" ht="17" customHeight="1" spans="1:2">
      <c r="A7369" s="93">
        <v>913108</v>
      </c>
      <c r="B7369" s="94" t="s">
        <v>7547</v>
      </c>
    </row>
    <row r="7370" ht="17" customHeight="1" spans="1:2">
      <c r="A7370" s="93">
        <v>913109</v>
      </c>
      <c r="B7370" s="94" t="s">
        <v>7548</v>
      </c>
    </row>
    <row r="7371" ht="17" customHeight="1" spans="1:2">
      <c r="A7371" s="93">
        <v>913110</v>
      </c>
      <c r="B7371" s="94" t="s">
        <v>7549</v>
      </c>
    </row>
    <row r="7372" ht="17" customHeight="1" spans="1:2">
      <c r="A7372" s="93">
        <v>913111</v>
      </c>
      <c r="B7372" s="94" t="s">
        <v>7550</v>
      </c>
    </row>
    <row r="7373" ht="17" customHeight="1" spans="1:2">
      <c r="A7373" s="93">
        <v>913112</v>
      </c>
      <c r="B7373" s="94" t="s">
        <v>7551</v>
      </c>
    </row>
    <row r="7374" ht="17" customHeight="1" spans="1:2">
      <c r="A7374" s="93">
        <v>913113</v>
      </c>
      <c r="B7374" s="94" t="s">
        <v>7552</v>
      </c>
    </row>
    <row r="7375" ht="17" customHeight="1" spans="1:2">
      <c r="A7375" s="93">
        <v>913114</v>
      </c>
      <c r="B7375" s="94" t="s">
        <v>7553</v>
      </c>
    </row>
    <row r="7376" ht="17" customHeight="1" spans="1:2">
      <c r="A7376" s="93">
        <v>913115</v>
      </c>
      <c r="B7376" s="94" t="s">
        <v>7554</v>
      </c>
    </row>
    <row r="7377" ht="17" customHeight="1" spans="1:2">
      <c r="A7377" s="93">
        <v>913116</v>
      </c>
      <c r="B7377" s="94" t="s">
        <v>7555</v>
      </c>
    </row>
    <row r="7378" ht="17" customHeight="1" spans="1:2">
      <c r="A7378" s="93">
        <v>913117</v>
      </c>
      <c r="B7378" s="94" t="s">
        <v>7556</v>
      </c>
    </row>
    <row r="7379" ht="17" customHeight="1" spans="1:2">
      <c r="A7379" s="93">
        <v>913118</v>
      </c>
      <c r="B7379" s="94" t="s">
        <v>7557</v>
      </c>
    </row>
    <row r="7380" ht="17" customHeight="1" spans="1:2">
      <c r="A7380" s="93">
        <v>913119</v>
      </c>
      <c r="B7380" s="94" t="s">
        <v>7558</v>
      </c>
    </row>
    <row r="7381" ht="17" customHeight="1" spans="1:2">
      <c r="A7381" s="93">
        <v>913120</v>
      </c>
      <c r="B7381" s="94" t="s">
        <v>7559</v>
      </c>
    </row>
    <row r="7382" ht="17" customHeight="1" spans="1:2">
      <c r="A7382" s="93">
        <v>913121</v>
      </c>
      <c r="B7382" s="94" t="s">
        <v>7560</v>
      </c>
    </row>
    <row r="7383" ht="17" customHeight="1" spans="1:2">
      <c r="A7383" s="93">
        <v>913122</v>
      </c>
      <c r="B7383" s="94" t="s">
        <v>7561</v>
      </c>
    </row>
    <row r="7384" ht="17" customHeight="1" spans="1:2">
      <c r="A7384" s="93">
        <v>913123</v>
      </c>
      <c r="B7384" s="94" t="s">
        <v>7562</v>
      </c>
    </row>
    <row r="7385" ht="17" customHeight="1" spans="1:2">
      <c r="A7385" s="93">
        <v>913124</v>
      </c>
      <c r="B7385" s="94" t="s">
        <v>7563</v>
      </c>
    </row>
    <row r="7386" ht="17" customHeight="1" spans="1:2">
      <c r="A7386" s="93">
        <v>913125</v>
      </c>
      <c r="B7386" s="94" t="s">
        <v>7564</v>
      </c>
    </row>
    <row r="7387" ht="17" customHeight="1" spans="1:2">
      <c r="A7387" s="93">
        <v>913126</v>
      </c>
      <c r="B7387" s="94" t="s">
        <v>7565</v>
      </c>
    </row>
    <row r="7388" ht="17" customHeight="1" spans="1:2">
      <c r="A7388" s="93">
        <v>913127</v>
      </c>
      <c r="B7388" s="94" t="s">
        <v>7566</v>
      </c>
    </row>
    <row r="7389" ht="17" customHeight="1" spans="1:2">
      <c r="A7389" s="93">
        <v>913128</v>
      </c>
      <c r="B7389" s="94" t="s">
        <v>7567</v>
      </c>
    </row>
    <row r="7390" ht="17" customHeight="1" spans="1:2">
      <c r="A7390" s="93">
        <v>913129</v>
      </c>
      <c r="B7390" s="94" t="s">
        <v>7568</v>
      </c>
    </row>
    <row r="7391" ht="17" customHeight="1" spans="1:2">
      <c r="A7391" s="93">
        <v>913130</v>
      </c>
      <c r="B7391" s="94" t="s">
        <v>7569</v>
      </c>
    </row>
    <row r="7392" ht="17" customHeight="1" spans="1:2">
      <c r="A7392" s="93">
        <v>913131</v>
      </c>
      <c r="B7392" s="94" t="s">
        <v>7570</v>
      </c>
    </row>
    <row r="7393" ht="17" customHeight="1" spans="1:2">
      <c r="A7393" s="93">
        <v>913132</v>
      </c>
      <c r="B7393" s="94" t="s">
        <v>7571</v>
      </c>
    </row>
    <row r="7394" ht="17" customHeight="1" spans="1:2">
      <c r="A7394" s="93">
        <v>913133</v>
      </c>
      <c r="B7394" s="94" t="s">
        <v>7572</v>
      </c>
    </row>
    <row r="7395" ht="17" customHeight="1" spans="1:2">
      <c r="A7395" s="93">
        <v>913134</v>
      </c>
      <c r="B7395" s="94" t="s">
        <v>7573</v>
      </c>
    </row>
    <row r="7396" ht="17" customHeight="1" spans="1:2">
      <c r="A7396" s="93">
        <v>913135</v>
      </c>
      <c r="B7396" s="94" t="s">
        <v>7574</v>
      </c>
    </row>
    <row r="7397" ht="17" customHeight="1" spans="1:2">
      <c r="A7397" s="93">
        <v>913136</v>
      </c>
      <c r="B7397" s="94" t="s">
        <v>7575</v>
      </c>
    </row>
    <row r="7398" ht="17" customHeight="1" spans="1:2">
      <c r="A7398" s="93">
        <v>913137</v>
      </c>
      <c r="B7398" s="94" t="s">
        <v>7576</v>
      </c>
    </row>
    <row r="7399" ht="17" customHeight="1" spans="1:2">
      <c r="A7399" s="93">
        <v>913138</v>
      </c>
      <c r="B7399" s="94" t="s">
        <v>7577</v>
      </c>
    </row>
    <row r="7400" ht="17" customHeight="1" spans="1:2">
      <c r="A7400" s="93">
        <v>913139</v>
      </c>
      <c r="B7400" s="94" t="s">
        <v>7578</v>
      </c>
    </row>
    <row r="7401" ht="17" customHeight="1" spans="1:2">
      <c r="A7401" s="93">
        <v>914.02</v>
      </c>
      <c r="B7401" s="94" t="s">
        <v>7579</v>
      </c>
    </row>
    <row r="7402" ht="17" customHeight="1" spans="1:2">
      <c r="A7402" s="93">
        <v>914000</v>
      </c>
      <c r="B7402" s="94" t="s">
        <v>7580</v>
      </c>
    </row>
    <row r="7403" ht="17" customHeight="1" spans="1:2">
      <c r="A7403" s="93">
        <v>914001</v>
      </c>
      <c r="B7403" s="94" t="s">
        <v>7581</v>
      </c>
    </row>
    <row r="7404" ht="17" customHeight="1" spans="1:2">
      <c r="A7404" s="93">
        <v>914002</v>
      </c>
      <c r="B7404" s="94" t="s">
        <v>7582</v>
      </c>
    </row>
    <row r="7405" ht="17" customHeight="1" spans="1:2">
      <c r="A7405" s="93">
        <v>914003</v>
      </c>
      <c r="B7405" s="94" t="s">
        <v>7583</v>
      </c>
    </row>
    <row r="7406" ht="17" customHeight="1" spans="1:2">
      <c r="A7406" s="93">
        <v>914004</v>
      </c>
      <c r="B7406" s="94" t="s">
        <v>7584</v>
      </c>
    </row>
    <row r="7407" ht="17" customHeight="1" spans="1:2">
      <c r="A7407" s="93">
        <v>914005</v>
      </c>
      <c r="B7407" s="94" t="s">
        <v>7585</v>
      </c>
    </row>
    <row r="7408" ht="17" customHeight="1" spans="1:2">
      <c r="A7408" s="93">
        <v>914006</v>
      </c>
      <c r="B7408" s="94" t="s">
        <v>7586</v>
      </c>
    </row>
    <row r="7409" ht="17" customHeight="1" spans="1:2">
      <c r="A7409" s="93">
        <v>914007</v>
      </c>
      <c r="B7409" s="94" t="s">
        <v>7587</v>
      </c>
    </row>
    <row r="7410" ht="17" customHeight="1" spans="1:2">
      <c r="A7410" s="93">
        <v>914008</v>
      </c>
      <c r="B7410" s="94" t="s">
        <v>7588</v>
      </c>
    </row>
    <row r="7411" ht="17" customHeight="1" spans="1:2">
      <c r="A7411" s="93">
        <v>914009</v>
      </c>
      <c r="B7411" s="94" t="s">
        <v>7589</v>
      </c>
    </row>
    <row r="7412" ht="17" customHeight="1" spans="1:2">
      <c r="A7412" s="93">
        <v>914010</v>
      </c>
      <c r="B7412" s="94" t="s">
        <v>7590</v>
      </c>
    </row>
    <row r="7413" ht="17" customHeight="1" spans="1:2">
      <c r="A7413" s="93">
        <v>914011</v>
      </c>
      <c r="B7413" s="94" t="s">
        <v>7591</v>
      </c>
    </row>
    <row r="7414" ht="17" customHeight="1" spans="1:2">
      <c r="A7414" s="93">
        <v>914012</v>
      </c>
      <c r="B7414" s="94" t="s">
        <v>7592</v>
      </c>
    </row>
    <row r="7415" ht="17" customHeight="1" spans="1:2">
      <c r="A7415" s="93">
        <v>914013</v>
      </c>
      <c r="B7415" s="94" t="s">
        <v>7593</v>
      </c>
    </row>
    <row r="7416" ht="17" customHeight="1" spans="1:2">
      <c r="A7416" s="93">
        <v>914014</v>
      </c>
      <c r="B7416" s="94" t="s">
        <v>7594</v>
      </c>
    </row>
    <row r="7417" ht="17" customHeight="1" spans="1:2">
      <c r="A7417" s="93">
        <v>914015</v>
      </c>
      <c r="B7417" s="94" t="s">
        <v>7595</v>
      </c>
    </row>
    <row r="7418" ht="17" customHeight="1" spans="1:2">
      <c r="A7418" s="93">
        <v>914016</v>
      </c>
      <c r="B7418" s="94" t="s">
        <v>7596</v>
      </c>
    </row>
    <row r="7419" ht="17" customHeight="1" spans="1:2">
      <c r="A7419" s="93">
        <v>914017</v>
      </c>
      <c r="B7419" s="94" t="s">
        <v>7597</v>
      </c>
    </row>
    <row r="7420" ht="17" customHeight="1" spans="1:2">
      <c r="A7420" s="93">
        <v>914018</v>
      </c>
      <c r="B7420" s="94" t="s">
        <v>7598</v>
      </c>
    </row>
    <row r="7421" ht="17" customHeight="1" spans="1:2">
      <c r="A7421" s="93">
        <v>914019</v>
      </c>
      <c r="B7421" s="94" t="s">
        <v>7599</v>
      </c>
    </row>
    <row r="7422" ht="17" customHeight="1" spans="1:2">
      <c r="A7422" s="93">
        <v>914020</v>
      </c>
      <c r="B7422" s="94" t="s">
        <v>7600</v>
      </c>
    </row>
    <row r="7423" ht="17" customHeight="1" spans="1:2">
      <c r="A7423" s="93">
        <v>914020.1</v>
      </c>
      <c r="B7423" s="94" t="s">
        <v>7601</v>
      </c>
    </row>
    <row r="7424" ht="17" customHeight="1" spans="1:2">
      <c r="A7424" s="93">
        <v>914020.2</v>
      </c>
      <c r="B7424" s="94" t="s">
        <v>7602</v>
      </c>
    </row>
    <row r="7425" ht="17" customHeight="1" spans="1:2">
      <c r="A7425" s="93">
        <v>914020.3</v>
      </c>
      <c r="B7425" s="94" t="s">
        <v>7603</v>
      </c>
    </row>
    <row r="7426" ht="17" customHeight="1" spans="1:2">
      <c r="A7426" s="93">
        <v>914020.4</v>
      </c>
      <c r="B7426" s="94" t="s">
        <v>7604</v>
      </c>
    </row>
    <row r="7427" ht="17" customHeight="1" spans="1:2">
      <c r="A7427" s="93">
        <v>914021</v>
      </c>
      <c r="B7427" s="94" t="s">
        <v>7605</v>
      </c>
    </row>
    <row r="7428" ht="17" customHeight="1" spans="1:2">
      <c r="A7428" s="93">
        <v>914022</v>
      </c>
      <c r="B7428" s="94" t="s">
        <v>7606</v>
      </c>
    </row>
    <row r="7429" ht="17" customHeight="1" spans="1:2">
      <c r="A7429" s="93">
        <v>914023</v>
      </c>
      <c r="B7429" s="94" t="s">
        <v>7607</v>
      </c>
    </row>
    <row r="7430" ht="17" customHeight="1" spans="1:2">
      <c r="A7430" s="93">
        <v>914023.1</v>
      </c>
      <c r="B7430" s="94" t="s">
        <v>7608</v>
      </c>
    </row>
    <row r="7431" ht="17" customHeight="1" spans="1:2">
      <c r="A7431" s="93">
        <v>914024</v>
      </c>
      <c r="B7431" s="94" t="s">
        <v>7609</v>
      </c>
    </row>
    <row r="7432" ht="17" customHeight="1" spans="1:2">
      <c r="A7432" s="93">
        <v>914025</v>
      </c>
      <c r="B7432" s="94" t="s">
        <v>7610</v>
      </c>
    </row>
    <row r="7433" ht="17" customHeight="1" spans="1:2">
      <c r="A7433" s="93">
        <v>914026</v>
      </c>
      <c r="B7433" s="94" t="s">
        <v>7611</v>
      </c>
    </row>
    <row r="7434" ht="17" customHeight="1" spans="1:2">
      <c r="A7434" s="93">
        <v>914026.1</v>
      </c>
      <c r="B7434" s="94" t="s">
        <v>7612</v>
      </c>
    </row>
    <row r="7435" ht="17" customHeight="1" spans="1:2">
      <c r="A7435" s="93">
        <v>914026.11</v>
      </c>
      <c r="B7435" s="94" t="s">
        <v>7613</v>
      </c>
    </row>
    <row r="7436" ht="17" customHeight="1" spans="1:2">
      <c r="A7436" s="93">
        <v>914026.12</v>
      </c>
      <c r="B7436" s="94" t="s">
        <v>7614</v>
      </c>
    </row>
    <row r="7437" ht="17" customHeight="1" spans="1:2">
      <c r="A7437" s="93">
        <v>914026.13</v>
      </c>
      <c r="B7437" s="94" t="s">
        <v>7615</v>
      </c>
    </row>
    <row r="7438" ht="17" customHeight="1" spans="1:2">
      <c r="A7438" s="93">
        <v>914027</v>
      </c>
      <c r="B7438" s="94" t="s">
        <v>7616</v>
      </c>
    </row>
    <row r="7439" ht="17" customHeight="1" spans="1:2">
      <c r="A7439" s="93">
        <v>914027.1</v>
      </c>
      <c r="B7439" s="94" t="s">
        <v>7617</v>
      </c>
    </row>
    <row r="7440" ht="17" customHeight="1" spans="1:2">
      <c r="A7440" s="93">
        <v>914028</v>
      </c>
      <c r="B7440" s="94" t="s">
        <v>7618</v>
      </c>
    </row>
    <row r="7441" ht="17" customHeight="1" spans="1:2">
      <c r="A7441" s="93">
        <v>914028.01</v>
      </c>
      <c r="B7441" s="94" t="s">
        <v>7619</v>
      </c>
    </row>
    <row r="7442" ht="17" customHeight="1" spans="1:2">
      <c r="A7442" s="93">
        <v>914029</v>
      </c>
      <c r="B7442" s="94" t="s">
        <v>7620</v>
      </c>
    </row>
    <row r="7443" ht="17" customHeight="1" spans="1:2">
      <c r="A7443" s="93">
        <v>914030</v>
      </c>
      <c r="B7443" s="94" t="s">
        <v>7621</v>
      </c>
    </row>
    <row r="7444" ht="17" customHeight="1" spans="1:2">
      <c r="A7444" s="93">
        <v>914031</v>
      </c>
      <c r="B7444" s="94" t="s">
        <v>7622</v>
      </c>
    </row>
    <row r="7445" ht="17" customHeight="1" spans="1:2">
      <c r="A7445" s="93">
        <v>914032</v>
      </c>
      <c r="B7445" s="94" t="s">
        <v>7623</v>
      </c>
    </row>
    <row r="7446" ht="17" customHeight="1" spans="1:2">
      <c r="A7446" s="93">
        <v>914033</v>
      </c>
      <c r="B7446" s="94" t="s">
        <v>7624</v>
      </c>
    </row>
    <row r="7447" ht="17" customHeight="1" spans="1:2">
      <c r="A7447" s="93">
        <v>914034</v>
      </c>
      <c r="B7447" s="94" t="s">
        <v>7625</v>
      </c>
    </row>
    <row r="7448" ht="17" customHeight="1" spans="1:2">
      <c r="A7448" s="93">
        <v>914035</v>
      </c>
      <c r="B7448" s="94" t="s">
        <v>7626</v>
      </c>
    </row>
    <row r="7449" ht="17" customHeight="1" spans="1:2">
      <c r="A7449" s="93">
        <v>914036</v>
      </c>
      <c r="B7449" s="94" t="s">
        <v>7627</v>
      </c>
    </row>
    <row r="7450" ht="17" customHeight="1" spans="1:2">
      <c r="A7450" s="93">
        <v>914037</v>
      </c>
      <c r="B7450" s="94" t="s">
        <v>7628</v>
      </c>
    </row>
    <row r="7451" ht="17" customHeight="1" spans="1:2">
      <c r="A7451" s="93">
        <v>914038</v>
      </c>
      <c r="B7451" s="94" t="s">
        <v>7629</v>
      </c>
    </row>
    <row r="7452" ht="17" customHeight="1" spans="1:2">
      <c r="A7452" s="93">
        <v>915.02</v>
      </c>
      <c r="B7452" s="94" t="s">
        <v>7630</v>
      </c>
    </row>
    <row r="7453" ht="17" customHeight="1" spans="1:2">
      <c r="A7453" s="93">
        <v>916.02</v>
      </c>
      <c r="B7453" s="94" t="s">
        <v>7631</v>
      </c>
    </row>
    <row r="7454" ht="17" customHeight="1" spans="1:2">
      <c r="A7454" s="93">
        <v>917</v>
      </c>
      <c r="B7454" s="94" t="s">
        <v>7632</v>
      </c>
    </row>
    <row r="7455" ht="17" customHeight="1" spans="1:2">
      <c r="A7455" s="93">
        <v>918</v>
      </c>
      <c r="B7455" s="94" t="s">
        <v>7633</v>
      </c>
    </row>
    <row r="7456" ht="17" customHeight="1" spans="1:2">
      <c r="A7456" s="93">
        <v>919</v>
      </c>
      <c r="B7456" s="94" t="s">
        <v>7634</v>
      </c>
    </row>
    <row r="7457" ht="17" customHeight="1" spans="1:2">
      <c r="A7457" s="93">
        <v>92</v>
      </c>
      <c r="B7457" s="94" t="s">
        <v>7635</v>
      </c>
    </row>
    <row r="7458" ht="17" customHeight="1" spans="1:2">
      <c r="A7458" s="93">
        <v>921</v>
      </c>
      <c r="B7458" s="94" t="s">
        <v>7636</v>
      </c>
    </row>
    <row r="7459" ht="17" customHeight="1" spans="1:2">
      <c r="A7459" s="93">
        <v>922</v>
      </c>
      <c r="B7459" s="94" t="s">
        <v>7637</v>
      </c>
    </row>
    <row r="7460" ht="17" customHeight="1" spans="1:2">
      <c r="A7460" s="93">
        <v>922.4</v>
      </c>
      <c r="B7460" s="94" t="s">
        <v>7638</v>
      </c>
    </row>
    <row r="7461" ht="17" customHeight="1" spans="1:2">
      <c r="A7461" s="93">
        <v>924</v>
      </c>
      <c r="B7461" s="94" t="s">
        <v>7639</v>
      </c>
    </row>
    <row r="7462" ht="17" customHeight="1" spans="1:2">
      <c r="A7462" s="93">
        <v>925</v>
      </c>
      <c r="B7462" s="94" t="s">
        <v>7640</v>
      </c>
    </row>
    <row r="7463" ht="17" customHeight="1" spans="1:2">
      <c r="A7463" s="93">
        <v>925.4</v>
      </c>
      <c r="B7463" s="94" t="s">
        <v>7641</v>
      </c>
    </row>
    <row r="7464" ht="17" customHeight="1" spans="1:2">
      <c r="A7464" s="93">
        <v>926.01</v>
      </c>
      <c r="B7464" s="94" t="s">
        <v>7642</v>
      </c>
    </row>
    <row r="7465" ht="17" customHeight="1" spans="1:2">
      <c r="A7465" s="93">
        <v>927</v>
      </c>
      <c r="B7465" s="94" t="s">
        <v>7643</v>
      </c>
    </row>
    <row r="7466" ht="17" customHeight="1" spans="1:2">
      <c r="A7466" s="93">
        <v>928</v>
      </c>
      <c r="B7466" s="94" t="s">
        <v>7644</v>
      </c>
    </row>
    <row r="7467" ht="17" customHeight="1" spans="1:2">
      <c r="A7467" s="93">
        <v>929.02</v>
      </c>
      <c r="B7467" s="94" t="s">
        <v>7645</v>
      </c>
    </row>
    <row r="7468" ht="17" customHeight="1" spans="1:2">
      <c r="A7468" s="93">
        <v>93</v>
      </c>
      <c r="B7468" s="94" t="s">
        <v>7646</v>
      </c>
    </row>
    <row r="7469" ht="17" customHeight="1" spans="1:2">
      <c r="A7469" s="93">
        <v>930</v>
      </c>
      <c r="B7469" s="94" t="s">
        <v>7647</v>
      </c>
    </row>
    <row r="7470" ht="17" customHeight="1" spans="1:2">
      <c r="A7470" s="93">
        <v>931</v>
      </c>
      <c r="B7470" s="94" t="s">
        <v>7648</v>
      </c>
    </row>
    <row r="7471" ht="17" customHeight="1" spans="1:2">
      <c r="A7471" s="93">
        <v>932</v>
      </c>
      <c r="B7471" s="94" t="s">
        <v>7649</v>
      </c>
    </row>
    <row r="7472" ht="17" customHeight="1" spans="1:2">
      <c r="A7472" s="93">
        <v>933</v>
      </c>
      <c r="B7472" s="94" t="s">
        <v>7650</v>
      </c>
    </row>
    <row r="7473" ht="17" customHeight="1" spans="1:2">
      <c r="A7473" s="93">
        <v>934</v>
      </c>
      <c r="B7473" s="94" t="s">
        <v>7651</v>
      </c>
    </row>
    <row r="7474" ht="17" customHeight="1" spans="1:2">
      <c r="A7474" s="93">
        <v>935</v>
      </c>
      <c r="B7474" s="94" t="s">
        <v>7652</v>
      </c>
    </row>
    <row r="7475" ht="17" customHeight="1" spans="1:2">
      <c r="A7475" s="93">
        <v>936</v>
      </c>
      <c r="B7475" s="94" t="s">
        <v>7653</v>
      </c>
    </row>
    <row r="7476" ht="17" customHeight="1" spans="1:2">
      <c r="A7476" s="93">
        <v>937</v>
      </c>
      <c r="B7476" s="94" t="s">
        <v>7654</v>
      </c>
    </row>
    <row r="7477" ht="17" customHeight="1" spans="1:2">
      <c r="A7477" s="93">
        <v>9397405</v>
      </c>
      <c r="B7477" s="94" t="s">
        <v>7655</v>
      </c>
    </row>
    <row r="7478" ht="17" customHeight="1" spans="1:2">
      <c r="A7478" s="93">
        <v>9397738</v>
      </c>
      <c r="B7478" s="94" t="s">
        <v>7656</v>
      </c>
    </row>
    <row r="7479" ht="17" customHeight="1" spans="1:2">
      <c r="A7479" s="93">
        <v>9397939</v>
      </c>
      <c r="B7479" s="94" t="s">
        <v>7657</v>
      </c>
    </row>
    <row r="7480" ht="17" customHeight="1" spans="1:2">
      <c r="A7480" s="93">
        <v>94</v>
      </c>
      <c r="B7480" s="94" t="s">
        <v>7658</v>
      </c>
    </row>
    <row r="7481" ht="17" customHeight="1" spans="1:2">
      <c r="A7481" s="93">
        <v>941</v>
      </c>
      <c r="B7481" s="94" t="s">
        <v>7659</v>
      </c>
    </row>
    <row r="7482" ht="17" customHeight="1" spans="1:2">
      <c r="A7482" s="93">
        <v>942</v>
      </c>
      <c r="B7482" s="94" t="s">
        <v>7660</v>
      </c>
    </row>
    <row r="7483" ht="17" customHeight="1" spans="1:2">
      <c r="A7483" s="93">
        <v>944</v>
      </c>
      <c r="B7483" s="94" t="s">
        <v>7661</v>
      </c>
    </row>
    <row r="7484" ht="17" customHeight="1" spans="1:2">
      <c r="A7484" s="93">
        <v>944.05</v>
      </c>
      <c r="B7484" s="94" t="s">
        <v>7662</v>
      </c>
    </row>
    <row r="7485" ht="17" customHeight="1" spans="1:2">
      <c r="A7485" s="93">
        <v>945</v>
      </c>
      <c r="B7485" s="94" t="s">
        <v>7663</v>
      </c>
    </row>
    <row r="7486" ht="17" customHeight="1" spans="1:2">
      <c r="A7486" s="93">
        <v>946.01</v>
      </c>
      <c r="B7486" s="94" t="s">
        <v>7664</v>
      </c>
    </row>
    <row r="7487" ht="17" customHeight="1" spans="1:2">
      <c r="A7487" s="93">
        <v>946.02</v>
      </c>
      <c r="B7487" s="94" t="s">
        <v>7665</v>
      </c>
    </row>
    <row r="7488" ht="17" customHeight="1" spans="1:2">
      <c r="A7488" s="93">
        <v>946.03</v>
      </c>
      <c r="B7488" s="94" t="s">
        <v>7666</v>
      </c>
    </row>
    <row r="7489" ht="17" customHeight="1" spans="1:2">
      <c r="A7489" s="93">
        <v>947</v>
      </c>
      <c r="B7489" s="94" t="s">
        <v>7667</v>
      </c>
    </row>
    <row r="7490" ht="17" customHeight="1" spans="1:2">
      <c r="A7490" s="93">
        <v>948</v>
      </c>
      <c r="B7490" s="94" t="s">
        <v>7668</v>
      </c>
    </row>
    <row r="7491" ht="17" customHeight="1" spans="1:2">
      <c r="A7491" s="93">
        <v>949</v>
      </c>
      <c r="B7491" s="94" t="s">
        <v>7669</v>
      </c>
    </row>
    <row r="7492" ht="17" customHeight="1" spans="1:2">
      <c r="A7492" s="93">
        <v>950</v>
      </c>
      <c r="B7492" s="94" t="s">
        <v>7670</v>
      </c>
    </row>
    <row r="7493" ht="17" customHeight="1" spans="1:2">
      <c r="A7493" s="93">
        <v>951</v>
      </c>
      <c r="B7493" s="94" t="s">
        <v>7671</v>
      </c>
    </row>
    <row r="7494" ht="17" customHeight="1" spans="1:2">
      <c r="A7494" s="93">
        <v>952</v>
      </c>
      <c r="B7494" s="94" t="s">
        <v>7672</v>
      </c>
    </row>
    <row r="7495" ht="17" customHeight="1" spans="1:2">
      <c r="A7495" s="93">
        <v>953</v>
      </c>
      <c r="B7495" s="94" t="s">
        <v>7673</v>
      </c>
    </row>
    <row r="7496" ht="17" customHeight="1" spans="1:2">
      <c r="A7496" s="93">
        <v>954</v>
      </c>
      <c r="B7496" s="94" t="s">
        <v>7674</v>
      </c>
    </row>
    <row r="7497" ht="17" customHeight="1" spans="1:2">
      <c r="A7497" s="93">
        <v>955</v>
      </c>
      <c r="B7497" s="94" t="s">
        <v>7675</v>
      </c>
    </row>
    <row r="7498" ht="17" customHeight="1" spans="1:2">
      <c r="A7498" s="93">
        <v>956</v>
      </c>
      <c r="B7498" s="94" t="s">
        <v>7676</v>
      </c>
    </row>
    <row r="7499" ht="17" customHeight="1" spans="1:2">
      <c r="A7499" s="93">
        <v>957</v>
      </c>
      <c r="B7499" s="94" t="s">
        <v>7677</v>
      </c>
    </row>
    <row r="7500" ht="17" customHeight="1" spans="1:2">
      <c r="A7500" s="93">
        <v>958</v>
      </c>
      <c r="B7500" s="94" t="s">
        <v>7678</v>
      </c>
    </row>
    <row r="7501" ht="17" customHeight="1" spans="1:2">
      <c r="A7501" s="93">
        <v>959</v>
      </c>
      <c r="B7501" s="94" t="s">
        <v>7679</v>
      </c>
    </row>
    <row r="7502" ht="17" customHeight="1" spans="1:2">
      <c r="A7502" s="93">
        <v>960</v>
      </c>
      <c r="B7502" s="94" t="s">
        <v>7680</v>
      </c>
    </row>
    <row r="7503" ht="17" customHeight="1" spans="1:2">
      <c r="A7503" s="93">
        <v>960.21</v>
      </c>
      <c r="B7503" s="94" t="s">
        <v>7681</v>
      </c>
    </row>
    <row r="7504" ht="17" customHeight="1" spans="1:2">
      <c r="A7504" s="93">
        <v>960.22</v>
      </c>
      <c r="B7504" s="94" t="s">
        <v>7682</v>
      </c>
    </row>
    <row r="7505" ht="17" customHeight="1" spans="1:2">
      <c r="A7505" s="93">
        <v>960.41</v>
      </c>
      <c r="B7505" s="94" t="s">
        <v>7683</v>
      </c>
    </row>
    <row r="7506" ht="17" customHeight="1" spans="1:2">
      <c r="A7506" s="93">
        <v>961</v>
      </c>
      <c r="B7506" s="94" t="s">
        <v>7684</v>
      </c>
    </row>
    <row r="7507" ht="17" customHeight="1" spans="1:2">
      <c r="A7507" s="93">
        <v>962</v>
      </c>
      <c r="B7507" s="94" t="s">
        <v>7685</v>
      </c>
    </row>
    <row r="7508" ht="17" customHeight="1" spans="1:2">
      <c r="A7508" s="93">
        <v>963</v>
      </c>
      <c r="B7508" s="94" t="s">
        <v>7686</v>
      </c>
    </row>
    <row r="7509" ht="17" customHeight="1" spans="1:2">
      <c r="A7509" s="93">
        <v>964</v>
      </c>
      <c r="B7509" s="94" t="s">
        <v>7687</v>
      </c>
    </row>
    <row r="7510" ht="17" customHeight="1" spans="1:2">
      <c r="A7510" s="93">
        <v>964.21</v>
      </c>
      <c r="B7510" s="94" t="s">
        <v>7688</v>
      </c>
    </row>
    <row r="7511" ht="17" customHeight="1" spans="1:2">
      <c r="A7511" s="93">
        <v>965</v>
      </c>
      <c r="B7511" s="94" t="s">
        <v>7689</v>
      </c>
    </row>
    <row r="7512" ht="17" customHeight="1" spans="1:2">
      <c r="A7512" s="93">
        <v>965.11</v>
      </c>
      <c r="B7512" s="94" t="s">
        <v>7690</v>
      </c>
    </row>
    <row r="7513" ht="17" customHeight="1" spans="1:2">
      <c r="A7513" s="93">
        <v>965.21</v>
      </c>
      <c r="B7513" s="94" t="s">
        <v>7691</v>
      </c>
    </row>
    <row r="7514" ht="17" customHeight="1" spans="1:2">
      <c r="A7514" s="93">
        <v>965.22</v>
      </c>
      <c r="B7514" s="94" t="s">
        <v>7692</v>
      </c>
    </row>
    <row r="7515" ht="17" customHeight="1" spans="1:2">
      <c r="A7515" s="93">
        <v>965.23</v>
      </c>
      <c r="B7515" s="94" t="s">
        <v>7693</v>
      </c>
    </row>
    <row r="7516" ht="17" customHeight="1" spans="1:2">
      <c r="A7516" s="93">
        <v>965.24</v>
      </c>
      <c r="B7516" s="94" t="s">
        <v>7694</v>
      </c>
    </row>
    <row r="7517" ht="17" customHeight="1" spans="1:2">
      <c r="A7517" s="93">
        <v>965.25</v>
      </c>
      <c r="B7517" s="94" t="s">
        <v>7695</v>
      </c>
    </row>
    <row r="7518" ht="17" customHeight="1" spans="1:2">
      <c r="A7518" s="93">
        <v>965.26</v>
      </c>
      <c r="B7518" s="94" t="s">
        <v>7696</v>
      </c>
    </row>
    <row r="7519" ht="17" customHeight="1" spans="1:2">
      <c r="A7519" s="93">
        <v>965.3</v>
      </c>
      <c r="B7519" s="94" t="s">
        <v>7697</v>
      </c>
    </row>
    <row r="7520" ht="17" customHeight="1" spans="1:2">
      <c r="A7520" s="93">
        <v>965.31</v>
      </c>
      <c r="B7520" s="94" t="s">
        <v>7698</v>
      </c>
    </row>
    <row r="7521" ht="17" customHeight="1" spans="1:2">
      <c r="A7521" s="93">
        <v>965.32</v>
      </c>
      <c r="B7521" s="94" t="s">
        <v>7699</v>
      </c>
    </row>
    <row r="7522" ht="17" customHeight="1" spans="1:2">
      <c r="A7522" s="93">
        <v>966</v>
      </c>
      <c r="B7522" s="94" t="s">
        <v>7700</v>
      </c>
    </row>
    <row r="7523" ht="17" customHeight="1" spans="1:2">
      <c r="A7523" s="93">
        <v>966.21</v>
      </c>
      <c r="B7523" s="94" t="s">
        <v>7701</v>
      </c>
    </row>
    <row r="7524" ht="17" customHeight="1" spans="1:2">
      <c r="A7524" s="93">
        <v>967.21</v>
      </c>
      <c r="B7524" s="94" t="s">
        <v>7702</v>
      </c>
    </row>
    <row r="7525" ht="17" customHeight="1" spans="1:2">
      <c r="A7525" s="93">
        <v>968.21</v>
      </c>
      <c r="B7525" s="94" t="s">
        <v>7703</v>
      </c>
    </row>
    <row r="7526" ht="17" customHeight="1" spans="1:2">
      <c r="A7526" s="93">
        <v>969</v>
      </c>
      <c r="B7526" s="94" t="s">
        <v>7704</v>
      </c>
    </row>
    <row r="7527" ht="17" customHeight="1" spans="1:2">
      <c r="A7527" s="93">
        <v>970</v>
      </c>
      <c r="B7527" s="94" t="s">
        <v>7705</v>
      </c>
    </row>
    <row r="7528" ht="17" customHeight="1" spans="1:2">
      <c r="A7528" s="93">
        <v>971</v>
      </c>
      <c r="B7528" s="94" t="s">
        <v>7706</v>
      </c>
    </row>
    <row r="7529" ht="17" customHeight="1" spans="1:2">
      <c r="A7529" s="93">
        <v>971.01</v>
      </c>
      <c r="B7529" s="94" t="s">
        <v>7707</v>
      </c>
    </row>
    <row r="7530" ht="17" customHeight="1" spans="1:2">
      <c r="A7530" s="93">
        <v>971.02</v>
      </c>
      <c r="B7530" s="94" t="s">
        <v>7708</v>
      </c>
    </row>
    <row r="7531" ht="17" customHeight="1" spans="1:2">
      <c r="A7531" s="93">
        <v>971.21</v>
      </c>
      <c r="B7531" s="94" t="s">
        <v>7709</v>
      </c>
    </row>
    <row r="7532" ht="17" customHeight="1" spans="1:2">
      <c r="A7532" s="93">
        <v>971.22</v>
      </c>
      <c r="B7532" s="94" t="s">
        <v>7710</v>
      </c>
    </row>
    <row r="7533" ht="17" customHeight="1" spans="1:2">
      <c r="A7533" s="93">
        <v>972</v>
      </c>
      <c r="B7533" s="94" t="s">
        <v>7711</v>
      </c>
    </row>
    <row r="7534" ht="17" customHeight="1" spans="1:2">
      <c r="A7534" s="93">
        <v>972.01</v>
      </c>
      <c r="B7534" s="94" t="s">
        <v>7712</v>
      </c>
    </row>
    <row r="7535" ht="17" customHeight="1" spans="1:2">
      <c r="A7535" s="93">
        <v>972.02</v>
      </c>
      <c r="B7535" s="94" t="s">
        <v>7713</v>
      </c>
    </row>
    <row r="7536" ht="17" customHeight="1" spans="1:2">
      <c r="A7536" s="93">
        <v>973</v>
      </c>
      <c r="B7536" s="94" t="s">
        <v>7714</v>
      </c>
    </row>
    <row r="7537" ht="17" customHeight="1" spans="1:2">
      <c r="A7537" s="93">
        <v>973.01</v>
      </c>
      <c r="B7537" s="94" t="s">
        <v>7715</v>
      </c>
    </row>
    <row r="7538" ht="17" customHeight="1" spans="1:2">
      <c r="A7538" s="93">
        <v>973.02</v>
      </c>
      <c r="B7538" s="94" t="s">
        <v>7716</v>
      </c>
    </row>
    <row r="7539" ht="17" customHeight="1" spans="1:2">
      <c r="A7539" s="93">
        <v>974</v>
      </c>
      <c r="B7539" s="94" t="s">
        <v>7717</v>
      </c>
    </row>
    <row r="7540" ht="17" customHeight="1" spans="1:2">
      <c r="A7540" s="93">
        <v>975.01</v>
      </c>
      <c r="B7540" s="94" t="s">
        <v>7718</v>
      </c>
    </row>
    <row r="7541" ht="17" customHeight="1" spans="1:2">
      <c r="A7541" s="93">
        <v>975.02</v>
      </c>
      <c r="B7541" s="94" t="s">
        <v>7719</v>
      </c>
    </row>
    <row r="7542" ht="17" customHeight="1" spans="1:2">
      <c r="A7542" s="93">
        <v>975.21</v>
      </c>
      <c r="B7542" s="94" t="s">
        <v>7720</v>
      </c>
    </row>
    <row r="7543" ht="17" customHeight="1" spans="1:2">
      <c r="A7543" s="93">
        <v>976</v>
      </c>
      <c r="B7543" s="94" t="s">
        <v>7721</v>
      </c>
    </row>
    <row r="7544" ht="17" customHeight="1" spans="1:2">
      <c r="A7544" s="93">
        <v>976.21</v>
      </c>
      <c r="B7544" s="94" t="s">
        <v>7722</v>
      </c>
    </row>
    <row r="7545" ht="17" customHeight="1" spans="1:2">
      <c r="A7545" s="93">
        <v>977</v>
      </c>
      <c r="B7545" s="94" t="s">
        <v>7723</v>
      </c>
    </row>
    <row r="7546" ht="17" customHeight="1" spans="1:2">
      <c r="A7546" s="93">
        <v>978</v>
      </c>
      <c r="B7546" s="94" t="s">
        <v>7724</v>
      </c>
    </row>
    <row r="7547" ht="17" customHeight="1" spans="1:2">
      <c r="A7547" s="93">
        <v>978.01</v>
      </c>
      <c r="B7547" s="94" t="s">
        <v>7725</v>
      </c>
    </row>
    <row r="7548" ht="17" customHeight="1" spans="1:2">
      <c r="A7548" s="93">
        <v>979</v>
      </c>
      <c r="B7548" s="94" t="s">
        <v>7726</v>
      </c>
    </row>
    <row r="7549" ht="17" customHeight="1" spans="1:2">
      <c r="A7549" s="93">
        <v>980</v>
      </c>
      <c r="B7549" s="94" t="s">
        <v>7727</v>
      </c>
    </row>
    <row r="7550" ht="17" customHeight="1" spans="1:2">
      <c r="A7550" s="93">
        <v>981</v>
      </c>
      <c r="B7550" s="94" t="s">
        <v>7728</v>
      </c>
    </row>
    <row r="7551" ht="17" customHeight="1" spans="1:2">
      <c r="A7551" s="93">
        <v>982</v>
      </c>
      <c r="B7551" s="94" t="s">
        <v>7729</v>
      </c>
    </row>
    <row r="7552" ht="17" customHeight="1" spans="1:2">
      <c r="A7552" s="93">
        <v>983</v>
      </c>
      <c r="B7552" s="94" t="s">
        <v>7730</v>
      </c>
    </row>
    <row r="7553" ht="17" customHeight="1" spans="1:2">
      <c r="A7553" s="93">
        <v>984</v>
      </c>
      <c r="B7553" s="94" t="s">
        <v>7731</v>
      </c>
    </row>
    <row r="7554" ht="17" customHeight="1" spans="1:2">
      <c r="A7554" s="93">
        <v>984.01</v>
      </c>
      <c r="B7554" s="94" t="s">
        <v>7732</v>
      </c>
    </row>
    <row r="7555" ht="17" customHeight="1" spans="1:2">
      <c r="A7555" s="93">
        <v>984.02</v>
      </c>
      <c r="B7555" s="94" t="s">
        <v>7733</v>
      </c>
    </row>
    <row r="7556" ht="17" customHeight="1" spans="1:2">
      <c r="A7556" s="93">
        <v>984.21</v>
      </c>
      <c r="B7556" s="94" t="s">
        <v>7734</v>
      </c>
    </row>
    <row r="7557" ht="17" customHeight="1" spans="1:2">
      <c r="A7557" s="93">
        <v>984.22</v>
      </c>
      <c r="B7557" s="94" t="s">
        <v>7735</v>
      </c>
    </row>
    <row r="7558" ht="17" customHeight="1" spans="1:2">
      <c r="A7558" s="93">
        <v>985</v>
      </c>
      <c r="B7558" s="94" t="s">
        <v>7736</v>
      </c>
    </row>
    <row r="7559" ht="17" customHeight="1" spans="1:2">
      <c r="A7559" s="93">
        <v>985.01</v>
      </c>
      <c r="B7559" s="94" t="s">
        <v>7737</v>
      </c>
    </row>
    <row r="7560" ht="17" customHeight="1" spans="1:2">
      <c r="A7560" s="93">
        <v>986</v>
      </c>
      <c r="B7560" s="94" t="s">
        <v>7738</v>
      </c>
    </row>
    <row r="7561" ht="17" customHeight="1" spans="1:2">
      <c r="A7561" s="93">
        <v>986.01</v>
      </c>
      <c r="B7561" s="94" t="s">
        <v>7739</v>
      </c>
    </row>
    <row r="7562" ht="17" customHeight="1" spans="1:2">
      <c r="A7562" s="93">
        <v>987</v>
      </c>
      <c r="B7562" s="94" t="s">
        <v>7740</v>
      </c>
    </row>
    <row r="7563" ht="17" customHeight="1" spans="1:2">
      <c r="A7563" s="93">
        <v>988</v>
      </c>
      <c r="B7563" s="94" t="s">
        <v>7741</v>
      </c>
    </row>
    <row r="7564" ht="17" customHeight="1" spans="1:2">
      <c r="A7564" s="93">
        <v>989</v>
      </c>
      <c r="B7564" s="94" t="s">
        <v>7742</v>
      </c>
    </row>
    <row r="7565" ht="17" customHeight="1" spans="1:2">
      <c r="A7565" s="93">
        <v>989.01</v>
      </c>
      <c r="B7565" s="94" t="s">
        <v>7743</v>
      </c>
    </row>
    <row r="7566" ht="17" customHeight="1" spans="1:2">
      <c r="A7566" s="93">
        <v>990</v>
      </c>
      <c r="B7566" s="94" t="s">
        <v>7744</v>
      </c>
    </row>
    <row r="7567" ht="17" customHeight="1" spans="1:2">
      <c r="A7567" s="93">
        <v>991</v>
      </c>
      <c r="B7567" s="94" t="s">
        <v>7745</v>
      </c>
    </row>
    <row r="7568" ht="17" customHeight="1" spans="1:2">
      <c r="A7568" s="93">
        <v>991.01</v>
      </c>
      <c r="B7568" s="94" t="s">
        <v>7746</v>
      </c>
    </row>
    <row r="7569" ht="17" customHeight="1" spans="1:2">
      <c r="A7569" s="93">
        <v>9916487</v>
      </c>
      <c r="B7569" s="94" t="s">
        <v>7747</v>
      </c>
    </row>
    <row r="7570" ht="17" customHeight="1" spans="1:2">
      <c r="A7570" s="93">
        <v>9916488</v>
      </c>
      <c r="B7570" s="94" t="s">
        <v>7748</v>
      </c>
    </row>
    <row r="7571" ht="17" customHeight="1" spans="1:2">
      <c r="A7571" s="93">
        <v>9916489</v>
      </c>
      <c r="B7571" s="94" t="s">
        <v>7749</v>
      </c>
    </row>
    <row r="7572" ht="17" customHeight="1" spans="1:2">
      <c r="A7572" s="93">
        <v>992</v>
      </c>
      <c r="B7572" s="94" t="s">
        <v>7750</v>
      </c>
    </row>
    <row r="7573" ht="17" customHeight="1" spans="1:2">
      <c r="A7573" s="93">
        <v>993</v>
      </c>
      <c r="B7573" s="94" t="s">
        <v>7751</v>
      </c>
    </row>
    <row r="7574" ht="17" customHeight="1" spans="1:2">
      <c r="A7574" s="93">
        <v>994</v>
      </c>
      <c r="B7574" s="94" t="s">
        <v>7752</v>
      </c>
    </row>
    <row r="7575" ht="17" customHeight="1" spans="1:2">
      <c r="A7575" s="93">
        <v>995</v>
      </c>
      <c r="B7575" s="94" t="s">
        <v>7753</v>
      </c>
    </row>
    <row r="7576" ht="17" customHeight="1" spans="1:2">
      <c r="A7576" s="93">
        <v>996</v>
      </c>
      <c r="B7576" s="94" t="s">
        <v>7754</v>
      </c>
    </row>
    <row r="7577" ht="17" customHeight="1" spans="1:2">
      <c r="A7577" s="93">
        <v>997</v>
      </c>
      <c r="B7577" s="94" t="s">
        <v>7755</v>
      </c>
    </row>
    <row r="7578" ht="17" customHeight="1" spans="1:2">
      <c r="A7578" s="93">
        <v>998</v>
      </c>
      <c r="B7578" s="94" t="s">
        <v>7756</v>
      </c>
    </row>
    <row r="7579" ht="17" customHeight="1" spans="1:2">
      <c r="A7579" s="93">
        <v>998.01</v>
      </c>
      <c r="B7579" s="94" t="s">
        <v>7757</v>
      </c>
    </row>
    <row r="7580" ht="17" customHeight="1" spans="1:2">
      <c r="A7580" s="93">
        <v>998.02</v>
      </c>
      <c r="B7580" s="94" t="s">
        <v>7758</v>
      </c>
    </row>
    <row r="7581" ht="17" customHeight="1" spans="1:2">
      <c r="A7581" s="93">
        <v>998.04</v>
      </c>
      <c r="B7581" s="94" t="s">
        <v>7759</v>
      </c>
    </row>
    <row r="7582" ht="17" customHeight="1" spans="1:2">
      <c r="A7582" s="93">
        <v>998.5</v>
      </c>
      <c r="B7582" s="94" t="s">
        <v>7760</v>
      </c>
    </row>
    <row r="7583" ht="17" customHeight="1" spans="1:2">
      <c r="A7583" s="93">
        <v>998.6</v>
      </c>
      <c r="B7583" s="94" t="s">
        <v>7761</v>
      </c>
    </row>
    <row r="7584" ht="17" customHeight="1" spans="1:2">
      <c r="A7584" s="93">
        <v>998.8</v>
      </c>
      <c r="B7584" s="94" t="s">
        <v>7762</v>
      </c>
    </row>
    <row r="7585" ht="17" customHeight="1" spans="1:2">
      <c r="A7585" s="93">
        <v>999</v>
      </c>
      <c r="B7585" s="94" t="s">
        <v>7763</v>
      </c>
    </row>
    <row r="7586" ht="17" customHeight="1" spans="1:2">
      <c r="A7586" s="93">
        <v>9998013</v>
      </c>
      <c r="B7586" s="94" t="s">
        <v>7764</v>
      </c>
    </row>
    <row r="7587" ht="17" customHeight="1" spans="1:2">
      <c r="A7587" s="93">
        <v>99998</v>
      </c>
      <c r="B7587" s="94" t="s">
        <v>7765</v>
      </c>
    </row>
    <row r="7588" ht="17" customHeight="1" spans="1:2">
      <c r="A7588" s="93">
        <v>99999</v>
      </c>
      <c r="B7588" s="94" t="s">
        <v>7766</v>
      </c>
    </row>
    <row r="7589" ht="17" customHeight="1" spans="1:2">
      <c r="A7589" s="93" t="s">
        <v>7767</v>
      </c>
      <c r="B7589" s="94" t="s">
        <v>7768</v>
      </c>
    </row>
    <row r="7590" ht="17" customHeight="1" spans="1:2">
      <c r="A7590" s="93" t="s">
        <v>7767</v>
      </c>
      <c r="B7590" s="94" t="s">
        <v>7769</v>
      </c>
    </row>
    <row r="7591" ht="17" customHeight="1" spans="1:2">
      <c r="A7591" s="93" t="s">
        <v>7767</v>
      </c>
      <c r="B7591" s="94" t="s">
        <v>7770</v>
      </c>
    </row>
    <row r="7592" ht="17" customHeight="1" spans="1:2">
      <c r="A7592" s="93" t="s">
        <v>7767</v>
      </c>
      <c r="B7592" s="94" t="s">
        <v>7771</v>
      </c>
    </row>
    <row r="7593" ht="17" customHeight="1" spans="1:2">
      <c r="A7593" s="93" t="s">
        <v>7767</v>
      </c>
      <c r="B7593" s="94" t="s">
        <v>7772</v>
      </c>
    </row>
    <row r="7594" ht="17" customHeight="1" spans="1:2">
      <c r="A7594" s="93" t="s">
        <v>7767</v>
      </c>
      <c r="B7594" s="94" t="s">
        <v>7773</v>
      </c>
    </row>
    <row r="7595" ht="17" customHeight="1" spans="1:2">
      <c r="A7595" s="93" t="s">
        <v>7767</v>
      </c>
      <c r="B7595" s="94" t="s">
        <v>7774</v>
      </c>
    </row>
    <row r="7596" ht="17" customHeight="1" spans="1:2">
      <c r="A7596" s="93" t="s">
        <v>7767</v>
      </c>
      <c r="B7596" s="94" t="s">
        <v>7775</v>
      </c>
    </row>
    <row r="7597" ht="17" customHeight="1" spans="1:2">
      <c r="A7597" s="93">
        <v>101152</v>
      </c>
      <c r="B7597" s="94"/>
    </row>
    <row r="7598" ht="17" customHeight="1" spans="1:2">
      <c r="A7598" s="93">
        <v>100965.33</v>
      </c>
      <c r="B7598" s="95" t="str">
        <f>VLOOKUP(A7598,'[1]Item List'!$A$2:$B$20000,2,FALSE)</f>
        <v>SHAF 5.0 X 21.00</v>
      </c>
    </row>
    <row r="7599" ht="17" customHeight="1" spans="1:2">
      <c r="A7599" s="96">
        <v>201061.2</v>
      </c>
      <c r="B7599" s="95" t="str">
        <f>VLOOKUP(A7599,'[1]Item List'!$A$2:$B$20000,2,FALSE)</f>
        <v>OR.5205 A-25</v>
      </c>
    </row>
    <row r="7600" ht="17" customHeight="1" spans="1:2">
      <c r="A7600" s="97">
        <v>201061.3</v>
      </c>
      <c r="B7600" s="95" t="str">
        <f>VLOOKUP(A7600,'[1]Item List'!$A$2:$B$9014,2,FALSE)</f>
        <v>OR.5204 A-20° (G)</v>
      </c>
    </row>
    <row r="7601" ht="17" customHeight="1" spans="1:2">
      <c r="A7601" s="97">
        <v>101061.2</v>
      </c>
      <c r="B7601" s="95" t="str">
        <f>VLOOKUP(A7601,'[1]Item List'!$A$2:$B$20000,2,FALSE)</f>
        <v>IR. 5205 A-25'</v>
      </c>
    </row>
    <row r="7602" ht="17" customHeight="1" spans="1:2">
      <c r="A7602" s="97">
        <v>100965.34</v>
      </c>
      <c r="B7602" s="95" t="str">
        <f>VLOOKUP(A7602,'[1]Item List'!$A$2:$B$20000,2,FALSE)</f>
        <v>SHAFT 6.0 X47.00</v>
      </c>
    </row>
    <row r="7603" ht="17" customHeight="1" spans="1:2">
      <c r="A7603" s="97">
        <v>101049.05</v>
      </c>
      <c r="B7603" s="95" t="str">
        <f>VLOOKUP(A7603,'[1]Item List'!$A$2:$B$20000,2,FALSE)</f>
        <v>NUTR.IR  1747 X</v>
      </c>
    </row>
    <row r="7604" ht="17" customHeight="1" spans="1:2">
      <c r="A7604" s="97">
        <v>101069</v>
      </c>
      <c r="B7604" s="95" t="str">
        <f>VLOOKUP(A7604,'[1]Item List'!$A$2:$B$20000,2,FALSE)</f>
        <v>IR.215514-2RS</v>
      </c>
    </row>
    <row r="7605" ht="17" customHeight="1" spans="1:2">
      <c r="A7605" s="96">
        <v>101104.7</v>
      </c>
      <c r="B7605" s="94" t="s">
        <v>7776</v>
      </c>
    </row>
    <row r="7606" ht="17" customHeight="1" spans="1:2">
      <c r="A7606" s="93">
        <v>100299.28</v>
      </c>
      <c r="B7606" s="94" t="s">
        <v>7777</v>
      </c>
    </row>
    <row r="7607" ht="17" customHeight="1" spans="1:2">
      <c r="A7607" s="96">
        <v>201104.7</v>
      </c>
      <c r="B7607" s="94" t="s">
        <v>7778</v>
      </c>
    </row>
    <row r="7608" ht="17" customHeight="1" spans="1:2">
      <c r="A7608" s="96">
        <v>104246</v>
      </c>
      <c r="B7608" s="94" t="s">
        <v>7779</v>
      </c>
    </row>
    <row r="7609" ht="17" customHeight="1" spans="1:2">
      <c r="A7609" s="93">
        <v>104249</v>
      </c>
      <c r="B7609" s="94" t="s">
        <v>7780</v>
      </c>
    </row>
    <row r="7610" ht="17" customHeight="1" spans="1:2">
      <c r="A7610" s="93">
        <v>201049.11</v>
      </c>
      <c r="B7610" s="94" t="s">
        <v>7781</v>
      </c>
    </row>
    <row r="7611" ht="17" customHeight="1" spans="1:2">
      <c r="A7611" s="93">
        <v>201109.5</v>
      </c>
      <c r="B7611" s="94" t="s">
        <v>7782</v>
      </c>
    </row>
    <row r="7612" ht="17" customHeight="1" spans="1:2">
      <c r="A7612" s="93">
        <v>104337</v>
      </c>
      <c r="B7612" s="94" t="s">
        <v>7783</v>
      </c>
    </row>
    <row r="7613" ht="17" customHeight="1" spans="1:2">
      <c r="A7613" s="93">
        <v>201125.5</v>
      </c>
      <c r="B7613" s="94" t="s">
        <v>7784</v>
      </c>
    </row>
    <row r="7614" ht="17" customHeight="1" spans="1:2">
      <c r="A7614" s="93">
        <v>101132</v>
      </c>
      <c r="B7614" s="94" t="s">
        <v>7785</v>
      </c>
    </row>
    <row r="7615" ht="17" customHeight="1" spans="1:2">
      <c r="A7615" s="93">
        <v>201142</v>
      </c>
      <c r="B7615" s="94" t="s">
        <v>7786</v>
      </c>
    </row>
    <row r="7616" ht="17" customHeight="1" spans="1:2">
      <c r="A7616" s="93">
        <v>201143</v>
      </c>
      <c r="B7616" s="94" t="s">
        <v>7787</v>
      </c>
    </row>
    <row r="7617" ht="17" customHeight="1" spans="1:2">
      <c r="A7617" s="93">
        <v>601049.01</v>
      </c>
      <c r="B7617" s="94" t="s">
        <v>7788</v>
      </c>
    </row>
    <row r="7618" ht="17" customHeight="1" spans="1:2">
      <c r="A7618" s="93">
        <v>101121.5</v>
      </c>
      <c r="B7618" s="94" t="s">
        <v>7789</v>
      </c>
    </row>
    <row r="7619" ht="17" customHeight="1" spans="1:2">
      <c r="A7619" s="93">
        <v>201049.12</v>
      </c>
      <c r="B7619" s="94" t="s">
        <v>7790</v>
      </c>
    </row>
    <row r="7620" ht="17" customHeight="1" spans="1:2">
      <c r="A7620" s="93">
        <v>101049.11</v>
      </c>
      <c r="B7620" s="94" t="s">
        <v>7791</v>
      </c>
    </row>
    <row r="7621" ht="17" customHeight="1" spans="1:2">
      <c r="A7621" s="93">
        <v>100311.61</v>
      </c>
      <c r="B7621" s="94" t="s">
        <v>7792</v>
      </c>
    </row>
    <row r="7622" ht="17" customHeight="1" spans="1:2">
      <c r="A7622" s="93">
        <v>100746</v>
      </c>
      <c r="B7622" s="94" t="s">
        <v>7793</v>
      </c>
    </row>
    <row r="7623" ht="17" customHeight="1" spans="1:2">
      <c r="A7623" s="93">
        <v>100261</v>
      </c>
      <c r="B7623" s="94" t="s">
        <v>7794</v>
      </c>
    </row>
    <row r="7624" ht="17" customHeight="1" spans="1:2">
      <c r="A7624" s="98">
        <v>101040</v>
      </c>
      <c r="B7624" s="94" t="s">
        <v>7795</v>
      </c>
    </row>
    <row r="7625" ht="17" customHeight="1" spans="1:2">
      <c r="A7625" s="93">
        <v>201122.5</v>
      </c>
      <c r="B7625" s="94" t="s">
        <v>7796</v>
      </c>
    </row>
    <row r="7626" ht="17" customHeight="1" spans="1:2">
      <c r="A7626" s="93">
        <v>2040005.01</v>
      </c>
      <c r="B7626" s="94" t="s">
        <v>7797</v>
      </c>
    </row>
    <row r="7627" ht="17" customHeight="1" spans="1:2">
      <c r="A7627" s="93">
        <v>104335.01</v>
      </c>
      <c r="B7627" s="94" t="s">
        <v>7798</v>
      </c>
    </row>
    <row r="7628" ht="17" customHeight="1" spans="1:2">
      <c r="A7628" s="93">
        <v>201137</v>
      </c>
      <c r="B7628" s="94" t="s">
        <v>7799</v>
      </c>
    </row>
    <row r="7629" ht="17" customHeight="1" spans="1:2">
      <c r="A7629" s="93">
        <v>201139</v>
      </c>
      <c r="B7629" s="94" t="s">
        <v>7800</v>
      </c>
    </row>
    <row r="7630" ht="17" customHeight="1" spans="1:2">
      <c r="A7630" s="93">
        <v>201140</v>
      </c>
      <c r="B7630" s="94" t="s">
        <v>7801</v>
      </c>
    </row>
    <row r="7631" ht="17" customHeight="1" spans="1:2">
      <c r="A7631" s="93">
        <v>201141</v>
      </c>
      <c r="B7631" s="94" t="s">
        <v>7802</v>
      </c>
    </row>
    <row r="7632" ht="17" customHeight="1" spans="1:2">
      <c r="A7632" s="93">
        <v>201144</v>
      </c>
      <c r="B7632" s="94" t="s">
        <v>7803</v>
      </c>
    </row>
    <row r="7633" ht="17" customHeight="1" spans="1:2">
      <c r="A7633" s="93">
        <v>101144</v>
      </c>
      <c r="B7633" s="94" t="s">
        <v>7804</v>
      </c>
    </row>
    <row r="7634" ht="17" customHeight="1" spans="1:2">
      <c r="A7634" s="99">
        <v>200935</v>
      </c>
      <c r="B7634" s="94" t="s">
        <v>7805</v>
      </c>
    </row>
    <row r="7635" ht="17" customHeight="1" spans="1:2">
      <c r="A7635" s="93">
        <v>201123.5</v>
      </c>
      <c r="B7635" s="94" t="s">
        <v>7806</v>
      </c>
    </row>
    <row r="7636" ht="17" customHeight="1" spans="1:2">
      <c r="A7636" s="96">
        <v>101061.3</v>
      </c>
      <c r="B7636" s="94" t="s">
        <v>7807</v>
      </c>
    </row>
    <row r="7637" ht="17" customHeight="1" spans="1:2">
      <c r="A7637" s="99">
        <v>201049.13</v>
      </c>
      <c r="B7637" s="94" t="s">
        <v>7808</v>
      </c>
    </row>
    <row r="7638" ht="17" customHeight="1" spans="1:2">
      <c r="A7638" s="99">
        <v>601049.11</v>
      </c>
      <c r="B7638" s="94" t="s">
        <v>7809</v>
      </c>
    </row>
    <row r="7639" ht="17" customHeight="1" spans="1:2">
      <c r="A7639" s="93">
        <v>101048</v>
      </c>
      <c r="B7639" s="94" t="s">
        <v>7810</v>
      </c>
    </row>
    <row r="7640" ht="17" customHeight="1" spans="1:2">
      <c r="A7640" s="93">
        <v>100282.4</v>
      </c>
      <c r="B7640" s="94" t="s">
        <v>764</v>
      </c>
    </row>
    <row r="7641" ht="17" customHeight="1" spans="1:2">
      <c r="A7641" s="93">
        <v>100299.14</v>
      </c>
      <c r="B7641" s="94" t="s">
        <v>7811</v>
      </c>
    </row>
    <row r="7642" ht="17" customHeight="1" spans="1:2">
      <c r="A7642" s="93">
        <v>100616.2</v>
      </c>
      <c r="B7642" s="94" t="s">
        <v>7812</v>
      </c>
    </row>
    <row r="7643" ht="17" customHeight="1" spans="1:2">
      <c r="A7643" s="100">
        <v>104247</v>
      </c>
      <c r="B7643" s="101" t="s">
        <v>210</v>
      </c>
    </row>
    <row r="7644" ht="17" customHeight="1" spans="1:2">
      <c r="A7644" s="93">
        <v>208497</v>
      </c>
      <c r="B7644" s="94" t="s">
        <v>7813</v>
      </c>
    </row>
    <row r="7645" ht="17" customHeight="1" spans="1:2">
      <c r="A7645" s="100">
        <v>201150</v>
      </c>
      <c r="B7645" s="101" t="s">
        <v>7814</v>
      </c>
    </row>
    <row r="7646" ht="17" customHeight="1" spans="1:2">
      <c r="A7646" s="100">
        <v>201151</v>
      </c>
      <c r="B7646" s="101" t="s">
        <v>7815</v>
      </c>
    </row>
    <row r="7647" ht="17" customHeight="1" spans="1:2">
      <c r="A7647" s="100">
        <v>201154</v>
      </c>
      <c r="B7647" s="101" t="s">
        <v>7816</v>
      </c>
    </row>
    <row r="7648" ht="17" customHeight="1" spans="1:2">
      <c r="A7648" s="100">
        <v>201152</v>
      </c>
      <c r="B7648" s="101" t="s">
        <v>7817</v>
      </c>
    </row>
    <row r="7649" ht="17" customHeight="1" spans="1:2">
      <c r="A7649" s="93">
        <v>201156</v>
      </c>
      <c r="B7649" s="94" t="s">
        <v>7818</v>
      </c>
    </row>
    <row r="7650" ht="17" customHeight="1" spans="1:2">
      <c r="A7650" s="98">
        <v>104314.01</v>
      </c>
      <c r="B7650" s="94" t="s">
        <v>7819</v>
      </c>
    </row>
    <row r="7651" ht="17" customHeight="1" spans="1:2">
      <c r="A7651" s="93">
        <v>101143</v>
      </c>
      <c r="B7651" s="94" t="s">
        <v>7820</v>
      </c>
    </row>
    <row r="7652" ht="17" customHeight="1" spans="1:2">
      <c r="A7652" s="93">
        <v>101146</v>
      </c>
      <c r="B7652" s="94" t="s">
        <v>7821</v>
      </c>
    </row>
    <row r="7653" ht="17" customHeight="1" spans="1:2">
      <c r="A7653" s="93">
        <v>101164</v>
      </c>
      <c r="B7653" s="94" t="s">
        <v>7822</v>
      </c>
    </row>
    <row r="7654" ht="17" customHeight="1" spans="1:2">
      <c r="A7654" s="93">
        <v>201163</v>
      </c>
      <c r="B7654" s="94" t="s">
        <v>7823</v>
      </c>
    </row>
    <row r="7655" ht="17" customHeight="1" spans="1:2">
      <c r="A7655" s="93">
        <v>201164</v>
      </c>
      <c r="B7655" s="94" t="s">
        <v>7824</v>
      </c>
    </row>
    <row r="7656" ht="17" customHeight="1" spans="1:2">
      <c r="A7656" s="93">
        <v>201157</v>
      </c>
      <c r="B7656" s="94" t="s">
        <v>7825</v>
      </c>
    </row>
    <row r="7657" ht="17" customHeight="1" spans="1:2">
      <c r="A7657" s="93">
        <v>104040</v>
      </c>
      <c r="B7657" s="95" t="str">
        <f>VLOOKUP(A7657,'[2]Item List'!$A$1:$B$4999,2,FALSE)</f>
        <v>BR.IR 3222               </v>
      </c>
    </row>
    <row r="7658" ht="17" customHeight="1" spans="1:2">
      <c r="A7658" s="102">
        <v>201205</v>
      </c>
      <c r="B7658" s="94" t="s">
        <v>7826</v>
      </c>
    </row>
    <row r="7659" ht="17" customHeight="1" spans="1:2">
      <c r="A7659" s="102">
        <v>101205</v>
      </c>
      <c r="B7659" s="94" t="s">
        <v>7827</v>
      </c>
    </row>
    <row r="7660" ht="17" customHeight="1" spans="1:2">
      <c r="A7660" s="93">
        <v>101165</v>
      </c>
      <c r="B7660" s="94" t="s">
        <v>7828</v>
      </c>
    </row>
    <row r="7661" ht="17" customHeight="1" spans="1:2">
      <c r="A7661" s="93">
        <v>201155</v>
      </c>
      <c r="B7661" s="94" t="s">
        <v>7829</v>
      </c>
    </row>
    <row r="7662" ht="17" customHeight="1" spans="1:2">
      <c r="A7662" s="93">
        <v>104603.14</v>
      </c>
      <c r="B7662" s="94" t="s">
        <v>7830</v>
      </c>
    </row>
    <row r="7663" ht="17" customHeight="1" spans="1:2">
      <c r="A7663" s="93">
        <v>604603.14</v>
      </c>
      <c r="B7663" s="94" t="s">
        <v>7831</v>
      </c>
    </row>
    <row r="7664" ht="17" customHeight="1" spans="1:2">
      <c r="A7664" s="93">
        <v>101210</v>
      </c>
      <c r="B7664" s="94" t="s">
        <v>7832</v>
      </c>
    </row>
    <row r="7665" ht="17" customHeight="1" spans="1:2">
      <c r="A7665" s="93">
        <v>101211</v>
      </c>
      <c r="B7665" s="94" t="s">
        <v>7833</v>
      </c>
    </row>
    <row r="7666" ht="17" customHeight="1" spans="1:2">
      <c r="A7666" s="93">
        <v>101212</v>
      </c>
      <c r="B7666" s="94" t="s">
        <v>7834</v>
      </c>
    </row>
    <row r="7667" ht="17" customHeight="1" spans="1:2">
      <c r="A7667" s="93">
        <v>101213</v>
      </c>
      <c r="B7667" s="94" t="s">
        <v>7835</v>
      </c>
    </row>
    <row r="7668" ht="17" customHeight="1" spans="1:2">
      <c r="A7668" s="93">
        <v>101214</v>
      </c>
      <c r="B7668" s="94" t="s">
        <v>7836</v>
      </c>
    </row>
    <row r="7669" ht="17" customHeight="1" spans="1:2">
      <c r="A7669" s="93">
        <v>201210</v>
      </c>
      <c r="B7669" s="94" t="s">
        <v>7837</v>
      </c>
    </row>
    <row r="7670" ht="17" customHeight="1" spans="1:2">
      <c r="A7670" s="93">
        <v>201211</v>
      </c>
      <c r="B7670" s="94" t="s">
        <v>7838</v>
      </c>
    </row>
    <row r="7671" ht="17" customHeight="1" spans="1:2">
      <c r="A7671" s="93">
        <v>201212</v>
      </c>
      <c r="B7671" s="94" t="s">
        <v>7839</v>
      </c>
    </row>
    <row r="7672" ht="17" customHeight="1" spans="1:2">
      <c r="A7672" s="93">
        <v>201213</v>
      </c>
      <c r="B7672" s="94" t="s">
        <v>7840</v>
      </c>
    </row>
    <row r="7673" ht="17" customHeight="1" spans="1:2">
      <c r="A7673" s="93">
        <v>201214</v>
      </c>
      <c r="B7673" s="94" t="s">
        <v>7841</v>
      </c>
    </row>
    <row r="7674" ht="17" customHeight="1" spans="1:2">
      <c r="A7674" s="93">
        <v>201110.5</v>
      </c>
      <c r="B7674" s="94" t="s">
        <v>7842</v>
      </c>
    </row>
    <row r="7675" ht="17" customHeight="1" spans="1:2">
      <c r="A7675" s="93">
        <v>201146</v>
      </c>
      <c r="B7675" s="94" t="s">
        <v>7843</v>
      </c>
    </row>
    <row r="7676" ht="17" customHeight="1" spans="1:2">
      <c r="A7676" s="93">
        <v>201138</v>
      </c>
      <c r="B7676" s="94" t="s">
        <v>7844</v>
      </c>
    </row>
    <row r="7677" ht="17" customHeight="1" spans="1:2">
      <c r="A7677" s="93">
        <v>102037</v>
      </c>
      <c r="B7677" s="94" t="s">
        <v>7845</v>
      </c>
    </row>
    <row r="7678" ht="17" customHeight="1" spans="1:2">
      <c r="A7678" s="93">
        <v>202037</v>
      </c>
      <c r="B7678" s="94" t="s">
        <v>7846</v>
      </c>
    </row>
    <row r="7679" ht="17" customHeight="1" spans="1:2">
      <c r="A7679" s="93">
        <v>201049.06</v>
      </c>
      <c r="B7679" s="94" t="s">
        <v>7847</v>
      </c>
    </row>
    <row r="7680" ht="17" customHeight="1" spans="1:2">
      <c r="A7680" s="93">
        <v>101205</v>
      </c>
      <c r="B7680" s="94" t="s">
        <v>7827</v>
      </c>
    </row>
    <row r="7681" ht="17" customHeight="1" spans="1:2">
      <c r="A7681" s="93">
        <v>201111.5</v>
      </c>
      <c r="B7681" s="94" t="s">
        <v>7848</v>
      </c>
    </row>
    <row r="7682" ht="17" customHeight="1" spans="1:2">
      <c r="A7682" s="93">
        <v>201110.5</v>
      </c>
      <c r="B7682" s="94" t="s">
        <v>7842</v>
      </c>
    </row>
    <row r="7683" spans="1:2">
      <c r="A7683" s="93">
        <v>201146</v>
      </c>
      <c r="B7683" s="94" t="s">
        <v>7843</v>
      </c>
    </row>
    <row r="7684" spans="1:2">
      <c r="A7684" s="93">
        <v>201153</v>
      </c>
      <c r="B7684" s="94" t="s">
        <v>7849</v>
      </c>
    </row>
    <row r="7685" spans="1:2">
      <c r="A7685" s="93">
        <v>102037</v>
      </c>
      <c r="B7685" s="94" t="s">
        <v>7845</v>
      </c>
    </row>
    <row r="7686" spans="1:2">
      <c r="A7686" s="93">
        <v>202037</v>
      </c>
      <c r="B7686" s="94" t="s">
        <v>7846</v>
      </c>
    </row>
    <row r="7687" spans="1:2">
      <c r="A7687" s="93">
        <v>201049.06</v>
      </c>
      <c r="B7687" s="94" t="s">
        <v>7847</v>
      </c>
    </row>
    <row r="7688" spans="1:2">
      <c r="A7688" s="93">
        <v>101205</v>
      </c>
      <c r="B7688" s="94" t="s">
        <v>7827</v>
      </c>
    </row>
    <row r="7689" spans="1:2">
      <c r="A7689" s="93">
        <v>201205</v>
      </c>
      <c r="B7689" s="94" t="s">
        <v>7826</v>
      </c>
    </row>
    <row r="7690" spans="1:2">
      <c r="A7690" s="93">
        <v>201049.05</v>
      </c>
      <c r="B7690" s="94" t="s">
        <v>7850</v>
      </c>
    </row>
    <row r="7691" spans="1:2">
      <c r="A7691" s="93">
        <v>201049.31</v>
      </c>
      <c r="B7691" s="94" t="s">
        <v>7851</v>
      </c>
    </row>
    <row r="7692" spans="1:2">
      <c r="A7692" s="93">
        <v>601049.31</v>
      </c>
      <c r="B7692" s="94" t="s">
        <v>7852</v>
      </c>
    </row>
    <row r="7693" spans="1:2">
      <c r="A7693" s="93">
        <v>601049.05</v>
      </c>
      <c r="B7693" s="94" t="s">
        <v>7853</v>
      </c>
    </row>
    <row r="7694" spans="1:2">
      <c r="A7694" s="93">
        <v>100299.3</v>
      </c>
      <c r="B7694" s="94" t="s">
        <v>7854</v>
      </c>
    </row>
    <row r="7695" spans="1:2">
      <c r="A7695" s="93">
        <v>201049.22</v>
      </c>
      <c r="B7695" s="94" t="s">
        <v>7855</v>
      </c>
    </row>
    <row r="7696" spans="1:2">
      <c r="A7696" s="93">
        <v>201049.41</v>
      </c>
      <c r="B7696" s="94" t="s">
        <v>7856</v>
      </c>
    </row>
    <row r="7697" spans="1:2">
      <c r="A7697" s="93">
        <v>201049.32</v>
      </c>
      <c r="B7697" s="94" t="s">
        <v>7857</v>
      </c>
    </row>
    <row r="7698" spans="1:2">
      <c r="A7698" s="93">
        <v>201070</v>
      </c>
      <c r="B7698" s="94" t="s">
        <v>7858</v>
      </c>
    </row>
    <row r="7699" spans="1:2">
      <c r="A7699" s="93">
        <v>201049</v>
      </c>
      <c r="B7699" s="94" t="s">
        <v>7859</v>
      </c>
    </row>
    <row r="7700" spans="1:2">
      <c r="A7700" s="93">
        <v>604049.31</v>
      </c>
      <c r="B7700" s="94" t="s">
        <v>7852</v>
      </c>
    </row>
    <row r="7701" spans="1:2">
      <c r="A7701" s="93">
        <v>101049.51</v>
      </c>
      <c r="B7701" s="94" t="s">
        <v>7860</v>
      </c>
    </row>
    <row r="7702" spans="1:2">
      <c r="A7702" s="93">
        <v>201049.52</v>
      </c>
      <c r="B7702" s="94" t="s">
        <v>7861</v>
      </c>
    </row>
    <row r="7703" spans="1:2">
      <c r="A7703" s="93">
        <v>601049.51</v>
      </c>
      <c r="B7703" s="94" t="s">
        <v>7862</v>
      </c>
    </row>
    <row r="7704" spans="1:2">
      <c r="A7704" s="93">
        <v>601049.41</v>
      </c>
      <c r="B7704" s="94" t="s">
        <v>7863</v>
      </c>
    </row>
    <row r="7705" spans="1:2">
      <c r="A7705" s="93">
        <v>100541.02</v>
      </c>
      <c r="B7705" s="94" t="s">
        <v>7864</v>
      </c>
    </row>
    <row r="7706" spans="1:2">
      <c r="A7706" s="93">
        <v>201049.51</v>
      </c>
      <c r="B7706" s="94" t="s">
        <v>7865</v>
      </c>
    </row>
    <row r="7707" spans="1:2">
      <c r="A7707" s="93">
        <v>201071</v>
      </c>
      <c r="B7707" s="94" t="s">
        <v>7866</v>
      </c>
    </row>
    <row r="7708" spans="1:2">
      <c r="A7708" s="93">
        <v>104557.01</v>
      </c>
      <c r="B7708" s="94" t="s">
        <v>7867</v>
      </c>
    </row>
    <row r="7709" spans="1:2">
      <c r="A7709" s="93">
        <v>101049.41</v>
      </c>
      <c r="B7709" s="94" t="s">
        <v>7868</v>
      </c>
    </row>
    <row r="7710" spans="1:2">
      <c r="A7710" s="93">
        <v>100621</v>
      </c>
      <c r="B7710" s="94" t="s">
        <v>7869</v>
      </c>
    </row>
    <row r="7711" spans="1:2">
      <c r="A7711" s="93">
        <v>600619</v>
      </c>
      <c r="B7711" s="94" t="s">
        <v>7870</v>
      </c>
    </row>
    <row r="7712" spans="1:2">
      <c r="A7712" s="93">
        <v>100621.01</v>
      </c>
      <c r="B7712" s="94" t="s">
        <v>7871</v>
      </c>
    </row>
    <row r="7713" spans="1:2">
      <c r="A7713" s="93">
        <v>100568</v>
      </c>
      <c r="B7713" s="94" t="s">
        <v>7872</v>
      </c>
    </row>
    <row r="7714" spans="1:2">
      <c r="A7714" s="93">
        <v>200568</v>
      </c>
      <c r="B7714" s="94" t="s">
        <v>7873</v>
      </c>
    </row>
    <row r="7715" spans="1:2">
      <c r="A7715" s="93">
        <v>104049</v>
      </c>
      <c r="B7715" s="94" t="s">
        <v>7874</v>
      </c>
    </row>
    <row r="7716" spans="1:2">
      <c r="A7716" s="93">
        <v>100620</v>
      </c>
      <c r="B7716" s="94" t="s">
        <v>7875</v>
      </c>
    </row>
    <row r="7717" spans="1:2">
      <c r="A7717" s="93">
        <v>200620</v>
      </c>
      <c r="B7717" s="94" t="s">
        <v>7876</v>
      </c>
    </row>
    <row r="7718" spans="1:2">
      <c r="A7718" s="93">
        <v>100619</v>
      </c>
      <c r="B7718" s="94" t="s">
        <v>7877</v>
      </c>
    </row>
    <row r="7719" spans="1:2">
      <c r="A7719" s="93">
        <v>200619</v>
      </c>
      <c r="B7719" s="94" t="s">
        <v>7878</v>
      </c>
    </row>
    <row r="7720" spans="1:2">
      <c r="A7720" s="103">
        <v>201196</v>
      </c>
      <c r="B7720" s="104" t="s">
        <v>7879</v>
      </c>
    </row>
    <row r="7721" spans="1:2">
      <c r="A7721" s="103">
        <v>601049</v>
      </c>
      <c r="B7721" s="104" t="s">
        <v>7880</v>
      </c>
    </row>
    <row r="7722" spans="1:2">
      <c r="A7722" s="103">
        <v>100541.01</v>
      </c>
      <c r="B7722" s="104" t="s">
        <v>7881</v>
      </c>
    </row>
    <row r="7723" spans="1:2">
      <c r="A7723" s="103">
        <v>101049.01</v>
      </c>
      <c r="B7723" s="104" t="s">
        <v>7882</v>
      </c>
    </row>
    <row r="7724" spans="1:2">
      <c r="A7724" s="103">
        <v>101050</v>
      </c>
      <c r="B7724" s="104" t="s">
        <v>7883</v>
      </c>
    </row>
    <row r="7725" spans="1:2">
      <c r="A7725" s="103">
        <v>101049</v>
      </c>
      <c r="B7725" s="104" t="s">
        <v>7884</v>
      </c>
    </row>
    <row r="7726" spans="1:2">
      <c r="A7726" s="103">
        <v>100261.01</v>
      </c>
      <c r="B7726" s="104" t="s">
        <v>7885</v>
      </c>
    </row>
    <row r="7727" spans="1:2">
      <c r="A7727" s="103">
        <v>208497</v>
      </c>
      <c r="B7727" s="104" t="s">
        <v>7886</v>
      </c>
    </row>
    <row r="7728" spans="1:2">
      <c r="A7728" s="103">
        <v>100621.01</v>
      </c>
      <c r="B7728" s="104" t="s">
        <v>7887</v>
      </c>
    </row>
    <row r="7729" spans="1:2">
      <c r="A7729" s="103">
        <v>201049.05</v>
      </c>
      <c r="B7729" s="104" t="s">
        <v>7850</v>
      </c>
    </row>
    <row r="7730" spans="1:2">
      <c r="A7730" s="103">
        <v>201049.31</v>
      </c>
      <c r="B7730" s="104" t="s">
        <v>7851</v>
      </c>
    </row>
    <row r="7731" spans="1:2">
      <c r="A7731" s="105">
        <v>201199.01</v>
      </c>
      <c r="B7731" s="104" t="s">
        <v>7888</v>
      </c>
    </row>
    <row r="7732" spans="1:2">
      <c r="A7732" s="103">
        <v>100286.07</v>
      </c>
      <c r="B7732" s="104" t="s">
        <v>7889</v>
      </c>
    </row>
    <row r="7733" spans="1:2">
      <c r="A7733" s="103">
        <v>201196.01</v>
      </c>
      <c r="B7733" s="104" t="s">
        <v>7890</v>
      </c>
    </row>
    <row r="7734" spans="1:2">
      <c r="A7734" s="103">
        <v>100750.1</v>
      </c>
      <c r="B7734" s="104" t="s">
        <v>7891</v>
      </c>
    </row>
    <row r="7735" spans="1:2">
      <c r="A7735" s="103">
        <v>208334.01</v>
      </c>
      <c r="B7735" s="104" t="s">
        <v>7892</v>
      </c>
    </row>
    <row r="7736" spans="1:2">
      <c r="A7736" s="103">
        <v>104609.02</v>
      </c>
      <c r="B7736" s="104" t="s">
        <v>7893</v>
      </c>
    </row>
    <row r="7737" spans="1:2">
      <c r="A7737" s="105">
        <v>208832.01</v>
      </c>
      <c r="B7737" s="104" t="s">
        <v>7894</v>
      </c>
    </row>
    <row r="7738" spans="1:2">
      <c r="A7738" s="103">
        <v>102052</v>
      </c>
      <c r="B7738" s="104" t="s">
        <v>7895</v>
      </c>
    </row>
    <row r="7739" spans="1:2">
      <c r="A7739" s="103">
        <v>202052</v>
      </c>
      <c r="B7739" s="104" t="s">
        <v>7896</v>
      </c>
    </row>
    <row r="7740" spans="1:2">
      <c r="A7740" s="105">
        <v>200812.04</v>
      </c>
      <c r="B7740" s="104" t="s">
        <v>7897</v>
      </c>
    </row>
    <row r="7741" spans="1:2">
      <c r="A7741" s="105">
        <v>208857.1</v>
      </c>
      <c r="B7741" s="104"/>
    </row>
    <row r="7742" spans="1:2">
      <c r="A7742" s="86">
        <v>104812.02</v>
      </c>
      <c r="B7742" s="87" t="s">
        <v>7898</v>
      </c>
    </row>
    <row r="7743" spans="1:2">
      <c r="A7743" s="86">
        <v>202046</v>
      </c>
      <c r="B7743" s="87" t="s">
        <v>7899</v>
      </c>
    </row>
    <row r="7744" spans="1:2">
      <c r="A7744" s="86">
        <v>202044.01</v>
      </c>
      <c r="B7744" s="87" t="s">
        <v>7900</v>
      </c>
    </row>
  </sheetData>
  <autoFilter ref="A1:B7744">
    <extLst/>
  </autoFilter>
  <conditionalFormatting sqref="A7650">
    <cfRule type="expression" dxfId="471" priority="23">
      <formula>LEN(INT(A7650))&lt;6</formula>
    </cfRule>
    <cfRule type="expression" dxfId="472" priority="24">
      <formula>LEN(INT(A7650))&gt;6</formula>
    </cfRule>
  </conditionalFormatting>
  <conditionalFormatting sqref="A7680">
    <cfRule type="duplicateValues" dxfId="473" priority="20"/>
  </conditionalFormatting>
  <conditionalFormatting sqref="A7690">
    <cfRule type="duplicateValues" dxfId="473" priority="16"/>
  </conditionalFormatting>
  <conditionalFormatting sqref="A7691">
    <cfRule type="duplicateValues" dxfId="473" priority="15"/>
  </conditionalFormatting>
  <conditionalFormatting sqref="A7692">
    <cfRule type="duplicateValues" dxfId="473" priority="12"/>
  </conditionalFormatting>
  <conditionalFormatting sqref="A7693">
    <cfRule type="duplicateValues" dxfId="473" priority="11"/>
  </conditionalFormatting>
  <conditionalFormatting sqref="A2:A7643">
    <cfRule type="duplicateValues" dxfId="473" priority="26"/>
  </conditionalFormatting>
  <conditionalFormatting sqref="A7658:A7659">
    <cfRule type="expression" dxfId="471" priority="21">
      <formula>LEN(INT(A7658))&lt;6</formula>
    </cfRule>
    <cfRule type="expression" dxfId="472" priority="22">
      <formula>LEN(INT(A7658))&gt;6</formula>
    </cfRule>
  </conditionalFormatting>
  <conditionalFormatting sqref="A7681:A7689">
    <cfRule type="duplicateValues" dxfId="473" priority="18"/>
  </conditionalFormatting>
  <conditionalFormatting sqref="A7694:A7708">
    <cfRule type="duplicateValues" dxfId="473" priority="8"/>
  </conditionalFormatting>
  <conditionalFormatting sqref="A7709:A7719">
    <cfRule type="duplicateValues" dxfId="473" priority="4"/>
  </conditionalFormatting>
  <conditionalFormatting sqref="A7720:A7730">
    <cfRule type="duplicateValues" dxfId="473" priority="2"/>
  </conditionalFormatting>
  <conditionalFormatting sqref="A1:A7649 A7651:A7657 A7660:A7661 A7676 A7732:A7736 A7738:A7739 A7742:A1048576">
    <cfRule type="duplicateValues" dxfId="473" priority="25"/>
  </conditionalFormatting>
  <conditionalFormatting sqref="A1:A7643 A7649 A7651:A7657 A7660:A7661 A7676 A7732:A7736 A7738:A7739 A7742:A1048576">
    <cfRule type="duplicateValues" dxfId="473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2"/>
  <sheetViews>
    <sheetView topLeftCell="A6" workbookViewId="0">
      <selection activeCell="F1548" sqref="F1548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7901</v>
      </c>
      <c r="B6" s="43"/>
      <c r="C6" s="43"/>
      <c r="D6" s="43"/>
      <c r="E6" s="43"/>
      <c r="F6" s="43"/>
      <c r="G6" s="43" t="s">
        <v>7902</v>
      </c>
      <c r="H6" s="43"/>
    </row>
    <row r="7" ht="47" customHeight="1" spans="1:8">
      <c r="A7" s="44" t="s">
        <v>7903</v>
      </c>
      <c r="B7" s="44" t="s">
        <v>7904</v>
      </c>
      <c r="C7" s="44" t="s">
        <v>7905</v>
      </c>
      <c r="D7" s="44" t="s">
        <v>7906</v>
      </c>
      <c r="E7" s="44" t="s">
        <v>7907</v>
      </c>
      <c r="F7" s="44" t="s">
        <v>7908</v>
      </c>
      <c r="G7" s="45" t="s">
        <v>7909</v>
      </c>
      <c r="H7" s="44" t="s">
        <v>7910</v>
      </c>
    </row>
    <row r="8" spans="1:8">
      <c r="A8" s="46" t="s">
        <v>132</v>
      </c>
      <c r="B8" s="47">
        <v>21782.6086956522</v>
      </c>
      <c r="C8" s="47">
        <v>17764</v>
      </c>
      <c r="D8" s="47">
        <v>91</v>
      </c>
      <c r="E8" s="47">
        <v>227</v>
      </c>
      <c r="F8" s="47">
        <v>18038</v>
      </c>
      <c r="G8" s="47">
        <v>52.9166666666667</v>
      </c>
      <c r="H8" s="47">
        <v>3273.91304347827</v>
      </c>
    </row>
    <row r="9" spans="1:8">
      <c r="A9" s="46" t="s">
        <v>133</v>
      </c>
      <c r="B9" s="47">
        <v>14392.380952381</v>
      </c>
      <c r="C9" s="47">
        <v>6935</v>
      </c>
      <c r="D9" s="47">
        <v>631</v>
      </c>
      <c r="E9" s="47">
        <v>311</v>
      </c>
      <c r="F9" s="47">
        <v>7270</v>
      </c>
      <c r="G9" s="47">
        <v>59.3333333333333</v>
      </c>
      <c r="H9" s="47">
        <v>4771.42857142857</v>
      </c>
    </row>
    <row r="10" spans="1:8">
      <c r="A10" s="46" t="s">
        <v>138</v>
      </c>
      <c r="B10" s="47">
        <v>0</v>
      </c>
      <c r="C10" s="47"/>
      <c r="D10" s="47"/>
      <c r="E10" s="47"/>
      <c r="F10" s="47">
        <v>0</v>
      </c>
      <c r="G10" s="47">
        <v>24</v>
      </c>
      <c r="H10" s="47">
        <v>0</v>
      </c>
    </row>
    <row r="11" spans="1:8">
      <c r="A11" s="46" t="s">
        <v>139</v>
      </c>
      <c r="B11" s="47">
        <v>10663</v>
      </c>
      <c r="C11" s="47">
        <v>6216</v>
      </c>
      <c r="D11" s="47">
        <v>299</v>
      </c>
      <c r="E11" s="47">
        <v>59</v>
      </c>
      <c r="F11" s="47">
        <v>6272</v>
      </c>
      <c r="G11" s="47">
        <v>35</v>
      </c>
      <c r="H11" s="47">
        <v>2697.66666666667</v>
      </c>
    </row>
    <row r="12" spans="1:8">
      <c r="A12" s="46" t="s">
        <v>144</v>
      </c>
      <c r="B12" s="47">
        <v>19332</v>
      </c>
      <c r="C12" s="47">
        <v>14735</v>
      </c>
      <c r="D12" s="47">
        <v>214</v>
      </c>
      <c r="E12" s="47">
        <v>75</v>
      </c>
      <c r="F12" s="47">
        <v>14841</v>
      </c>
      <c r="G12" s="47">
        <v>48.1666666666667</v>
      </c>
      <c r="H12" s="47">
        <v>2634</v>
      </c>
    </row>
    <row r="13" spans="1:8">
      <c r="A13" s="46" t="s">
        <v>146</v>
      </c>
      <c r="B13" s="47">
        <v>20424</v>
      </c>
      <c r="C13" s="47">
        <v>13003</v>
      </c>
      <c r="D13" s="47">
        <v>1092</v>
      </c>
      <c r="E13" s="47">
        <v>462</v>
      </c>
      <c r="F13" s="47">
        <v>13829</v>
      </c>
      <c r="G13" s="47">
        <v>16</v>
      </c>
      <c r="H13" s="47">
        <v>2064</v>
      </c>
    </row>
    <row r="14" spans="1:8">
      <c r="A14" s="46" t="s">
        <v>149</v>
      </c>
      <c r="B14" s="47">
        <v>19512</v>
      </c>
      <c r="C14" s="47">
        <v>15800</v>
      </c>
      <c r="D14" s="47">
        <v>72</v>
      </c>
      <c r="E14" s="47">
        <v>210</v>
      </c>
      <c r="F14" s="47">
        <v>16017</v>
      </c>
      <c r="G14" s="47">
        <v>12.4166666666667</v>
      </c>
      <c r="H14" s="47">
        <v>1469</v>
      </c>
    </row>
    <row r="15" spans="1:8">
      <c r="A15" s="46" t="s">
        <v>152</v>
      </c>
      <c r="B15" s="47">
        <v>2373.33333333333</v>
      </c>
      <c r="C15" s="47">
        <v>1018</v>
      </c>
      <c r="D15" s="47">
        <v>64</v>
      </c>
      <c r="E15" s="47">
        <v>4</v>
      </c>
      <c r="F15" s="47">
        <v>1022</v>
      </c>
      <c r="G15" s="47">
        <v>106.083333333333</v>
      </c>
      <c r="H15" s="47">
        <v>913.333333333334</v>
      </c>
    </row>
    <row r="16" spans="1:8">
      <c r="A16" s="46" t="s">
        <v>153</v>
      </c>
      <c r="B16" s="47">
        <v>17660</v>
      </c>
      <c r="C16" s="47">
        <v>10500</v>
      </c>
      <c r="D16" s="47">
        <v>388</v>
      </c>
      <c r="E16" s="47">
        <v>309</v>
      </c>
      <c r="F16" s="47">
        <v>10809</v>
      </c>
      <c r="G16" s="47">
        <v>37.0833333333334</v>
      </c>
      <c r="H16" s="47">
        <v>4450</v>
      </c>
    </row>
    <row r="17" spans="1:8">
      <c r="A17" s="46" t="s">
        <v>137</v>
      </c>
      <c r="B17" s="48">
        <v>12843.4472049689</v>
      </c>
      <c r="C17" s="48">
        <v>7188</v>
      </c>
      <c r="D17" s="48">
        <v>399</v>
      </c>
      <c r="E17" s="48">
        <v>374</v>
      </c>
      <c r="F17" s="48">
        <v>7569</v>
      </c>
      <c r="G17" s="48">
        <v>51.75</v>
      </c>
      <c r="H17" s="48">
        <v>2779.59627329192</v>
      </c>
    </row>
    <row r="18" spans="1:8">
      <c r="A18" s="46" t="s">
        <v>156</v>
      </c>
      <c r="B18" s="48">
        <v>940</v>
      </c>
      <c r="C18" s="48">
        <v>314</v>
      </c>
      <c r="D18" s="48">
        <v>52</v>
      </c>
      <c r="E18" s="48">
        <v>10</v>
      </c>
      <c r="F18" s="48">
        <v>325</v>
      </c>
      <c r="G18" s="48">
        <v>91.25</v>
      </c>
      <c r="H18" s="48">
        <v>450</v>
      </c>
    </row>
    <row r="19" spans="1:8">
      <c r="A19" s="46" t="s">
        <v>158</v>
      </c>
      <c r="B19" s="48">
        <v>6580</v>
      </c>
      <c r="C19" s="48">
        <v>2487</v>
      </c>
      <c r="D19" s="48">
        <v>145</v>
      </c>
      <c r="E19" s="48">
        <v>57</v>
      </c>
      <c r="F19" s="48">
        <v>2557</v>
      </c>
      <c r="G19" s="48">
        <v>71.3333333333333</v>
      </c>
      <c r="H19" s="48">
        <v>2800</v>
      </c>
    </row>
    <row r="20" spans="1:8">
      <c r="A20" s="46" t="s">
        <v>7911</v>
      </c>
      <c r="B20" s="48">
        <v>146502.770186335</v>
      </c>
      <c r="C20" s="48">
        <v>95960</v>
      </c>
      <c r="D20" s="48">
        <v>3447</v>
      </c>
      <c r="E20" s="48">
        <v>2098</v>
      </c>
      <c r="F20" s="48">
        <v>98549</v>
      </c>
      <c r="G20" s="48">
        <v>605.333333333333</v>
      </c>
      <c r="H20" s="48">
        <v>28302.9378881988</v>
      </c>
    </row>
    <row r="22" ht="18.75" spans="2:19">
      <c r="B22" s="49"/>
      <c r="D22" s="50" t="s">
        <v>7912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ht="90" spans="1:19">
      <c r="A23" s="51"/>
      <c r="D23" s="52" t="s">
        <v>7903</v>
      </c>
      <c r="E23" s="52" t="s">
        <v>7913</v>
      </c>
      <c r="F23" s="52" t="s">
        <v>7914</v>
      </c>
      <c r="G23" s="52" t="s">
        <v>7915</v>
      </c>
      <c r="H23" s="52" t="s">
        <v>7916</v>
      </c>
      <c r="I23" s="52" t="s">
        <v>7917</v>
      </c>
      <c r="J23" s="52" t="s">
        <v>7918</v>
      </c>
      <c r="K23" s="52" t="s">
        <v>7919</v>
      </c>
      <c r="L23" s="52" t="s">
        <v>7920</v>
      </c>
      <c r="M23" s="78" t="s">
        <v>7921</v>
      </c>
      <c r="N23" s="52" t="s">
        <v>7922</v>
      </c>
      <c r="O23" s="78" t="s">
        <v>7923</v>
      </c>
      <c r="P23" s="78" t="s">
        <v>7924</v>
      </c>
      <c r="Q23" s="78" t="s">
        <v>7925</v>
      </c>
      <c r="R23" s="78" t="s">
        <v>7926</v>
      </c>
      <c r="S23" s="78" t="s">
        <v>7927</v>
      </c>
    </row>
    <row r="24" spans="1:19">
      <c r="A24" s="53" t="s">
        <v>7928</v>
      </c>
      <c r="B24" s="54">
        <f ca="1">GETPIVOTDATA("Sum of Total",$A$7)*100/GETPIVOTDATA("Sum of M/C
 Plan Qty.",$A$7)</f>
        <v>67.2676700069608</v>
      </c>
      <c r="D24" s="55" t="s">
        <v>132</v>
      </c>
      <c r="E24" s="56">
        <v>600</v>
      </c>
      <c r="F24" s="56"/>
      <c r="G24" s="56">
        <v>35</v>
      </c>
      <c r="H24" s="56"/>
      <c r="I24" s="56"/>
      <c r="J24" s="56">
        <v>30</v>
      </c>
      <c r="K24" s="56">
        <v>15</v>
      </c>
      <c r="L24" s="56"/>
      <c r="M24" s="56"/>
      <c r="N24" s="56"/>
      <c r="O24" s="56"/>
      <c r="P24" s="56">
        <v>45</v>
      </c>
      <c r="Q24" s="56">
        <v>120</v>
      </c>
      <c r="R24" s="56">
        <v>30</v>
      </c>
      <c r="S24" s="56"/>
    </row>
    <row r="25" spans="1:19">
      <c r="A25" s="57"/>
      <c r="B25" s="54"/>
      <c r="D25" s="55" t="s">
        <v>133</v>
      </c>
      <c r="E25" s="56">
        <v>605</v>
      </c>
      <c r="F25" s="56">
        <v>20</v>
      </c>
      <c r="G25" s="56">
        <v>565</v>
      </c>
      <c r="H25" s="56"/>
      <c r="I25" s="56"/>
      <c r="J25" s="56">
        <v>210</v>
      </c>
      <c r="K25" s="56">
        <v>30</v>
      </c>
      <c r="L25" s="56">
        <v>10</v>
      </c>
      <c r="M25" s="56">
        <v>60</v>
      </c>
      <c r="N25" s="56"/>
      <c r="O25" s="56">
        <v>770</v>
      </c>
      <c r="P25" s="56">
        <v>60</v>
      </c>
      <c r="Q25" s="56">
        <v>20</v>
      </c>
      <c r="R25" s="56">
        <v>130</v>
      </c>
      <c r="S25" s="56">
        <v>150</v>
      </c>
    </row>
    <row r="26" spans="1:19">
      <c r="A26" s="58"/>
      <c r="D26" s="55" t="s">
        <v>138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>
        <v>480</v>
      </c>
      <c r="P26" s="56"/>
      <c r="Q26" s="56"/>
      <c r="R26" s="56"/>
      <c r="S26" s="56"/>
    </row>
    <row r="27" spans="1:19">
      <c r="A27" s="59" t="s">
        <v>7929</v>
      </c>
      <c r="B27" s="54">
        <f ca="1">B30*100/GETPIVOTDATA("Sum of M/C
 Plan Qty.",$A$7)</f>
        <v>13.4132837714554</v>
      </c>
      <c r="D27" s="55" t="s">
        <v>139</v>
      </c>
      <c r="E27" s="56">
        <v>20</v>
      </c>
      <c r="F27" s="56">
        <v>15</v>
      </c>
      <c r="G27" s="56">
        <v>105</v>
      </c>
      <c r="H27" s="56"/>
      <c r="I27" s="56"/>
      <c r="J27" s="56"/>
      <c r="K27" s="56">
        <v>25</v>
      </c>
      <c r="L27" s="56">
        <v>10</v>
      </c>
      <c r="M27" s="56"/>
      <c r="N27" s="56"/>
      <c r="O27" s="56">
        <v>1580</v>
      </c>
      <c r="P27" s="56">
        <v>85</v>
      </c>
      <c r="Q27" s="56"/>
      <c r="R27" s="56">
        <v>10</v>
      </c>
      <c r="S27" s="56">
        <v>10</v>
      </c>
    </row>
    <row r="28" spans="1:19">
      <c r="A28" s="59"/>
      <c r="B28" s="60"/>
      <c r="D28" s="55" t="s">
        <v>144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>
        <v>60</v>
      </c>
      <c r="P28" s="56">
        <v>45</v>
      </c>
      <c r="Q28" s="56"/>
      <c r="R28" s="56">
        <v>145</v>
      </c>
      <c r="S28" s="56">
        <v>35</v>
      </c>
    </row>
    <row r="29" spans="1:19">
      <c r="A29" s="59"/>
      <c r="B29" s="60"/>
      <c r="D29" s="55" t="s">
        <v>146</v>
      </c>
      <c r="E29" s="56">
        <v>175</v>
      </c>
      <c r="F29" s="56">
        <v>80</v>
      </c>
      <c r="G29" s="56">
        <v>95</v>
      </c>
      <c r="H29" s="56"/>
      <c r="I29" s="56"/>
      <c r="J29" s="56">
        <v>70</v>
      </c>
      <c r="K29" s="56">
        <v>135</v>
      </c>
      <c r="L29" s="56"/>
      <c r="M29" s="56"/>
      <c r="N29" s="56"/>
      <c r="O29" s="56">
        <v>60</v>
      </c>
      <c r="P29" s="56">
        <v>130</v>
      </c>
      <c r="Q29" s="56"/>
      <c r="R29" s="56"/>
      <c r="S29" s="56">
        <v>185</v>
      </c>
    </row>
    <row r="30" spans="1:19">
      <c r="A30" s="61">
        <f ca="1">GETPIVOTDATA("Sum of Total",$A$7)+GETPIVOTDATA("Sum of Total Loss Qty.",$A$7)</f>
        <v>126851.937888199</v>
      </c>
      <c r="B30" s="62">
        <f ca="1">GETPIVOTDATA("Sum of M/C
 Plan Qty.",$A$7)-A30</f>
        <v>19650.8322981362</v>
      </c>
      <c r="D30" s="55" t="s">
        <v>149</v>
      </c>
      <c r="E30" s="56">
        <v>40</v>
      </c>
      <c r="F30" s="56"/>
      <c r="G30" s="56">
        <v>60</v>
      </c>
      <c r="H30" s="56"/>
      <c r="I30" s="56"/>
      <c r="J30" s="56">
        <v>45</v>
      </c>
      <c r="K30" s="56">
        <v>100</v>
      </c>
      <c r="L30" s="56">
        <v>15</v>
      </c>
      <c r="M30" s="56"/>
      <c r="N30" s="56"/>
      <c r="O30" s="56">
        <v>150</v>
      </c>
      <c r="P30" s="56">
        <v>130</v>
      </c>
      <c r="Q30" s="56"/>
      <c r="R30" s="56"/>
      <c r="S30" s="56">
        <v>130</v>
      </c>
    </row>
    <row r="31" spans="1:19">
      <c r="A31" s="63" t="s">
        <v>7930</v>
      </c>
      <c r="B31" s="54">
        <f ca="1">GETPIVOTDATA("Sum of Total Loss Qty.",$A$7)*100/GETPIVOTDATA("Sum of M/C
 Plan Qty.",$A$7)</f>
        <v>19.3190462215838</v>
      </c>
      <c r="D31" s="55" t="s">
        <v>152</v>
      </c>
      <c r="E31" s="56"/>
      <c r="F31" s="56"/>
      <c r="G31" s="56"/>
      <c r="H31" s="56"/>
      <c r="I31" s="56"/>
      <c r="J31" s="56"/>
      <c r="K31" s="56">
        <v>25</v>
      </c>
      <c r="L31" s="56"/>
      <c r="M31" s="56"/>
      <c r="N31" s="56"/>
      <c r="O31" s="56">
        <v>3960</v>
      </c>
      <c r="P31" s="56">
        <v>60</v>
      </c>
      <c r="Q31" s="56">
        <v>1920</v>
      </c>
      <c r="R31" s="56"/>
      <c r="S31" s="56">
        <v>40</v>
      </c>
    </row>
    <row r="32" spans="1:19">
      <c r="A32" s="63"/>
      <c r="B32" s="60"/>
      <c r="D32" s="55" t="s">
        <v>153</v>
      </c>
      <c r="E32" s="56">
        <v>170</v>
      </c>
      <c r="F32" s="56">
        <v>40</v>
      </c>
      <c r="G32" s="56">
        <v>150</v>
      </c>
      <c r="H32" s="56">
        <v>10</v>
      </c>
      <c r="I32" s="56"/>
      <c r="J32" s="56">
        <v>160</v>
      </c>
      <c r="K32" s="56">
        <v>85</v>
      </c>
      <c r="L32" s="56">
        <v>20</v>
      </c>
      <c r="M32" s="56"/>
      <c r="N32" s="56"/>
      <c r="O32" s="56">
        <v>1290</v>
      </c>
      <c r="P32" s="56">
        <v>145</v>
      </c>
      <c r="Q32" s="56"/>
      <c r="R32" s="56">
        <v>15</v>
      </c>
      <c r="S32" s="56">
        <v>90</v>
      </c>
    </row>
    <row r="33" spans="1:19">
      <c r="A33" s="63"/>
      <c r="B33" s="60"/>
      <c r="D33" s="55" t="s">
        <v>137</v>
      </c>
      <c r="E33" s="64">
        <v>305</v>
      </c>
      <c r="F33" s="64">
        <v>45</v>
      </c>
      <c r="G33" s="64">
        <v>75</v>
      </c>
      <c r="H33" s="64"/>
      <c r="I33" s="64"/>
      <c r="J33" s="64">
        <v>210</v>
      </c>
      <c r="K33" s="64">
        <v>85</v>
      </c>
      <c r="L33" s="64"/>
      <c r="M33" s="64">
        <v>30</v>
      </c>
      <c r="N33" s="64"/>
      <c r="O33" s="64">
        <v>1560</v>
      </c>
      <c r="P33" s="64">
        <v>115</v>
      </c>
      <c r="Q33" s="64">
        <v>70</v>
      </c>
      <c r="R33" s="64">
        <v>10</v>
      </c>
      <c r="S33" s="64">
        <v>100</v>
      </c>
    </row>
    <row r="34" spans="4:19">
      <c r="D34" s="55" t="s">
        <v>156</v>
      </c>
      <c r="E34" s="64">
        <v>70</v>
      </c>
      <c r="F34" s="64"/>
      <c r="G34" s="64"/>
      <c r="H34" s="64"/>
      <c r="I34" s="64"/>
      <c r="J34" s="64"/>
      <c r="K34" s="64"/>
      <c r="L34" s="64"/>
      <c r="M34" s="64"/>
      <c r="N34" s="64"/>
      <c r="O34" s="64">
        <v>1890</v>
      </c>
      <c r="P34" s="64"/>
      <c r="Q34" s="64"/>
      <c r="R34" s="64">
        <v>155</v>
      </c>
      <c r="S34" s="64"/>
    </row>
    <row r="35" spans="4:19">
      <c r="D35" s="55" t="s">
        <v>158</v>
      </c>
      <c r="E35" s="64">
        <v>280</v>
      </c>
      <c r="F35" s="64"/>
      <c r="G35" s="64">
        <v>35</v>
      </c>
      <c r="H35" s="64"/>
      <c r="I35" s="64"/>
      <c r="J35" s="64"/>
      <c r="K35" s="64"/>
      <c r="L35" s="64"/>
      <c r="M35" s="64"/>
      <c r="N35" s="64"/>
      <c r="O35" s="64">
        <v>3385</v>
      </c>
      <c r="P35" s="64">
        <v>100</v>
      </c>
      <c r="Q35" s="64"/>
      <c r="R35" s="64"/>
      <c r="S35" s="64"/>
    </row>
    <row r="36" spans="4:19">
      <c r="D36" s="55" t="s">
        <v>7911</v>
      </c>
      <c r="E36" s="64">
        <v>2265</v>
      </c>
      <c r="F36" s="64">
        <v>200</v>
      </c>
      <c r="G36" s="64">
        <v>1120</v>
      </c>
      <c r="H36" s="64">
        <v>10</v>
      </c>
      <c r="I36" s="64"/>
      <c r="J36" s="64">
        <v>725</v>
      </c>
      <c r="K36" s="64">
        <v>500</v>
      </c>
      <c r="L36" s="64">
        <v>55</v>
      </c>
      <c r="M36" s="64">
        <v>90</v>
      </c>
      <c r="N36" s="64"/>
      <c r="O36" s="64">
        <v>15185</v>
      </c>
      <c r="P36" s="64">
        <v>915</v>
      </c>
      <c r="Q36" s="64">
        <v>2130</v>
      </c>
      <c r="R36" s="64">
        <v>495</v>
      </c>
      <c r="S36" s="64">
        <v>740</v>
      </c>
    </row>
    <row r="38" spans="2:2">
      <c r="B38" t="s">
        <v>7931</v>
      </c>
    </row>
    <row r="41" ht="24" customHeight="1" spans="1:39">
      <c r="A41" s="65" t="s">
        <v>7932</v>
      </c>
      <c r="B41" s="65"/>
      <c r="C41" s="65"/>
      <c r="D41" s="65"/>
      <c r="E41" s="66" t="s">
        <v>6</v>
      </c>
      <c r="F41" s="67"/>
      <c r="G41" s="68">
        <f t="shared" ref="G41:I41" si="0">AVERAGE(G43:G73)</f>
        <v>36255.9886250867</v>
      </c>
      <c r="H41" s="68">
        <f t="shared" si="0"/>
        <v>21360.9108079859</v>
      </c>
      <c r="I41" s="68">
        <f t="shared" si="0"/>
        <v>4612.81435117393</v>
      </c>
      <c r="K41" s="79" t="s">
        <v>7933</v>
      </c>
      <c r="L41" s="80"/>
      <c r="M41" s="80"/>
      <c r="N41" s="81"/>
      <c r="O41" s="66" t="s">
        <v>184</v>
      </c>
      <c r="P41" s="67"/>
      <c r="Q41" s="68">
        <f t="shared" ref="Q41:S41" si="1">AVERAGE(Q43:Q73)</f>
        <v>7637.67168543943</v>
      </c>
      <c r="R41" s="68">
        <f t="shared" si="1"/>
        <v>1939.12487837647</v>
      </c>
      <c r="S41" s="68">
        <f t="shared" si="1"/>
        <v>130.691140802815</v>
      </c>
      <c r="U41" s="65" t="s">
        <v>7934</v>
      </c>
      <c r="V41" s="65"/>
      <c r="W41" s="65"/>
      <c r="X41" s="65"/>
      <c r="Y41" s="66" t="s">
        <v>106</v>
      </c>
      <c r="Z41" s="67"/>
      <c r="AA41" s="68">
        <f t="shared" ref="AA41:AC41" si="2">AVERAGE(AA43:AA73)</f>
        <v>0</v>
      </c>
      <c r="AB41" s="68">
        <f t="shared" si="2"/>
        <v>162.067426636973</v>
      </c>
      <c r="AC41" s="68">
        <f t="shared" si="2"/>
        <v>4.97750169235058</v>
      </c>
      <c r="AE41" s="65"/>
      <c r="AF41" s="65"/>
      <c r="AG41" s="65"/>
      <c r="AH41" s="65"/>
      <c r="AI41" s="66" t="s">
        <v>201</v>
      </c>
      <c r="AJ41" s="67"/>
      <c r="AK41" s="68" t="e">
        <f t="shared" ref="AK41:AM41" si="3">AVERAGE(AK43:AK73)</f>
        <v>#DIV/0!</v>
      </c>
      <c r="AL41" s="68" t="e">
        <f t="shared" si="3"/>
        <v>#DIV/0!</v>
      </c>
      <c r="AM41" s="68" t="e">
        <f t="shared" si="3"/>
        <v>#DIV/0!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7935</v>
      </c>
      <c r="G42" s="70" t="s">
        <v>7936</v>
      </c>
      <c r="H42" s="70" t="s">
        <v>7937</v>
      </c>
      <c r="I42" s="70" t="s">
        <v>7938</v>
      </c>
      <c r="K42" s="82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7935</v>
      </c>
      <c r="Q42" s="70" t="s">
        <v>7936</v>
      </c>
      <c r="R42" s="70" t="s">
        <v>7937</v>
      </c>
      <c r="S42" s="70" t="s">
        <v>7938</v>
      </c>
      <c r="U42" s="55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7935</v>
      </c>
      <c r="AA42" s="70" t="s">
        <v>7936</v>
      </c>
      <c r="AB42" s="70" t="s">
        <v>7937</v>
      </c>
      <c r="AC42" s="70" t="s">
        <v>7938</v>
      </c>
      <c r="AE42" s="55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55" t="s">
        <v>7939</v>
      </c>
      <c r="B43" s="71">
        <f>SUMIFS('PD REPORT'!$Q$7:$Q$2070,'PD REPORT'!$D$7:$D$2070,$E$41,'PD REPORT'!$B$7:$B$2070,A43)</f>
        <v>0</v>
      </c>
      <c r="C43" s="71">
        <f>SUMIFS('PD REPORT'!$R$7:$R$2070,'PD REPORT'!$D$7:$D$2070,$E$41,'PD REPORT'!$B$7:$B$2070,A43)</f>
        <v>0</v>
      </c>
      <c r="D43" s="71">
        <f>SUMIFS('PD REPORT'!$S$7:$S$2070,'PD REPORT'!$D$7:$D$2070,$E$41,'PD REPORT'!$B$7:$B$2070,A43)</f>
        <v>0</v>
      </c>
      <c r="E43" s="71">
        <f>SUMIFS('PD REPORT'!$T$7:$T$2070,'PD REPORT'!$D$7:$D$2070,$E$41,'PD REPORT'!$B$7:$B$2070,A43)</f>
        <v>0</v>
      </c>
      <c r="F43" s="72">
        <f>SUM(B43:E43)</f>
        <v>0</v>
      </c>
      <c r="G43" s="73" t="str">
        <f t="shared" ref="G43:G73" si="4">IFERROR((C43/F43)*1000000,"")</f>
        <v/>
      </c>
      <c r="H43" s="73" t="str">
        <f t="shared" ref="H43:H73" si="5">IFERROR((D43/F43)*1000000,"")</f>
        <v/>
      </c>
      <c r="I43" s="73" t="str">
        <f t="shared" ref="I43:I73" si="6">IFERROR((E43/F43)*1000000,"")</f>
        <v/>
      </c>
      <c r="K43" s="55" t="s">
        <v>7939</v>
      </c>
      <c r="L43" s="75">
        <f>SUMIFS('PD REPORT'!$Q$7:$Q$2070,'PD REPORT'!$D$7:$D$2070,$O$41,'PD REPORT'!$B$7:$B$2070,K43)</f>
        <v>0</v>
      </c>
      <c r="M43" s="75">
        <f>SUMIFS('PD REPORT'!$R$7:$R$2070,'PD REPORT'!$D$7:$D$2070,$O$41,'PD REPORT'!$B$7:$B$2070,K43)</f>
        <v>0</v>
      </c>
      <c r="N43" s="75">
        <f>SUMIFS('PD REPORT'!$S$7:$S$2070,'PD REPORT'!$D$7:$D$2070,$O$41,'PD REPORT'!$B$7:$B$2070,K43)</f>
        <v>0</v>
      </c>
      <c r="O43" s="75">
        <f>SUMIFS('PD REPORT'!$T$7:$T$2070,'PD REPORT'!$D$7:$D$2070,$O$41,'PD REPORT'!$B$7:$B$2070,K43)</f>
        <v>0</v>
      </c>
      <c r="P43" s="76">
        <f t="shared" ref="P43:P73" si="7">SUM(L43:O43)</f>
        <v>0</v>
      </c>
      <c r="Q43" s="73" t="str">
        <f t="shared" ref="Q43:Q73" si="8">IFERROR((M43/P43)*1000000,"")</f>
        <v/>
      </c>
      <c r="R43" s="73" t="str">
        <f t="shared" ref="R43:R73" si="9">IFERROR((N43/P43)*1000000,"")</f>
        <v/>
      </c>
      <c r="S43" s="73" t="str">
        <f t="shared" ref="S43:S73" si="10">IFERROR((O43/P43)*1000000,"")</f>
        <v/>
      </c>
      <c r="U43" s="55" t="s">
        <v>7939</v>
      </c>
      <c r="V43" s="75"/>
      <c r="W43" s="75"/>
      <c r="X43" s="75"/>
      <c r="Y43" s="75"/>
      <c r="Z43" s="76"/>
      <c r="AA43" s="73"/>
      <c r="AB43" s="73"/>
      <c r="AC43" s="73"/>
      <c r="AE43" s="74">
        <v>46023</v>
      </c>
      <c r="AF43" s="75">
        <f>SUMIFS('PD REPORT'!$Q$7:$Q$2070,'PD REPORT'!$D$7:$D$2070,$AI$41,'PD REPORT'!$B$7:$B$2070,AE43)</f>
        <v>0</v>
      </c>
      <c r="AG43" s="75">
        <f>SUMIFS('PD REPORT'!$R$7:$R$2070,'PD REPORT'!$D$7:$D$2070,$AI$41,'PD REPORT'!$B$7:$B$2070,AE43)</f>
        <v>0</v>
      </c>
      <c r="AH43" s="75">
        <f>SUMIFS('PD REPORT'!$S$7:$S$2070,'PD REPORT'!$D$7:$D$2070,$AI$41,'PD REPORT'!$B$7:$B$2070,AE43)</f>
        <v>0</v>
      </c>
      <c r="AI43" s="75">
        <f>SUMIFS('PD REPORT'!$T$7:$T$2070,'PD REPORT'!$D$7:$D$2070,$AI$41,'PD REPORT'!$B$7:$B$2070,AE43)</f>
        <v>0</v>
      </c>
      <c r="AJ43" s="76">
        <f t="shared" ref="AJ43:AJ73" si="11">SUM(AF43:AI43)</f>
        <v>0</v>
      </c>
      <c r="AK43" s="73" t="str">
        <f t="shared" ref="AK43:AK73" si="12">IFERROR((AG43/AJ43)*1000000,"")</f>
        <v/>
      </c>
      <c r="AL43" s="73" t="str">
        <f t="shared" ref="AL43:AL73" si="13">IFERROR((AH43/AJ43)*1000000,"")</f>
        <v/>
      </c>
      <c r="AM43" s="73" t="str">
        <f t="shared" ref="AM43:AM73" si="14">IFERROR((AI43/AJ43)*1000000,"")</f>
        <v/>
      </c>
    </row>
    <row r="44" spans="1:39">
      <c r="A44" s="74">
        <v>46054</v>
      </c>
      <c r="B44" s="71">
        <f>SUMIFS('PD REPORT'!$Q$7:$Q$2070,'PD REPORT'!$D$7:$D$2070,$E$41,'PD REPORT'!$B$7:$B$2070,A44)</f>
        <v>6199</v>
      </c>
      <c r="C44" s="71">
        <f>SUMIFS('PD REPORT'!$R$7:$R$2070,'PD REPORT'!$D$7:$D$2070,$E$41,'PD REPORT'!$B$7:$B$2070,A44)</f>
        <v>484</v>
      </c>
      <c r="D44" s="71">
        <f>SUMIFS('PD REPORT'!$S$7:$S$2070,'PD REPORT'!$D$7:$D$2070,$E$41,'PD REPORT'!$B$7:$B$2070,A44)</f>
        <v>231</v>
      </c>
      <c r="E44" s="71">
        <f>SUMIFS('PD REPORT'!$T$7:$T$2070,'PD REPORT'!$D$7:$D$2070,$E$41,'PD REPORT'!$B$7:$B$2070,A44)</f>
        <v>28</v>
      </c>
      <c r="F44" s="72">
        <f t="shared" ref="F43:F89" si="15">SUM(B44:E44)</f>
        <v>6942</v>
      </c>
      <c r="G44" s="73">
        <f t="shared" si="4"/>
        <v>69720.541630654</v>
      </c>
      <c r="H44" s="73">
        <f t="shared" si="5"/>
        <v>33275.713050994</v>
      </c>
      <c r="I44" s="73">
        <f t="shared" si="6"/>
        <v>4033.41976375684</v>
      </c>
      <c r="K44" s="74">
        <v>46054</v>
      </c>
      <c r="L44" s="75">
        <f>SUMIFS('PD REPORT'!$Q$7:$Q$2070,'PD REPORT'!$D$7:$D$2070,$O$41,'PD REPORT'!$B$7:$B$2070,K44)</f>
        <v>2134</v>
      </c>
      <c r="M44" s="75">
        <f>SUMIFS('PD REPORT'!$R$7:$R$2070,'PD REPORT'!$D$7:$D$2070,$O$41,'PD REPORT'!$B$7:$B$2070,K44)</f>
        <v>39</v>
      </c>
      <c r="N44" s="75">
        <f>SUMIFS('PD REPORT'!$S$7:$S$2070,'PD REPORT'!$D$7:$D$2070,$O$41,'PD REPORT'!$B$7:$B$2070,K44)</f>
        <v>12</v>
      </c>
      <c r="O44" s="75">
        <f>SUMIFS('PD REPORT'!$T$7:$T$2070,'PD REPORT'!$D$7:$D$2070,$O$41,'PD REPORT'!$B$7:$B$2070,K44)</f>
        <v>0</v>
      </c>
      <c r="P44" s="76">
        <f t="shared" si="7"/>
        <v>2185</v>
      </c>
      <c r="Q44" s="73">
        <f t="shared" si="8"/>
        <v>17848.9702517162</v>
      </c>
      <c r="R44" s="73">
        <f t="shared" si="9"/>
        <v>5491.99084668192</v>
      </c>
      <c r="S44" s="73">
        <f t="shared" si="10"/>
        <v>0</v>
      </c>
      <c r="U44" s="74">
        <v>46054</v>
      </c>
      <c r="V44" s="75">
        <f>SUMIFS('PD REPORT'!$Q$7:$Q$2070,'PD REPORT'!$D$7:$D$2070,$Y$41,'PD REPORT'!$B$7:$B$2070,U44)</f>
        <v>13852</v>
      </c>
      <c r="W44" s="75">
        <f>SUMIFS('PD REPORT'!$R$7:$R$2070,'PD REPORT'!$D$7:$D$2070,$Y$41,'PD REPORT'!$B$7:$B$2070,U44)</f>
        <v>0</v>
      </c>
      <c r="X44" s="75">
        <f>SUMIFS('PD REPORT'!$S$7:$S$2070,'PD REPORT'!$D$7:$D$2070,$Y$41,'PD REPORT'!$B$7:$B$2070,U44)</f>
        <v>5</v>
      </c>
      <c r="Y44" s="75">
        <f>SUMIFS('PD REPORT'!$T$7:$T$2070,'PD REPORT'!$D$7:$D$2070,$Y$41,'PD REPORT'!$B$7:$B$2070,U44)</f>
        <v>0</v>
      </c>
      <c r="Z44" s="76">
        <f t="shared" ref="Z44:Z68" si="16">SUM(V44:Y44)</f>
        <v>13857</v>
      </c>
      <c r="AA44" s="73">
        <f t="shared" ref="AA44:AA68" si="17">IFERROR((W44/Z44)*1000000,"")</f>
        <v>0</v>
      </c>
      <c r="AB44" s="73">
        <f t="shared" ref="AB44:AB68" si="18">IFERROR((X44/Z44)*1000000,"")</f>
        <v>360.828462149094</v>
      </c>
      <c r="AC44" s="73">
        <f t="shared" ref="AC44:AC68" si="19">IFERROR((Y44/Z44)*1000000,"")</f>
        <v>0</v>
      </c>
      <c r="AE44" s="74">
        <v>46024</v>
      </c>
      <c r="AF44" s="75">
        <f>SUMIFS('PD REPORT'!$Q$7:$Q$2070,'PD REPORT'!$D$7:$D$2070,$AI$41,'PD REPORT'!$B$7:$B$2070,AE44)</f>
        <v>0</v>
      </c>
      <c r="AG44" s="75">
        <f>SUMIFS('PD REPORT'!$R$7:$R$2070,'PD REPORT'!$D$7:$D$2070,$AI$41,'PD REPORT'!$B$7:$B$2070,AE44)</f>
        <v>0</v>
      </c>
      <c r="AH44" s="75">
        <f>SUMIFS('PD REPORT'!$S$7:$S$2070,'PD REPORT'!$D$7:$D$2070,$AI$41,'PD REPORT'!$B$7:$B$2070,AE44)</f>
        <v>0</v>
      </c>
      <c r="AI44" s="75">
        <f>SUMIFS('PD REPORT'!$T$7:$T$2070,'PD REPORT'!$D$7:$D$2070,$AI$41,'PD REPORT'!$B$7:$B$2070,AE44)</f>
        <v>0</v>
      </c>
      <c r="AJ44" s="76">
        <f t="shared" si="11"/>
        <v>0</v>
      </c>
      <c r="AK44" s="73" t="str">
        <f t="shared" si="12"/>
        <v/>
      </c>
      <c r="AL44" s="73" t="str">
        <f t="shared" si="13"/>
        <v/>
      </c>
      <c r="AM44" s="73" t="str">
        <f t="shared" si="14"/>
        <v/>
      </c>
    </row>
    <row r="45" spans="1:39">
      <c r="A45" s="74">
        <v>46055</v>
      </c>
      <c r="B45" s="71">
        <f>SUMIFS('PD REPORT'!$Q$7:$Q$2070,'PD REPORT'!$D$7:$D$2070,$E$41,'PD REPORT'!$B$7:$B$2070,A45)</f>
        <v>8052</v>
      </c>
      <c r="C45" s="71">
        <f>SUMIFS('PD REPORT'!$R$7:$R$2070,'PD REPORT'!$D$7:$D$2070,$E$41,'PD REPORT'!$B$7:$B$2070,A45)</f>
        <v>364</v>
      </c>
      <c r="D45" s="71">
        <f>SUMIFS('PD REPORT'!$S$7:$S$2070,'PD REPORT'!$D$7:$D$2070,$E$41,'PD REPORT'!$B$7:$B$2070,A45)</f>
        <v>255</v>
      </c>
      <c r="E45" s="71">
        <f>SUMIFS('PD REPORT'!$T$7:$T$2070,'PD REPORT'!$D$7:$D$2070,$E$41,'PD REPORT'!$B$7:$B$2070,A45)</f>
        <v>32</v>
      </c>
      <c r="F45" s="72">
        <f t="shared" si="15"/>
        <v>8703</v>
      </c>
      <c r="G45" s="73">
        <f t="shared" si="4"/>
        <v>41824.6581638515</v>
      </c>
      <c r="H45" s="73">
        <f t="shared" si="5"/>
        <v>29300.2412961048</v>
      </c>
      <c r="I45" s="73">
        <f t="shared" si="6"/>
        <v>3676.89302539354</v>
      </c>
      <c r="K45" s="74">
        <v>46055</v>
      </c>
      <c r="L45" s="75">
        <f>SUMIFS('PD REPORT'!$Q$7:$Q$2070,'PD REPORT'!$D$7:$D$2070,$O$41,'PD REPORT'!$B$7:$B$2070,K45)</f>
        <v>1612</v>
      </c>
      <c r="M45" s="75">
        <f>SUMIFS('PD REPORT'!$R$7:$R$2070,'PD REPORT'!$D$7:$D$2070,$O$41,'PD REPORT'!$B$7:$B$2070,K45)</f>
        <v>21</v>
      </c>
      <c r="N45" s="75">
        <f>SUMIFS('PD REPORT'!$S$7:$S$2070,'PD REPORT'!$D$7:$D$2070,$O$41,'PD REPORT'!$B$7:$B$2070,K45)</f>
        <v>1</v>
      </c>
      <c r="O45" s="75">
        <f>SUMIFS('PD REPORT'!$T$7:$T$2070,'PD REPORT'!$D$7:$D$2070,$O$41,'PD REPORT'!$B$7:$B$2070,K45)</f>
        <v>0</v>
      </c>
      <c r="P45" s="76">
        <f t="shared" si="7"/>
        <v>1634</v>
      </c>
      <c r="Q45" s="73">
        <f t="shared" si="8"/>
        <v>12851.8971848225</v>
      </c>
      <c r="R45" s="73">
        <f t="shared" si="9"/>
        <v>611.995104039168</v>
      </c>
      <c r="S45" s="73">
        <f t="shared" si="10"/>
        <v>0</v>
      </c>
      <c r="U45" s="74">
        <v>46055</v>
      </c>
      <c r="V45" s="75">
        <f>SUMIFS('PD REPORT'!$Q$7:$Q$2070,'PD REPORT'!$D$7:$D$2070,$Y$41,'PD REPORT'!$B$7:$B$2070,U45)</f>
        <v>13797</v>
      </c>
      <c r="W45" s="75">
        <f>SUMIFS('PD REPORT'!$R$7:$R$2070,'PD REPORT'!$D$7:$D$2070,$Y$41,'PD REPORT'!$B$7:$B$2070,U45)</f>
        <v>0</v>
      </c>
      <c r="X45" s="75">
        <f>SUMIFS('PD REPORT'!$S$7:$S$2070,'PD REPORT'!$D$7:$D$2070,$Y$41,'PD REPORT'!$B$7:$B$2070,U45)</f>
        <v>0</v>
      </c>
      <c r="Y45" s="75">
        <f>SUMIFS('PD REPORT'!$T$7:$T$2070,'PD REPORT'!$D$7:$D$2070,$Y$41,'PD REPORT'!$B$7:$B$2070,U45)</f>
        <v>0</v>
      </c>
      <c r="Z45" s="76">
        <f t="shared" si="16"/>
        <v>13797</v>
      </c>
      <c r="AA45" s="73">
        <f t="shared" si="17"/>
        <v>0</v>
      </c>
      <c r="AB45" s="73">
        <f t="shared" si="18"/>
        <v>0</v>
      </c>
      <c r="AC45" s="73">
        <f t="shared" si="19"/>
        <v>0</v>
      </c>
      <c r="AE45" s="74">
        <v>46025</v>
      </c>
      <c r="AF45" s="75">
        <f>SUMIFS('PD REPORT'!$Q$7:$Q$2070,'PD REPORT'!$D$7:$D$2070,$AI$41,'PD REPORT'!$B$7:$B$2070,AE45)</f>
        <v>0</v>
      </c>
      <c r="AG45" s="75">
        <f>SUMIFS('PD REPORT'!$R$7:$R$2070,'PD REPORT'!$D$7:$D$2070,$AI$41,'PD REPORT'!$B$7:$B$2070,AE45)</f>
        <v>0</v>
      </c>
      <c r="AH45" s="75">
        <f>SUMIFS('PD REPORT'!$S$7:$S$2070,'PD REPORT'!$D$7:$D$2070,$AI$41,'PD REPORT'!$B$7:$B$2070,AE45)</f>
        <v>0</v>
      </c>
      <c r="AI45" s="75">
        <f>SUMIFS('PD REPORT'!$T$7:$T$2070,'PD REPORT'!$D$7:$D$2070,$AI$41,'PD REPORT'!$B$7:$B$2070,AE45)</f>
        <v>0</v>
      </c>
      <c r="AJ45" s="76">
        <f t="shared" si="11"/>
        <v>0</v>
      </c>
      <c r="AK45" s="73" t="str">
        <f t="shared" si="12"/>
        <v/>
      </c>
      <c r="AL45" s="73" t="str">
        <f t="shared" si="13"/>
        <v/>
      </c>
      <c r="AM45" s="73" t="str">
        <f t="shared" si="14"/>
        <v/>
      </c>
    </row>
    <row r="46" spans="1:39">
      <c r="A46" s="74">
        <v>46056</v>
      </c>
      <c r="B46" s="71">
        <f>SUMIFS('PD REPORT'!$Q$7:$Q$2070,'PD REPORT'!$D$7:$D$2070,$E$41,'PD REPORT'!$B$7:$B$2070,A46)</f>
        <v>9384</v>
      </c>
      <c r="C46" s="71">
        <f>SUMIFS('PD REPORT'!$R$7:$R$2070,'PD REPORT'!$D$7:$D$2070,$E$41,'PD REPORT'!$B$7:$B$2070,A46)</f>
        <v>421</v>
      </c>
      <c r="D46" s="71">
        <f>SUMIFS('PD REPORT'!$S$7:$S$2070,'PD REPORT'!$D$7:$D$2070,$E$41,'PD REPORT'!$B$7:$B$2070,A46)</f>
        <v>196</v>
      </c>
      <c r="E46" s="71">
        <f>SUMIFS('PD REPORT'!$T$7:$T$2070,'PD REPORT'!$D$7:$D$2070,$E$41,'PD REPORT'!$B$7:$B$2070,A46)</f>
        <v>19</v>
      </c>
      <c r="F46" s="72">
        <f t="shared" si="15"/>
        <v>10020</v>
      </c>
      <c r="G46" s="73">
        <f t="shared" si="4"/>
        <v>42015.9680638723</v>
      </c>
      <c r="H46" s="73">
        <f t="shared" si="5"/>
        <v>19560.878243513</v>
      </c>
      <c r="I46" s="73">
        <f t="shared" si="6"/>
        <v>1896.20758483034</v>
      </c>
      <c r="K46" s="74">
        <v>46056</v>
      </c>
      <c r="L46" s="75">
        <f>SUMIFS('PD REPORT'!$Q$7:$Q$2070,'PD REPORT'!$D$7:$D$2070,$O$41,'PD REPORT'!$B$7:$B$2070,K46)</f>
        <v>1164</v>
      </c>
      <c r="M46" s="75">
        <f>SUMIFS('PD REPORT'!$R$7:$R$2070,'PD REPORT'!$D$7:$D$2070,$O$41,'PD REPORT'!$B$7:$B$2070,K46)</f>
        <v>23</v>
      </c>
      <c r="N46" s="75">
        <f>SUMIFS('PD REPORT'!$S$7:$S$2070,'PD REPORT'!$D$7:$D$2070,$O$41,'PD REPORT'!$B$7:$B$2070,K46)</f>
        <v>4</v>
      </c>
      <c r="O46" s="75">
        <f>SUMIFS('PD REPORT'!$T$7:$T$2070,'PD REPORT'!$D$7:$D$2070,$O$41,'PD REPORT'!$B$7:$B$2070,K46)</f>
        <v>1</v>
      </c>
      <c r="P46" s="76">
        <f t="shared" si="7"/>
        <v>1192</v>
      </c>
      <c r="Q46" s="73">
        <f t="shared" si="8"/>
        <v>19295.3020134228</v>
      </c>
      <c r="R46" s="73">
        <f t="shared" si="9"/>
        <v>3355.70469798658</v>
      </c>
      <c r="S46" s="73">
        <f t="shared" si="10"/>
        <v>838.926174496644</v>
      </c>
      <c r="U46" s="74">
        <v>46056</v>
      </c>
      <c r="V46" s="75">
        <f>SUMIFS('PD REPORT'!$Q$7:$Q$2070,'PD REPORT'!$D$7:$D$2070,$Y$41,'PD REPORT'!$B$7:$B$2070,U46)</f>
        <v>24623</v>
      </c>
      <c r="W46" s="75">
        <f>SUMIFS('PD REPORT'!$R$7:$R$2070,'PD REPORT'!$D$7:$D$2070,$Y$41,'PD REPORT'!$B$7:$B$2070,U46)</f>
        <v>0</v>
      </c>
      <c r="X46" s="75">
        <f>SUMIFS('PD REPORT'!$S$7:$S$2070,'PD REPORT'!$D$7:$D$2070,$Y$41,'PD REPORT'!$B$7:$B$2070,U46)</f>
        <v>2</v>
      </c>
      <c r="Y46" s="75">
        <f>SUMIFS('PD REPORT'!$T$7:$T$2070,'PD REPORT'!$D$7:$D$2070,$Y$41,'PD REPORT'!$B$7:$B$2070,U46)</f>
        <v>0</v>
      </c>
      <c r="Z46" s="76">
        <f t="shared" si="16"/>
        <v>24625</v>
      </c>
      <c r="AA46" s="73">
        <f t="shared" si="17"/>
        <v>0</v>
      </c>
      <c r="AB46" s="73">
        <f t="shared" si="18"/>
        <v>81.2182741116751</v>
      </c>
      <c r="AC46" s="73">
        <f t="shared" si="19"/>
        <v>0</v>
      </c>
      <c r="AE46" s="74">
        <v>46026</v>
      </c>
      <c r="AF46" s="75">
        <f>SUMIFS('PD REPORT'!$Q$7:$Q$2070,'PD REPORT'!$D$7:$D$2070,$AI$41,'PD REPORT'!$B$7:$B$2070,AE46)</f>
        <v>0</v>
      </c>
      <c r="AG46" s="75">
        <f>SUMIFS('PD REPORT'!$R$7:$R$2070,'PD REPORT'!$D$7:$D$2070,$AI$41,'PD REPORT'!$B$7:$B$2070,AE46)</f>
        <v>0</v>
      </c>
      <c r="AH46" s="75">
        <f>SUMIFS('PD REPORT'!$S$7:$S$2070,'PD REPORT'!$D$7:$D$2070,$AI$41,'PD REPORT'!$B$7:$B$2070,AE46)</f>
        <v>0</v>
      </c>
      <c r="AI46" s="75">
        <f>SUMIFS('PD REPORT'!$T$7:$T$2070,'PD REPORT'!$D$7:$D$2070,$AI$41,'PD REPORT'!$B$7:$B$2070,AE46)</f>
        <v>0</v>
      </c>
      <c r="AJ46" s="76">
        <f t="shared" si="11"/>
        <v>0</v>
      </c>
      <c r="AK46" s="73" t="str">
        <f t="shared" si="12"/>
        <v/>
      </c>
      <c r="AL46" s="73" t="str">
        <f t="shared" si="13"/>
        <v/>
      </c>
      <c r="AM46" s="73" t="str">
        <f t="shared" si="14"/>
        <v/>
      </c>
    </row>
    <row r="47" spans="1:39">
      <c r="A47" s="74">
        <v>46057</v>
      </c>
      <c r="B47" s="71">
        <f>SUMIFS('PD REPORT'!$Q$7:$Q$2070,'PD REPORT'!$D$7:$D$2070,$E$41,'PD REPORT'!$B$7:$B$2070,A47)</f>
        <v>8186</v>
      </c>
      <c r="C47" s="71">
        <f>SUMIFS('PD REPORT'!$R$7:$R$2070,'PD REPORT'!$D$7:$D$2070,$E$41,'PD REPORT'!$B$7:$B$2070,A47)</f>
        <v>380</v>
      </c>
      <c r="D47" s="71">
        <f>SUMIFS('PD REPORT'!$S$7:$S$2070,'PD REPORT'!$D$7:$D$2070,$E$41,'PD REPORT'!$B$7:$B$2070,A47)</f>
        <v>177</v>
      </c>
      <c r="E47" s="71">
        <f>SUMIFS('PD REPORT'!$T$7:$T$2070,'PD REPORT'!$D$7:$D$2070,$E$41,'PD REPORT'!$B$7:$B$2070,A47)</f>
        <v>7</v>
      </c>
      <c r="F47" s="72">
        <f t="shared" si="15"/>
        <v>8750</v>
      </c>
      <c r="G47" s="73">
        <f t="shared" si="4"/>
        <v>43428.5714285714</v>
      </c>
      <c r="H47" s="73">
        <f t="shared" si="5"/>
        <v>20228.5714285714</v>
      </c>
      <c r="I47" s="73">
        <f t="shared" si="6"/>
        <v>800</v>
      </c>
      <c r="K47" s="74">
        <v>46057</v>
      </c>
      <c r="L47" s="75">
        <f>SUMIFS('PD REPORT'!$Q$7:$Q$2070,'PD REPORT'!$D$7:$D$2070,$O$41,'PD REPORT'!$B$7:$B$2070,K47)</f>
        <v>2180</v>
      </c>
      <c r="M47" s="75">
        <f>SUMIFS('PD REPORT'!$R$7:$R$2070,'PD REPORT'!$D$7:$D$2070,$O$41,'PD REPORT'!$B$7:$B$2070,K47)</f>
        <v>15</v>
      </c>
      <c r="N47" s="75">
        <f>SUMIFS('PD REPORT'!$S$7:$S$2070,'PD REPORT'!$D$7:$D$2070,$O$41,'PD REPORT'!$B$7:$B$2070,K47)</f>
        <v>6</v>
      </c>
      <c r="O47" s="75">
        <f>SUMIFS('PD REPORT'!$T$7:$T$2070,'PD REPORT'!$D$7:$D$2070,$O$41,'PD REPORT'!$B$7:$B$2070,K47)</f>
        <v>0</v>
      </c>
      <c r="P47" s="76">
        <f t="shared" si="7"/>
        <v>2201</v>
      </c>
      <c r="Q47" s="73">
        <f t="shared" si="8"/>
        <v>6815.08405270332</v>
      </c>
      <c r="R47" s="73">
        <f t="shared" si="9"/>
        <v>2726.03362108133</v>
      </c>
      <c r="S47" s="73">
        <f t="shared" si="10"/>
        <v>0</v>
      </c>
      <c r="U47" s="74">
        <v>46057</v>
      </c>
      <c r="V47" s="75">
        <f>SUMIFS('PD REPORT'!$Q$7:$Q$2070,'PD REPORT'!$D$7:$D$2070,$Y$41,'PD REPORT'!$B$7:$B$2070,U47)</f>
        <v>12000</v>
      </c>
      <c r="W47" s="75">
        <f>SUMIFS('PD REPORT'!$R$7:$R$2070,'PD REPORT'!$D$7:$D$2070,$Y$41,'PD REPORT'!$B$7:$B$2070,U47)</f>
        <v>0</v>
      </c>
      <c r="X47" s="75">
        <f>SUMIFS('PD REPORT'!$S$7:$S$2070,'PD REPORT'!$D$7:$D$2070,$Y$41,'PD REPORT'!$B$7:$B$2070,U47)</f>
        <v>0</v>
      </c>
      <c r="Y47" s="75">
        <f>SUMIFS('PD REPORT'!$T$7:$T$2070,'PD REPORT'!$D$7:$D$2070,$Y$41,'PD REPORT'!$B$7:$B$2070,U47)</f>
        <v>0</v>
      </c>
      <c r="Z47" s="76">
        <f t="shared" si="16"/>
        <v>12000</v>
      </c>
      <c r="AA47" s="73">
        <f t="shared" si="17"/>
        <v>0</v>
      </c>
      <c r="AB47" s="73">
        <f t="shared" si="18"/>
        <v>0</v>
      </c>
      <c r="AC47" s="73">
        <f t="shared" si="19"/>
        <v>0</v>
      </c>
      <c r="AE47" s="74">
        <v>46027</v>
      </c>
      <c r="AF47" s="75">
        <f>SUMIFS('PD REPORT'!$Q$7:$Q$2070,'PD REPORT'!$D$7:$D$2070,$AI$41,'PD REPORT'!$B$7:$B$2070,AE47)</f>
        <v>0</v>
      </c>
      <c r="AG47" s="75">
        <f>SUMIFS('PD REPORT'!$R$7:$R$2070,'PD REPORT'!$D$7:$D$2070,$AI$41,'PD REPORT'!$B$7:$B$2070,AE47)</f>
        <v>0</v>
      </c>
      <c r="AH47" s="75">
        <f>SUMIFS('PD REPORT'!$S$7:$S$2070,'PD REPORT'!$D$7:$D$2070,$AI$41,'PD REPORT'!$B$7:$B$2070,AE47)</f>
        <v>0</v>
      </c>
      <c r="AI47" s="75">
        <f>SUMIFS('PD REPORT'!$T$7:$T$2070,'PD REPORT'!$D$7:$D$2070,$AI$41,'PD REPORT'!$B$7:$B$2070,AE47)</f>
        <v>0</v>
      </c>
      <c r="AJ47" s="76">
        <f t="shared" si="11"/>
        <v>0</v>
      </c>
      <c r="AK47" s="73" t="str">
        <f t="shared" si="12"/>
        <v/>
      </c>
      <c r="AL47" s="73" t="str">
        <f t="shared" si="13"/>
        <v/>
      </c>
      <c r="AM47" s="73" t="str">
        <f t="shared" si="14"/>
        <v/>
      </c>
    </row>
    <row r="48" spans="1:39">
      <c r="A48" s="74">
        <v>46058</v>
      </c>
      <c r="B48" s="71">
        <f>SUMIFS('PD REPORT'!$Q$7:$Q$2070,'PD REPORT'!$D$7:$D$2070,$E$41,'PD REPORT'!$B$7:$B$2070,A48)</f>
        <v>8355</v>
      </c>
      <c r="C48" s="71">
        <f>SUMIFS('PD REPORT'!$R$7:$R$2070,'PD REPORT'!$D$7:$D$2070,$E$41,'PD REPORT'!$B$7:$B$2070,A48)</f>
        <v>295</v>
      </c>
      <c r="D48" s="71">
        <f>SUMIFS('PD REPORT'!$S$7:$S$2070,'PD REPORT'!$D$7:$D$2070,$E$41,'PD REPORT'!$B$7:$B$2070,A48)</f>
        <v>195</v>
      </c>
      <c r="E48" s="71">
        <f>SUMIFS('PD REPORT'!$T$7:$T$2070,'PD REPORT'!$D$7:$D$2070,$E$41,'PD REPORT'!$B$7:$B$2070,A48)</f>
        <v>20</v>
      </c>
      <c r="F48" s="72">
        <f t="shared" si="15"/>
        <v>8865</v>
      </c>
      <c r="G48" s="73">
        <f t="shared" si="4"/>
        <v>33276.9317540891</v>
      </c>
      <c r="H48" s="73">
        <f t="shared" si="5"/>
        <v>21996.6159052453</v>
      </c>
      <c r="I48" s="73">
        <f t="shared" si="6"/>
        <v>2256.06316976875</v>
      </c>
      <c r="K48" s="74">
        <v>46058</v>
      </c>
      <c r="L48" s="75">
        <f>SUMIFS('PD REPORT'!$Q$7:$Q$2070,'PD REPORT'!$D$7:$D$2070,$O$41,'PD REPORT'!$B$7:$B$2070,K48)</f>
        <v>4425</v>
      </c>
      <c r="M48" s="75">
        <f>SUMIFS('PD REPORT'!$R$7:$R$2070,'PD REPORT'!$D$7:$D$2070,$O$41,'PD REPORT'!$B$7:$B$2070,K48)</f>
        <v>8</v>
      </c>
      <c r="N48" s="75">
        <f>SUMIFS('PD REPORT'!$S$7:$S$2070,'PD REPORT'!$D$7:$D$2070,$O$41,'PD REPORT'!$B$7:$B$2070,K48)</f>
        <v>1</v>
      </c>
      <c r="O48" s="75">
        <f>SUMIFS('PD REPORT'!$T$7:$T$2070,'PD REPORT'!$D$7:$D$2070,$O$41,'PD REPORT'!$B$7:$B$2070,K48)</f>
        <v>0</v>
      </c>
      <c r="P48" s="76">
        <f t="shared" si="7"/>
        <v>4434</v>
      </c>
      <c r="Q48" s="73">
        <f t="shared" si="8"/>
        <v>1804.2399639152</v>
      </c>
      <c r="R48" s="73">
        <f t="shared" si="9"/>
        <v>225.5299954894</v>
      </c>
      <c r="S48" s="73">
        <f t="shared" si="10"/>
        <v>0</v>
      </c>
      <c r="U48" s="74">
        <v>46058</v>
      </c>
      <c r="V48" s="75">
        <f>SUMIFS('PD REPORT'!$Q$7:$Q$2070,'PD REPORT'!$D$7:$D$2070,$Y$41,'PD REPORT'!$B$7:$B$2070,U48)</f>
        <v>19181</v>
      </c>
      <c r="W48" s="75">
        <f>SUMIFS('PD REPORT'!$R$7:$R$2070,'PD REPORT'!$D$7:$D$2070,$Y$41,'PD REPORT'!$B$7:$B$2070,U48)</f>
        <v>0</v>
      </c>
      <c r="X48" s="75">
        <f>SUMIFS('PD REPORT'!$S$7:$S$2070,'PD REPORT'!$D$7:$D$2070,$Y$41,'PD REPORT'!$B$7:$B$2070,U48)</f>
        <v>4</v>
      </c>
      <c r="Y48" s="75">
        <f>SUMIFS('PD REPORT'!$T$7:$T$2070,'PD REPORT'!$D$7:$D$2070,$Y$41,'PD REPORT'!$B$7:$B$2070,U48)</f>
        <v>0</v>
      </c>
      <c r="Z48" s="76">
        <f t="shared" si="16"/>
        <v>19185</v>
      </c>
      <c r="AA48" s="73">
        <f t="shared" si="17"/>
        <v>0</v>
      </c>
      <c r="AB48" s="73">
        <f t="shared" si="18"/>
        <v>208.496221005994</v>
      </c>
      <c r="AC48" s="73">
        <f t="shared" si="19"/>
        <v>0</v>
      </c>
      <c r="AE48" s="74">
        <v>46028</v>
      </c>
      <c r="AF48" s="75">
        <f>SUMIFS('PD REPORT'!$Q$7:$Q$2070,'PD REPORT'!$D$7:$D$2070,$AI$41,'PD REPORT'!$B$7:$B$2070,AE48)</f>
        <v>0</v>
      </c>
      <c r="AG48" s="75">
        <f>SUMIFS('PD REPORT'!$R$7:$R$2070,'PD REPORT'!$D$7:$D$2070,$AI$41,'PD REPORT'!$B$7:$B$2070,AE48)</f>
        <v>0</v>
      </c>
      <c r="AH48" s="75">
        <f>SUMIFS('PD REPORT'!$S$7:$S$2070,'PD REPORT'!$D$7:$D$2070,$AI$41,'PD REPORT'!$B$7:$B$2070,AE48)</f>
        <v>0</v>
      </c>
      <c r="AI48" s="75">
        <f>SUMIFS('PD REPORT'!$T$7:$T$2070,'PD REPORT'!$D$7:$D$2070,$AI$41,'PD REPORT'!$B$7:$B$2070,AE48)</f>
        <v>0</v>
      </c>
      <c r="AJ48" s="76">
        <f t="shared" si="11"/>
        <v>0</v>
      </c>
      <c r="AK48" s="73" t="str">
        <f t="shared" si="12"/>
        <v/>
      </c>
      <c r="AL48" s="73" t="str">
        <f t="shared" si="13"/>
        <v/>
      </c>
      <c r="AM48" s="73" t="str">
        <f t="shared" si="14"/>
        <v/>
      </c>
    </row>
    <row r="49" spans="1:39">
      <c r="A49" s="74">
        <v>46059</v>
      </c>
      <c r="B49" s="71">
        <f>SUMIFS('PD REPORT'!$Q$7:$Q$2070,'PD REPORT'!$D$7:$D$2070,$E$41,'PD REPORT'!$B$7:$B$2070,A49)</f>
        <v>9442</v>
      </c>
      <c r="C49" s="71">
        <f>SUMIFS('PD REPORT'!$R$7:$R$2070,'PD REPORT'!$D$7:$D$2070,$E$41,'PD REPORT'!$B$7:$B$2070,A49)</f>
        <v>366</v>
      </c>
      <c r="D49" s="71">
        <f>SUMIFS('PD REPORT'!$S$7:$S$2070,'PD REPORT'!$D$7:$D$2070,$E$41,'PD REPORT'!$B$7:$B$2070,A49)</f>
        <v>196</v>
      </c>
      <c r="E49" s="71">
        <f>SUMIFS('PD REPORT'!$T$7:$T$2070,'PD REPORT'!$D$7:$D$2070,$E$41,'PD REPORT'!$B$7:$B$2070,A49)</f>
        <v>61</v>
      </c>
      <c r="F49" s="72">
        <f t="shared" si="15"/>
        <v>10065</v>
      </c>
      <c r="G49" s="73">
        <f t="shared" si="4"/>
        <v>36363.6363636364</v>
      </c>
      <c r="H49" s="73">
        <f t="shared" si="5"/>
        <v>19473.4227521113</v>
      </c>
      <c r="I49" s="73">
        <f t="shared" si="6"/>
        <v>6060.60606060606</v>
      </c>
      <c r="K49" s="74">
        <v>46059</v>
      </c>
      <c r="L49" s="75">
        <f>SUMIFS('PD REPORT'!$Q$7:$Q$2070,'PD REPORT'!$D$7:$D$2070,$O$41,'PD REPORT'!$B$7:$B$2070,K49)</f>
        <v>3726</v>
      </c>
      <c r="M49" s="75">
        <f>SUMIFS('PD REPORT'!$R$7:$R$2070,'PD REPORT'!$D$7:$D$2070,$O$41,'PD REPORT'!$B$7:$B$2070,K49)</f>
        <v>16</v>
      </c>
      <c r="N49" s="75">
        <f>SUMIFS('PD REPORT'!$S$7:$S$2070,'PD REPORT'!$D$7:$D$2070,$O$41,'PD REPORT'!$B$7:$B$2070,K49)</f>
        <v>0</v>
      </c>
      <c r="O49" s="75">
        <f>SUMIFS('PD REPORT'!$T$7:$T$2070,'PD REPORT'!$D$7:$D$2070,$O$41,'PD REPORT'!$B$7:$B$2070,K49)</f>
        <v>0</v>
      </c>
      <c r="P49" s="76">
        <f t="shared" si="7"/>
        <v>3742</v>
      </c>
      <c r="Q49" s="73">
        <f t="shared" si="8"/>
        <v>4275.78834847675</v>
      </c>
      <c r="R49" s="73">
        <f t="shared" si="9"/>
        <v>0</v>
      </c>
      <c r="S49" s="73">
        <f t="shared" si="10"/>
        <v>0</v>
      </c>
      <c r="U49" s="74">
        <v>46059</v>
      </c>
      <c r="V49" s="75">
        <f>SUMIFS('PD REPORT'!$Q$7:$Q$2070,'PD REPORT'!$D$7:$D$2070,$Y$41,'PD REPORT'!$B$7:$B$2070,U49)</f>
        <v>18776</v>
      </c>
      <c r="W49" s="75">
        <f>SUMIFS('PD REPORT'!$R$7:$R$2070,'PD REPORT'!$D$7:$D$2070,$Y$41,'PD REPORT'!$B$7:$B$2070,U49)</f>
        <v>0</v>
      </c>
      <c r="X49" s="75">
        <f>SUMIFS('PD REPORT'!$S$7:$S$2070,'PD REPORT'!$D$7:$D$2070,$Y$41,'PD REPORT'!$B$7:$B$2070,U49)</f>
        <v>2</v>
      </c>
      <c r="Y49" s="75">
        <f>SUMIFS('PD REPORT'!$T$7:$T$2070,'PD REPORT'!$D$7:$D$2070,$Y$41,'PD REPORT'!$B$7:$B$2070,U49)</f>
        <v>0</v>
      </c>
      <c r="Z49" s="76">
        <f t="shared" si="16"/>
        <v>18778</v>
      </c>
      <c r="AA49" s="73">
        <f t="shared" si="17"/>
        <v>0</v>
      </c>
      <c r="AB49" s="73">
        <f t="shared" si="18"/>
        <v>106.507615294494</v>
      </c>
      <c r="AC49" s="73">
        <f t="shared" si="19"/>
        <v>0</v>
      </c>
      <c r="AE49" s="74">
        <v>46029</v>
      </c>
      <c r="AF49" s="75">
        <f>SUMIFS('PD REPORT'!$Q$7:$Q$2070,'PD REPORT'!$D$7:$D$2070,$AI$41,'PD REPORT'!$B$7:$B$2070,AE49)</f>
        <v>0</v>
      </c>
      <c r="AG49" s="75">
        <f>SUMIFS('PD REPORT'!$R$7:$R$2070,'PD REPORT'!$D$7:$D$2070,$AI$41,'PD REPORT'!$B$7:$B$2070,AE49)</f>
        <v>0</v>
      </c>
      <c r="AH49" s="75">
        <f>SUMIFS('PD REPORT'!$S$7:$S$2070,'PD REPORT'!$D$7:$D$2070,$AI$41,'PD REPORT'!$B$7:$B$2070,AE49)</f>
        <v>0</v>
      </c>
      <c r="AI49" s="75">
        <f>SUMIFS('PD REPORT'!$T$7:$T$2070,'PD REPORT'!$D$7:$D$2070,$AI$41,'PD REPORT'!$B$7:$B$2070,AE49)</f>
        <v>0</v>
      </c>
      <c r="AJ49" s="76">
        <f t="shared" si="11"/>
        <v>0</v>
      </c>
      <c r="AK49" s="73" t="str">
        <f t="shared" si="12"/>
        <v/>
      </c>
      <c r="AL49" s="73" t="str">
        <f t="shared" si="13"/>
        <v/>
      </c>
      <c r="AM49" s="73" t="str">
        <f t="shared" si="14"/>
        <v/>
      </c>
    </row>
    <row r="50" spans="1:39">
      <c r="A50" s="74">
        <v>46060</v>
      </c>
      <c r="B50" s="71">
        <f>SUMIFS('PD REPORT'!$Q$7:$Q$2070,'PD REPORT'!$D$7:$D$2070,$E$41,'PD REPORT'!$B$7:$B$2070,A50)</f>
        <v>10433</v>
      </c>
      <c r="C50" s="71">
        <f>SUMIFS('PD REPORT'!$R$7:$R$2070,'PD REPORT'!$D$7:$D$2070,$E$41,'PD REPORT'!$B$7:$B$2070,A50)</f>
        <v>342</v>
      </c>
      <c r="D50" s="71">
        <f>SUMIFS('PD REPORT'!$S$7:$S$2070,'PD REPORT'!$D$7:$D$2070,$E$41,'PD REPORT'!$B$7:$B$2070,A50)</f>
        <v>185</v>
      </c>
      <c r="E50" s="71">
        <f>SUMIFS('PD REPORT'!$T$7:$T$2070,'PD REPORT'!$D$7:$D$2070,$E$41,'PD REPORT'!$B$7:$B$2070,A50)</f>
        <v>26</v>
      </c>
      <c r="F50" s="72">
        <f t="shared" si="15"/>
        <v>10986</v>
      </c>
      <c r="G50" s="73">
        <f t="shared" si="4"/>
        <v>31130.5297651557</v>
      </c>
      <c r="H50" s="73">
        <f t="shared" si="5"/>
        <v>16839.6140542509</v>
      </c>
      <c r="I50" s="73">
        <f t="shared" si="6"/>
        <v>2366.6484616785</v>
      </c>
      <c r="K50" s="74">
        <v>46060</v>
      </c>
      <c r="L50" s="75">
        <f>SUMIFS('PD REPORT'!$Q$7:$Q$2070,'PD REPORT'!$D$7:$D$2070,$O$41,'PD REPORT'!$B$7:$B$2070,K50)</f>
        <v>2539</v>
      </c>
      <c r="M50" s="75">
        <f>SUMIFS('PD REPORT'!$R$7:$R$2070,'PD REPORT'!$D$7:$D$2070,$O$41,'PD REPORT'!$B$7:$B$2070,K50)</f>
        <v>3</v>
      </c>
      <c r="N50" s="75">
        <f>SUMIFS('PD REPORT'!$S$7:$S$2070,'PD REPORT'!$D$7:$D$2070,$O$41,'PD REPORT'!$B$7:$B$2070,K50)</f>
        <v>0</v>
      </c>
      <c r="O50" s="75">
        <f>SUMIFS('PD REPORT'!$T$7:$T$2070,'PD REPORT'!$D$7:$D$2070,$O$41,'PD REPORT'!$B$7:$B$2070,K50)</f>
        <v>0</v>
      </c>
      <c r="P50" s="76">
        <f t="shared" si="7"/>
        <v>2542</v>
      </c>
      <c r="Q50" s="73">
        <f t="shared" si="8"/>
        <v>1180.1730920535</v>
      </c>
      <c r="R50" s="73">
        <f t="shared" si="9"/>
        <v>0</v>
      </c>
      <c r="S50" s="73">
        <f t="shared" si="10"/>
        <v>0</v>
      </c>
      <c r="U50" s="74">
        <v>46060</v>
      </c>
      <c r="V50" s="75">
        <f>SUMIFS('PD REPORT'!$Q$7:$Q$2070,'PD REPORT'!$D$7:$D$2070,$Y$41,'PD REPORT'!$B$7:$B$2070,U50)</f>
        <v>20453</v>
      </c>
      <c r="W50" s="75">
        <f>SUMIFS('PD REPORT'!$R$7:$R$2070,'PD REPORT'!$D$7:$D$2070,$Y$41,'PD REPORT'!$B$7:$B$2070,U50)</f>
        <v>0</v>
      </c>
      <c r="X50" s="75">
        <f>SUMIFS('PD REPORT'!$S$7:$S$2070,'PD REPORT'!$D$7:$D$2070,$Y$41,'PD REPORT'!$B$7:$B$2070,U50)</f>
        <v>21</v>
      </c>
      <c r="Y50" s="75">
        <f>SUMIFS('PD REPORT'!$T$7:$T$2070,'PD REPORT'!$D$7:$D$2070,$Y$41,'PD REPORT'!$B$7:$B$2070,U50)</f>
        <v>0</v>
      </c>
      <c r="Z50" s="76">
        <f t="shared" si="16"/>
        <v>20474</v>
      </c>
      <c r="AA50" s="73">
        <f t="shared" si="17"/>
        <v>0</v>
      </c>
      <c r="AB50" s="73">
        <f t="shared" si="18"/>
        <v>1025.69112044544</v>
      </c>
      <c r="AC50" s="73">
        <f t="shared" si="19"/>
        <v>0</v>
      </c>
      <c r="AE50" s="74">
        <v>46030</v>
      </c>
      <c r="AF50" s="75">
        <f>SUMIFS('PD REPORT'!$Q$7:$Q$2070,'PD REPORT'!$D$7:$D$2070,$AI$41,'PD REPORT'!$B$7:$B$2070,AE50)</f>
        <v>0</v>
      </c>
      <c r="AG50" s="75">
        <f>SUMIFS('PD REPORT'!$R$7:$R$2070,'PD REPORT'!$D$7:$D$2070,$AI$41,'PD REPORT'!$B$7:$B$2070,AE50)</f>
        <v>0</v>
      </c>
      <c r="AH50" s="75">
        <f>SUMIFS('PD REPORT'!$S$7:$S$2070,'PD REPORT'!$D$7:$D$2070,$AI$41,'PD REPORT'!$B$7:$B$2070,AE50)</f>
        <v>0</v>
      </c>
      <c r="AI50" s="75">
        <f>SUMIFS('PD REPORT'!$T$7:$T$2070,'PD REPORT'!$D$7:$D$2070,$AI$41,'PD REPORT'!$B$7:$B$2070,AE50)</f>
        <v>0</v>
      </c>
      <c r="AJ50" s="76">
        <f t="shared" si="11"/>
        <v>0</v>
      </c>
      <c r="AK50" s="73" t="str">
        <f t="shared" si="12"/>
        <v/>
      </c>
      <c r="AL50" s="73" t="str">
        <f t="shared" si="13"/>
        <v/>
      </c>
      <c r="AM50" s="73" t="str">
        <f t="shared" si="14"/>
        <v/>
      </c>
    </row>
    <row r="51" spans="1:39">
      <c r="A51" s="74">
        <v>46061</v>
      </c>
      <c r="B51" s="75">
        <f>SUMIFS('PD REPORT'!$Q$7:$Q$2070,'PD REPORT'!$D$7:$D$2070,$E$41,'PD REPORT'!$B$7:$B$2070,A51)</f>
        <v>10861</v>
      </c>
      <c r="C51" s="75">
        <f>SUMIFS('PD REPORT'!$R$7:$R$2070,'PD REPORT'!$D$7:$D$2070,$E$41,'PD REPORT'!$B$7:$B$2070,A51)</f>
        <v>194</v>
      </c>
      <c r="D51" s="75">
        <f>SUMIFS('PD REPORT'!$S$7:$S$2070,'PD REPORT'!$D$7:$D$2070,$E$41,'PD REPORT'!$B$7:$B$2070,A51)</f>
        <v>136</v>
      </c>
      <c r="E51" s="75">
        <f>SUMIFS('PD REPORT'!$T$7:$T$2070,'PD REPORT'!$D$7:$D$2070,$E$41,'PD REPORT'!$B$7:$B$2070,A51)</f>
        <v>155</v>
      </c>
      <c r="F51" s="76">
        <f t="shared" si="15"/>
        <v>11346</v>
      </c>
      <c r="G51" s="73">
        <f t="shared" si="4"/>
        <v>17098.5369293143</v>
      </c>
      <c r="H51" s="73">
        <f t="shared" si="5"/>
        <v>11986.6032081791</v>
      </c>
      <c r="I51" s="73">
        <f t="shared" si="6"/>
        <v>13661.2021857924</v>
      </c>
      <c r="K51" s="74">
        <v>46061</v>
      </c>
      <c r="L51" s="75">
        <f>SUMIFS('PD REPORT'!$Q$7:$Q$2070,'PD REPORT'!$D$7:$D$2070,$O$41,'PD REPORT'!$B$7:$B$2070,K51)</f>
        <v>2540</v>
      </c>
      <c r="M51" s="75">
        <f>SUMIFS('PD REPORT'!$R$7:$R$2070,'PD REPORT'!$D$7:$D$2070,$O$41,'PD REPORT'!$B$7:$B$2070,K51)</f>
        <v>9</v>
      </c>
      <c r="N51" s="75">
        <f>SUMIFS('PD REPORT'!$S$7:$S$2070,'PD REPORT'!$D$7:$D$2070,$O$41,'PD REPORT'!$B$7:$B$2070,K51)</f>
        <v>4</v>
      </c>
      <c r="O51" s="75">
        <f>SUMIFS('PD REPORT'!$T$7:$T$2070,'PD REPORT'!$D$7:$D$2070,$O$41,'PD REPORT'!$B$7:$B$2070,K51)</f>
        <v>0</v>
      </c>
      <c r="P51" s="76">
        <f t="shared" si="7"/>
        <v>2553</v>
      </c>
      <c r="Q51" s="73">
        <f t="shared" si="8"/>
        <v>3525.26439482961</v>
      </c>
      <c r="R51" s="73">
        <f t="shared" si="9"/>
        <v>1566.78417547983</v>
      </c>
      <c r="S51" s="73">
        <f t="shared" si="10"/>
        <v>0</v>
      </c>
      <c r="U51" s="74">
        <v>46061</v>
      </c>
      <c r="V51" s="75">
        <f>SUMIFS('PD REPORT'!$Q$7:$Q$2070,'PD REPORT'!$D$7:$D$2070,$Y$41,'PD REPORT'!$B$7:$B$2070,U51)</f>
        <v>21370</v>
      </c>
      <c r="W51" s="75">
        <f>SUMIFS('PD REPORT'!$R$7:$R$2070,'PD REPORT'!$D$7:$D$2070,$Y$41,'PD REPORT'!$B$7:$B$2070,U51)</f>
        <v>0</v>
      </c>
      <c r="X51" s="75">
        <f>SUMIFS('PD REPORT'!$S$7:$S$2070,'PD REPORT'!$D$7:$D$2070,$Y$41,'PD REPORT'!$B$7:$B$2070,U51)</f>
        <v>0</v>
      </c>
      <c r="Y51" s="75">
        <f>SUMIFS('PD REPORT'!$T$7:$T$2070,'PD REPORT'!$D$7:$D$2070,$Y$41,'PD REPORT'!$B$7:$B$2070,U51)</f>
        <v>0</v>
      </c>
      <c r="Z51" s="76">
        <f t="shared" si="16"/>
        <v>21370</v>
      </c>
      <c r="AA51" s="73">
        <f t="shared" si="17"/>
        <v>0</v>
      </c>
      <c r="AB51" s="73">
        <f t="shared" si="18"/>
        <v>0</v>
      </c>
      <c r="AC51" s="73">
        <f t="shared" si="19"/>
        <v>0</v>
      </c>
      <c r="AE51" s="74">
        <v>46031</v>
      </c>
      <c r="AF51" s="75">
        <f>SUMIFS('PD REPORT'!$Q$7:$Q$2070,'PD REPORT'!$D$7:$D$2070,$AI$41,'PD REPORT'!$B$7:$B$2070,AE51)</f>
        <v>0</v>
      </c>
      <c r="AG51" s="75">
        <f>SUMIFS('PD REPORT'!$R$7:$R$2070,'PD REPORT'!$D$7:$D$2070,$AI$41,'PD REPORT'!$B$7:$B$2070,AE51)</f>
        <v>0</v>
      </c>
      <c r="AH51" s="75">
        <f>SUMIFS('PD REPORT'!$S$7:$S$2070,'PD REPORT'!$D$7:$D$2070,$AI$41,'PD REPORT'!$B$7:$B$2070,AE51)</f>
        <v>0</v>
      </c>
      <c r="AI51" s="75">
        <f>SUMIFS('PD REPORT'!$T$7:$T$2070,'PD REPORT'!$D$7:$D$2070,$AI$41,'PD REPORT'!$B$7:$B$2070,AE51)</f>
        <v>0</v>
      </c>
      <c r="AJ51" s="76">
        <f t="shared" si="11"/>
        <v>0</v>
      </c>
      <c r="AK51" s="73" t="str">
        <f t="shared" si="12"/>
        <v/>
      </c>
      <c r="AL51" s="73" t="str">
        <f t="shared" si="13"/>
        <v/>
      </c>
      <c r="AM51" s="73" t="str">
        <f t="shared" si="14"/>
        <v/>
      </c>
    </row>
    <row r="52" spans="1:39">
      <c r="A52" s="74">
        <v>46062</v>
      </c>
      <c r="B52" s="75">
        <f>SUMIFS('PD REPORT'!$Q$7:$Q$2070,'PD REPORT'!$D$7:$D$2070,$E$41,'PD REPORT'!$B$7:$B$2070,A52)</f>
        <v>10028</v>
      </c>
      <c r="C52" s="75">
        <f>SUMIFS('PD REPORT'!$R$7:$R$2070,'PD REPORT'!$D$7:$D$2070,$E$41,'PD REPORT'!$B$7:$B$2070,A52)</f>
        <v>242</v>
      </c>
      <c r="D52" s="75">
        <f>SUMIFS('PD REPORT'!$S$7:$S$2070,'PD REPORT'!$D$7:$D$2070,$E$41,'PD REPORT'!$B$7:$B$2070,A52)</f>
        <v>236</v>
      </c>
      <c r="E52" s="75">
        <f>SUMIFS('PD REPORT'!$T$7:$T$2070,'PD REPORT'!$D$7:$D$2070,$E$41,'PD REPORT'!$B$7:$B$2070,A52)</f>
        <v>73</v>
      </c>
      <c r="F52" s="76">
        <f t="shared" si="15"/>
        <v>10579</v>
      </c>
      <c r="G52" s="73">
        <f t="shared" si="4"/>
        <v>22875.5080820493</v>
      </c>
      <c r="H52" s="73">
        <f t="shared" si="5"/>
        <v>22308.3467246432</v>
      </c>
      <c r="I52" s="73">
        <f t="shared" si="6"/>
        <v>6900.46318177522</v>
      </c>
      <c r="K52" s="74">
        <v>46062</v>
      </c>
      <c r="L52" s="75">
        <f>SUMIFS('PD REPORT'!$Q$7:$Q$2070,'PD REPORT'!$D$7:$D$2070,$O$41,'PD REPORT'!$B$7:$B$2070,K52)</f>
        <v>3638</v>
      </c>
      <c r="M52" s="75">
        <f>SUMIFS('PD REPORT'!$R$7:$R$2070,'PD REPORT'!$D$7:$D$2070,$O$41,'PD REPORT'!$B$7:$B$2070,K52)</f>
        <v>15</v>
      </c>
      <c r="N52" s="75">
        <f>SUMIFS('PD REPORT'!$S$7:$S$2070,'PD REPORT'!$D$7:$D$2070,$O$41,'PD REPORT'!$B$7:$B$2070,K52)</f>
        <v>17</v>
      </c>
      <c r="O52" s="75">
        <f>SUMIFS('PD REPORT'!$T$7:$T$2070,'PD REPORT'!$D$7:$D$2070,$O$41,'PD REPORT'!$B$7:$B$2070,K52)</f>
        <v>1</v>
      </c>
      <c r="P52" s="76">
        <f t="shared" si="7"/>
        <v>3671</v>
      </c>
      <c r="Q52" s="73">
        <f t="shared" si="8"/>
        <v>4086.08008716971</v>
      </c>
      <c r="R52" s="73">
        <f t="shared" si="9"/>
        <v>4630.890765459</v>
      </c>
      <c r="S52" s="73">
        <f t="shared" si="10"/>
        <v>272.405339144647</v>
      </c>
      <c r="U52" s="74">
        <v>46062</v>
      </c>
      <c r="V52" s="75">
        <f>SUMIFS('PD REPORT'!$Q$7:$Q$2070,'PD REPORT'!$D$7:$D$2070,$Y$41,'PD REPORT'!$B$7:$B$2070,U52)</f>
        <v>18263</v>
      </c>
      <c r="W52" s="75">
        <f>SUMIFS('PD REPORT'!$R$7:$R$2070,'PD REPORT'!$D$7:$D$2070,$Y$41,'PD REPORT'!$B$7:$B$2070,U52)</f>
        <v>0</v>
      </c>
      <c r="X52" s="75">
        <f>SUMIFS('PD REPORT'!$S$7:$S$2070,'PD REPORT'!$D$7:$D$2070,$Y$41,'PD REPORT'!$B$7:$B$2070,U52)</f>
        <v>0</v>
      </c>
      <c r="Y52" s="75">
        <f>SUMIFS('PD REPORT'!$T$7:$T$2070,'PD REPORT'!$D$7:$D$2070,$Y$41,'PD REPORT'!$B$7:$B$2070,U52)</f>
        <v>1</v>
      </c>
      <c r="Z52" s="76">
        <f t="shared" si="16"/>
        <v>18264</v>
      </c>
      <c r="AA52" s="73">
        <f t="shared" si="17"/>
        <v>0</v>
      </c>
      <c r="AB52" s="73">
        <f t="shared" si="18"/>
        <v>0</v>
      </c>
      <c r="AC52" s="73">
        <f t="shared" si="19"/>
        <v>54.7525186158563</v>
      </c>
      <c r="AE52" s="74">
        <v>46032</v>
      </c>
      <c r="AF52" s="75">
        <f>SUMIFS('PD REPORT'!$Q$7:$Q$2070,'PD REPORT'!$D$7:$D$2070,$AI$41,'PD REPORT'!$B$7:$B$2070,AE52)</f>
        <v>0</v>
      </c>
      <c r="AG52" s="75">
        <f>SUMIFS('PD REPORT'!$R$7:$R$2070,'PD REPORT'!$D$7:$D$2070,$AI$41,'PD REPORT'!$B$7:$B$2070,AE52)</f>
        <v>0</v>
      </c>
      <c r="AH52" s="75">
        <f>SUMIFS('PD REPORT'!$S$7:$S$2070,'PD REPORT'!$D$7:$D$2070,$AI$41,'PD REPORT'!$B$7:$B$2070,AE52)</f>
        <v>0</v>
      </c>
      <c r="AI52" s="75">
        <f>SUMIFS('PD REPORT'!$T$7:$T$2070,'PD REPORT'!$D$7:$D$2070,$AI$41,'PD REPORT'!$B$7:$B$2070,AE52)</f>
        <v>0</v>
      </c>
      <c r="AJ52" s="76">
        <f t="shared" si="11"/>
        <v>0</v>
      </c>
      <c r="AK52" s="73" t="str">
        <f t="shared" si="12"/>
        <v/>
      </c>
      <c r="AL52" s="73" t="str">
        <f t="shared" si="13"/>
        <v/>
      </c>
      <c r="AM52" s="73" t="str">
        <f t="shared" si="14"/>
        <v/>
      </c>
    </row>
    <row r="53" spans="1:39">
      <c r="A53" s="74">
        <v>46063</v>
      </c>
      <c r="B53" s="75">
        <f>SUMIFS('PD REPORT'!$Q$7:$Q$2070,'PD REPORT'!$D$7:$D$2070,$E$41,'PD REPORT'!$B$7:$B$2070,A53)</f>
        <v>11697</v>
      </c>
      <c r="C53" s="75">
        <f>SUMIFS('PD REPORT'!$R$7:$R$2070,'PD REPORT'!$D$7:$D$2070,$E$41,'PD REPORT'!$B$7:$B$2070,A53)</f>
        <v>305</v>
      </c>
      <c r="D53" s="75">
        <f>SUMIFS('PD REPORT'!$S$7:$S$2070,'PD REPORT'!$D$7:$D$2070,$E$41,'PD REPORT'!$B$7:$B$2070,A53)</f>
        <v>229</v>
      </c>
      <c r="E53" s="75">
        <f>SUMIFS('PD REPORT'!$T$7:$T$2070,'PD REPORT'!$D$7:$D$2070,$E$41,'PD REPORT'!$B$7:$B$2070,A53)</f>
        <v>55</v>
      </c>
      <c r="F53" s="76">
        <f t="shared" si="15"/>
        <v>12286</v>
      </c>
      <c r="G53" s="73">
        <f t="shared" si="4"/>
        <v>24825.0040696728</v>
      </c>
      <c r="H53" s="73">
        <f t="shared" si="5"/>
        <v>18639.1014162461</v>
      </c>
      <c r="I53" s="73">
        <f t="shared" si="6"/>
        <v>4476.64007813772</v>
      </c>
      <c r="K53" s="74">
        <v>46063</v>
      </c>
      <c r="L53" s="75">
        <f>SUMIFS('PD REPORT'!$Q$7:$Q$2070,'PD REPORT'!$D$7:$D$2070,$O$41,'PD REPORT'!$B$7:$B$2070,K53)</f>
        <v>5084</v>
      </c>
      <c r="M53" s="75">
        <f>SUMIFS('PD REPORT'!$R$7:$R$2070,'PD REPORT'!$D$7:$D$2070,$O$41,'PD REPORT'!$B$7:$B$2070,K53)</f>
        <v>24</v>
      </c>
      <c r="N53" s="75">
        <f>SUMIFS('PD REPORT'!$S$7:$S$2070,'PD REPORT'!$D$7:$D$2070,$O$41,'PD REPORT'!$B$7:$B$2070,K53)</f>
        <v>4</v>
      </c>
      <c r="O53" s="75">
        <f>SUMIFS('PD REPORT'!$T$7:$T$2070,'PD REPORT'!$D$7:$D$2070,$O$41,'PD REPORT'!$B$7:$B$2070,K53)</f>
        <v>1</v>
      </c>
      <c r="P53" s="76">
        <f t="shared" si="7"/>
        <v>5113</v>
      </c>
      <c r="Q53" s="73">
        <f t="shared" si="8"/>
        <v>4693.91746528457</v>
      </c>
      <c r="R53" s="73">
        <f t="shared" si="9"/>
        <v>782.319577547428</v>
      </c>
      <c r="S53" s="73">
        <f t="shared" si="10"/>
        <v>195.579894386857</v>
      </c>
      <c r="U53" s="74">
        <v>46063</v>
      </c>
      <c r="V53" s="75">
        <f>SUMIFS('PD REPORT'!$Q$7:$Q$2070,'PD REPORT'!$D$7:$D$2070,$Y$41,'PD REPORT'!$B$7:$B$2070,U53)</f>
        <v>9581</v>
      </c>
      <c r="W53" s="75">
        <f>SUMIFS('PD REPORT'!$R$7:$R$2070,'PD REPORT'!$D$7:$D$2070,$Y$41,'PD REPORT'!$B$7:$B$2070,U53)</f>
        <v>0</v>
      </c>
      <c r="X53" s="75">
        <f>SUMIFS('PD REPORT'!$S$7:$S$2070,'PD REPORT'!$D$7:$D$2070,$Y$41,'PD REPORT'!$B$7:$B$2070,U53)</f>
        <v>0</v>
      </c>
      <c r="Y53" s="75">
        <f>SUMIFS('PD REPORT'!$T$7:$T$2070,'PD REPORT'!$D$7:$D$2070,$Y$41,'PD REPORT'!$B$7:$B$2070,U53)</f>
        <v>0</v>
      </c>
      <c r="Z53" s="76">
        <f t="shared" si="16"/>
        <v>9581</v>
      </c>
      <c r="AA53" s="73">
        <f t="shared" si="17"/>
        <v>0</v>
      </c>
      <c r="AB53" s="73">
        <f t="shared" si="18"/>
        <v>0</v>
      </c>
      <c r="AC53" s="73">
        <f t="shared" si="19"/>
        <v>0</v>
      </c>
      <c r="AE53" s="74">
        <v>46033</v>
      </c>
      <c r="AF53" s="75">
        <f>SUMIFS('PD REPORT'!$Q$7:$Q$2070,'PD REPORT'!$D$7:$D$2070,$AI$41,'PD REPORT'!$B$7:$B$2070,AE53)</f>
        <v>0</v>
      </c>
      <c r="AG53" s="75">
        <f>SUMIFS('PD REPORT'!$R$7:$R$2070,'PD REPORT'!$D$7:$D$2070,$AI$41,'PD REPORT'!$B$7:$B$2070,AE53)</f>
        <v>0</v>
      </c>
      <c r="AH53" s="75">
        <f>SUMIFS('PD REPORT'!$S$7:$S$2070,'PD REPORT'!$D$7:$D$2070,$AI$41,'PD REPORT'!$B$7:$B$2070,AE53)</f>
        <v>0</v>
      </c>
      <c r="AI53" s="75">
        <f>SUMIFS('PD REPORT'!$T$7:$T$2070,'PD REPORT'!$D$7:$D$2070,$AI$41,'PD REPORT'!$B$7:$B$2070,AE53)</f>
        <v>0</v>
      </c>
      <c r="AJ53" s="76">
        <f t="shared" si="11"/>
        <v>0</v>
      </c>
      <c r="AK53" s="73" t="str">
        <f t="shared" si="12"/>
        <v/>
      </c>
      <c r="AL53" s="73" t="str">
        <f t="shared" si="13"/>
        <v/>
      </c>
      <c r="AM53" s="73" t="str">
        <f t="shared" si="14"/>
        <v/>
      </c>
    </row>
    <row r="54" spans="1:39">
      <c r="A54" s="77" t="s">
        <v>7911</v>
      </c>
      <c r="B54" s="75">
        <f>SUMIFS('PD REPORT'!$Q$7:$Q$2070,'PD REPORT'!$D$7:$D$2070,$E$41,'PD REPORT'!$B$7:$B$2070,A54)</f>
        <v>0</v>
      </c>
      <c r="C54" s="75">
        <f>SUMIFS('PD REPORT'!$R$7:$R$2070,'PD REPORT'!$D$7:$D$2070,$E$41,'PD REPORT'!$B$7:$B$2070,A54)</f>
        <v>0</v>
      </c>
      <c r="D54" s="75">
        <f>SUMIFS('PD REPORT'!$S$7:$S$2070,'PD REPORT'!$D$7:$D$2070,$E$41,'PD REPORT'!$B$7:$B$2070,A54)</f>
        <v>0</v>
      </c>
      <c r="E54" s="75">
        <f>SUMIFS('PD REPORT'!$T$7:$T$2070,'PD REPORT'!$D$7:$D$2070,$E$41,'PD REPORT'!$B$7:$B$2070,A54)</f>
        <v>0</v>
      </c>
      <c r="F54" s="76">
        <f t="shared" si="15"/>
        <v>0</v>
      </c>
      <c r="G54" s="73" t="str">
        <f t="shared" si="4"/>
        <v/>
      </c>
      <c r="H54" s="73" t="str">
        <f t="shared" si="5"/>
        <v/>
      </c>
      <c r="I54" s="73" t="str">
        <f t="shared" si="6"/>
        <v/>
      </c>
      <c r="K54" s="83" t="s">
        <v>7911</v>
      </c>
      <c r="L54" s="75">
        <f>SUMIFS('PD REPORT'!$Q$7:$Q$2070,'PD REPORT'!$D$7:$D$2070,$O$41,'PD REPORT'!$B$7:$B$2070,K54)</f>
        <v>0</v>
      </c>
      <c r="M54" s="75">
        <f>SUMIFS('PD REPORT'!$R$7:$R$2070,'PD REPORT'!$D$7:$D$2070,$O$41,'PD REPORT'!$B$7:$B$2070,K54)</f>
        <v>0</v>
      </c>
      <c r="N54" s="75">
        <f>SUMIFS('PD REPORT'!$S$7:$S$2070,'PD REPORT'!$D$7:$D$2070,$O$41,'PD REPORT'!$B$7:$B$2070,K54)</f>
        <v>0</v>
      </c>
      <c r="O54" s="75">
        <f>SUMIFS('PD REPORT'!$T$7:$T$2070,'PD REPORT'!$D$7:$D$2070,$O$41,'PD REPORT'!$B$7:$B$2070,K54)</f>
        <v>0</v>
      </c>
      <c r="P54" s="76">
        <f t="shared" si="7"/>
        <v>0</v>
      </c>
      <c r="Q54" s="73" t="str">
        <f t="shared" si="8"/>
        <v/>
      </c>
      <c r="R54" s="73" t="str">
        <f t="shared" si="9"/>
        <v/>
      </c>
      <c r="S54" s="73" t="str">
        <f t="shared" si="10"/>
        <v/>
      </c>
      <c r="U54" s="74">
        <v>46064</v>
      </c>
      <c r="V54" s="75">
        <f>SUMIFS('PD REPORT'!$Q$7:$Q$2070,'PD REPORT'!$D$7:$D$2070,$Y$41,'PD REPORT'!$B$7:$B$2070,U54)</f>
        <v>11674</v>
      </c>
      <c r="W54" s="75">
        <f>SUMIFS('PD REPORT'!$R$7:$R$2070,'PD REPORT'!$D$7:$D$2070,$Y$41,'PD REPORT'!$B$7:$B$2070,U54)</f>
        <v>0</v>
      </c>
      <c r="X54" s="75">
        <f>SUMIFS('PD REPORT'!$S$7:$S$2070,'PD REPORT'!$D$7:$D$2070,$Y$41,'PD REPORT'!$B$7:$B$2070,U54)</f>
        <v>0</v>
      </c>
      <c r="Y54" s="75">
        <f>SUMIFS('PD REPORT'!$T$7:$T$2070,'PD REPORT'!$D$7:$D$2070,$Y$41,'PD REPORT'!$B$7:$B$2070,U54)</f>
        <v>0</v>
      </c>
      <c r="Z54" s="76">
        <f t="shared" si="16"/>
        <v>11674</v>
      </c>
      <c r="AA54" s="73">
        <f t="shared" si="17"/>
        <v>0</v>
      </c>
      <c r="AB54" s="73">
        <f t="shared" si="18"/>
        <v>0</v>
      </c>
      <c r="AC54" s="73">
        <f t="shared" si="19"/>
        <v>0</v>
      </c>
      <c r="AE54" s="74">
        <v>46034</v>
      </c>
      <c r="AF54" s="75">
        <f>SUMIFS('PD REPORT'!$Q$7:$Q$2070,'PD REPORT'!$D$7:$D$2070,$AI$41,'PD REPORT'!$B$7:$B$2070,AE54)</f>
        <v>0</v>
      </c>
      <c r="AG54" s="75">
        <f>SUMIFS('PD REPORT'!$R$7:$R$2070,'PD REPORT'!$D$7:$D$2070,$AI$41,'PD REPORT'!$B$7:$B$2070,AE54)</f>
        <v>0</v>
      </c>
      <c r="AH54" s="75">
        <f>SUMIFS('PD REPORT'!$S$7:$S$2070,'PD REPORT'!$D$7:$D$2070,$AI$41,'PD REPORT'!$B$7:$B$2070,AE54)</f>
        <v>0</v>
      </c>
      <c r="AI54" s="75">
        <f>SUMIFS('PD REPORT'!$T$7:$T$2070,'PD REPORT'!$D$7:$D$2070,$AI$41,'PD REPORT'!$B$7:$B$2070,AE54)</f>
        <v>0</v>
      </c>
      <c r="AJ54" s="76">
        <f t="shared" si="11"/>
        <v>0</v>
      </c>
      <c r="AK54" s="73" t="str">
        <f t="shared" si="12"/>
        <v/>
      </c>
      <c r="AL54" s="73" t="str">
        <f t="shared" si="13"/>
        <v/>
      </c>
      <c r="AM54" s="73" t="str">
        <f t="shared" si="14"/>
        <v/>
      </c>
    </row>
    <row r="55" spans="2:39">
      <c r="B55" s="75">
        <f>SUMIFS('PD REPORT'!$Q$7:$Q$2070,'PD REPORT'!$D$7:$D$2070,$E$41,'PD REPORT'!$B$7:$B$2070,A55)</f>
        <v>0</v>
      </c>
      <c r="C55" s="75">
        <f>SUMIFS('PD REPORT'!$R$7:$R$2070,'PD REPORT'!$D$7:$D$2070,$E$41,'PD REPORT'!$B$7:$B$2070,A55)</f>
        <v>0</v>
      </c>
      <c r="D55" s="75">
        <f>SUMIFS('PD REPORT'!$S$7:$S$2070,'PD REPORT'!$D$7:$D$2070,$E$41,'PD REPORT'!$B$7:$B$2070,A55)</f>
        <v>0</v>
      </c>
      <c r="E55" s="75">
        <f>SUMIFS('PD REPORT'!$T$7:$T$2070,'PD REPORT'!$D$7:$D$2070,$E$41,'PD REPORT'!$B$7:$B$2070,A55)</f>
        <v>0</v>
      </c>
      <c r="F55" s="76">
        <f t="shared" si="15"/>
        <v>0</v>
      </c>
      <c r="G55" s="73" t="str">
        <f t="shared" si="4"/>
        <v/>
      </c>
      <c r="H55" s="73" t="str">
        <f t="shared" si="5"/>
        <v/>
      </c>
      <c r="I55" s="73" t="str">
        <f t="shared" si="6"/>
        <v/>
      </c>
      <c r="L55" s="75">
        <f>SUMIFS('PD REPORT'!$Q$7:$Q$2070,'PD REPORT'!$D$7:$D$2070,$O$41,'PD REPORT'!$B$7:$B$2070,K55)</f>
        <v>0</v>
      </c>
      <c r="M55" s="75">
        <f>SUMIFS('PD REPORT'!$R$7:$R$2070,'PD REPORT'!$D$7:$D$2070,$O$41,'PD REPORT'!$B$7:$B$2070,K55)</f>
        <v>0</v>
      </c>
      <c r="N55" s="75">
        <f>SUMIFS('PD REPORT'!$S$7:$S$2070,'PD REPORT'!$D$7:$D$2070,$O$41,'PD REPORT'!$B$7:$B$2070,K55)</f>
        <v>0</v>
      </c>
      <c r="O55" s="75">
        <f>SUMIFS('PD REPORT'!$T$7:$T$2070,'PD REPORT'!$D$7:$D$2070,$O$41,'PD REPORT'!$B$7:$B$2070,K55)</f>
        <v>0</v>
      </c>
      <c r="P55" s="76">
        <f t="shared" si="7"/>
        <v>0</v>
      </c>
      <c r="Q55" s="73" t="str">
        <f t="shared" si="8"/>
        <v/>
      </c>
      <c r="R55" s="73" t="str">
        <f t="shared" si="9"/>
        <v/>
      </c>
      <c r="S55" s="73" t="str">
        <f t="shared" si="10"/>
        <v/>
      </c>
      <c r="U55" s="55" t="s">
        <v>7911</v>
      </c>
      <c r="V55" s="75">
        <f>SUMIFS('PD REPORT'!$Q$7:$Q$2070,'PD REPORT'!$D$7:$D$2070,$Y$41,'PD REPORT'!$B$7:$B$2070,U55)</f>
        <v>0</v>
      </c>
      <c r="W55" s="75">
        <f>SUMIFS('PD REPORT'!$R$7:$R$2070,'PD REPORT'!$D$7:$D$2070,$Y$41,'PD REPORT'!$B$7:$B$2070,U55)</f>
        <v>0</v>
      </c>
      <c r="X55" s="75">
        <f>SUMIFS('PD REPORT'!$S$7:$S$2070,'PD REPORT'!$D$7:$D$2070,$Y$41,'PD REPORT'!$B$7:$B$2070,U55)</f>
        <v>0</v>
      </c>
      <c r="Y55" s="75">
        <f>SUMIFS('PD REPORT'!$T$7:$T$2070,'PD REPORT'!$D$7:$D$2070,$Y$41,'PD REPORT'!$B$7:$B$2070,U55)</f>
        <v>0</v>
      </c>
      <c r="Z55" s="76">
        <f t="shared" si="16"/>
        <v>0</v>
      </c>
      <c r="AA55" s="73" t="str">
        <f t="shared" si="17"/>
        <v/>
      </c>
      <c r="AB55" s="73" t="str">
        <f t="shared" si="18"/>
        <v/>
      </c>
      <c r="AC55" s="73" t="str">
        <f t="shared" si="19"/>
        <v/>
      </c>
      <c r="AE55" s="74">
        <v>46035</v>
      </c>
      <c r="AF55" s="75">
        <f>SUMIFS('PD REPORT'!$Q$7:$Q$2070,'PD REPORT'!$D$7:$D$2070,$AI$41,'PD REPORT'!$B$7:$B$2070,AE55)</f>
        <v>0</v>
      </c>
      <c r="AG55" s="75">
        <f>SUMIFS('PD REPORT'!$R$7:$R$2070,'PD REPORT'!$D$7:$D$2070,$AI$41,'PD REPORT'!$B$7:$B$2070,AE55)</f>
        <v>0</v>
      </c>
      <c r="AH55" s="75">
        <f>SUMIFS('PD REPORT'!$S$7:$S$2070,'PD REPORT'!$D$7:$D$2070,$AI$41,'PD REPORT'!$B$7:$B$2070,AE55)</f>
        <v>0</v>
      </c>
      <c r="AI55" s="75">
        <f>SUMIFS('PD REPORT'!$T$7:$T$2070,'PD REPORT'!$D$7:$D$2070,$AI$41,'PD REPORT'!$B$7:$B$2070,AE55)</f>
        <v>0</v>
      </c>
      <c r="AJ55" s="76">
        <f t="shared" si="11"/>
        <v>0</v>
      </c>
      <c r="AK55" s="73" t="str">
        <f t="shared" si="12"/>
        <v/>
      </c>
      <c r="AL55" s="73" t="str">
        <f t="shared" si="13"/>
        <v/>
      </c>
      <c r="AM55" s="73" t="str">
        <f t="shared" si="14"/>
        <v/>
      </c>
    </row>
    <row r="56" spans="2:39">
      <c r="B56" s="75">
        <f>SUMIFS('PD REPORT'!$Q$7:$Q$2070,'PD REPORT'!$D$7:$D$2070,$E$41,'PD REPORT'!$B$7:$B$2070,A56)</f>
        <v>0</v>
      </c>
      <c r="C56" s="75">
        <f>SUMIFS('PD REPORT'!$R$7:$R$2070,'PD REPORT'!$D$7:$D$2070,$E$41,'PD REPORT'!$B$7:$B$2070,A56)</f>
        <v>0</v>
      </c>
      <c r="D56" s="75">
        <f>SUMIFS('PD REPORT'!$S$7:$S$2070,'PD REPORT'!$D$7:$D$2070,$E$41,'PD REPORT'!$B$7:$B$2070,A56)</f>
        <v>0</v>
      </c>
      <c r="E56" s="75">
        <f>SUMIFS('PD REPORT'!$T$7:$T$2070,'PD REPORT'!$D$7:$D$2070,$E$41,'PD REPORT'!$B$7:$B$2070,A56)</f>
        <v>0</v>
      </c>
      <c r="F56" s="76">
        <f t="shared" si="15"/>
        <v>0</v>
      </c>
      <c r="G56" s="73" t="str">
        <f t="shared" si="4"/>
        <v/>
      </c>
      <c r="H56" s="73" t="str">
        <f t="shared" si="5"/>
        <v/>
      </c>
      <c r="I56" s="73" t="str">
        <f t="shared" si="6"/>
        <v/>
      </c>
      <c r="L56" s="75">
        <f>SUMIFS('PD REPORT'!$Q$7:$Q$2070,'PD REPORT'!$D$7:$D$2070,$O$41,'PD REPORT'!$B$7:$B$2070,K56)</f>
        <v>0</v>
      </c>
      <c r="M56" s="75">
        <f>SUMIFS('PD REPORT'!$R$7:$R$2070,'PD REPORT'!$D$7:$D$2070,$O$41,'PD REPORT'!$B$7:$B$2070,K56)</f>
        <v>0</v>
      </c>
      <c r="N56" s="75">
        <f>SUMIFS('PD REPORT'!$S$7:$S$2070,'PD REPORT'!$D$7:$D$2070,$O$41,'PD REPORT'!$B$7:$B$2070,K56)</f>
        <v>0</v>
      </c>
      <c r="O56" s="75">
        <f>SUMIFS('PD REPORT'!$T$7:$T$2070,'PD REPORT'!$D$7:$D$2070,$O$41,'PD REPORT'!$B$7:$B$2070,K56)</f>
        <v>0</v>
      </c>
      <c r="P56" s="76">
        <f t="shared" si="7"/>
        <v>0</v>
      </c>
      <c r="Q56" s="73" t="str">
        <f t="shared" si="8"/>
        <v/>
      </c>
      <c r="R56" s="73" t="str">
        <f t="shared" si="9"/>
        <v/>
      </c>
      <c r="S56" s="73" t="str">
        <f t="shared" si="10"/>
        <v/>
      </c>
      <c r="V56" s="75">
        <f>SUMIFS('PD REPORT'!$Q$7:$Q$2070,'PD REPORT'!$D$7:$D$2070,$Y$41,'PD REPORT'!$B$7:$B$2070,U56)</f>
        <v>0</v>
      </c>
      <c r="W56" s="75">
        <f>SUMIFS('PD REPORT'!$R$7:$R$2070,'PD REPORT'!$D$7:$D$2070,$Y$41,'PD REPORT'!$B$7:$B$2070,U56)</f>
        <v>0</v>
      </c>
      <c r="X56" s="75">
        <f>SUMIFS('PD REPORT'!$S$7:$S$2070,'PD REPORT'!$D$7:$D$2070,$Y$41,'PD REPORT'!$B$7:$B$2070,U56)</f>
        <v>0</v>
      </c>
      <c r="Y56" s="75">
        <f>SUMIFS('PD REPORT'!$T$7:$T$2070,'PD REPORT'!$D$7:$D$2070,$Y$41,'PD REPORT'!$B$7:$B$2070,U56)</f>
        <v>0</v>
      </c>
      <c r="Z56" s="76">
        <f t="shared" si="16"/>
        <v>0</v>
      </c>
      <c r="AA56" s="73" t="str">
        <f t="shared" si="17"/>
        <v/>
      </c>
      <c r="AB56" s="73" t="str">
        <f t="shared" si="18"/>
        <v/>
      </c>
      <c r="AC56" s="73" t="str">
        <f t="shared" si="19"/>
        <v/>
      </c>
      <c r="AE56" s="74">
        <v>46036</v>
      </c>
      <c r="AF56" s="75">
        <f>SUMIFS('PD REPORT'!$Q$7:$Q$2070,'PD REPORT'!$D$7:$D$2070,$AI$41,'PD REPORT'!$B$7:$B$2070,AE56)</f>
        <v>0</v>
      </c>
      <c r="AG56" s="75">
        <f>SUMIFS('PD REPORT'!$R$7:$R$2070,'PD REPORT'!$D$7:$D$2070,$AI$41,'PD REPORT'!$B$7:$B$2070,AE56)</f>
        <v>0</v>
      </c>
      <c r="AH56" s="75">
        <f>SUMIFS('PD REPORT'!$S$7:$S$2070,'PD REPORT'!$D$7:$D$2070,$AI$41,'PD REPORT'!$B$7:$B$2070,AE56)</f>
        <v>0</v>
      </c>
      <c r="AI56" s="75">
        <f>SUMIFS('PD REPORT'!$T$7:$T$2070,'PD REPORT'!$D$7:$D$2070,$AI$41,'PD REPORT'!$B$7:$B$2070,AE56)</f>
        <v>0</v>
      </c>
      <c r="AJ56" s="76">
        <f t="shared" si="11"/>
        <v>0</v>
      </c>
      <c r="AK56" s="73" t="str">
        <f t="shared" si="12"/>
        <v/>
      </c>
      <c r="AL56" s="73" t="str">
        <f t="shared" si="13"/>
        <v/>
      </c>
      <c r="AM56" s="73" t="str">
        <f t="shared" si="14"/>
        <v/>
      </c>
    </row>
    <row r="57" spans="2:39">
      <c r="B57" s="75">
        <f>SUMIFS('PD REPORT'!$Q$7:$Q$2070,'PD REPORT'!$D$7:$D$2070,$E$41,'PD REPORT'!$B$7:$B$2070,A57)</f>
        <v>0</v>
      </c>
      <c r="C57" s="75">
        <f>SUMIFS('PD REPORT'!$R$7:$R$2070,'PD REPORT'!$D$7:$D$2070,$E$41,'PD REPORT'!$B$7:$B$2070,A57)</f>
        <v>0</v>
      </c>
      <c r="D57" s="75">
        <f>SUMIFS('PD REPORT'!$S$7:$S$2070,'PD REPORT'!$D$7:$D$2070,$E$41,'PD REPORT'!$B$7:$B$2070,A57)</f>
        <v>0</v>
      </c>
      <c r="E57" s="75">
        <f>SUMIFS('PD REPORT'!$T$7:$T$2070,'PD REPORT'!$D$7:$D$2070,$E$41,'PD REPORT'!$B$7:$B$2070,A57)</f>
        <v>0</v>
      </c>
      <c r="F57" s="76">
        <f t="shared" si="15"/>
        <v>0</v>
      </c>
      <c r="G57" s="73" t="str">
        <f t="shared" si="4"/>
        <v/>
      </c>
      <c r="H57" s="73" t="str">
        <f t="shared" si="5"/>
        <v/>
      </c>
      <c r="I57" s="73" t="str">
        <f t="shared" si="6"/>
        <v/>
      </c>
      <c r="L57" s="75">
        <f>SUMIFS('PD REPORT'!$Q$7:$Q$2070,'PD REPORT'!$D$7:$D$2070,$O$41,'PD REPORT'!$B$7:$B$2070,K57)</f>
        <v>0</v>
      </c>
      <c r="M57" s="75">
        <f>SUMIFS('PD REPORT'!$R$7:$R$2070,'PD REPORT'!$D$7:$D$2070,$O$41,'PD REPORT'!$B$7:$B$2070,K57)</f>
        <v>0</v>
      </c>
      <c r="N57" s="75">
        <f>SUMIFS('PD REPORT'!$S$7:$S$2070,'PD REPORT'!$D$7:$D$2070,$O$41,'PD REPORT'!$B$7:$B$2070,K57)</f>
        <v>0</v>
      </c>
      <c r="O57" s="75">
        <f>SUMIFS('PD REPORT'!$T$7:$T$2070,'PD REPORT'!$D$7:$D$2070,$O$41,'PD REPORT'!$B$7:$B$2070,K57)</f>
        <v>0</v>
      </c>
      <c r="P57" s="76">
        <f t="shared" si="7"/>
        <v>0</v>
      </c>
      <c r="Q57" s="73" t="str">
        <f t="shared" si="8"/>
        <v/>
      </c>
      <c r="R57" s="73" t="str">
        <f t="shared" si="9"/>
        <v/>
      </c>
      <c r="S57" s="73" t="str">
        <f t="shared" si="10"/>
        <v/>
      </c>
      <c r="V57" s="75">
        <f>SUMIFS('PD REPORT'!$Q$7:$Q$2070,'PD REPORT'!$D$7:$D$2070,$Y$41,'PD REPORT'!$B$7:$B$2070,U57)</f>
        <v>0</v>
      </c>
      <c r="W57" s="75">
        <f>SUMIFS('PD REPORT'!$R$7:$R$2070,'PD REPORT'!$D$7:$D$2070,$Y$41,'PD REPORT'!$B$7:$B$2070,U57)</f>
        <v>0</v>
      </c>
      <c r="X57" s="75">
        <f>SUMIFS('PD REPORT'!$S$7:$S$2070,'PD REPORT'!$D$7:$D$2070,$Y$41,'PD REPORT'!$B$7:$B$2070,U57)</f>
        <v>0</v>
      </c>
      <c r="Y57" s="75">
        <f>SUMIFS('PD REPORT'!$T$7:$T$2070,'PD REPORT'!$D$7:$D$2070,$Y$41,'PD REPORT'!$B$7:$B$2070,U57)</f>
        <v>0</v>
      </c>
      <c r="Z57" s="76">
        <f t="shared" si="16"/>
        <v>0</v>
      </c>
      <c r="AA57" s="73" t="str">
        <f t="shared" si="17"/>
        <v/>
      </c>
      <c r="AB57" s="73" t="str">
        <f t="shared" si="18"/>
        <v/>
      </c>
      <c r="AC57" s="73" t="str">
        <f t="shared" si="19"/>
        <v/>
      </c>
      <c r="AE57" s="74">
        <v>46037</v>
      </c>
      <c r="AF57" s="75">
        <f>SUMIFS('PD REPORT'!$Q$7:$Q$2070,'PD REPORT'!$D$7:$D$2070,$AI$41,'PD REPORT'!$B$7:$B$2070,AE57)</f>
        <v>0</v>
      </c>
      <c r="AG57" s="75">
        <f>SUMIFS('PD REPORT'!$R$7:$R$2070,'PD REPORT'!$D$7:$D$2070,$AI$41,'PD REPORT'!$B$7:$B$2070,AE57)</f>
        <v>0</v>
      </c>
      <c r="AH57" s="75">
        <f>SUMIFS('PD REPORT'!$S$7:$S$2070,'PD REPORT'!$D$7:$D$2070,$AI$41,'PD REPORT'!$B$7:$B$2070,AE57)</f>
        <v>0</v>
      </c>
      <c r="AI57" s="75">
        <f>SUMIFS('PD REPORT'!$T$7:$T$2070,'PD REPORT'!$D$7:$D$2070,$AI$41,'PD REPORT'!$B$7:$B$2070,AE57)</f>
        <v>0</v>
      </c>
      <c r="AJ57" s="76">
        <f t="shared" si="11"/>
        <v>0</v>
      </c>
      <c r="AK57" s="73" t="str">
        <f t="shared" si="12"/>
        <v/>
      </c>
      <c r="AL57" s="73" t="str">
        <f t="shared" si="13"/>
        <v/>
      </c>
      <c r="AM57" s="73" t="str">
        <f t="shared" si="14"/>
        <v/>
      </c>
    </row>
    <row r="58" spans="2:39">
      <c r="B58" s="75">
        <f>SUMIFS('PD REPORT'!$Q$7:$Q$2070,'PD REPORT'!$D$7:$D$2070,$E$41,'PD REPORT'!$B$7:$B$2070,A58)</f>
        <v>0</v>
      </c>
      <c r="C58" s="75">
        <f>SUMIFS('PD REPORT'!$R$7:$R$2070,'PD REPORT'!$D$7:$D$2070,$E$41,'PD REPORT'!$B$7:$B$2070,A58)</f>
        <v>0</v>
      </c>
      <c r="D58" s="75">
        <f>SUMIFS('PD REPORT'!$S$7:$S$2070,'PD REPORT'!$D$7:$D$2070,$E$41,'PD REPORT'!$B$7:$B$2070,A58)</f>
        <v>0</v>
      </c>
      <c r="E58" s="75">
        <f>SUMIFS('PD REPORT'!$T$7:$T$2070,'PD REPORT'!$D$7:$D$2070,$E$41,'PD REPORT'!$B$7:$B$2070,A58)</f>
        <v>0</v>
      </c>
      <c r="F58" s="76">
        <f t="shared" si="15"/>
        <v>0</v>
      </c>
      <c r="G58" s="73" t="str">
        <f t="shared" si="4"/>
        <v/>
      </c>
      <c r="H58" s="73" t="str">
        <f t="shared" si="5"/>
        <v/>
      </c>
      <c r="I58" s="73" t="str">
        <f t="shared" si="6"/>
        <v/>
      </c>
      <c r="L58" s="75">
        <f>SUMIFS('PD REPORT'!$Q$7:$Q$2070,'PD REPORT'!$D$7:$D$2070,$O$41,'PD REPORT'!$B$7:$B$2070,K58)</f>
        <v>0</v>
      </c>
      <c r="M58" s="75">
        <f>SUMIFS('PD REPORT'!$R$7:$R$2070,'PD REPORT'!$D$7:$D$2070,$O$41,'PD REPORT'!$B$7:$B$2070,K58)</f>
        <v>0</v>
      </c>
      <c r="N58" s="75">
        <f>SUMIFS('PD REPORT'!$S$7:$S$2070,'PD REPORT'!$D$7:$D$2070,$O$41,'PD REPORT'!$B$7:$B$2070,K58)</f>
        <v>0</v>
      </c>
      <c r="O58" s="75">
        <f>SUMIFS('PD REPORT'!$T$7:$T$2070,'PD REPORT'!$D$7:$D$2070,$O$41,'PD REPORT'!$B$7:$B$2070,K58)</f>
        <v>0</v>
      </c>
      <c r="P58" s="76">
        <f t="shared" si="7"/>
        <v>0</v>
      </c>
      <c r="Q58" s="73" t="str">
        <f t="shared" si="8"/>
        <v/>
      </c>
      <c r="R58" s="73" t="str">
        <f t="shared" si="9"/>
        <v/>
      </c>
      <c r="S58" s="73" t="str">
        <f t="shared" si="10"/>
        <v/>
      </c>
      <c r="V58" s="75">
        <f>SUMIFS('PD REPORT'!$Q$7:$Q$2070,'PD REPORT'!$D$7:$D$2070,$Y$41,'PD REPORT'!$B$7:$B$2070,U58)</f>
        <v>0</v>
      </c>
      <c r="W58" s="75">
        <f>SUMIFS('PD REPORT'!$R$7:$R$2070,'PD REPORT'!$D$7:$D$2070,$Y$41,'PD REPORT'!$B$7:$B$2070,U58)</f>
        <v>0</v>
      </c>
      <c r="X58" s="75">
        <f>SUMIFS('PD REPORT'!$S$7:$S$2070,'PD REPORT'!$D$7:$D$2070,$Y$41,'PD REPORT'!$B$7:$B$2070,U58)</f>
        <v>0</v>
      </c>
      <c r="Y58" s="75">
        <f>SUMIFS('PD REPORT'!$T$7:$T$2070,'PD REPORT'!$D$7:$D$2070,$Y$41,'PD REPORT'!$B$7:$B$2070,U58)</f>
        <v>0</v>
      </c>
      <c r="Z58" s="76">
        <f t="shared" si="16"/>
        <v>0</v>
      </c>
      <c r="AA58" s="73" t="str">
        <f t="shared" si="17"/>
        <v/>
      </c>
      <c r="AB58" s="73" t="str">
        <f t="shared" si="18"/>
        <v/>
      </c>
      <c r="AC58" s="73" t="str">
        <f t="shared" si="19"/>
        <v/>
      </c>
      <c r="AE58" s="74">
        <v>46038</v>
      </c>
      <c r="AF58" s="75">
        <f>SUMIFS('PD REPORT'!$Q$7:$Q$2070,'PD REPORT'!$D$7:$D$2070,$AI$41,'PD REPORT'!$B$7:$B$2070,AE58)</f>
        <v>0</v>
      </c>
      <c r="AG58" s="75">
        <f>SUMIFS('PD REPORT'!$R$7:$R$2070,'PD REPORT'!$D$7:$D$2070,$AI$41,'PD REPORT'!$B$7:$B$2070,AE58)</f>
        <v>0</v>
      </c>
      <c r="AH58" s="75">
        <f>SUMIFS('PD REPORT'!$S$7:$S$2070,'PD REPORT'!$D$7:$D$2070,$AI$41,'PD REPORT'!$B$7:$B$2070,AE58)</f>
        <v>0</v>
      </c>
      <c r="AI58" s="75">
        <f>SUMIFS('PD REPORT'!$T$7:$T$2070,'PD REPORT'!$D$7:$D$2070,$AI$41,'PD REPORT'!$B$7:$B$2070,AE58)</f>
        <v>0</v>
      </c>
      <c r="AJ58" s="76">
        <f t="shared" si="11"/>
        <v>0</v>
      </c>
      <c r="AK58" s="73" t="str">
        <f t="shared" si="12"/>
        <v/>
      </c>
      <c r="AL58" s="73" t="str">
        <f t="shared" si="13"/>
        <v/>
      </c>
      <c r="AM58" s="73" t="str">
        <f t="shared" si="14"/>
        <v/>
      </c>
    </row>
    <row r="59" spans="2:39">
      <c r="B59" s="75">
        <f>SUMIFS('PD REPORT'!$Q$7:$Q$2070,'PD REPORT'!$D$7:$D$2070,$E$41,'PD REPORT'!$B$7:$B$2070,A59)</f>
        <v>0</v>
      </c>
      <c r="C59" s="75">
        <f>SUMIFS('PD REPORT'!$R$7:$R$2070,'PD REPORT'!$D$7:$D$2070,$E$41,'PD REPORT'!$B$7:$B$2070,A59)</f>
        <v>0</v>
      </c>
      <c r="D59" s="75">
        <f>SUMIFS('PD REPORT'!$S$7:$S$2070,'PD REPORT'!$D$7:$D$2070,$E$41,'PD REPORT'!$B$7:$B$2070,A59)</f>
        <v>0</v>
      </c>
      <c r="E59" s="75">
        <f>SUMIFS('PD REPORT'!$T$7:$T$2070,'PD REPORT'!$D$7:$D$2070,$E$41,'PD REPORT'!$B$7:$B$2070,A59)</f>
        <v>0</v>
      </c>
      <c r="F59" s="76">
        <f t="shared" si="15"/>
        <v>0</v>
      </c>
      <c r="G59" s="73" t="str">
        <f t="shared" si="4"/>
        <v/>
      </c>
      <c r="H59" s="73" t="str">
        <f t="shared" si="5"/>
        <v/>
      </c>
      <c r="I59" s="73" t="str">
        <f t="shared" si="6"/>
        <v/>
      </c>
      <c r="L59" s="75">
        <f>SUMIFS('PD REPORT'!$Q$7:$Q$2070,'PD REPORT'!$D$7:$D$2070,$O$41,'PD REPORT'!$B$7:$B$2070,K59)</f>
        <v>0</v>
      </c>
      <c r="M59" s="75">
        <f>SUMIFS('PD REPORT'!$R$7:$R$2070,'PD REPORT'!$D$7:$D$2070,$O$41,'PD REPORT'!$B$7:$B$2070,K59)</f>
        <v>0</v>
      </c>
      <c r="N59" s="75">
        <f>SUMIFS('PD REPORT'!$S$7:$S$2070,'PD REPORT'!$D$7:$D$2070,$O$41,'PD REPORT'!$B$7:$B$2070,K59)</f>
        <v>0</v>
      </c>
      <c r="O59" s="75">
        <f>SUMIFS('PD REPORT'!$T$7:$T$2070,'PD REPORT'!$D$7:$D$2070,$O$41,'PD REPORT'!$B$7:$B$2070,K59)</f>
        <v>0</v>
      </c>
      <c r="P59" s="76">
        <f t="shared" si="7"/>
        <v>0</v>
      </c>
      <c r="Q59" s="73" t="str">
        <f t="shared" si="8"/>
        <v/>
      </c>
      <c r="R59" s="73" t="str">
        <f t="shared" si="9"/>
        <v/>
      </c>
      <c r="S59" s="73" t="str">
        <f t="shared" si="10"/>
        <v/>
      </c>
      <c r="V59" s="75">
        <f>SUMIFS('PD REPORT'!$Q$7:$Q$2070,'PD REPORT'!$D$7:$D$2070,$Y$41,'PD REPORT'!$B$7:$B$2070,U59)</f>
        <v>0</v>
      </c>
      <c r="W59" s="75">
        <f>SUMIFS('PD REPORT'!$R$7:$R$2070,'PD REPORT'!$D$7:$D$2070,$Y$41,'PD REPORT'!$B$7:$B$2070,U59)</f>
        <v>0</v>
      </c>
      <c r="X59" s="75">
        <f>SUMIFS('PD REPORT'!$S$7:$S$2070,'PD REPORT'!$D$7:$D$2070,$Y$41,'PD REPORT'!$B$7:$B$2070,U59)</f>
        <v>0</v>
      </c>
      <c r="Y59" s="75">
        <f>SUMIFS('PD REPORT'!$T$7:$T$2070,'PD REPORT'!$D$7:$D$2070,$Y$41,'PD REPORT'!$B$7:$B$2070,U59)</f>
        <v>0</v>
      </c>
      <c r="Z59" s="76">
        <f t="shared" si="16"/>
        <v>0</v>
      </c>
      <c r="AA59" s="73" t="str">
        <f t="shared" si="17"/>
        <v/>
      </c>
      <c r="AB59" s="73" t="str">
        <f t="shared" si="18"/>
        <v/>
      </c>
      <c r="AC59" s="73" t="str">
        <f t="shared" si="19"/>
        <v/>
      </c>
      <c r="AE59" s="74">
        <v>46039</v>
      </c>
      <c r="AF59" s="75">
        <f>SUMIFS('PD REPORT'!$Q$7:$Q$2070,'PD REPORT'!$D$7:$D$2070,$AI$41,'PD REPORT'!$B$7:$B$2070,AE59)</f>
        <v>0</v>
      </c>
      <c r="AG59" s="75">
        <f>SUMIFS('PD REPORT'!$R$7:$R$2070,'PD REPORT'!$D$7:$D$2070,$AI$41,'PD REPORT'!$B$7:$B$2070,AE59)</f>
        <v>0</v>
      </c>
      <c r="AH59" s="75">
        <f>SUMIFS('PD REPORT'!$S$7:$S$2070,'PD REPORT'!$D$7:$D$2070,$AI$41,'PD REPORT'!$B$7:$B$2070,AE59)</f>
        <v>0</v>
      </c>
      <c r="AI59" s="75">
        <f>SUMIFS('PD REPORT'!$T$7:$T$2070,'PD REPORT'!$D$7:$D$2070,$AI$41,'PD REPORT'!$B$7:$B$2070,AE59)</f>
        <v>0</v>
      </c>
      <c r="AJ59" s="76">
        <f t="shared" si="11"/>
        <v>0</v>
      </c>
      <c r="AK59" s="73" t="str">
        <f t="shared" si="12"/>
        <v/>
      </c>
      <c r="AL59" s="73" t="str">
        <f t="shared" si="13"/>
        <v/>
      </c>
      <c r="AM59" s="73" t="str">
        <f t="shared" si="14"/>
        <v/>
      </c>
    </row>
    <row r="60" spans="2:39">
      <c r="B60" s="75">
        <f>SUMIFS('PD REPORT'!$Q$7:$Q$2070,'PD REPORT'!$D$7:$D$2070,$E$41,'PD REPORT'!$B$7:$B$2070,A60)</f>
        <v>0</v>
      </c>
      <c r="C60" s="75">
        <f>SUMIFS('PD REPORT'!$R$7:$R$2070,'PD REPORT'!$D$7:$D$2070,$E$41,'PD REPORT'!$B$7:$B$2070,A60)</f>
        <v>0</v>
      </c>
      <c r="D60" s="75">
        <f>SUMIFS('PD REPORT'!$S$7:$S$2070,'PD REPORT'!$D$7:$D$2070,$E$41,'PD REPORT'!$B$7:$B$2070,A60)</f>
        <v>0</v>
      </c>
      <c r="E60" s="75">
        <f>SUMIFS('PD REPORT'!$T$7:$T$2070,'PD REPORT'!$D$7:$D$2070,$E$41,'PD REPORT'!$B$7:$B$2070,A60)</f>
        <v>0</v>
      </c>
      <c r="F60" s="76">
        <f t="shared" si="15"/>
        <v>0</v>
      </c>
      <c r="G60" s="73" t="str">
        <f t="shared" si="4"/>
        <v/>
      </c>
      <c r="H60" s="73" t="str">
        <f t="shared" si="5"/>
        <v/>
      </c>
      <c r="I60" s="73" t="str">
        <f t="shared" si="6"/>
        <v/>
      </c>
      <c r="L60" s="75">
        <f>SUMIFS('PD REPORT'!$Q$7:$Q$2070,'PD REPORT'!$D$7:$D$2070,$O$41,'PD REPORT'!$B$7:$B$2070,K60)</f>
        <v>0</v>
      </c>
      <c r="M60" s="75">
        <f>SUMIFS('PD REPORT'!$R$7:$R$2070,'PD REPORT'!$D$7:$D$2070,$O$41,'PD REPORT'!$B$7:$B$2070,K60)</f>
        <v>0</v>
      </c>
      <c r="N60" s="75">
        <f>SUMIFS('PD REPORT'!$S$7:$S$2070,'PD REPORT'!$D$7:$D$2070,$O$41,'PD REPORT'!$B$7:$B$2070,K60)</f>
        <v>0</v>
      </c>
      <c r="O60" s="75">
        <f>SUMIFS('PD REPORT'!$T$7:$T$2070,'PD REPORT'!$D$7:$D$2070,$O$41,'PD REPORT'!$B$7:$B$2070,K60)</f>
        <v>0</v>
      </c>
      <c r="P60" s="76">
        <f t="shared" si="7"/>
        <v>0</v>
      </c>
      <c r="Q60" s="73" t="str">
        <f t="shared" si="8"/>
        <v/>
      </c>
      <c r="R60" s="73" t="str">
        <f t="shared" si="9"/>
        <v/>
      </c>
      <c r="S60" s="73" t="str">
        <f t="shared" si="10"/>
        <v/>
      </c>
      <c r="V60" s="75">
        <f>SUMIFS('PD REPORT'!$Q$7:$Q$2070,'PD REPORT'!$D$7:$D$2070,$Y$41,'PD REPORT'!$B$7:$B$2070,U60)</f>
        <v>0</v>
      </c>
      <c r="W60" s="75">
        <f>SUMIFS('PD REPORT'!$R$7:$R$2070,'PD REPORT'!$D$7:$D$2070,$Y$41,'PD REPORT'!$B$7:$B$2070,U60)</f>
        <v>0</v>
      </c>
      <c r="X60" s="75">
        <f>SUMIFS('PD REPORT'!$S$7:$S$2070,'PD REPORT'!$D$7:$D$2070,$Y$41,'PD REPORT'!$B$7:$B$2070,U60)</f>
        <v>0</v>
      </c>
      <c r="Y60" s="75">
        <f>SUMIFS('PD REPORT'!$T$7:$T$2070,'PD REPORT'!$D$7:$D$2070,$Y$41,'PD REPORT'!$B$7:$B$2070,U60)</f>
        <v>0</v>
      </c>
      <c r="Z60" s="76">
        <f t="shared" si="16"/>
        <v>0</v>
      </c>
      <c r="AA60" s="73" t="str">
        <f t="shared" si="17"/>
        <v/>
      </c>
      <c r="AB60" s="73" t="str">
        <f t="shared" si="18"/>
        <v/>
      </c>
      <c r="AC60" s="73" t="str">
        <f t="shared" si="19"/>
        <v/>
      </c>
      <c r="AE60" s="74">
        <v>46040</v>
      </c>
      <c r="AF60" s="75">
        <f>SUMIFS('PD REPORT'!$Q$7:$Q$2070,'PD REPORT'!$D$7:$D$2070,$AI$41,'PD REPORT'!$B$7:$B$2070,AE60)</f>
        <v>0</v>
      </c>
      <c r="AG60" s="75">
        <f>SUMIFS('PD REPORT'!$R$7:$R$2070,'PD REPORT'!$D$7:$D$2070,$AI$41,'PD REPORT'!$B$7:$B$2070,AE60)</f>
        <v>0</v>
      </c>
      <c r="AH60" s="75">
        <f>SUMIFS('PD REPORT'!$S$7:$S$2070,'PD REPORT'!$D$7:$D$2070,$AI$41,'PD REPORT'!$B$7:$B$2070,AE60)</f>
        <v>0</v>
      </c>
      <c r="AI60" s="75">
        <f>SUMIFS('PD REPORT'!$T$7:$T$2070,'PD REPORT'!$D$7:$D$2070,$AI$41,'PD REPORT'!$B$7:$B$2070,AE60)</f>
        <v>0</v>
      </c>
      <c r="AJ60" s="76">
        <f t="shared" si="11"/>
        <v>0</v>
      </c>
      <c r="AK60" s="73" t="str">
        <f t="shared" si="12"/>
        <v/>
      </c>
      <c r="AL60" s="73" t="str">
        <f t="shared" si="13"/>
        <v/>
      </c>
      <c r="AM60" s="73" t="str">
        <f t="shared" si="14"/>
        <v/>
      </c>
    </row>
    <row r="61" spans="2:39">
      <c r="B61" s="75">
        <f>SUMIFS('PD REPORT'!$Q$7:$Q$2070,'PD REPORT'!$D$7:$D$2070,$E$41,'PD REPORT'!$B$7:$B$2070,A61)</f>
        <v>0</v>
      </c>
      <c r="C61" s="75">
        <f>SUMIFS('PD REPORT'!$R$7:$R$2070,'PD REPORT'!$D$7:$D$2070,$E$41,'PD REPORT'!$B$7:$B$2070,A61)</f>
        <v>0</v>
      </c>
      <c r="D61" s="75">
        <f>SUMIFS('PD REPORT'!$S$7:$S$2070,'PD REPORT'!$D$7:$D$2070,$E$41,'PD REPORT'!$B$7:$B$2070,A61)</f>
        <v>0</v>
      </c>
      <c r="E61" s="75">
        <f>SUMIFS('PD REPORT'!$T$7:$T$2070,'PD REPORT'!$D$7:$D$2070,$E$41,'PD REPORT'!$B$7:$B$2070,A61)</f>
        <v>0</v>
      </c>
      <c r="F61" s="76">
        <f t="shared" si="15"/>
        <v>0</v>
      </c>
      <c r="G61" s="73" t="str">
        <f t="shared" si="4"/>
        <v/>
      </c>
      <c r="H61" s="73" t="str">
        <f t="shared" si="5"/>
        <v/>
      </c>
      <c r="I61" s="73" t="str">
        <f t="shared" si="6"/>
        <v/>
      </c>
      <c r="L61" s="75">
        <f>SUMIFS('PD REPORT'!$Q$7:$Q$2070,'PD REPORT'!$D$7:$D$2070,$O$41,'PD REPORT'!$B$7:$B$2070,K61)</f>
        <v>0</v>
      </c>
      <c r="M61" s="75">
        <f>SUMIFS('PD REPORT'!$R$7:$R$2070,'PD REPORT'!$D$7:$D$2070,$O$41,'PD REPORT'!$B$7:$B$2070,K61)</f>
        <v>0</v>
      </c>
      <c r="N61" s="75">
        <f>SUMIFS('PD REPORT'!$S$7:$S$2070,'PD REPORT'!$D$7:$D$2070,$O$41,'PD REPORT'!$B$7:$B$2070,K61)</f>
        <v>0</v>
      </c>
      <c r="O61" s="75">
        <f>SUMIFS('PD REPORT'!$T$7:$T$2070,'PD REPORT'!$D$7:$D$2070,$O$41,'PD REPORT'!$B$7:$B$2070,K61)</f>
        <v>0</v>
      </c>
      <c r="P61" s="76">
        <f t="shared" si="7"/>
        <v>0</v>
      </c>
      <c r="Q61" s="73" t="str">
        <f t="shared" si="8"/>
        <v/>
      </c>
      <c r="R61" s="73" t="str">
        <f t="shared" si="9"/>
        <v/>
      </c>
      <c r="S61" s="73" t="str">
        <f t="shared" si="10"/>
        <v/>
      </c>
      <c r="V61" s="75">
        <f>SUMIFS('PD REPORT'!$Q$7:$Q$2070,'PD REPORT'!$D$7:$D$2070,$Y$41,'PD REPORT'!$B$7:$B$2070,U61)</f>
        <v>0</v>
      </c>
      <c r="W61" s="75">
        <f>SUMIFS('PD REPORT'!$R$7:$R$2070,'PD REPORT'!$D$7:$D$2070,$Y$41,'PD REPORT'!$B$7:$B$2070,U61)</f>
        <v>0</v>
      </c>
      <c r="X61" s="75">
        <f>SUMIFS('PD REPORT'!$S$7:$S$2070,'PD REPORT'!$D$7:$D$2070,$Y$41,'PD REPORT'!$B$7:$B$2070,U61)</f>
        <v>0</v>
      </c>
      <c r="Y61" s="75">
        <f>SUMIFS('PD REPORT'!$T$7:$T$2070,'PD REPORT'!$D$7:$D$2070,$Y$41,'PD REPORT'!$B$7:$B$2070,U61)</f>
        <v>0</v>
      </c>
      <c r="Z61" s="76">
        <f t="shared" si="16"/>
        <v>0</v>
      </c>
      <c r="AA61" s="73" t="str">
        <f t="shared" si="17"/>
        <v/>
      </c>
      <c r="AB61" s="73" t="str">
        <f t="shared" si="18"/>
        <v/>
      </c>
      <c r="AC61" s="73" t="str">
        <f t="shared" si="19"/>
        <v/>
      </c>
      <c r="AE61" s="74">
        <v>46041</v>
      </c>
      <c r="AF61" s="75">
        <f>SUMIFS('PD REPORT'!$Q$7:$Q$2070,'PD REPORT'!$D$7:$D$2070,$AI$41,'PD REPORT'!$B$7:$B$2070,AE61)</f>
        <v>0</v>
      </c>
      <c r="AG61" s="75">
        <f>SUMIFS('PD REPORT'!$R$7:$R$2070,'PD REPORT'!$D$7:$D$2070,$AI$41,'PD REPORT'!$B$7:$B$2070,AE61)</f>
        <v>0</v>
      </c>
      <c r="AH61" s="75">
        <f>SUMIFS('PD REPORT'!$S$7:$S$2070,'PD REPORT'!$D$7:$D$2070,$AI$41,'PD REPORT'!$B$7:$B$2070,AE61)</f>
        <v>0</v>
      </c>
      <c r="AI61" s="75">
        <f>SUMIFS('PD REPORT'!$T$7:$T$2070,'PD REPORT'!$D$7:$D$2070,$AI$41,'PD REPORT'!$B$7:$B$2070,AE61)</f>
        <v>0</v>
      </c>
      <c r="AJ61" s="76">
        <f t="shared" si="11"/>
        <v>0</v>
      </c>
      <c r="AK61" s="73" t="str">
        <f t="shared" si="12"/>
        <v/>
      </c>
      <c r="AL61" s="73" t="str">
        <f t="shared" si="13"/>
        <v/>
      </c>
      <c r="AM61" s="73" t="str">
        <f t="shared" si="14"/>
        <v/>
      </c>
    </row>
    <row r="62" spans="2:39">
      <c r="B62" s="75">
        <f>SUMIFS('PD REPORT'!$Q$7:$Q$2070,'PD REPORT'!$D$7:$D$2070,$E$41,'PD REPORT'!$B$7:$B$2070,A62)</f>
        <v>0</v>
      </c>
      <c r="C62" s="75">
        <f>SUMIFS('PD REPORT'!$R$7:$R$2070,'PD REPORT'!$D$7:$D$2070,$E$41,'PD REPORT'!$B$7:$B$2070,A62)</f>
        <v>0</v>
      </c>
      <c r="D62" s="75">
        <f>SUMIFS('PD REPORT'!$S$7:$S$2070,'PD REPORT'!$D$7:$D$2070,$E$41,'PD REPORT'!$B$7:$B$2070,A62)</f>
        <v>0</v>
      </c>
      <c r="E62" s="75">
        <f>SUMIFS('PD REPORT'!$T$7:$T$2070,'PD REPORT'!$D$7:$D$2070,$E$41,'PD REPORT'!$B$7:$B$2070,A62)</f>
        <v>0</v>
      </c>
      <c r="F62" s="76">
        <f t="shared" si="15"/>
        <v>0</v>
      </c>
      <c r="G62" s="73" t="str">
        <f t="shared" si="4"/>
        <v/>
      </c>
      <c r="H62" s="73" t="str">
        <f t="shared" si="5"/>
        <v/>
      </c>
      <c r="I62" s="73" t="str">
        <f t="shared" si="6"/>
        <v/>
      </c>
      <c r="L62" s="75">
        <f>SUMIFS('PD REPORT'!$Q$7:$Q$2070,'PD REPORT'!$D$7:$D$2070,$O$41,'PD REPORT'!$B$7:$B$2070,K62)</f>
        <v>0</v>
      </c>
      <c r="M62" s="75">
        <f>SUMIFS('PD REPORT'!$R$7:$R$2070,'PD REPORT'!$D$7:$D$2070,$O$41,'PD REPORT'!$B$7:$B$2070,K62)</f>
        <v>0</v>
      </c>
      <c r="N62" s="75">
        <f>SUMIFS('PD REPORT'!$S$7:$S$2070,'PD REPORT'!$D$7:$D$2070,$O$41,'PD REPORT'!$B$7:$B$2070,K62)</f>
        <v>0</v>
      </c>
      <c r="O62" s="75">
        <f>SUMIFS('PD REPORT'!$T$7:$T$2070,'PD REPORT'!$D$7:$D$2070,$O$41,'PD REPORT'!$B$7:$B$2070,K62)</f>
        <v>0</v>
      </c>
      <c r="P62" s="76">
        <f t="shared" si="7"/>
        <v>0</v>
      </c>
      <c r="Q62" s="73" t="str">
        <f t="shared" si="8"/>
        <v/>
      </c>
      <c r="R62" s="73" t="str">
        <f t="shared" si="9"/>
        <v/>
      </c>
      <c r="S62" s="73" t="str">
        <f t="shared" si="10"/>
        <v/>
      </c>
      <c r="V62" s="75">
        <f>SUMIFS('PD REPORT'!$Q$7:$Q$2070,'PD REPORT'!$D$7:$D$2070,$Y$41,'PD REPORT'!$B$7:$B$2070,U62)</f>
        <v>0</v>
      </c>
      <c r="W62" s="75">
        <f>SUMIFS('PD REPORT'!$R$7:$R$2070,'PD REPORT'!$D$7:$D$2070,$Y$41,'PD REPORT'!$B$7:$B$2070,U62)</f>
        <v>0</v>
      </c>
      <c r="X62" s="75">
        <f>SUMIFS('PD REPORT'!$S$7:$S$2070,'PD REPORT'!$D$7:$D$2070,$Y$41,'PD REPORT'!$B$7:$B$2070,U62)</f>
        <v>0</v>
      </c>
      <c r="Y62" s="75">
        <f>SUMIFS('PD REPORT'!$T$7:$T$2070,'PD REPORT'!$D$7:$D$2070,$Y$41,'PD REPORT'!$B$7:$B$2070,U62)</f>
        <v>0</v>
      </c>
      <c r="Z62" s="76">
        <f t="shared" si="16"/>
        <v>0</v>
      </c>
      <c r="AA62" s="73" t="str">
        <f t="shared" si="17"/>
        <v/>
      </c>
      <c r="AB62" s="73" t="str">
        <f t="shared" si="18"/>
        <v/>
      </c>
      <c r="AC62" s="73" t="str">
        <f t="shared" si="19"/>
        <v/>
      </c>
      <c r="AE62" s="74">
        <v>46042</v>
      </c>
      <c r="AF62" s="75">
        <f>SUMIFS('PD REPORT'!$Q$7:$Q$2070,'PD REPORT'!$D$7:$D$2070,$AI$41,'PD REPORT'!$B$7:$B$2070,AE62)</f>
        <v>0</v>
      </c>
      <c r="AG62" s="75">
        <f>SUMIFS('PD REPORT'!$R$7:$R$2070,'PD REPORT'!$D$7:$D$2070,$AI$41,'PD REPORT'!$B$7:$B$2070,AE62)</f>
        <v>0</v>
      </c>
      <c r="AH62" s="75">
        <f>SUMIFS('PD REPORT'!$S$7:$S$2070,'PD REPORT'!$D$7:$D$2070,$AI$41,'PD REPORT'!$B$7:$B$2070,AE62)</f>
        <v>0</v>
      </c>
      <c r="AI62" s="75">
        <f>SUMIFS('PD REPORT'!$T$7:$T$2070,'PD REPORT'!$D$7:$D$2070,$AI$41,'PD REPORT'!$B$7:$B$2070,AE62)</f>
        <v>0</v>
      </c>
      <c r="AJ62" s="76">
        <f t="shared" si="11"/>
        <v>0</v>
      </c>
      <c r="AK62" s="73" t="str">
        <f t="shared" si="12"/>
        <v/>
      </c>
      <c r="AL62" s="73" t="str">
        <f t="shared" si="13"/>
        <v/>
      </c>
      <c r="AM62" s="73" t="str">
        <f t="shared" si="14"/>
        <v/>
      </c>
    </row>
    <row r="63" spans="2:39">
      <c r="B63" s="75">
        <f>SUMIFS('PD REPORT'!$Q$7:$Q$2070,'PD REPORT'!$D$7:$D$2070,$E$41,'PD REPORT'!$B$7:$B$2070,A63)</f>
        <v>0</v>
      </c>
      <c r="C63" s="75">
        <f>SUMIFS('PD REPORT'!$R$7:$R$2070,'PD REPORT'!$D$7:$D$2070,$E$41,'PD REPORT'!$B$7:$B$2070,A63)</f>
        <v>0</v>
      </c>
      <c r="D63" s="75">
        <f>SUMIFS('PD REPORT'!$S$7:$S$2070,'PD REPORT'!$D$7:$D$2070,$E$41,'PD REPORT'!$B$7:$B$2070,A63)</f>
        <v>0</v>
      </c>
      <c r="E63" s="75">
        <f>SUMIFS('PD REPORT'!$T$7:$T$2070,'PD REPORT'!$D$7:$D$2070,$E$41,'PD REPORT'!$B$7:$B$2070,A63)</f>
        <v>0</v>
      </c>
      <c r="F63" s="76">
        <f t="shared" si="15"/>
        <v>0</v>
      </c>
      <c r="G63" s="73" t="str">
        <f t="shared" si="4"/>
        <v/>
      </c>
      <c r="H63" s="73" t="str">
        <f t="shared" si="5"/>
        <v/>
      </c>
      <c r="I63" s="73" t="str">
        <f t="shared" si="6"/>
        <v/>
      </c>
      <c r="L63" s="75">
        <f>SUMIFS('PD REPORT'!$Q$7:$Q$2070,'PD REPORT'!$D$7:$D$2070,$O$41,'PD REPORT'!$B$7:$B$2070,K63)</f>
        <v>0</v>
      </c>
      <c r="M63" s="75">
        <f>SUMIFS('PD REPORT'!$R$7:$R$2070,'PD REPORT'!$D$7:$D$2070,$O$41,'PD REPORT'!$B$7:$B$2070,K63)</f>
        <v>0</v>
      </c>
      <c r="N63" s="75">
        <f>SUMIFS('PD REPORT'!$S$7:$S$2070,'PD REPORT'!$D$7:$D$2070,$O$41,'PD REPORT'!$B$7:$B$2070,K63)</f>
        <v>0</v>
      </c>
      <c r="O63" s="75">
        <f>SUMIFS('PD REPORT'!$T$7:$T$2070,'PD REPORT'!$D$7:$D$2070,$O$41,'PD REPORT'!$B$7:$B$2070,K63)</f>
        <v>0</v>
      </c>
      <c r="P63" s="76">
        <f t="shared" si="7"/>
        <v>0</v>
      </c>
      <c r="Q63" s="73" t="str">
        <f t="shared" si="8"/>
        <v/>
      </c>
      <c r="R63" s="73" t="str">
        <f t="shared" si="9"/>
        <v/>
      </c>
      <c r="S63" s="73" t="str">
        <f t="shared" si="10"/>
        <v/>
      </c>
      <c r="V63" s="75">
        <f>SUMIFS('PD REPORT'!$Q$7:$Q$2070,'PD REPORT'!$D$7:$D$2070,$Y$41,'PD REPORT'!$B$7:$B$2070,U63)</f>
        <v>0</v>
      </c>
      <c r="W63" s="75">
        <f>SUMIFS('PD REPORT'!$R$7:$R$2070,'PD REPORT'!$D$7:$D$2070,$Y$41,'PD REPORT'!$B$7:$B$2070,U63)</f>
        <v>0</v>
      </c>
      <c r="X63" s="75">
        <f>SUMIFS('PD REPORT'!$S$7:$S$2070,'PD REPORT'!$D$7:$D$2070,$Y$41,'PD REPORT'!$B$7:$B$2070,U63)</f>
        <v>0</v>
      </c>
      <c r="Y63" s="75">
        <f>SUMIFS('PD REPORT'!$T$7:$T$2070,'PD REPORT'!$D$7:$D$2070,$Y$41,'PD REPORT'!$B$7:$B$2070,U63)</f>
        <v>0</v>
      </c>
      <c r="Z63" s="76">
        <f t="shared" si="16"/>
        <v>0</v>
      </c>
      <c r="AA63" s="73" t="str">
        <f t="shared" si="17"/>
        <v/>
      </c>
      <c r="AB63" s="73" t="str">
        <f t="shared" si="18"/>
        <v/>
      </c>
      <c r="AC63" s="73" t="str">
        <f t="shared" si="19"/>
        <v/>
      </c>
      <c r="AE63" s="74">
        <v>46043</v>
      </c>
      <c r="AF63" s="75">
        <f>SUMIFS('PD REPORT'!$Q$7:$Q$2070,'PD REPORT'!$D$7:$D$2070,$AI$41,'PD REPORT'!$B$7:$B$2070,AE63)</f>
        <v>0</v>
      </c>
      <c r="AG63" s="75">
        <f>SUMIFS('PD REPORT'!$R$7:$R$2070,'PD REPORT'!$D$7:$D$2070,$AI$41,'PD REPORT'!$B$7:$B$2070,AE63)</f>
        <v>0</v>
      </c>
      <c r="AH63" s="75">
        <f>SUMIFS('PD REPORT'!$S$7:$S$2070,'PD REPORT'!$D$7:$D$2070,$AI$41,'PD REPORT'!$B$7:$B$2070,AE63)</f>
        <v>0</v>
      </c>
      <c r="AI63" s="75">
        <f>SUMIFS('PD REPORT'!$T$7:$T$2070,'PD REPORT'!$D$7:$D$2070,$AI$41,'PD REPORT'!$B$7:$B$2070,AE63)</f>
        <v>0</v>
      </c>
      <c r="AJ63" s="76">
        <f t="shared" si="11"/>
        <v>0</v>
      </c>
      <c r="AK63" s="73" t="str">
        <f t="shared" si="12"/>
        <v/>
      </c>
      <c r="AL63" s="73" t="str">
        <f t="shared" si="13"/>
        <v/>
      </c>
      <c r="AM63" s="73" t="str">
        <f t="shared" si="14"/>
        <v/>
      </c>
    </row>
    <row r="64" spans="2:39">
      <c r="B64" s="75">
        <f>SUMIFS('PD REPORT'!$Q$7:$Q$2070,'PD REPORT'!$D$7:$D$2070,$E$41,'PD REPORT'!$B$7:$B$2070,A64)</f>
        <v>0</v>
      </c>
      <c r="C64" s="75">
        <f>SUMIFS('PD REPORT'!$R$7:$R$2070,'PD REPORT'!$D$7:$D$2070,$E$41,'PD REPORT'!$B$7:$B$2070,A64)</f>
        <v>0</v>
      </c>
      <c r="D64" s="75">
        <f>SUMIFS('PD REPORT'!$S$7:$S$2070,'PD REPORT'!$D$7:$D$2070,$E$41,'PD REPORT'!$B$7:$B$2070,A64)</f>
        <v>0</v>
      </c>
      <c r="E64" s="75">
        <f>SUMIFS('PD REPORT'!$T$7:$T$2070,'PD REPORT'!$D$7:$D$2070,$E$41,'PD REPORT'!$B$7:$B$2070,A64)</f>
        <v>0</v>
      </c>
      <c r="F64" s="76">
        <f t="shared" si="15"/>
        <v>0</v>
      </c>
      <c r="G64" s="73" t="str">
        <f t="shared" si="4"/>
        <v/>
      </c>
      <c r="H64" s="73" t="str">
        <f t="shared" si="5"/>
        <v/>
      </c>
      <c r="I64" s="73" t="str">
        <f t="shared" si="6"/>
        <v/>
      </c>
      <c r="L64" s="75">
        <f>SUMIFS('PD REPORT'!$Q$7:$Q$2070,'PD REPORT'!$D$7:$D$2070,$O$41,'PD REPORT'!$B$7:$B$2070,K64)</f>
        <v>0</v>
      </c>
      <c r="M64" s="75">
        <f>SUMIFS('PD REPORT'!$R$7:$R$2070,'PD REPORT'!$D$7:$D$2070,$O$41,'PD REPORT'!$B$7:$B$2070,K64)</f>
        <v>0</v>
      </c>
      <c r="N64" s="75">
        <f>SUMIFS('PD REPORT'!$S$7:$S$2070,'PD REPORT'!$D$7:$D$2070,$O$41,'PD REPORT'!$B$7:$B$2070,K64)</f>
        <v>0</v>
      </c>
      <c r="O64" s="75">
        <f>SUMIFS('PD REPORT'!$T$7:$T$2070,'PD REPORT'!$D$7:$D$2070,$O$41,'PD REPORT'!$B$7:$B$2070,K64)</f>
        <v>0</v>
      </c>
      <c r="P64" s="76">
        <f t="shared" si="7"/>
        <v>0</v>
      </c>
      <c r="Q64" s="73" t="str">
        <f t="shared" si="8"/>
        <v/>
      </c>
      <c r="R64" s="73" t="str">
        <f t="shared" si="9"/>
        <v/>
      </c>
      <c r="S64" s="73" t="str">
        <f t="shared" si="10"/>
        <v/>
      </c>
      <c r="V64" s="75">
        <f>SUMIFS('PD REPORT'!$Q$7:$Q$2070,'PD REPORT'!$D$7:$D$2070,$Y$41,'PD REPORT'!$B$7:$B$2070,U64)</f>
        <v>0</v>
      </c>
      <c r="W64" s="75">
        <f>SUMIFS('PD REPORT'!$R$7:$R$2070,'PD REPORT'!$D$7:$D$2070,$Y$41,'PD REPORT'!$B$7:$B$2070,U64)</f>
        <v>0</v>
      </c>
      <c r="X64" s="75">
        <f>SUMIFS('PD REPORT'!$S$7:$S$2070,'PD REPORT'!$D$7:$D$2070,$Y$41,'PD REPORT'!$B$7:$B$2070,U64)</f>
        <v>0</v>
      </c>
      <c r="Y64" s="75">
        <f>SUMIFS('PD REPORT'!$T$7:$T$2070,'PD REPORT'!$D$7:$D$2070,$Y$41,'PD REPORT'!$B$7:$B$2070,U64)</f>
        <v>0</v>
      </c>
      <c r="Z64" s="76">
        <f t="shared" si="16"/>
        <v>0</v>
      </c>
      <c r="AA64" s="73" t="str">
        <f t="shared" si="17"/>
        <v/>
      </c>
      <c r="AB64" s="73" t="str">
        <f t="shared" si="18"/>
        <v/>
      </c>
      <c r="AC64" s="73" t="str">
        <f t="shared" si="19"/>
        <v/>
      </c>
      <c r="AE64" s="74">
        <v>46044</v>
      </c>
      <c r="AF64" s="75">
        <f>SUMIFS('PD REPORT'!$Q$7:$Q$2070,'PD REPORT'!$D$7:$D$2070,$AI$41,'PD REPORT'!$B$7:$B$2070,AE64)</f>
        <v>0</v>
      </c>
      <c r="AG64" s="75">
        <f>SUMIFS('PD REPORT'!$R$7:$R$2070,'PD REPORT'!$D$7:$D$2070,$AI$41,'PD REPORT'!$B$7:$B$2070,AE64)</f>
        <v>0</v>
      </c>
      <c r="AH64" s="75">
        <f>SUMIFS('PD REPORT'!$S$7:$S$2070,'PD REPORT'!$D$7:$D$2070,$AI$41,'PD REPORT'!$B$7:$B$2070,AE64)</f>
        <v>0</v>
      </c>
      <c r="AI64" s="75">
        <f>SUMIFS('PD REPORT'!$T$7:$T$2070,'PD REPORT'!$D$7:$D$2070,$AI$41,'PD REPORT'!$B$7:$B$2070,AE64)</f>
        <v>0</v>
      </c>
      <c r="AJ64" s="76">
        <f t="shared" si="11"/>
        <v>0</v>
      </c>
      <c r="AK64" s="73" t="str">
        <f t="shared" si="12"/>
        <v/>
      </c>
      <c r="AL64" s="73" t="str">
        <f t="shared" si="13"/>
        <v/>
      </c>
      <c r="AM64" s="73" t="str">
        <f t="shared" si="14"/>
        <v/>
      </c>
    </row>
    <row r="65" spans="2:39">
      <c r="B65" s="75">
        <f>SUMIFS('PD REPORT'!$Q$7:$Q$2070,'PD REPORT'!$D$7:$D$2070,$E$41,'PD REPORT'!$B$7:$B$2070,A65)</f>
        <v>0</v>
      </c>
      <c r="C65" s="75">
        <f>SUMIFS('PD REPORT'!$R$7:$R$2070,'PD REPORT'!$D$7:$D$2070,$E$41,'PD REPORT'!$B$7:$B$2070,A65)</f>
        <v>0</v>
      </c>
      <c r="D65" s="75">
        <f>SUMIFS('PD REPORT'!$S$7:$S$2070,'PD REPORT'!$D$7:$D$2070,$E$41,'PD REPORT'!$B$7:$B$2070,A65)</f>
        <v>0</v>
      </c>
      <c r="E65" s="75">
        <f>SUMIFS('PD REPORT'!$T$7:$T$2070,'PD REPORT'!$D$7:$D$2070,$E$41,'PD REPORT'!$B$7:$B$2070,A65)</f>
        <v>0</v>
      </c>
      <c r="F65" s="76">
        <f t="shared" si="15"/>
        <v>0</v>
      </c>
      <c r="G65" s="73" t="str">
        <f t="shared" si="4"/>
        <v/>
      </c>
      <c r="H65" s="73" t="str">
        <f t="shared" si="5"/>
        <v/>
      </c>
      <c r="I65" s="73" t="str">
        <f t="shared" si="6"/>
        <v/>
      </c>
      <c r="L65" s="75">
        <f>SUMIFS('PD REPORT'!$Q$7:$Q$2070,'PD REPORT'!$D$7:$D$2070,$O$41,'PD REPORT'!$B$7:$B$2070,K65)</f>
        <v>0</v>
      </c>
      <c r="M65" s="75">
        <f>SUMIFS('PD REPORT'!$R$7:$R$2070,'PD REPORT'!$D$7:$D$2070,$O$41,'PD REPORT'!$B$7:$B$2070,K65)</f>
        <v>0</v>
      </c>
      <c r="N65" s="75">
        <f>SUMIFS('PD REPORT'!$S$7:$S$2070,'PD REPORT'!$D$7:$D$2070,$O$41,'PD REPORT'!$B$7:$B$2070,K65)</f>
        <v>0</v>
      </c>
      <c r="O65" s="75">
        <f>SUMIFS('PD REPORT'!$T$7:$T$2070,'PD REPORT'!$D$7:$D$2070,$O$41,'PD REPORT'!$B$7:$B$2070,K65)</f>
        <v>0</v>
      </c>
      <c r="P65" s="76">
        <f t="shared" si="7"/>
        <v>0</v>
      </c>
      <c r="Q65" s="73" t="str">
        <f t="shared" si="8"/>
        <v/>
      </c>
      <c r="R65" s="73" t="str">
        <f t="shared" si="9"/>
        <v/>
      </c>
      <c r="S65" s="73" t="str">
        <f t="shared" si="10"/>
        <v/>
      </c>
      <c r="V65" s="75">
        <f>SUMIFS('PD REPORT'!$Q$7:$Q$2070,'PD REPORT'!$D$7:$D$2070,$Y$41,'PD REPORT'!$B$7:$B$2070,U65)</f>
        <v>0</v>
      </c>
      <c r="W65" s="75">
        <f>SUMIFS('PD REPORT'!$R$7:$R$2070,'PD REPORT'!$D$7:$D$2070,$Y$41,'PD REPORT'!$B$7:$B$2070,U65)</f>
        <v>0</v>
      </c>
      <c r="X65" s="75">
        <f>SUMIFS('PD REPORT'!$S$7:$S$2070,'PD REPORT'!$D$7:$D$2070,$Y$41,'PD REPORT'!$B$7:$B$2070,U65)</f>
        <v>0</v>
      </c>
      <c r="Y65" s="75">
        <f>SUMIFS('PD REPORT'!$T$7:$T$2070,'PD REPORT'!$D$7:$D$2070,$Y$41,'PD REPORT'!$B$7:$B$2070,U65)</f>
        <v>0</v>
      </c>
      <c r="Z65" s="76">
        <f t="shared" si="16"/>
        <v>0</v>
      </c>
      <c r="AA65" s="73" t="str">
        <f t="shared" si="17"/>
        <v/>
      </c>
      <c r="AB65" s="73" t="str">
        <f t="shared" si="18"/>
        <v/>
      </c>
      <c r="AC65" s="73" t="str">
        <f t="shared" si="19"/>
        <v/>
      </c>
      <c r="AE65" s="74">
        <v>46045</v>
      </c>
      <c r="AF65" s="75">
        <f>SUMIFS('PD REPORT'!$Q$7:$Q$2070,'PD REPORT'!$D$7:$D$2070,$AI$41,'PD REPORT'!$B$7:$B$2070,AE65)</f>
        <v>0</v>
      </c>
      <c r="AG65" s="75">
        <f>SUMIFS('PD REPORT'!$R$7:$R$2070,'PD REPORT'!$D$7:$D$2070,$AI$41,'PD REPORT'!$B$7:$B$2070,AE65)</f>
        <v>0</v>
      </c>
      <c r="AH65" s="75">
        <f>SUMIFS('PD REPORT'!$S$7:$S$2070,'PD REPORT'!$D$7:$D$2070,$AI$41,'PD REPORT'!$B$7:$B$2070,AE65)</f>
        <v>0</v>
      </c>
      <c r="AI65" s="75">
        <f>SUMIFS('PD REPORT'!$T$7:$T$2070,'PD REPORT'!$D$7:$D$2070,$AI$41,'PD REPORT'!$B$7:$B$2070,AE65)</f>
        <v>0</v>
      </c>
      <c r="AJ65" s="76">
        <f t="shared" si="11"/>
        <v>0</v>
      </c>
      <c r="AK65" s="73" t="str">
        <f t="shared" si="12"/>
        <v/>
      </c>
      <c r="AL65" s="73" t="str">
        <f t="shared" si="13"/>
        <v/>
      </c>
      <c r="AM65" s="73" t="str">
        <f t="shared" si="14"/>
        <v/>
      </c>
    </row>
    <row r="66" spans="2:39">
      <c r="B66" s="75">
        <f>SUMIFS('PD REPORT'!$Q$7:$Q$2070,'PD REPORT'!$D$7:$D$2070,$E$41,'PD REPORT'!$B$7:$B$2070,A66)</f>
        <v>0</v>
      </c>
      <c r="C66" s="75">
        <f>SUMIFS('PD REPORT'!$R$7:$R$2070,'PD REPORT'!$D$7:$D$2070,$E$41,'PD REPORT'!$B$7:$B$2070,A66)</f>
        <v>0</v>
      </c>
      <c r="D66" s="75">
        <f>SUMIFS('PD REPORT'!$S$7:$S$2070,'PD REPORT'!$D$7:$D$2070,$E$41,'PD REPORT'!$B$7:$B$2070,A66)</f>
        <v>0</v>
      </c>
      <c r="E66" s="75">
        <f>SUMIFS('PD REPORT'!$T$7:$T$2070,'PD REPORT'!$D$7:$D$2070,$E$41,'PD REPORT'!$B$7:$B$2070,A66)</f>
        <v>0</v>
      </c>
      <c r="F66" s="76">
        <f t="shared" si="15"/>
        <v>0</v>
      </c>
      <c r="G66" s="73" t="str">
        <f t="shared" si="4"/>
        <v/>
      </c>
      <c r="H66" s="73" t="str">
        <f t="shared" si="5"/>
        <v/>
      </c>
      <c r="I66" s="73" t="str">
        <f t="shared" si="6"/>
        <v/>
      </c>
      <c r="L66" s="75">
        <f>SUMIFS('PD REPORT'!$Q$7:$Q$2070,'PD REPORT'!$D$7:$D$2070,$O$41,'PD REPORT'!$B$7:$B$2070,K66)</f>
        <v>0</v>
      </c>
      <c r="M66" s="75">
        <f>SUMIFS('PD REPORT'!$R$7:$R$2070,'PD REPORT'!$D$7:$D$2070,$O$41,'PD REPORT'!$B$7:$B$2070,K66)</f>
        <v>0</v>
      </c>
      <c r="N66" s="75">
        <f>SUMIFS('PD REPORT'!$S$7:$S$2070,'PD REPORT'!$D$7:$D$2070,$O$41,'PD REPORT'!$B$7:$B$2070,K66)</f>
        <v>0</v>
      </c>
      <c r="O66" s="75">
        <f>SUMIFS('PD REPORT'!$T$7:$T$2070,'PD REPORT'!$D$7:$D$2070,$O$41,'PD REPORT'!$B$7:$B$2070,K66)</f>
        <v>0</v>
      </c>
      <c r="P66" s="76">
        <f t="shared" si="7"/>
        <v>0</v>
      </c>
      <c r="Q66" s="73" t="str">
        <f t="shared" si="8"/>
        <v/>
      </c>
      <c r="R66" s="73" t="str">
        <f t="shared" si="9"/>
        <v/>
      </c>
      <c r="S66" s="73" t="str">
        <f t="shared" si="10"/>
        <v/>
      </c>
      <c r="V66" s="75">
        <f>SUMIFS('PD REPORT'!$Q$7:$Q$2070,'PD REPORT'!$D$7:$D$2070,$Y$41,'PD REPORT'!$B$7:$B$2070,U66)</f>
        <v>0</v>
      </c>
      <c r="W66" s="75">
        <f>SUMIFS('PD REPORT'!$R$7:$R$2070,'PD REPORT'!$D$7:$D$2070,$Y$41,'PD REPORT'!$B$7:$B$2070,U66)</f>
        <v>0</v>
      </c>
      <c r="X66" s="75">
        <f>SUMIFS('PD REPORT'!$S$7:$S$2070,'PD REPORT'!$D$7:$D$2070,$Y$41,'PD REPORT'!$B$7:$B$2070,U66)</f>
        <v>0</v>
      </c>
      <c r="Y66" s="75">
        <f>SUMIFS('PD REPORT'!$T$7:$T$2070,'PD REPORT'!$D$7:$D$2070,$Y$41,'PD REPORT'!$B$7:$B$2070,U66)</f>
        <v>0</v>
      </c>
      <c r="Z66" s="76">
        <f t="shared" si="16"/>
        <v>0</v>
      </c>
      <c r="AA66" s="73" t="str">
        <f t="shared" si="17"/>
        <v/>
      </c>
      <c r="AB66" s="73" t="str">
        <f t="shared" si="18"/>
        <v/>
      </c>
      <c r="AC66" s="73" t="str">
        <f t="shared" si="19"/>
        <v/>
      </c>
      <c r="AE66" s="74">
        <v>46046</v>
      </c>
      <c r="AF66" s="75">
        <f>SUMIFS('PD REPORT'!$Q$7:$Q$2070,'PD REPORT'!$D$7:$D$2070,$AI$41,'PD REPORT'!$B$7:$B$2070,AE66)</f>
        <v>0</v>
      </c>
      <c r="AG66" s="75">
        <f>SUMIFS('PD REPORT'!$R$7:$R$2070,'PD REPORT'!$D$7:$D$2070,$AI$41,'PD REPORT'!$B$7:$B$2070,AE66)</f>
        <v>0</v>
      </c>
      <c r="AH66" s="75">
        <f>SUMIFS('PD REPORT'!$S$7:$S$2070,'PD REPORT'!$D$7:$D$2070,$AI$41,'PD REPORT'!$B$7:$B$2070,AE66)</f>
        <v>0</v>
      </c>
      <c r="AI66" s="75">
        <f>SUMIFS('PD REPORT'!$T$7:$T$2070,'PD REPORT'!$D$7:$D$2070,$AI$41,'PD REPORT'!$B$7:$B$2070,AE66)</f>
        <v>0</v>
      </c>
      <c r="AJ66" s="76">
        <f t="shared" si="11"/>
        <v>0</v>
      </c>
      <c r="AK66" s="73" t="str">
        <f t="shared" si="12"/>
        <v/>
      </c>
      <c r="AL66" s="73" t="str">
        <f t="shared" si="13"/>
        <v/>
      </c>
      <c r="AM66" s="73" t="str">
        <f t="shared" si="14"/>
        <v/>
      </c>
    </row>
    <row r="67" spans="2:39">
      <c r="B67" s="75">
        <f>SUMIFS('PD REPORT'!$Q$7:$Q$2070,'PD REPORT'!$D$7:$D$2070,$E$41,'PD REPORT'!$B$7:$B$2070,A67)</f>
        <v>0</v>
      </c>
      <c r="C67" s="75">
        <f>SUMIFS('PD REPORT'!$R$7:$R$2070,'PD REPORT'!$D$7:$D$2070,$E$41,'PD REPORT'!$B$7:$B$2070,A67)</f>
        <v>0</v>
      </c>
      <c r="D67" s="75">
        <f>SUMIFS('PD REPORT'!$S$7:$S$2070,'PD REPORT'!$D$7:$D$2070,$E$41,'PD REPORT'!$B$7:$B$2070,A67)</f>
        <v>0</v>
      </c>
      <c r="E67" s="75">
        <f>SUMIFS('PD REPORT'!$T$7:$T$2070,'PD REPORT'!$D$7:$D$2070,$E$41,'PD REPORT'!$B$7:$B$2070,A67)</f>
        <v>0</v>
      </c>
      <c r="F67" s="76">
        <f t="shared" si="15"/>
        <v>0</v>
      </c>
      <c r="G67" s="73" t="str">
        <f t="shared" si="4"/>
        <v/>
      </c>
      <c r="H67" s="73" t="str">
        <f t="shared" si="5"/>
        <v/>
      </c>
      <c r="I67" s="73" t="str">
        <f t="shared" si="6"/>
        <v/>
      </c>
      <c r="L67" s="75">
        <f>SUMIFS('PD REPORT'!$Q$7:$Q$2070,'PD REPORT'!$D$7:$D$2070,$O$41,'PD REPORT'!$B$7:$B$2070,K67)</f>
        <v>0</v>
      </c>
      <c r="M67" s="75">
        <f>SUMIFS('PD REPORT'!$R$7:$R$2070,'PD REPORT'!$D$7:$D$2070,$O$41,'PD REPORT'!$B$7:$B$2070,K67)</f>
        <v>0</v>
      </c>
      <c r="N67" s="75">
        <f>SUMIFS('PD REPORT'!$S$7:$S$2070,'PD REPORT'!$D$7:$D$2070,$O$41,'PD REPORT'!$B$7:$B$2070,K67)</f>
        <v>0</v>
      </c>
      <c r="O67" s="75">
        <f>SUMIFS('PD REPORT'!$T$7:$T$2070,'PD REPORT'!$D$7:$D$2070,$O$41,'PD REPORT'!$B$7:$B$2070,K67)</f>
        <v>0</v>
      </c>
      <c r="P67" s="76">
        <f t="shared" si="7"/>
        <v>0</v>
      </c>
      <c r="Q67" s="73" t="str">
        <f t="shared" si="8"/>
        <v/>
      </c>
      <c r="R67" s="73" t="str">
        <f t="shared" si="9"/>
        <v/>
      </c>
      <c r="S67" s="73" t="str">
        <f t="shared" si="10"/>
        <v/>
      </c>
      <c r="V67" s="75">
        <f>SUMIFS('PD REPORT'!$Q$7:$Q$2070,'PD REPORT'!$D$7:$D$2070,$Y$41,'PD REPORT'!$B$7:$B$2070,U67)</f>
        <v>0</v>
      </c>
      <c r="W67" s="75">
        <f>SUMIFS('PD REPORT'!$R$7:$R$2070,'PD REPORT'!$D$7:$D$2070,$Y$41,'PD REPORT'!$B$7:$B$2070,U67)</f>
        <v>0</v>
      </c>
      <c r="X67" s="75">
        <f>SUMIFS('PD REPORT'!$S$7:$S$2070,'PD REPORT'!$D$7:$D$2070,$Y$41,'PD REPORT'!$B$7:$B$2070,U67)</f>
        <v>0</v>
      </c>
      <c r="Y67" s="75">
        <f>SUMIFS('PD REPORT'!$T$7:$T$2070,'PD REPORT'!$D$7:$D$2070,$Y$41,'PD REPORT'!$B$7:$B$2070,U67)</f>
        <v>0</v>
      </c>
      <c r="Z67" s="76">
        <f t="shared" si="16"/>
        <v>0</v>
      </c>
      <c r="AA67" s="73" t="str">
        <f t="shared" si="17"/>
        <v/>
      </c>
      <c r="AB67" s="73" t="str">
        <f t="shared" si="18"/>
        <v/>
      </c>
      <c r="AC67" s="73" t="str">
        <f t="shared" si="19"/>
        <v/>
      </c>
      <c r="AE67" s="74">
        <v>46047</v>
      </c>
      <c r="AF67" s="75">
        <f>SUMIFS('PD REPORT'!$Q$7:$Q$2070,'PD REPORT'!$D$7:$D$2070,$AI$41,'PD REPORT'!$B$7:$B$2070,AE67)</f>
        <v>0</v>
      </c>
      <c r="AG67" s="75">
        <f>SUMIFS('PD REPORT'!$R$7:$R$2070,'PD REPORT'!$D$7:$D$2070,$AI$41,'PD REPORT'!$B$7:$B$2070,AE67)</f>
        <v>0</v>
      </c>
      <c r="AH67" s="75">
        <f>SUMIFS('PD REPORT'!$S$7:$S$2070,'PD REPORT'!$D$7:$D$2070,$AI$41,'PD REPORT'!$B$7:$B$2070,AE67)</f>
        <v>0</v>
      </c>
      <c r="AI67" s="75">
        <f>SUMIFS('PD REPORT'!$T$7:$T$2070,'PD REPORT'!$D$7:$D$2070,$AI$41,'PD REPORT'!$B$7:$B$2070,AE67)</f>
        <v>0</v>
      </c>
      <c r="AJ67" s="76">
        <f t="shared" si="11"/>
        <v>0</v>
      </c>
      <c r="AK67" s="73" t="str">
        <f t="shared" si="12"/>
        <v/>
      </c>
      <c r="AL67" s="73" t="str">
        <f t="shared" si="13"/>
        <v/>
      </c>
      <c r="AM67" s="73" t="str">
        <f t="shared" si="14"/>
        <v/>
      </c>
    </row>
    <row r="68" spans="2:39">
      <c r="B68" s="75">
        <f>SUMIFS('PD REPORT'!$Q$7:$Q$2070,'PD REPORT'!$D$7:$D$2070,$E$41,'PD REPORT'!$B$7:$B$2070,A68)</f>
        <v>0</v>
      </c>
      <c r="C68" s="75">
        <f>SUMIFS('PD REPORT'!$R$7:$R$2070,'PD REPORT'!$D$7:$D$2070,$E$41,'PD REPORT'!$B$7:$B$2070,A68)</f>
        <v>0</v>
      </c>
      <c r="D68" s="75">
        <f>SUMIFS('PD REPORT'!$S$7:$S$2070,'PD REPORT'!$D$7:$D$2070,$E$41,'PD REPORT'!$B$7:$B$2070,A68)</f>
        <v>0</v>
      </c>
      <c r="E68" s="75">
        <f>SUMIFS('PD REPORT'!$T$7:$T$2070,'PD REPORT'!$D$7:$D$2070,$E$41,'PD REPORT'!$B$7:$B$2070,A68)</f>
        <v>0</v>
      </c>
      <c r="F68" s="76">
        <f t="shared" si="15"/>
        <v>0</v>
      </c>
      <c r="G68" s="73" t="str">
        <f t="shared" si="4"/>
        <v/>
      </c>
      <c r="H68" s="73" t="str">
        <f t="shared" si="5"/>
        <v/>
      </c>
      <c r="I68" s="73" t="str">
        <f t="shared" si="6"/>
        <v/>
      </c>
      <c r="L68" s="75">
        <f>SUMIFS('PD REPORT'!$Q$7:$Q$2070,'PD REPORT'!$D$7:$D$2070,$O$41,'PD REPORT'!$B$7:$B$2070,K68)</f>
        <v>0</v>
      </c>
      <c r="M68" s="75">
        <f>SUMIFS('PD REPORT'!$R$7:$R$2070,'PD REPORT'!$D$7:$D$2070,$O$41,'PD REPORT'!$B$7:$B$2070,K68)</f>
        <v>0</v>
      </c>
      <c r="N68" s="75">
        <f>SUMIFS('PD REPORT'!$S$7:$S$2070,'PD REPORT'!$D$7:$D$2070,$O$41,'PD REPORT'!$B$7:$B$2070,K68)</f>
        <v>0</v>
      </c>
      <c r="O68" s="75">
        <f>SUMIFS('PD REPORT'!$T$7:$T$2070,'PD REPORT'!$D$7:$D$2070,$O$41,'PD REPORT'!$B$7:$B$2070,K68)</f>
        <v>0</v>
      </c>
      <c r="P68" s="76">
        <f t="shared" si="7"/>
        <v>0</v>
      </c>
      <c r="Q68" s="73" t="str">
        <f t="shared" si="8"/>
        <v/>
      </c>
      <c r="R68" s="73" t="str">
        <f t="shared" si="9"/>
        <v/>
      </c>
      <c r="S68" s="73" t="str">
        <f t="shared" si="10"/>
        <v/>
      </c>
      <c r="V68" s="75">
        <f>SUMIFS('PD REPORT'!$Q$7:$Q$2070,'PD REPORT'!$D$7:$D$2070,$Y$41,'PD REPORT'!$B$7:$B$2070,U68)</f>
        <v>0</v>
      </c>
      <c r="W68" s="75">
        <f>SUMIFS('PD REPORT'!$R$7:$R$2070,'PD REPORT'!$D$7:$D$2070,$Y$41,'PD REPORT'!$B$7:$B$2070,U68)</f>
        <v>0</v>
      </c>
      <c r="X68" s="75">
        <f>SUMIFS('PD REPORT'!$S$7:$S$2070,'PD REPORT'!$D$7:$D$2070,$Y$41,'PD REPORT'!$B$7:$B$2070,U68)</f>
        <v>0</v>
      </c>
      <c r="Y68" s="75">
        <f>SUMIFS('PD REPORT'!$T$7:$T$2070,'PD REPORT'!$D$7:$D$2070,$Y$41,'PD REPORT'!$B$7:$B$2070,U68)</f>
        <v>0</v>
      </c>
      <c r="Z68" s="76">
        <f t="shared" si="16"/>
        <v>0</v>
      </c>
      <c r="AA68" s="73" t="str">
        <f t="shared" si="17"/>
        <v/>
      </c>
      <c r="AB68" s="73" t="str">
        <f t="shared" si="18"/>
        <v/>
      </c>
      <c r="AC68" s="73" t="str">
        <f t="shared" si="19"/>
        <v/>
      </c>
      <c r="AE68" s="74">
        <v>46048</v>
      </c>
      <c r="AF68" s="75">
        <f>SUMIFS('PD REPORT'!$Q$7:$Q$2070,'PD REPORT'!$D$7:$D$2070,$AI$41,'PD REPORT'!$B$7:$B$2070,AE68)</f>
        <v>0</v>
      </c>
      <c r="AG68" s="75">
        <f>SUMIFS('PD REPORT'!$R$7:$R$2070,'PD REPORT'!$D$7:$D$2070,$AI$41,'PD REPORT'!$B$7:$B$2070,AE68)</f>
        <v>0</v>
      </c>
      <c r="AH68" s="75">
        <f>SUMIFS('PD REPORT'!$S$7:$S$2070,'PD REPORT'!$D$7:$D$2070,$AI$41,'PD REPORT'!$B$7:$B$2070,AE68)</f>
        <v>0</v>
      </c>
      <c r="AI68" s="75">
        <f>SUMIFS('PD REPORT'!$T$7:$T$2070,'PD REPORT'!$D$7:$D$2070,$AI$41,'PD REPORT'!$B$7:$B$2070,AE68)</f>
        <v>0</v>
      </c>
      <c r="AJ68" s="76">
        <f t="shared" si="11"/>
        <v>0</v>
      </c>
      <c r="AK68" s="73" t="str">
        <f t="shared" si="12"/>
        <v/>
      </c>
      <c r="AL68" s="73" t="str">
        <f t="shared" si="13"/>
        <v/>
      </c>
      <c r="AM68" s="73" t="str">
        <f t="shared" si="14"/>
        <v/>
      </c>
    </row>
    <row r="69" spans="2:39">
      <c r="B69" s="75">
        <f>SUMIFS('PD REPORT'!$Q$7:$Q$2070,'PD REPORT'!$D$7:$D$2070,$E$41,'PD REPORT'!$B$7:$B$2070,A69)</f>
        <v>0</v>
      </c>
      <c r="C69" s="75">
        <f>SUMIFS('PD REPORT'!$R$7:$R$2070,'PD REPORT'!$D$7:$D$2070,$E$41,'PD REPORT'!$B$7:$B$2070,A69)</f>
        <v>0</v>
      </c>
      <c r="D69" s="75">
        <f>SUMIFS('PD REPORT'!$S$7:$S$2070,'PD REPORT'!$D$7:$D$2070,$E$41,'PD REPORT'!$B$7:$B$2070,A69)</f>
        <v>0</v>
      </c>
      <c r="E69" s="75">
        <f>SUMIFS('PD REPORT'!$T$7:$T$2070,'PD REPORT'!$D$7:$D$2070,$E$41,'PD REPORT'!$B$7:$B$2070,A69)</f>
        <v>0</v>
      </c>
      <c r="F69" s="76">
        <f t="shared" si="15"/>
        <v>0</v>
      </c>
      <c r="G69" s="73" t="str">
        <f t="shared" si="4"/>
        <v/>
      </c>
      <c r="H69" s="73" t="str">
        <f t="shared" si="5"/>
        <v/>
      </c>
      <c r="I69" s="73" t="str">
        <f t="shared" si="6"/>
        <v/>
      </c>
      <c r="L69" s="75">
        <f>SUMIFS('PD REPORT'!$Q$7:$Q$2070,'PD REPORT'!$D$7:$D$2070,$O$41,'PD REPORT'!$B$7:$B$2070,K69)</f>
        <v>0</v>
      </c>
      <c r="M69" s="75">
        <f>SUMIFS('PD REPORT'!$R$7:$R$2070,'PD REPORT'!$D$7:$D$2070,$O$41,'PD REPORT'!$B$7:$B$2070,K69)</f>
        <v>0</v>
      </c>
      <c r="N69" s="75">
        <f>SUMIFS('PD REPORT'!$S$7:$S$2070,'PD REPORT'!$D$7:$D$2070,$O$41,'PD REPORT'!$B$7:$B$2070,K69)</f>
        <v>0</v>
      </c>
      <c r="O69" s="75">
        <f>SUMIFS('PD REPORT'!$T$7:$T$2070,'PD REPORT'!$D$7:$D$2070,$O$41,'PD REPORT'!$B$7:$B$2070,K69)</f>
        <v>0</v>
      </c>
      <c r="P69" s="76">
        <f t="shared" si="7"/>
        <v>0</v>
      </c>
      <c r="Q69" s="73" t="str">
        <f t="shared" si="8"/>
        <v/>
      </c>
      <c r="R69" s="73" t="str">
        <f t="shared" si="9"/>
        <v/>
      </c>
      <c r="S69" s="73" t="str">
        <f t="shared" si="10"/>
        <v/>
      </c>
      <c r="V69" s="75"/>
      <c r="W69" s="75"/>
      <c r="X69" s="75"/>
      <c r="Y69" s="75"/>
      <c r="Z69" s="76"/>
      <c r="AA69" s="73"/>
      <c r="AB69" s="73"/>
      <c r="AC69" s="73"/>
      <c r="AE69" s="74">
        <v>46049</v>
      </c>
      <c r="AF69" s="75">
        <f>SUMIFS('PD REPORT'!$Q$7:$Q$2070,'PD REPORT'!$D$7:$D$2070,$AI$41,'PD REPORT'!$B$7:$B$2070,AE69)</f>
        <v>0</v>
      </c>
      <c r="AG69" s="75">
        <f>SUMIFS('PD REPORT'!$R$7:$R$2070,'PD REPORT'!$D$7:$D$2070,$AI$41,'PD REPORT'!$B$7:$B$2070,AE69)</f>
        <v>0</v>
      </c>
      <c r="AH69" s="75">
        <f>SUMIFS('PD REPORT'!$S$7:$S$2070,'PD REPORT'!$D$7:$D$2070,$AI$41,'PD REPORT'!$B$7:$B$2070,AE69)</f>
        <v>0</v>
      </c>
      <c r="AI69" s="75">
        <f>SUMIFS('PD REPORT'!$T$7:$T$2070,'PD REPORT'!$D$7:$D$2070,$AI$41,'PD REPORT'!$B$7:$B$2070,AE69)</f>
        <v>0</v>
      </c>
      <c r="AJ69" s="76">
        <f t="shared" si="11"/>
        <v>0</v>
      </c>
      <c r="AK69" s="73" t="str">
        <f t="shared" si="12"/>
        <v/>
      </c>
      <c r="AL69" s="73" t="str">
        <f t="shared" si="13"/>
        <v/>
      </c>
      <c r="AM69" s="73" t="str">
        <f t="shared" si="14"/>
        <v/>
      </c>
    </row>
    <row r="70" spans="2:39">
      <c r="B70" s="75">
        <f>SUMIFS('PD REPORT'!$Q$7:$Q$2070,'PD REPORT'!$D$7:$D$2070,$E$41,'PD REPORT'!$B$7:$B$2070,A70)</f>
        <v>0</v>
      </c>
      <c r="C70" s="75">
        <f>SUMIFS('PD REPORT'!$R$7:$R$2070,'PD REPORT'!$D$7:$D$2070,$E$41,'PD REPORT'!$B$7:$B$2070,A70)</f>
        <v>0</v>
      </c>
      <c r="D70" s="75">
        <f>SUMIFS('PD REPORT'!$S$7:$S$2070,'PD REPORT'!$D$7:$D$2070,$E$41,'PD REPORT'!$B$7:$B$2070,A70)</f>
        <v>0</v>
      </c>
      <c r="E70" s="75">
        <f>SUMIFS('PD REPORT'!$T$7:$T$2070,'PD REPORT'!$D$7:$D$2070,$E$41,'PD REPORT'!$B$7:$B$2070,A70)</f>
        <v>0</v>
      </c>
      <c r="F70" s="76">
        <f t="shared" si="15"/>
        <v>0</v>
      </c>
      <c r="G70" s="73" t="str">
        <f t="shared" si="4"/>
        <v/>
      </c>
      <c r="H70" s="73" t="str">
        <f t="shared" si="5"/>
        <v/>
      </c>
      <c r="I70" s="73" t="str">
        <f t="shared" si="6"/>
        <v/>
      </c>
      <c r="L70" s="75">
        <f>SUMIFS('PD REPORT'!$Q$7:$Q$2070,'PD REPORT'!$D$7:$D$2070,$O$41,'PD REPORT'!$B$7:$B$2070,K70)</f>
        <v>0</v>
      </c>
      <c r="M70" s="75">
        <f>SUMIFS('PD REPORT'!$R$7:$R$2070,'PD REPORT'!$D$7:$D$2070,$O$41,'PD REPORT'!$B$7:$B$2070,K70)</f>
        <v>0</v>
      </c>
      <c r="N70" s="75">
        <f>SUMIFS('PD REPORT'!$S$7:$S$2070,'PD REPORT'!$D$7:$D$2070,$O$41,'PD REPORT'!$B$7:$B$2070,K70)</f>
        <v>0</v>
      </c>
      <c r="O70" s="75">
        <f>SUMIFS('PD REPORT'!$T$7:$T$2070,'PD REPORT'!$D$7:$D$2070,$O$41,'PD REPORT'!$B$7:$B$2070,K70)</f>
        <v>0</v>
      </c>
      <c r="P70" s="76">
        <f t="shared" si="7"/>
        <v>0</v>
      </c>
      <c r="Q70" s="73" t="str">
        <f t="shared" si="8"/>
        <v/>
      </c>
      <c r="R70" s="73" t="str">
        <f t="shared" si="9"/>
        <v/>
      </c>
      <c r="S70" s="73" t="str">
        <f t="shared" si="10"/>
        <v/>
      </c>
      <c r="V70" s="75"/>
      <c r="W70" s="75"/>
      <c r="X70" s="75"/>
      <c r="Y70" s="75"/>
      <c r="Z70" s="76"/>
      <c r="AA70" s="73"/>
      <c r="AB70" s="73"/>
      <c r="AC70" s="73"/>
      <c r="AE70" s="74">
        <v>46050</v>
      </c>
      <c r="AF70" s="75">
        <f>SUMIFS('PD REPORT'!$Q$7:$Q$2070,'PD REPORT'!$D$7:$D$2070,$AI$41,'PD REPORT'!$B$7:$B$2070,AE70)</f>
        <v>0</v>
      </c>
      <c r="AG70" s="75">
        <f>SUMIFS('PD REPORT'!$R$7:$R$2070,'PD REPORT'!$D$7:$D$2070,$AI$41,'PD REPORT'!$B$7:$B$2070,AE70)</f>
        <v>0</v>
      </c>
      <c r="AH70" s="75">
        <f>SUMIFS('PD REPORT'!$S$7:$S$2070,'PD REPORT'!$D$7:$D$2070,$AI$41,'PD REPORT'!$B$7:$B$2070,AE70)</f>
        <v>0</v>
      </c>
      <c r="AI70" s="75">
        <f>SUMIFS('PD REPORT'!$T$7:$T$2070,'PD REPORT'!$D$7:$D$2070,$AI$41,'PD REPORT'!$B$7:$B$2070,AE70)</f>
        <v>0</v>
      </c>
      <c r="AJ70" s="76">
        <f t="shared" si="11"/>
        <v>0</v>
      </c>
      <c r="AK70" s="73" t="str">
        <f t="shared" si="12"/>
        <v/>
      </c>
      <c r="AL70" s="73" t="str">
        <f t="shared" si="13"/>
        <v/>
      </c>
      <c r="AM70" s="73" t="str">
        <f t="shared" si="14"/>
        <v/>
      </c>
    </row>
    <row r="71" spans="2:39">
      <c r="B71" s="75">
        <f>SUMIFS('PD REPORT'!$Q$7:$Q$2070,'PD REPORT'!$D$7:$D$2070,$E$41,'PD REPORT'!$B$7:$B$2070,A71)</f>
        <v>0</v>
      </c>
      <c r="C71" s="75">
        <f>SUMIFS('PD REPORT'!$R$7:$R$2070,'PD REPORT'!$D$7:$D$2070,$E$41,'PD REPORT'!$B$7:$B$2070,A71)</f>
        <v>0</v>
      </c>
      <c r="D71" s="75">
        <f>SUMIFS('PD REPORT'!$S$7:$S$2070,'PD REPORT'!$D$7:$D$2070,$E$41,'PD REPORT'!$B$7:$B$2070,A71)</f>
        <v>0</v>
      </c>
      <c r="E71" s="75">
        <f>SUMIFS('PD REPORT'!$T$7:$T$2070,'PD REPORT'!$D$7:$D$2070,$E$41,'PD REPORT'!$B$7:$B$2070,A71)</f>
        <v>0</v>
      </c>
      <c r="F71" s="76">
        <f t="shared" si="15"/>
        <v>0</v>
      </c>
      <c r="G71" s="73" t="str">
        <f t="shared" si="4"/>
        <v/>
      </c>
      <c r="H71" s="73" t="str">
        <f t="shared" si="5"/>
        <v/>
      </c>
      <c r="I71" s="73" t="str">
        <f t="shared" si="6"/>
        <v/>
      </c>
      <c r="L71" s="75">
        <f>SUMIFS('PD REPORT'!$Q$7:$Q$2070,'PD REPORT'!$D$7:$D$2070,$O$41,'PD REPORT'!$B$7:$B$2070,K71)</f>
        <v>0</v>
      </c>
      <c r="M71" s="75">
        <f>SUMIFS('PD REPORT'!$R$7:$R$2070,'PD REPORT'!$D$7:$D$2070,$O$41,'PD REPORT'!$B$7:$B$2070,K71)</f>
        <v>0</v>
      </c>
      <c r="N71" s="75">
        <f>SUMIFS('PD REPORT'!$S$7:$S$2070,'PD REPORT'!$D$7:$D$2070,$O$41,'PD REPORT'!$B$7:$B$2070,K71)</f>
        <v>0</v>
      </c>
      <c r="O71" s="75">
        <f>SUMIFS('PD REPORT'!$T$7:$T$2070,'PD REPORT'!$D$7:$D$2070,$O$41,'PD REPORT'!$B$7:$B$2070,K71)</f>
        <v>0</v>
      </c>
      <c r="P71" s="76">
        <f t="shared" si="7"/>
        <v>0</v>
      </c>
      <c r="Q71" s="73" t="str">
        <f t="shared" si="8"/>
        <v/>
      </c>
      <c r="R71" s="73" t="str">
        <f t="shared" si="9"/>
        <v/>
      </c>
      <c r="S71" s="73" t="str">
        <f t="shared" si="10"/>
        <v/>
      </c>
      <c r="V71" s="75"/>
      <c r="W71" s="75"/>
      <c r="X71" s="75"/>
      <c r="Y71" s="75"/>
      <c r="Z71" s="76"/>
      <c r="AA71" s="73"/>
      <c r="AB71" s="73"/>
      <c r="AC71" s="73"/>
      <c r="AE71" s="74">
        <v>46051</v>
      </c>
      <c r="AF71" s="75">
        <f>SUMIFS('PD REPORT'!$Q$7:$Q$2070,'PD REPORT'!$D$7:$D$2070,$AI$41,'PD REPORT'!$B$7:$B$2070,AE71)</f>
        <v>0</v>
      </c>
      <c r="AG71" s="75">
        <f>SUMIFS('PD REPORT'!$R$7:$R$2070,'PD REPORT'!$D$7:$D$2070,$AI$41,'PD REPORT'!$B$7:$B$2070,AE71)</f>
        <v>0</v>
      </c>
      <c r="AH71" s="75">
        <f>SUMIFS('PD REPORT'!$S$7:$S$2070,'PD REPORT'!$D$7:$D$2070,$AI$41,'PD REPORT'!$B$7:$B$2070,AE71)</f>
        <v>0</v>
      </c>
      <c r="AI71" s="75">
        <f>SUMIFS('PD REPORT'!$T$7:$T$2070,'PD REPORT'!$D$7:$D$2070,$AI$41,'PD REPORT'!$B$7:$B$2070,AE71)</f>
        <v>0</v>
      </c>
      <c r="AJ71" s="76">
        <f t="shared" si="11"/>
        <v>0</v>
      </c>
      <c r="AK71" s="73" t="str">
        <f t="shared" si="12"/>
        <v/>
      </c>
      <c r="AL71" s="73" t="str">
        <f t="shared" si="13"/>
        <v/>
      </c>
      <c r="AM71" s="73" t="str">
        <f t="shared" si="14"/>
        <v/>
      </c>
    </row>
    <row r="72" spans="2:39">
      <c r="B72" s="75">
        <f>SUMIFS('PD REPORT'!$Q$7:$Q$2070,'PD REPORT'!$D$7:$D$2070,$E$41,'PD REPORT'!$B$7:$B$2070,A72)</f>
        <v>0</v>
      </c>
      <c r="C72" s="75">
        <f>SUMIFS('PD REPORT'!$R$7:$R$2070,'PD REPORT'!$D$7:$D$2070,$E$41,'PD REPORT'!$B$7:$B$2070,A72)</f>
        <v>0</v>
      </c>
      <c r="D72" s="75">
        <f>SUMIFS('PD REPORT'!$S$7:$S$2070,'PD REPORT'!$D$7:$D$2070,$E$41,'PD REPORT'!$B$7:$B$2070,A72)</f>
        <v>0</v>
      </c>
      <c r="E72" s="75">
        <f>SUMIFS('PD REPORT'!$T$7:$T$2070,'PD REPORT'!$D$7:$D$2070,$E$41,'PD REPORT'!$B$7:$B$2070,A72)</f>
        <v>0</v>
      </c>
      <c r="F72" s="76">
        <f t="shared" si="15"/>
        <v>0</v>
      </c>
      <c r="G72" s="73" t="str">
        <f t="shared" si="4"/>
        <v/>
      </c>
      <c r="H72" s="73" t="str">
        <f t="shared" si="5"/>
        <v/>
      </c>
      <c r="I72" s="73" t="str">
        <f t="shared" si="6"/>
        <v/>
      </c>
      <c r="L72" s="75">
        <f>SUMIFS('PD REPORT'!$Q$7:$Q$2070,'PD REPORT'!$D$7:$D$2070,$O$41,'PD REPORT'!$B$7:$B$2070,K72)</f>
        <v>0</v>
      </c>
      <c r="M72" s="75">
        <f>SUMIFS('PD REPORT'!$R$7:$R$2070,'PD REPORT'!$D$7:$D$2070,$O$41,'PD REPORT'!$B$7:$B$2070,K72)</f>
        <v>0</v>
      </c>
      <c r="N72" s="75">
        <f>SUMIFS('PD REPORT'!$S$7:$S$2070,'PD REPORT'!$D$7:$D$2070,$O$41,'PD REPORT'!$B$7:$B$2070,K72)</f>
        <v>0</v>
      </c>
      <c r="O72" s="75">
        <f>SUMIFS('PD REPORT'!$T$7:$T$2070,'PD REPORT'!$D$7:$D$2070,$O$41,'PD REPORT'!$B$7:$B$2070,K72)</f>
        <v>0</v>
      </c>
      <c r="P72" s="76">
        <f t="shared" si="7"/>
        <v>0</v>
      </c>
      <c r="Q72" s="73" t="str">
        <f t="shared" si="8"/>
        <v/>
      </c>
      <c r="R72" s="73" t="str">
        <f t="shared" si="9"/>
        <v/>
      </c>
      <c r="S72" s="73" t="str">
        <f t="shared" si="10"/>
        <v/>
      </c>
      <c r="V72" s="75"/>
      <c r="W72" s="75"/>
      <c r="X72" s="75"/>
      <c r="Y72" s="75"/>
      <c r="Z72" s="76"/>
      <c r="AA72" s="73"/>
      <c r="AB72" s="73"/>
      <c r="AC72" s="73"/>
      <c r="AE72" s="74">
        <v>46052</v>
      </c>
      <c r="AF72" s="75">
        <f>SUMIFS('PD REPORT'!$Q$7:$Q$2070,'PD REPORT'!$D$7:$D$2070,$AI$41,'PD REPORT'!$B$7:$B$2070,AE72)</f>
        <v>0</v>
      </c>
      <c r="AG72" s="75">
        <f>SUMIFS('PD REPORT'!$R$7:$R$2070,'PD REPORT'!$D$7:$D$2070,$AI$41,'PD REPORT'!$B$7:$B$2070,AE72)</f>
        <v>0</v>
      </c>
      <c r="AH72" s="75">
        <f>SUMIFS('PD REPORT'!$S$7:$S$2070,'PD REPORT'!$D$7:$D$2070,$AI$41,'PD REPORT'!$B$7:$B$2070,AE72)</f>
        <v>0</v>
      </c>
      <c r="AI72" s="75">
        <f>SUMIFS('PD REPORT'!$T$7:$T$2070,'PD REPORT'!$D$7:$D$2070,$AI$41,'PD REPORT'!$B$7:$B$2070,AE72)</f>
        <v>0</v>
      </c>
      <c r="AJ72" s="76">
        <f t="shared" si="11"/>
        <v>0</v>
      </c>
      <c r="AK72" s="73" t="str">
        <f t="shared" si="12"/>
        <v/>
      </c>
      <c r="AL72" s="73" t="str">
        <f t="shared" si="13"/>
        <v/>
      </c>
      <c r="AM72" s="73" t="str">
        <f t="shared" si="14"/>
        <v/>
      </c>
    </row>
    <row r="73" spans="1:39">
      <c r="A73" s="77" t="s">
        <v>7911</v>
      </c>
      <c r="B73" s="75">
        <f>SUMIFS('PD REPORT'!$Q$7:$Q$2070,'PD REPORT'!$D$7:$D$2070,$E$41,'PD REPORT'!$B$7:$B$2070,A73)</f>
        <v>0</v>
      </c>
      <c r="C73" s="75">
        <f>SUMIFS('PD REPORT'!$R$7:$R$2070,'PD REPORT'!$D$7:$D$2070,$E$41,'PD REPORT'!$B$7:$B$2070,A73)</f>
        <v>0</v>
      </c>
      <c r="D73" s="75">
        <f>SUMIFS('PD REPORT'!$S$7:$S$2070,'PD REPORT'!$D$7:$D$2070,$E$41,'PD REPORT'!$B$7:$B$2070,A73)</f>
        <v>0</v>
      </c>
      <c r="E73" s="75">
        <f>SUMIFS('PD REPORT'!$T$7:$T$2070,'PD REPORT'!$D$7:$D$2070,$E$41,'PD REPORT'!$B$7:$B$2070,A73)</f>
        <v>0</v>
      </c>
      <c r="F73" s="76">
        <f t="shared" si="15"/>
        <v>0</v>
      </c>
      <c r="G73" s="73" t="str">
        <f t="shared" si="4"/>
        <v/>
      </c>
      <c r="H73" s="73" t="str">
        <f t="shared" si="5"/>
        <v/>
      </c>
      <c r="I73" s="73" t="str">
        <f t="shared" si="6"/>
        <v/>
      </c>
      <c r="L73" s="75">
        <f>SUMIFS('PD REPORT'!$Q$7:$Q$2070,'PD REPORT'!$D$7:$D$2070,$O$41,'PD REPORT'!$B$7:$B$2070,K73)</f>
        <v>0</v>
      </c>
      <c r="M73" s="75">
        <f>SUMIFS('PD REPORT'!$R$7:$R$2070,'PD REPORT'!$D$7:$D$2070,$O$41,'PD REPORT'!$B$7:$B$2070,K73)</f>
        <v>0</v>
      </c>
      <c r="N73" s="75">
        <f>SUMIFS('PD REPORT'!$S$7:$S$2070,'PD REPORT'!$D$7:$D$2070,$O$41,'PD REPORT'!$B$7:$B$2070,K73)</f>
        <v>0</v>
      </c>
      <c r="O73" s="75">
        <f>SUMIFS('PD REPORT'!$T$7:$T$2070,'PD REPORT'!$D$7:$D$2070,$O$41,'PD REPORT'!$B$7:$B$2070,K73)</f>
        <v>0</v>
      </c>
      <c r="P73" s="76">
        <f t="shared" si="7"/>
        <v>0</v>
      </c>
      <c r="Q73" s="73" t="str">
        <f t="shared" si="8"/>
        <v/>
      </c>
      <c r="R73" s="73" t="str">
        <f t="shared" si="9"/>
        <v/>
      </c>
      <c r="S73" s="73" t="str">
        <f t="shared" si="10"/>
        <v/>
      </c>
      <c r="V73" s="75"/>
      <c r="W73" s="75"/>
      <c r="X73" s="75"/>
      <c r="Y73" s="75"/>
      <c r="Z73" s="76"/>
      <c r="AA73" s="73"/>
      <c r="AB73" s="73"/>
      <c r="AC73" s="73"/>
      <c r="AE73" s="74">
        <v>46053</v>
      </c>
      <c r="AF73" s="75">
        <f>SUMIFS('PD REPORT'!$Q$7:$Q$2070,'PD REPORT'!$D$7:$D$2070,$AI$41,'PD REPORT'!$B$7:$B$2070,AE73)</f>
        <v>0</v>
      </c>
      <c r="AG73" s="75">
        <f>SUMIFS('PD REPORT'!$R$7:$R$2070,'PD REPORT'!$D$7:$D$2070,$AI$41,'PD REPORT'!$B$7:$B$2070,AE73)</f>
        <v>0</v>
      </c>
      <c r="AH73" s="75">
        <f>SUMIFS('PD REPORT'!$S$7:$S$2070,'PD REPORT'!$D$7:$D$2070,$AI$41,'PD REPORT'!$B$7:$B$2070,AE73)</f>
        <v>0</v>
      </c>
      <c r="AI73" s="75">
        <f>SUMIFS('PD REPORT'!$T$7:$T$2070,'PD REPORT'!$D$7:$D$2070,$AI$41,'PD REPORT'!$B$7:$B$2070,AE73)</f>
        <v>0</v>
      </c>
      <c r="AJ73" s="76">
        <f t="shared" si="11"/>
        <v>0</v>
      </c>
      <c r="AK73" s="73" t="str">
        <f t="shared" si="12"/>
        <v/>
      </c>
      <c r="AL73" s="73" t="str">
        <f t="shared" si="13"/>
        <v/>
      </c>
      <c r="AM73" s="73" t="str">
        <f t="shared" si="14"/>
        <v/>
      </c>
    </row>
    <row r="91" spans="7:9">
      <c r="G91" t="str">
        <f>IFERROR((1000000*C91)/F91,"")</f>
        <v/>
      </c>
      <c r="H91" t="str">
        <f>IFERROR((1000000*D91)/F91,"")</f>
        <v/>
      </c>
      <c r="I91" t="str">
        <f>IFERROR((1000000*E91)/F91,"")</f>
        <v/>
      </c>
    </row>
    <row r="93" ht="15.75" spans="1:7">
      <c r="A93" s="84" t="s">
        <v>7940</v>
      </c>
      <c r="B93" s="84"/>
      <c r="C93" s="84"/>
      <c r="D93" s="84"/>
      <c r="E93" s="84"/>
      <c r="F93" s="84"/>
      <c r="G93" s="68">
        <f>AVERAGE(G95:G121)</f>
        <v>161.801534047014</v>
      </c>
    </row>
    <row r="94" ht="45" spans="1:7">
      <c r="A94" s="69" t="s">
        <v>9</v>
      </c>
      <c r="B94" s="69" t="s">
        <v>7905</v>
      </c>
      <c r="C94" s="52" t="s">
        <v>7906</v>
      </c>
      <c r="D94" s="52" t="s">
        <v>7907</v>
      </c>
      <c r="E94" s="52" t="s">
        <v>7941</v>
      </c>
      <c r="F94" s="69" t="s">
        <v>7935</v>
      </c>
      <c r="G94" s="70" t="s">
        <v>7938</v>
      </c>
    </row>
    <row r="95" spans="1:7">
      <c r="A95" s="55" t="s">
        <v>7939</v>
      </c>
      <c r="B95" s="85">
        <v>4097</v>
      </c>
      <c r="C95" s="85">
        <v>25</v>
      </c>
      <c r="D95" s="85"/>
      <c r="E95" s="85">
        <v>2</v>
      </c>
      <c r="F95" s="76">
        <f t="shared" ref="F95:F121" si="20">SUM(B95:E95)</f>
        <v>4124</v>
      </c>
      <c r="G95" s="73">
        <f>IFERROR((E95/F95)*1000000,"")</f>
        <v>484.966052376334</v>
      </c>
    </row>
    <row r="96" spans="1:7">
      <c r="A96" s="74">
        <v>46054</v>
      </c>
      <c r="B96" s="85">
        <v>2134</v>
      </c>
      <c r="C96" s="85">
        <v>39</v>
      </c>
      <c r="D96" s="85">
        <v>12</v>
      </c>
      <c r="E96" s="85"/>
      <c r="F96" s="76">
        <f t="shared" si="20"/>
        <v>2185</v>
      </c>
      <c r="G96" s="73">
        <f t="shared" ref="G95:G122" si="21">IFERROR((E96/F96)*1000000,"")</f>
        <v>0</v>
      </c>
    </row>
    <row r="97" spans="1:7">
      <c r="A97" s="74">
        <v>46055</v>
      </c>
      <c r="B97" s="85">
        <v>1612</v>
      </c>
      <c r="C97" s="85">
        <v>21</v>
      </c>
      <c r="D97" s="85">
        <v>1</v>
      </c>
      <c r="E97" s="85"/>
      <c r="F97" s="76">
        <f t="shared" si="20"/>
        <v>1634</v>
      </c>
      <c r="G97" s="73">
        <f t="shared" si="21"/>
        <v>0</v>
      </c>
    </row>
    <row r="98" spans="1:7">
      <c r="A98" s="74">
        <v>46056</v>
      </c>
      <c r="B98" s="85">
        <v>1164</v>
      </c>
      <c r="C98" s="85">
        <v>23</v>
      </c>
      <c r="D98" s="85">
        <v>4</v>
      </c>
      <c r="E98" s="85">
        <v>1</v>
      </c>
      <c r="F98" s="76">
        <f t="shared" si="20"/>
        <v>1192</v>
      </c>
      <c r="G98" s="73">
        <f t="shared" si="21"/>
        <v>838.926174496644</v>
      </c>
    </row>
    <row r="99" spans="1:7">
      <c r="A99" s="74">
        <v>46057</v>
      </c>
      <c r="B99" s="85">
        <v>2180</v>
      </c>
      <c r="C99" s="85">
        <v>15</v>
      </c>
      <c r="D99" s="85">
        <v>6</v>
      </c>
      <c r="E99" s="85"/>
      <c r="F99" s="76">
        <f t="shared" si="20"/>
        <v>2201</v>
      </c>
      <c r="G99" s="73">
        <f t="shared" si="21"/>
        <v>0</v>
      </c>
    </row>
    <row r="100" spans="1:7">
      <c r="A100" s="74">
        <v>46058</v>
      </c>
      <c r="B100" s="85">
        <v>4425</v>
      </c>
      <c r="C100" s="85">
        <v>8</v>
      </c>
      <c r="D100" s="85">
        <v>1</v>
      </c>
      <c r="E100" s="85"/>
      <c r="F100" s="76">
        <f t="shared" si="20"/>
        <v>4434</v>
      </c>
      <c r="G100" s="73">
        <f t="shared" si="21"/>
        <v>0</v>
      </c>
    </row>
    <row r="101" spans="1:7">
      <c r="A101" s="74">
        <v>46059</v>
      </c>
      <c r="B101" s="85">
        <v>3726</v>
      </c>
      <c r="C101" s="85">
        <v>16</v>
      </c>
      <c r="D101" s="85"/>
      <c r="E101" s="85"/>
      <c r="F101" s="76">
        <f t="shared" si="20"/>
        <v>3742</v>
      </c>
      <c r="G101" s="73">
        <f t="shared" si="21"/>
        <v>0</v>
      </c>
    </row>
    <row r="102" spans="1:7">
      <c r="A102" s="74">
        <v>46060</v>
      </c>
      <c r="B102" s="85">
        <v>2539</v>
      </c>
      <c r="C102" s="85">
        <v>3</v>
      </c>
      <c r="D102" s="85"/>
      <c r="E102" s="85"/>
      <c r="F102" s="76">
        <f t="shared" si="20"/>
        <v>2542</v>
      </c>
      <c r="G102" s="73">
        <f t="shared" si="21"/>
        <v>0</v>
      </c>
    </row>
    <row r="103" spans="1:7">
      <c r="A103" s="74">
        <v>46061</v>
      </c>
      <c r="B103" s="85">
        <v>2540</v>
      </c>
      <c r="C103" s="85">
        <v>9</v>
      </c>
      <c r="D103" s="85">
        <v>4</v>
      </c>
      <c r="E103" s="85"/>
      <c r="F103" s="76">
        <f t="shared" si="20"/>
        <v>2553</v>
      </c>
      <c r="G103" s="73">
        <f t="shared" si="21"/>
        <v>0</v>
      </c>
    </row>
    <row r="104" spans="1:7">
      <c r="A104" s="74">
        <v>46062</v>
      </c>
      <c r="B104" s="85">
        <v>3638</v>
      </c>
      <c r="C104" s="85">
        <v>15</v>
      </c>
      <c r="D104" s="85">
        <v>17</v>
      </c>
      <c r="E104" s="85">
        <v>1</v>
      </c>
      <c r="F104" s="76">
        <f t="shared" si="20"/>
        <v>3671</v>
      </c>
      <c r="G104" s="73">
        <f t="shared" si="21"/>
        <v>272.405339144647</v>
      </c>
    </row>
    <row r="105" spans="1:7">
      <c r="A105" s="74">
        <v>46063</v>
      </c>
      <c r="B105" s="85">
        <v>5084</v>
      </c>
      <c r="C105" s="85">
        <v>24</v>
      </c>
      <c r="D105" s="85">
        <v>4</v>
      </c>
      <c r="E105" s="85">
        <v>1</v>
      </c>
      <c r="F105" s="76">
        <f t="shared" si="20"/>
        <v>5113</v>
      </c>
      <c r="G105" s="73">
        <f t="shared" si="21"/>
        <v>195.579894386857</v>
      </c>
    </row>
    <row r="106" spans="1:7">
      <c r="A106" s="55" t="s">
        <v>7911</v>
      </c>
      <c r="B106" s="85">
        <v>33139</v>
      </c>
      <c r="C106" s="85">
        <v>198</v>
      </c>
      <c r="D106" s="85">
        <v>49</v>
      </c>
      <c r="E106" s="85">
        <v>5</v>
      </c>
      <c r="F106" s="76">
        <f t="shared" si="20"/>
        <v>33391</v>
      </c>
      <c r="G106" s="73">
        <f t="shared" si="21"/>
        <v>149.740948159684</v>
      </c>
    </row>
    <row r="107" spans="6:7">
      <c r="F107" s="76">
        <f t="shared" si="20"/>
        <v>0</v>
      </c>
      <c r="G107" s="73" t="str">
        <f t="shared" si="21"/>
        <v/>
      </c>
    </row>
    <row r="108" spans="6:7">
      <c r="F108" s="76">
        <f t="shared" si="20"/>
        <v>0</v>
      </c>
      <c r="G108" s="73" t="str">
        <f t="shared" si="21"/>
        <v/>
      </c>
    </row>
    <row r="109" spans="6:7">
      <c r="F109" s="76">
        <f t="shared" si="20"/>
        <v>0</v>
      </c>
      <c r="G109" s="73" t="str">
        <f t="shared" si="21"/>
        <v/>
      </c>
    </row>
    <row r="110" spans="6:7">
      <c r="F110" s="76">
        <f t="shared" si="20"/>
        <v>0</v>
      </c>
      <c r="G110" s="73" t="str">
        <f t="shared" si="21"/>
        <v/>
      </c>
    </row>
    <row r="111" spans="6:7">
      <c r="F111" s="76">
        <f t="shared" si="20"/>
        <v>0</v>
      </c>
      <c r="G111" s="73" t="str">
        <f t="shared" si="21"/>
        <v/>
      </c>
    </row>
    <row r="112" spans="6:7">
      <c r="F112" s="76">
        <f t="shared" si="20"/>
        <v>0</v>
      </c>
      <c r="G112" s="73" t="str">
        <f t="shared" si="21"/>
        <v/>
      </c>
    </row>
    <row r="113" spans="6:7">
      <c r="F113" s="76">
        <f t="shared" si="20"/>
        <v>0</v>
      </c>
      <c r="G113" s="73" t="str">
        <f t="shared" si="21"/>
        <v/>
      </c>
    </row>
    <row r="114" spans="6:7">
      <c r="F114" s="76">
        <f t="shared" si="20"/>
        <v>0</v>
      </c>
      <c r="G114" s="73" t="str">
        <f t="shared" si="21"/>
        <v/>
      </c>
    </row>
    <row r="115" spans="6:7">
      <c r="F115" s="76">
        <f t="shared" si="20"/>
        <v>0</v>
      </c>
      <c r="G115" s="73" t="str">
        <f t="shared" si="21"/>
        <v/>
      </c>
    </row>
    <row r="116" spans="6:7">
      <c r="F116" s="76">
        <f t="shared" si="20"/>
        <v>0</v>
      </c>
      <c r="G116" s="73" t="str">
        <f t="shared" si="21"/>
        <v/>
      </c>
    </row>
    <row r="117" spans="6:7">
      <c r="F117" s="76">
        <f t="shared" si="20"/>
        <v>0</v>
      </c>
      <c r="G117" s="73" t="str">
        <f t="shared" si="21"/>
        <v/>
      </c>
    </row>
    <row r="118" spans="6:7">
      <c r="F118" s="76">
        <f t="shared" si="20"/>
        <v>0</v>
      </c>
      <c r="G118" s="73" t="str">
        <f t="shared" si="21"/>
        <v/>
      </c>
    </row>
    <row r="119" spans="6:7">
      <c r="F119" s="76">
        <f t="shared" si="20"/>
        <v>0</v>
      </c>
      <c r="G119" s="73" t="str">
        <f t="shared" si="21"/>
        <v/>
      </c>
    </row>
    <row r="120" spans="6:7">
      <c r="F120" s="76">
        <f t="shared" si="20"/>
        <v>0</v>
      </c>
      <c r="G120" s="73" t="str">
        <f t="shared" si="21"/>
        <v/>
      </c>
    </row>
    <row r="121" spans="6:7">
      <c r="F121" s="76">
        <f t="shared" si="20"/>
        <v>0</v>
      </c>
      <c r="G121" s="73" t="str">
        <f t="shared" si="21"/>
        <v/>
      </c>
    </row>
    <row r="122" spans="6:7">
      <c r="F122" s="76"/>
      <c r="G122" s="73" t="str">
        <f t="shared" si="21"/>
        <v/>
      </c>
    </row>
  </sheetData>
  <autoFilter ref="A6:H2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3:F93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{b42c77cf-0032-4b4a-8a97-9d63b7e4ebd8}</x14:id>
        </ext>
      </extLst>
    </cfRule>
    <cfRule type="cellIs" dxfId="474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{49ed0e2c-9506-464a-b91e-d693ca99c12a}</x14:id>
        </ext>
      </extLst>
    </cfRule>
    <cfRule type="cellIs" dxfId="474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{bb037f5a-d3a4-4631-9eb3-293e850956e3}</x14:id>
        </ext>
      </extLst>
    </cfRule>
    <cfRule type="cellIs" dxfId="474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{2362175e-baba-4d28-b402-734ad0ff88aa}</x14:id>
        </ext>
      </extLst>
    </cfRule>
    <cfRule type="cellIs" dxfId="474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{710b9d34-fe70-4f28-8cea-b19a6389b283}</x14:id>
        </ext>
      </extLst>
    </cfRule>
    <cfRule type="cellIs" dxfId="474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{f7460cfc-2e97-45f8-8756-15394e45d16d}</x14:id>
        </ext>
      </extLst>
    </cfRule>
    <cfRule type="cellIs" dxfId="474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{24abaecb-cc53-4a79-9400-b7e923fe0fdb}</x14:id>
        </ext>
      </extLst>
    </cfRule>
    <cfRule type="cellIs" dxfId="474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{6dfb8cec-da26-4568-bda8-72d0844e9d92}</x14:id>
        </ext>
      </extLst>
    </cfRule>
    <cfRule type="cellIs" dxfId="474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{aea78c6f-5c9c-4055-9c71-b96b58af8d78}</x14:id>
        </ext>
      </extLst>
    </cfRule>
    <cfRule type="cellIs" dxfId="474" priority="746" operator="equal">
      <formula>0</formula>
    </cfRule>
  </conditionalFormatting>
  <conditionalFormatting sqref="AK43">
    <cfRule type="cellIs" dxfId="474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{2b414f68-7d25-4204-b18b-2375ef850532}</x14:id>
        </ext>
      </extLst>
    </cfRule>
  </conditionalFormatting>
  <conditionalFormatting sqref="AL43">
    <cfRule type="cellIs" dxfId="474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{22b93dd6-cd96-47a0-a42b-6fba3347164d}</x14:id>
        </ext>
      </extLst>
    </cfRule>
  </conditionalFormatting>
  <conditionalFormatting sqref="AM43">
    <cfRule type="cellIs" dxfId="474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{f52c0982-d72b-4f2c-813e-b4ed3e527721}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{386ad18f-3578-4918-ab9a-a50b0a70063a}</x14:id>
        </ext>
      </extLst>
    </cfRule>
    <cfRule type="cellIs" dxfId="474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{d4b47561-1b5b-4cf4-9c51-6edd0ba4f70d}</x14:id>
        </ext>
      </extLst>
    </cfRule>
    <cfRule type="cellIs" dxfId="474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{4a09d386-2fec-4ebd-b941-f0974e056a53}</x14:id>
        </ext>
      </extLst>
    </cfRule>
    <cfRule type="cellIs" dxfId="474" priority="810" operator="equal">
      <formula>0</formula>
    </cfRule>
  </conditionalFormatting>
  <conditionalFormatting sqref="AA44">
    <cfRule type="cellIs" dxfId="474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{2503bdee-b36c-4fe8-917c-db5534e026da}</x14:id>
        </ext>
      </extLst>
    </cfRule>
  </conditionalFormatting>
  <conditionalFormatting sqref="AB44">
    <cfRule type="cellIs" dxfId="474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{a3900141-fee8-4b22-b0d2-d5867e227cb8}</x14:id>
        </ext>
      </extLst>
    </cfRule>
  </conditionalFormatting>
  <conditionalFormatting sqref="AC44">
    <cfRule type="cellIs" dxfId="474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{353f324d-35a6-4fe5-ab8c-836993e7cf55}</x14:id>
        </ext>
      </extLst>
    </cfRule>
  </conditionalFormatting>
  <conditionalFormatting sqref="AK44">
    <cfRule type="cellIs" dxfId="474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{6f72ecd0-3d74-4fce-84cb-77c5055ee9a4}</x14:id>
        </ext>
      </extLst>
    </cfRule>
  </conditionalFormatting>
  <conditionalFormatting sqref="AL44">
    <cfRule type="cellIs" dxfId="474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{ff53adc2-b816-46de-ae14-1830ffac08b1}</x14:id>
        </ext>
      </extLst>
    </cfRule>
  </conditionalFormatting>
  <conditionalFormatting sqref="AM44">
    <cfRule type="cellIs" dxfId="474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{c979192e-1e8f-4c80-a599-aecb43ffd963}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{33bec5c3-3991-42eb-b7e0-94713bc7f9ae}</x14:id>
        </ext>
      </extLst>
    </cfRule>
    <cfRule type="cellIs" dxfId="474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{a7384613-f029-4eaf-9be1-6c038e91ad98}</x14:id>
        </ext>
      </extLst>
    </cfRule>
    <cfRule type="cellIs" dxfId="474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{1d06bc10-0ee2-4e5b-af9b-a2caf152c94c}</x14:id>
        </ext>
      </extLst>
    </cfRule>
    <cfRule type="cellIs" dxfId="474" priority="809" operator="equal">
      <formula>0</formula>
    </cfRule>
  </conditionalFormatting>
  <conditionalFormatting sqref="AA45">
    <cfRule type="cellIs" dxfId="474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{12d7ebfa-3379-49b7-a492-1713a24d326f}</x14:id>
        </ext>
      </extLst>
    </cfRule>
  </conditionalFormatting>
  <conditionalFormatting sqref="AB45">
    <cfRule type="cellIs" dxfId="474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{4bff8150-20a3-495f-a4b4-25470dd05499}</x14:id>
        </ext>
      </extLst>
    </cfRule>
  </conditionalFormatting>
  <conditionalFormatting sqref="AC45">
    <cfRule type="cellIs" dxfId="474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{4bc084dd-8408-44e1-a44a-182227b63f79}</x14:id>
        </ext>
      </extLst>
    </cfRule>
  </conditionalFormatting>
  <conditionalFormatting sqref="AK45">
    <cfRule type="cellIs" dxfId="474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{36b81b40-d155-465c-832e-2d3522fa3a42}</x14:id>
        </ext>
      </extLst>
    </cfRule>
  </conditionalFormatting>
  <conditionalFormatting sqref="AL45">
    <cfRule type="cellIs" dxfId="474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{96b84c4a-a1ee-4da4-996a-02119e590a04}</x14:id>
        </ext>
      </extLst>
    </cfRule>
  </conditionalFormatting>
  <conditionalFormatting sqref="AM45">
    <cfRule type="cellIs" dxfId="474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{70217b9b-8897-41ee-98e8-1ea94c7f43b0}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{0f51bf40-cf40-448d-806c-cda637b55c39}</x14:id>
        </ext>
      </extLst>
    </cfRule>
    <cfRule type="cellIs" dxfId="474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{3def76f9-b6a6-43df-a075-bfcc4abf7f54}</x14:id>
        </ext>
      </extLst>
    </cfRule>
    <cfRule type="cellIs" dxfId="474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{eaf915a5-7377-4faa-a3a0-358cb2ca19ba}</x14:id>
        </ext>
      </extLst>
    </cfRule>
    <cfRule type="cellIs" dxfId="474" priority="808" operator="equal">
      <formula>0</formula>
    </cfRule>
  </conditionalFormatting>
  <conditionalFormatting sqref="AA46">
    <cfRule type="cellIs" dxfId="474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{bfef44ab-d348-4883-80b7-87132cbea9a0}</x14:id>
        </ext>
      </extLst>
    </cfRule>
  </conditionalFormatting>
  <conditionalFormatting sqref="AB46">
    <cfRule type="cellIs" dxfId="474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{51450d9a-8135-406d-a857-64b79c459719}</x14:id>
        </ext>
      </extLst>
    </cfRule>
  </conditionalFormatting>
  <conditionalFormatting sqref="AC46">
    <cfRule type="cellIs" dxfId="474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{d51aaed5-96aa-4c31-9dba-b7950170f502}</x14:id>
        </ext>
      </extLst>
    </cfRule>
  </conditionalFormatting>
  <conditionalFormatting sqref="AK46">
    <cfRule type="cellIs" dxfId="474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{84dd582a-2b6c-4feb-875f-c89cb5a6cacb}</x14:id>
        </ext>
      </extLst>
    </cfRule>
  </conditionalFormatting>
  <conditionalFormatting sqref="AL46">
    <cfRule type="cellIs" dxfId="474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{6430c70b-8156-4229-bb65-926bed4888d1}</x14:id>
        </ext>
      </extLst>
    </cfRule>
  </conditionalFormatting>
  <conditionalFormatting sqref="AM46">
    <cfRule type="cellIs" dxfId="474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{dd465603-afc3-4a8d-bea9-d50497240f62}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{879e8521-97cb-4f78-aec5-5004069f5dbb}</x14:id>
        </ext>
      </extLst>
    </cfRule>
    <cfRule type="cellIs" dxfId="474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{cccfd3d7-0c7a-42a1-8ad3-adbaa191b214}</x14:id>
        </ext>
      </extLst>
    </cfRule>
    <cfRule type="cellIs" dxfId="474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{f892d7b3-6aa0-4b1a-89a6-1dc4c8ad3535}</x14:id>
        </ext>
      </extLst>
    </cfRule>
    <cfRule type="cellIs" dxfId="474" priority="807" operator="equal">
      <formula>0</formula>
    </cfRule>
  </conditionalFormatting>
  <conditionalFormatting sqref="AA47">
    <cfRule type="cellIs" dxfId="474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{a363c394-27aa-46a5-87ed-946023bb1ada}</x14:id>
        </ext>
      </extLst>
    </cfRule>
  </conditionalFormatting>
  <conditionalFormatting sqref="AB47">
    <cfRule type="cellIs" dxfId="474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{7a6022fe-f7af-41b6-90a1-6025b97d91d8}</x14:id>
        </ext>
      </extLst>
    </cfRule>
  </conditionalFormatting>
  <conditionalFormatting sqref="AC47">
    <cfRule type="cellIs" dxfId="474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{37ca4701-7622-431d-bc3b-ab79966869e2}</x14:id>
        </ext>
      </extLst>
    </cfRule>
  </conditionalFormatting>
  <conditionalFormatting sqref="AK47">
    <cfRule type="cellIs" dxfId="474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{caceffab-b41b-4fe6-9095-6ef647fc59ee}</x14:id>
        </ext>
      </extLst>
    </cfRule>
  </conditionalFormatting>
  <conditionalFormatting sqref="AL47">
    <cfRule type="cellIs" dxfId="474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{92d29aab-14b8-44c4-9249-9963aec6f1ee}</x14:id>
        </ext>
      </extLst>
    </cfRule>
  </conditionalFormatting>
  <conditionalFormatting sqref="AM47">
    <cfRule type="cellIs" dxfId="474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{36ab1527-6026-4ee1-88d3-07d9c719219d}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{293bd3f8-56b3-45b2-be26-887d15881072}</x14:id>
        </ext>
      </extLst>
    </cfRule>
    <cfRule type="cellIs" dxfId="474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{bf099032-ace3-41ce-8179-d4441c041776}</x14:id>
        </ext>
      </extLst>
    </cfRule>
    <cfRule type="cellIs" dxfId="474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{de721e48-ccef-4b1e-9df1-3b12e19e240f}</x14:id>
        </ext>
      </extLst>
    </cfRule>
    <cfRule type="cellIs" dxfId="474" priority="806" operator="equal">
      <formula>0</formula>
    </cfRule>
  </conditionalFormatting>
  <conditionalFormatting sqref="AA48">
    <cfRule type="cellIs" dxfId="474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{7ef01ad8-a8d3-4f6b-8f75-bb4733bd696c}</x14:id>
        </ext>
      </extLst>
    </cfRule>
  </conditionalFormatting>
  <conditionalFormatting sqref="AB48">
    <cfRule type="cellIs" dxfId="474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{bd526a6a-4da5-4ff7-ba32-cea980dc33fc}</x14:id>
        </ext>
      </extLst>
    </cfRule>
  </conditionalFormatting>
  <conditionalFormatting sqref="AC48">
    <cfRule type="cellIs" dxfId="474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{7dc2dffe-c6e3-451e-bfdc-6a2a89f9e055}</x14:id>
        </ext>
      </extLst>
    </cfRule>
  </conditionalFormatting>
  <conditionalFormatting sqref="AK48">
    <cfRule type="cellIs" dxfId="474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{c3ff393f-bd0c-4e6a-a131-84259cc8342e}</x14:id>
        </ext>
      </extLst>
    </cfRule>
  </conditionalFormatting>
  <conditionalFormatting sqref="AL48">
    <cfRule type="cellIs" dxfId="474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{333e0854-ee56-43ff-8e5b-e03ca891c15f}</x14:id>
        </ext>
      </extLst>
    </cfRule>
  </conditionalFormatting>
  <conditionalFormatting sqref="AM48">
    <cfRule type="cellIs" dxfId="474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{fec33f77-8e9e-47b8-b0a0-02d862063db8}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{b52740f1-4d95-4979-b192-3ca27b199782}</x14:id>
        </ext>
      </extLst>
    </cfRule>
    <cfRule type="cellIs" dxfId="474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{ae76bde6-5abc-48b6-97de-ede946a7d18d}</x14:id>
        </ext>
      </extLst>
    </cfRule>
    <cfRule type="cellIs" dxfId="474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{e0e6b524-5456-462d-bda9-d1ece7343997}</x14:id>
        </ext>
      </extLst>
    </cfRule>
    <cfRule type="cellIs" dxfId="474" priority="805" operator="equal">
      <formula>0</formula>
    </cfRule>
  </conditionalFormatting>
  <conditionalFormatting sqref="AA49">
    <cfRule type="cellIs" dxfId="474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{1a161fcf-f1ad-4efe-a97c-4560248e9397}</x14:id>
        </ext>
      </extLst>
    </cfRule>
  </conditionalFormatting>
  <conditionalFormatting sqref="AB49">
    <cfRule type="cellIs" dxfId="474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{fb4a61d4-1fb2-46e3-8955-2deeae9651dc}</x14:id>
        </ext>
      </extLst>
    </cfRule>
  </conditionalFormatting>
  <conditionalFormatting sqref="AC49">
    <cfRule type="cellIs" dxfId="474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{42946ab6-6290-4dbe-90fd-b21335ed63a9}</x14:id>
        </ext>
      </extLst>
    </cfRule>
  </conditionalFormatting>
  <conditionalFormatting sqref="AK49">
    <cfRule type="cellIs" dxfId="474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{e68af8cc-12a6-4af8-8ef8-ad0fb98a834a}</x14:id>
        </ext>
      </extLst>
    </cfRule>
  </conditionalFormatting>
  <conditionalFormatting sqref="AL49">
    <cfRule type="cellIs" dxfId="474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{7ad2074e-f25b-4ace-ae67-f70edb0204a6}</x14:id>
        </ext>
      </extLst>
    </cfRule>
  </conditionalFormatting>
  <conditionalFormatting sqref="AM49">
    <cfRule type="cellIs" dxfId="474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{275d4017-6b55-4c56-ae69-4057033ce138}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{99dc3ea4-bf9c-4349-bbd0-4abacf5eeae9}</x14:id>
        </ext>
      </extLst>
    </cfRule>
    <cfRule type="cellIs" dxfId="474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{43db1360-bf22-48e6-ade1-e4575e6a33b4}</x14:id>
        </ext>
      </extLst>
    </cfRule>
    <cfRule type="cellIs" dxfId="474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{944100d4-e718-454a-8a13-e1fa33cead59}</x14:id>
        </ext>
      </extLst>
    </cfRule>
    <cfRule type="cellIs" dxfId="474" priority="804" operator="equal">
      <formula>0</formula>
    </cfRule>
  </conditionalFormatting>
  <conditionalFormatting sqref="AA50">
    <cfRule type="cellIs" dxfId="474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{4735a5d7-43a4-4563-91ba-6243784da12a}</x14:id>
        </ext>
      </extLst>
    </cfRule>
  </conditionalFormatting>
  <conditionalFormatting sqref="AB50">
    <cfRule type="cellIs" dxfId="474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{cbaab796-3f81-42db-8154-bf39f40d7ce7}</x14:id>
        </ext>
      </extLst>
    </cfRule>
  </conditionalFormatting>
  <conditionalFormatting sqref="AC50">
    <cfRule type="cellIs" dxfId="474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{009b882e-3d09-4dda-a865-01018e83d9f9}</x14:id>
        </ext>
      </extLst>
    </cfRule>
  </conditionalFormatting>
  <conditionalFormatting sqref="AK50">
    <cfRule type="cellIs" dxfId="474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{68c07653-f1f3-4f69-8784-dbdda3bf1e9d}</x14:id>
        </ext>
      </extLst>
    </cfRule>
  </conditionalFormatting>
  <conditionalFormatting sqref="AL50">
    <cfRule type="cellIs" dxfId="474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{001cb670-81e4-4805-963c-611ea53745d2}</x14:id>
        </ext>
      </extLst>
    </cfRule>
  </conditionalFormatting>
  <conditionalFormatting sqref="AM50">
    <cfRule type="cellIs" dxfId="474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{86213701-6f86-42d7-9725-ff430413fb10}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{2e13b9c6-4032-4c63-8f1b-1883cb2dc5c9}</x14:id>
        </ext>
      </extLst>
    </cfRule>
    <cfRule type="cellIs" dxfId="474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{4be84c26-512b-49c4-aa92-0b8bd8fd9a86}</x14:id>
        </ext>
      </extLst>
    </cfRule>
    <cfRule type="cellIs" dxfId="474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{9adf6eb5-4b5d-4c6f-a1e6-5ccaee182660}</x14:id>
        </ext>
      </extLst>
    </cfRule>
    <cfRule type="cellIs" dxfId="474" priority="803" operator="equal">
      <formula>0</formula>
    </cfRule>
  </conditionalFormatting>
  <conditionalFormatting sqref="AA51">
    <cfRule type="cellIs" dxfId="474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{3a02717b-d550-44f6-8ba5-1e14d119db32}</x14:id>
        </ext>
      </extLst>
    </cfRule>
  </conditionalFormatting>
  <conditionalFormatting sqref="AB51">
    <cfRule type="cellIs" dxfId="474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{6c729220-84d5-4546-b0a8-66857a587bf0}</x14:id>
        </ext>
      </extLst>
    </cfRule>
  </conditionalFormatting>
  <conditionalFormatting sqref="AC51">
    <cfRule type="cellIs" dxfId="474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{fd51a093-d85c-45ad-94db-120456f8d9d9}</x14:id>
        </ext>
      </extLst>
    </cfRule>
  </conditionalFormatting>
  <conditionalFormatting sqref="AK51">
    <cfRule type="cellIs" dxfId="474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{6ad4ca87-2256-46db-bb72-eab4c5dceb00}</x14:id>
        </ext>
      </extLst>
    </cfRule>
  </conditionalFormatting>
  <conditionalFormatting sqref="AL51">
    <cfRule type="cellIs" dxfId="474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{21a713ec-1a28-4a4e-a85d-8e140787914e}</x14:id>
        </ext>
      </extLst>
    </cfRule>
  </conditionalFormatting>
  <conditionalFormatting sqref="AM51">
    <cfRule type="cellIs" dxfId="474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{0913320a-a1e0-4504-8bb7-e7819d9b68aa}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{df3513cd-6c92-4c4d-a558-fec26d3887e2}</x14:id>
        </ext>
      </extLst>
    </cfRule>
    <cfRule type="cellIs" dxfId="474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{e206d1b4-6263-48d1-9f57-2af4a74416d7}</x14:id>
        </ext>
      </extLst>
    </cfRule>
    <cfRule type="cellIs" dxfId="474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{d6e6b3ef-0618-49d7-805d-504824fc03c5}</x14:id>
        </ext>
      </extLst>
    </cfRule>
    <cfRule type="cellIs" dxfId="474" priority="802" operator="equal">
      <formula>0</formula>
    </cfRule>
  </conditionalFormatting>
  <conditionalFormatting sqref="AA52">
    <cfRule type="cellIs" dxfId="474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{4f1bbace-a792-4f32-9d0d-475466d1b028}</x14:id>
        </ext>
      </extLst>
    </cfRule>
  </conditionalFormatting>
  <conditionalFormatting sqref="AB52">
    <cfRule type="cellIs" dxfId="474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{a4ea4235-a0ae-49d1-ad3a-332030a73b1c}</x14:id>
        </ext>
      </extLst>
    </cfRule>
  </conditionalFormatting>
  <conditionalFormatting sqref="AC52">
    <cfRule type="cellIs" dxfId="474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{025e79af-96f2-490f-b65c-e9b3ff47418e}</x14:id>
        </ext>
      </extLst>
    </cfRule>
  </conditionalFormatting>
  <conditionalFormatting sqref="AK52">
    <cfRule type="cellIs" dxfId="474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{ce9b6bb0-6c3c-4bca-aaed-95b9fb55607e}</x14:id>
        </ext>
      </extLst>
    </cfRule>
  </conditionalFormatting>
  <conditionalFormatting sqref="AL52">
    <cfRule type="cellIs" dxfId="474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{7bb7d19d-9590-48f0-ba90-0b06f8b63e6c}</x14:id>
        </ext>
      </extLst>
    </cfRule>
  </conditionalFormatting>
  <conditionalFormatting sqref="AM52">
    <cfRule type="cellIs" dxfId="474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{26ab16a1-a577-4813-a1d8-9a97665c8fce}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{fc09dac5-d5f0-4bee-b001-c46d86605490}</x14:id>
        </ext>
      </extLst>
    </cfRule>
    <cfRule type="cellIs" dxfId="474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{f0911f51-90ba-4c2b-8e68-1487751c4a57}</x14:id>
        </ext>
      </extLst>
    </cfRule>
    <cfRule type="cellIs" dxfId="474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{01ccbfe1-11d6-43a6-aab6-99c2e96e08e7}</x14:id>
        </ext>
      </extLst>
    </cfRule>
    <cfRule type="cellIs" dxfId="474" priority="801" operator="equal">
      <formula>0</formula>
    </cfRule>
  </conditionalFormatting>
  <conditionalFormatting sqref="AA53">
    <cfRule type="cellIs" dxfId="474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{6ac43e68-d3f9-4a36-adf9-aa2032938821}</x14:id>
        </ext>
      </extLst>
    </cfRule>
  </conditionalFormatting>
  <conditionalFormatting sqref="AB53">
    <cfRule type="cellIs" dxfId="474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{0f80dfea-f0de-4457-b23f-3de21e7b9eb6}</x14:id>
        </ext>
      </extLst>
    </cfRule>
  </conditionalFormatting>
  <conditionalFormatting sqref="AC53">
    <cfRule type="cellIs" dxfId="474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{f800c7ce-ebfa-4fe6-8c60-c8235de6acdc}</x14:id>
        </ext>
      </extLst>
    </cfRule>
  </conditionalFormatting>
  <conditionalFormatting sqref="AK53">
    <cfRule type="cellIs" dxfId="474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{31bb991f-9da4-4f36-86c4-66777a329559}</x14:id>
        </ext>
      </extLst>
    </cfRule>
  </conditionalFormatting>
  <conditionalFormatting sqref="AL53">
    <cfRule type="cellIs" dxfId="474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{e2beae55-da43-4df3-92b7-5001aaca4f69}</x14:id>
        </ext>
      </extLst>
    </cfRule>
  </conditionalFormatting>
  <conditionalFormatting sqref="AM53">
    <cfRule type="cellIs" dxfId="474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{edc0a6cb-6962-4d00-bbd9-63d2fb8f34b4}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{b207352c-ada2-4fbe-a9eb-1a5ce05ab01d}</x14:id>
        </ext>
      </extLst>
    </cfRule>
    <cfRule type="cellIs" dxfId="474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{0187188a-37e8-4aec-be77-1f2a8e3f5045}</x14:id>
        </ext>
      </extLst>
    </cfRule>
    <cfRule type="cellIs" dxfId="474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{a0510dfe-a835-4ea5-bf3b-8dde8ca701c9}</x14:id>
        </ext>
      </extLst>
    </cfRule>
    <cfRule type="cellIs" dxfId="474" priority="800" operator="equal">
      <formula>0</formula>
    </cfRule>
  </conditionalFormatting>
  <conditionalFormatting sqref="AA54">
    <cfRule type="cellIs" dxfId="474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{8fc816f2-db93-4fe7-a352-02727dc04907}</x14:id>
        </ext>
      </extLst>
    </cfRule>
  </conditionalFormatting>
  <conditionalFormatting sqref="AB54">
    <cfRule type="cellIs" dxfId="474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{a7871c8b-86f4-4431-b026-d7eb810ab4c4}</x14:id>
        </ext>
      </extLst>
    </cfRule>
  </conditionalFormatting>
  <conditionalFormatting sqref="AC54">
    <cfRule type="cellIs" dxfId="474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{3753cf40-7c9e-4358-86b4-cbeccf4a1b1c}</x14:id>
        </ext>
      </extLst>
    </cfRule>
  </conditionalFormatting>
  <conditionalFormatting sqref="AK54">
    <cfRule type="cellIs" dxfId="474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{3ae32969-f80d-4897-83a8-2e603efe3e43}</x14:id>
        </ext>
      </extLst>
    </cfRule>
  </conditionalFormatting>
  <conditionalFormatting sqref="AL54">
    <cfRule type="cellIs" dxfId="474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{db116718-ab0b-497e-9f0b-4c1cda1e3a46}</x14:id>
        </ext>
      </extLst>
    </cfRule>
  </conditionalFormatting>
  <conditionalFormatting sqref="AM54">
    <cfRule type="cellIs" dxfId="474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{0f887be8-19a2-47af-a952-ee39fc374ec2}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{64c51df6-a90b-48aa-a700-e01ca3a0c2ff}</x14:id>
        </ext>
      </extLst>
    </cfRule>
    <cfRule type="cellIs" dxfId="474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{cc28ab5e-8d7a-4ec8-9b2a-45cbf8cad656}</x14:id>
        </ext>
      </extLst>
    </cfRule>
    <cfRule type="cellIs" dxfId="474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{e122ea2c-2e8f-429c-b6d2-72957975bb72}</x14:id>
        </ext>
      </extLst>
    </cfRule>
    <cfRule type="cellIs" dxfId="474" priority="799" operator="equal">
      <formula>0</formula>
    </cfRule>
  </conditionalFormatting>
  <conditionalFormatting sqref="AA55">
    <cfRule type="cellIs" dxfId="474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{07d97227-faa0-4b07-a33b-f738aaca7215}</x14:id>
        </ext>
      </extLst>
    </cfRule>
  </conditionalFormatting>
  <conditionalFormatting sqref="AB55">
    <cfRule type="cellIs" dxfId="474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{9ca4bf03-fd42-44ff-b9f7-954358901525}</x14:id>
        </ext>
      </extLst>
    </cfRule>
  </conditionalFormatting>
  <conditionalFormatting sqref="AC55">
    <cfRule type="cellIs" dxfId="474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{81bb8afd-214a-4adc-81b5-5d14edf3dab8}</x14:id>
        </ext>
      </extLst>
    </cfRule>
  </conditionalFormatting>
  <conditionalFormatting sqref="AK55">
    <cfRule type="cellIs" dxfId="474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{d78c1531-dffb-4efa-bd24-ab99197869ba}</x14:id>
        </ext>
      </extLst>
    </cfRule>
  </conditionalFormatting>
  <conditionalFormatting sqref="AL55">
    <cfRule type="cellIs" dxfId="474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{855655b1-6862-41bf-bbb7-b35461b74fad}</x14:id>
        </ext>
      </extLst>
    </cfRule>
  </conditionalFormatting>
  <conditionalFormatting sqref="AM55">
    <cfRule type="cellIs" dxfId="474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{80237ce4-39c3-455e-a6a3-77178cae04d9}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{cf20f985-414d-4942-9bfe-1ef06e745a98}</x14:id>
        </ext>
      </extLst>
    </cfRule>
    <cfRule type="cellIs" dxfId="474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{459c1668-8a33-449e-ba89-c714cf1fe65f}</x14:id>
        </ext>
      </extLst>
    </cfRule>
    <cfRule type="cellIs" dxfId="474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{c372cca6-060b-4daf-9cb9-6c152d68de6a}</x14:id>
        </ext>
      </extLst>
    </cfRule>
    <cfRule type="cellIs" dxfId="474" priority="798" operator="equal">
      <formula>0</formula>
    </cfRule>
  </conditionalFormatting>
  <conditionalFormatting sqref="AA56">
    <cfRule type="cellIs" dxfId="474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{50294965-9702-4ac7-a2f1-e8de8ccc4e8d}</x14:id>
        </ext>
      </extLst>
    </cfRule>
  </conditionalFormatting>
  <conditionalFormatting sqref="AB56">
    <cfRule type="cellIs" dxfId="474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{545fe086-15d9-4bb7-ba32-b8bb29bb129b}</x14:id>
        </ext>
      </extLst>
    </cfRule>
  </conditionalFormatting>
  <conditionalFormatting sqref="AC56">
    <cfRule type="cellIs" dxfId="474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{421c9d86-b872-40de-b849-11b6f849660e}</x14:id>
        </ext>
      </extLst>
    </cfRule>
  </conditionalFormatting>
  <conditionalFormatting sqref="AK56">
    <cfRule type="cellIs" dxfId="474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{fe18037d-255a-4df1-a2cd-4e5c8e4f9b49}</x14:id>
        </ext>
      </extLst>
    </cfRule>
  </conditionalFormatting>
  <conditionalFormatting sqref="AL56">
    <cfRule type="cellIs" dxfId="474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{42b0bb87-d634-4f35-992e-65af1fa58a04}</x14:id>
        </ext>
      </extLst>
    </cfRule>
  </conditionalFormatting>
  <conditionalFormatting sqref="AM56">
    <cfRule type="cellIs" dxfId="474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{ec5bd925-0eed-47bf-b978-653dfa20c2d3}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{daac0943-63e4-4a9b-909b-c3312062e8d1}</x14:id>
        </ext>
      </extLst>
    </cfRule>
    <cfRule type="cellIs" dxfId="474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{24560188-73b0-44ab-a12a-ed75e09b1017}</x14:id>
        </ext>
      </extLst>
    </cfRule>
    <cfRule type="cellIs" dxfId="474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{fc52ed22-5b3b-45b6-8fe4-ae2c309b2dd4}</x14:id>
        </ext>
      </extLst>
    </cfRule>
    <cfRule type="cellIs" dxfId="474" priority="797" operator="equal">
      <formula>0</formula>
    </cfRule>
  </conditionalFormatting>
  <conditionalFormatting sqref="AA57">
    <cfRule type="cellIs" dxfId="474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{eaa4fe95-6b25-443d-aba4-63cf8a6f2c6c}</x14:id>
        </ext>
      </extLst>
    </cfRule>
  </conditionalFormatting>
  <conditionalFormatting sqref="AB57">
    <cfRule type="cellIs" dxfId="474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{89e4c143-84f5-4787-8163-c116993b3bba}</x14:id>
        </ext>
      </extLst>
    </cfRule>
  </conditionalFormatting>
  <conditionalFormatting sqref="AC57">
    <cfRule type="cellIs" dxfId="474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{22d2c2e2-a90a-44ee-a535-bfbaff9a3e8e}</x14:id>
        </ext>
      </extLst>
    </cfRule>
  </conditionalFormatting>
  <conditionalFormatting sqref="AK57">
    <cfRule type="cellIs" dxfId="474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{fef086d9-906f-40cd-be95-48026bd9ce5e}</x14:id>
        </ext>
      </extLst>
    </cfRule>
  </conditionalFormatting>
  <conditionalFormatting sqref="AL57">
    <cfRule type="cellIs" dxfId="474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{ec27e429-696f-487d-b9a3-d2f0182f79d2}</x14:id>
        </ext>
      </extLst>
    </cfRule>
  </conditionalFormatting>
  <conditionalFormatting sqref="AM57">
    <cfRule type="cellIs" dxfId="474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{7ad19325-9c18-42a8-be10-a8d1609f3037}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{db9a152e-275f-4f3e-860d-6c01426e28fa}</x14:id>
        </ext>
      </extLst>
    </cfRule>
    <cfRule type="cellIs" dxfId="474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{b16db880-dbb4-4083-83b4-1590060f788a}</x14:id>
        </ext>
      </extLst>
    </cfRule>
    <cfRule type="cellIs" dxfId="474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{6bd76d58-dd36-4764-824c-062c92669eba}</x14:id>
        </ext>
      </extLst>
    </cfRule>
    <cfRule type="cellIs" dxfId="474" priority="796" operator="equal">
      <formula>0</formula>
    </cfRule>
  </conditionalFormatting>
  <conditionalFormatting sqref="AA58">
    <cfRule type="cellIs" dxfId="474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{fba47382-2477-4402-b49a-b4c4455c0ae3}</x14:id>
        </ext>
      </extLst>
    </cfRule>
  </conditionalFormatting>
  <conditionalFormatting sqref="AB58">
    <cfRule type="cellIs" dxfId="474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{5a8f9740-313c-4e05-b94d-d2e2a6af0f87}</x14:id>
        </ext>
      </extLst>
    </cfRule>
  </conditionalFormatting>
  <conditionalFormatting sqref="AC58">
    <cfRule type="cellIs" dxfId="474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{010fcd78-10cb-4652-9dc9-6b83ae36f7cc}</x14:id>
        </ext>
      </extLst>
    </cfRule>
  </conditionalFormatting>
  <conditionalFormatting sqref="AK58">
    <cfRule type="cellIs" dxfId="474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{afd1b5a8-62bd-45b8-b12d-b914fc61f0a7}</x14:id>
        </ext>
      </extLst>
    </cfRule>
  </conditionalFormatting>
  <conditionalFormatting sqref="AL58">
    <cfRule type="cellIs" dxfId="474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{e5872812-6dc8-4e9f-9c87-9fbd089d0a0e}</x14:id>
        </ext>
      </extLst>
    </cfRule>
  </conditionalFormatting>
  <conditionalFormatting sqref="AM58">
    <cfRule type="cellIs" dxfId="474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{ce1e110a-655f-4b1c-a473-699573312a3a}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{717e83fd-e90f-427c-bdfb-315c9c8ee73b}</x14:id>
        </ext>
      </extLst>
    </cfRule>
    <cfRule type="cellIs" dxfId="474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{09b46a14-5d8f-47be-ba73-fe4020ff73f8}</x14:id>
        </ext>
      </extLst>
    </cfRule>
    <cfRule type="cellIs" dxfId="474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{a7a5f402-20eb-4bf7-a247-9e21a466ece7}</x14:id>
        </ext>
      </extLst>
    </cfRule>
    <cfRule type="cellIs" dxfId="474" priority="795" operator="equal">
      <formula>0</formula>
    </cfRule>
  </conditionalFormatting>
  <conditionalFormatting sqref="AA59">
    <cfRule type="cellIs" dxfId="474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{835961ee-ea47-400c-8d6c-41ecd7bcafee}</x14:id>
        </ext>
      </extLst>
    </cfRule>
  </conditionalFormatting>
  <conditionalFormatting sqref="AB59">
    <cfRule type="cellIs" dxfId="474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{6dcc72a3-5c28-4a40-bd60-04588026f3db}</x14:id>
        </ext>
      </extLst>
    </cfRule>
  </conditionalFormatting>
  <conditionalFormatting sqref="AC59">
    <cfRule type="cellIs" dxfId="474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{14a05626-c9da-44b6-a448-661be975e270}</x14:id>
        </ext>
      </extLst>
    </cfRule>
  </conditionalFormatting>
  <conditionalFormatting sqref="AK59">
    <cfRule type="cellIs" dxfId="474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{f6537a90-6d1a-4003-9f2d-698be96fed14}</x14:id>
        </ext>
      </extLst>
    </cfRule>
  </conditionalFormatting>
  <conditionalFormatting sqref="AL59">
    <cfRule type="cellIs" dxfId="474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{8e538995-77da-4da2-b318-e181b6acc81d}</x14:id>
        </ext>
      </extLst>
    </cfRule>
  </conditionalFormatting>
  <conditionalFormatting sqref="AM59">
    <cfRule type="cellIs" dxfId="474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{92e8acdb-edd1-40f1-8212-de0be2aafcd4}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{ac0e43c5-5c70-43e8-9245-d0890e0279af}</x14:id>
        </ext>
      </extLst>
    </cfRule>
    <cfRule type="cellIs" dxfId="474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{6e6c15d8-3572-4117-a599-252dcb8f7f27}</x14:id>
        </ext>
      </extLst>
    </cfRule>
    <cfRule type="cellIs" dxfId="474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{5785475a-7cb6-4a3c-9dca-920dab390254}</x14:id>
        </ext>
      </extLst>
    </cfRule>
    <cfRule type="cellIs" dxfId="474" priority="794" operator="equal">
      <formula>0</formula>
    </cfRule>
  </conditionalFormatting>
  <conditionalFormatting sqref="AA60">
    <cfRule type="cellIs" dxfId="474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{11bb35de-f0be-43f2-9f34-292315ce99f4}</x14:id>
        </ext>
      </extLst>
    </cfRule>
  </conditionalFormatting>
  <conditionalFormatting sqref="AB60">
    <cfRule type="cellIs" dxfId="474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{a3981c6d-9ed8-4abc-8677-fc329f38a880}</x14:id>
        </ext>
      </extLst>
    </cfRule>
  </conditionalFormatting>
  <conditionalFormatting sqref="AC60">
    <cfRule type="cellIs" dxfId="474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{4fd5066f-f4e3-4d5b-9001-e961950c2e0e}</x14:id>
        </ext>
      </extLst>
    </cfRule>
  </conditionalFormatting>
  <conditionalFormatting sqref="AK60">
    <cfRule type="cellIs" dxfId="474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{1f06eacc-7fcc-4c2b-ad6a-1c2500b7936d}</x14:id>
        </ext>
      </extLst>
    </cfRule>
  </conditionalFormatting>
  <conditionalFormatting sqref="AL60">
    <cfRule type="cellIs" dxfId="474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{f135ceec-7c5b-4ae1-b6bc-c5a3fbebf872}</x14:id>
        </ext>
      </extLst>
    </cfRule>
  </conditionalFormatting>
  <conditionalFormatting sqref="AM60">
    <cfRule type="cellIs" dxfId="474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{709169e2-af91-44dc-8e6f-fc9e326e6e85}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{c8ec4418-6d22-4950-aacf-17c87696ce61}</x14:id>
        </ext>
      </extLst>
    </cfRule>
    <cfRule type="cellIs" dxfId="474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{46b55153-ccd1-43c0-a775-04185febb92a}</x14:id>
        </ext>
      </extLst>
    </cfRule>
    <cfRule type="cellIs" dxfId="474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{d6d14dee-503b-4e20-a189-053836101567}</x14:id>
        </ext>
      </extLst>
    </cfRule>
    <cfRule type="cellIs" dxfId="474" priority="793" operator="equal">
      <formula>0</formula>
    </cfRule>
  </conditionalFormatting>
  <conditionalFormatting sqref="AA61">
    <cfRule type="cellIs" dxfId="474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{1b237462-d923-4e63-b239-7be31fa74e3f}</x14:id>
        </ext>
      </extLst>
    </cfRule>
  </conditionalFormatting>
  <conditionalFormatting sqref="AB61">
    <cfRule type="cellIs" dxfId="474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{a84a8d4e-0e3d-4293-a1bc-5a53b5227e1f}</x14:id>
        </ext>
      </extLst>
    </cfRule>
  </conditionalFormatting>
  <conditionalFormatting sqref="AC61">
    <cfRule type="cellIs" dxfId="474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{e3929bc2-1b53-467c-ba3f-3130b9d8a066}</x14:id>
        </ext>
      </extLst>
    </cfRule>
  </conditionalFormatting>
  <conditionalFormatting sqref="AK61">
    <cfRule type="cellIs" dxfId="474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{073ffc50-2289-4eb1-b282-eca01ca20176}</x14:id>
        </ext>
      </extLst>
    </cfRule>
  </conditionalFormatting>
  <conditionalFormatting sqref="AL61">
    <cfRule type="cellIs" dxfId="474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{8b9ede03-654f-40f7-b3db-780846cc1e5f}</x14:id>
        </ext>
      </extLst>
    </cfRule>
  </conditionalFormatting>
  <conditionalFormatting sqref="AM61">
    <cfRule type="cellIs" dxfId="474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{63ae2303-0b4e-471b-a8e0-6936640c448f}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{c35f6481-db1d-45cf-95ab-084a6e5ece3b}</x14:id>
        </ext>
      </extLst>
    </cfRule>
    <cfRule type="cellIs" dxfId="474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{29cb6efc-56ef-43b1-b41a-c98e6434b318}</x14:id>
        </ext>
      </extLst>
    </cfRule>
    <cfRule type="cellIs" dxfId="474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{43a334d3-2243-481a-b639-34432d69f736}</x14:id>
        </ext>
      </extLst>
    </cfRule>
    <cfRule type="cellIs" dxfId="474" priority="792" operator="equal">
      <formula>0</formula>
    </cfRule>
  </conditionalFormatting>
  <conditionalFormatting sqref="AA62">
    <cfRule type="cellIs" dxfId="474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{130cc10c-d0ae-4d71-8a13-8ed132f5b29f}</x14:id>
        </ext>
      </extLst>
    </cfRule>
  </conditionalFormatting>
  <conditionalFormatting sqref="AB62">
    <cfRule type="cellIs" dxfId="474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{56b90817-7511-47f8-9f5b-498e0d901e41}</x14:id>
        </ext>
      </extLst>
    </cfRule>
  </conditionalFormatting>
  <conditionalFormatting sqref="AC62">
    <cfRule type="cellIs" dxfId="474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{305a3ab9-444e-4068-8e97-d61b59957090}</x14:id>
        </ext>
      </extLst>
    </cfRule>
  </conditionalFormatting>
  <conditionalFormatting sqref="AK62">
    <cfRule type="cellIs" dxfId="474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{21ce167e-5cc4-4906-9f1b-28500e085211}</x14:id>
        </ext>
      </extLst>
    </cfRule>
  </conditionalFormatting>
  <conditionalFormatting sqref="AL62">
    <cfRule type="cellIs" dxfId="474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{808b4290-2113-41a1-956f-16df5f4f621b}</x14:id>
        </ext>
      </extLst>
    </cfRule>
  </conditionalFormatting>
  <conditionalFormatting sqref="AM62">
    <cfRule type="cellIs" dxfId="474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{c9908c43-3c3c-44de-9989-6eff41c46267}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{552d7950-3f6f-4bef-a7a4-73f2e3f4f49d}</x14:id>
        </ext>
      </extLst>
    </cfRule>
    <cfRule type="cellIs" dxfId="474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{e8fceaae-9fac-4518-8842-12a8143d46c4}</x14:id>
        </ext>
      </extLst>
    </cfRule>
    <cfRule type="cellIs" dxfId="474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{49da1698-2d0e-4207-9a17-0ee8d6d80708}</x14:id>
        </ext>
      </extLst>
    </cfRule>
    <cfRule type="cellIs" dxfId="474" priority="791" operator="equal">
      <formula>0</formula>
    </cfRule>
  </conditionalFormatting>
  <conditionalFormatting sqref="AA63">
    <cfRule type="cellIs" dxfId="474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{8b79e6a7-3e90-457a-a81e-149ec380a2d9}</x14:id>
        </ext>
      </extLst>
    </cfRule>
  </conditionalFormatting>
  <conditionalFormatting sqref="AB63">
    <cfRule type="cellIs" dxfId="474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{3206a382-eb38-4919-bff8-ee0c629f46aa}</x14:id>
        </ext>
      </extLst>
    </cfRule>
  </conditionalFormatting>
  <conditionalFormatting sqref="AC63">
    <cfRule type="cellIs" dxfId="474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{17ea8ec7-c7c7-4a68-aa26-3153a2476f78}</x14:id>
        </ext>
      </extLst>
    </cfRule>
  </conditionalFormatting>
  <conditionalFormatting sqref="AK63">
    <cfRule type="cellIs" dxfId="474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{ffbccae9-899b-42df-a2ef-7bb4ada62203}</x14:id>
        </ext>
      </extLst>
    </cfRule>
  </conditionalFormatting>
  <conditionalFormatting sqref="AL63">
    <cfRule type="cellIs" dxfId="474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{746324fd-c6d6-483d-a5a2-c0b01fe15e7f}</x14:id>
        </ext>
      </extLst>
    </cfRule>
  </conditionalFormatting>
  <conditionalFormatting sqref="AM63">
    <cfRule type="cellIs" dxfId="474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{ea7d5d14-7f36-4368-b8a7-2454916a533f}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{e34b79ad-f195-4547-a21d-acdc68f108f0}</x14:id>
        </ext>
      </extLst>
    </cfRule>
    <cfRule type="cellIs" dxfId="474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{c710146c-2d9b-40b1-b9ee-153cb5930a84}</x14:id>
        </ext>
      </extLst>
    </cfRule>
    <cfRule type="cellIs" dxfId="474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{8f1aebab-908c-4064-a9f6-52d5b489b3bd}</x14:id>
        </ext>
      </extLst>
    </cfRule>
    <cfRule type="cellIs" dxfId="474" priority="790" operator="equal">
      <formula>0</formula>
    </cfRule>
  </conditionalFormatting>
  <conditionalFormatting sqref="AA64">
    <cfRule type="cellIs" dxfId="474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{07ca83c0-24e1-422b-994c-4146bd87d1a5}</x14:id>
        </ext>
      </extLst>
    </cfRule>
  </conditionalFormatting>
  <conditionalFormatting sqref="AB64">
    <cfRule type="cellIs" dxfId="474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{134fcefa-0e93-4c81-924b-9ca5a014e633}</x14:id>
        </ext>
      </extLst>
    </cfRule>
  </conditionalFormatting>
  <conditionalFormatting sqref="AC64">
    <cfRule type="cellIs" dxfId="474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{2aef37ef-d154-4d0f-802a-58d0b8a590fa}</x14:id>
        </ext>
      </extLst>
    </cfRule>
  </conditionalFormatting>
  <conditionalFormatting sqref="AK64">
    <cfRule type="cellIs" dxfId="474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{97b5ffe6-b029-4ede-8978-b8dddd6f0e5c}</x14:id>
        </ext>
      </extLst>
    </cfRule>
  </conditionalFormatting>
  <conditionalFormatting sqref="AL64">
    <cfRule type="cellIs" dxfId="474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{ece51aa4-fe32-4c7e-b8c3-5b76fec0ca62}</x14:id>
        </ext>
      </extLst>
    </cfRule>
  </conditionalFormatting>
  <conditionalFormatting sqref="AM64">
    <cfRule type="cellIs" dxfId="474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{78818f40-2bdb-4b53-a949-404d7f4a44c2}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{cfbf4a12-9d88-4b70-991d-930c2b3e6e3f}</x14:id>
        </ext>
      </extLst>
    </cfRule>
    <cfRule type="cellIs" dxfId="474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{6296b04b-7c21-4c55-ad1b-d241dacec757}</x14:id>
        </ext>
      </extLst>
    </cfRule>
    <cfRule type="cellIs" dxfId="474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{6c01c0fe-51e6-4e86-8f43-d6dd9b96576b}</x14:id>
        </ext>
      </extLst>
    </cfRule>
    <cfRule type="cellIs" dxfId="474" priority="789" operator="equal">
      <formula>0</formula>
    </cfRule>
  </conditionalFormatting>
  <conditionalFormatting sqref="AA65">
    <cfRule type="cellIs" dxfId="474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{55c4aea1-07e6-40d5-a861-96e6a3275248}</x14:id>
        </ext>
      </extLst>
    </cfRule>
  </conditionalFormatting>
  <conditionalFormatting sqref="AB65">
    <cfRule type="cellIs" dxfId="474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{22c9fdbf-e7d3-4ba7-8e3c-eabf93c4fc1d}</x14:id>
        </ext>
      </extLst>
    </cfRule>
  </conditionalFormatting>
  <conditionalFormatting sqref="AC65">
    <cfRule type="cellIs" dxfId="474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{63db8deb-5702-4d97-bc20-2f2d2d460be5}</x14:id>
        </ext>
      </extLst>
    </cfRule>
  </conditionalFormatting>
  <conditionalFormatting sqref="AK65">
    <cfRule type="cellIs" dxfId="474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{9cf26d9e-6f2c-41d7-a362-c174190096c1}</x14:id>
        </ext>
      </extLst>
    </cfRule>
  </conditionalFormatting>
  <conditionalFormatting sqref="AL65">
    <cfRule type="cellIs" dxfId="474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{0b2fd48d-2acb-44c0-a0b7-187b97269a08}</x14:id>
        </ext>
      </extLst>
    </cfRule>
  </conditionalFormatting>
  <conditionalFormatting sqref="AM65">
    <cfRule type="cellIs" dxfId="474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{d51bbab8-f04d-4877-ae13-2c65a970e9b0}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{eacb30e8-fd7f-45e6-b3d9-f4f4ead716b7}</x14:id>
        </ext>
      </extLst>
    </cfRule>
    <cfRule type="cellIs" dxfId="474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{d86fc9d3-25bc-449f-be75-edbdf24697b9}</x14:id>
        </ext>
      </extLst>
    </cfRule>
    <cfRule type="cellIs" dxfId="474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{034931f6-b8a7-4447-9e36-8f0e7d6bbe1c}</x14:id>
        </ext>
      </extLst>
    </cfRule>
    <cfRule type="cellIs" dxfId="474" priority="788" operator="equal">
      <formula>0</formula>
    </cfRule>
  </conditionalFormatting>
  <conditionalFormatting sqref="AA66">
    <cfRule type="cellIs" dxfId="474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{899933e3-d4a9-418f-aa26-788eaeb2a6c3}</x14:id>
        </ext>
      </extLst>
    </cfRule>
  </conditionalFormatting>
  <conditionalFormatting sqref="AB66">
    <cfRule type="cellIs" dxfId="474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{38246514-d382-40cc-9dd9-f4405b57dc8a}</x14:id>
        </ext>
      </extLst>
    </cfRule>
  </conditionalFormatting>
  <conditionalFormatting sqref="AC66">
    <cfRule type="cellIs" dxfId="474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{d1447b34-e01f-4d5e-814c-98b3c76e7d23}</x14:id>
        </ext>
      </extLst>
    </cfRule>
  </conditionalFormatting>
  <conditionalFormatting sqref="AK66">
    <cfRule type="cellIs" dxfId="474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{1afe1144-c408-4f4a-ae65-a6343df3a12b}</x14:id>
        </ext>
      </extLst>
    </cfRule>
  </conditionalFormatting>
  <conditionalFormatting sqref="AL66">
    <cfRule type="cellIs" dxfId="474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{aa3c58f8-fd9c-4709-bfa0-27269e1e3030}</x14:id>
        </ext>
      </extLst>
    </cfRule>
  </conditionalFormatting>
  <conditionalFormatting sqref="AM66">
    <cfRule type="cellIs" dxfId="474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{8bed060f-1186-4845-93d7-64a848d528c1}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{8164cea9-9809-48e0-ac48-3d328065b97e}</x14:id>
        </ext>
      </extLst>
    </cfRule>
    <cfRule type="cellIs" dxfId="474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{39d36987-458f-4985-941e-3696c7e45c7b}</x14:id>
        </ext>
      </extLst>
    </cfRule>
    <cfRule type="cellIs" dxfId="474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{1b301dea-077c-43ce-adba-39cb1eac0730}</x14:id>
        </ext>
      </extLst>
    </cfRule>
    <cfRule type="cellIs" dxfId="474" priority="787" operator="equal">
      <formula>0</formula>
    </cfRule>
  </conditionalFormatting>
  <conditionalFormatting sqref="AA67">
    <cfRule type="cellIs" dxfId="474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{bbbe03af-0794-4b5a-8097-5ef29eeb203e}</x14:id>
        </ext>
      </extLst>
    </cfRule>
  </conditionalFormatting>
  <conditionalFormatting sqref="AB67">
    <cfRule type="cellIs" dxfId="474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{7e785f90-bcf3-4f6d-8516-5b085463b319}</x14:id>
        </ext>
      </extLst>
    </cfRule>
  </conditionalFormatting>
  <conditionalFormatting sqref="AC67">
    <cfRule type="cellIs" dxfId="474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{1ed77bfa-717c-4489-a08f-eecd0a0005f6}</x14:id>
        </ext>
      </extLst>
    </cfRule>
  </conditionalFormatting>
  <conditionalFormatting sqref="AK67">
    <cfRule type="cellIs" dxfId="474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{205673f7-8557-485d-b986-37c757228fe2}</x14:id>
        </ext>
      </extLst>
    </cfRule>
  </conditionalFormatting>
  <conditionalFormatting sqref="AL67">
    <cfRule type="cellIs" dxfId="474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{b24b3cd1-3966-48bf-b6fc-8debda9fd206}</x14:id>
        </ext>
      </extLst>
    </cfRule>
  </conditionalFormatting>
  <conditionalFormatting sqref="AM67">
    <cfRule type="cellIs" dxfId="474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{b02f3ae1-a458-4ffb-9829-b7754064385a}</x14:id>
        </ext>
      </extLst>
    </cfRule>
  </conditionalFormatting>
  <conditionalFormatting sqref="G68">
    <cfRule type="cellIs" dxfId="474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{e2c517dc-2539-494d-b779-9b69de016e39}</x14:id>
        </ext>
      </extLst>
    </cfRule>
  </conditionalFormatting>
  <conditionalFormatting sqref="H68">
    <cfRule type="cellIs" dxfId="474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{fa70cfa2-8f8e-4ea4-88f3-29318a7c3738}</x14:id>
        </ext>
      </extLst>
    </cfRule>
  </conditionalFormatting>
  <conditionalFormatting sqref="I68">
    <cfRule type="cellIs" dxfId="474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{1083d39a-8faf-40a5-9a8e-d005add754fc}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{13b1a8a2-5821-473c-b525-27ffd66a7473}</x14:id>
        </ext>
      </extLst>
    </cfRule>
    <cfRule type="cellIs" dxfId="474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{5d860bbc-7d9e-4160-bd16-632b3272ff18}</x14:id>
        </ext>
      </extLst>
    </cfRule>
    <cfRule type="cellIs" dxfId="474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{009b2062-1659-4ecd-a2a9-e9dac579b59f}</x14:id>
        </ext>
      </extLst>
    </cfRule>
    <cfRule type="cellIs" dxfId="474" priority="786" operator="equal">
      <formula>0</formula>
    </cfRule>
  </conditionalFormatting>
  <conditionalFormatting sqref="AA68">
    <cfRule type="cellIs" dxfId="474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{0e172c80-eff6-427e-9465-02d1abe9d871}</x14:id>
        </ext>
      </extLst>
    </cfRule>
  </conditionalFormatting>
  <conditionalFormatting sqref="AB68">
    <cfRule type="cellIs" dxfId="474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{0a805f87-380a-415c-b930-41e00eb41b91}</x14:id>
        </ext>
      </extLst>
    </cfRule>
  </conditionalFormatting>
  <conditionalFormatting sqref="AC68">
    <cfRule type="cellIs" dxfId="474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{baea9cd0-ec69-478b-aef5-cf263294871a}</x14:id>
        </ext>
      </extLst>
    </cfRule>
  </conditionalFormatting>
  <conditionalFormatting sqref="AK68">
    <cfRule type="cellIs" dxfId="474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{bfc76c74-12f6-49bb-b067-728234711017}</x14:id>
        </ext>
      </extLst>
    </cfRule>
  </conditionalFormatting>
  <conditionalFormatting sqref="AL68">
    <cfRule type="cellIs" dxfId="474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{312ee34d-bcf9-4da7-9544-ddef16863327}</x14:id>
        </ext>
      </extLst>
    </cfRule>
  </conditionalFormatting>
  <conditionalFormatting sqref="AM68">
    <cfRule type="cellIs" dxfId="474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{998f75f8-87f2-4d51-a937-28a63ace5655}</x14:id>
        </ext>
      </extLst>
    </cfRule>
  </conditionalFormatting>
  <conditionalFormatting sqref="G69">
    <cfRule type="cellIs" dxfId="474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{e98a362a-6ed5-46c5-a648-ac2116690946}</x14:id>
        </ext>
      </extLst>
    </cfRule>
  </conditionalFormatting>
  <conditionalFormatting sqref="H69">
    <cfRule type="cellIs" dxfId="474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{029ab95b-aeb2-49cd-bccb-b7f77fdcd4fe}</x14:id>
        </ext>
      </extLst>
    </cfRule>
  </conditionalFormatting>
  <conditionalFormatting sqref="I69">
    <cfRule type="cellIs" dxfId="474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{c54ec04f-71a6-4a32-9e34-2d7607822c03}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{dc4dc914-fa97-4d15-a677-74c4e637c0c9}</x14:id>
        </ext>
      </extLst>
    </cfRule>
    <cfRule type="cellIs" dxfId="474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{3e9820eb-221e-4520-83c5-1465bb63c598}</x14:id>
        </ext>
      </extLst>
    </cfRule>
    <cfRule type="cellIs" dxfId="474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{911d6396-cd07-4076-9b5a-4a83da184548}</x14:id>
        </ext>
      </extLst>
    </cfRule>
    <cfRule type="cellIs" dxfId="474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{1386798e-1cbd-45ca-b201-833a596aef9e}</x14:id>
        </ext>
      </extLst>
    </cfRule>
    <cfRule type="cellIs" dxfId="474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{c6ff333e-4efc-41dc-81b7-0146ea80c0e7}</x14:id>
        </ext>
      </extLst>
    </cfRule>
    <cfRule type="cellIs" dxfId="474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{ca16f822-ab08-4ab7-9f17-ff8f2a71f897}</x14:id>
        </ext>
      </extLst>
    </cfRule>
    <cfRule type="cellIs" dxfId="474" priority="599" operator="equal">
      <formula>0</formula>
    </cfRule>
  </conditionalFormatting>
  <conditionalFormatting sqref="AK69">
    <cfRule type="cellIs" dxfId="474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{a5e55232-8389-4d0b-aeaa-d3c897a3bbb8}</x14:id>
        </ext>
      </extLst>
    </cfRule>
  </conditionalFormatting>
  <conditionalFormatting sqref="AL69">
    <cfRule type="cellIs" dxfId="474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{c1d7a6ef-eded-494f-9115-d8c1188b0fce}</x14:id>
        </ext>
      </extLst>
    </cfRule>
  </conditionalFormatting>
  <conditionalFormatting sqref="AM69">
    <cfRule type="cellIs" dxfId="474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{43c06bb3-19c6-4f40-a539-720b1c278387}</x14:id>
        </ext>
      </extLst>
    </cfRule>
  </conditionalFormatting>
  <conditionalFormatting sqref="G70">
    <cfRule type="cellIs" dxfId="474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{c02aea2f-5ca3-4070-8cde-9cbd3736d814}</x14:id>
        </ext>
      </extLst>
    </cfRule>
  </conditionalFormatting>
  <conditionalFormatting sqref="H70">
    <cfRule type="cellIs" dxfId="474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{fcc39408-8744-41c2-9055-353978fb82a5}</x14:id>
        </ext>
      </extLst>
    </cfRule>
  </conditionalFormatting>
  <conditionalFormatting sqref="I70">
    <cfRule type="cellIs" dxfId="474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{84226e00-1568-4a8e-8cc3-01b491a00ba5}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{a5d9c3e6-8b02-4f71-9398-b1a6a337cffe}</x14:id>
        </ext>
      </extLst>
    </cfRule>
    <cfRule type="cellIs" dxfId="474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{793a3ac9-afc8-4746-bb70-a6c32255fdff}</x14:id>
        </ext>
      </extLst>
    </cfRule>
    <cfRule type="cellIs" dxfId="474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{961834aa-4131-4621-82cb-92cbbbcbec6b}</x14:id>
        </ext>
      </extLst>
    </cfRule>
    <cfRule type="cellIs" dxfId="474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{82d736f5-a20f-44fc-b34b-a6763f10b464}</x14:id>
        </ext>
      </extLst>
    </cfRule>
    <cfRule type="cellIs" dxfId="474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{f5cfe3a9-d6f0-4946-b526-92c557830975}</x14:id>
        </ext>
      </extLst>
    </cfRule>
    <cfRule type="cellIs" dxfId="474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{f07f146d-e9f4-43e5-a6fd-785e8b5c9441}</x14:id>
        </ext>
      </extLst>
    </cfRule>
    <cfRule type="cellIs" dxfId="474" priority="598" operator="equal">
      <formula>0</formula>
    </cfRule>
  </conditionalFormatting>
  <conditionalFormatting sqref="AK70">
    <cfRule type="cellIs" dxfId="474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{4e973824-8570-4f55-baf3-aac8aa04f684}</x14:id>
        </ext>
      </extLst>
    </cfRule>
  </conditionalFormatting>
  <conditionalFormatting sqref="AL70">
    <cfRule type="cellIs" dxfId="474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{3b3d4088-02b1-48ff-9058-947c7e31c712}</x14:id>
        </ext>
      </extLst>
    </cfRule>
  </conditionalFormatting>
  <conditionalFormatting sqref="AM70">
    <cfRule type="cellIs" dxfId="474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{bfb822c1-fa5f-4959-9daf-6985554635cd}</x14:id>
        </ext>
      </extLst>
    </cfRule>
  </conditionalFormatting>
  <conditionalFormatting sqref="G71">
    <cfRule type="cellIs" dxfId="474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{d5a76e74-c821-4a9e-ad63-53583167327c}</x14:id>
        </ext>
      </extLst>
    </cfRule>
  </conditionalFormatting>
  <conditionalFormatting sqref="H71">
    <cfRule type="cellIs" dxfId="474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{a8d8963d-247c-400a-8051-1813be9d6845}</x14:id>
        </ext>
      </extLst>
    </cfRule>
  </conditionalFormatting>
  <conditionalFormatting sqref="I71">
    <cfRule type="cellIs" dxfId="474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{9562ba1d-3520-4b23-977b-d5903e221c9b}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{7f5dde9b-854a-42ab-b983-9ab6b02dfab2}</x14:id>
        </ext>
      </extLst>
    </cfRule>
    <cfRule type="cellIs" dxfId="474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{961a5d33-6652-422b-8c5b-5884bc02a6ad}</x14:id>
        </ext>
      </extLst>
    </cfRule>
    <cfRule type="cellIs" dxfId="474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{e129dcdd-fba1-4470-b494-1367cca059e1}</x14:id>
        </ext>
      </extLst>
    </cfRule>
    <cfRule type="cellIs" dxfId="474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{8099dc98-2ad8-4c97-bfec-5aea9995ba5d}</x14:id>
        </ext>
      </extLst>
    </cfRule>
    <cfRule type="cellIs" dxfId="474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{2a0db00c-5fc6-48bd-9557-03c5bf96e5db}</x14:id>
        </ext>
      </extLst>
    </cfRule>
    <cfRule type="cellIs" dxfId="474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{b93290a8-3d16-477e-9428-3244c1651271}</x14:id>
        </ext>
      </extLst>
    </cfRule>
    <cfRule type="cellIs" dxfId="474" priority="597" operator="equal">
      <formula>0</formula>
    </cfRule>
  </conditionalFormatting>
  <conditionalFormatting sqref="AK71">
    <cfRule type="cellIs" dxfId="474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{eb75e8c3-e130-4d18-87a6-2f237a4c734f}</x14:id>
        </ext>
      </extLst>
    </cfRule>
  </conditionalFormatting>
  <conditionalFormatting sqref="AL71">
    <cfRule type="cellIs" dxfId="474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{ad89ce9d-16fb-4bea-84d4-d254c9e93e38}</x14:id>
        </ext>
      </extLst>
    </cfRule>
  </conditionalFormatting>
  <conditionalFormatting sqref="AM71">
    <cfRule type="cellIs" dxfId="474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{ed427429-e0b9-4a2b-b1ca-f3cd587f838f}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{03410ff3-860c-4aae-908c-348ddf8aaa74}</x14:id>
        </ext>
      </extLst>
    </cfRule>
    <cfRule type="cellIs" dxfId="474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{c0563a42-cd6b-480f-9f0b-53a2d75a65d5}</x14:id>
        </ext>
      </extLst>
    </cfRule>
    <cfRule type="cellIs" dxfId="474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{568a9fbc-f8d9-43e4-9498-25d771d1a571}</x14:id>
        </ext>
      </extLst>
    </cfRule>
    <cfRule type="cellIs" dxfId="474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{85e75a36-519a-4a9a-af70-5d411254a5fd}</x14:id>
        </ext>
      </extLst>
    </cfRule>
    <cfRule type="cellIs" dxfId="474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{298576c9-a28d-4848-a768-9befbe0b91db}</x14:id>
        </ext>
      </extLst>
    </cfRule>
    <cfRule type="cellIs" dxfId="474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{2a0bbd5b-1bce-41ac-9436-90ac0734c706}</x14:id>
        </ext>
      </extLst>
    </cfRule>
    <cfRule type="cellIs" dxfId="474" priority="596" operator="equal">
      <formula>0</formula>
    </cfRule>
  </conditionalFormatting>
  <conditionalFormatting sqref="AK72">
    <cfRule type="cellIs" dxfId="474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{3795919b-000a-4206-a4f0-de1a80bb83b6}</x14:id>
        </ext>
      </extLst>
    </cfRule>
  </conditionalFormatting>
  <conditionalFormatting sqref="AL72">
    <cfRule type="cellIs" dxfId="474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{1136f32e-ddc7-42db-ad29-c2471007bce9}</x14:id>
        </ext>
      </extLst>
    </cfRule>
  </conditionalFormatting>
  <conditionalFormatting sqref="AM72">
    <cfRule type="cellIs" dxfId="474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{540e64ae-a1e5-4e3a-9386-6137188a73ca}</x14:id>
        </ext>
      </extLst>
    </cfRule>
  </conditionalFormatting>
  <conditionalFormatting sqref="G73">
    <cfRule type="cellIs" dxfId="474" priority="222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{5ed9481c-d7b8-4441-b4de-46d2c762d0be}</x14:id>
        </ext>
      </extLst>
    </cfRule>
  </conditionalFormatting>
  <conditionalFormatting sqref="H73">
    <cfRule type="cellIs" dxfId="474" priority="220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{ffa0dd36-609d-490b-93a9-d3bc40aa2c7d}</x14:id>
        </ext>
      </extLst>
    </cfRule>
  </conditionalFormatting>
  <conditionalFormatting sqref="I73">
    <cfRule type="cellIs" dxfId="474" priority="218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{9a0e8dd5-d33e-41f5-be51-cc284c60ab78}</x14:id>
        </ext>
      </extLst>
    </cfRule>
  </conditionalFormatting>
  <conditionalFormatting sqref="Q73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{3eb876e2-8988-4de4-83de-7cab88c0a28e}</x14:id>
        </ext>
      </extLst>
    </cfRule>
    <cfRule type="cellIs" dxfId="474" priority="901" operator="equal">
      <formula>0</formula>
    </cfRule>
  </conditionalFormatting>
  <conditionalFormatting sqref="R73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{5e09021c-366f-4830-bca4-241599195a3b}</x14:id>
        </ext>
      </extLst>
    </cfRule>
    <cfRule type="cellIs" dxfId="474" priority="841" operator="equal">
      <formula>0</formula>
    </cfRule>
  </conditionalFormatting>
  <conditionalFormatting sqref="S73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{046ba442-fccb-4c19-8c81-1400528c716e}</x14:id>
        </ext>
      </extLst>
    </cfRule>
    <cfRule type="cellIs" dxfId="474" priority="781" operator="equal">
      <formula>0</formula>
    </cfRule>
  </conditionalFormatting>
  <conditionalFormatting sqref="AA73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{0f5d6142-c89f-4ba6-a851-d773c4b706d8}</x14:id>
        </ext>
      </extLst>
    </cfRule>
    <cfRule type="cellIs" dxfId="474" priority="715" operator="equal">
      <formula>0</formula>
    </cfRule>
  </conditionalFormatting>
  <conditionalFormatting sqref="AB73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{7c34c930-2846-4582-9473-532a14c4b0ab}</x14:id>
        </ext>
      </extLst>
    </cfRule>
    <cfRule type="cellIs" dxfId="474" priority="655" operator="equal">
      <formula>0</formula>
    </cfRule>
  </conditionalFormatting>
  <conditionalFormatting sqref="AC73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{5fc0a380-f2fa-48b1-9be5-968f6dd9f4b9}</x14:id>
        </ext>
      </extLst>
    </cfRule>
    <cfRule type="cellIs" dxfId="474" priority="595" operator="equal">
      <formula>0</formula>
    </cfRule>
  </conditionalFormatting>
  <conditionalFormatting sqref="AK73">
    <cfRule type="cellIs" dxfId="474" priority="151" operator="equal">
      <formula>0</formula>
    </cfRule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{a3e14a62-1167-460e-b8d6-ee11607e6f91}</x14:id>
        </ext>
      </extLst>
    </cfRule>
  </conditionalFormatting>
  <conditionalFormatting sqref="AL73">
    <cfRule type="cellIs" dxfId="474" priority="91" operator="equal">
      <formula>0</formula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{eeed6a54-3164-4465-a61a-086a46e14e2d}</x14:id>
        </ext>
      </extLst>
    </cfRule>
  </conditionalFormatting>
  <conditionalFormatting sqref="AM73">
    <cfRule type="cellIs" dxfId="474" priority="31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{aff5c2c6-207d-4ac5-83de-b281c69c3765}</x14:id>
        </ext>
      </extLst>
    </cfRule>
  </conditionalFormatting>
  <conditionalFormatting sqref="G95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{6052eb98-dc74-4902-8a45-b356389e1b26}</x14:id>
        </ext>
      </extLst>
    </cfRule>
    <cfRule type="cellIs" dxfId="474" priority="376" operator="equal">
      <formula>0</formula>
    </cfRule>
  </conditionalFormatting>
  <conditionalFormatting sqref="G96:G122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{cc064417-5aed-40d3-a6af-33c5a64507bb}</x14:id>
        </ext>
      </extLst>
    </cfRule>
    <cfRule type="cellIs" dxfId="474" priority="374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{356b8c65-2eb7-43aa-a11b-edfa0432d0ec}</x14:id>
        </ext>
      </extLst>
    </cfRule>
    <cfRule type="cellIs" dxfId="474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{62cde852-ded1-4125-950f-a0e14594cb01}</x14:id>
        </ext>
      </extLst>
    </cfRule>
    <cfRule type="cellIs" dxfId="474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{469f4ada-60ce-4b63-8e9b-a7161d218c96}</x14:id>
        </ext>
      </extLst>
    </cfRule>
    <cfRule type="cellIs" dxfId="474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2c77cf-0032-4b4a-8a97-9d63b7e4e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49ed0e2c-9506-464a-b91e-d693ca99c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bb037f5a-d3a4-4631-9eb3-293e85095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2362175e-baba-4d28-b402-734ad0ff8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710b9d34-fe70-4f28-8cea-b19a6389b2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f7460cfc-2e97-45f8-8756-15394e45d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24abaecb-cc53-4a79-9400-b7e923fe0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6dfb8cec-da26-4568-bda8-72d0844e9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aea78c6f-5c9c-4055-9c71-b96b58af8d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2b414f68-7d25-4204-b18b-2375ef850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22b93dd6-cd96-47a0-a42b-6fba33471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f52c0982-d72b-4f2c-813e-b4ed3e527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386ad18f-3578-4918-ab9a-a50b0a7006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d4b47561-1b5b-4cf4-9c51-6edd0ba4f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4a09d386-2fec-4ebd-b941-f0974e056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2503bdee-b36c-4fe8-917c-db5534e02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a3900141-fee8-4b22-b0d2-d5867e227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353f324d-35a6-4fe5-ab8c-836993e7cf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6f72ecd0-3d74-4fce-84cb-77c5055ee9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ff53adc2-b816-46de-ae14-1830ffac0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c979192e-1e8f-4c80-a599-aecb43ffd9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33bec5c3-3991-42eb-b7e0-94713bc7f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a7384613-f029-4eaf-9be1-6c038e91a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1d06bc10-0ee2-4e5b-af9b-a2caf152c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12d7ebfa-3379-49b7-a492-1713a24d3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4bff8150-20a3-495f-a4b4-25470dd05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4bc084dd-8408-44e1-a44a-182227b63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36b81b40-d155-465c-832e-2d3522fa3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96b84c4a-a1ee-4da4-996a-02119e590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70217b9b-8897-41ee-98e8-1ea94c7f4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0f51bf40-cf40-448d-806c-cda637b55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3def76f9-b6a6-43df-a075-bfcc4abf7f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eaf915a5-7377-4faa-a3a0-358cb2ca1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bfef44ab-d348-4883-80b7-87132cbea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51450d9a-8135-406d-a857-64b79c459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d51aaed5-96aa-4c31-9dba-b7950170f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84dd582a-2b6c-4feb-875f-c89cb5a6c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6430c70b-8156-4229-bb65-926bed4888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dd465603-afc3-4a8d-bea9-d50497240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879e8521-97cb-4f78-aec5-5004069f5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cccfd3d7-0c7a-42a1-8ad3-adbaa191b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f892d7b3-6aa0-4b1a-89a6-1dc4c8ad3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a363c394-27aa-46a5-87ed-946023bb1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7a6022fe-f7af-41b6-90a1-6025b97d91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37ca4701-7622-431d-bc3b-ab7996686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caceffab-b41b-4fe6-9095-6ef647fc5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92d29aab-14b8-44c4-9249-9963aec6f1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36ab1527-6026-4ee1-88d3-07d9c71921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293bd3f8-56b3-45b2-be26-887d158810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bf099032-ace3-41ce-8179-d4441c041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de721e48-ccef-4b1e-9df1-3b12e19e2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7ef01ad8-a8d3-4f6b-8f75-bb4733bd6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bd526a6a-4da5-4ff7-ba32-cea980dc3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7dc2dffe-c6e3-451e-bfdc-6a2a89f9e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c3ff393f-bd0c-4e6a-a131-84259cc83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333e0854-ee56-43ff-8e5b-e03ca891c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fec33f77-8e9e-47b8-b0a0-02d862063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b52740f1-4d95-4979-b192-3ca27b1997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ae76bde6-5abc-48b6-97de-ede946a7d1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e0e6b524-5456-462d-bda9-d1ece73439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1a161fcf-f1ad-4efe-a97c-4560248e9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fb4a61d4-1fb2-46e3-8955-2deeae965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42946ab6-6290-4dbe-90fd-b21335ed63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e68af8cc-12a6-4af8-8ef8-ad0fb98a8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7ad2074e-f25b-4ace-ae67-f70edb020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275d4017-6b55-4c56-ae69-4057033ce1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99dc3ea4-bf9c-4349-bbd0-4abacf5ee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43db1360-bf22-48e6-ade1-e4575e6a3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944100d4-e718-454a-8a13-e1fa33cea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4735a5d7-43a4-4563-91ba-6243784da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cbaab796-3f81-42db-8154-bf39f40d7c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009b882e-3d09-4dda-a865-01018e83d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68c07653-f1f3-4f69-8784-dbdda3bf1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001cb670-81e4-4805-963c-611ea5374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86213701-6f86-42d7-9725-ff430413f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2e13b9c6-4032-4c63-8f1b-1883cb2dc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4be84c26-512b-49c4-aa92-0b8bd8fd9a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9adf6eb5-4b5d-4c6f-a1e6-5ccaee1826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3a02717b-d550-44f6-8ba5-1e14d119db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6c729220-84d5-4546-b0a8-66857a587b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fd51a093-d85c-45ad-94db-120456f8d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6ad4ca87-2256-46db-bb72-eab4c5dce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21a713ec-1a28-4a4e-a85d-8e1407879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0913320a-a1e0-4504-8bb7-e7819d9b6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df3513cd-6c92-4c4d-a558-fec26d388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e206d1b4-6263-48d1-9f57-2af4a7441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d6e6b3ef-0618-49d7-805d-504824fc0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4f1bbace-a792-4f32-9d0d-475466d1b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a4ea4235-a0ae-49d1-ad3a-332030a73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025e79af-96f2-490f-b65c-e9b3ff474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ce9b6bb0-6c3c-4bca-aaed-95b9fb556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7bb7d19d-9590-48f0-ba90-0b06f8b63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26ab16a1-a577-4813-a1d8-9a97665c8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fc09dac5-d5f0-4bee-b001-c46d86605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f0911f51-90ba-4c2b-8e68-1487751c4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01ccbfe1-11d6-43a6-aab6-99c2e96e08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6ac43e68-d3f9-4a36-adf9-aa2032938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0f80dfea-f0de-4457-b23f-3de21e7b9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f800c7ce-ebfa-4fe6-8c60-c8235de6a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31bb991f-9da4-4f36-86c4-66777a329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e2beae55-da43-4df3-92b7-5001aaca4f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edc0a6cb-6962-4d00-bbd9-63d2fb8f3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b207352c-ada2-4fbe-a9eb-1a5ce05ab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0187188a-37e8-4aec-be77-1f2a8e3f50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a0510dfe-a835-4ea5-bf3b-8dde8ca70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8fc816f2-db93-4fe7-a352-02727dc04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a7871c8b-86f4-4431-b026-d7eb810ab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3753cf40-7c9e-4358-86b4-cbeccf4a1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3ae32969-f80d-4897-83a8-2e603efe3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db116718-ab0b-497e-9f0b-4c1cda1e3a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0f887be8-19a2-47af-a952-ee39fc374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64c51df6-a90b-48aa-a700-e01ca3a0c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cc28ab5e-8d7a-4ec8-9b2a-45cbf8cad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e122ea2c-2e8f-429c-b6d2-72957975b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07d97227-faa0-4b07-a33b-f738aaca7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9ca4bf03-fd42-44ff-b9f7-9543589015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81bb8afd-214a-4adc-81b5-5d14edf3d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d78c1531-dffb-4efa-bd24-ab9919786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855655b1-6862-41bf-bbb7-b35461b74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80237ce4-39c3-455e-a6a3-77178cae0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cf20f985-414d-4942-9bfe-1ef06e745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459c1668-8a33-449e-ba89-c714cf1fe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c372cca6-060b-4daf-9cb9-6c152d68d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50294965-9702-4ac7-a2f1-e8de8ccc4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545fe086-15d9-4bb7-ba32-b8bb29bb1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421c9d86-b872-40de-b849-11b6f84966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fe18037d-255a-4df1-a2cd-4e5c8e4f9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42b0bb87-d634-4f35-992e-65af1fa58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ec5bd925-0eed-47bf-b978-653dfa20c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aac0943-63e4-4a9b-909b-c3312062e8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24560188-73b0-44ab-a12a-ed75e09b1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fc52ed22-5b3b-45b6-8fe4-ae2c309b2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eaa4fe95-6b25-443d-aba4-63cf8a6f2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89e4c143-84f5-4787-8163-c116993b3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22d2c2e2-a90a-44ee-a535-bfbaff9a3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fef086d9-906f-40cd-be95-48026bd9c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ec27e429-696f-487d-b9a3-d2f0182f7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7ad19325-9c18-42a8-be10-a8d1609f3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db9a152e-275f-4f3e-860d-6c01426e28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b16db880-dbb4-4083-83b4-1590060f7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6bd76d58-dd36-4764-824c-062c92669e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fba47382-2477-4402-b49a-b4c4455c0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5a8f9740-313c-4e05-b94d-d2e2a6af0f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010fcd78-10cb-4652-9dc9-6b83ae36f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afd1b5a8-62bd-45b8-b12d-b914fc61f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e5872812-6dc8-4e9f-9c87-9fbd089d0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ce1e110a-655f-4b1c-a473-699573312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717e83fd-e90f-427c-bdfb-315c9c8ee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09b46a14-5d8f-47be-ba73-fe4020ff7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a7a5f402-20eb-4bf7-a247-9e21a466ec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835961ee-ea47-400c-8d6c-41ecd7bca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6dcc72a3-5c28-4a40-bd60-04588026f3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14a05626-c9da-44b6-a448-661be975e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f6537a90-6d1a-4003-9f2d-698be96fe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8e538995-77da-4da2-b318-e181b6acc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92e8acdb-edd1-40f1-8212-de0be2aafc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ac0e43c5-5c70-43e8-9245-d0890e0279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6e6c15d8-3572-4117-a599-252dcb8f7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5785475a-7cb6-4a3c-9dca-920dab3902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11bb35de-f0be-43f2-9f34-292315ce9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a3981c6d-9ed8-4abc-8677-fc329f38a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4fd5066f-f4e3-4d5b-9001-e961950c2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1f06eacc-7fcc-4c2b-ad6a-1c2500b79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f135ceec-7c5b-4ae1-b6bc-c5a3fbebf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709169e2-af91-44dc-8e6f-fc9e326e6e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c8ec4418-6d22-4950-aacf-17c87696c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46b55153-ccd1-43c0-a775-04185febb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d6d14dee-503b-4e20-a189-053836101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1b237462-d923-4e63-b239-7be31fa74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a84a8d4e-0e3d-4293-a1bc-5a53b5227e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e3929bc2-1b53-467c-ba3f-3130b9d8a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073ffc50-2289-4eb1-b282-eca01ca20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8b9ede03-654f-40f7-b3db-780846cc1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63ae2303-0b4e-471b-a8e0-6936640c4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c35f6481-db1d-45cf-95ab-084a6e5ec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29cb6efc-56ef-43b1-b41a-c98e6434b3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43a334d3-2243-481a-b639-34432d69f7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130cc10c-d0ae-4d71-8a13-8ed132f5b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56b90817-7511-47f8-9f5b-498e0d901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305a3ab9-444e-4068-8e97-d61b599570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21ce167e-5cc4-4906-9f1b-28500e0852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808b4290-2113-41a1-956f-16df5f4f6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c9908c43-3c3c-44de-9989-6eff41c46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552d7950-3f6f-4bef-a7a4-73f2e3f4f4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e8fceaae-9fac-4518-8842-12a8143d4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49da1698-2d0e-4207-9a17-0ee8d6d807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8b79e6a7-3e90-457a-a81e-149ec380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3206a382-eb38-4919-bff8-ee0c629f46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17ea8ec7-c7c7-4a68-aa26-3153a2476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ffbccae9-899b-42df-a2ef-7bb4ada62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746324fd-c6d6-483d-a5a2-c0b01fe15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ea7d5d14-7f36-4368-b8a7-2454916a5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e34b79ad-f195-4547-a21d-acdc68f10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c710146c-2d9b-40b1-b9ee-153cb5930a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8f1aebab-908c-4064-a9f6-52d5b489b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07ca83c0-24e1-422b-994c-4146bd87d1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134fcefa-0e93-4c81-924b-9ca5a014e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2aef37ef-d154-4d0f-802a-58d0b8a59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97b5ffe6-b029-4ede-8978-b8dddd6f0e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ece51aa4-fe32-4c7e-b8c3-5b76fec0c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78818f40-2bdb-4b53-a949-404d7f4a4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cfbf4a12-9d88-4b70-991d-930c2b3e6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6296b04b-7c21-4c55-ad1b-d241dacec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6c01c0fe-51e6-4e86-8f43-d6dd9b965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55c4aea1-07e6-40d5-a861-96e6a3275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22c9fdbf-e7d3-4ba7-8e3c-eabf93c4f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63db8deb-5702-4d97-bc20-2f2d2d460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9cf26d9e-6f2c-41d7-a362-c17419009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0b2fd48d-2acb-44c0-a0b7-187b97269a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d51bbab8-f04d-4877-ae13-2c65a970e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eacb30e8-fd7f-45e6-b3d9-f4f4ead71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d86fc9d3-25bc-449f-be75-edbdf2469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034931f6-b8a7-4447-9e36-8f0e7d6bbe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899933e3-d4a9-418f-aa26-788eaeb2a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38246514-d382-40cc-9dd9-f4405b57d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d1447b34-e01f-4d5e-814c-98b3c76e7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1afe1144-c408-4f4a-ae65-a6343df3a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aa3c58f8-fd9c-4709-bfa0-27269e1e3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8bed060f-1186-4845-93d7-64a848d52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8164cea9-9809-48e0-ac48-3d328065b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39d36987-458f-4985-941e-3696c7e45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1b301dea-077c-43ce-adba-39cb1eac0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bbbe03af-0794-4b5a-8097-5ef29eeb2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7e785f90-bcf3-4f6d-8516-5b085463b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1ed77bfa-717c-4489-a08f-eecd0a000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205673f7-8557-485d-b986-37c757228f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b24b3cd1-3966-48bf-b6fc-8debda9fd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b02f3ae1-a458-4ffb-9829-b77540643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e2c517dc-2539-494d-b779-9b69de016e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fa70cfa2-8f8e-4ea4-88f3-29318a7c37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1083d39a-8faf-40a5-9a8e-d005add754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13b1a8a2-5821-473c-b525-27ffd66a7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5d860bbc-7d9e-4160-bd16-632b3272f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009b2062-1659-4ecd-a2a9-e9dac579b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0e172c80-eff6-427e-9465-02d1abe9d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0a805f87-380a-415c-b930-41e00eb41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baea9cd0-ec69-478b-aef5-cf2632948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bfc76c74-12f6-49bb-b067-728234711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312ee34d-bcf9-4da7-9544-ddef16863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998f75f8-87f2-4d51-a937-28a63ace5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e98a362a-6ed5-46c5-a648-ac2116690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029ab95b-aeb2-49cd-bccb-b7f77fdcd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c54ec04f-71a6-4a32-9e34-2d7607822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dc4dc914-fa97-4d15-a677-74c4e637c0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3e9820eb-221e-4520-83c5-1465bb63c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911d6396-cd07-4076-9b5a-4a83da184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1386798e-1cbd-45ca-b201-833a596ae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c6ff333e-4efc-41dc-81b7-0146ea80c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ca16f822-ab08-4ab7-9f17-ff8f2a71f8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a5e55232-8389-4d0b-aeaa-d3c897a3b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c1d7a6ef-eded-494f-9115-d8c1188b0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43c06bb3-19c6-4f40-a539-720b1c278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c02aea2f-5ca3-4070-8cde-9cbd3736d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fcc39408-8744-41c2-9055-353978fb8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84226e00-1568-4a8e-8cc3-01b491a00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a5d9c3e6-8b02-4f71-9398-b1a6a337c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793a3ac9-afc8-4746-bb70-a6c32255f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961834aa-4131-4621-82cb-92cbbbcbe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82d736f5-a20f-44fc-b34b-a6763f10b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f5cfe3a9-d6f0-4946-b526-92c55783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f07f146d-e9f4-43e5-a6fd-785e8b5c9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4e973824-8570-4f55-baf3-aac8aa04f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3b3d4088-02b1-48ff-9058-947c7e31c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bfb822c1-fa5f-4959-9daf-698555463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d5a76e74-c821-4a9e-ad63-535831673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a8d8963d-247c-400a-8051-1813be9d6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9562ba1d-3520-4b23-977b-d5903e221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7f5dde9b-854a-42ab-b983-9ab6b02df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961a5d33-6652-422b-8c5b-5884bc02a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e129dcdd-fba1-4470-b494-1367cca05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8099dc98-2ad8-4c97-bfec-5aea9995ba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2a0db00c-5fc6-48bd-9557-03c5bf96e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b93290a8-3d16-477e-9428-3244c16512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eb75e8c3-e130-4d18-87a6-2f237a4c7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ad89ce9d-16fb-4bea-84d4-d254c9e93e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ed427429-e0b9-4a2b-b1ca-f3cd587f83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03410ff3-860c-4aae-908c-348ddf8aa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c0563a42-cd6b-480f-9f0b-53a2d75a6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568a9fbc-f8d9-43e4-9498-25d771d1a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85e75a36-519a-4a9a-af70-5d411254a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298576c9-a28d-4848-a768-9befbe0b9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2a0bbd5b-1bce-41ac-9436-90ac0734c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3795919b-000a-4206-a4f0-de1a80bb8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1136f32e-ddc7-42db-ad29-c2471007b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540e64ae-a1e5-4e3a-9386-6137188a7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5ed9481c-d7b8-4441-b4de-46d2c762d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ffa0dd36-609d-490b-93a9-d3bc40aa2c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9a0e8dd5-d33e-41f5-be51-cc284c60a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3eb876e2-8988-4de4-83de-7cab88c0a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5e09021c-366f-4830-bca4-241599195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</xm:sqref>
        </x14:conditionalFormatting>
        <x14:conditionalFormatting xmlns:xm="http://schemas.microsoft.com/office/excel/2006/main">
          <x14:cfRule type="dataBar" id="{046ba442-fccb-4c19-8c81-1400528c7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0f5d6142-c89f-4ba6-a851-d773c4b706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</xm:sqref>
        </x14:conditionalFormatting>
        <x14:conditionalFormatting xmlns:xm="http://schemas.microsoft.com/office/excel/2006/main">
          <x14:cfRule type="dataBar" id="{7c34c930-2846-4582-9473-532a14c4b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</xm:sqref>
        </x14:conditionalFormatting>
        <x14:conditionalFormatting xmlns:xm="http://schemas.microsoft.com/office/excel/2006/main">
          <x14:cfRule type="dataBar" id="{5fc0a380-f2fa-48b1-9be5-968f6dd9f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</xm:sqref>
        </x14:conditionalFormatting>
        <x14:conditionalFormatting xmlns:xm="http://schemas.microsoft.com/office/excel/2006/main">
          <x14:cfRule type="dataBar" id="{a3e14a62-1167-460e-b8d6-ee11607e6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</xm:sqref>
        </x14:conditionalFormatting>
        <x14:conditionalFormatting xmlns:xm="http://schemas.microsoft.com/office/excel/2006/main">
          <x14:cfRule type="dataBar" id="{eeed6a54-3164-4465-a61a-086a46e14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</xm:sqref>
        </x14:conditionalFormatting>
        <x14:conditionalFormatting xmlns:xm="http://schemas.microsoft.com/office/excel/2006/main">
          <x14:cfRule type="dataBar" id="{aff5c2c6-207d-4ac5-83de-b281c69c3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</xm:sqref>
        </x14:conditionalFormatting>
        <x14:conditionalFormatting xmlns:xm="http://schemas.microsoft.com/office/excel/2006/main">
          <x14:cfRule type="dataBar" id="{6052eb98-dc74-4902-8a45-b356389e1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cc064417-5aed-40d3-a6af-33c5a6450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G96:G122</xm:sqref>
        </x14:conditionalFormatting>
        <x14:conditionalFormatting xmlns:xm="http://schemas.microsoft.com/office/excel/2006/main">
          <x14:cfRule type="dataBar" id="{356b8c65-2eb7-43aa-a11b-edfa0432d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62cde852-ded1-4125-950f-a0e14594c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469f4ada-60ce-4b63-8e9b-a7161d218c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zoomScaleSheetLayoutView="100" workbookViewId="0">
      <pane ySplit="1" topLeftCell="A8" activePane="bottomLeft" state="frozen"/>
      <selection/>
      <selection pane="bottomLeft" activeCell="F1548" sqref="F1548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7942</v>
      </c>
      <c r="B1" s="27" t="s">
        <v>231</v>
      </c>
      <c r="C1" s="28" t="s">
        <v>7943</v>
      </c>
    </row>
    <row r="2" s="22" customFormat="1" ht="15.75" spans="1:3">
      <c r="A2" s="29" t="s">
        <v>136</v>
      </c>
      <c r="B2" s="29" t="s">
        <v>132</v>
      </c>
      <c r="C2" s="30" t="s">
        <v>181</v>
      </c>
    </row>
    <row r="3" s="22" customFormat="1" ht="15.75" spans="1:3">
      <c r="A3" s="29" t="s">
        <v>7944</v>
      </c>
      <c r="B3" s="29" t="s">
        <v>133</v>
      </c>
      <c r="C3" s="31" t="s">
        <v>114</v>
      </c>
    </row>
    <row r="4" s="22" customFormat="1" ht="17" customHeight="1" spans="1:3">
      <c r="A4" s="29" t="s">
        <v>7945</v>
      </c>
      <c r="B4" s="30" t="s">
        <v>137</v>
      </c>
      <c r="C4" s="32" t="s">
        <v>111</v>
      </c>
    </row>
    <row r="5" s="22" customFormat="1" ht="17" customHeight="1" spans="1:3">
      <c r="A5" s="29" t="s">
        <v>228</v>
      </c>
      <c r="B5" s="31" t="s">
        <v>138</v>
      </c>
      <c r="C5" s="32" t="s">
        <v>106</v>
      </c>
    </row>
    <row r="6" s="22" customFormat="1" ht="17" customHeight="1" spans="1:3">
      <c r="A6" s="29" t="s">
        <v>190</v>
      </c>
      <c r="B6" s="31" t="s">
        <v>139</v>
      </c>
      <c r="C6" s="32" t="s">
        <v>100</v>
      </c>
    </row>
    <row r="7" s="22" customFormat="1" ht="17" customHeight="1" spans="1:3">
      <c r="A7" s="29" t="s">
        <v>7946</v>
      </c>
      <c r="B7" s="29" t="s">
        <v>144</v>
      </c>
      <c r="C7" s="32" t="s">
        <v>129</v>
      </c>
    </row>
    <row r="8" s="22" customFormat="1" ht="17" customHeight="1" spans="1:4">
      <c r="A8" s="29" t="s">
        <v>154</v>
      </c>
      <c r="B8" s="29" t="s">
        <v>146</v>
      </c>
      <c r="C8" s="32" t="s">
        <v>7947</v>
      </c>
      <c r="D8" s="30"/>
    </row>
    <row r="9" s="22" customFormat="1" ht="17" customHeight="1" spans="1:3">
      <c r="A9" s="29" t="s">
        <v>7948</v>
      </c>
      <c r="B9" s="29" t="s">
        <v>149</v>
      </c>
      <c r="C9" s="32" t="s">
        <v>122</v>
      </c>
    </row>
    <row r="10" s="22" customFormat="1" ht="17" customHeight="1" spans="1:3">
      <c r="A10" s="29" t="s">
        <v>123</v>
      </c>
      <c r="B10" s="31" t="s">
        <v>152</v>
      </c>
      <c r="C10" s="29" t="s">
        <v>134</v>
      </c>
    </row>
    <row r="11" s="22" customFormat="1" ht="17" customHeight="1" spans="1:3">
      <c r="A11" s="29" t="s">
        <v>7949</v>
      </c>
      <c r="B11" s="31" t="s">
        <v>153</v>
      </c>
      <c r="C11" s="32" t="s">
        <v>229</v>
      </c>
    </row>
    <row r="12" s="22" customFormat="1" ht="17" customHeight="1" spans="1:3">
      <c r="A12" s="29" t="s">
        <v>124</v>
      </c>
      <c r="B12" s="29" t="s">
        <v>159</v>
      </c>
      <c r="C12" s="31" t="s">
        <v>160</v>
      </c>
    </row>
    <row r="13" s="22" customFormat="1" ht="17" customHeight="1" spans="1:3">
      <c r="A13" s="29" t="s">
        <v>221</v>
      </c>
      <c r="B13" s="29" t="s">
        <v>163</v>
      </c>
      <c r="C13" s="33" t="s">
        <v>7950</v>
      </c>
    </row>
    <row r="14" s="22" customFormat="1" ht="17" customHeight="1" spans="1:3">
      <c r="A14" s="29" t="s">
        <v>7951</v>
      </c>
      <c r="B14" s="31" t="s">
        <v>167</v>
      </c>
      <c r="C14" s="32" t="s">
        <v>140</v>
      </c>
    </row>
    <row r="15" s="22" customFormat="1" ht="17" customHeight="1" spans="1:3">
      <c r="A15" s="29" t="s">
        <v>7952</v>
      </c>
      <c r="B15" s="29" t="s">
        <v>170</v>
      </c>
      <c r="C15" s="29" t="s">
        <v>108</v>
      </c>
    </row>
    <row r="16" s="22" customFormat="1" ht="17" customHeight="1" spans="1:3">
      <c r="A16" s="29" t="s">
        <v>7953</v>
      </c>
      <c r="B16" s="31" t="s">
        <v>172</v>
      </c>
      <c r="C16" s="29" t="s">
        <v>25</v>
      </c>
    </row>
    <row r="17" s="22" customFormat="1" ht="17" customHeight="1" spans="1:3">
      <c r="A17" s="29" t="s">
        <v>169</v>
      </c>
      <c r="B17" s="29" t="s">
        <v>174</v>
      </c>
      <c r="C17" s="29" t="s">
        <v>7954</v>
      </c>
    </row>
    <row r="18" s="22" customFormat="1" ht="17" customHeight="1" spans="1:3">
      <c r="A18" s="29" t="s">
        <v>145</v>
      </c>
      <c r="B18" s="31" t="s">
        <v>175</v>
      </c>
      <c r="C18" s="31" t="s">
        <v>7955</v>
      </c>
    </row>
    <row r="19" s="22" customFormat="1" ht="17" customHeight="1" spans="1:3">
      <c r="A19" s="29" t="s">
        <v>104</v>
      </c>
      <c r="B19" s="31" t="s">
        <v>177</v>
      </c>
      <c r="C19" s="34"/>
    </row>
    <row r="20" s="22" customFormat="1" ht="17" customHeight="1" spans="1:3">
      <c r="A20" s="29" t="s">
        <v>142</v>
      </c>
      <c r="B20" s="31" t="s">
        <v>178</v>
      </c>
      <c r="C20" s="34"/>
    </row>
    <row r="21" s="22" customFormat="1" ht="17" customHeight="1" spans="1:3">
      <c r="A21" s="29" t="s">
        <v>182</v>
      </c>
      <c r="B21" s="31" t="s">
        <v>98</v>
      </c>
      <c r="C21" s="34"/>
    </row>
    <row r="22" s="22" customFormat="1" ht="17" customHeight="1" spans="1:3">
      <c r="A22" s="29" t="s">
        <v>187</v>
      </c>
      <c r="B22" s="29" t="s">
        <v>103</v>
      </c>
      <c r="C22" s="33"/>
    </row>
    <row r="23" s="22" customFormat="1" ht="17" customHeight="1" spans="1:3">
      <c r="A23" s="29" t="s">
        <v>7956</v>
      </c>
      <c r="B23" s="31" t="s">
        <v>109</v>
      </c>
      <c r="C23" s="32"/>
    </row>
    <row r="24" s="22" customFormat="1" ht="17" customHeight="1" spans="1:3">
      <c r="A24" s="29" t="s">
        <v>116</v>
      </c>
      <c r="B24" s="31" t="s">
        <v>110</v>
      </c>
      <c r="C24" s="34"/>
    </row>
    <row r="25" s="22" customFormat="1" ht="17" customHeight="1" spans="1:3">
      <c r="A25" s="29" t="s">
        <v>186</v>
      </c>
      <c r="B25" s="31" t="s">
        <v>118</v>
      </c>
      <c r="C25" s="34"/>
    </row>
    <row r="26" s="22" customFormat="1" ht="17" customHeight="1" spans="1:3">
      <c r="A26" s="29" t="s">
        <v>7957</v>
      </c>
      <c r="B26" s="31" t="s">
        <v>120</v>
      </c>
      <c r="C26" s="32"/>
    </row>
    <row r="27" s="22" customFormat="1" ht="17" customHeight="1" spans="1:3">
      <c r="A27" s="29" t="s">
        <v>166</v>
      </c>
      <c r="B27" s="31" t="s">
        <v>121</v>
      </c>
      <c r="C27" s="32"/>
    </row>
    <row r="28" s="22" customFormat="1" ht="17" customHeight="1" spans="1:3">
      <c r="A28" s="29" t="s">
        <v>7958</v>
      </c>
      <c r="B28" s="31" t="s">
        <v>125</v>
      </c>
      <c r="C28" s="32"/>
    </row>
    <row r="29" s="22" customFormat="1" ht="17" customHeight="1" spans="1:3">
      <c r="A29" s="29" t="s">
        <v>164</v>
      </c>
      <c r="B29" s="31" t="s">
        <v>128</v>
      </c>
      <c r="C29" s="33"/>
    </row>
    <row r="30" s="22" customFormat="1" ht="17" customHeight="1" spans="1:3">
      <c r="A30" s="29" t="s">
        <v>157</v>
      </c>
      <c r="B30" s="31" t="s">
        <v>223</v>
      </c>
      <c r="C30" s="34"/>
    </row>
    <row r="31" s="22" customFormat="1" ht="17" customHeight="1" spans="1:3">
      <c r="A31" s="29" t="s">
        <v>7959</v>
      </c>
      <c r="B31" s="29" t="s">
        <v>156</v>
      </c>
      <c r="C31" s="34"/>
    </row>
    <row r="32" s="22" customFormat="1" ht="17" customHeight="1" spans="1:3">
      <c r="A32" s="29" t="s">
        <v>7960</v>
      </c>
      <c r="B32" s="29" t="s">
        <v>131</v>
      </c>
      <c r="C32" s="34"/>
    </row>
    <row r="33" s="22" customFormat="1" ht="17" customHeight="1" spans="1:3">
      <c r="A33" s="29" t="s">
        <v>7961</v>
      </c>
      <c r="B33" s="31" t="s">
        <v>119</v>
      </c>
      <c r="C33" s="33"/>
    </row>
    <row r="34" s="22" customFormat="1" ht="17" customHeight="1" spans="1:3">
      <c r="A34" s="29" t="s">
        <v>7962</v>
      </c>
      <c r="B34" s="29" t="s">
        <v>158</v>
      </c>
      <c r="C34" s="34"/>
    </row>
    <row r="35" s="22" customFormat="1" ht="17" customHeight="1" spans="1:3">
      <c r="A35" s="29" t="s">
        <v>176</v>
      </c>
      <c r="B35" s="30" t="s">
        <v>208</v>
      </c>
      <c r="C35" s="32"/>
    </row>
    <row r="36" s="22" customFormat="1" ht="17" customHeight="1" spans="1:3">
      <c r="A36" s="29" t="s">
        <v>147</v>
      </c>
      <c r="B36" s="31"/>
      <c r="C36" s="34"/>
    </row>
    <row r="37" s="22" customFormat="1" ht="17" customHeight="1" spans="1:3">
      <c r="A37" s="29" t="s">
        <v>165</v>
      </c>
      <c r="B37" s="31"/>
      <c r="C37" s="33"/>
    </row>
    <row r="38" s="22" customFormat="1" ht="17" customHeight="1" spans="1:3">
      <c r="A38" s="29" t="s">
        <v>101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183</v>
      </c>
      <c r="B40" s="29"/>
      <c r="C40" s="33"/>
    </row>
    <row r="41" s="22" customFormat="1" ht="17" customHeight="1" spans="1:3">
      <c r="A41" s="29" t="s">
        <v>102</v>
      </c>
      <c r="B41" s="31"/>
      <c r="C41" s="34"/>
    </row>
    <row r="42" s="22" customFormat="1" ht="17" customHeight="1" spans="1:3">
      <c r="A42" s="29" t="s">
        <v>143</v>
      </c>
      <c r="B42" s="31"/>
      <c r="C42" s="32"/>
    </row>
    <row r="43" s="22" customFormat="1" ht="17" customHeight="1" spans="1:3">
      <c r="A43" s="29" t="s">
        <v>155</v>
      </c>
      <c r="B43" s="31"/>
      <c r="C43" s="34"/>
    </row>
    <row r="44" s="22" customFormat="1" ht="17" customHeight="1" spans="1:3">
      <c r="A44" s="29" t="s">
        <v>113</v>
      </c>
      <c r="B44" s="31"/>
      <c r="C44" s="34"/>
    </row>
    <row r="45" s="22" customFormat="1" ht="17" customHeight="1" spans="1:3">
      <c r="A45" s="29" t="s">
        <v>126</v>
      </c>
      <c r="B45" s="31"/>
      <c r="C45" s="34"/>
    </row>
    <row r="46" s="22" customFormat="1" ht="17" customHeight="1" spans="1:3">
      <c r="A46" s="29" t="s">
        <v>112</v>
      </c>
      <c r="B46" s="31"/>
      <c r="C46" s="34"/>
    </row>
    <row r="47" s="22" customFormat="1" ht="17" customHeight="1" spans="1:3">
      <c r="A47" s="29" t="s">
        <v>7963</v>
      </c>
      <c r="B47" s="31"/>
      <c r="C47" s="34"/>
    </row>
    <row r="48" s="22" customFormat="1" ht="17" customHeight="1" spans="1:3">
      <c r="A48" s="29" t="s">
        <v>7964</v>
      </c>
      <c r="B48" s="31"/>
      <c r="C48" s="32"/>
    </row>
    <row r="49" s="22" customFormat="1" ht="17" customHeight="1" spans="1:3">
      <c r="A49" s="29" t="s">
        <v>7965</v>
      </c>
      <c r="B49" s="29"/>
      <c r="C49" s="29"/>
    </row>
    <row r="50" s="22" customFormat="1" ht="17" customHeight="1" spans="1:3">
      <c r="A50" s="29" t="s">
        <v>7966</v>
      </c>
      <c r="B50" s="31"/>
      <c r="C50" s="34"/>
    </row>
    <row r="51" s="22" customFormat="1" ht="17" customHeight="1" spans="1:3">
      <c r="A51" s="29" t="s">
        <v>171</v>
      </c>
      <c r="B51" s="31"/>
      <c r="C51" s="34"/>
    </row>
    <row r="52" s="22" customFormat="1" ht="17" customHeight="1" spans="1:3">
      <c r="A52" s="29" t="s">
        <v>180</v>
      </c>
      <c r="B52" s="31"/>
      <c r="C52" s="34"/>
    </row>
    <row r="53" s="22" customFormat="1" ht="17" customHeight="1" spans="1:3">
      <c r="A53" s="29" t="s">
        <v>211</v>
      </c>
      <c r="B53" s="29"/>
      <c r="C53" s="33"/>
    </row>
    <row r="54" s="22" customFormat="1" ht="17" customHeight="1" spans="1:3">
      <c r="A54" s="29" t="s">
        <v>212</v>
      </c>
      <c r="B54" s="29"/>
      <c r="C54" s="32"/>
    </row>
    <row r="55" s="22" customFormat="1" ht="17" customHeight="1" spans="1:3">
      <c r="A55" s="29" t="s">
        <v>162</v>
      </c>
      <c r="B55" s="31"/>
      <c r="C55" s="34"/>
    </row>
    <row r="56" s="22" customFormat="1" ht="17" customHeight="1" spans="1:3">
      <c r="A56" s="29" t="s">
        <v>7967</v>
      </c>
      <c r="B56" s="31"/>
      <c r="C56" s="34"/>
    </row>
    <row r="57" s="22" customFormat="1" ht="17" customHeight="1" spans="1:3">
      <c r="A57" s="29" t="s">
        <v>105</v>
      </c>
      <c r="B57" s="29"/>
      <c r="C57" s="33"/>
    </row>
    <row r="58" s="22" customFormat="1" ht="17" customHeight="1" spans="1:3">
      <c r="A58" s="29" t="s">
        <v>7968</v>
      </c>
      <c r="B58" s="29"/>
      <c r="C58" s="32"/>
    </row>
    <row r="59" s="22" customFormat="1" ht="17" customHeight="1" spans="1:3">
      <c r="A59" s="29" t="s">
        <v>7969</v>
      </c>
      <c r="B59" s="34"/>
      <c r="C59" s="34"/>
    </row>
    <row r="60" s="22" customFormat="1" ht="17" customHeight="1" spans="1:3">
      <c r="A60" s="29" t="s">
        <v>194</v>
      </c>
      <c r="B60" s="31"/>
      <c r="C60" s="34"/>
    </row>
    <row r="61" s="22" customFormat="1" ht="17" customHeight="1" spans="1:3">
      <c r="A61" s="29" t="s">
        <v>161</v>
      </c>
      <c r="B61" s="29"/>
      <c r="C61" s="32"/>
    </row>
    <row r="62" s="22" customFormat="1" ht="17" customHeight="1" spans="1:3">
      <c r="A62" s="29" t="s">
        <v>7970</v>
      </c>
      <c r="B62" s="31"/>
      <c r="C62" s="32"/>
    </row>
    <row r="63" s="22" customFormat="1" ht="17" customHeight="1" spans="1:3">
      <c r="A63" s="29" t="s">
        <v>115</v>
      </c>
      <c r="B63" s="31"/>
      <c r="C63" s="34"/>
    </row>
    <row r="64" s="22" customFormat="1" ht="17" customHeight="1" spans="1:3">
      <c r="A64" s="35" t="s">
        <v>192</v>
      </c>
      <c r="B64" s="29"/>
      <c r="C64" s="33"/>
    </row>
    <row r="65" s="22" customFormat="1" ht="17" customHeight="1" spans="1:3">
      <c r="A65" s="29" t="s">
        <v>7971</v>
      </c>
      <c r="B65" s="29"/>
      <c r="C65" s="32"/>
    </row>
    <row r="66" s="22" customFormat="1" ht="17" customHeight="1" spans="1:3">
      <c r="A66" s="29" t="s">
        <v>7972</v>
      </c>
      <c r="B66" s="29"/>
      <c r="C66" s="33"/>
    </row>
    <row r="67" s="22" customFormat="1" ht="17" customHeight="1" spans="1:3">
      <c r="A67" s="29" t="s">
        <v>7973</v>
      </c>
      <c r="B67" s="31"/>
      <c r="C67" s="34"/>
    </row>
    <row r="68" s="22" customFormat="1" ht="17" customHeight="1" spans="1:3">
      <c r="A68" s="29" t="s">
        <v>185</v>
      </c>
      <c r="B68" s="29"/>
      <c r="C68" s="33"/>
    </row>
    <row r="69" s="22" customFormat="1" ht="17" customHeight="1" spans="1:3">
      <c r="A69" s="29" t="s">
        <v>7974</v>
      </c>
      <c r="B69" s="31"/>
      <c r="C69" s="34"/>
    </row>
    <row r="70" s="22" customFormat="1" ht="17" customHeight="1" spans="1:3">
      <c r="A70" s="29" t="s">
        <v>7957</v>
      </c>
      <c r="B70" s="29"/>
      <c r="C70" s="33"/>
    </row>
    <row r="71" s="22" customFormat="1" ht="15.75" spans="1:3">
      <c r="A71" s="36" t="s">
        <v>7975</v>
      </c>
      <c r="B71" s="37"/>
      <c r="C71" s="37"/>
    </row>
    <row r="72" s="22" customFormat="1" ht="15.75" spans="1:3">
      <c r="A72" s="36" t="s">
        <v>7976</v>
      </c>
      <c r="B72" s="37"/>
      <c r="C72" s="37"/>
    </row>
    <row r="73" s="22" customFormat="1" ht="15.75" spans="1:3">
      <c r="A73" s="36" t="s">
        <v>141</v>
      </c>
      <c r="B73" s="37"/>
      <c r="C73" s="37"/>
    </row>
    <row r="74" s="22" customFormat="1" ht="15.75" spans="1:3">
      <c r="A74" s="36" t="s">
        <v>202</v>
      </c>
      <c r="B74" s="37"/>
      <c r="C74" s="37"/>
    </row>
    <row r="75" s="22" customFormat="1" ht="15.75" spans="1:3">
      <c r="A75" s="36" t="s">
        <v>7977</v>
      </c>
      <c r="B75" s="37"/>
      <c r="C75" s="37"/>
    </row>
    <row r="76" s="22" customFormat="1" ht="15.75" spans="1:3">
      <c r="A76" s="36" t="s">
        <v>7978</v>
      </c>
      <c r="B76" s="37"/>
      <c r="C76" s="37"/>
    </row>
    <row r="77" s="22" customFormat="1" ht="15.75" spans="1:3">
      <c r="A77" s="36" t="s">
        <v>150</v>
      </c>
      <c r="B77" s="37"/>
      <c r="C77" s="37"/>
    </row>
    <row r="78" s="22" customFormat="1" ht="15.75" spans="1:3">
      <c r="A78" s="36" t="s">
        <v>7979</v>
      </c>
      <c r="B78" s="37"/>
      <c r="C78" s="37"/>
    </row>
    <row r="79" s="22" customFormat="1" ht="15.75" spans="1:3">
      <c r="A79" s="36" t="s">
        <v>224</v>
      </c>
      <c r="B79" s="37"/>
      <c r="C79" s="37"/>
    </row>
    <row r="80" s="22" customFormat="1" ht="15.75" spans="1:3">
      <c r="A80" s="36" t="s">
        <v>227</v>
      </c>
      <c r="B80" s="37"/>
      <c r="C80" s="37"/>
    </row>
    <row r="81" s="22" customFormat="1" ht="15.75" spans="1:3">
      <c r="A81" s="35" t="s">
        <v>7980</v>
      </c>
      <c r="B81" s="37"/>
      <c r="C81" s="37"/>
    </row>
    <row r="82" s="22" customFormat="1" ht="15.75" spans="1:3">
      <c r="A82" s="36" t="s">
        <v>168</v>
      </c>
      <c r="B82" s="37"/>
      <c r="C82" s="37"/>
    </row>
    <row r="83" s="22" customFormat="1" ht="15.75" spans="1:3">
      <c r="A83" s="38" t="s">
        <v>179</v>
      </c>
      <c r="B83" s="38"/>
      <c r="C83" s="37"/>
    </row>
    <row r="84" s="22" customFormat="1" ht="15.75" spans="1:3">
      <c r="A84" s="38" t="s">
        <v>7981</v>
      </c>
      <c r="B84" s="38"/>
      <c r="C84" s="37"/>
    </row>
    <row r="85" ht="15.75" spans="1:3">
      <c r="A85" s="38" t="s">
        <v>203</v>
      </c>
      <c r="B85" s="38"/>
      <c r="C85" s="37"/>
    </row>
    <row r="86" ht="15.75" spans="1:3">
      <c r="A86" s="38" t="s">
        <v>7982</v>
      </c>
      <c r="B86" s="38"/>
      <c r="C86" s="37"/>
    </row>
    <row r="87" ht="15.75" spans="1:3">
      <c r="A87" s="38" t="s">
        <v>151</v>
      </c>
      <c r="B87" s="38"/>
      <c r="C87" s="37"/>
    </row>
    <row r="88" ht="15.75" spans="1:3">
      <c r="A88" s="38" t="s">
        <v>135</v>
      </c>
      <c r="B88" s="38"/>
      <c r="C88" s="37"/>
    </row>
    <row r="89" ht="15.75" spans="1:3">
      <c r="A89" s="38" t="s">
        <v>7983</v>
      </c>
      <c r="B89" s="38"/>
      <c r="C89" s="37"/>
    </row>
    <row r="90" ht="15.75" spans="1:3">
      <c r="A90" s="38" t="s">
        <v>130</v>
      </c>
      <c r="B90" s="38"/>
      <c r="C90" s="37"/>
    </row>
    <row r="91" ht="15.75" spans="1:3">
      <c r="A91" s="38" t="s">
        <v>189</v>
      </c>
      <c r="B91" s="38"/>
      <c r="C91" s="37"/>
    </row>
    <row r="92" ht="15.75" spans="1:3">
      <c r="A92" s="38" t="s">
        <v>7984</v>
      </c>
      <c r="B92" s="38"/>
      <c r="C92" s="37"/>
    </row>
    <row r="93" spans="1:3">
      <c r="A93" s="39" t="s">
        <v>7985</v>
      </c>
      <c r="B93" s="40"/>
      <c r="C93" s="40"/>
    </row>
    <row r="94" spans="1:3">
      <c r="A94" s="35" t="s">
        <v>188</v>
      </c>
      <c r="B94" s="41"/>
      <c r="C94" s="41"/>
    </row>
    <row r="95" spans="1:3">
      <c r="A95" s="35" t="s">
        <v>191</v>
      </c>
      <c r="B95" s="41"/>
      <c r="C95" s="41"/>
    </row>
    <row r="96" spans="1:3">
      <c r="A96" s="35" t="s">
        <v>7986</v>
      </c>
      <c r="B96" s="41"/>
      <c r="C96" s="41"/>
    </row>
    <row r="97" spans="1:3">
      <c r="A97" s="35" t="s">
        <v>7987</v>
      </c>
      <c r="B97" s="41"/>
      <c r="C97" s="41"/>
    </row>
    <row r="98" spans="1:3">
      <c r="A98" s="35" t="s">
        <v>7988</v>
      </c>
      <c r="B98" s="41"/>
      <c r="C98" s="41"/>
    </row>
    <row r="99" spans="1:3">
      <c r="A99" s="35" t="s">
        <v>107</v>
      </c>
      <c r="B99" s="41"/>
      <c r="C99" s="41"/>
    </row>
    <row r="100" spans="1:3">
      <c r="A100" s="35" t="s">
        <v>195</v>
      </c>
      <c r="B100" s="41"/>
      <c r="C100" s="41"/>
    </row>
    <row r="101" spans="1:3">
      <c r="A101" s="35" t="s">
        <v>117</v>
      </c>
      <c r="B101" s="41"/>
      <c r="C101" s="41"/>
    </row>
    <row r="102" spans="1:3">
      <c r="A102" s="35" t="s">
        <v>7989</v>
      </c>
      <c r="B102" s="41"/>
      <c r="C102" s="41"/>
    </row>
    <row r="103" spans="1:3">
      <c r="A103" s="35" t="s">
        <v>7990</v>
      </c>
      <c r="B103" s="41"/>
      <c r="C103" s="41"/>
    </row>
    <row r="104" spans="1:3">
      <c r="A104" s="35" t="s">
        <v>7991</v>
      </c>
      <c r="B104" s="41"/>
      <c r="C104" s="41"/>
    </row>
    <row r="105" spans="1:3">
      <c r="A105" s="35" t="s">
        <v>148</v>
      </c>
      <c r="B105" s="41"/>
      <c r="C105" s="41"/>
    </row>
    <row r="106" spans="1:3">
      <c r="A106" s="35" t="s">
        <v>7992</v>
      </c>
      <c r="B106" s="41"/>
      <c r="C106" s="41"/>
    </row>
    <row r="107" spans="1:3">
      <c r="A107" s="35" t="s">
        <v>127</v>
      </c>
      <c r="B107" s="41"/>
      <c r="C107" s="41"/>
    </row>
    <row r="108" spans="1:3">
      <c r="A108" s="35" t="s">
        <v>7980</v>
      </c>
      <c r="B108" s="41"/>
      <c r="C108" s="41"/>
    </row>
    <row r="109" spans="1:3">
      <c r="A109" s="35"/>
      <c r="B109" s="41"/>
      <c r="C109" s="41"/>
    </row>
    <row r="110" spans="1:3">
      <c r="A110" s="35"/>
      <c r="B110" s="41"/>
      <c r="C110" s="41"/>
    </row>
    <row r="111" spans="1:3">
      <c r="A111" s="35"/>
      <c r="B111" s="41"/>
      <c r="C111" s="41"/>
    </row>
    <row r="112" spans="1:3">
      <c r="A112" s="35"/>
      <c r="B112" s="41"/>
      <c r="C112" s="41"/>
    </row>
    <row r="113" spans="1:3">
      <c r="A113" s="35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106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106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106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100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100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114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ref="A1:AY108">
    <extLst/>
  </autoFilter>
  <conditionalFormatting sqref="A1">
    <cfRule type="duplicateValues" dxfId="473" priority="7"/>
  </conditionalFormatting>
  <conditionalFormatting sqref="C401">
    <cfRule type="duplicateValues" dxfId="473" priority="5"/>
  </conditionalFormatting>
  <conditionalFormatting sqref="B2:B70">
    <cfRule type="duplicateValues" dxfId="473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F15" sqref="F1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9" width="9.14285714285714" style="4"/>
    <col min="10" max="10" width="14.5714285714286" style="4"/>
    <col min="11" max="16384" width="9.14285714285714" style="4"/>
  </cols>
  <sheetData>
    <row r="1" ht="27" customHeight="1" spans="1:6">
      <c r="A1" s="5" t="s">
        <v>7993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7994</v>
      </c>
      <c r="C2" s="9" t="s">
        <v>7995</v>
      </c>
      <c r="D2" s="10" t="s">
        <v>7996</v>
      </c>
      <c r="E2" s="11">
        <v>1.67</v>
      </c>
      <c r="F2" s="12">
        <v>1.35</v>
      </c>
    </row>
    <row r="3" ht="30" customHeight="1" spans="1:6">
      <c r="A3" s="7">
        <v>22</v>
      </c>
      <c r="B3" s="8" t="s">
        <v>7997</v>
      </c>
      <c r="C3" s="9" t="s">
        <v>7998</v>
      </c>
      <c r="D3" s="10" t="s">
        <v>7999</v>
      </c>
      <c r="E3" s="13">
        <v>95</v>
      </c>
      <c r="F3" s="14">
        <v>69</v>
      </c>
    </row>
    <row r="4" ht="30" customHeight="1" spans="1:6">
      <c r="A4" s="7">
        <v>24</v>
      </c>
      <c r="B4" s="15" t="s">
        <v>8000</v>
      </c>
      <c r="C4" s="16" t="s">
        <v>8001</v>
      </c>
      <c r="D4" s="17" t="s">
        <v>8002</v>
      </c>
      <c r="E4" s="18">
        <v>400</v>
      </c>
      <c r="F4" s="14">
        <f>'Backend Data for KPI'!AB41</f>
        <v>162.067426636973</v>
      </c>
    </row>
    <row r="5" ht="30" customHeight="1" spans="1:6">
      <c r="A5" s="7">
        <v>25</v>
      </c>
      <c r="B5" s="15" t="s">
        <v>8003</v>
      </c>
      <c r="C5" s="16" t="s">
        <v>8004</v>
      </c>
      <c r="D5" s="17" t="s">
        <v>8005</v>
      </c>
      <c r="E5" s="18">
        <v>150</v>
      </c>
      <c r="F5" s="14">
        <f>'Backend Data for KPI'!AC41</f>
        <v>4.97750169235058</v>
      </c>
    </row>
    <row r="6" ht="30" customHeight="1" spans="1:6">
      <c r="A6" s="7">
        <v>26</v>
      </c>
      <c r="B6" s="15" t="s">
        <v>8006</v>
      </c>
      <c r="C6" s="16" t="s">
        <v>8007</v>
      </c>
      <c r="D6" s="17" t="s">
        <v>8008</v>
      </c>
      <c r="E6" s="18">
        <v>1000</v>
      </c>
      <c r="F6" s="14" t="e">
        <f>'Backend Data for KPI'!AM41</f>
        <v>#DIV/0!</v>
      </c>
    </row>
    <row r="7" ht="30" customHeight="1" spans="1:6">
      <c r="A7" s="7">
        <v>27</v>
      </c>
      <c r="B7" s="15" t="s">
        <v>8009</v>
      </c>
      <c r="C7" s="9" t="s">
        <v>8010</v>
      </c>
      <c r="D7" s="17" t="s">
        <v>8011</v>
      </c>
      <c r="E7" s="18">
        <v>1500</v>
      </c>
      <c r="F7" s="14">
        <f>'Backend Data for KPI'!H41</f>
        <v>21360.9108079859</v>
      </c>
    </row>
    <row r="8" ht="30" customHeight="1" spans="1:6">
      <c r="A8" s="7">
        <v>28</v>
      </c>
      <c r="B8" s="15" t="s">
        <v>8012</v>
      </c>
      <c r="C8" s="9" t="s">
        <v>8013</v>
      </c>
      <c r="D8" s="17" t="s">
        <v>8011</v>
      </c>
      <c r="E8" s="18">
        <v>1500</v>
      </c>
      <c r="F8" s="14">
        <f>'Backend Data for KPI'!R41</f>
        <v>1939.12487837647</v>
      </c>
    </row>
    <row r="9" ht="30" customHeight="1" spans="1:6">
      <c r="A9" s="7"/>
      <c r="B9" s="15" t="s">
        <v>8014</v>
      </c>
      <c r="C9" s="9" t="s">
        <v>8015</v>
      </c>
      <c r="D9" s="19" t="s">
        <v>8016</v>
      </c>
      <c r="E9" s="13">
        <v>7500</v>
      </c>
      <c r="F9" s="14">
        <f>'Backend Data for KPI'!G41</f>
        <v>36255.9886250867</v>
      </c>
    </row>
    <row r="10" ht="30" customHeight="1" spans="1:6">
      <c r="A10" s="7"/>
      <c r="B10" s="15" t="s">
        <v>8017</v>
      </c>
      <c r="C10" s="9" t="s">
        <v>8018</v>
      </c>
      <c r="D10" s="19" t="s">
        <v>8019</v>
      </c>
      <c r="E10" s="18">
        <v>3000</v>
      </c>
      <c r="F10" s="14">
        <f>'Backend Data for KPI'!Q41</f>
        <v>7637.67168543943</v>
      </c>
    </row>
    <row r="11" ht="30" customHeight="1" spans="1:6">
      <c r="A11" s="7">
        <v>29</v>
      </c>
      <c r="B11" s="15" t="s">
        <v>8020</v>
      </c>
      <c r="C11" s="16" t="s">
        <v>8021</v>
      </c>
      <c r="D11" s="17" t="s">
        <v>8022</v>
      </c>
      <c r="E11" s="18">
        <v>700</v>
      </c>
      <c r="F11" s="14">
        <f>'Backend Data for KPI'!G93</f>
        <v>161.801534047014</v>
      </c>
    </row>
    <row r="12" ht="30" customHeight="1" spans="1:6">
      <c r="A12" s="7">
        <v>31</v>
      </c>
      <c r="B12" s="15" t="s">
        <v>8023</v>
      </c>
      <c r="C12" s="9" t="s">
        <v>8024</v>
      </c>
      <c r="D12" s="10" t="s">
        <v>8025</v>
      </c>
      <c r="E12" s="13">
        <v>5000</v>
      </c>
      <c r="F12" s="14"/>
    </row>
    <row r="13" ht="30" customHeight="1" spans="1:6">
      <c r="A13" s="7">
        <v>32</v>
      </c>
      <c r="B13" s="15" t="s">
        <v>8026</v>
      </c>
      <c r="C13" s="9" t="s">
        <v>8027</v>
      </c>
      <c r="D13" s="10" t="s">
        <v>8028</v>
      </c>
      <c r="E13" s="13">
        <v>20</v>
      </c>
      <c r="F13" s="14"/>
    </row>
    <row r="14" ht="30" customHeight="1" spans="1:6">
      <c r="A14" s="7">
        <v>33</v>
      </c>
      <c r="B14" s="15" t="s">
        <v>8029</v>
      </c>
      <c r="C14" s="9" t="s">
        <v>8030</v>
      </c>
      <c r="D14" s="10" t="s">
        <v>8031</v>
      </c>
      <c r="E14" s="13">
        <v>90</v>
      </c>
      <c r="F14" s="14"/>
    </row>
    <row r="15" ht="30" customHeight="1" spans="1:6">
      <c r="A15" s="7">
        <v>34</v>
      </c>
      <c r="B15" s="15" t="s">
        <v>8032</v>
      </c>
      <c r="C15" s="16" t="s">
        <v>8033</v>
      </c>
      <c r="D15" s="20" t="s">
        <v>8034</v>
      </c>
      <c r="E15" s="21">
        <v>65</v>
      </c>
      <c r="F15" s="14"/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F1548" sqref="F1548"/>
    </sheetView>
  </sheetViews>
  <sheetFormatPr defaultColWidth="9.14285714285714" defaultRowHeight="15"/>
  <sheetData>
    <row r="1" ht="22" customHeight="1" spans="8:13">
      <c r="H1" s="1" t="s">
        <v>8035</v>
      </c>
      <c r="I1" s="1"/>
      <c r="J1" s="1"/>
      <c r="K1" s="1"/>
      <c r="L1" s="2" t="s">
        <v>8009</v>
      </c>
      <c r="M1" s="2" t="s">
        <v>8014</v>
      </c>
    </row>
    <row r="3" spans="1:2">
      <c r="A3" t="s">
        <v>8036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8037</v>
      </c>
      <c r="I23" s="1"/>
      <c r="J23" s="1"/>
      <c r="K23" s="1"/>
      <c r="L23" s="2" t="s">
        <v>8017</v>
      </c>
      <c r="M23" s="2" t="s">
        <v>8012</v>
      </c>
    </row>
    <row r="44" ht="22" customHeight="1" spans="8:13">
      <c r="H44" s="1" t="s">
        <v>8038</v>
      </c>
      <c r="I44" s="1"/>
      <c r="J44" s="1"/>
      <c r="K44" s="1"/>
      <c r="L44" s="2" t="s">
        <v>8000</v>
      </c>
      <c r="M44" s="2" t="s">
        <v>8003</v>
      </c>
    </row>
    <row r="66" spans="8:12">
      <c r="H66" s="1" t="s">
        <v>8039</v>
      </c>
      <c r="I66" s="1"/>
      <c r="J66" s="1"/>
      <c r="K66" s="1"/>
      <c r="L66" s="3" t="s">
        <v>8020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F1548" sqref="F1548"/>
    </sheetView>
  </sheetViews>
  <sheetFormatPr defaultColWidth="9.14285714285714" defaultRowHeight="15"/>
  <cols>
    <col min="10" max="10" width="10.5714285714286"/>
  </cols>
  <sheetData>
    <row r="16" spans="10:10">
      <c r="J16" t="s">
        <v>8040</v>
      </c>
    </row>
    <row r="17" spans="10:10">
      <c r="J17">
        <v>123456789</v>
      </c>
    </row>
    <row r="19" spans="5:5">
      <c r="E19" t="s">
        <v>8041</v>
      </c>
    </row>
    <row r="20" spans="5:5">
      <c r="E20" t="s">
        <v>8042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PE-07</cp:lastModifiedBy>
  <dcterms:created xsi:type="dcterms:W3CDTF">2006-09-16T00:00:00Z</dcterms:created>
  <dcterms:modified xsi:type="dcterms:W3CDTF">2026-03-09T12:52:11Z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1033-11.2.0.8310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